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hidePivotFieldList="1"/>
  <mc:AlternateContent xmlns:mc="http://schemas.openxmlformats.org/markup-compatibility/2006">
    <mc:Choice Requires="x15">
      <x15ac:absPath xmlns:x15ac="http://schemas.microsoft.com/office/spreadsheetml/2010/11/ac" url="D:\DA_Chocololate_Sales_project_Excel\data\"/>
    </mc:Choice>
  </mc:AlternateContent>
  <xr:revisionPtr revIDLastSave="0" documentId="13_ncr:1_{59CC76FF-8FE8-47F2-A5B1-FE828AAB38B4}" xr6:coauthVersionLast="47" xr6:coauthVersionMax="47" xr10:uidLastSave="{00000000-0000-0000-0000-000000000000}"/>
  <bookViews>
    <workbookView xWindow="-120" yWindow="-120" windowWidth="20730" windowHeight="11160" xr2:uid="{573733DC-ECBD-43E4-91B6-FD76FDAACDBA}"/>
  </bookViews>
  <sheets>
    <sheet name="Shipments" sheetId="1" r:id="rId1"/>
    <sheet name="Shipment_Basics" sheetId="8" r:id="rId2"/>
    <sheet name="Shipment_Analysis" sheetId="9" r:id="rId3"/>
    <sheet name="Shipment_Dashboard" sheetId="10" r:id="rId4"/>
  </sheets>
  <definedNames>
    <definedName name="_xlnm._FilterDatabase" localSheetId="0" hidden="1">Shipments!$A$1:$H$7906</definedName>
    <definedName name="Slicer_GeographicID">#N/A</definedName>
    <definedName name="Slicer_Order_Status">#N/A</definedName>
    <definedName name="Slicer_ShipmentProviderID">#N/A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 i="10" l="1"/>
  <c r="F2" i="10"/>
  <c r="D2" i="10"/>
  <c r="B2" i="10"/>
  <c r="B9" i="8"/>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B7" i="8"/>
  <c r="B6" i="8"/>
  <c r="B5" i="8"/>
  <c r="B4" i="8"/>
  <c r="B3" i="8"/>
  <c r="B2" i="8"/>
  <c r="B1" i="8"/>
</calcChain>
</file>

<file path=xl/sharedStrings.xml><?xml version="1.0" encoding="utf-8"?>
<sst xmlns="http://schemas.openxmlformats.org/spreadsheetml/2006/main" count="39626" uniqueCount="8009">
  <si>
    <t>Amount</t>
  </si>
  <si>
    <t>Boxes</t>
  </si>
  <si>
    <t>S00000012</t>
  </si>
  <si>
    <t>Delivered</t>
  </si>
  <si>
    <t>S00000042</t>
  </si>
  <si>
    <t>S00000058</t>
  </si>
  <si>
    <t>S00000088</t>
  </si>
  <si>
    <t>S00000095</t>
  </si>
  <si>
    <t>S00000120</t>
  </si>
  <si>
    <t>Shipped</t>
  </si>
  <si>
    <t>S00000132</t>
  </si>
  <si>
    <t>S00000138</t>
  </si>
  <si>
    <t>S00000150</t>
  </si>
  <si>
    <t>S00000153</t>
  </si>
  <si>
    <t>S00000167</t>
  </si>
  <si>
    <t>S00000231</t>
  </si>
  <si>
    <t>Placed</t>
  </si>
  <si>
    <t>S00000237</t>
  </si>
  <si>
    <t>S00000250</t>
  </si>
  <si>
    <t>S00000344</t>
  </si>
  <si>
    <t>S00000385</t>
  </si>
  <si>
    <t>S00000430</t>
  </si>
  <si>
    <t>S00000462</t>
  </si>
  <si>
    <t>S00000501</t>
  </si>
  <si>
    <t>S00000515</t>
  </si>
  <si>
    <t>Cancelled</t>
  </si>
  <si>
    <t>S00000516</t>
  </si>
  <si>
    <t>S00000551</t>
  </si>
  <si>
    <t>S00000593</t>
  </si>
  <si>
    <t>S00000594</t>
  </si>
  <si>
    <t>S00000596</t>
  </si>
  <si>
    <t>S00000619</t>
  </si>
  <si>
    <t>S00000622</t>
  </si>
  <si>
    <t>S00000741</t>
  </si>
  <si>
    <t>S00000758</t>
  </si>
  <si>
    <t>S00000766</t>
  </si>
  <si>
    <t>S00000812</t>
  </si>
  <si>
    <t>S00000862</t>
  </si>
  <si>
    <t>S00000865</t>
  </si>
  <si>
    <t>S00000895</t>
  </si>
  <si>
    <t>S00000906</t>
  </si>
  <si>
    <t>S00000921</t>
  </si>
  <si>
    <t>S00000922</t>
  </si>
  <si>
    <t>S00000954</t>
  </si>
  <si>
    <t>S00000957</t>
  </si>
  <si>
    <t>S00000966</t>
  </si>
  <si>
    <t>S00001047</t>
  </si>
  <si>
    <t>S00001110</t>
  </si>
  <si>
    <t>S00001118</t>
  </si>
  <si>
    <t>S00001125</t>
  </si>
  <si>
    <t>S00001129</t>
  </si>
  <si>
    <t>S00001152</t>
  </si>
  <si>
    <t>S00001187</t>
  </si>
  <si>
    <t>S00001227</t>
  </si>
  <si>
    <t>S00001233</t>
  </si>
  <si>
    <t>S00001274</t>
  </si>
  <si>
    <t>S00001332</t>
  </si>
  <si>
    <t>S00001445</t>
  </si>
  <si>
    <t>S00001451</t>
  </si>
  <si>
    <t>S00001466</t>
  </si>
  <si>
    <t>S00001486</t>
  </si>
  <si>
    <t>S00001511</t>
  </si>
  <si>
    <t>S00001514</t>
  </si>
  <si>
    <t>S00001550</t>
  </si>
  <si>
    <t>S00001565</t>
  </si>
  <si>
    <t>S00001580</t>
  </si>
  <si>
    <t>S00001619</t>
  </si>
  <si>
    <t>S00001632</t>
  </si>
  <si>
    <t>S00001657</t>
  </si>
  <si>
    <t>S00001678</t>
  </si>
  <si>
    <t>S00001679</t>
  </si>
  <si>
    <t>S00001731</t>
  </si>
  <si>
    <t>S00001748</t>
  </si>
  <si>
    <t>S00001762</t>
  </si>
  <si>
    <t>S00001811</t>
  </si>
  <si>
    <t>S00001817</t>
  </si>
  <si>
    <t>S00001849</t>
  </si>
  <si>
    <t>S00001859</t>
  </si>
  <si>
    <t>S00001866</t>
  </si>
  <si>
    <t>S00001872</t>
  </si>
  <si>
    <t>S00001878</t>
  </si>
  <si>
    <t>S00001887</t>
  </si>
  <si>
    <t>S00001932</t>
  </si>
  <si>
    <t>S00001951</t>
  </si>
  <si>
    <t>S00001955</t>
  </si>
  <si>
    <t>S00001983</t>
  </si>
  <si>
    <t>S00002055</t>
  </si>
  <si>
    <t>S00002088</t>
  </si>
  <si>
    <t>S00002124</t>
  </si>
  <si>
    <t>S00002132</t>
  </si>
  <si>
    <t>S00002201</t>
  </si>
  <si>
    <t>S00002226</t>
  </si>
  <si>
    <t>S00002256</t>
  </si>
  <si>
    <t>S00002297</t>
  </si>
  <si>
    <t>S00002298</t>
  </si>
  <si>
    <t>S00002329</t>
  </si>
  <si>
    <t>S00002338</t>
  </si>
  <si>
    <t>S00002341</t>
  </si>
  <si>
    <t>S00002412</t>
  </si>
  <si>
    <t>S00002418</t>
  </si>
  <si>
    <t>S00002442</t>
  </si>
  <si>
    <t>S00002444</t>
  </si>
  <si>
    <t>S00002446</t>
  </si>
  <si>
    <t>S00002522</t>
  </si>
  <si>
    <t>S00002534</t>
  </si>
  <si>
    <t>S00002575</t>
  </si>
  <si>
    <t>S00002579</t>
  </si>
  <si>
    <t>S00002613</t>
  </si>
  <si>
    <t>S00002620</t>
  </si>
  <si>
    <t>S00002650</t>
  </si>
  <si>
    <t>S00002674</t>
  </si>
  <si>
    <t>S00002739</t>
  </si>
  <si>
    <t>S00002743</t>
  </si>
  <si>
    <t>S00002757</t>
  </si>
  <si>
    <t>S00002773</t>
  </si>
  <si>
    <t>S00002826</t>
  </si>
  <si>
    <t>S00002831</t>
  </si>
  <si>
    <t>S00002855</t>
  </si>
  <si>
    <t>S00002913</t>
  </si>
  <si>
    <t>S00002924</t>
  </si>
  <si>
    <t>S00002933</t>
  </si>
  <si>
    <t>S00002946</t>
  </si>
  <si>
    <t>S00002958</t>
  </si>
  <si>
    <t>S00002967</t>
  </si>
  <si>
    <t>S00002993</t>
  </si>
  <si>
    <t>S00003016</t>
  </si>
  <si>
    <t>S00003020</t>
  </si>
  <si>
    <t>S00003052</t>
  </si>
  <si>
    <t>S00003074</t>
  </si>
  <si>
    <t>S00003076</t>
  </si>
  <si>
    <t>S00003084</t>
  </si>
  <si>
    <t>S00003102</t>
  </si>
  <si>
    <t>S00003103</t>
  </si>
  <si>
    <t>S00003108</t>
  </si>
  <si>
    <t>S00003130</t>
  </si>
  <si>
    <t>S00003136</t>
  </si>
  <si>
    <t>S00003175</t>
  </si>
  <si>
    <t>S00003196</t>
  </si>
  <si>
    <t>S00003264</t>
  </si>
  <si>
    <t>S00003271</t>
  </si>
  <si>
    <t>S00003309</t>
  </si>
  <si>
    <t>S00003362</t>
  </si>
  <si>
    <t>S00003394</t>
  </si>
  <si>
    <t>S00003422</t>
  </si>
  <si>
    <t>S00003439</t>
  </si>
  <si>
    <t>S00003444</t>
  </si>
  <si>
    <t>S00003469</t>
  </si>
  <si>
    <t>S00003491</t>
  </si>
  <si>
    <t>S00003494</t>
  </si>
  <si>
    <t>S00003513</t>
  </si>
  <si>
    <t>S00003560</t>
  </si>
  <si>
    <t>S00003564</t>
  </si>
  <si>
    <t>S00003579</t>
  </si>
  <si>
    <t>S00003628</t>
  </si>
  <si>
    <t>S00003637</t>
  </si>
  <si>
    <t>S00003642</t>
  </si>
  <si>
    <t>S00003646</t>
  </si>
  <si>
    <t>S00003650</t>
  </si>
  <si>
    <t>S00003715</t>
  </si>
  <si>
    <t>S00003717</t>
  </si>
  <si>
    <t>S00003722</t>
  </si>
  <si>
    <t>S00003725</t>
  </si>
  <si>
    <t>S00003740</t>
  </si>
  <si>
    <t>S00003762</t>
  </si>
  <si>
    <t>S00003791</t>
  </si>
  <si>
    <t>S00003802</t>
  </si>
  <si>
    <t>S00003814</t>
  </si>
  <si>
    <t>S00003828</t>
  </si>
  <si>
    <t>S00003834</t>
  </si>
  <si>
    <t>S00003849</t>
  </si>
  <si>
    <t>S00003884</t>
  </si>
  <si>
    <t>S00003920</t>
  </si>
  <si>
    <t>S00003939</t>
  </si>
  <si>
    <t>S00003948</t>
  </si>
  <si>
    <t>S00003962</t>
  </si>
  <si>
    <t>S00003963</t>
  </si>
  <si>
    <t>S00003972</t>
  </si>
  <si>
    <t>S00003983</t>
  </si>
  <si>
    <t>S00004050</t>
  </si>
  <si>
    <t>S00004090</t>
  </si>
  <si>
    <t>S00004141</t>
  </si>
  <si>
    <t>S00004158</t>
  </si>
  <si>
    <t>S00004221</t>
  </si>
  <si>
    <t>S00004223</t>
  </si>
  <si>
    <t>S00004234</t>
  </si>
  <si>
    <t>S00004242</t>
  </si>
  <si>
    <t>S00004249</t>
  </si>
  <si>
    <t>S00004284</t>
  </si>
  <si>
    <t>S00004287</t>
  </si>
  <si>
    <t>S00004297</t>
  </si>
  <si>
    <t>S00004309</t>
  </si>
  <si>
    <t>S00004357</t>
  </si>
  <si>
    <t>S00004375</t>
  </si>
  <si>
    <t>S00004398</t>
  </si>
  <si>
    <t>S00004431</t>
  </si>
  <si>
    <t>S00004453</t>
  </si>
  <si>
    <t>S00004555</t>
  </si>
  <si>
    <t>S00004558</t>
  </si>
  <si>
    <t>S00004572</t>
  </si>
  <si>
    <t>S00004581</t>
  </si>
  <si>
    <t>S00004584</t>
  </si>
  <si>
    <t>S00004618</t>
  </si>
  <si>
    <t>S00004620</t>
  </si>
  <si>
    <t>S00004685</t>
  </si>
  <si>
    <t>S00004715</t>
  </si>
  <si>
    <t>S00004718</t>
  </si>
  <si>
    <t>S00004750</t>
  </si>
  <si>
    <t>S00004832</t>
  </si>
  <si>
    <t>S00004869</t>
  </si>
  <si>
    <t>S00004900</t>
  </si>
  <si>
    <t>S00004929</t>
  </si>
  <si>
    <t>S00004935</t>
  </si>
  <si>
    <t>S00004944</t>
  </si>
  <si>
    <t>S00004959</t>
  </si>
  <si>
    <t>S00004974</t>
  </si>
  <si>
    <t>S00004986</t>
  </si>
  <si>
    <t>S00004988</t>
  </si>
  <si>
    <t>S00005036</t>
  </si>
  <si>
    <t>S00005051</t>
  </si>
  <si>
    <t>S00005068</t>
  </si>
  <si>
    <t>S00005106</t>
  </si>
  <si>
    <t>S00005126</t>
  </si>
  <si>
    <t>S00005183</t>
  </si>
  <si>
    <t>S00005208</t>
  </si>
  <si>
    <t>S00005226</t>
  </si>
  <si>
    <t>S00005256</t>
  </si>
  <si>
    <t>S00005337</t>
  </si>
  <si>
    <t>S00005357</t>
  </si>
  <si>
    <t>S00005376</t>
  </si>
  <si>
    <t>S00005393</t>
  </si>
  <si>
    <t>S00005394</t>
  </si>
  <si>
    <t>S00005446</t>
  </si>
  <si>
    <t>S00005462</t>
  </si>
  <si>
    <t>S00005483</t>
  </si>
  <si>
    <t>S00005495</t>
  </si>
  <si>
    <t>S00005523</t>
  </si>
  <si>
    <t>S00005534</t>
  </si>
  <si>
    <t>S00005535</t>
  </si>
  <si>
    <t>S00005583</t>
  </si>
  <si>
    <t>S00005585</t>
  </si>
  <si>
    <t>S00005606</t>
  </si>
  <si>
    <t>S00005678</t>
  </si>
  <si>
    <t>S00005716</t>
  </si>
  <si>
    <t>S00005721</t>
  </si>
  <si>
    <t>S00005753</t>
  </si>
  <si>
    <t>S00005754</t>
  </si>
  <si>
    <t>S00005755</t>
  </si>
  <si>
    <t>S00005780</t>
  </si>
  <si>
    <t>S00005865</t>
  </si>
  <si>
    <t>S00005885</t>
  </si>
  <si>
    <t>S00005889</t>
  </si>
  <si>
    <t>S00005898</t>
  </si>
  <si>
    <t>S00005904</t>
  </si>
  <si>
    <t>S00005940</t>
  </si>
  <si>
    <t>S00005994</t>
  </si>
  <si>
    <t>S00006015</t>
  </si>
  <si>
    <t>S00006022</t>
  </si>
  <si>
    <t>S00006108</t>
  </si>
  <si>
    <t>S00006160</t>
  </si>
  <si>
    <t>S00006179</t>
  </si>
  <si>
    <t>S00006200</t>
  </si>
  <si>
    <t>S00006206</t>
  </si>
  <si>
    <t>S00006214</t>
  </si>
  <si>
    <t>S00006241</t>
  </si>
  <si>
    <t>S00006254</t>
  </si>
  <si>
    <t>S00006255</t>
  </si>
  <si>
    <t>S00006263</t>
  </si>
  <si>
    <t>S00006297</t>
  </si>
  <si>
    <t>S00006308</t>
  </si>
  <si>
    <t>S00006324</t>
  </si>
  <si>
    <t>S00006360</t>
  </si>
  <si>
    <t>S00006386</t>
  </si>
  <si>
    <t>S00006398</t>
  </si>
  <si>
    <t>S00006406</t>
  </si>
  <si>
    <t>S00006407</t>
  </si>
  <si>
    <t>S00006421</t>
  </si>
  <si>
    <t>S00006472</t>
  </si>
  <si>
    <t>S00006474</t>
  </si>
  <si>
    <t>S00006492</t>
  </si>
  <si>
    <t>S00006554</t>
  </si>
  <si>
    <t>S00006562</t>
  </si>
  <si>
    <t>S00006571</t>
  </si>
  <si>
    <t>S00006583</t>
  </si>
  <si>
    <t>S00006586</t>
  </si>
  <si>
    <t>S00006609</t>
  </si>
  <si>
    <t>S00006620</t>
  </si>
  <si>
    <t>S00006631</t>
  </si>
  <si>
    <t>S00006638</t>
  </si>
  <si>
    <t>S00006646</t>
  </si>
  <si>
    <t>S00006648</t>
  </si>
  <si>
    <t>S00006650</t>
  </si>
  <si>
    <t>S00006664</t>
  </si>
  <si>
    <t>S00006668</t>
  </si>
  <si>
    <t>S00006727</t>
  </si>
  <si>
    <t>S00006739</t>
  </si>
  <si>
    <t>S00006744</t>
  </si>
  <si>
    <t>S00006750</t>
  </si>
  <si>
    <t>S00006767</t>
  </si>
  <si>
    <t>S00006790</t>
  </si>
  <si>
    <t>S00006794</t>
  </si>
  <si>
    <t>S00006801</t>
  </si>
  <si>
    <t>S00006810</t>
  </si>
  <si>
    <t>S00006822</t>
  </si>
  <si>
    <t>S00006864</t>
  </si>
  <si>
    <t>S00006866</t>
  </si>
  <si>
    <t>S00006867</t>
  </si>
  <si>
    <t>S00006868</t>
  </si>
  <si>
    <t>S00006897</t>
  </si>
  <si>
    <t>S00006898</t>
  </si>
  <si>
    <t>S00006916</t>
  </si>
  <si>
    <t>S00006923</t>
  </si>
  <si>
    <t>S00006951</t>
  </si>
  <si>
    <t>S00006997</t>
  </si>
  <si>
    <t>S00007040</t>
  </si>
  <si>
    <t>S00007051</t>
  </si>
  <si>
    <t>S00007073</t>
  </si>
  <si>
    <t>S00007094</t>
  </si>
  <si>
    <t>S00007105</t>
  </si>
  <si>
    <t>S00007121</t>
  </si>
  <si>
    <t>S00007128</t>
  </si>
  <si>
    <t>S00007130</t>
  </si>
  <si>
    <t>S00007136</t>
  </si>
  <si>
    <t>S00007153</t>
  </si>
  <si>
    <t>S00007161</t>
  </si>
  <si>
    <t>S00007174</t>
  </si>
  <si>
    <t>S00007190</t>
  </si>
  <si>
    <t>S00007236</t>
  </si>
  <si>
    <t>S00007262</t>
  </si>
  <si>
    <t>S00007265</t>
  </si>
  <si>
    <t>S00007289</t>
  </si>
  <si>
    <t>S00007292</t>
  </si>
  <si>
    <t>S00007301</t>
  </si>
  <si>
    <t>S00007333</t>
  </si>
  <si>
    <t>S00007342</t>
  </si>
  <si>
    <t>S00007418</t>
  </si>
  <si>
    <t>S00007452</t>
  </si>
  <si>
    <t>S00007487</t>
  </si>
  <si>
    <t>S00007503</t>
  </si>
  <si>
    <t>S00007507</t>
  </si>
  <si>
    <t>S00007510</t>
  </si>
  <si>
    <t>S00007529</t>
  </si>
  <si>
    <t>S00007551</t>
  </si>
  <si>
    <t>S00007582</t>
  </si>
  <si>
    <t>S00007605</t>
  </si>
  <si>
    <t>S00007631</t>
  </si>
  <si>
    <t>S00007670</t>
  </si>
  <si>
    <t>S00007710</t>
  </si>
  <si>
    <t>S00007717</t>
  </si>
  <si>
    <t>S00007718</t>
  </si>
  <si>
    <t>S00007720</t>
  </si>
  <si>
    <t>S00007768</t>
  </si>
  <si>
    <t>S00007807</t>
  </si>
  <si>
    <t>S00007822</t>
  </si>
  <si>
    <t>S00007831</t>
  </si>
  <si>
    <t>S00007851</t>
  </si>
  <si>
    <t>S00007868</t>
  </si>
  <si>
    <t>S00007873</t>
  </si>
  <si>
    <t>S00007875</t>
  </si>
  <si>
    <t>S00007886</t>
  </si>
  <si>
    <t>S00007907</t>
  </si>
  <si>
    <t>S00007928</t>
  </si>
  <si>
    <t>S00007937</t>
  </si>
  <si>
    <t>S00007985</t>
  </si>
  <si>
    <t>S00008068</t>
  </si>
  <si>
    <t>S00008081</t>
  </si>
  <si>
    <t>S00008084</t>
  </si>
  <si>
    <t>S00008157</t>
  </si>
  <si>
    <t>S00008201</t>
  </si>
  <si>
    <t>S00008204</t>
  </si>
  <si>
    <t>S00008276</t>
  </si>
  <si>
    <t>S00008292</t>
  </si>
  <si>
    <t>S00008323</t>
  </si>
  <si>
    <t>S00008332</t>
  </si>
  <si>
    <t>S00008377</t>
  </si>
  <si>
    <t>S00008460</t>
  </si>
  <si>
    <t>S00008477</t>
  </si>
  <si>
    <t>S00008486</t>
  </si>
  <si>
    <t>S00008525</t>
  </si>
  <si>
    <t>S00008528</t>
  </si>
  <si>
    <t>S00008534</t>
  </si>
  <si>
    <t>S00008576</t>
  </si>
  <si>
    <t>S00008587</t>
  </si>
  <si>
    <t>S00008603</t>
  </si>
  <si>
    <t>S00008648</t>
  </si>
  <si>
    <t>S00008658</t>
  </si>
  <si>
    <t>S00008688</t>
  </si>
  <si>
    <t>S00008708</t>
  </si>
  <si>
    <t>S00008781</t>
  </si>
  <si>
    <t>S00008794</t>
  </si>
  <si>
    <t>S00008813</t>
  </si>
  <si>
    <t>S00008842</t>
  </si>
  <si>
    <t>S00008844</t>
  </si>
  <si>
    <t>S00008870</t>
  </si>
  <si>
    <t>S00008892</t>
  </si>
  <si>
    <t>S00008897</t>
  </si>
  <si>
    <t>S00008912</t>
  </si>
  <si>
    <t>S00008937</t>
  </si>
  <si>
    <t>S00008942</t>
  </si>
  <si>
    <t>S00008959</t>
  </si>
  <si>
    <t>S00008960</t>
  </si>
  <si>
    <t>S00008971</t>
  </si>
  <si>
    <t>S00008978</t>
  </si>
  <si>
    <t>S00009003</t>
  </si>
  <si>
    <t>S00009042</t>
  </si>
  <si>
    <t>S00009060</t>
  </si>
  <si>
    <t>S00009085</t>
  </si>
  <si>
    <t>S00009108</t>
  </si>
  <si>
    <t>S00009123</t>
  </si>
  <si>
    <t>S00009165</t>
  </si>
  <si>
    <t>S00009188</t>
  </si>
  <si>
    <t>S00009257</t>
  </si>
  <si>
    <t>S00009291</t>
  </si>
  <si>
    <t>S00009292</t>
  </si>
  <si>
    <t>S00009302</t>
  </si>
  <si>
    <t>S00009322</t>
  </si>
  <si>
    <t>S00009326</t>
  </si>
  <si>
    <t>S00009331</t>
  </si>
  <si>
    <t>S00009404</t>
  </si>
  <si>
    <t>S00009421</t>
  </si>
  <si>
    <t>S00009428</t>
  </si>
  <si>
    <t>S00009431</t>
  </si>
  <si>
    <t>S00009514</t>
  </si>
  <si>
    <t>S00009604</t>
  </si>
  <si>
    <t>S00009606</t>
  </si>
  <si>
    <t>S00009638</t>
  </si>
  <si>
    <t>S00009652</t>
  </si>
  <si>
    <t>S00009673</t>
  </si>
  <si>
    <t>S00009690</t>
  </si>
  <si>
    <t>S00009712</t>
  </si>
  <si>
    <t>S00009733</t>
  </si>
  <si>
    <t>S00009735</t>
  </si>
  <si>
    <t>S00009770</t>
  </si>
  <si>
    <t>S00009805</t>
  </si>
  <si>
    <t>S00009808</t>
  </si>
  <si>
    <t>S00009817</t>
  </si>
  <si>
    <t>S00009823</t>
  </si>
  <si>
    <t>S00009826</t>
  </si>
  <si>
    <t>S00009830</t>
  </si>
  <si>
    <t>S00009855</t>
  </si>
  <si>
    <t>S00009861</t>
  </si>
  <si>
    <t>S00009863</t>
  </si>
  <si>
    <t>S00009872</t>
  </si>
  <si>
    <t>S00009877</t>
  </si>
  <si>
    <t>S00009878</t>
  </si>
  <si>
    <t>S00009894</t>
  </si>
  <si>
    <t>S00009939</t>
  </si>
  <si>
    <t>S00009962</t>
  </si>
  <si>
    <t>S00009975</t>
  </si>
  <si>
    <t>S00009980</t>
  </si>
  <si>
    <t>S00009989</t>
  </si>
  <si>
    <t>S00010000</t>
  </si>
  <si>
    <t>S00010027</t>
  </si>
  <si>
    <t>S00010033</t>
  </si>
  <si>
    <t>S00010034</t>
  </si>
  <si>
    <t>S00010075</t>
  </si>
  <si>
    <t>S00010138</t>
  </si>
  <si>
    <t>S00010172</t>
  </si>
  <si>
    <t>S00010226</t>
  </si>
  <si>
    <t>S00010246</t>
  </si>
  <si>
    <t>S00010291</t>
  </si>
  <si>
    <t>S00010333</t>
  </si>
  <si>
    <t>S00010342</t>
  </si>
  <si>
    <t>S00010346</t>
  </si>
  <si>
    <t>S00010401</t>
  </si>
  <si>
    <t>S00010421</t>
  </si>
  <si>
    <t>S00010442</t>
  </si>
  <si>
    <t>S00010448</t>
  </si>
  <si>
    <t>S00010450</t>
  </si>
  <si>
    <t>S00010480</t>
  </si>
  <si>
    <t>S00010594</t>
  </si>
  <si>
    <t>S00010617</t>
  </si>
  <si>
    <t>S00010674</t>
  </si>
  <si>
    <t>S00010719</t>
  </si>
  <si>
    <t>S00010776</t>
  </si>
  <si>
    <t>S00010787</t>
  </si>
  <si>
    <t>S00010797</t>
  </si>
  <si>
    <t>S00010835</t>
  </si>
  <si>
    <t>S00010862</t>
  </si>
  <si>
    <t>S00010870</t>
  </si>
  <si>
    <t>S00010887</t>
  </si>
  <si>
    <t>S00010936</t>
  </si>
  <si>
    <t>S00010957</t>
  </si>
  <si>
    <t>S00010970</t>
  </si>
  <si>
    <t>S00010996</t>
  </si>
  <si>
    <t>S00011002</t>
  </si>
  <si>
    <t>S00011007</t>
  </si>
  <si>
    <t>S00011047</t>
  </si>
  <si>
    <t>S00011080</t>
  </si>
  <si>
    <t>S00011081</t>
  </si>
  <si>
    <t>S00011097</t>
  </si>
  <si>
    <t>S00011113</t>
  </si>
  <si>
    <t>S00011119</t>
  </si>
  <si>
    <t>S00011157</t>
  </si>
  <si>
    <t>S00011167</t>
  </si>
  <si>
    <t>S00011170</t>
  </si>
  <si>
    <t>S00011173</t>
  </si>
  <si>
    <t>S00011179</t>
  </si>
  <si>
    <t>S00011268</t>
  </si>
  <si>
    <t>S00011282</t>
  </si>
  <si>
    <t>S00011288</t>
  </si>
  <si>
    <t>S00011299</t>
  </si>
  <si>
    <t>S00011328</t>
  </si>
  <si>
    <t>S00011338</t>
  </si>
  <si>
    <t>S00011354</t>
  </si>
  <si>
    <t>S00011360</t>
  </si>
  <si>
    <t>S00011419</t>
  </si>
  <si>
    <t>S00011486</t>
  </si>
  <si>
    <t>S00011490</t>
  </si>
  <si>
    <t>S00011514</t>
  </si>
  <si>
    <t>S00011556</t>
  </si>
  <si>
    <t>S00011582</t>
  </si>
  <si>
    <t>S00011608</t>
  </si>
  <si>
    <t>S00011623</t>
  </si>
  <si>
    <t>S00011638</t>
  </si>
  <si>
    <t>S00011707</t>
  </si>
  <si>
    <t>S00011715</t>
  </si>
  <si>
    <t>S00011725</t>
  </si>
  <si>
    <t>S00011795</t>
  </si>
  <si>
    <t>S00011803</t>
  </si>
  <si>
    <t>S00011818</t>
  </si>
  <si>
    <t>S00011821</t>
  </si>
  <si>
    <t>S00011838</t>
  </si>
  <si>
    <t>S00011897</t>
  </si>
  <si>
    <t>S00011923</t>
  </si>
  <si>
    <t>S00011944</t>
  </si>
  <si>
    <t>S00011954</t>
  </si>
  <si>
    <t>S00011995</t>
  </si>
  <si>
    <t>S00011997</t>
  </si>
  <si>
    <t>S00012005</t>
  </si>
  <si>
    <t>S00012015</t>
  </si>
  <si>
    <t>S00012061</t>
  </si>
  <si>
    <t>S00012123</t>
  </si>
  <si>
    <t>S00012169</t>
  </si>
  <si>
    <t>S00012217</t>
  </si>
  <si>
    <t>S00012218</t>
  </si>
  <si>
    <t>S00012252</t>
  </si>
  <si>
    <t>S00012287</t>
  </si>
  <si>
    <t>S00012291</t>
  </si>
  <si>
    <t>S00012318</t>
  </si>
  <si>
    <t>S00012339</t>
  </si>
  <si>
    <t>S00012347</t>
  </si>
  <si>
    <t>S00012384</t>
  </si>
  <si>
    <t>S00012438</t>
  </si>
  <si>
    <t>S00012439</t>
  </si>
  <si>
    <t>S00012440</t>
  </si>
  <si>
    <t>S00012498</t>
  </si>
  <si>
    <t>S00012517</t>
  </si>
  <si>
    <t>S00012520</t>
  </si>
  <si>
    <t>S00012592</t>
  </si>
  <si>
    <t>S00012598</t>
  </si>
  <si>
    <t>S00012687</t>
  </si>
  <si>
    <t>S00012734</t>
  </si>
  <si>
    <t>S00012779</t>
  </si>
  <si>
    <t>S00012827</t>
  </si>
  <si>
    <t>S00012849</t>
  </si>
  <si>
    <t>S00012931</t>
  </si>
  <si>
    <t>S00012956</t>
  </si>
  <si>
    <t>S00012966</t>
  </si>
  <si>
    <t>S00012997</t>
  </si>
  <si>
    <t>S00013002</t>
  </si>
  <si>
    <t>S00013018</t>
  </si>
  <si>
    <t>S00013028</t>
  </si>
  <si>
    <t>S00013075</t>
  </si>
  <si>
    <t>S00013086</t>
  </si>
  <si>
    <t>S00013135</t>
  </si>
  <si>
    <t>S00013164</t>
  </si>
  <si>
    <t>S00013272</t>
  </si>
  <si>
    <t>S00013285</t>
  </si>
  <si>
    <t>S00013298</t>
  </si>
  <si>
    <t>S00013311</t>
  </si>
  <si>
    <t>S00013316</t>
  </si>
  <si>
    <t>S00013318</t>
  </si>
  <si>
    <t>S00013334</t>
  </si>
  <si>
    <t>S00013348</t>
  </si>
  <si>
    <t>S00013352</t>
  </si>
  <si>
    <t>S00013356</t>
  </si>
  <si>
    <t>S00013437</t>
  </si>
  <si>
    <t>S00013502</t>
  </si>
  <si>
    <t>S00013518</t>
  </si>
  <si>
    <t>S00013561</t>
  </si>
  <si>
    <t>S00013572</t>
  </si>
  <si>
    <t>S00013639</t>
  </si>
  <si>
    <t>S00013648</t>
  </si>
  <si>
    <t>S00013686</t>
  </si>
  <si>
    <t>S00013714</t>
  </si>
  <si>
    <t>S00013722</t>
  </si>
  <si>
    <t>S00013753</t>
  </si>
  <si>
    <t>S00013809</t>
  </si>
  <si>
    <t>S00013903</t>
  </si>
  <si>
    <t>S00013938</t>
  </si>
  <si>
    <t>S00013941</t>
  </si>
  <si>
    <t>S00013951</t>
  </si>
  <si>
    <t>S00013978</t>
  </si>
  <si>
    <t>S00014038</t>
  </si>
  <si>
    <t>S00014044</t>
  </si>
  <si>
    <t>S00014048</t>
  </si>
  <si>
    <t>S00014076</t>
  </si>
  <si>
    <t>S00014078</t>
  </si>
  <si>
    <t>S00014084</t>
  </si>
  <si>
    <t>S00014100</t>
  </si>
  <si>
    <t>S00014111</t>
  </si>
  <si>
    <t>S00014139</t>
  </si>
  <si>
    <t>S00014149</t>
  </si>
  <si>
    <t>S00014179</t>
  </si>
  <si>
    <t>S00014182</t>
  </si>
  <si>
    <t>S00014192</t>
  </si>
  <si>
    <t>S00014217</t>
  </si>
  <si>
    <t>S00014233</t>
  </si>
  <si>
    <t>S00014249</t>
  </si>
  <si>
    <t>S00014278</t>
  </si>
  <si>
    <t>S00014293</t>
  </si>
  <si>
    <t>S00014303</t>
  </si>
  <si>
    <t>S00014304</t>
  </si>
  <si>
    <t>S00014305</t>
  </si>
  <si>
    <t>S00014326</t>
  </si>
  <si>
    <t>S00014346</t>
  </si>
  <si>
    <t>S00014477</t>
  </si>
  <si>
    <t>S00014486</t>
  </si>
  <si>
    <t>S00014542</t>
  </si>
  <si>
    <t>S00014545</t>
  </si>
  <si>
    <t>S00014586</t>
  </si>
  <si>
    <t>S00014636</t>
  </si>
  <si>
    <t>S00014669</t>
  </si>
  <si>
    <t>S00014680</t>
  </si>
  <si>
    <t>S00014702</t>
  </si>
  <si>
    <t>S00014719</t>
  </si>
  <si>
    <t>S00014730</t>
  </si>
  <si>
    <t>S00014761</t>
  </si>
  <si>
    <t>S00014806</t>
  </si>
  <si>
    <t>S00014865</t>
  </si>
  <si>
    <t>S00014867</t>
  </si>
  <si>
    <t>S00014880</t>
  </si>
  <si>
    <t>S00014903</t>
  </si>
  <si>
    <t>S00014904</t>
  </si>
  <si>
    <t>S00014905</t>
  </si>
  <si>
    <t>S00014926</t>
  </si>
  <si>
    <t>S00014956</t>
  </si>
  <si>
    <t>S00014982</t>
  </si>
  <si>
    <t>S00014999</t>
  </si>
  <si>
    <t>S00015054</t>
  </si>
  <si>
    <t>S00015063</t>
  </si>
  <si>
    <t>S00015068</t>
  </si>
  <si>
    <t>S00015114</t>
  </si>
  <si>
    <t>S00015127</t>
  </si>
  <si>
    <t>S00015129</t>
  </si>
  <si>
    <t>S00015158</t>
  </si>
  <si>
    <t>S00015160</t>
  </si>
  <si>
    <t>S00015161</t>
  </si>
  <si>
    <t>S00015211</t>
  </si>
  <si>
    <t>S00015213</t>
  </si>
  <si>
    <t>S00015268</t>
  </si>
  <si>
    <t>S00015300</t>
  </si>
  <si>
    <t>S00015410</t>
  </si>
  <si>
    <t>S00015458</t>
  </si>
  <si>
    <t>S00015487</t>
  </si>
  <si>
    <t>S00015499</t>
  </si>
  <si>
    <t>S00015509</t>
  </si>
  <si>
    <t>S00015512</t>
  </si>
  <si>
    <t>S00015531</t>
  </si>
  <si>
    <t>S00015533</t>
  </si>
  <si>
    <t>S00015584</t>
  </si>
  <si>
    <t>S00015613</t>
  </si>
  <si>
    <t>S00015620</t>
  </si>
  <si>
    <t>S00015627</t>
  </si>
  <si>
    <t>S00015646</t>
  </si>
  <si>
    <t>S00015700</t>
  </si>
  <si>
    <t>S00015706</t>
  </si>
  <si>
    <t>S00015794</t>
  </si>
  <si>
    <t>S00015811</t>
  </si>
  <si>
    <t>S00015843</t>
  </si>
  <si>
    <t>S00015929</t>
  </si>
  <si>
    <t>S00015956</t>
  </si>
  <si>
    <t>S00015973</t>
  </si>
  <si>
    <t>S00015977</t>
  </si>
  <si>
    <t>S00015987</t>
  </si>
  <si>
    <t>S00016000</t>
  </si>
  <si>
    <t>S00016001</t>
  </si>
  <si>
    <t>S00016021</t>
  </si>
  <si>
    <t>S00016032</t>
  </si>
  <si>
    <t>S00016061</t>
  </si>
  <si>
    <t>S00016107</t>
  </si>
  <si>
    <t>S00016116</t>
  </si>
  <si>
    <t>S00016120</t>
  </si>
  <si>
    <t>S00016142</t>
  </si>
  <si>
    <t>S00016180</t>
  </si>
  <si>
    <t>S00016188</t>
  </si>
  <si>
    <t>S00016191</t>
  </si>
  <si>
    <t>S00016220</t>
  </si>
  <si>
    <t>S00016222</t>
  </si>
  <si>
    <t>S00016241</t>
  </si>
  <si>
    <t>S00016242</t>
  </si>
  <si>
    <t>S00016243</t>
  </si>
  <si>
    <t>S00016291</t>
  </si>
  <si>
    <t>S00016310</t>
  </si>
  <si>
    <t>S00016329</t>
  </si>
  <si>
    <t>S00016398</t>
  </si>
  <si>
    <t>S00016407</t>
  </si>
  <si>
    <t>S00016411</t>
  </si>
  <si>
    <t>S00016444</t>
  </si>
  <si>
    <t>S00016474</t>
  </si>
  <si>
    <t>S00016497</t>
  </si>
  <si>
    <t>S00016498</t>
  </si>
  <si>
    <t>S00016507</t>
  </si>
  <si>
    <t>S00016510</t>
  </si>
  <si>
    <t>S00016518</t>
  </si>
  <si>
    <t>S00016566</t>
  </si>
  <si>
    <t>S00016584</t>
  </si>
  <si>
    <t>S00016586</t>
  </si>
  <si>
    <t>S00016592</t>
  </si>
  <si>
    <t>S00016631</t>
  </si>
  <si>
    <t>S00016633</t>
  </si>
  <si>
    <t>S00016654</t>
  </si>
  <si>
    <t>S00016705</t>
  </si>
  <si>
    <t>S00016710</t>
  </si>
  <si>
    <t>S00016734</t>
  </si>
  <si>
    <t>S00016744</t>
  </si>
  <si>
    <t>S00016745</t>
  </si>
  <si>
    <t>S00016748</t>
  </si>
  <si>
    <t>S00016760</t>
  </si>
  <si>
    <t>S00016848</t>
  </si>
  <si>
    <t>S00016853</t>
  </si>
  <si>
    <t>S00016913</t>
  </si>
  <si>
    <t>S00016956</t>
  </si>
  <si>
    <t>S00016990</t>
  </si>
  <si>
    <t>S00017097</t>
  </si>
  <si>
    <t>S00017133</t>
  </si>
  <si>
    <t>S00017172</t>
  </si>
  <si>
    <t>S00017181</t>
  </si>
  <si>
    <t>S00017184</t>
  </si>
  <si>
    <t>S00017189</t>
  </si>
  <si>
    <t>S00017219</t>
  </si>
  <si>
    <t>S00017246</t>
  </si>
  <si>
    <t>S00017288</t>
  </si>
  <si>
    <t>S00017293</t>
  </si>
  <si>
    <t>S00017329</t>
  </si>
  <si>
    <t>S00017336</t>
  </si>
  <si>
    <t>S00017359</t>
  </si>
  <si>
    <t>S00017374</t>
  </si>
  <si>
    <t>S00017416</t>
  </si>
  <si>
    <t>S00017449</t>
  </si>
  <si>
    <t>S00017458</t>
  </si>
  <si>
    <t>S00017493</t>
  </si>
  <si>
    <t>S00017497</t>
  </si>
  <si>
    <t>S00017498</t>
  </si>
  <si>
    <t>S00017515</t>
  </si>
  <si>
    <t>S00017538</t>
  </si>
  <si>
    <t>S00017607</t>
  </si>
  <si>
    <t>S00017616</t>
  </si>
  <si>
    <t>S00017629</t>
  </si>
  <si>
    <t>S00017682</t>
  </si>
  <si>
    <t>S00017757</t>
  </si>
  <si>
    <t>S00017802</t>
  </si>
  <si>
    <t>S00017813</t>
  </si>
  <si>
    <t>S00017845</t>
  </si>
  <si>
    <t>S00017848</t>
  </si>
  <si>
    <t>S00017853</t>
  </si>
  <si>
    <t>S00017858</t>
  </si>
  <si>
    <t>S00017878</t>
  </si>
  <si>
    <t>S00017888</t>
  </si>
  <si>
    <t>S00017921</t>
  </si>
  <si>
    <t>S00017929</t>
  </si>
  <si>
    <t>S00017954</t>
  </si>
  <si>
    <t>S00017965</t>
  </si>
  <si>
    <t>S00017985</t>
  </si>
  <si>
    <t>S00017986</t>
  </si>
  <si>
    <t>S00017991</t>
  </si>
  <si>
    <t>S00018011</t>
  </si>
  <si>
    <t>S00018048</t>
  </si>
  <si>
    <t>S00018050</t>
  </si>
  <si>
    <t>S00018054</t>
  </si>
  <si>
    <t>S00018065</t>
  </si>
  <si>
    <t>S00018076</t>
  </si>
  <si>
    <t>S00018079</t>
  </si>
  <si>
    <t>S00018080</t>
  </si>
  <si>
    <t>S00018083</t>
  </si>
  <si>
    <t>S00018103</t>
  </si>
  <si>
    <t>S00018104</t>
  </si>
  <si>
    <t>S00018110</t>
  </si>
  <si>
    <t>S00018145</t>
  </si>
  <si>
    <t>S00018159</t>
  </si>
  <si>
    <t>S00018167</t>
  </si>
  <si>
    <t>S00018174</t>
  </si>
  <si>
    <t>S00018211</t>
  </si>
  <si>
    <t>S00018281</t>
  </si>
  <si>
    <t>S00018282</t>
  </si>
  <si>
    <t>S00018365</t>
  </si>
  <si>
    <t>S00018376</t>
  </si>
  <si>
    <t>S00018384</t>
  </si>
  <si>
    <t>S00018388</t>
  </si>
  <si>
    <t>S00018395</t>
  </si>
  <si>
    <t>S00018398</t>
  </si>
  <si>
    <t>S00018435</t>
  </si>
  <si>
    <t>S00018484</t>
  </si>
  <si>
    <t>S00018544</t>
  </si>
  <si>
    <t>S00018547</t>
  </si>
  <si>
    <t>S00018562</t>
  </si>
  <si>
    <t>S00018567</t>
  </si>
  <si>
    <t>S00018602</t>
  </si>
  <si>
    <t>S00018639</t>
  </si>
  <si>
    <t>S00018649</t>
  </si>
  <si>
    <t>S00018666</t>
  </si>
  <si>
    <t>S00018681</t>
  </si>
  <si>
    <t>S00018689</t>
  </si>
  <si>
    <t>S00018693</t>
  </si>
  <si>
    <t>S00018707</t>
  </si>
  <si>
    <t>S00018716</t>
  </si>
  <si>
    <t>S00018781</t>
  </si>
  <si>
    <t>S00018818</t>
  </si>
  <si>
    <t>S00018883</t>
  </si>
  <si>
    <t>S00018897</t>
  </si>
  <si>
    <t>S00018943</t>
  </si>
  <si>
    <t>S00018953</t>
  </si>
  <si>
    <t>S00018968</t>
  </si>
  <si>
    <t>S00018988</t>
  </si>
  <si>
    <t>S00018992</t>
  </si>
  <si>
    <t>S00019013</t>
  </si>
  <si>
    <t>S00019019</t>
  </si>
  <si>
    <t>S00019056</t>
  </si>
  <si>
    <t>S00019068</t>
  </si>
  <si>
    <t>S00019071</t>
  </si>
  <si>
    <t>S00019148</t>
  </si>
  <si>
    <t>S00019187</t>
  </si>
  <si>
    <t>S00019227</t>
  </si>
  <si>
    <t>S00019252</t>
  </si>
  <si>
    <t>S00019269</t>
  </si>
  <si>
    <t>S00019290</t>
  </si>
  <si>
    <t>S00019305</t>
  </si>
  <si>
    <t>S00019311</t>
  </si>
  <si>
    <t>S00019346</t>
  </si>
  <si>
    <t>S00019381</t>
  </si>
  <si>
    <t>S00019399</t>
  </si>
  <si>
    <t>S00019410</t>
  </si>
  <si>
    <t>S00019428</t>
  </si>
  <si>
    <t>S00019429</t>
  </si>
  <si>
    <t>S00019498</t>
  </si>
  <si>
    <t>S00019535</t>
  </si>
  <si>
    <t>S00019541</t>
  </si>
  <si>
    <t>S00019544</t>
  </si>
  <si>
    <t>S00019575</t>
  </si>
  <si>
    <t>S00019598</t>
  </si>
  <si>
    <t>S00019623</t>
  </si>
  <si>
    <t>S00019709</t>
  </si>
  <si>
    <t>S00019724</t>
  </si>
  <si>
    <t>S00019736</t>
  </si>
  <si>
    <t>S00019751</t>
  </si>
  <si>
    <t>S00019775</t>
  </si>
  <si>
    <t>S00019794</t>
  </si>
  <si>
    <t>S00019811</t>
  </si>
  <si>
    <t>S00019825</t>
  </si>
  <si>
    <t>S00019900</t>
  </si>
  <si>
    <t>S00019918</t>
  </si>
  <si>
    <t>S00019957</t>
  </si>
  <si>
    <t>S00019961</t>
  </si>
  <si>
    <t>S00019998</t>
  </si>
  <si>
    <t>S00020023</t>
  </si>
  <si>
    <t>S00020050</t>
  </si>
  <si>
    <t>S00020119</t>
  </si>
  <si>
    <t>S00020135</t>
  </si>
  <si>
    <t>S00020144</t>
  </si>
  <si>
    <t>S00020261</t>
  </si>
  <si>
    <t>S00020283</t>
  </si>
  <si>
    <t>S00020301</t>
  </si>
  <si>
    <t>S00020352</t>
  </si>
  <si>
    <t>S00020363</t>
  </si>
  <si>
    <t>S00020396</t>
  </si>
  <si>
    <t>S00020433</t>
  </si>
  <si>
    <t>S00020440</t>
  </si>
  <si>
    <t>S00020444</t>
  </si>
  <si>
    <t>S00020445</t>
  </si>
  <si>
    <t>S00020463</t>
  </si>
  <si>
    <t>S00020479</t>
  </si>
  <si>
    <t>S00020523</t>
  </si>
  <si>
    <t>S00020532</t>
  </si>
  <si>
    <t>S00020599</t>
  </si>
  <si>
    <t>S00020625</t>
  </si>
  <si>
    <t>S00020638</t>
  </si>
  <si>
    <t>S00020663</t>
  </si>
  <si>
    <t>S00020679</t>
  </si>
  <si>
    <t>S00020731</t>
  </si>
  <si>
    <t>S00020762</t>
  </si>
  <si>
    <t>S00020773</t>
  </si>
  <si>
    <t>S00020806</t>
  </si>
  <si>
    <t>S00020817</t>
  </si>
  <si>
    <t>S00020868</t>
  </si>
  <si>
    <t>S00020882</t>
  </si>
  <si>
    <t>S00020924</t>
  </si>
  <si>
    <t>S00020926</t>
  </si>
  <si>
    <t>S00020948</t>
  </si>
  <si>
    <t>S00021037</t>
  </si>
  <si>
    <t>S00021052</t>
  </si>
  <si>
    <t>S00021073</t>
  </si>
  <si>
    <t>S00021078</t>
  </si>
  <si>
    <t>S00021094</t>
  </si>
  <si>
    <t>S00021098</t>
  </si>
  <si>
    <t>S00021108</t>
  </si>
  <si>
    <t>S00021133</t>
  </si>
  <si>
    <t>S00021152</t>
  </si>
  <si>
    <t>S00021155</t>
  </si>
  <si>
    <t>S00021157</t>
  </si>
  <si>
    <t>S00021164</t>
  </si>
  <si>
    <t>S00021167</t>
  </si>
  <si>
    <t>S00021192</t>
  </si>
  <si>
    <t>S00021203</t>
  </si>
  <si>
    <t>S00021206</t>
  </si>
  <si>
    <t>S00021265</t>
  </si>
  <si>
    <t>S00021285</t>
  </si>
  <si>
    <t>S00021338</t>
  </si>
  <si>
    <t>S00021362</t>
  </si>
  <si>
    <t>S00021386</t>
  </si>
  <si>
    <t>S00021394</t>
  </si>
  <si>
    <t>S00021405</t>
  </si>
  <si>
    <t>S00021410</t>
  </si>
  <si>
    <t>S00021415</t>
  </si>
  <si>
    <t>S00021474</t>
  </si>
  <si>
    <t>S00021489</t>
  </si>
  <si>
    <t>S00021491</t>
  </si>
  <si>
    <t>S00021501</t>
  </si>
  <si>
    <t>S00021514</t>
  </si>
  <si>
    <t>S00021537</t>
  </si>
  <si>
    <t>S00021605</t>
  </si>
  <si>
    <t>S00021613</t>
  </si>
  <si>
    <t>S00021664</t>
  </si>
  <si>
    <t>S00021690</t>
  </si>
  <si>
    <t>S00021754</t>
  </si>
  <si>
    <t>S00021795</t>
  </si>
  <si>
    <t>S00021798</t>
  </si>
  <si>
    <t>S00021825</t>
  </si>
  <si>
    <t>S00021833</t>
  </si>
  <si>
    <t>S00021858</t>
  </si>
  <si>
    <t>S00021875</t>
  </si>
  <si>
    <t>S00021879</t>
  </si>
  <si>
    <t>S00021954</t>
  </si>
  <si>
    <t>S00021969</t>
  </si>
  <si>
    <t>S00021981</t>
  </si>
  <si>
    <t>S00022116</t>
  </si>
  <si>
    <t>S00022120</t>
  </si>
  <si>
    <t>S00022157</t>
  </si>
  <si>
    <t>S00022194</t>
  </si>
  <si>
    <t>S00022263</t>
  </si>
  <si>
    <t>S00022289</t>
  </si>
  <si>
    <t>S00022332</t>
  </si>
  <si>
    <t>S00022354</t>
  </si>
  <si>
    <t>S00022359</t>
  </si>
  <si>
    <t>S00022360</t>
  </si>
  <si>
    <t>S00022367</t>
  </si>
  <si>
    <t>S00022369</t>
  </si>
  <si>
    <t>S00022392</t>
  </si>
  <si>
    <t>S00022396</t>
  </si>
  <si>
    <t>S00022405</t>
  </si>
  <si>
    <t>S00022407</t>
  </si>
  <si>
    <t>S00022425</t>
  </si>
  <si>
    <t>S00022439</t>
  </si>
  <si>
    <t>S00022514</t>
  </si>
  <si>
    <t>S00022526</t>
  </si>
  <si>
    <t>S00022562</t>
  </si>
  <si>
    <t>S00022579</t>
  </si>
  <si>
    <t>S00022603</t>
  </si>
  <si>
    <t>S00022613</t>
  </si>
  <si>
    <t>S00022625</t>
  </si>
  <si>
    <t>S00022632</t>
  </si>
  <si>
    <t>S00022643</t>
  </si>
  <si>
    <t>S00022654</t>
  </si>
  <si>
    <t>S00022656</t>
  </si>
  <si>
    <t>S00022669</t>
  </si>
  <si>
    <t>S00022684</t>
  </si>
  <si>
    <t>S00022687</t>
  </si>
  <si>
    <t>S00022753</t>
  </si>
  <si>
    <t>S00022759</t>
  </si>
  <si>
    <t>S00022760</t>
  </si>
  <si>
    <t>S00022800</t>
  </si>
  <si>
    <t>S00022835</t>
  </si>
  <si>
    <t>S00022912</t>
  </si>
  <si>
    <t>S00022928</t>
  </si>
  <si>
    <t>S00022949</t>
  </si>
  <si>
    <t>S00022950</t>
  </si>
  <si>
    <t>S00022960</t>
  </si>
  <si>
    <t>S00022969</t>
  </si>
  <si>
    <t>S00022993</t>
  </si>
  <si>
    <t>S00023002</t>
  </si>
  <si>
    <t>S00023017</t>
  </si>
  <si>
    <t>S00023021</t>
  </si>
  <si>
    <t>S00023040</t>
  </si>
  <si>
    <t>S00023094</t>
  </si>
  <si>
    <t>S00023115</t>
  </si>
  <si>
    <t>S00023120</t>
  </si>
  <si>
    <t>S00023127</t>
  </si>
  <si>
    <t>S00023128</t>
  </si>
  <si>
    <t>S00023172</t>
  </si>
  <si>
    <t>S00023276</t>
  </si>
  <si>
    <t>S00023291</t>
  </si>
  <si>
    <t>S00023307</t>
  </si>
  <si>
    <t>S00023322</t>
  </si>
  <si>
    <t>S00023331</t>
  </si>
  <si>
    <t>S00023355</t>
  </si>
  <si>
    <t>S00023358</t>
  </si>
  <si>
    <t>S00023364</t>
  </si>
  <si>
    <t>S00023411</t>
  </si>
  <si>
    <t>S00023441</t>
  </si>
  <si>
    <t>S00023470</t>
  </si>
  <si>
    <t>S00023486</t>
  </si>
  <si>
    <t>S00023496</t>
  </si>
  <si>
    <t>S00023497</t>
  </si>
  <si>
    <t>S00023525</t>
  </si>
  <si>
    <t>S00023533</t>
  </si>
  <si>
    <t>S00023566</t>
  </si>
  <si>
    <t>S00023597</t>
  </si>
  <si>
    <t>S00023599</t>
  </si>
  <si>
    <t>S00023622</t>
  </si>
  <si>
    <t>S00023647</t>
  </si>
  <si>
    <t>S00023663</t>
  </si>
  <si>
    <t>S00023664</t>
  </si>
  <si>
    <t>S00023668</t>
  </si>
  <si>
    <t>S00023688</t>
  </si>
  <si>
    <t>S00023692</t>
  </si>
  <si>
    <t>S00023702</t>
  </si>
  <si>
    <t>S00023732</t>
  </si>
  <si>
    <t>S00023752</t>
  </si>
  <si>
    <t>S00023788</t>
  </si>
  <si>
    <t>S00023858</t>
  </si>
  <si>
    <t>S00023894</t>
  </si>
  <si>
    <t>S00023921</t>
  </si>
  <si>
    <t>S00023939</t>
  </si>
  <si>
    <t>S00023993</t>
  </si>
  <si>
    <t>S00024028</t>
  </si>
  <si>
    <t>S00024057</t>
  </si>
  <si>
    <t>S00024071</t>
  </si>
  <si>
    <t>S00024075</t>
  </si>
  <si>
    <t>S00024076</t>
  </si>
  <si>
    <t>S00024136</t>
  </si>
  <si>
    <t>S00024145</t>
  </si>
  <si>
    <t>S00024160</t>
  </si>
  <si>
    <t>S00024174</t>
  </si>
  <si>
    <t>S00024216</t>
  </si>
  <si>
    <t>S00024234</t>
  </si>
  <si>
    <t>S00024272</t>
  </si>
  <si>
    <t>S00024280</t>
  </si>
  <si>
    <t>S00024286</t>
  </si>
  <si>
    <t>S00024328</t>
  </si>
  <si>
    <t>S00024350</t>
  </si>
  <si>
    <t>S00024355</t>
  </si>
  <si>
    <t>S00024370</t>
  </si>
  <si>
    <t>S00024390</t>
  </si>
  <si>
    <t>S00024430</t>
  </si>
  <si>
    <t>S00024447</t>
  </si>
  <si>
    <t>S00024450</t>
  </si>
  <si>
    <t>S00024460</t>
  </si>
  <si>
    <t>S00024471</t>
  </si>
  <si>
    <t>S00024495</t>
  </si>
  <si>
    <t>S00024507</t>
  </si>
  <si>
    <t>S00024596</t>
  </si>
  <si>
    <t>S00024598</t>
  </si>
  <si>
    <t>S00024606</t>
  </si>
  <si>
    <t>S00024628</t>
  </si>
  <si>
    <t>S00024637</t>
  </si>
  <si>
    <t>S00024645</t>
  </si>
  <si>
    <t>S00024663</t>
  </si>
  <si>
    <t>S00024667</t>
  </si>
  <si>
    <t>S00024682</t>
  </si>
  <si>
    <t>S00024712</t>
  </si>
  <si>
    <t>S00024743</t>
  </si>
  <si>
    <t>S00024757</t>
  </si>
  <si>
    <t>S00024774</t>
  </si>
  <si>
    <t>S00024796</t>
  </si>
  <si>
    <t>S00024843</t>
  </si>
  <si>
    <t>S00024867</t>
  </si>
  <si>
    <t>S00024875</t>
  </si>
  <si>
    <t>S00024912</t>
  </si>
  <si>
    <t>S00024943</t>
  </si>
  <si>
    <t>S00024949</t>
  </si>
  <si>
    <t>S00024965</t>
  </si>
  <si>
    <t>S00024992</t>
  </si>
  <si>
    <t>S00025003</t>
  </si>
  <si>
    <t>S00025052</t>
  </si>
  <si>
    <t>S00025058</t>
  </si>
  <si>
    <t>S00025068</t>
  </si>
  <si>
    <t>S00025093</t>
  </si>
  <si>
    <t>S00025098</t>
  </si>
  <si>
    <t>S00025256</t>
  </si>
  <si>
    <t>S00025267</t>
  </si>
  <si>
    <t>S00025303</t>
  </si>
  <si>
    <t>S00025310</t>
  </si>
  <si>
    <t>S00025323</t>
  </si>
  <si>
    <t>S00025337</t>
  </si>
  <si>
    <t>S00025342</t>
  </si>
  <si>
    <t>S00025378</t>
  </si>
  <si>
    <t>S00025395</t>
  </si>
  <si>
    <t>S00025434</t>
  </si>
  <si>
    <t>S00025485</t>
  </si>
  <si>
    <t>S00025528</t>
  </si>
  <si>
    <t>S00025530</t>
  </si>
  <si>
    <t>S00025541</t>
  </si>
  <si>
    <t>S00025570</t>
  </si>
  <si>
    <t>S00025589</t>
  </si>
  <si>
    <t>S00025591</t>
  </si>
  <si>
    <t>S00025658</t>
  </si>
  <si>
    <t>S00025705</t>
  </si>
  <si>
    <t>S00025726</t>
  </si>
  <si>
    <t>S00025731</t>
  </si>
  <si>
    <t>S00025760</t>
  </si>
  <si>
    <t>S00025762</t>
  </si>
  <si>
    <t>S00025783</t>
  </si>
  <si>
    <t>S00025787</t>
  </si>
  <si>
    <t>S00025824</t>
  </si>
  <si>
    <t>S00025826</t>
  </si>
  <si>
    <t>S00025828</t>
  </si>
  <si>
    <t>S00025861</t>
  </si>
  <si>
    <t>S00025883</t>
  </si>
  <si>
    <t>S00025886</t>
  </si>
  <si>
    <t>S00025906</t>
  </si>
  <si>
    <t>S00025993</t>
  </si>
  <si>
    <t>S00026026</t>
  </si>
  <si>
    <t>S00026052</t>
  </si>
  <si>
    <t>S00026082</t>
  </si>
  <si>
    <t>S00026083</t>
  </si>
  <si>
    <t>S00026096</t>
  </si>
  <si>
    <t>S00026117</t>
  </si>
  <si>
    <t>S00026124</t>
  </si>
  <si>
    <t>S00026146</t>
  </si>
  <si>
    <t>S00026147</t>
  </si>
  <si>
    <t>S00026199</t>
  </si>
  <si>
    <t>S00026203</t>
  </si>
  <si>
    <t>S00026215</t>
  </si>
  <si>
    <t>S00026236</t>
  </si>
  <si>
    <t>S00026240</t>
  </si>
  <si>
    <t>S00026244</t>
  </si>
  <si>
    <t>S00026283</t>
  </si>
  <si>
    <t>S00026287</t>
  </si>
  <si>
    <t>S00026314</t>
  </si>
  <si>
    <t>S00026322</t>
  </si>
  <si>
    <t>S00026330</t>
  </si>
  <si>
    <t>S00026363</t>
  </si>
  <si>
    <t>S00026379</t>
  </si>
  <si>
    <t>S00026401</t>
  </si>
  <si>
    <t>S00026414</t>
  </si>
  <si>
    <t>S00026424</t>
  </si>
  <si>
    <t>S00026458</t>
  </si>
  <si>
    <t>S00026516</t>
  </si>
  <si>
    <t>S00026520</t>
  </si>
  <si>
    <t>S00026554</t>
  </si>
  <si>
    <t>S00026567</t>
  </si>
  <si>
    <t>S00026622</t>
  </si>
  <si>
    <t>S00026657</t>
  </si>
  <si>
    <t>S00026709</t>
  </si>
  <si>
    <t>S00026717</t>
  </si>
  <si>
    <t>S00026741</t>
  </si>
  <si>
    <t>S00026742</t>
  </si>
  <si>
    <t>S00026799</t>
  </si>
  <si>
    <t>S00026817</t>
  </si>
  <si>
    <t>S00026819</t>
  </si>
  <si>
    <t>S00026849</t>
  </si>
  <si>
    <t>S00026852</t>
  </si>
  <si>
    <t>S00026878</t>
  </si>
  <si>
    <t>S00026879</t>
  </si>
  <si>
    <t>S00026889</t>
  </si>
  <si>
    <t>S00026909</t>
  </si>
  <si>
    <t>S00026925</t>
  </si>
  <si>
    <t>S00026933</t>
  </si>
  <si>
    <t>S00026934</t>
  </si>
  <si>
    <t>S00026935</t>
  </si>
  <si>
    <t>S00026961</t>
  </si>
  <si>
    <t>S00027005</t>
  </si>
  <si>
    <t>S00027008</t>
  </si>
  <si>
    <t>S00027009</t>
  </si>
  <si>
    <t>S00027054</t>
  </si>
  <si>
    <t>S00027079</t>
  </si>
  <si>
    <t>S00027086</t>
  </si>
  <si>
    <t>S00027093</t>
  </si>
  <si>
    <t>S00027103</t>
  </si>
  <si>
    <t>S00027116</t>
  </si>
  <si>
    <t>S00027168</t>
  </si>
  <si>
    <t>S00027216</t>
  </si>
  <si>
    <t>S00027268</t>
  </si>
  <si>
    <t>S00027325</t>
  </si>
  <si>
    <t>S00027359</t>
  </si>
  <si>
    <t>S00027364</t>
  </si>
  <si>
    <t>S00027401</t>
  </si>
  <si>
    <t>S00027403</t>
  </si>
  <si>
    <t>S00027475</t>
  </si>
  <si>
    <t>S00027478</t>
  </si>
  <si>
    <t>S00027496</t>
  </si>
  <si>
    <t>S00027506</t>
  </si>
  <si>
    <t>S00027515</t>
  </si>
  <si>
    <t>S00027551</t>
  </si>
  <si>
    <t>S00027605</t>
  </si>
  <si>
    <t>S00027620</t>
  </si>
  <si>
    <t>S00027629</t>
  </si>
  <si>
    <t>S00027634</t>
  </si>
  <si>
    <t>S00027645</t>
  </si>
  <si>
    <t>S00027655</t>
  </si>
  <si>
    <t>S00027657</t>
  </si>
  <si>
    <t>S00027693</t>
  </si>
  <si>
    <t>S00027702</t>
  </si>
  <si>
    <t>S00027716</t>
  </si>
  <si>
    <t>S00027718</t>
  </si>
  <si>
    <t>S00027724</t>
  </si>
  <si>
    <t>S00027725</t>
  </si>
  <si>
    <t>S00027726</t>
  </si>
  <si>
    <t>S00027792</t>
  </si>
  <si>
    <t>S00027857</t>
  </si>
  <si>
    <t>S00027863</t>
  </si>
  <si>
    <t>S00027865</t>
  </si>
  <si>
    <t>S00027914</t>
  </si>
  <si>
    <t>S00027952</t>
  </si>
  <si>
    <t>S00027964</t>
  </si>
  <si>
    <t>S00027969</t>
  </si>
  <si>
    <t>S00027970</t>
  </si>
  <si>
    <t>S00027972</t>
  </si>
  <si>
    <t>S00027973</t>
  </si>
  <si>
    <t>S00027978</t>
  </si>
  <si>
    <t>S00027994</t>
  </si>
  <si>
    <t>S00028023</t>
  </si>
  <si>
    <t>S00028047</t>
  </si>
  <si>
    <t>S00028057</t>
  </si>
  <si>
    <t>S00028121</t>
  </si>
  <si>
    <t>S00028127</t>
  </si>
  <si>
    <t>S00028134</t>
  </si>
  <si>
    <t>S00028161</t>
  </si>
  <si>
    <t>S00028206</t>
  </si>
  <si>
    <t>S00028212</t>
  </si>
  <si>
    <t>S00028293</t>
  </si>
  <si>
    <t>S00028347</t>
  </si>
  <si>
    <t>S00028371</t>
  </si>
  <si>
    <t>S00028387</t>
  </si>
  <si>
    <t>S00028411</t>
  </si>
  <si>
    <t>S00028456</t>
  </si>
  <si>
    <t>S00028468</t>
  </si>
  <si>
    <t>S00028471</t>
  </si>
  <si>
    <t>S00028497</t>
  </si>
  <si>
    <t>S00028511</t>
  </si>
  <si>
    <t>S00028512</t>
  </si>
  <si>
    <t>S00028524</t>
  </si>
  <si>
    <t>S00028535</t>
  </si>
  <si>
    <t>S00028577</t>
  </si>
  <si>
    <t>S00028592</t>
  </si>
  <si>
    <t>S00028604</t>
  </si>
  <si>
    <t>S00028631</t>
  </si>
  <si>
    <t>S00028683</t>
  </si>
  <si>
    <t>S00028726</t>
  </si>
  <si>
    <t>S00028730</t>
  </si>
  <si>
    <t>S00028776</t>
  </si>
  <si>
    <t>S00028858</t>
  </si>
  <si>
    <t>S00028888</t>
  </si>
  <si>
    <t>S00028914</t>
  </si>
  <si>
    <t>S00028927</t>
  </si>
  <si>
    <t>S00029012</t>
  </si>
  <si>
    <t>S00029020</t>
  </si>
  <si>
    <t>S00029063</t>
  </si>
  <si>
    <t>S00029073</t>
  </si>
  <si>
    <t>S00029110</t>
  </si>
  <si>
    <t>S00029127</t>
  </si>
  <si>
    <t>S00029140</t>
  </si>
  <si>
    <t>S00029147</t>
  </si>
  <si>
    <t>S00029151</t>
  </si>
  <si>
    <t>S00029159</t>
  </si>
  <si>
    <t>S00029216</t>
  </si>
  <si>
    <t>S00029233</t>
  </si>
  <si>
    <t>S00029295</t>
  </si>
  <si>
    <t>S00029319</t>
  </si>
  <si>
    <t>S00029321</t>
  </si>
  <si>
    <t>S00029368</t>
  </si>
  <si>
    <t>S00029369</t>
  </si>
  <si>
    <t>S00029373</t>
  </si>
  <si>
    <t>S00029381</t>
  </si>
  <si>
    <t>S00029399</t>
  </si>
  <si>
    <t>S00029438</t>
  </si>
  <si>
    <t>S00029444</t>
  </si>
  <si>
    <t>S00029469</t>
  </si>
  <si>
    <t>S00029492</t>
  </si>
  <si>
    <t>S00029538</t>
  </si>
  <si>
    <t>S00029541</t>
  </si>
  <si>
    <t>S00029617</t>
  </si>
  <si>
    <t>S00029643</t>
  </si>
  <si>
    <t>S00029715</t>
  </si>
  <si>
    <t>S00029734</t>
  </si>
  <si>
    <t>S00029739</t>
  </si>
  <si>
    <t>S00029746</t>
  </si>
  <si>
    <t>S00029756</t>
  </si>
  <si>
    <t>S00029759</t>
  </si>
  <si>
    <t>S00029765</t>
  </si>
  <si>
    <t>S00029767</t>
  </si>
  <si>
    <t>S00029792</t>
  </si>
  <si>
    <t>S00029797</t>
  </si>
  <si>
    <t>S00029844</t>
  </si>
  <si>
    <t>S00029870</t>
  </si>
  <si>
    <t>S00029909</t>
  </si>
  <si>
    <t>S00029944</t>
  </si>
  <si>
    <t>S00029953</t>
  </si>
  <si>
    <t>S00029979</t>
  </si>
  <si>
    <t>S00029986</t>
  </si>
  <si>
    <t>S00029990</t>
  </si>
  <si>
    <t>S00030000</t>
  </si>
  <si>
    <t>S00030007</t>
  </si>
  <si>
    <t>S00030075</t>
  </si>
  <si>
    <t>S00030081</t>
  </si>
  <si>
    <t>S00030082</t>
  </si>
  <si>
    <t>S00030117</t>
  </si>
  <si>
    <t>S00030183</t>
  </si>
  <si>
    <t>S00030196</t>
  </si>
  <si>
    <t>S00030208</t>
  </si>
  <si>
    <t>S00030242</t>
  </si>
  <si>
    <t>S00030249</t>
  </si>
  <si>
    <t>S00030290</t>
  </si>
  <si>
    <t>S00030331</t>
  </si>
  <si>
    <t>S00030361</t>
  </si>
  <si>
    <t>S00030365</t>
  </si>
  <si>
    <t>S00030370</t>
  </si>
  <si>
    <t>S00030404</t>
  </si>
  <si>
    <t>S00030440</t>
  </si>
  <si>
    <t>S00030475</t>
  </si>
  <si>
    <t>S00030479</t>
  </si>
  <si>
    <t>S00030526</t>
  </si>
  <si>
    <t>S00030538</t>
  </si>
  <si>
    <t>S00030550</t>
  </si>
  <si>
    <t>S00030592</t>
  </si>
  <si>
    <t>S00030627</t>
  </si>
  <si>
    <t>S00030632</t>
  </si>
  <si>
    <t>S00030655</t>
  </si>
  <si>
    <t>S00030661</t>
  </si>
  <si>
    <t>S00030676</t>
  </si>
  <si>
    <t>S00030683</t>
  </si>
  <si>
    <t>S00030695</t>
  </si>
  <si>
    <t>S00030740</t>
  </si>
  <si>
    <t>S00030746</t>
  </si>
  <si>
    <t>S00030841</t>
  </si>
  <si>
    <t>S00030848</t>
  </si>
  <si>
    <t>S00030853</t>
  </si>
  <si>
    <t>S00030897</t>
  </si>
  <si>
    <t>S00030911</t>
  </si>
  <si>
    <t>S00030931</t>
  </si>
  <si>
    <t>S00030950</t>
  </si>
  <si>
    <t>S00030952</t>
  </si>
  <si>
    <t>S00030958</t>
  </si>
  <si>
    <t>S00031023</t>
  </si>
  <si>
    <t>S00031032</t>
  </si>
  <si>
    <t>S00031072</t>
  </si>
  <si>
    <t>S00031080</t>
  </si>
  <si>
    <t>S00031116</t>
  </si>
  <si>
    <t>S00031117</t>
  </si>
  <si>
    <t>S00031143</t>
  </si>
  <si>
    <t>S00031219</t>
  </si>
  <si>
    <t>S00031236</t>
  </si>
  <si>
    <t>S00031246</t>
  </si>
  <si>
    <t>S00031247</t>
  </si>
  <si>
    <t>S00031250</t>
  </si>
  <si>
    <t>S00031277</t>
  </si>
  <si>
    <t>S00031288</t>
  </si>
  <si>
    <t>S00031291</t>
  </si>
  <si>
    <t>S00031340</t>
  </si>
  <si>
    <t>S00031364</t>
  </si>
  <si>
    <t>S00031390</t>
  </si>
  <si>
    <t>S00031403</t>
  </si>
  <si>
    <t>S00031435</t>
  </si>
  <si>
    <t>S00031446</t>
  </si>
  <si>
    <t>S00031453</t>
  </si>
  <si>
    <t>S00031460</t>
  </si>
  <si>
    <t>S00031487</t>
  </si>
  <si>
    <t>S00031598</t>
  </si>
  <si>
    <t>S00031606</t>
  </si>
  <si>
    <t>S00031617</t>
  </si>
  <si>
    <t>S00031628</t>
  </si>
  <si>
    <t>S00031630</t>
  </si>
  <si>
    <t>S00031643</t>
  </si>
  <si>
    <t>S00031691</t>
  </si>
  <si>
    <t>S00031705</t>
  </si>
  <si>
    <t>S00031717</t>
  </si>
  <si>
    <t>S00031747</t>
  </si>
  <si>
    <t>S00031783</t>
  </si>
  <si>
    <t>S00031798</t>
  </si>
  <si>
    <t>S00031802</t>
  </si>
  <si>
    <t>S00031806</t>
  </si>
  <si>
    <t>S00031807</t>
  </si>
  <si>
    <t>S00031883</t>
  </si>
  <si>
    <t>S00031901</t>
  </si>
  <si>
    <t>S00031918</t>
  </si>
  <si>
    <t>S00031920</t>
  </si>
  <si>
    <t>S00031929</t>
  </si>
  <si>
    <t>S00031975</t>
  </si>
  <si>
    <t>S00031983</t>
  </si>
  <si>
    <t>S00031990</t>
  </si>
  <si>
    <t>S00032006</t>
  </si>
  <si>
    <t>S00032014</t>
  </si>
  <si>
    <t>S00032060</t>
  </si>
  <si>
    <t>S00032073</t>
  </si>
  <si>
    <t>S00032074</t>
  </si>
  <si>
    <t>S00032077</t>
  </si>
  <si>
    <t>S00032194</t>
  </si>
  <si>
    <t>S00032219</t>
  </si>
  <si>
    <t>S00032227</t>
  </si>
  <si>
    <t>S00032265</t>
  </si>
  <si>
    <t>S00032303</t>
  </si>
  <si>
    <t>S00032308</t>
  </si>
  <si>
    <t>S00032316</t>
  </si>
  <si>
    <t>S00032401</t>
  </si>
  <si>
    <t>S00032423</t>
  </si>
  <si>
    <t>S00032427</t>
  </si>
  <si>
    <t>S00032477</t>
  </si>
  <si>
    <t>S00032506</t>
  </si>
  <si>
    <t>S00032549</t>
  </si>
  <si>
    <t>S00032577</t>
  </si>
  <si>
    <t>S00032608</t>
  </si>
  <si>
    <t>S00032621</t>
  </si>
  <si>
    <t>S00032649</t>
  </si>
  <si>
    <t>S00032665</t>
  </si>
  <si>
    <t>S00032680</t>
  </si>
  <si>
    <t>S00032760</t>
  </si>
  <si>
    <t>S00032822</t>
  </si>
  <si>
    <t>S00032836</t>
  </si>
  <si>
    <t>S00032838</t>
  </si>
  <si>
    <t>S00032851</t>
  </si>
  <si>
    <t>S00032852</t>
  </si>
  <si>
    <t>S00032866</t>
  </si>
  <si>
    <t>S00032871</t>
  </si>
  <si>
    <t>S00032885</t>
  </si>
  <si>
    <t>S00032907</t>
  </si>
  <si>
    <t>S00032959</t>
  </si>
  <si>
    <t>S00032961</t>
  </si>
  <si>
    <t>S00032988</t>
  </si>
  <si>
    <t>S00032997</t>
  </si>
  <si>
    <t>S00033026</t>
  </si>
  <si>
    <t>S00033028</t>
  </si>
  <si>
    <t>S00033047</t>
  </si>
  <si>
    <t>S00033079</t>
  </si>
  <si>
    <t>S00033108</t>
  </si>
  <si>
    <t>S00033136</t>
  </si>
  <si>
    <t>S00033147</t>
  </si>
  <si>
    <t>S00033154</t>
  </si>
  <si>
    <t>S00033166</t>
  </si>
  <si>
    <t>S00033210</t>
  </si>
  <si>
    <t>S00033230</t>
  </si>
  <si>
    <t>S00033248</t>
  </si>
  <si>
    <t>S00033250</t>
  </si>
  <si>
    <t>S00033266</t>
  </si>
  <si>
    <t>S00033298</t>
  </si>
  <si>
    <t>S00033303</t>
  </si>
  <si>
    <t>S00033304</t>
  </si>
  <si>
    <t>S00033357</t>
  </si>
  <si>
    <t>S00033361</t>
  </si>
  <si>
    <t>S00033364</t>
  </si>
  <si>
    <t>S00033370</t>
  </si>
  <si>
    <t>S00033385</t>
  </si>
  <si>
    <t>S00033389</t>
  </si>
  <si>
    <t>S00033468</t>
  </si>
  <si>
    <t>S00033470</t>
  </si>
  <si>
    <t>S00033479</t>
  </si>
  <si>
    <t>S00033481</t>
  </si>
  <si>
    <t>S00033505</t>
  </si>
  <si>
    <t>S00033522</t>
  </si>
  <si>
    <t>S00033544</t>
  </si>
  <si>
    <t>S00033580</t>
  </si>
  <si>
    <t>S00033599</t>
  </si>
  <si>
    <t>S00033670</t>
  </si>
  <si>
    <t>S00033678</t>
  </si>
  <si>
    <t>S00033748</t>
  </si>
  <si>
    <t>S00033798</t>
  </si>
  <si>
    <t>S00033803</t>
  </si>
  <si>
    <t>S00033816</t>
  </si>
  <si>
    <t>S00033820</t>
  </si>
  <si>
    <t>S00033842</t>
  </si>
  <si>
    <t>S00033850</t>
  </si>
  <si>
    <t>S00033862</t>
  </si>
  <si>
    <t>S00033893</t>
  </si>
  <si>
    <t>S00033935</t>
  </si>
  <si>
    <t>S00033966</t>
  </si>
  <si>
    <t>S00033970</t>
  </si>
  <si>
    <t>S00033984</t>
  </si>
  <si>
    <t>S00034034</t>
  </si>
  <si>
    <t>S00034088</t>
  </si>
  <si>
    <t>S00034111</t>
  </si>
  <si>
    <t>S00034139</t>
  </si>
  <si>
    <t>S00034179</t>
  </si>
  <si>
    <t>S00034199</t>
  </si>
  <si>
    <t>S00034255</t>
  </si>
  <si>
    <t>S00034265</t>
  </si>
  <si>
    <t>S00034285</t>
  </si>
  <si>
    <t>S00034288</t>
  </si>
  <si>
    <t>S00034314</t>
  </si>
  <si>
    <t>S00034326</t>
  </si>
  <si>
    <t>S00034376</t>
  </si>
  <si>
    <t>S00034415</t>
  </si>
  <si>
    <t>S00034479</t>
  </si>
  <si>
    <t>S00034492</t>
  </si>
  <si>
    <t>S00034516</t>
  </si>
  <si>
    <t>S00034544</t>
  </si>
  <si>
    <t>S00034625</t>
  </si>
  <si>
    <t>S00034632</t>
  </si>
  <si>
    <t>S00034643</t>
  </si>
  <si>
    <t>S00034649</t>
  </si>
  <si>
    <t>S00034670</t>
  </si>
  <si>
    <t>S00034717</t>
  </si>
  <si>
    <t>S00034791</t>
  </si>
  <si>
    <t>S00034806</t>
  </si>
  <si>
    <t>S00034844</t>
  </si>
  <si>
    <t>S00034853</t>
  </si>
  <si>
    <t>S00034876</t>
  </si>
  <si>
    <t>S00034881</t>
  </si>
  <si>
    <t>S00034921</t>
  </si>
  <si>
    <t>S00034958</t>
  </si>
  <si>
    <t>S00034977</t>
  </si>
  <si>
    <t>S00035001</t>
  </si>
  <si>
    <t>S00035002</t>
  </si>
  <si>
    <t>S00035050</t>
  </si>
  <si>
    <t>S00035058</t>
  </si>
  <si>
    <t>S00035119</t>
  </si>
  <si>
    <t>S00035165</t>
  </si>
  <si>
    <t>S00035182</t>
  </si>
  <si>
    <t>S00035209</t>
  </si>
  <si>
    <t>S00035262</t>
  </si>
  <si>
    <t>S00035263</t>
  </si>
  <si>
    <t>S00035312</t>
  </si>
  <si>
    <t>S00035333</t>
  </si>
  <si>
    <t>S00035345</t>
  </si>
  <si>
    <t>S00035358</t>
  </si>
  <si>
    <t>S00035383</t>
  </si>
  <si>
    <t>S00035390</t>
  </si>
  <si>
    <t>S00035548</t>
  </si>
  <si>
    <t>S00035560</t>
  </si>
  <si>
    <t>S00035573</t>
  </si>
  <si>
    <t>S00035630</t>
  </si>
  <si>
    <t>S00035632</t>
  </si>
  <si>
    <t>S00035643</t>
  </si>
  <si>
    <t>S00035650</t>
  </si>
  <si>
    <t>S00035662</t>
  </si>
  <si>
    <t>S00035667</t>
  </si>
  <si>
    <t>S00035731</t>
  </si>
  <si>
    <t>S00035738</t>
  </si>
  <si>
    <t>S00035766</t>
  </si>
  <si>
    <t>S00035784</t>
  </si>
  <si>
    <t>S00035892</t>
  </si>
  <si>
    <t>S00035907</t>
  </si>
  <si>
    <t>S00035958</t>
  </si>
  <si>
    <t>S00035965</t>
  </si>
  <si>
    <t>S00035982</t>
  </si>
  <si>
    <t>S00035992</t>
  </si>
  <si>
    <t>S00035998</t>
  </si>
  <si>
    <t>S00036011</t>
  </si>
  <si>
    <t>S00036068</t>
  </si>
  <si>
    <t>S00036072</t>
  </si>
  <si>
    <t>S00036093</t>
  </si>
  <si>
    <t>S00036108</t>
  </si>
  <si>
    <t>S00036116</t>
  </si>
  <si>
    <t>S00036149</t>
  </si>
  <si>
    <t>S00036157</t>
  </si>
  <si>
    <t>S00036159</t>
  </si>
  <si>
    <t>S00036165</t>
  </si>
  <si>
    <t>S00036203</t>
  </si>
  <si>
    <t>S00036229</t>
  </si>
  <si>
    <t>S00036241</t>
  </si>
  <si>
    <t>S00036313</t>
  </si>
  <si>
    <t>S00036314</t>
  </si>
  <si>
    <t>S00036327</t>
  </si>
  <si>
    <t>S00036331</t>
  </si>
  <si>
    <t>S00036360</t>
  </si>
  <si>
    <t>S00036388</t>
  </si>
  <si>
    <t>S00036398</t>
  </si>
  <si>
    <t>S00036402</t>
  </si>
  <si>
    <t>S00036411</t>
  </si>
  <si>
    <t>S00036413</t>
  </si>
  <si>
    <t>S00036458</t>
  </si>
  <si>
    <t>S00036495</t>
  </si>
  <si>
    <t>S00036614</t>
  </si>
  <si>
    <t>S00036644</t>
  </si>
  <si>
    <t>S00036647</t>
  </si>
  <si>
    <t>S00036669</t>
  </si>
  <si>
    <t>S00036681</t>
  </si>
  <si>
    <t>S00036707</t>
  </si>
  <si>
    <t>S00036715</t>
  </si>
  <si>
    <t>S00036812</t>
  </si>
  <si>
    <t>S00036859</t>
  </si>
  <si>
    <t>S00036860</t>
  </si>
  <si>
    <t>S00036868</t>
  </si>
  <si>
    <t>S00036908</t>
  </si>
  <si>
    <t>S00036921</t>
  </si>
  <si>
    <t>S00036932</t>
  </si>
  <si>
    <t>S00036934</t>
  </si>
  <si>
    <t>S00036982</t>
  </si>
  <si>
    <t>S00036987</t>
  </si>
  <si>
    <t>S00036997</t>
  </si>
  <si>
    <t>S00037017</t>
  </si>
  <si>
    <t>S00037027</t>
  </si>
  <si>
    <t>S00037139</t>
  </si>
  <si>
    <t>S00037141</t>
  </si>
  <si>
    <t>S00037158</t>
  </si>
  <si>
    <t>S00037180</t>
  </si>
  <si>
    <t>S00037189</t>
  </si>
  <si>
    <t>S00037223</t>
  </si>
  <si>
    <t>S00037231</t>
  </si>
  <si>
    <t>S00037232</t>
  </si>
  <si>
    <t>S00037252</t>
  </si>
  <si>
    <t>S00037258</t>
  </si>
  <si>
    <t>S00037280</t>
  </si>
  <si>
    <t>S00037284</t>
  </si>
  <si>
    <t>S00037285</t>
  </si>
  <si>
    <t>S00037287</t>
  </si>
  <si>
    <t>S00037321</t>
  </si>
  <si>
    <t>S00037358</t>
  </si>
  <si>
    <t>S00037372</t>
  </si>
  <si>
    <t>S00037391</t>
  </si>
  <si>
    <t>S00037406</t>
  </si>
  <si>
    <t>S00037432</t>
  </si>
  <si>
    <t>S00037434</t>
  </si>
  <si>
    <t>S00037439</t>
  </si>
  <si>
    <t>S00037446</t>
  </si>
  <si>
    <t>S00037490</t>
  </si>
  <si>
    <t>S00037516</t>
  </si>
  <si>
    <t>S00037608</t>
  </si>
  <si>
    <t>S00037629</t>
  </si>
  <si>
    <t>S00037656</t>
  </si>
  <si>
    <t>S00037658</t>
  </si>
  <si>
    <t>S00037695</t>
  </si>
  <si>
    <t>S00037712</t>
  </si>
  <si>
    <t>S00037722</t>
  </si>
  <si>
    <t>S00037727</t>
  </si>
  <si>
    <t>S00037730</t>
  </si>
  <si>
    <t>S00037758</t>
  </si>
  <si>
    <t>S00037767</t>
  </si>
  <si>
    <t>S00037824</t>
  </si>
  <si>
    <t>S00037843</t>
  </si>
  <si>
    <t>S00037847</t>
  </si>
  <si>
    <t>S00037886</t>
  </si>
  <si>
    <t>S00037920</t>
  </si>
  <si>
    <t>S00037921</t>
  </si>
  <si>
    <t>S00037925</t>
  </si>
  <si>
    <t>S00037929</t>
  </si>
  <si>
    <t>S00037944</t>
  </si>
  <si>
    <t>S00037955</t>
  </si>
  <si>
    <t>S00037983</t>
  </si>
  <si>
    <t>S00037985</t>
  </si>
  <si>
    <t>S00038044</t>
  </si>
  <si>
    <t>S00038048</t>
  </si>
  <si>
    <t>S00038063</t>
  </si>
  <si>
    <t>S00038076</t>
  </si>
  <si>
    <t>S00038078</t>
  </si>
  <si>
    <t>S00038080</t>
  </si>
  <si>
    <t>S00038124</t>
  </si>
  <si>
    <t>S00038136</t>
  </si>
  <si>
    <t>S00038196</t>
  </si>
  <si>
    <t>S00038198</t>
  </si>
  <si>
    <t>S00038200</t>
  </si>
  <si>
    <t>S00038216</t>
  </si>
  <si>
    <t>S00038227</t>
  </si>
  <si>
    <t>S00038287</t>
  </si>
  <si>
    <t>S00038303</t>
  </si>
  <si>
    <t>S00038323</t>
  </si>
  <si>
    <t>S00038336</t>
  </si>
  <si>
    <t>S00038342</t>
  </si>
  <si>
    <t>S00038382</t>
  </si>
  <si>
    <t>S00038420</t>
  </si>
  <si>
    <t>S00038447</t>
  </si>
  <si>
    <t>S00038452</t>
  </si>
  <si>
    <t>S00038485</t>
  </si>
  <si>
    <t>S00038510</t>
  </si>
  <si>
    <t>S00038520</t>
  </si>
  <si>
    <t>S00038525</t>
  </si>
  <si>
    <t>S00038530</t>
  </si>
  <si>
    <t>S00038534</t>
  </si>
  <si>
    <t>S00038589</t>
  </si>
  <si>
    <t>S00038590</t>
  </si>
  <si>
    <t>S00038608</t>
  </si>
  <si>
    <t>S00038629</t>
  </si>
  <si>
    <t>S00038632</t>
  </si>
  <si>
    <t>S00038658</t>
  </si>
  <si>
    <t>S00038661</t>
  </si>
  <si>
    <t>S00038680</t>
  </si>
  <si>
    <t>S00038686</t>
  </si>
  <si>
    <t>S00038698</t>
  </si>
  <si>
    <t>S00038699</t>
  </si>
  <si>
    <t>S00038735</t>
  </si>
  <si>
    <t>S00038766</t>
  </si>
  <si>
    <t>S00038792</t>
  </si>
  <si>
    <t>S00038827</t>
  </si>
  <si>
    <t>S00038829</t>
  </si>
  <si>
    <t>S00038831</t>
  </si>
  <si>
    <t>S00038841</t>
  </si>
  <si>
    <t>S00038881</t>
  </si>
  <si>
    <t>S00038920</t>
  </si>
  <si>
    <t>S00038933</t>
  </si>
  <si>
    <t>S00038986</t>
  </si>
  <si>
    <t>S00039000</t>
  </si>
  <si>
    <t>S00039009</t>
  </si>
  <si>
    <t>S00039056</t>
  </si>
  <si>
    <t>S00039059</t>
  </si>
  <si>
    <t>S00039141</t>
  </si>
  <si>
    <t>S00039190</t>
  </si>
  <si>
    <t>S00039272</t>
  </si>
  <si>
    <t>S00039301</t>
  </si>
  <si>
    <t>S00039322</t>
  </si>
  <si>
    <t>S00039328</t>
  </si>
  <si>
    <t>S00039368</t>
  </si>
  <si>
    <t>S00039384</t>
  </si>
  <si>
    <t>S00039385</t>
  </si>
  <si>
    <t>S00039393</t>
  </si>
  <si>
    <t>S00039419</t>
  </si>
  <si>
    <t>S00039432</t>
  </si>
  <si>
    <t>S00039437</t>
  </si>
  <si>
    <t>S00039443</t>
  </si>
  <si>
    <t>S00039450</t>
  </si>
  <si>
    <t>S00039459</t>
  </si>
  <si>
    <t>S00039473</t>
  </si>
  <si>
    <t>S00039492</t>
  </si>
  <si>
    <t>S00039496</t>
  </si>
  <si>
    <t>S00039507</t>
  </si>
  <si>
    <t>S00039519</t>
  </si>
  <si>
    <t>S00039548</t>
  </si>
  <si>
    <t>S00039565</t>
  </si>
  <si>
    <t>S00039576</t>
  </si>
  <si>
    <t>S00039593</t>
  </si>
  <si>
    <t>S00039615</t>
  </si>
  <si>
    <t>S00039624</t>
  </si>
  <si>
    <t>S00039668</t>
  </si>
  <si>
    <t>S00039671</t>
  </si>
  <si>
    <t>S00039701</t>
  </si>
  <si>
    <t>S00039708</t>
  </si>
  <si>
    <t>S00039821</t>
  </si>
  <si>
    <t>S00039866</t>
  </si>
  <si>
    <t>S00039880</t>
  </si>
  <si>
    <t>S00039900</t>
  </si>
  <si>
    <t>S00039911</t>
  </si>
  <si>
    <t>S00039913</t>
  </si>
  <si>
    <t>S00040003</t>
  </si>
  <si>
    <t>S00040029</t>
  </si>
  <si>
    <t>S00040038</t>
  </si>
  <si>
    <t>S00040082</t>
  </si>
  <si>
    <t>S00040084</t>
  </si>
  <si>
    <t>S00040109</t>
  </si>
  <si>
    <t>S00040110</t>
  </si>
  <si>
    <t>S00040132</t>
  </si>
  <si>
    <t>S00040144</t>
  </si>
  <si>
    <t>S00040194</t>
  </si>
  <si>
    <t>S00040195</t>
  </si>
  <si>
    <t>S00040294</t>
  </si>
  <si>
    <t>S00040304</t>
  </si>
  <si>
    <t>S00040310</t>
  </si>
  <si>
    <t>S00040334</t>
  </si>
  <si>
    <t>S00040361</t>
  </si>
  <si>
    <t>S00040375</t>
  </si>
  <si>
    <t>S00040385</t>
  </si>
  <si>
    <t>S00040390</t>
  </si>
  <si>
    <t>S00040405</t>
  </si>
  <si>
    <t>S00040418</t>
  </si>
  <si>
    <t>S00040426</t>
  </si>
  <si>
    <t>S00040434</t>
  </si>
  <si>
    <t>S00040458</t>
  </si>
  <si>
    <t>S00040461</t>
  </si>
  <si>
    <t>S00040474</t>
  </si>
  <si>
    <t>S00040498</t>
  </si>
  <si>
    <t>S00040520</t>
  </si>
  <si>
    <t>S00040533</t>
  </si>
  <si>
    <t>S00040557</t>
  </si>
  <si>
    <t>S00040610</t>
  </si>
  <si>
    <t>S00040617</t>
  </si>
  <si>
    <t>S00040621</t>
  </si>
  <si>
    <t>S00040634</t>
  </si>
  <si>
    <t>S00040664</t>
  </si>
  <si>
    <t>S00040672</t>
  </si>
  <si>
    <t>S00040680</t>
  </si>
  <si>
    <t>S00040688</t>
  </si>
  <si>
    <t>S00040701</t>
  </si>
  <si>
    <t>S00040723</t>
  </si>
  <si>
    <t>S00040757</t>
  </si>
  <si>
    <t>S00040762</t>
  </si>
  <si>
    <t>S00040777</t>
  </si>
  <si>
    <t>S00040779</t>
  </si>
  <si>
    <t>S00040843</t>
  </si>
  <si>
    <t>S00040854</t>
  </si>
  <si>
    <t>S00040889</t>
  </si>
  <si>
    <t>S00040914</t>
  </si>
  <si>
    <t>S00040955</t>
  </si>
  <si>
    <t>S00040965</t>
  </si>
  <si>
    <t>S00040971</t>
  </si>
  <si>
    <t>S00041027</t>
  </si>
  <si>
    <t>S00041035</t>
  </si>
  <si>
    <t>S00041082</t>
  </si>
  <si>
    <t>S00041106</t>
  </si>
  <si>
    <t>S00041118</t>
  </si>
  <si>
    <t>S00041120</t>
  </si>
  <si>
    <t>S00041122</t>
  </si>
  <si>
    <t>S00041159</t>
  </si>
  <si>
    <t>S00041191</t>
  </si>
  <si>
    <t>S00041204</t>
  </si>
  <si>
    <t>S00041235</t>
  </si>
  <si>
    <t>S00041236</t>
  </si>
  <si>
    <t>S00041253</t>
  </si>
  <si>
    <t>S00041272</t>
  </si>
  <si>
    <t>S00041319</t>
  </si>
  <si>
    <t>S00041328</t>
  </si>
  <si>
    <t>S00041367</t>
  </si>
  <si>
    <t>S00041391</t>
  </si>
  <si>
    <t>S00041467</t>
  </si>
  <si>
    <t>S00041565</t>
  </si>
  <si>
    <t>S00041645</t>
  </si>
  <si>
    <t>S00041710</t>
  </si>
  <si>
    <t>S00041744</t>
  </si>
  <si>
    <t>S00041747</t>
  </si>
  <si>
    <t>S00041771</t>
  </si>
  <si>
    <t>S00041786</t>
  </si>
  <si>
    <t>S00041940</t>
  </si>
  <si>
    <t>S00041946</t>
  </si>
  <si>
    <t>S00041995</t>
  </si>
  <si>
    <t>S00042025</t>
  </si>
  <si>
    <t>S00042079</t>
  </si>
  <si>
    <t>S00042142</t>
  </si>
  <si>
    <t>S00042178</t>
  </si>
  <si>
    <t>S00042194</t>
  </si>
  <si>
    <t>S00042217</t>
  </si>
  <si>
    <t>S00042219</t>
  </si>
  <si>
    <t>S00042323</t>
  </si>
  <si>
    <t>S00042333</t>
  </si>
  <si>
    <t>S00042388</t>
  </si>
  <si>
    <t>S00042413</t>
  </si>
  <si>
    <t>S00042423</t>
  </si>
  <si>
    <t>S00042424</t>
  </si>
  <si>
    <t>S00042512</t>
  </si>
  <si>
    <t>S00042542</t>
  </si>
  <si>
    <t>S00042551</t>
  </si>
  <si>
    <t>S00042563</t>
  </si>
  <si>
    <t>S00042588</t>
  </si>
  <si>
    <t>S00042589</t>
  </si>
  <si>
    <t>S00042594</t>
  </si>
  <si>
    <t>S00042609</t>
  </si>
  <si>
    <t>S00042627</t>
  </si>
  <si>
    <t>S00042650</t>
  </si>
  <si>
    <t>S00042671</t>
  </si>
  <si>
    <t>S00042700</t>
  </si>
  <si>
    <t>S00042715</t>
  </si>
  <si>
    <t>S00042740</t>
  </si>
  <si>
    <t>S00042755</t>
  </si>
  <si>
    <t>S00042756</t>
  </si>
  <si>
    <t>S00042792</t>
  </si>
  <si>
    <t>S00042796</t>
  </si>
  <si>
    <t>S00042804</t>
  </si>
  <si>
    <t>S00042805</t>
  </si>
  <si>
    <t>S00042845</t>
  </si>
  <si>
    <t>S00042858</t>
  </si>
  <si>
    <t>S00042866</t>
  </si>
  <si>
    <t>S00042894</t>
  </si>
  <si>
    <t>S00042902</t>
  </si>
  <si>
    <t>S00042924</t>
  </si>
  <si>
    <t>S00042968</t>
  </si>
  <si>
    <t>S00042977</t>
  </si>
  <si>
    <t>S00043000</t>
  </si>
  <si>
    <t>S00043036</t>
  </si>
  <si>
    <t>S00043040</t>
  </si>
  <si>
    <t>S00043048</t>
  </si>
  <si>
    <t>S00043061</t>
  </si>
  <si>
    <t>S00043147</t>
  </si>
  <si>
    <t>S00043174</t>
  </si>
  <si>
    <t>S00043178</t>
  </si>
  <si>
    <t>S00043186</t>
  </si>
  <si>
    <t>S00043243</t>
  </si>
  <si>
    <t>S00043254</t>
  </si>
  <si>
    <t>S00043265</t>
  </si>
  <si>
    <t>S00043356</t>
  </si>
  <si>
    <t>S00043357</t>
  </si>
  <si>
    <t>S00043407</t>
  </si>
  <si>
    <t>S00043409</t>
  </si>
  <si>
    <t>S00043418</t>
  </si>
  <si>
    <t>S00043423</t>
  </si>
  <si>
    <t>S00043436</t>
  </si>
  <si>
    <t>S00043490</t>
  </si>
  <si>
    <t>S00043518</t>
  </si>
  <si>
    <t>S00043560</t>
  </si>
  <si>
    <t>S00043572</t>
  </si>
  <si>
    <t>S00043573</t>
  </si>
  <si>
    <t>S00043577</t>
  </si>
  <si>
    <t>S00043587</t>
  </si>
  <si>
    <t>S00043605</t>
  </si>
  <si>
    <t>S00043610</t>
  </si>
  <si>
    <t>S00043663</t>
  </si>
  <si>
    <t>S00043681</t>
  </si>
  <si>
    <t>S00043691</t>
  </si>
  <si>
    <t>S00043700</t>
  </si>
  <si>
    <t>S00043724</t>
  </si>
  <si>
    <t>S00043735</t>
  </si>
  <si>
    <t>S00043746</t>
  </si>
  <si>
    <t>S00043749</t>
  </si>
  <si>
    <t>S00043780</t>
  </si>
  <si>
    <t>S00043825</t>
  </si>
  <si>
    <t>S00043834</t>
  </si>
  <si>
    <t>S00043851</t>
  </si>
  <si>
    <t>S00043855</t>
  </si>
  <si>
    <t>S00043947</t>
  </si>
  <si>
    <t>S00043958</t>
  </si>
  <si>
    <t>S00043966</t>
  </si>
  <si>
    <t>S00043991</t>
  </si>
  <si>
    <t>S00043993</t>
  </si>
  <si>
    <t>S00044081</t>
  </si>
  <si>
    <t>S00044084</t>
  </si>
  <si>
    <t>S00044096</t>
  </si>
  <si>
    <t>S00044104</t>
  </si>
  <si>
    <t>S00044115</t>
  </si>
  <si>
    <t>S00044139</t>
  </si>
  <si>
    <t>S00044166</t>
  </si>
  <si>
    <t>S00044201</t>
  </si>
  <si>
    <t>S00044216</t>
  </si>
  <si>
    <t>S00044234</t>
  </si>
  <si>
    <t>S00044239</t>
  </si>
  <si>
    <t>S00044295</t>
  </si>
  <si>
    <t>S00044332</t>
  </si>
  <si>
    <t>S00044380</t>
  </si>
  <si>
    <t>S00044418</t>
  </si>
  <si>
    <t>S00044419</t>
  </si>
  <si>
    <t>S00044423</t>
  </si>
  <si>
    <t>S00044457</t>
  </si>
  <si>
    <t>S00044458</t>
  </si>
  <si>
    <t>S00044519</t>
  </si>
  <si>
    <t>S00044532</t>
  </si>
  <si>
    <t>S00044559</t>
  </si>
  <si>
    <t>S00044628</t>
  </si>
  <si>
    <t>S00044683</t>
  </si>
  <si>
    <t>S00044688</t>
  </si>
  <si>
    <t>S00044712</t>
  </si>
  <si>
    <t>S00044728</t>
  </si>
  <si>
    <t>S00044754</t>
  </si>
  <si>
    <t>S00044761</t>
  </si>
  <si>
    <t>S00044822</t>
  </si>
  <si>
    <t>S00044835</t>
  </si>
  <si>
    <t>S00044845</t>
  </si>
  <si>
    <t>S00044854</t>
  </si>
  <si>
    <t>S00044866</t>
  </si>
  <si>
    <t>S00044909</t>
  </si>
  <si>
    <t>S00044927</t>
  </si>
  <si>
    <t>S00044997</t>
  </si>
  <si>
    <t>S00045005</t>
  </si>
  <si>
    <t>S00045027</t>
  </si>
  <si>
    <t>S00045085</t>
  </si>
  <si>
    <t>S00045091</t>
  </si>
  <si>
    <t>S00045110</t>
  </si>
  <si>
    <t>S00045143</t>
  </si>
  <si>
    <t>S00045196</t>
  </si>
  <si>
    <t>S00045199</t>
  </si>
  <si>
    <t>S00045220</t>
  </si>
  <si>
    <t>S00045223</t>
  </si>
  <si>
    <t>S00045236</t>
  </si>
  <si>
    <t>S00045265</t>
  </si>
  <si>
    <t>S00045297</t>
  </si>
  <si>
    <t>S00045319</t>
  </si>
  <si>
    <t>S00045370</t>
  </si>
  <si>
    <t>S00045443</t>
  </si>
  <si>
    <t>S00045467</t>
  </si>
  <si>
    <t>S00045507</t>
  </si>
  <si>
    <t>S00045509</t>
  </si>
  <si>
    <t>S00045521</t>
  </si>
  <si>
    <t>S00045525</t>
  </si>
  <si>
    <t>S00045554</t>
  </si>
  <si>
    <t>S00045591</t>
  </si>
  <si>
    <t>S00045604</t>
  </si>
  <si>
    <t>S00045605</t>
  </si>
  <si>
    <t>S00045618</t>
  </si>
  <si>
    <t>S00045629</t>
  </si>
  <si>
    <t>S00045651</t>
  </si>
  <si>
    <t>S00045691</t>
  </si>
  <si>
    <t>S00045715</t>
  </si>
  <si>
    <t>S00045724</t>
  </si>
  <si>
    <t>S00045739</t>
  </si>
  <si>
    <t>S00045753</t>
  </si>
  <si>
    <t>S00045804</t>
  </si>
  <si>
    <t>S00045816</t>
  </si>
  <si>
    <t>S00045824</t>
  </si>
  <si>
    <t>S00045837</t>
  </si>
  <si>
    <t>S00045838</t>
  </si>
  <si>
    <t>S00045841</t>
  </si>
  <si>
    <t>S00045884</t>
  </si>
  <si>
    <t>S00045887</t>
  </si>
  <si>
    <t>S00045892</t>
  </si>
  <si>
    <t>S00045895</t>
  </si>
  <si>
    <t>S00045908</t>
  </si>
  <si>
    <t>S00045913</t>
  </si>
  <si>
    <t>S00045940</t>
  </si>
  <si>
    <t>S00046014</t>
  </si>
  <si>
    <t>S00046026</t>
  </si>
  <si>
    <t>S00046062</t>
  </si>
  <si>
    <t>S00046078</t>
  </si>
  <si>
    <t>S00046093</t>
  </si>
  <si>
    <t>S00046137</t>
  </si>
  <si>
    <t>S00046232</t>
  </si>
  <si>
    <t>S00046237</t>
  </si>
  <si>
    <t>S00046284</t>
  </si>
  <si>
    <t>S00046310</t>
  </si>
  <si>
    <t>S00046316</t>
  </si>
  <si>
    <t>S00046323</t>
  </si>
  <si>
    <t>S00046368</t>
  </si>
  <si>
    <t>S00046416</t>
  </si>
  <si>
    <t>S00046436</t>
  </si>
  <si>
    <t>S00046443</t>
  </si>
  <si>
    <t>S00046451</t>
  </si>
  <si>
    <t>S00046468</t>
  </si>
  <si>
    <t>S00046469</t>
  </si>
  <si>
    <t>S00046500</t>
  </si>
  <si>
    <t>S00046541</t>
  </si>
  <si>
    <t>S00046542</t>
  </si>
  <si>
    <t>S00046546</t>
  </si>
  <si>
    <t>S00046613</t>
  </si>
  <si>
    <t>S00046618</t>
  </si>
  <si>
    <t>S00046619</t>
  </si>
  <si>
    <t>S00046624</t>
  </si>
  <si>
    <t>S00046632</t>
  </si>
  <si>
    <t>S00046659</t>
  </si>
  <si>
    <t>S00046760</t>
  </si>
  <si>
    <t>S00046788</t>
  </si>
  <si>
    <t>S00046796</t>
  </si>
  <si>
    <t>S00046857</t>
  </si>
  <si>
    <t>S00046858</t>
  </si>
  <si>
    <t>S00046887</t>
  </si>
  <si>
    <t>S00046926</t>
  </si>
  <si>
    <t>S00046929</t>
  </si>
  <si>
    <t>S00046946</t>
  </si>
  <si>
    <t>S00046970</t>
  </si>
  <si>
    <t>S00047022</t>
  </si>
  <si>
    <t>S00047023</t>
  </si>
  <si>
    <t>S00047070</t>
  </si>
  <si>
    <t>S00047081</t>
  </si>
  <si>
    <t>S00047138</t>
  </si>
  <si>
    <t>S00047145</t>
  </si>
  <si>
    <t>S00047192</t>
  </si>
  <si>
    <t>S00047213</t>
  </si>
  <si>
    <t>S00047217</t>
  </si>
  <si>
    <t>S00047240</t>
  </si>
  <si>
    <t>S00047287</t>
  </si>
  <si>
    <t>S00047328</t>
  </si>
  <si>
    <t>S00047395</t>
  </si>
  <si>
    <t>S00047423</t>
  </si>
  <si>
    <t>S00047439</t>
  </si>
  <si>
    <t>S00047444</t>
  </si>
  <si>
    <t>S00047472</t>
  </si>
  <si>
    <t>S00047488</t>
  </si>
  <si>
    <t>S00047519</t>
  </si>
  <si>
    <t>S00047520</t>
  </si>
  <si>
    <t>S00047548</t>
  </si>
  <si>
    <t>S00047570</t>
  </si>
  <si>
    <t>S00047572</t>
  </si>
  <si>
    <t>S00047647</t>
  </si>
  <si>
    <t>S00047655</t>
  </si>
  <si>
    <t>S00047662</t>
  </si>
  <si>
    <t>S00047682</t>
  </si>
  <si>
    <t>S00047686</t>
  </si>
  <si>
    <t>S00047690</t>
  </si>
  <si>
    <t>S00047716</t>
  </si>
  <si>
    <t>S00047723</t>
  </si>
  <si>
    <t>S00047782</t>
  </si>
  <si>
    <t>S00047814</t>
  </si>
  <si>
    <t>S00047845</t>
  </si>
  <si>
    <t>S00047852</t>
  </si>
  <si>
    <t>S00047873</t>
  </si>
  <si>
    <t>S00047889</t>
  </si>
  <si>
    <t>S00047894</t>
  </si>
  <si>
    <t>S00047921</t>
  </si>
  <si>
    <t>S00047930</t>
  </si>
  <si>
    <t>S00047943</t>
  </si>
  <si>
    <t>S00047949</t>
  </si>
  <si>
    <t>S00047999</t>
  </si>
  <si>
    <t>S00048010</t>
  </si>
  <si>
    <t>S00048047</t>
  </si>
  <si>
    <t>S00048070</t>
  </si>
  <si>
    <t>S00048091</t>
  </si>
  <si>
    <t>S00048117</t>
  </si>
  <si>
    <t>S00048124</t>
  </si>
  <si>
    <t>S00048126</t>
  </si>
  <si>
    <t>S00048130</t>
  </si>
  <si>
    <t>S00048208</t>
  </si>
  <si>
    <t>S00048216</t>
  </si>
  <si>
    <t>S00048232</t>
  </si>
  <si>
    <t>S00048314</t>
  </si>
  <si>
    <t>S00048324</t>
  </si>
  <si>
    <t>S00048368</t>
  </si>
  <si>
    <t>S00048371</t>
  </si>
  <si>
    <t>S00048374</t>
  </si>
  <si>
    <t>S00048414</t>
  </si>
  <si>
    <t>S00048420</t>
  </si>
  <si>
    <t>S00048423</t>
  </si>
  <si>
    <t>S00048425</t>
  </si>
  <si>
    <t>S00048454</t>
  </si>
  <si>
    <t>S00048459</t>
  </si>
  <si>
    <t>S00048499</t>
  </si>
  <si>
    <t>S00048570</t>
  </si>
  <si>
    <t>S00048578</t>
  </si>
  <si>
    <t>S00048607</t>
  </si>
  <si>
    <t>S00048624</t>
  </si>
  <si>
    <t>S00048664</t>
  </si>
  <si>
    <t>S00048692</t>
  </si>
  <si>
    <t>S00048718</t>
  </si>
  <si>
    <t>S00048722</t>
  </si>
  <si>
    <t>S00048728</t>
  </si>
  <si>
    <t>S00048765</t>
  </si>
  <si>
    <t>S00048770</t>
  </si>
  <si>
    <t>S00048781</t>
  </si>
  <si>
    <t>S00048830</t>
  </si>
  <si>
    <t>S00048877</t>
  </si>
  <si>
    <t>S00048896</t>
  </si>
  <si>
    <t>S00048898</t>
  </si>
  <si>
    <t>S00049085</t>
  </si>
  <si>
    <t>S00049120</t>
  </si>
  <si>
    <t>S00049157</t>
  </si>
  <si>
    <t>S00049181</t>
  </si>
  <si>
    <t>S00049197</t>
  </si>
  <si>
    <t>S00049235</t>
  </si>
  <si>
    <t>S00049246</t>
  </si>
  <si>
    <t>S00049281</t>
  </si>
  <si>
    <t>S00049300</t>
  </si>
  <si>
    <t>S00049313</t>
  </si>
  <si>
    <t>S00049322</t>
  </si>
  <si>
    <t>S00049328</t>
  </si>
  <si>
    <t>S00049329</t>
  </si>
  <si>
    <t>S00049332</t>
  </si>
  <si>
    <t>S00049341</t>
  </si>
  <si>
    <t>S00049379</t>
  </si>
  <si>
    <t>S00049383</t>
  </si>
  <si>
    <t>S00049409</t>
  </si>
  <si>
    <t>S00049410</t>
  </si>
  <si>
    <t>S00049418</t>
  </si>
  <si>
    <t>S00049430</t>
  </si>
  <si>
    <t>S00049437</t>
  </si>
  <si>
    <t>S00049438</t>
  </si>
  <si>
    <t>S00049449</t>
  </si>
  <si>
    <t>S00049478</t>
  </si>
  <si>
    <t>S00049504</t>
  </si>
  <si>
    <t>S00049531</t>
  </si>
  <si>
    <t>S00049538</t>
  </si>
  <si>
    <t>S00049568</t>
  </si>
  <si>
    <t>S00049592</t>
  </si>
  <si>
    <t>S00049607</t>
  </si>
  <si>
    <t>S00049646</t>
  </si>
  <si>
    <t>S00049647</t>
  </si>
  <si>
    <t>S00049667</t>
  </si>
  <si>
    <t>S00049672</t>
  </si>
  <si>
    <t>S00049702</t>
  </si>
  <si>
    <t>S00049788</t>
  </si>
  <si>
    <t>S00049794</t>
  </si>
  <si>
    <t>S00049808</t>
  </si>
  <si>
    <t>S00049857</t>
  </si>
  <si>
    <t>S00049862</t>
  </si>
  <si>
    <t>S00049882</t>
  </si>
  <si>
    <t>S00049910</t>
  </si>
  <si>
    <t>S00049943</t>
  </si>
  <si>
    <t>S00050030</t>
  </si>
  <si>
    <t>S00050127</t>
  </si>
  <si>
    <t>S00050132</t>
  </si>
  <si>
    <t>S00050138</t>
  </si>
  <si>
    <t>S00050200</t>
  </si>
  <si>
    <t>S00050232</t>
  </si>
  <si>
    <t>S00050234</t>
  </si>
  <si>
    <t>S00050276</t>
  </si>
  <si>
    <t>S00050291</t>
  </si>
  <si>
    <t>S00050349</t>
  </si>
  <si>
    <t>S00050355</t>
  </si>
  <si>
    <t>S00050420</t>
  </si>
  <si>
    <t>S00050487</t>
  </si>
  <si>
    <t>S00050516</t>
  </si>
  <si>
    <t>S00050566</t>
  </si>
  <si>
    <t>S00050587</t>
  </si>
  <si>
    <t>S00050621</t>
  </si>
  <si>
    <t>S00050633</t>
  </si>
  <si>
    <t>S00050651</t>
  </si>
  <si>
    <t>S00050667</t>
  </si>
  <si>
    <t>S00050704</t>
  </si>
  <si>
    <t>S00050705</t>
  </si>
  <si>
    <t>S00050708</t>
  </si>
  <si>
    <t>S00050723</t>
  </si>
  <si>
    <t>S00050739</t>
  </si>
  <si>
    <t>S00050772</t>
  </si>
  <si>
    <t>S00050786</t>
  </si>
  <si>
    <t>S00050787</t>
  </si>
  <si>
    <t>S00050789</t>
  </si>
  <si>
    <t>S00050792</t>
  </si>
  <si>
    <t>S00050795</t>
  </si>
  <si>
    <t>S00050821</t>
  </si>
  <si>
    <t>S00050867</t>
  </si>
  <si>
    <t>S00050886</t>
  </si>
  <si>
    <t>S00050949</t>
  </si>
  <si>
    <t>S00050991</t>
  </si>
  <si>
    <t>S00051000</t>
  </si>
  <si>
    <t>S00051009</t>
  </si>
  <si>
    <t>S00051013</t>
  </si>
  <si>
    <t>S00051042</t>
  </si>
  <si>
    <t>S00051078</t>
  </si>
  <si>
    <t>S00051109</t>
  </si>
  <si>
    <t>S00051141</t>
  </si>
  <si>
    <t>S00051159</t>
  </si>
  <si>
    <t>S00051184</t>
  </si>
  <si>
    <t>S00051228</t>
  </si>
  <si>
    <t>S00051256</t>
  </si>
  <si>
    <t>S00051262</t>
  </si>
  <si>
    <t>S00051270</t>
  </si>
  <si>
    <t>S00051290</t>
  </si>
  <si>
    <t>S00051297</t>
  </si>
  <si>
    <t>S00051303</t>
  </si>
  <si>
    <t>S00051313</t>
  </si>
  <si>
    <t>S00051370</t>
  </si>
  <si>
    <t>S00051371</t>
  </si>
  <si>
    <t>S00051388</t>
  </si>
  <si>
    <t>S00051409</t>
  </si>
  <si>
    <t>S00051427</t>
  </si>
  <si>
    <t>S00051430</t>
  </si>
  <si>
    <t>S00051442</t>
  </si>
  <si>
    <t>S00051446</t>
  </si>
  <si>
    <t>S00051448</t>
  </si>
  <si>
    <t>S00051456</t>
  </si>
  <si>
    <t>S00051463</t>
  </si>
  <si>
    <t>S00051473</t>
  </si>
  <si>
    <t>S00051476</t>
  </si>
  <si>
    <t>S00051490</t>
  </si>
  <si>
    <t>S00051503</t>
  </si>
  <si>
    <t>S00051508</t>
  </si>
  <si>
    <t>S00051521</t>
  </si>
  <si>
    <t>S00051557</t>
  </si>
  <si>
    <t>S00051607</t>
  </si>
  <si>
    <t>S00051643</t>
  </si>
  <si>
    <t>S00051690</t>
  </si>
  <si>
    <t>S00051714</t>
  </si>
  <si>
    <t>S00051784</t>
  </si>
  <si>
    <t>S00051801</t>
  </si>
  <si>
    <t>S00051802</t>
  </si>
  <si>
    <t>S00051818</t>
  </si>
  <si>
    <t>S00051843</t>
  </si>
  <si>
    <t>S00051853</t>
  </si>
  <si>
    <t>S00051855</t>
  </si>
  <si>
    <t>S00051871</t>
  </si>
  <si>
    <t>S00051918</t>
  </si>
  <si>
    <t>S00051920</t>
  </si>
  <si>
    <t>S00052010</t>
  </si>
  <si>
    <t>S00052012</t>
  </si>
  <si>
    <t>S00052021</t>
  </si>
  <si>
    <t>S00052034</t>
  </si>
  <si>
    <t>S00052157</t>
  </si>
  <si>
    <t>S00052178</t>
  </si>
  <si>
    <t>S00052179</t>
  </si>
  <si>
    <t>S00052210</t>
  </si>
  <si>
    <t>S00052215</t>
  </si>
  <si>
    <t>S00052221</t>
  </si>
  <si>
    <t>S00052245</t>
  </si>
  <si>
    <t>S00052253</t>
  </si>
  <si>
    <t>S00052306</t>
  </si>
  <si>
    <t>S00052331</t>
  </si>
  <si>
    <t>S00052351</t>
  </si>
  <si>
    <t>S00052354</t>
  </si>
  <si>
    <t>S00052357</t>
  </si>
  <si>
    <t>S00052368</t>
  </si>
  <si>
    <t>S00052389</t>
  </si>
  <si>
    <t>S00052394</t>
  </si>
  <si>
    <t>S00052426</t>
  </si>
  <si>
    <t>S00052462</t>
  </si>
  <si>
    <t>S00052468</t>
  </si>
  <si>
    <t>S00052478</t>
  </si>
  <si>
    <t>S00052534</t>
  </si>
  <si>
    <t>S00052572</t>
  </si>
  <si>
    <t>S00052581</t>
  </si>
  <si>
    <t>S00052617</t>
  </si>
  <si>
    <t>S00052665</t>
  </si>
  <si>
    <t>S00052674</t>
  </si>
  <si>
    <t>S00052678</t>
  </si>
  <si>
    <t>S00052701</t>
  </si>
  <si>
    <t>S00052703</t>
  </si>
  <si>
    <t>S00052731</t>
  </si>
  <si>
    <t>S00052746</t>
  </si>
  <si>
    <t>S00052753</t>
  </si>
  <si>
    <t>S00052775</t>
  </si>
  <si>
    <t>S00052831</t>
  </si>
  <si>
    <t>S00052835</t>
  </si>
  <si>
    <t>S00052848</t>
  </si>
  <si>
    <t>S00052862</t>
  </si>
  <si>
    <t>S00052877</t>
  </si>
  <si>
    <t>S00052890</t>
  </si>
  <si>
    <t>S00052918</t>
  </si>
  <si>
    <t>S00052930</t>
  </si>
  <si>
    <t>S00052950</t>
  </si>
  <si>
    <t>S00052960</t>
  </si>
  <si>
    <t>S00052962</t>
  </si>
  <si>
    <t>S00052967</t>
  </si>
  <si>
    <t>S00052987</t>
  </si>
  <si>
    <t>S00053044</t>
  </si>
  <si>
    <t>S00053108</t>
  </si>
  <si>
    <t>S00053129</t>
  </si>
  <si>
    <t>S00053156</t>
  </si>
  <si>
    <t>S00053157</t>
  </si>
  <si>
    <t>S00053175</t>
  </si>
  <si>
    <t>S00053186</t>
  </si>
  <si>
    <t>S00053204</t>
  </si>
  <si>
    <t>S00053207</t>
  </si>
  <si>
    <t>S00053210</t>
  </si>
  <si>
    <t>S00053279</t>
  </si>
  <si>
    <t>S00053283</t>
  </si>
  <si>
    <t>S00053296</t>
  </si>
  <si>
    <t>S00053299</t>
  </si>
  <si>
    <t>S00053318</t>
  </si>
  <si>
    <t>S00053359</t>
  </si>
  <si>
    <t>S00053361</t>
  </si>
  <si>
    <t>S00053540</t>
  </si>
  <si>
    <t>S00053558</t>
  </si>
  <si>
    <t>S00053581</t>
  </si>
  <si>
    <t>S00053607</t>
  </si>
  <si>
    <t>S00053653</t>
  </si>
  <si>
    <t>S00053665</t>
  </si>
  <si>
    <t>S00053675</t>
  </si>
  <si>
    <t>S00053702</t>
  </si>
  <si>
    <t>S00053721</t>
  </si>
  <si>
    <t>S00053730</t>
  </si>
  <si>
    <t>S00053732</t>
  </si>
  <si>
    <t>S00053739</t>
  </si>
  <si>
    <t>S00053777</t>
  </si>
  <si>
    <t>S00053782</t>
  </si>
  <si>
    <t>S00053790</t>
  </si>
  <si>
    <t>S00053811</t>
  </si>
  <si>
    <t>S00053823</t>
  </si>
  <si>
    <t>S00053833</t>
  </si>
  <si>
    <t>S00053845</t>
  </si>
  <si>
    <t>S00053891</t>
  </si>
  <si>
    <t>S00053988</t>
  </si>
  <si>
    <t>S00053995</t>
  </si>
  <si>
    <t>S00054008</t>
  </si>
  <si>
    <t>S00054017</t>
  </si>
  <si>
    <t>S00054038</t>
  </si>
  <si>
    <t>S00054039</t>
  </si>
  <si>
    <t>S00054094</t>
  </si>
  <si>
    <t>S00054099</t>
  </si>
  <si>
    <t>S00054109</t>
  </si>
  <si>
    <t>S00054118</t>
  </si>
  <si>
    <t>S00054144</t>
  </si>
  <si>
    <t>S00054162</t>
  </si>
  <si>
    <t>S00054174</t>
  </si>
  <si>
    <t>S00054191</t>
  </si>
  <si>
    <t>S00054227</t>
  </si>
  <si>
    <t>S00054234</t>
  </si>
  <si>
    <t>S00054237</t>
  </si>
  <si>
    <t>S00054284</t>
  </si>
  <si>
    <t>S00054339</t>
  </si>
  <si>
    <t>S00054347</t>
  </si>
  <si>
    <t>S00054349</t>
  </si>
  <si>
    <t>S00054369</t>
  </si>
  <si>
    <t>S00054391</t>
  </si>
  <si>
    <t>S00054404</t>
  </si>
  <si>
    <t>S00054480</t>
  </si>
  <si>
    <t>S00054485</t>
  </si>
  <si>
    <t>S00054535</t>
  </si>
  <si>
    <t>S00054571</t>
  </si>
  <si>
    <t>S00054573</t>
  </si>
  <si>
    <t>S00054600</t>
  </si>
  <si>
    <t>S00054613</t>
  </si>
  <si>
    <t>S00054620</t>
  </si>
  <si>
    <t>S00054629</t>
  </si>
  <si>
    <t>S00054637</t>
  </si>
  <si>
    <t>S00054666</t>
  </si>
  <si>
    <t>S00054673</t>
  </si>
  <si>
    <t>S00054682</t>
  </si>
  <si>
    <t>S00054716</t>
  </si>
  <si>
    <t>S00054744</t>
  </si>
  <si>
    <t>S00054766</t>
  </si>
  <si>
    <t>S00054802</t>
  </si>
  <si>
    <t>S00054813</t>
  </si>
  <si>
    <t>S00054832</t>
  </si>
  <si>
    <t>S00054909</t>
  </si>
  <si>
    <t>S00054940</t>
  </si>
  <si>
    <t>S00054942</t>
  </si>
  <si>
    <t>S00054960</t>
  </si>
  <si>
    <t>S00054964</t>
  </si>
  <si>
    <t>S00054977</t>
  </si>
  <si>
    <t>S00054980</t>
  </si>
  <si>
    <t>S00055008</t>
  </si>
  <si>
    <t>S00055021</t>
  </si>
  <si>
    <t>S00055023</t>
  </si>
  <si>
    <t>S00055056</t>
  </si>
  <si>
    <t>S00055063</t>
  </si>
  <si>
    <t>S00055070</t>
  </si>
  <si>
    <t>S00055106</t>
  </si>
  <si>
    <t>S00055156</t>
  </si>
  <si>
    <t>S00055161</t>
  </si>
  <si>
    <t>S00055183</t>
  </si>
  <si>
    <t>S00055220</t>
  </si>
  <si>
    <t>S00055231</t>
  </si>
  <si>
    <t>S00055246</t>
  </si>
  <si>
    <t>S00055254</t>
  </si>
  <si>
    <t>S00055275</t>
  </si>
  <si>
    <t>S00055293</t>
  </si>
  <si>
    <t>S00055299</t>
  </si>
  <si>
    <t>S00055340</t>
  </si>
  <si>
    <t>S00055379</t>
  </si>
  <si>
    <t>S00055382</t>
  </si>
  <si>
    <t>S00055397</t>
  </si>
  <si>
    <t>S00055415</t>
  </si>
  <si>
    <t>S00055423</t>
  </si>
  <si>
    <t>S00055432</t>
  </si>
  <si>
    <t>S00055450</t>
  </si>
  <si>
    <t>S00055470</t>
  </si>
  <si>
    <t>S00055514</t>
  </si>
  <si>
    <t>S00055526</t>
  </si>
  <si>
    <t>S00055582</t>
  </si>
  <si>
    <t>S00055618</t>
  </si>
  <si>
    <t>S00055621</t>
  </si>
  <si>
    <t>S00055625</t>
  </si>
  <si>
    <t>S00055626</t>
  </si>
  <si>
    <t>S00055634</t>
  </si>
  <si>
    <t>S00055663</t>
  </si>
  <si>
    <t>S00055756</t>
  </si>
  <si>
    <t>S00055761</t>
  </si>
  <si>
    <t>S00055829</t>
  </si>
  <si>
    <t>S00055843</t>
  </si>
  <si>
    <t>S00055886</t>
  </si>
  <si>
    <t>S00055933</t>
  </si>
  <si>
    <t>S00055952</t>
  </si>
  <si>
    <t>S00055953</t>
  </si>
  <si>
    <t>S00055969</t>
  </si>
  <si>
    <t>S00055985</t>
  </si>
  <si>
    <t>S00056087</t>
  </si>
  <si>
    <t>S00056099</t>
  </si>
  <si>
    <t>S00056101</t>
  </si>
  <si>
    <t>S00056106</t>
  </si>
  <si>
    <t>S00056145</t>
  </si>
  <si>
    <t>S00056161</t>
  </si>
  <si>
    <t>S00056174</t>
  </si>
  <si>
    <t>S00056184</t>
  </si>
  <si>
    <t>S00056206</t>
  </si>
  <si>
    <t>S00056218</t>
  </si>
  <si>
    <t>S00056221</t>
  </si>
  <si>
    <t>S00056230</t>
  </si>
  <si>
    <t>S00056267</t>
  </si>
  <si>
    <t>S00056307</t>
  </si>
  <si>
    <t>S00056329</t>
  </si>
  <si>
    <t>S00056375</t>
  </si>
  <si>
    <t>S00056384</t>
  </si>
  <si>
    <t>S00056391</t>
  </si>
  <si>
    <t>S00056440</t>
  </si>
  <si>
    <t>S00056458</t>
  </si>
  <si>
    <t>S00056527</t>
  </si>
  <si>
    <t>S00056538</t>
  </si>
  <si>
    <t>S00056565</t>
  </si>
  <si>
    <t>S00056571</t>
  </si>
  <si>
    <t>S00056573</t>
  </si>
  <si>
    <t>S00056576</t>
  </si>
  <si>
    <t>S00056602</t>
  </si>
  <si>
    <t>S00056604</t>
  </si>
  <si>
    <t>S00056623</t>
  </si>
  <si>
    <t>S00056649</t>
  </si>
  <si>
    <t>S00056655</t>
  </si>
  <si>
    <t>S00056673</t>
  </si>
  <si>
    <t>S00056716</t>
  </si>
  <si>
    <t>S00056717</t>
  </si>
  <si>
    <t>S00056732</t>
  </si>
  <si>
    <t>S00056745</t>
  </si>
  <si>
    <t>S00056752</t>
  </si>
  <si>
    <t>S00056769</t>
  </si>
  <si>
    <t>S00056822</t>
  </si>
  <si>
    <t>S00056840</t>
  </si>
  <si>
    <t>S00056858</t>
  </si>
  <si>
    <t>S00056893</t>
  </si>
  <si>
    <t>S00056897</t>
  </si>
  <si>
    <t>S00056910</t>
  </si>
  <si>
    <t>S00056943</t>
  </si>
  <si>
    <t>S00056955</t>
  </si>
  <si>
    <t>S00056992</t>
  </si>
  <si>
    <t>S00057003</t>
  </si>
  <si>
    <t>S00057028</t>
  </si>
  <si>
    <t>S00057040</t>
  </si>
  <si>
    <t>S00057101</t>
  </si>
  <si>
    <t>S00057104</t>
  </si>
  <si>
    <t>S00057108</t>
  </si>
  <si>
    <t>S00057126</t>
  </si>
  <si>
    <t>S00057208</t>
  </si>
  <si>
    <t>S00057256</t>
  </si>
  <si>
    <t>S00057258</t>
  </si>
  <si>
    <t>S00057275</t>
  </si>
  <si>
    <t>S00057353</t>
  </si>
  <si>
    <t>S00057374</t>
  </si>
  <si>
    <t>S00057379</t>
  </si>
  <si>
    <t>S00057383</t>
  </si>
  <si>
    <t>S00057386</t>
  </si>
  <si>
    <t>S00057389</t>
  </si>
  <si>
    <t>S00057404</t>
  </si>
  <si>
    <t>S00057413</t>
  </si>
  <si>
    <t>S00057449</t>
  </si>
  <si>
    <t>S00057456</t>
  </si>
  <si>
    <t>S00057505</t>
  </si>
  <si>
    <t>S00057514</t>
  </si>
  <si>
    <t>S00057571</t>
  </si>
  <si>
    <t>S00057587</t>
  </si>
  <si>
    <t>S00057595</t>
  </si>
  <si>
    <t>S00057602</t>
  </si>
  <si>
    <t>S00057645</t>
  </si>
  <si>
    <t>S00057706</t>
  </si>
  <si>
    <t>S00057716</t>
  </si>
  <si>
    <t>S00057717</t>
  </si>
  <si>
    <t>S00057725</t>
  </si>
  <si>
    <t>S00057733</t>
  </si>
  <si>
    <t>S00057762</t>
  </si>
  <si>
    <t>S00057765</t>
  </si>
  <si>
    <t>S00057784</t>
  </si>
  <si>
    <t>S00057785</t>
  </si>
  <si>
    <t>S00057861</t>
  </si>
  <si>
    <t>S00057956</t>
  </si>
  <si>
    <t>S00058085</t>
  </si>
  <si>
    <t>S00058108</t>
  </si>
  <si>
    <t>S00058116</t>
  </si>
  <si>
    <t>S00058138</t>
  </si>
  <si>
    <t>S00058201</t>
  </si>
  <si>
    <t>S00058266</t>
  </si>
  <si>
    <t>S00058302</t>
  </si>
  <si>
    <t>S00058316</t>
  </si>
  <si>
    <t>S00058343</t>
  </si>
  <si>
    <t>S00058372</t>
  </si>
  <si>
    <t>S00058392</t>
  </si>
  <si>
    <t>S00058397</t>
  </si>
  <si>
    <t>S00058401</t>
  </si>
  <si>
    <t>S00058406</t>
  </si>
  <si>
    <t>S00058433</t>
  </si>
  <si>
    <t>S00058446</t>
  </si>
  <si>
    <t>S00058475</t>
  </si>
  <si>
    <t>S00058505</t>
  </si>
  <si>
    <t>S00058510</t>
  </si>
  <si>
    <t>S00058634</t>
  </si>
  <si>
    <t>S00058691</t>
  </si>
  <si>
    <t>S00058700</t>
  </si>
  <si>
    <t>S00058701</t>
  </si>
  <si>
    <t>S00058702</t>
  </si>
  <si>
    <t>S00058785</t>
  </si>
  <si>
    <t>S00058790</t>
  </si>
  <si>
    <t>S00058823</t>
  </si>
  <si>
    <t>S00058839</t>
  </si>
  <si>
    <t>S00058840</t>
  </si>
  <si>
    <t>S00058851</t>
  </si>
  <si>
    <t>S00058864</t>
  </si>
  <si>
    <t>S00058866</t>
  </si>
  <si>
    <t>S00058871</t>
  </si>
  <si>
    <t>S00058896</t>
  </si>
  <si>
    <t>S00058903</t>
  </si>
  <si>
    <t>S00058909</t>
  </si>
  <si>
    <t>S00058912</t>
  </si>
  <si>
    <t>S00058983</t>
  </si>
  <si>
    <t>S00059019</t>
  </si>
  <si>
    <t>S00059095</t>
  </si>
  <si>
    <t>S00059116</t>
  </si>
  <si>
    <t>S00059149</t>
  </si>
  <si>
    <t>S00059201</t>
  </si>
  <si>
    <t>S00059226</t>
  </si>
  <si>
    <t>S00059253</t>
  </si>
  <si>
    <t>S00059255</t>
  </si>
  <si>
    <t>S00059346</t>
  </si>
  <si>
    <t>S00059366</t>
  </si>
  <si>
    <t>S00059383</t>
  </si>
  <si>
    <t>S00059397</t>
  </si>
  <si>
    <t>S00059399</t>
  </si>
  <si>
    <t>S00059443</t>
  </si>
  <si>
    <t>S00059446</t>
  </si>
  <si>
    <t>S00059478</t>
  </si>
  <si>
    <t>S00059496</t>
  </si>
  <si>
    <t>S00059498</t>
  </si>
  <si>
    <t>S00059516</t>
  </si>
  <si>
    <t>S00059521</t>
  </si>
  <si>
    <t>S00059547</t>
  </si>
  <si>
    <t>S00059574</t>
  </si>
  <si>
    <t>S00059595</t>
  </si>
  <si>
    <t>S00059614</t>
  </si>
  <si>
    <t>S00059639</t>
  </si>
  <si>
    <t>S00059643</t>
  </si>
  <si>
    <t>S00059648</t>
  </si>
  <si>
    <t>S00059753</t>
  </si>
  <si>
    <t>S00059760</t>
  </si>
  <si>
    <t>S00059811</t>
  </si>
  <si>
    <t>S00059815</t>
  </si>
  <si>
    <t>S00059827</t>
  </si>
  <si>
    <t>S00059859</t>
  </si>
  <si>
    <t>S00059917</t>
  </si>
  <si>
    <t>S00059935</t>
  </si>
  <si>
    <t>S00059937</t>
  </si>
  <si>
    <t>S00059960</t>
  </si>
  <si>
    <t>S00059961</t>
  </si>
  <si>
    <t>S00059965</t>
  </si>
  <si>
    <t>S00059979</t>
  </si>
  <si>
    <t>S00060019</t>
  </si>
  <si>
    <t>S00060028</t>
  </si>
  <si>
    <t>S00060046</t>
  </si>
  <si>
    <t>S00060049</t>
  </si>
  <si>
    <t>S00060062</t>
  </si>
  <si>
    <t>S00060076</t>
  </si>
  <si>
    <t>S00060096</t>
  </si>
  <si>
    <t>S00060103</t>
  </si>
  <si>
    <t>S00060108</t>
  </si>
  <si>
    <t>S00060129</t>
  </si>
  <si>
    <t>S00060208</t>
  </si>
  <si>
    <t>S00060213</t>
  </si>
  <si>
    <t>S00060236</t>
  </si>
  <si>
    <t>S00060239</t>
  </si>
  <si>
    <t>S00060272</t>
  </si>
  <si>
    <t>S00060301</t>
  </si>
  <si>
    <t>S00060328</t>
  </si>
  <si>
    <t>S00060341</t>
  </si>
  <si>
    <t>S00060454</t>
  </si>
  <si>
    <t>S00060476</t>
  </si>
  <si>
    <t>S00060488</t>
  </si>
  <si>
    <t>S00060531</t>
  </si>
  <si>
    <t>S00060558</t>
  </si>
  <si>
    <t>S00060561</t>
  </si>
  <si>
    <t>S00060620</t>
  </si>
  <si>
    <t>S00060651</t>
  </si>
  <si>
    <t>S00060659</t>
  </si>
  <si>
    <t>S00060666</t>
  </si>
  <si>
    <t>S00060672</t>
  </si>
  <si>
    <t>S00060708</t>
  </si>
  <si>
    <t>S00060709</t>
  </si>
  <si>
    <t>S00060735</t>
  </si>
  <si>
    <t>S00060778</t>
  </si>
  <si>
    <t>S00060808</t>
  </si>
  <si>
    <t>S00060818</t>
  </si>
  <si>
    <t>S00060847</t>
  </si>
  <si>
    <t>S00060862</t>
  </si>
  <si>
    <t>S00060873</t>
  </si>
  <si>
    <t>S00060893</t>
  </si>
  <si>
    <t>S00060898</t>
  </si>
  <si>
    <t>S00060924</t>
  </si>
  <si>
    <t>S00060937</t>
  </si>
  <si>
    <t>S00060939</t>
  </si>
  <si>
    <t>S00060953</t>
  </si>
  <si>
    <t>S00060972</t>
  </si>
  <si>
    <t>S00060978</t>
  </si>
  <si>
    <t>S00060980</t>
  </si>
  <si>
    <t>S00060988</t>
  </si>
  <si>
    <t>S00061017</t>
  </si>
  <si>
    <t>S00061033</t>
  </si>
  <si>
    <t>S00061117</t>
  </si>
  <si>
    <t>S00061122</t>
  </si>
  <si>
    <t>S00061153</t>
  </si>
  <si>
    <t>S00061190</t>
  </si>
  <si>
    <t>S00061218</t>
  </si>
  <si>
    <t>S00061238</t>
  </si>
  <si>
    <t>S00061258</t>
  </si>
  <si>
    <t>S00061282</t>
  </si>
  <si>
    <t>S00061287</t>
  </si>
  <si>
    <t>S00061313</t>
  </si>
  <si>
    <t>S00061320</t>
  </si>
  <si>
    <t>S00061327</t>
  </si>
  <si>
    <t>S00061364</t>
  </si>
  <si>
    <t>S00061420</t>
  </si>
  <si>
    <t>S00061461</t>
  </si>
  <si>
    <t>S00061474</t>
  </si>
  <si>
    <t>S00061491</t>
  </si>
  <si>
    <t>S00061501</t>
  </si>
  <si>
    <t>S00061507</t>
  </si>
  <si>
    <t>S00061549</t>
  </si>
  <si>
    <t>S00061571</t>
  </si>
  <si>
    <t>S00061588</t>
  </si>
  <si>
    <t>S00061663</t>
  </si>
  <si>
    <t>S00061674</t>
  </si>
  <si>
    <t>S00061679</t>
  </si>
  <si>
    <t>S00061717</t>
  </si>
  <si>
    <t>S00061729</t>
  </si>
  <si>
    <t>S00061773</t>
  </si>
  <si>
    <t>S00061776</t>
  </si>
  <si>
    <t>S00061780</t>
  </si>
  <si>
    <t>S00061793</t>
  </si>
  <si>
    <t>S00061802</t>
  </si>
  <si>
    <t>S00061842</t>
  </si>
  <si>
    <t>S00061883</t>
  </si>
  <si>
    <t>S00061898</t>
  </si>
  <si>
    <t>S00061967</t>
  </si>
  <si>
    <t>S00061976</t>
  </si>
  <si>
    <t>S00061990</t>
  </si>
  <si>
    <t>S00061994</t>
  </si>
  <si>
    <t>S00062019</t>
  </si>
  <si>
    <t>S00062029</t>
  </si>
  <si>
    <t>S00062035</t>
  </si>
  <si>
    <t>S00062094</t>
  </si>
  <si>
    <t>S00062114</t>
  </si>
  <si>
    <t>S00062121</t>
  </si>
  <si>
    <t>S00062126</t>
  </si>
  <si>
    <t>S00062150</t>
  </si>
  <si>
    <t>S00062152</t>
  </si>
  <si>
    <t>S00062162</t>
  </si>
  <si>
    <t>S00062168</t>
  </si>
  <si>
    <t>S00062172</t>
  </si>
  <si>
    <t>S00062189</t>
  </si>
  <si>
    <t>S00062205</t>
  </si>
  <si>
    <t>S00062206</t>
  </si>
  <si>
    <t>S00062213</t>
  </si>
  <si>
    <t>S00062222</t>
  </si>
  <si>
    <t>S00062232</t>
  </si>
  <si>
    <t>S00062238</t>
  </si>
  <si>
    <t>S00062250</t>
  </si>
  <si>
    <t>S00062307</t>
  </si>
  <si>
    <t>S00062313</t>
  </si>
  <si>
    <t>S00062316</t>
  </si>
  <si>
    <t>S00062322</t>
  </si>
  <si>
    <t>S00062364</t>
  </si>
  <si>
    <t>S00062365</t>
  </si>
  <si>
    <t>S00062381</t>
  </si>
  <si>
    <t>S00062390</t>
  </si>
  <si>
    <t>S00062412</t>
  </si>
  <si>
    <t>S00062478</t>
  </si>
  <si>
    <t>S00062498</t>
  </si>
  <si>
    <t>S00062519</t>
  </si>
  <si>
    <t>S00062520</t>
  </si>
  <si>
    <t>S00062540</t>
  </si>
  <si>
    <t>S00062561</t>
  </si>
  <si>
    <t>S00062579</t>
  </si>
  <si>
    <t>S00062582</t>
  </si>
  <si>
    <t>S00062589</t>
  </si>
  <si>
    <t>S00062601</t>
  </si>
  <si>
    <t>S00062616</t>
  </si>
  <si>
    <t>S00062656</t>
  </si>
  <si>
    <t>S00062671</t>
  </si>
  <si>
    <t>S00062709</t>
  </si>
  <si>
    <t>S00062725</t>
  </si>
  <si>
    <t>S00062760</t>
  </si>
  <si>
    <t>S00062776</t>
  </si>
  <si>
    <t>S00062798</t>
  </si>
  <si>
    <t>S00062814</t>
  </si>
  <si>
    <t>S00062823</t>
  </si>
  <si>
    <t>S00062874</t>
  </si>
  <si>
    <t>S00062881</t>
  </si>
  <si>
    <t>S00062884</t>
  </si>
  <si>
    <t>S00062890</t>
  </si>
  <si>
    <t>S00062926</t>
  </si>
  <si>
    <t>S00062928</t>
  </si>
  <si>
    <t>S00062940</t>
  </si>
  <si>
    <t>S00062962</t>
  </si>
  <si>
    <t>S00062989</t>
  </si>
  <si>
    <t>S00063051</t>
  </si>
  <si>
    <t>S00063073</t>
  </si>
  <si>
    <t>S00063076</t>
  </si>
  <si>
    <t>S00063077</t>
  </si>
  <si>
    <t>S00063080</t>
  </si>
  <si>
    <t>S00063082</t>
  </si>
  <si>
    <t>S00063097</t>
  </si>
  <si>
    <t>S00063126</t>
  </si>
  <si>
    <t>S00063127</t>
  </si>
  <si>
    <t>S00063141</t>
  </si>
  <si>
    <t>S00063184</t>
  </si>
  <si>
    <t>S00063185</t>
  </si>
  <si>
    <t>S00063189</t>
  </si>
  <si>
    <t>S00063200</t>
  </si>
  <si>
    <t>S00063201</t>
  </si>
  <si>
    <t>S00063211</t>
  </si>
  <si>
    <t>S00063232</t>
  </si>
  <si>
    <t>S00063247</t>
  </si>
  <si>
    <t>S00063249</t>
  </si>
  <si>
    <t>S00063273</t>
  </si>
  <si>
    <t>S00063304</t>
  </si>
  <si>
    <t>S00063314</t>
  </si>
  <si>
    <t>S00063319</t>
  </si>
  <si>
    <t>S00063334</t>
  </si>
  <si>
    <t>S00063335</t>
  </si>
  <si>
    <t>S00063393</t>
  </si>
  <si>
    <t>S00063429</t>
  </si>
  <si>
    <t>S00063448</t>
  </si>
  <si>
    <t>S00063454</t>
  </si>
  <si>
    <t>S00063470</t>
  </si>
  <si>
    <t>S00063529</t>
  </si>
  <si>
    <t>S00063612</t>
  </si>
  <si>
    <t>S00063649</t>
  </si>
  <si>
    <t>S00063665</t>
  </si>
  <si>
    <t>S00063684</t>
  </si>
  <si>
    <t>S00063691</t>
  </si>
  <si>
    <t>S00063700</t>
  </si>
  <si>
    <t>S00063710</t>
  </si>
  <si>
    <t>S00063721</t>
  </si>
  <si>
    <t>S00063723</t>
  </si>
  <si>
    <t>S00063730</t>
  </si>
  <si>
    <t>S00063772</t>
  </si>
  <si>
    <t>S00063874</t>
  </si>
  <si>
    <t>S00063877</t>
  </si>
  <si>
    <t>S00063919</t>
  </si>
  <si>
    <t>S00063928</t>
  </si>
  <si>
    <t>S00063929</t>
  </si>
  <si>
    <t>S00063945</t>
  </si>
  <si>
    <t>S00063981</t>
  </si>
  <si>
    <t>S00063982</t>
  </si>
  <si>
    <t>S00064027</t>
  </si>
  <si>
    <t>S00064050</t>
  </si>
  <si>
    <t>S00064064</t>
  </si>
  <si>
    <t>S00064071</t>
  </si>
  <si>
    <t>S00064074</t>
  </si>
  <si>
    <t>S00064094</t>
  </si>
  <si>
    <t>S00064192</t>
  </si>
  <si>
    <t>S00064216</t>
  </si>
  <si>
    <t>S00064228</t>
  </si>
  <si>
    <t>S00064255</t>
  </si>
  <si>
    <t>S00064264</t>
  </si>
  <si>
    <t>S00064277</t>
  </si>
  <si>
    <t>S00064293</t>
  </si>
  <si>
    <t>S00064329</t>
  </si>
  <si>
    <t>S00064391</t>
  </si>
  <si>
    <t>S00064403</t>
  </si>
  <si>
    <t>S00064424</t>
  </si>
  <si>
    <t>S00064465</t>
  </si>
  <si>
    <t>S00064489</t>
  </si>
  <si>
    <t>S00064495</t>
  </si>
  <si>
    <t>S00064502</t>
  </si>
  <si>
    <t>S00064542</t>
  </si>
  <si>
    <t>S00064552</t>
  </si>
  <si>
    <t>S00064578</t>
  </si>
  <si>
    <t>S00064583</t>
  </si>
  <si>
    <t>S00064598</t>
  </si>
  <si>
    <t>S00064625</t>
  </si>
  <si>
    <t>S00064648</t>
  </si>
  <si>
    <t>S00064650</t>
  </si>
  <si>
    <t>S00064675</t>
  </si>
  <si>
    <t>S00064742</t>
  </si>
  <si>
    <t>S00064761</t>
  </si>
  <si>
    <t>S00064774</t>
  </si>
  <si>
    <t>S00064849</t>
  </si>
  <si>
    <t>S00064875</t>
  </si>
  <si>
    <t>S00064903</t>
  </si>
  <si>
    <t>S00064966</t>
  </si>
  <si>
    <t>S00064982</t>
  </si>
  <si>
    <t>S00064987</t>
  </si>
  <si>
    <t>S00064993</t>
  </si>
  <si>
    <t>S00065001</t>
  </si>
  <si>
    <t>S00065041</t>
  </si>
  <si>
    <t>S00065044</t>
  </si>
  <si>
    <t>S00065045</t>
  </si>
  <si>
    <t>S00065047</t>
  </si>
  <si>
    <t>S00065117</t>
  </si>
  <si>
    <t>S00065137</t>
  </si>
  <si>
    <t>S00065191</t>
  </si>
  <si>
    <t>S00065218</t>
  </si>
  <si>
    <t>S00065302</t>
  </si>
  <si>
    <t>S00065315</t>
  </si>
  <si>
    <t>S00065328</t>
  </si>
  <si>
    <t>S00065348</t>
  </si>
  <si>
    <t>S00065452</t>
  </si>
  <si>
    <t>S00065469</t>
  </si>
  <si>
    <t>S00065471</t>
  </si>
  <si>
    <t>S00065478</t>
  </si>
  <si>
    <t>S00065488</t>
  </si>
  <si>
    <t>S00065491</t>
  </si>
  <si>
    <t>S00065492</t>
  </si>
  <si>
    <t>S00065557</t>
  </si>
  <si>
    <t>S00065595</t>
  </si>
  <si>
    <t>S00065629</t>
  </si>
  <si>
    <t>S00065642</t>
  </si>
  <si>
    <t>S00065651</t>
  </si>
  <si>
    <t>S00065658</t>
  </si>
  <si>
    <t>S00065693</t>
  </si>
  <si>
    <t>S00065698</t>
  </si>
  <si>
    <t>S00065709</t>
  </si>
  <si>
    <t>S00065727</t>
  </si>
  <si>
    <t>S00065745</t>
  </si>
  <si>
    <t>S00065779</t>
  </si>
  <si>
    <t>S00065781</t>
  </si>
  <si>
    <t>S00065842</t>
  </si>
  <si>
    <t>S00065853</t>
  </si>
  <si>
    <t>S00065861</t>
  </si>
  <si>
    <t>S00065965</t>
  </si>
  <si>
    <t>S00065977</t>
  </si>
  <si>
    <t>S00066027</t>
  </si>
  <si>
    <t>S00066040</t>
  </si>
  <si>
    <t>S00066092</t>
  </si>
  <si>
    <t>S00066105</t>
  </si>
  <si>
    <t>S00066126</t>
  </si>
  <si>
    <t>S00066147</t>
  </si>
  <si>
    <t>S00066207</t>
  </si>
  <si>
    <t>S00066218</t>
  </si>
  <si>
    <t>S00066310</t>
  </si>
  <si>
    <t>S00066311</t>
  </si>
  <si>
    <t>S00066341</t>
  </si>
  <si>
    <t>S00066350</t>
  </si>
  <si>
    <t>S00066352</t>
  </si>
  <si>
    <t>S00066356</t>
  </si>
  <si>
    <t>S00066380</t>
  </si>
  <si>
    <t>S00066425</t>
  </si>
  <si>
    <t>S00066426</t>
  </si>
  <si>
    <t>S00066459</t>
  </si>
  <si>
    <t>S00066464</t>
  </si>
  <si>
    <t>S00066496</t>
  </si>
  <si>
    <t>S00066498</t>
  </si>
  <si>
    <t>S00066545</t>
  </si>
  <si>
    <t>S00066557</t>
  </si>
  <si>
    <t>S00066567</t>
  </si>
  <si>
    <t>S00066570</t>
  </si>
  <si>
    <t>S00066593</t>
  </si>
  <si>
    <t>S00066612</t>
  </si>
  <si>
    <t>S00066633</t>
  </si>
  <si>
    <t>S00066661</t>
  </si>
  <si>
    <t>S00066711</t>
  </si>
  <si>
    <t>S00066748</t>
  </si>
  <si>
    <t>S00066759</t>
  </si>
  <si>
    <t>S00066791</t>
  </si>
  <si>
    <t>S00066800</t>
  </si>
  <si>
    <t>S00066824</t>
  </si>
  <si>
    <t>S00066829</t>
  </si>
  <si>
    <t>S00066848</t>
  </si>
  <si>
    <t>S00066851</t>
  </si>
  <si>
    <t>S00066861</t>
  </si>
  <si>
    <t>S00066876</t>
  </si>
  <si>
    <t>S00066903</t>
  </si>
  <si>
    <t>S00066967</t>
  </si>
  <si>
    <t>S00066971</t>
  </si>
  <si>
    <t>S00066974</t>
  </si>
  <si>
    <t>S00067019</t>
  </si>
  <si>
    <t>S00067021</t>
  </si>
  <si>
    <t>S00067061</t>
  </si>
  <si>
    <t>S00067085</t>
  </si>
  <si>
    <t>S00067092</t>
  </si>
  <si>
    <t>S00067139</t>
  </si>
  <si>
    <t>S00067145</t>
  </si>
  <si>
    <t>S00067215</t>
  </si>
  <si>
    <t>S00067239</t>
  </si>
  <si>
    <t>S00067243</t>
  </si>
  <si>
    <t>S00067255</t>
  </si>
  <si>
    <t>S00067292</t>
  </si>
  <si>
    <t>S00067333</t>
  </si>
  <si>
    <t>S00067344</t>
  </si>
  <si>
    <t>S00067368</t>
  </si>
  <si>
    <t>S00067373</t>
  </si>
  <si>
    <t>S00067394</t>
  </si>
  <si>
    <t>S00067400</t>
  </si>
  <si>
    <t>S00067499</t>
  </si>
  <si>
    <t>S00067513</t>
  </si>
  <si>
    <t>S00067551</t>
  </si>
  <si>
    <t>S00067554</t>
  </si>
  <si>
    <t>S00067559</t>
  </si>
  <si>
    <t>S00067578</t>
  </si>
  <si>
    <t>S00067590</t>
  </si>
  <si>
    <t>S00067610</t>
  </si>
  <si>
    <t>S00067681</t>
  </si>
  <si>
    <t>S00067685</t>
  </si>
  <si>
    <t>S00067696</t>
  </si>
  <si>
    <t>S00067706</t>
  </si>
  <si>
    <t>S00067717</t>
  </si>
  <si>
    <t>S00067743</t>
  </si>
  <si>
    <t>S00067744</t>
  </si>
  <si>
    <t>S00067747</t>
  </si>
  <si>
    <t>S00067758</t>
  </si>
  <si>
    <t>S00067767</t>
  </si>
  <si>
    <t>S00067768</t>
  </si>
  <si>
    <t>S00067787</t>
  </si>
  <si>
    <t>S00067800</t>
  </si>
  <si>
    <t>S00067849</t>
  </si>
  <si>
    <t>S00067868</t>
  </si>
  <si>
    <t>S00067877</t>
  </si>
  <si>
    <t>S00067885</t>
  </si>
  <si>
    <t>S00067911</t>
  </si>
  <si>
    <t>S00067972</t>
  </si>
  <si>
    <t>S00067977</t>
  </si>
  <si>
    <t>S00067996</t>
  </si>
  <si>
    <t>S00068031</t>
  </si>
  <si>
    <t>S00068110</t>
  </si>
  <si>
    <t>S00068156</t>
  </si>
  <si>
    <t>S00068170</t>
  </si>
  <si>
    <t>S00068187</t>
  </si>
  <si>
    <t>S00068197</t>
  </si>
  <si>
    <t>S00068314</t>
  </si>
  <si>
    <t>S00068334</t>
  </si>
  <si>
    <t>S00068347</t>
  </si>
  <si>
    <t>S00068358</t>
  </si>
  <si>
    <t>S00068382</t>
  </si>
  <si>
    <t>S00068417</t>
  </si>
  <si>
    <t>S00068434</t>
  </si>
  <si>
    <t>S00068441</t>
  </si>
  <si>
    <t>S00068446</t>
  </si>
  <si>
    <t>S00068454</t>
  </si>
  <si>
    <t>S00068495</t>
  </si>
  <si>
    <t>S00068541</t>
  </si>
  <si>
    <t>S00068551</t>
  </si>
  <si>
    <t>S00068555</t>
  </si>
  <si>
    <t>S00068569</t>
  </si>
  <si>
    <t>S00068639</t>
  </si>
  <si>
    <t>S00068656</t>
  </si>
  <si>
    <t>S00068666</t>
  </si>
  <si>
    <t>S00068667</t>
  </si>
  <si>
    <t>S00068677</t>
  </si>
  <si>
    <t>S00068734</t>
  </si>
  <si>
    <t>S00068770</t>
  </si>
  <si>
    <t>S00068777</t>
  </si>
  <si>
    <t>S00068803</t>
  </si>
  <si>
    <t>S00068808</t>
  </si>
  <si>
    <t>S00068823</t>
  </si>
  <si>
    <t>S00068843</t>
  </si>
  <si>
    <t>S00068869</t>
  </si>
  <si>
    <t>S00068882</t>
  </si>
  <si>
    <t>S00068905</t>
  </si>
  <si>
    <t>S00068911</t>
  </si>
  <si>
    <t>S00068968</t>
  </si>
  <si>
    <t>S00068977</t>
  </si>
  <si>
    <t>S00068998</t>
  </si>
  <si>
    <t>S00069002</t>
  </si>
  <si>
    <t>S00069004</t>
  </si>
  <si>
    <t>S00069032</t>
  </si>
  <si>
    <t>S00069036</t>
  </si>
  <si>
    <t>S00069109</t>
  </si>
  <si>
    <t>S00069110</t>
  </si>
  <si>
    <t>S00069156</t>
  </si>
  <si>
    <t>S00069168</t>
  </si>
  <si>
    <t>S00069202</t>
  </si>
  <si>
    <t>S00069274</t>
  </si>
  <si>
    <t>S00069284</t>
  </si>
  <si>
    <t>S00069286</t>
  </si>
  <si>
    <t>S00069291</t>
  </si>
  <si>
    <t>S00069334</t>
  </si>
  <si>
    <t>S00069346</t>
  </si>
  <si>
    <t>S00069373</t>
  </si>
  <si>
    <t>S00069387</t>
  </si>
  <si>
    <t>S00069389</t>
  </si>
  <si>
    <t>S00069412</t>
  </si>
  <si>
    <t>S00069426</t>
  </si>
  <si>
    <t>S00069433</t>
  </si>
  <si>
    <t>S00069474</t>
  </si>
  <si>
    <t>S00069475</t>
  </si>
  <si>
    <t>S00069487</t>
  </si>
  <si>
    <t>S00069504</t>
  </si>
  <si>
    <t>S00069509</t>
  </si>
  <si>
    <t>S00069512</t>
  </si>
  <si>
    <t>S00069522</t>
  </si>
  <si>
    <t>S00069539</t>
  </si>
  <si>
    <t>S00069552</t>
  </si>
  <si>
    <t>S00069562</t>
  </si>
  <si>
    <t>S00069576</t>
  </si>
  <si>
    <t>S00069577</t>
  </si>
  <si>
    <t>S00069593</t>
  </si>
  <si>
    <t>S00069595</t>
  </si>
  <si>
    <t>S00069669</t>
  </si>
  <si>
    <t>S00069706</t>
  </si>
  <si>
    <t>S00069718</t>
  </si>
  <si>
    <t>S00069854</t>
  </si>
  <si>
    <t>S00069864</t>
  </si>
  <si>
    <t>S00069900</t>
  </si>
  <si>
    <t>S00069902</t>
  </si>
  <si>
    <t>S00069970</t>
  </si>
  <si>
    <t>S00069972</t>
  </si>
  <si>
    <t>S00069985</t>
  </si>
  <si>
    <t>S00069997</t>
  </si>
  <si>
    <t>S00070016</t>
  </si>
  <si>
    <t>S00070042</t>
  </si>
  <si>
    <t>S00070043</t>
  </si>
  <si>
    <t>S00070071</t>
  </si>
  <si>
    <t>S00070118</t>
  </si>
  <si>
    <t>S00070126</t>
  </si>
  <si>
    <t>S00070129</t>
  </si>
  <si>
    <t>S00070142</t>
  </si>
  <si>
    <t>S00070150</t>
  </si>
  <si>
    <t>S00070156</t>
  </si>
  <si>
    <t>S00070169</t>
  </si>
  <si>
    <t>S00070199</t>
  </si>
  <si>
    <t>S00070205</t>
  </si>
  <si>
    <t>S00070260</t>
  </si>
  <si>
    <t>S00070263</t>
  </si>
  <si>
    <t>S00070285</t>
  </si>
  <si>
    <t>S00070299</t>
  </si>
  <si>
    <t>S00070328</t>
  </si>
  <si>
    <t>S00070337</t>
  </si>
  <si>
    <t>S00070390</t>
  </si>
  <si>
    <t>S00070477</t>
  </si>
  <si>
    <t>S00070479</t>
  </si>
  <si>
    <t>S00070485</t>
  </si>
  <si>
    <t>S00070569</t>
  </si>
  <si>
    <t>S00070589</t>
  </si>
  <si>
    <t>S00070596</t>
  </si>
  <si>
    <t>S00070598</t>
  </si>
  <si>
    <t>S00070612</t>
  </si>
  <si>
    <t>S00070613</t>
  </si>
  <si>
    <t>S00070675</t>
  </si>
  <si>
    <t>S00070689</t>
  </si>
  <si>
    <t>S00070725</t>
  </si>
  <si>
    <t>S00070752</t>
  </si>
  <si>
    <t>S00070789</t>
  </si>
  <si>
    <t>S00070817</t>
  </si>
  <si>
    <t>S00070842</t>
  </si>
  <si>
    <t>S00070847</t>
  </si>
  <si>
    <t>S00070855</t>
  </si>
  <si>
    <t>S00070873</t>
  </si>
  <si>
    <t>S00070888</t>
  </si>
  <si>
    <t>S00070946</t>
  </si>
  <si>
    <t>S00070961</t>
  </si>
  <si>
    <t>S00070968</t>
  </si>
  <si>
    <t>S00070996</t>
  </si>
  <si>
    <t>S00071010</t>
  </si>
  <si>
    <t>S00071019</t>
  </si>
  <si>
    <t>S00071070</t>
  </si>
  <si>
    <t>S00071099</t>
  </si>
  <si>
    <t>S00071118</t>
  </si>
  <si>
    <t>S00071123</t>
  </si>
  <si>
    <t>S00071130</t>
  </si>
  <si>
    <t>S00071138</t>
  </si>
  <si>
    <t>S00071150</t>
  </si>
  <si>
    <t>S00071179</t>
  </si>
  <si>
    <t>S00071196</t>
  </si>
  <si>
    <t>S00071206</t>
  </si>
  <si>
    <t>S00071242</t>
  </si>
  <si>
    <t>S00071252</t>
  </si>
  <si>
    <t>S00071268</t>
  </si>
  <si>
    <t>S00071295</t>
  </si>
  <si>
    <t>S00071306</t>
  </si>
  <si>
    <t>S00071317</t>
  </si>
  <si>
    <t>S00071335</t>
  </si>
  <si>
    <t>S00071365</t>
  </si>
  <si>
    <t>S00071379</t>
  </si>
  <si>
    <t>S00071449</t>
  </si>
  <si>
    <t>S00071457</t>
  </si>
  <si>
    <t>S00071498</t>
  </si>
  <si>
    <t>S00071514</t>
  </si>
  <si>
    <t>S00071556</t>
  </si>
  <si>
    <t>S00071557</t>
  </si>
  <si>
    <t>S00071570</t>
  </si>
  <si>
    <t>S00071580</t>
  </si>
  <si>
    <t>S00071665</t>
  </si>
  <si>
    <t>S00071685</t>
  </si>
  <si>
    <t>S00071733</t>
  </si>
  <si>
    <t>S00071754</t>
  </si>
  <si>
    <t>S00071775</t>
  </si>
  <si>
    <t>S00071777</t>
  </si>
  <si>
    <t>S00071780</t>
  </si>
  <si>
    <t>S00071784</t>
  </si>
  <si>
    <t>S00071822</t>
  </si>
  <si>
    <t>S00071826</t>
  </si>
  <si>
    <t>S00071862</t>
  </si>
  <si>
    <t>S00071867</t>
  </si>
  <si>
    <t>S00071947</t>
  </si>
  <si>
    <t>S00071965</t>
  </si>
  <si>
    <t>S00071967</t>
  </si>
  <si>
    <t>S00071983</t>
  </si>
  <si>
    <t>S00072000</t>
  </si>
  <si>
    <t>S00072022</t>
  </si>
  <si>
    <t>S00072050</t>
  </si>
  <si>
    <t>S00072069</t>
  </si>
  <si>
    <t>S00072075</t>
  </si>
  <si>
    <t>S00072130</t>
  </si>
  <si>
    <t>S00072151</t>
  </si>
  <si>
    <t>S00072158</t>
  </si>
  <si>
    <t>S00072209</t>
  </si>
  <si>
    <t>S00072230</t>
  </si>
  <si>
    <t>S00072307</t>
  </si>
  <si>
    <t>S00072333</t>
  </si>
  <si>
    <t>S00072487</t>
  </si>
  <si>
    <t>S00072546</t>
  </si>
  <si>
    <t>S00072589</t>
  </si>
  <si>
    <t>S00072604</t>
  </si>
  <si>
    <t>S00072645</t>
  </si>
  <si>
    <t>S00072662</t>
  </si>
  <si>
    <t>S00072676</t>
  </si>
  <si>
    <t>S00072708</t>
  </si>
  <si>
    <t>S00072722</t>
  </si>
  <si>
    <t>S00072732</t>
  </si>
  <si>
    <t>S00072734</t>
  </si>
  <si>
    <t>S00072757</t>
  </si>
  <si>
    <t>S00072760</t>
  </si>
  <si>
    <t>S00072763</t>
  </si>
  <si>
    <t>S00072794</t>
  </si>
  <si>
    <t>S00072828</t>
  </si>
  <si>
    <t>S00072831</t>
  </si>
  <si>
    <t>S00072837</t>
  </si>
  <si>
    <t>S00072841</t>
  </si>
  <si>
    <t>S00072906</t>
  </si>
  <si>
    <t>S00072945</t>
  </si>
  <si>
    <t>S00072975</t>
  </si>
  <si>
    <t>S00072994</t>
  </si>
  <si>
    <t>S00073006</t>
  </si>
  <si>
    <t>S00073025</t>
  </si>
  <si>
    <t>S00073033</t>
  </si>
  <si>
    <t>S00073061</t>
  </si>
  <si>
    <t>S00073062</t>
  </si>
  <si>
    <t>S00073072</t>
  </si>
  <si>
    <t>S00073093</t>
  </si>
  <si>
    <t>S00073121</t>
  </si>
  <si>
    <t>S00073172</t>
  </si>
  <si>
    <t>S00073177</t>
  </si>
  <si>
    <t>S00073182</t>
  </si>
  <si>
    <t>S00073185</t>
  </si>
  <si>
    <t>S00073349</t>
  </si>
  <si>
    <t>S00073365</t>
  </si>
  <si>
    <t>S00073370</t>
  </si>
  <si>
    <t>S00073425</t>
  </si>
  <si>
    <t>S00073451</t>
  </si>
  <si>
    <t>S00073491</t>
  </si>
  <si>
    <t>S00073498</t>
  </si>
  <si>
    <t>S00073511</t>
  </si>
  <si>
    <t>S00073592</t>
  </si>
  <si>
    <t>S00073651</t>
  </si>
  <si>
    <t>S00073683</t>
  </si>
  <si>
    <t>S00073723</t>
  </si>
  <si>
    <t>S00073738</t>
  </si>
  <si>
    <t>S00073750</t>
  </si>
  <si>
    <t>S00073776</t>
  </si>
  <si>
    <t>S00073801</t>
  </si>
  <si>
    <t>S00073820</t>
  </si>
  <si>
    <t>S00073861</t>
  </si>
  <si>
    <t>S00073893</t>
  </si>
  <si>
    <t>S00073936</t>
  </si>
  <si>
    <t>S00073944</t>
  </si>
  <si>
    <t>S00073945</t>
  </si>
  <si>
    <t>S00073973</t>
  </si>
  <si>
    <t>S00074024</t>
  </si>
  <si>
    <t>S00074050</t>
  </si>
  <si>
    <t>S00074061</t>
  </si>
  <si>
    <t>S00074235</t>
  </si>
  <si>
    <t>S00074245</t>
  </si>
  <si>
    <t>S00074256</t>
  </si>
  <si>
    <t>S00074259</t>
  </si>
  <si>
    <t>S00074280</t>
  </si>
  <si>
    <t>S00074308</t>
  </si>
  <si>
    <t>S00074311</t>
  </si>
  <si>
    <t>S00074318</t>
  </si>
  <si>
    <t>S00074354</t>
  </si>
  <si>
    <t>S00074363</t>
  </si>
  <si>
    <t>S00074391</t>
  </si>
  <si>
    <t>S00074396</t>
  </si>
  <si>
    <t>S00074419</t>
  </si>
  <si>
    <t>S00074449</t>
  </si>
  <si>
    <t>S00074454</t>
  </si>
  <si>
    <t>S00074467</t>
  </si>
  <si>
    <t>S00074500</t>
  </si>
  <si>
    <t>S00074551</t>
  </si>
  <si>
    <t>S00074560</t>
  </si>
  <si>
    <t>S00074572</t>
  </si>
  <si>
    <t>S00074574</t>
  </si>
  <si>
    <t>S00074576</t>
  </si>
  <si>
    <t>S00074579</t>
  </si>
  <si>
    <t>S00074586</t>
  </si>
  <si>
    <t>S00074614</t>
  </si>
  <si>
    <t>S00074618</t>
  </si>
  <si>
    <t>S00074621</t>
  </si>
  <si>
    <t>S00074622</t>
  </si>
  <si>
    <t>S00074636</t>
  </si>
  <si>
    <t>S00074637</t>
  </si>
  <si>
    <t>S00074779</t>
  </si>
  <si>
    <t>S00074792</t>
  </si>
  <si>
    <t>S00074808</t>
  </si>
  <si>
    <t>S00074818</t>
  </si>
  <si>
    <t>S00074830</t>
  </si>
  <si>
    <t>S00074884</t>
  </si>
  <si>
    <t>S00074915</t>
  </si>
  <si>
    <t>S00074990</t>
  </si>
  <si>
    <t>S00075029</t>
  </si>
  <si>
    <t>S00075088</t>
  </si>
  <si>
    <t>S00075093</t>
  </si>
  <si>
    <t>S00075097</t>
  </si>
  <si>
    <t>S00075118</t>
  </si>
  <si>
    <t>S00075182</t>
  </si>
  <si>
    <t>S00075183</t>
  </si>
  <si>
    <t>S00075194</t>
  </si>
  <si>
    <t>S00075214</t>
  </si>
  <si>
    <t>S00075311</t>
  </si>
  <si>
    <t>S00075395</t>
  </si>
  <si>
    <t>S00075404</t>
  </si>
  <si>
    <t>S00075413</t>
  </si>
  <si>
    <t>S00075415</t>
  </si>
  <si>
    <t>S00075465</t>
  </si>
  <si>
    <t>S00075468</t>
  </si>
  <si>
    <t>S00075474</t>
  </si>
  <si>
    <t>S00075483</t>
  </si>
  <si>
    <t>S00075509</t>
  </si>
  <si>
    <t>S00075517</t>
  </si>
  <si>
    <t>S00075537</t>
  </si>
  <si>
    <t>S00075553</t>
  </si>
  <si>
    <t>S00075562</t>
  </si>
  <si>
    <t>S00075564</t>
  </si>
  <si>
    <t>S00075568</t>
  </si>
  <si>
    <t>S00075602</t>
  </si>
  <si>
    <t>S00075618</t>
  </si>
  <si>
    <t>S00075635</t>
  </si>
  <si>
    <t>S00075636</t>
  </si>
  <si>
    <t>S00075651</t>
  </si>
  <si>
    <t>S00075660</t>
  </si>
  <si>
    <t>S00075701</t>
  </si>
  <si>
    <t>S00075709</t>
  </si>
  <si>
    <t>S00075740</t>
  </si>
  <si>
    <t>S00075749</t>
  </si>
  <si>
    <t>S00075766</t>
  </si>
  <si>
    <t>S00075791</t>
  </si>
  <si>
    <t>S00075889</t>
  </si>
  <si>
    <t>S00075963</t>
  </si>
  <si>
    <t>S00075969</t>
  </si>
  <si>
    <t>S00075976</t>
  </si>
  <si>
    <t>S00075985</t>
  </si>
  <si>
    <t>S00076010</t>
  </si>
  <si>
    <t>S00076045</t>
  </si>
  <si>
    <t>S00076100</t>
  </si>
  <si>
    <t>S00076104</t>
  </si>
  <si>
    <t>S00076124</t>
  </si>
  <si>
    <t>S00076156</t>
  </si>
  <si>
    <t>S00076189</t>
  </si>
  <si>
    <t>S00076190</t>
  </si>
  <si>
    <t>S00076225</t>
  </si>
  <si>
    <t>S00076284</t>
  </si>
  <si>
    <t>S00076286</t>
  </si>
  <si>
    <t>S00076329</t>
  </si>
  <si>
    <t>S00076338</t>
  </si>
  <si>
    <t>S00076369</t>
  </si>
  <si>
    <t>S00076397</t>
  </si>
  <si>
    <t>S00076407</t>
  </si>
  <si>
    <t>S00076421</t>
  </si>
  <si>
    <t>S00076432</t>
  </si>
  <si>
    <t>S00076462</t>
  </si>
  <si>
    <t>S00076535</t>
  </si>
  <si>
    <t>S00076554</t>
  </si>
  <si>
    <t>S00076564</t>
  </si>
  <si>
    <t>S00076567</t>
  </si>
  <si>
    <t>S00076585</t>
  </si>
  <si>
    <t>S00076602</t>
  </si>
  <si>
    <t>S00076691</t>
  </si>
  <si>
    <t>S00076692</t>
  </si>
  <si>
    <t>S00076745</t>
  </si>
  <si>
    <t>S00076759</t>
  </si>
  <si>
    <t>S00076761</t>
  </si>
  <si>
    <t>S00076768</t>
  </si>
  <si>
    <t>S00076789</t>
  </si>
  <si>
    <t>S00076885</t>
  </si>
  <si>
    <t>S00076925</t>
  </si>
  <si>
    <t>S00077009</t>
  </si>
  <si>
    <t>S00077076</t>
  </si>
  <si>
    <t>S00077106</t>
  </si>
  <si>
    <t>S00077146</t>
  </si>
  <si>
    <t>S00077152</t>
  </si>
  <si>
    <t>S00077153</t>
  </si>
  <si>
    <t>S00077155</t>
  </si>
  <si>
    <t>S00077169</t>
  </si>
  <si>
    <t>S00077222</t>
  </si>
  <si>
    <t>S00077233</t>
  </si>
  <si>
    <t>S00077243</t>
  </si>
  <si>
    <t>S00077256</t>
  </si>
  <si>
    <t>S00077276</t>
  </si>
  <si>
    <t>S00077304</t>
  </si>
  <si>
    <t>S00077371</t>
  </si>
  <si>
    <t>S00077410</t>
  </si>
  <si>
    <t>S00077438</t>
  </si>
  <si>
    <t>S00077453</t>
  </si>
  <si>
    <t>S00077489</t>
  </si>
  <si>
    <t>S00077495</t>
  </si>
  <si>
    <t>S00077527</t>
  </si>
  <si>
    <t>S00077539</t>
  </si>
  <si>
    <t>S00077559</t>
  </si>
  <si>
    <t>S00077579</t>
  </si>
  <si>
    <t>S00077619</t>
  </si>
  <si>
    <t>S00077633</t>
  </si>
  <si>
    <t>S00077638</t>
  </si>
  <si>
    <t>S00077648</t>
  </si>
  <si>
    <t>S00077654</t>
  </si>
  <si>
    <t>S00077660</t>
  </si>
  <si>
    <t>S00077664</t>
  </si>
  <si>
    <t>S00077667</t>
  </si>
  <si>
    <t>S00077681</t>
  </si>
  <si>
    <t>S00077690</t>
  </si>
  <si>
    <t>S00077693</t>
  </si>
  <si>
    <t>S00077719</t>
  </si>
  <si>
    <t>S00077730</t>
  </si>
  <si>
    <t>S00077744</t>
  </si>
  <si>
    <t>S00077761</t>
  </si>
  <si>
    <t>S00077780</t>
  </si>
  <si>
    <t>S00077824</t>
  </si>
  <si>
    <t>S00077864</t>
  </si>
  <si>
    <t>S00077875</t>
  </si>
  <si>
    <t>S00077877</t>
  </si>
  <si>
    <t>S00077885</t>
  </si>
  <si>
    <t>S00077891</t>
  </si>
  <si>
    <t>S00077899</t>
  </si>
  <si>
    <t>S00077905</t>
  </si>
  <si>
    <t>S00077913</t>
  </si>
  <si>
    <t>S00077918</t>
  </si>
  <si>
    <t>S00077925</t>
  </si>
  <si>
    <t>S00077926</t>
  </si>
  <si>
    <t>S00077933</t>
  </si>
  <si>
    <t>S00077938</t>
  </si>
  <si>
    <t>S00077971</t>
  </si>
  <si>
    <t>S00078008</t>
  </si>
  <si>
    <t>S00078033</t>
  </si>
  <si>
    <t>S00078061</t>
  </si>
  <si>
    <t>S00078062</t>
  </si>
  <si>
    <t>S00078067</t>
  </si>
  <si>
    <t>S00078143</t>
  </si>
  <si>
    <t>S00078145</t>
  </si>
  <si>
    <t>S00078168</t>
  </si>
  <si>
    <t>S00078194</t>
  </si>
  <si>
    <t>S00078217</t>
  </si>
  <si>
    <t>S00078226</t>
  </si>
  <si>
    <t>S00078252</t>
  </si>
  <si>
    <t>S00078268</t>
  </si>
  <si>
    <t>S00078273</t>
  </si>
  <si>
    <t>S00078284</t>
  </si>
  <si>
    <t>S00078334</t>
  </si>
  <si>
    <t>S00078447</t>
  </si>
  <si>
    <t>S00078463</t>
  </si>
  <si>
    <t>S00078469</t>
  </si>
  <si>
    <t>S00078484</t>
  </si>
  <si>
    <t>S00078520</t>
  </si>
  <si>
    <t>S00078578</t>
  </si>
  <si>
    <t>S00078583</t>
  </si>
  <si>
    <t>S00078601</t>
  </si>
  <si>
    <t>S00078621</t>
  </si>
  <si>
    <t>S00078633</t>
  </si>
  <si>
    <t>S00078653</t>
  </si>
  <si>
    <t>S00078654</t>
  </si>
  <si>
    <t>S00078667</t>
  </si>
  <si>
    <t>S00078694</t>
  </si>
  <si>
    <t>S00078738</t>
  </si>
  <si>
    <t>S00078743</t>
  </si>
  <si>
    <t>S00078763</t>
  </si>
  <si>
    <t>S00078780</t>
  </si>
  <si>
    <t>S00078788</t>
  </si>
  <si>
    <t>S00078794</t>
  </si>
  <si>
    <t>S00078816</t>
  </si>
  <si>
    <t>S00078843</t>
  </si>
  <si>
    <t>S00078850</t>
  </si>
  <si>
    <t>S00078883</t>
  </si>
  <si>
    <t>S00078891</t>
  </si>
  <si>
    <t>S00078933</t>
  </si>
  <si>
    <t>S00078946</t>
  </si>
  <si>
    <t>S00078949</t>
  </si>
  <si>
    <t>S00078965</t>
  </si>
  <si>
    <t>S00078968</t>
  </si>
  <si>
    <t>S00078997</t>
  </si>
  <si>
    <t>S00079026</t>
  </si>
  <si>
    <t>S00079029</t>
  </si>
  <si>
    <t>S00079041</t>
  </si>
  <si>
    <t>S00079056</t>
  </si>
  <si>
    <t>S00079059</t>
  </si>
  <si>
    <t>S00079061</t>
  </si>
  <si>
    <t>S00079070</t>
  </si>
  <si>
    <t>S00079082</t>
  </si>
  <si>
    <t>S00079127</t>
  </si>
  <si>
    <t>S00079137</t>
  </si>
  <si>
    <t>S00079157</t>
  </si>
  <si>
    <t>S00079159</t>
  </si>
  <si>
    <t>S00079189</t>
  </si>
  <si>
    <t>S00079216</t>
  </si>
  <si>
    <t>S00079240</t>
  </si>
  <si>
    <t>S00079339</t>
  </si>
  <si>
    <t>S00079347</t>
  </si>
  <si>
    <t>S00079366</t>
  </si>
  <si>
    <t>S00079407</t>
  </si>
  <si>
    <t>S00079436</t>
  </si>
  <si>
    <t>S00079487</t>
  </si>
  <si>
    <t>S00079513</t>
  </si>
  <si>
    <t>S00079528</t>
  </si>
  <si>
    <t>S00079594</t>
  </si>
  <si>
    <t>S00079682</t>
  </si>
  <si>
    <t>S00079707</t>
  </si>
  <si>
    <t>S00079714</t>
  </si>
  <si>
    <t>S00079731</t>
  </si>
  <si>
    <t>S00079741</t>
  </si>
  <si>
    <t>S00079742</t>
  </si>
  <si>
    <t>S00079744</t>
  </si>
  <si>
    <t>S00079754</t>
  </si>
  <si>
    <t>S00079758</t>
  </si>
  <si>
    <t>S00079761</t>
  </si>
  <si>
    <t>S00079772</t>
  </si>
  <si>
    <t>S00079778</t>
  </si>
  <si>
    <t>S00079788</t>
  </si>
  <si>
    <t>S00079805</t>
  </si>
  <si>
    <t>S00079829</t>
  </si>
  <si>
    <t>S00079847</t>
  </si>
  <si>
    <t>S00079856</t>
  </si>
  <si>
    <t>S00079865</t>
  </si>
  <si>
    <t>S00079866</t>
  </si>
  <si>
    <t>S00079885</t>
  </si>
  <si>
    <t>S00079900</t>
  </si>
  <si>
    <t>S00079908</t>
  </si>
  <si>
    <t>S00079920</t>
  </si>
  <si>
    <t>S00079963</t>
  </si>
  <si>
    <t>S00079994</t>
  </si>
  <si>
    <t>S00080001</t>
  </si>
  <si>
    <t>S00080028</t>
  </si>
  <si>
    <t>S00080036</t>
  </si>
  <si>
    <t>S00080056</t>
  </si>
  <si>
    <t>S00080059</t>
  </si>
  <si>
    <t>S00080120</t>
  </si>
  <si>
    <t>S00080162</t>
  </si>
  <si>
    <t>S00080169</t>
  </si>
  <si>
    <t>S00080208</t>
  </si>
  <si>
    <t>S00080226</t>
  </si>
  <si>
    <t>S00080239</t>
  </si>
  <si>
    <t>S00080280</t>
  </si>
  <si>
    <t>S00080298</t>
  </si>
  <si>
    <t>S00080299</t>
  </si>
  <si>
    <t>S00080303</t>
  </si>
  <si>
    <t>S00080317</t>
  </si>
  <si>
    <t>S00080362</t>
  </si>
  <si>
    <t>S00080387</t>
  </si>
  <si>
    <t>S00080392</t>
  </si>
  <si>
    <t>S00080400</t>
  </si>
  <si>
    <t>S00080414</t>
  </si>
  <si>
    <t>S00080436</t>
  </si>
  <si>
    <t>S00080474</t>
  </si>
  <si>
    <t>S00080480</t>
  </si>
  <si>
    <t>S00080496</t>
  </si>
  <si>
    <t>S00080566</t>
  </si>
  <si>
    <t>S00080601</t>
  </si>
  <si>
    <t>S00080653</t>
  </si>
  <si>
    <t>S00080667</t>
  </si>
  <si>
    <t>S00080678</t>
  </si>
  <si>
    <t>S00080706</t>
  </si>
  <si>
    <t>S00080740</t>
  </si>
  <si>
    <t>S00080755</t>
  </si>
  <si>
    <t>S00080763</t>
  </si>
  <si>
    <t>S00080784</t>
  </si>
  <si>
    <t>S00080824</t>
  </si>
  <si>
    <t>S00080878</t>
  </si>
  <si>
    <t>S00080906</t>
  </si>
  <si>
    <t>S00080918</t>
  </si>
  <si>
    <t>S00080921</t>
  </si>
  <si>
    <t>S00080995</t>
  </si>
  <si>
    <t>S00081012</t>
  </si>
  <si>
    <t>S00081023</t>
  </si>
  <si>
    <t>S00081093</t>
  </si>
  <si>
    <t>S00081103</t>
  </si>
  <si>
    <t>S00081111</t>
  </si>
  <si>
    <t>S00081135</t>
  </si>
  <si>
    <t>S00081137</t>
  </si>
  <si>
    <t>S00081151</t>
  </si>
  <si>
    <t>S00081204</t>
  </si>
  <si>
    <t>S00081245</t>
  </si>
  <si>
    <t>S00081282</t>
  </si>
  <si>
    <t>S00081296</t>
  </si>
  <si>
    <t>S00081304</t>
  </si>
  <si>
    <t>S00081344</t>
  </si>
  <si>
    <t>S00081361</t>
  </si>
  <si>
    <t>S00081376</t>
  </si>
  <si>
    <t>S00081412</t>
  </si>
  <si>
    <t>S00081451</t>
  </si>
  <si>
    <t>S00081568</t>
  </si>
  <si>
    <t>S00081593</t>
  </si>
  <si>
    <t>S00081620</t>
  </si>
  <si>
    <t>S00081631</t>
  </si>
  <si>
    <t>S00081677</t>
  </si>
  <si>
    <t>S00081689</t>
  </si>
  <si>
    <t>S00081719</t>
  </si>
  <si>
    <t>S00081724</t>
  </si>
  <si>
    <t>S00081796</t>
  </si>
  <si>
    <t>S00081862</t>
  </si>
  <si>
    <t>S00081871</t>
  </si>
  <si>
    <t>S00081881</t>
  </si>
  <si>
    <t>S00081912</t>
  </si>
  <si>
    <t>S00081916</t>
  </si>
  <si>
    <t>S00081930</t>
  </si>
  <si>
    <t>S00081940</t>
  </si>
  <si>
    <t>S00081961</t>
  </si>
  <si>
    <t>S00081986</t>
  </si>
  <si>
    <t>S00082038</t>
  </si>
  <si>
    <t>S00082059</t>
  </si>
  <si>
    <t>S00082097</t>
  </si>
  <si>
    <t>S00082115</t>
  </si>
  <si>
    <t>S00082117</t>
  </si>
  <si>
    <t>S00082154</t>
  </si>
  <si>
    <t>S00082167</t>
  </si>
  <si>
    <t>S00082186</t>
  </si>
  <si>
    <t>S00082187</t>
  </si>
  <si>
    <t>S00082211</t>
  </si>
  <si>
    <t>S00082243</t>
  </si>
  <si>
    <t>S00082288</t>
  </si>
  <si>
    <t>S00082320</t>
  </si>
  <si>
    <t>S00082381</t>
  </si>
  <si>
    <t>S00082401</t>
  </si>
  <si>
    <t>S00082457</t>
  </si>
  <si>
    <t>S00082464</t>
  </si>
  <si>
    <t>S00082494</t>
  </si>
  <si>
    <t>S00082508</t>
  </si>
  <si>
    <t>S00082530</t>
  </si>
  <si>
    <t>S00082598</t>
  </si>
  <si>
    <t>S00082625</t>
  </si>
  <si>
    <t>S00082676</t>
  </si>
  <si>
    <t>S00082708</t>
  </si>
  <si>
    <t>S00082711</t>
  </si>
  <si>
    <t>S00082725</t>
  </si>
  <si>
    <t>S00082727</t>
  </si>
  <si>
    <t>S00082759</t>
  </si>
  <si>
    <t>S00082769</t>
  </si>
  <si>
    <t>S00082771</t>
  </si>
  <si>
    <t>S00082788</t>
  </si>
  <si>
    <t>S00082853</t>
  </si>
  <si>
    <t>S00082899</t>
  </si>
  <si>
    <t>S00082957</t>
  </si>
  <si>
    <t>S00082986</t>
  </si>
  <si>
    <t>S00082993</t>
  </si>
  <si>
    <t>S00083013</t>
  </si>
  <si>
    <t>S00083021</t>
  </si>
  <si>
    <t>S00083072</t>
  </si>
  <si>
    <t>S00083094</t>
  </si>
  <si>
    <t>S00083097</t>
  </si>
  <si>
    <t>S00083115</t>
  </si>
  <si>
    <t>S00083117</t>
  </si>
  <si>
    <t>S00083177</t>
  </si>
  <si>
    <t>S00083207</t>
  </si>
  <si>
    <t>S00083223</t>
  </si>
  <si>
    <t>S00083266</t>
  </si>
  <si>
    <t>S00083269</t>
  </si>
  <si>
    <t>S00083290</t>
  </si>
  <si>
    <t>S00083295</t>
  </si>
  <si>
    <t>S00083362</t>
  </si>
  <si>
    <t>S00083412</t>
  </si>
  <si>
    <t>S00083496</t>
  </si>
  <si>
    <t>S00083504</t>
  </si>
  <si>
    <t>S00083510</t>
  </si>
  <si>
    <t>S00083551</t>
  </si>
  <si>
    <t>S00083562</t>
  </si>
  <si>
    <t>S00083567</t>
  </si>
  <si>
    <t>S00083580</t>
  </si>
  <si>
    <t>S00083595</t>
  </si>
  <si>
    <t>S00083610</t>
  </si>
  <si>
    <t>S00083623</t>
  </si>
  <si>
    <t>S00083636</t>
  </si>
  <si>
    <t>S00083645</t>
  </si>
  <si>
    <t>S00083665</t>
  </si>
  <si>
    <t>S00083796</t>
  </si>
  <si>
    <t>S00083798</t>
  </si>
  <si>
    <t>S00083807</t>
  </si>
  <si>
    <t>S00083811</t>
  </si>
  <si>
    <t>S00083819</t>
  </si>
  <si>
    <t>S00083829</t>
  </si>
  <si>
    <t>S00083850</t>
  </si>
  <si>
    <t>S00083874</t>
  </si>
  <si>
    <t>S00083879</t>
  </si>
  <si>
    <t>S00083916</t>
  </si>
  <si>
    <t>S00084014</t>
  </si>
  <si>
    <t>S00084046</t>
  </si>
  <si>
    <t>S00084066</t>
  </si>
  <si>
    <t>S00084140</t>
  </si>
  <si>
    <t>S00084156</t>
  </si>
  <si>
    <t>S00084162</t>
  </si>
  <si>
    <t>S00084173</t>
  </si>
  <si>
    <t>S00084176</t>
  </si>
  <si>
    <t>S00084236</t>
  </si>
  <si>
    <t>S00084261</t>
  </si>
  <si>
    <t>S00084264</t>
  </si>
  <si>
    <t>S00084285</t>
  </si>
  <si>
    <t>S00084295</t>
  </si>
  <si>
    <t>S00084296</t>
  </si>
  <si>
    <t>S00084299</t>
  </si>
  <si>
    <t>S00084310</t>
  </si>
  <si>
    <t>S00084334</t>
  </si>
  <si>
    <t>S00084339</t>
  </si>
  <si>
    <t>S00084373</t>
  </si>
  <si>
    <t>S00084382</t>
  </si>
  <si>
    <t>S00084392</t>
  </si>
  <si>
    <t>S00084410</t>
  </si>
  <si>
    <t>S00084447</t>
  </si>
  <si>
    <t>S00084451</t>
  </si>
  <si>
    <t>S00084459</t>
  </si>
  <si>
    <t>S00084488</t>
  </si>
  <si>
    <t>S00084528</t>
  </si>
  <si>
    <t>S00084581</t>
  </si>
  <si>
    <t>S00084586</t>
  </si>
  <si>
    <t>S00084592</t>
  </si>
  <si>
    <t>S00084662</t>
  </si>
  <si>
    <t>S00084665</t>
  </si>
  <si>
    <t>S00084666</t>
  </si>
  <si>
    <t>S00084776</t>
  </si>
  <si>
    <t>S00084791</t>
  </si>
  <si>
    <t>S00084795</t>
  </si>
  <si>
    <t>S00084823</t>
  </si>
  <si>
    <t>S00084840</t>
  </si>
  <si>
    <t>S00084841</t>
  </si>
  <si>
    <t>S00084844</t>
  </si>
  <si>
    <t>S00084865</t>
  </si>
  <si>
    <t>S00084867</t>
  </si>
  <si>
    <t>S00084914</t>
  </si>
  <si>
    <t>S00084988</t>
  </si>
  <si>
    <t>S00084999</t>
  </si>
  <si>
    <t>S00085002</t>
  </si>
  <si>
    <t>S00085005</t>
  </si>
  <si>
    <t>S00085014</t>
  </si>
  <si>
    <t>S00085024</t>
  </si>
  <si>
    <t>S00085081</t>
  </si>
  <si>
    <t>S00085083</t>
  </si>
  <si>
    <t>S00085087</t>
  </si>
  <si>
    <t>S00085105</t>
  </si>
  <si>
    <t>S00085107</t>
  </si>
  <si>
    <t>S00085116</t>
  </si>
  <si>
    <t>S00085120</t>
  </si>
  <si>
    <t>S00085172</t>
  </si>
  <si>
    <t>S00085238</t>
  </si>
  <si>
    <t>S00085271</t>
  </si>
  <si>
    <t>S00085294</t>
  </si>
  <si>
    <t>S00085312</t>
  </si>
  <si>
    <t>S00085314</t>
  </si>
  <si>
    <t>S00085333</t>
  </si>
  <si>
    <t>S00085336</t>
  </si>
  <si>
    <t>S00085338</t>
  </si>
  <si>
    <t>S00085396</t>
  </si>
  <si>
    <t>S00085418</t>
  </si>
  <si>
    <t>S00085448</t>
  </si>
  <si>
    <t>S00085450</t>
  </si>
  <si>
    <t>S00085454</t>
  </si>
  <si>
    <t>S00085539</t>
  </si>
  <si>
    <t>S00085572</t>
  </si>
  <si>
    <t>S00085574</t>
  </si>
  <si>
    <t>S00085576</t>
  </si>
  <si>
    <t>S00085583</t>
  </si>
  <si>
    <t>S00085602</t>
  </si>
  <si>
    <t>S00085633</t>
  </si>
  <si>
    <t>S00085637</t>
  </si>
  <si>
    <t>S00085656</t>
  </si>
  <si>
    <t>S00085662</t>
  </si>
  <si>
    <t>S00085667</t>
  </si>
  <si>
    <t>S00085699</t>
  </si>
  <si>
    <t>S00085724</t>
  </si>
  <si>
    <t>S00085741</t>
  </si>
  <si>
    <t>S00085765</t>
  </si>
  <si>
    <t>S00085779</t>
  </si>
  <si>
    <t>S00085811</t>
  </si>
  <si>
    <t>S00085900</t>
  </si>
  <si>
    <t>S00085919</t>
  </si>
  <si>
    <t>S00085937</t>
  </si>
  <si>
    <t>S00085990</t>
  </si>
  <si>
    <t>S00086020</t>
  </si>
  <si>
    <t>S00086046</t>
  </si>
  <si>
    <t>S00086126</t>
  </si>
  <si>
    <t>S00086137</t>
  </si>
  <si>
    <t>S00086142</t>
  </si>
  <si>
    <t>S00086192</t>
  </si>
  <si>
    <t>S00086304</t>
  </si>
  <si>
    <t>S00086331</t>
  </si>
  <si>
    <t>S00086398</t>
  </si>
  <si>
    <t>S00086411</t>
  </si>
  <si>
    <t>S00086412</t>
  </si>
  <si>
    <t>S00086425</t>
  </si>
  <si>
    <t>S00086437</t>
  </si>
  <si>
    <t>S00086457</t>
  </si>
  <si>
    <t>S00086466</t>
  </si>
  <si>
    <t>S00086488</t>
  </si>
  <si>
    <t>S00086503</t>
  </si>
  <si>
    <t>S00086508</t>
  </si>
  <si>
    <t>S00086531</t>
  </si>
  <si>
    <t>S00086578</t>
  </si>
  <si>
    <t>S00086691</t>
  </si>
  <si>
    <t>S00086709</t>
  </si>
  <si>
    <t>S00086714</t>
  </si>
  <si>
    <t>S00086717</t>
  </si>
  <si>
    <t>S00086743</t>
  </si>
  <si>
    <t>S00086744</t>
  </si>
  <si>
    <t>S00086750</t>
  </si>
  <si>
    <t>S00086758</t>
  </si>
  <si>
    <t>S00086761</t>
  </si>
  <si>
    <t>S00086777</t>
  </si>
  <si>
    <t>S00086819</t>
  </si>
  <si>
    <t>S00086850</t>
  </si>
  <si>
    <t>S00086883</t>
  </si>
  <si>
    <t>S00086897</t>
  </si>
  <si>
    <t>S00086902</t>
  </si>
  <si>
    <t>S00086905</t>
  </si>
  <si>
    <t>S00086906</t>
  </si>
  <si>
    <t>S00086942</t>
  </si>
  <si>
    <t>S00087072</t>
  </si>
  <si>
    <t>S00087073</t>
  </si>
  <si>
    <t>S00087081</t>
  </si>
  <si>
    <t>S00087082</t>
  </si>
  <si>
    <t>S00087124</t>
  </si>
  <si>
    <t>S00087157</t>
  </si>
  <si>
    <t>S00087192</t>
  </si>
  <si>
    <t>S00087214</t>
  </si>
  <si>
    <t>S00087228</t>
  </si>
  <si>
    <t>S00087305</t>
  </si>
  <si>
    <t>S00087313</t>
  </si>
  <si>
    <t>S00087327</t>
  </si>
  <si>
    <t>S00087337</t>
  </si>
  <si>
    <t>S00087389</t>
  </si>
  <si>
    <t>S00087421</t>
  </si>
  <si>
    <t>S00087438</t>
  </si>
  <si>
    <t>S00087452</t>
  </si>
  <si>
    <t>S00087484</t>
  </si>
  <si>
    <t>S00087549</t>
  </si>
  <si>
    <t>S00087591</t>
  </si>
  <si>
    <t>S00087661</t>
  </si>
  <si>
    <t>S00087689</t>
  </si>
  <si>
    <t>S00087703</t>
  </si>
  <si>
    <t>S00087722</t>
  </si>
  <si>
    <t>S00087737</t>
  </si>
  <si>
    <t>S00087761</t>
  </si>
  <si>
    <t>S00087804</t>
  </si>
  <si>
    <t>S00087858</t>
  </si>
  <si>
    <t>S00087898</t>
  </si>
  <si>
    <t>S00087929</t>
  </si>
  <si>
    <t>S00088002</t>
  </si>
  <si>
    <t>S00088017</t>
  </si>
  <si>
    <t>S00088018</t>
  </si>
  <si>
    <t>S00088113</t>
  </si>
  <si>
    <t>S00088114</t>
  </si>
  <si>
    <t>S00088130</t>
  </si>
  <si>
    <t>S00088141</t>
  </si>
  <si>
    <t>S00088147</t>
  </si>
  <si>
    <t>S00088158</t>
  </si>
  <si>
    <t>S00088173</t>
  </si>
  <si>
    <t>S00088174</t>
  </si>
  <si>
    <t>S00088176</t>
  </si>
  <si>
    <t>S00088234</t>
  </si>
  <si>
    <t>S00088245</t>
  </si>
  <si>
    <t>S00088250</t>
  </si>
  <si>
    <t>S00088256</t>
  </si>
  <si>
    <t>S00088276</t>
  </si>
  <si>
    <t>S00088317</t>
  </si>
  <si>
    <t>S00088322</t>
  </si>
  <si>
    <t>S00088329</t>
  </si>
  <si>
    <t>S00088343</t>
  </si>
  <si>
    <t>S00088345</t>
  </si>
  <si>
    <t>S00088364</t>
  </si>
  <si>
    <t>S00088367</t>
  </si>
  <si>
    <t>S00088370</t>
  </si>
  <si>
    <t>S00088391</t>
  </si>
  <si>
    <t>S00088452</t>
  </si>
  <si>
    <t>S00088530</t>
  </si>
  <si>
    <t>S00088532</t>
  </si>
  <si>
    <t>S00088539</t>
  </si>
  <si>
    <t>S00088553</t>
  </si>
  <si>
    <t>S00088567</t>
  </si>
  <si>
    <t>S00088620</t>
  </si>
  <si>
    <t>S00088648</t>
  </si>
  <si>
    <t>S00088716</t>
  </si>
  <si>
    <t>S00088816</t>
  </si>
  <si>
    <t>S00088848</t>
  </si>
  <si>
    <t>S00088856</t>
  </si>
  <si>
    <t>S00088926</t>
  </si>
  <si>
    <t>S00088940</t>
  </si>
  <si>
    <t>S00088965</t>
  </si>
  <si>
    <t>S00088998</t>
  </si>
  <si>
    <t>S00089024</t>
  </si>
  <si>
    <t>S00089076</t>
  </si>
  <si>
    <t>S00089081</t>
  </si>
  <si>
    <t>S00089094</t>
  </si>
  <si>
    <t>S00089100</t>
  </si>
  <si>
    <t>S00089160</t>
  </si>
  <si>
    <t>S00089213</t>
  </si>
  <si>
    <t>S00089260</t>
  </si>
  <si>
    <t>S00089282</t>
  </si>
  <si>
    <t>S00089290</t>
  </si>
  <si>
    <t>S00089306</t>
  </si>
  <si>
    <t>S00089360</t>
  </si>
  <si>
    <t>S00089370</t>
  </si>
  <si>
    <t>S00089378</t>
  </si>
  <si>
    <t>S00089383</t>
  </si>
  <si>
    <t>S00089399</t>
  </si>
  <si>
    <t>S00089408</t>
  </si>
  <si>
    <t>S00089467</t>
  </si>
  <si>
    <t>S00089518</t>
  </si>
  <si>
    <t>S00089549</t>
  </si>
  <si>
    <t>S00089554</t>
  </si>
  <si>
    <t>S00089565</t>
  </si>
  <si>
    <t>S00089622</t>
  </si>
  <si>
    <t>S00089639</t>
  </si>
  <si>
    <t>S00089641</t>
  </si>
  <si>
    <t>S00089655</t>
  </si>
  <si>
    <t>S00089674</t>
  </si>
  <si>
    <t>S00089675</t>
  </si>
  <si>
    <t>S00089684</t>
  </si>
  <si>
    <t>S00089700</t>
  </si>
  <si>
    <t>S00089701</t>
  </si>
  <si>
    <t>S00089721</t>
  </si>
  <si>
    <t>S00089737</t>
  </si>
  <si>
    <t>S00089745</t>
  </si>
  <si>
    <t>S00089786</t>
  </si>
  <si>
    <t>S00089795</t>
  </si>
  <si>
    <t>S00089828</t>
  </si>
  <si>
    <t>S00089883</t>
  </si>
  <si>
    <t>S00089894</t>
  </si>
  <si>
    <t>S00089909</t>
  </si>
  <si>
    <t>S00089959</t>
  </si>
  <si>
    <t>S00089973</t>
  </si>
  <si>
    <t>S00089985</t>
  </si>
  <si>
    <t>S00089999</t>
  </si>
  <si>
    <t>S00090008</t>
  </si>
  <si>
    <t>S00090047</t>
  </si>
  <si>
    <t>S00090064</t>
  </si>
  <si>
    <t>S00090066</t>
  </si>
  <si>
    <t>S00090094</t>
  </si>
  <si>
    <t>S00090114</t>
  </si>
  <si>
    <t>S00090167</t>
  </si>
  <si>
    <t>S00090170</t>
  </si>
  <si>
    <t>S00090174</t>
  </si>
  <si>
    <t>S00090183</t>
  </si>
  <si>
    <t>S00090277</t>
  </si>
  <si>
    <t>S00090292</t>
  </si>
  <si>
    <t>S00090327</t>
  </si>
  <si>
    <t>S00090350</t>
  </si>
  <si>
    <t>S00090376</t>
  </si>
  <si>
    <t>S00090382</t>
  </si>
  <si>
    <t>S00090384</t>
  </si>
  <si>
    <t>S00090386</t>
  </si>
  <si>
    <t>S00090439</t>
  </si>
  <si>
    <t>S00090471</t>
  </si>
  <si>
    <t>S00090487</t>
  </si>
  <si>
    <t>S00090488</t>
  </si>
  <si>
    <t>S00090498</t>
  </si>
  <si>
    <t>S00090507</t>
  </si>
  <si>
    <t>S00090525</t>
  </si>
  <si>
    <t>S00090546</t>
  </si>
  <si>
    <t>S00090548</t>
  </si>
  <si>
    <t>S00090554</t>
  </si>
  <si>
    <t>S00090570</t>
  </si>
  <si>
    <t>S00090576</t>
  </si>
  <si>
    <t>S00090593</t>
  </si>
  <si>
    <t>S00090605</t>
  </si>
  <si>
    <t>S00090614</t>
  </si>
  <si>
    <t>S00090667</t>
  </si>
  <si>
    <t>S00090690</t>
  </si>
  <si>
    <t>S00090701</t>
  </si>
  <si>
    <t>S00090723</t>
  </si>
  <si>
    <t>S00090729</t>
  </si>
  <si>
    <t>S00090733</t>
  </si>
  <si>
    <t>S00090753</t>
  </si>
  <si>
    <t>S00090763</t>
  </si>
  <si>
    <t>S00090783</t>
  </si>
  <si>
    <t>S00090802</t>
  </si>
  <si>
    <t>S00090815</t>
  </si>
  <si>
    <t>S00090890</t>
  </si>
  <si>
    <t>S00090998</t>
  </si>
  <si>
    <t>S00091044</t>
  </si>
  <si>
    <t>S00091045</t>
  </si>
  <si>
    <t>S00091051</t>
  </si>
  <si>
    <t>S00091201</t>
  </si>
  <si>
    <t>S00091226</t>
  </si>
  <si>
    <t>S00091248</t>
  </si>
  <si>
    <t>S00091252</t>
  </si>
  <si>
    <t>S00091300</t>
  </si>
  <si>
    <t>S00091303</t>
  </si>
  <si>
    <t>S00091312</t>
  </si>
  <si>
    <t>S00091351</t>
  </si>
  <si>
    <t>S00091396</t>
  </si>
  <si>
    <t>S00091411</t>
  </si>
  <si>
    <t>S00091413</t>
  </si>
  <si>
    <t>S00091418</t>
  </si>
  <si>
    <t>S00091423</t>
  </si>
  <si>
    <t>S00091427</t>
  </si>
  <si>
    <t>S00091453</t>
  </si>
  <si>
    <t>S00091483</t>
  </si>
  <si>
    <t>S00091514</t>
  </si>
  <si>
    <t>S00091526</t>
  </si>
  <si>
    <t>S00091531</t>
  </si>
  <si>
    <t>S00091600</t>
  </si>
  <si>
    <t>S00091620</t>
  </si>
  <si>
    <t>S00091655</t>
  </si>
  <si>
    <t>S00091672</t>
  </si>
  <si>
    <t>S00091686</t>
  </si>
  <si>
    <t>S00091714</t>
  </si>
  <si>
    <t>S00091785</t>
  </si>
  <si>
    <t>S00091793</t>
  </si>
  <si>
    <t>S00091799</t>
  </si>
  <si>
    <t>S00091819</t>
  </si>
  <si>
    <t>S00091862</t>
  </si>
  <si>
    <t>S00091865</t>
  </si>
  <si>
    <t>S00091869</t>
  </si>
  <si>
    <t>S00091900</t>
  </si>
  <si>
    <t>S00091916</t>
  </si>
  <si>
    <t>S00091917</t>
  </si>
  <si>
    <t>S00091928</t>
  </si>
  <si>
    <t>S00091932</t>
  </si>
  <si>
    <t>S00091939</t>
  </si>
  <si>
    <t>S00091944</t>
  </si>
  <si>
    <t>S00091961</t>
  </si>
  <si>
    <t>S00092013</t>
  </si>
  <si>
    <t>S00092019</t>
  </si>
  <si>
    <t>S00092095</t>
  </si>
  <si>
    <t>S00092130</t>
  </si>
  <si>
    <t>S00092138</t>
  </si>
  <si>
    <t>S00092146</t>
  </si>
  <si>
    <t>S00092204</t>
  </si>
  <si>
    <t>S00092205</t>
  </si>
  <si>
    <t>S00092296</t>
  </si>
  <si>
    <t>S00092299</t>
  </si>
  <si>
    <t>S00092325</t>
  </si>
  <si>
    <t>S00092356</t>
  </si>
  <si>
    <t>S00092388</t>
  </si>
  <si>
    <t>S00092394</t>
  </si>
  <si>
    <t>S00092413</t>
  </si>
  <si>
    <t>S00092477</t>
  </si>
  <si>
    <t>S00092493</t>
  </si>
  <si>
    <t>S00092500</t>
  </si>
  <si>
    <t>S00092505</t>
  </si>
  <si>
    <t>S00092631</t>
  </si>
  <si>
    <t>S00092645</t>
  </si>
  <si>
    <t>S00092648</t>
  </si>
  <si>
    <t>S00092655</t>
  </si>
  <si>
    <t>S00092658</t>
  </si>
  <si>
    <t>S00092669</t>
  </si>
  <si>
    <t>S00092748</t>
  </si>
  <si>
    <t>S00092782</t>
  </si>
  <si>
    <t>S00092815</t>
  </si>
  <si>
    <t>S00092828</t>
  </si>
  <si>
    <t>S00092917</t>
  </si>
  <si>
    <t>S00092931</t>
  </si>
  <si>
    <t>S00092938</t>
  </si>
  <si>
    <t>S00092980</t>
  </si>
  <si>
    <t>S00093083</t>
  </si>
  <si>
    <t>S00093102</t>
  </si>
  <si>
    <t>S00093111</t>
  </si>
  <si>
    <t>S00093120</t>
  </si>
  <si>
    <t>S00093136</t>
  </si>
  <si>
    <t>S00093167</t>
  </si>
  <si>
    <t>S00093237</t>
  </si>
  <si>
    <t>S00093255</t>
  </si>
  <si>
    <t>S00093259</t>
  </si>
  <si>
    <t>S00093268</t>
  </si>
  <si>
    <t>S00093282</t>
  </si>
  <si>
    <t>S00093335</t>
  </si>
  <si>
    <t>S00093382</t>
  </si>
  <si>
    <t>S00093392</t>
  </si>
  <si>
    <t>S00093421</t>
  </si>
  <si>
    <t>S00093435</t>
  </si>
  <si>
    <t>S00093455</t>
  </si>
  <si>
    <t>S00093469</t>
  </si>
  <si>
    <t>S00093487</t>
  </si>
  <si>
    <t>S00093497</t>
  </si>
  <si>
    <t>S00093500</t>
  </si>
  <si>
    <t>S00093518</t>
  </si>
  <si>
    <t>S00093558</t>
  </si>
  <si>
    <t>S00093573</t>
  </si>
  <si>
    <t>S00093615</t>
  </si>
  <si>
    <t>S00093620</t>
  </si>
  <si>
    <t>S00093621</t>
  </si>
  <si>
    <t>S00093631</t>
  </si>
  <si>
    <t>S00093633</t>
  </si>
  <si>
    <t>S00093665</t>
  </si>
  <si>
    <t>S00093672</t>
  </si>
  <si>
    <t>S00093687</t>
  </si>
  <si>
    <t>S00093726</t>
  </si>
  <si>
    <t>S00093780</t>
  </si>
  <si>
    <t>S00093841</t>
  </si>
  <si>
    <t>S00093843</t>
  </si>
  <si>
    <t>S00093845</t>
  </si>
  <si>
    <t>S00093846</t>
  </si>
  <si>
    <t>S00093874</t>
  </si>
  <si>
    <t>S00093911</t>
  </si>
  <si>
    <t>S00093934</t>
  </si>
  <si>
    <t>S00093946</t>
  </si>
  <si>
    <t>S00093973</t>
  </si>
  <si>
    <t>S00093974</t>
  </si>
  <si>
    <t>S00093991</t>
  </si>
  <si>
    <t>S00094001</t>
  </si>
  <si>
    <t>S00094008</t>
  </si>
  <si>
    <t>S00094050</t>
  </si>
  <si>
    <t>S00094056</t>
  </si>
  <si>
    <t>S00094104</t>
  </si>
  <si>
    <t>S00094112</t>
  </si>
  <si>
    <t>S00094156</t>
  </si>
  <si>
    <t>S00094190</t>
  </si>
  <si>
    <t>S00094218</t>
  </si>
  <si>
    <t>S00094225</t>
  </si>
  <si>
    <t>S00094253</t>
  </si>
  <si>
    <t>S00094269</t>
  </si>
  <si>
    <t>S00094284</t>
  </si>
  <si>
    <t>S00094305</t>
  </si>
  <si>
    <t>S00094431</t>
  </si>
  <si>
    <t>S00094475</t>
  </si>
  <si>
    <t>S00094489</t>
  </si>
  <si>
    <t>S00094507</t>
  </si>
  <si>
    <t>S00094522</t>
  </si>
  <si>
    <t>S00094534</t>
  </si>
  <si>
    <t>S00094617</t>
  </si>
  <si>
    <t>S00094649</t>
  </si>
  <si>
    <t>S00094659</t>
  </si>
  <si>
    <t>S00094666</t>
  </si>
  <si>
    <t>S00094675</t>
  </si>
  <si>
    <t>S00094768</t>
  </si>
  <si>
    <t>S00094769</t>
  </si>
  <si>
    <t>S00094775</t>
  </si>
  <si>
    <t>S00094796</t>
  </si>
  <si>
    <t>S00094815</t>
  </si>
  <si>
    <t>S00094827</t>
  </si>
  <si>
    <t>S00094849</t>
  </si>
  <si>
    <t>S00094851</t>
  </si>
  <si>
    <t>S00094885</t>
  </si>
  <si>
    <t>S00094892</t>
  </si>
  <si>
    <t>S00094924</t>
  </si>
  <si>
    <t>S00094957</t>
  </si>
  <si>
    <t>S00094958</t>
  </si>
  <si>
    <t>S00094964</t>
  </si>
  <si>
    <t>S00095028</t>
  </si>
  <si>
    <t>S00095033</t>
  </si>
  <si>
    <t>S00095040</t>
  </si>
  <si>
    <t>S00095043</t>
  </si>
  <si>
    <t>S00095044</t>
  </si>
  <si>
    <t>S00095051</t>
  </si>
  <si>
    <t>S00095100</t>
  </si>
  <si>
    <t>S00095102</t>
  </si>
  <si>
    <t>S00095105</t>
  </si>
  <si>
    <t>S00095137</t>
  </si>
  <si>
    <t>S00095149</t>
  </si>
  <si>
    <t>S00095176</t>
  </si>
  <si>
    <t>S00095177</t>
  </si>
  <si>
    <t>S00095204</t>
  </si>
  <si>
    <t>S00095264</t>
  </si>
  <si>
    <t>S00095282</t>
  </si>
  <si>
    <t>S00095285</t>
  </si>
  <si>
    <t>S00095320</t>
  </si>
  <si>
    <t>S00095385</t>
  </si>
  <si>
    <t>S00095396</t>
  </si>
  <si>
    <t>S00095399</t>
  </si>
  <si>
    <t>S00095411</t>
  </si>
  <si>
    <t>S00095413</t>
  </si>
  <si>
    <t>S00095425</t>
  </si>
  <si>
    <t>S00095436</t>
  </si>
  <si>
    <t>S00095495</t>
  </si>
  <si>
    <t>S00095584</t>
  </si>
  <si>
    <t>S00095590</t>
  </si>
  <si>
    <t>S00095591</t>
  </si>
  <si>
    <t>S00095638</t>
  </si>
  <si>
    <t>S00095705</t>
  </si>
  <si>
    <t>S00095707</t>
  </si>
  <si>
    <t>S00095796</t>
  </si>
  <si>
    <t>S00095867</t>
  </si>
  <si>
    <t>S00095943</t>
  </si>
  <si>
    <t>S00095945</t>
  </si>
  <si>
    <t>S00095976</t>
  </si>
  <si>
    <t>S00095989</t>
  </si>
  <si>
    <t>S00096021</t>
  </si>
  <si>
    <t>S00096046</t>
  </si>
  <si>
    <t>S00096048</t>
  </si>
  <si>
    <t>S00096064</t>
  </si>
  <si>
    <t>S00096077</t>
  </si>
  <si>
    <t>S00096083</t>
  </si>
  <si>
    <t>S00096093</t>
  </si>
  <si>
    <t>S00096147</t>
  </si>
  <si>
    <t>S00096159</t>
  </si>
  <si>
    <t>S00096185</t>
  </si>
  <si>
    <t>S00096244</t>
  </si>
  <si>
    <t>S00096249</t>
  </si>
  <si>
    <t>S00096254</t>
  </si>
  <si>
    <t>S00096277</t>
  </si>
  <si>
    <t>S00096294</t>
  </si>
  <si>
    <t>S00096343</t>
  </si>
  <si>
    <t>S00096352</t>
  </si>
  <si>
    <t>S00096368</t>
  </si>
  <si>
    <t>S00096374</t>
  </si>
  <si>
    <t>S00096381</t>
  </si>
  <si>
    <t>S00096406</t>
  </si>
  <si>
    <t>S00096439</t>
  </si>
  <si>
    <t>S00096503</t>
  </si>
  <si>
    <t>S00096573</t>
  </si>
  <si>
    <t>S00096605</t>
  </si>
  <si>
    <t>S00096620</t>
  </si>
  <si>
    <t>S00096657</t>
  </si>
  <si>
    <t>S00096696</t>
  </si>
  <si>
    <t>S00096758</t>
  </si>
  <si>
    <t>S00096763</t>
  </si>
  <si>
    <t>S00096793</t>
  </si>
  <si>
    <t>S00096833</t>
  </si>
  <si>
    <t>S00096844</t>
  </si>
  <si>
    <t>S00096845</t>
  </si>
  <si>
    <t>S00096876</t>
  </si>
  <si>
    <t>S00096921</t>
  </si>
  <si>
    <t>S00096947</t>
  </si>
  <si>
    <t>S00096952</t>
  </si>
  <si>
    <t>S00097001</t>
  </si>
  <si>
    <t>S00097012</t>
  </si>
  <si>
    <t>S00097047</t>
  </si>
  <si>
    <t>S00097052</t>
  </si>
  <si>
    <t>S00097079</t>
  </si>
  <si>
    <t>S00097096</t>
  </si>
  <si>
    <t>S00097144</t>
  </si>
  <si>
    <t>S00097161</t>
  </si>
  <si>
    <t>S00097175</t>
  </si>
  <si>
    <t>S00097227</t>
  </si>
  <si>
    <t>S00097269</t>
  </si>
  <si>
    <t>S00097292</t>
  </si>
  <si>
    <t>S00097322</t>
  </si>
  <si>
    <t>S00097342</t>
  </si>
  <si>
    <t>S00097351</t>
  </si>
  <si>
    <t>S00097356</t>
  </si>
  <si>
    <t>S00097369</t>
  </si>
  <si>
    <t>S00097420</t>
  </si>
  <si>
    <t>S00097436</t>
  </si>
  <si>
    <t>S00097464</t>
  </si>
  <si>
    <t>S00097476</t>
  </si>
  <si>
    <t>S00097487</t>
  </si>
  <si>
    <t>S00097516</t>
  </si>
  <si>
    <t>S00097518</t>
  </si>
  <si>
    <t>S00097548</t>
  </si>
  <si>
    <t>S00097556</t>
  </si>
  <si>
    <t>S00097561</t>
  </si>
  <si>
    <t>S00097618</t>
  </si>
  <si>
    <t>S00097623</t>
  </si>
  <si>
    <t>S00097632</t>
  </si>
  <si>
    <t>S00097664</t>
  </si>
  <si>
    <t>S00097690</t>
  </si>
  <si>
    <t>S00097765</t>
  </si>
  <si>
    <t>S00097769</t>
  </si>
  <si>
    <t>S00097772</t>
  </si>
  <si>
    <t>S00097774</t>
  </si>
  <si>
    <t>S00097811</t>
  </si>
  <si>
    <t>S00097825</t>
  </si>
  <si>
    <t>S00097907</t>
  </si>
  <si>
    <t>S00097957</t>
  </si>
  <si>
    <t>S00097980</t>
  </si>
  <si>
    <t>S00097991</t>
  </si>
  <si>
    <t>S00098016</t>
  </si>
  <si>
    <t>S00098027</t>
  </si>
  <si>
    <t>S00098045</t>
  </si>
  <si>
    <t>S00098072</t>
  </si>
  <si>
    <t>S00098089</t>
  </si>
  <si>
    <t>S00098300</t>
  </si>
  <si>
    <t>S00098310</t>
  </si>
  <si>
    <t>S00098312</t>
  </si>
  <si>
    <t>S00098340</t>
  </si>
  <si>
    <t>S00098345</t>
  </si>
  <si>
    <t>S00098369</t>
  </si>
  <si>
    <t>S00098418</t>
  </si>
  <si>
    <t>S00098431</t>
  </si>
  <si>
    <t>S00098463</t>
  </si>
  <si>
    <t>S00098485</t>
  </si>
  <si>
    <t>S00098497</t>
  </si>
  <si>
    <t>S00098530</t>
  </si>
  <si>
    <t>S00098561</t>
  </si>
  <si>
    <t>S00098602</t>
  </si>
  <si>
    <t>S00098647</t>
  </si>
  <si>
    <t>S00098715</t>
  </si>
  <si>
    <t>S00098733</t>
  </si>
  <si>
    <t>S00098783</t>
  </si>
  <si>
    <t>S00098803</t>
  </si>
  <si>
    <t>S00098861</t>
  </si>
  <si>
    <t>S00098869</t>
  </si>
  <si>
    <t>S00098882</t>
  </si>
  <si>
    <t>S00098894</t>
  </si>
  <si>
    <t>S00098945</t>
  </si>
  <si>
    <t>S00098955</t>
  </si>
  <si>
    <t>S00099015</t>
  </si>
  <si>
    <t>S00099030</t>
  </si>
  <si>
    <t>S00099086</t>
  </si>
  <si>
    <t>S00099148</t>
  </si>
  <si>
    <t>S00099149</t>
  </si>
  <si>
    <t>S00099210</t>
  </si>
  <si>
    <t>S00099260</t>
  </si>
  <si>
    <t>S00099262</t>
  </si>
  <si>
    <t>S00099283</t>
  </si>
  <si>
    <t>S00099335</t>
  </si>
  <si>
    <t>S00099338</t>
  </si>
  <si>
    <t>S00099432</t>
  </si>
  <si>
    <t>S00099504</t>
  </si>
  <si>
    <t>S00099508</t>
  </si>
  <si>
    <t>S00099546</t>
  </si>
  <si>
    <t>S00099571</t>
  </si>
  <si>
    <t>S00099595</t>
  </si>
  <si>
    <t>S00099636</t>
  </si>
  <si>
    <t>S00099683</t>
  </si>
  <si>
    <t>S00099689</t>
  </si>
  <si>
    <t>S00099744</t>
  </si>
  <si>
    <t>S00099748</t>
  </si>
  <si>
    <t>S00099750</t>
  </si>
  <si>
    <t>S00099770</t>
  </si>
  <si>
    <t>S00099833</t>
  </si>
  <si>
    <t>S00099839</t>
  </si>
  <si>
    <t>S00099869</t>
  </si>
  <si>
    <t>S00099894</t>
  </si>
  <si>
    <t>S00099900</t>
  </si>
  <si>
    <t>S00099935</t>
  </si>
  <si>
    <t>S00099936</t>
  </si>
  <si>
    <t>S00099958</t>
  </si>
  <si>
    <t>S00100025</t>
  </si>
  <si>
    <t>S00100143</t>
  </si>
  <si>
    <t>S00100212</t>
  </si>
  <si>
    <t>S00100241</t>
  </si>
  <si>
    <t>S00100252</t>
  </si>
  <si>
    <t>S00100299</t>
  </si>
  <si>
    <t>S00100341</t>
  </si>
  <si>
    <t>S00100371</t>
  </si>
  <si>
    <t>S00100379</t>
  </si>
  <si>
    <t>S00100400</t>
  </si>
  <si>
    <t>S00100432</t>
  </si>
  <si>
    <t>S00100451</t>
  </si>
  <si>
    <t>S00100453</t>
  </si>
  <si>
    <t>S00100546</t>
  </si>
  <si>
    <t>S00100551</t>
  </si>
  <si>
    <t>S00100573</t>
  </si>
  <si>
    <t>S00100637</t>
  </si>
  <si>
    <t>S00100638</t>
  </si>
  <si>
    <t>S00100642</t>
  </si>
  <si>
    <t>S00100676</t>
  </si>
  <si>
    <t>S00100701</t>
  </si>
  <si>
    <t>S00100702</t>
  </si>
  <si>
    <t>S00100718</t>
  </si>
  <si>
    <t>S00100733</t>
  </si>
  <si>
    <t>S00100783</t>
  </si>
  <si>
    <t>S00100794</t>
  </si>
  <si>
    <t>S00100798</t>
  </si>
  <si>
    <t>S00100836</t>
  </si>
  <si>
    <t>S00100900</t>
  </si>
  <si>
    <t>S00100910</t>
  </si>
  <si>
    <t>S00100939</t>
  </si>
  <si>
    <t>S00101006</t>
  </si>
  <si>
    <t>S00101008</t>
  </si>
  <si>
    <t>S00101016</t>
  </si>
  <si>
    <t>S00101047</t>
  </si>
  <si>
    <t>S00101057</t>
  </si>
  <si>
    <t>S00101067</t>
  </si>
  <si>
    <t>S00101073</t>
  </si>
  <si>
    <t>S00101117</t>
  </si>
  <si>
    <t>S00101118</t>
  </si>
  <si>
    <t>S00101151</t>
  </si>
  <si>
    <t>S00101165</t>
  </si>
  <si>
    <t>S00101236</t>
  </si>
  <si>
    <t>S00101342</t>
  </si>
  <si>
    <t>S00101344</t>
  </si>
  <si>
    <t>S00101353</t>
  </si>
  <si>
    <t>S00101355</t>
  </si>
  <si>
    <t>S00101366</t>
  </si>
  <si>
    <t>S00101379</t>
  </si>
  <si>
    <t>S00101391</t>
  </si>
  <si>
    <t>S00101393</t>
  </si>
  <si>
    <t>S00101401</t>
  </si>
  <si>
    <t>S00101414</t>
  </si>
  <si>
    <t>S00101454</t>
  </si>
  <si>
    <t>S00101466</t>
  </si>
  <si>
    <t>S00101484</t>
  </si>
  <si>
    <t>S00101524</t>
  </si>
  <si>
    <t>S00101607</t>
  </si>
  <si>
    <t>S00101613</t>
  </si>
  <si>
    <t>S00101625</t>
  </si>
  <si>
    <t>S00101698</t>
  </si>
  <si>
    <t>S00101703</t>
  </si>
  <si>
    <t>S00101707</t>
  </si>
  <si>
    <t>S00101710</t>
  </si>
  <si>
    <t>S00101768</t>
  </si>
  <si>
    <t>S00101779</t>
  </si>
  <si>
    <t>S00101828</t>
  </si>
  <si>
    <t>S00101851</t>
  </si>
  <si>
    <t>S00101852</t>
  </si>
  <si>
    <t>S00101881</t>
  </si>
  <si>
    <t>S00101925</t>
  </si>
  <si>
    <t>S00101934</t>
  </si>
  <si>
    <t>S00101978</t>
  </si>
  <si>
    <t>S00101982</t>
  </si>
  <si>
    <t>S00101996</t>
  </si>
  <si>
    <t>S00102046</t>
  </si>
  <si>
    <t>S00102069</t>
  </si>
  <si>
    <t>S00102105</t>
  </si>
  <si>
    <t>S00102124</t>
  </si>
  <si>
    <t>S00102155</t>
  </si>
  <si>
    <t>S00102211</t>
  </si>
  <si>
    <t>S00102228</t>
  </si>
  <si>
    <t>S00102301</t>
  </si>
  <si>
    <t>S00102304</t>
  </si>
  <si>
    <t>S00102318</t>
  </si>
  <si>
    <t>S00102346</t>
  </si>
  <si>
    <t>S00102348</t>
  </si>
  <si>
    <t>S00102410</t>
  </si>
  <si>
    <t>S00102419</t>
  </si>
  <si>
    <t>S00102506</t>
  </si>
  <si>
    <t>S00102517</t>
  </si>
  <si>
    <t>S00102537</t>
  </si>
  <si>
    <t>S00102541</t>
  </si>
  <si>
    <t>S00102554</t>
  </si>
  <si>
    <t>S00102557</t>
  </si>
  <si>
    <t>S00102612</t>
  </si>
  <si>
    <t>S00102627</t>
  </si>
  <si>
    <t>S00102663</t>
  </si>
  <si>
    <t>S00102678</t>
  </si>
  <si>
    <t>S00102713</t>
  </si>
  <si>
    <t>S00102721</t>
  </si>
  <si>
    <t>S00102791</t>
  </si>
  <si>
    <t>S00102834</t>
  </si>
  <si>
    <t>S00102838</t>
  </si>
  <si>
    <t>S00102848</t>
  </si>
  <si>
    <t>S00102861</t>
  </si>
  <si>
    <t>S00102864</t>
  </si>
  <si>
    <t>S00102967</t>
  </si>
  <si>
    <t>S00103017</t>
  </si>
  <si>
    <t>S00103022</t>
  </si>
  <si>
    <t>S00103057</t>
  </si>
  <si>
    <t>S00103062</t>
  </si>
  <si>
    <t>S00103123</t>
  </si>
  <si>
    <t>S00103141</t>
  </si>
  <si>
    <t>S00103157</t>
  </si>
  <si>
    <t>S00103205</t>
  </si>
  <si>
    <t>S00103242</t>
  </si>
  <si>
    <t>S00103245</t>
  </si>
  <si>
    <t>S00103292</t>
  </si>
  <si>
    <t>S00103309</t>
  </si>
  <si>
    <t>S00103334</t>
  </si>
  <si>
    <t>S00103443</t>
  </si>
  <si>
    <t>S00103458</t>
  </si>
  <si>
    <t>S00103484</t>
  </si>
  <si>
    <t>S00103491</t>
  </si>
  <si>
    <t>S00103536</t>
  </si>
  <si>
    <t>S00103554</t>
  </si>
  <si>
    <t>S00103634</t>
  </si>
  <si>
    <t>S00103643</t>
  </si>
  <si>
    <t>S00103686</t>
  </si>
  <si>
    <t>S00103706</t>
  </si>
  <si>
    <t>S00103721</t>
  </si>
  <si>
    <t>S00103730</t>
  </si>
  <si>
    <t>S00103736</t>
  </si>
  <si>
    <t>S00103764</t>
  </si>
  <si>
    <t>S00103771</t>
  </si>
  <si>
    <t>S00103781</t>
  </si>
  <si>
    <t>S00103789</t>
  </si>
  <si>
    <t>S00103809</t>
  </si>
  <si>
    <t>S00103863</t>
  </si>
  <si>
    <t>S00103910</t>
  </si>
  <si>
    <t>S00103925</t>
  </si>
  <si>
    <t>S00103953</t>
  </si>
  <si>
    <t>S00103987</t>
  </si>
  <si>
    <t>S00104004</t>
  </si>
  <si>
    <t>S00104041</t>
  </si>
  <si>
    <t>S00104063</t>
  </si>
  <si>
    <t>S00104089</t>
  </si>
  <si>
    <t>S00104105</t>
  </si>
  <si>
    <t>S00104110</t>
  </si>
  <si>
    <t>S00104142</t>
  </si>
  <si>
    <t>S00104169</t>
  </si>
  <si>
    <t>S00104189</t>
  </si>
  <si>
    <t>S00104231</t>
  </si>
  <si>
    <t>S00104261</t>
  </si>
  <si>
    <t>S00104321</t>
  </si>
  <si>
    <t>S00104389</t>
  </si>
  <si>
    <t>S00104416</t>
  </si>
  <si>
    <t>S00104421</t>
  </si>
  <si>
    <t>S00104425</t>
  </si>
  <si>
    <t>S00104426</t>
  </si>
  <si>
    <t>S00104433</t>
  </si>
  <si>
    <t>S00104470</t>
  </si>
  <si>
    <t>S00104489</t>
  </si>
  <si>
    <t>S00104511</t>
  </si>
  <si>
    <t>S00104514</t>
  </si>
  <si>
    <t>S00104538</t>
  </si>
  <si>
    <t>S00104565</t>
  </si>
  <si>
    <t>S00104569</t>
  </si>
  <si>
    <t>S00104575</t>
  </si>
  <si>
    <t>S00104614</t>
  </si>
  <si>
    <t>S00104634</t>
  </si>
  <si>
    <t>S00104649</t>
  </si>
  <si>
    <t>S00104652</t>
  </si>
  <si>
    <t>S00104809</t>
  </si>
  <si>
    <t>S00104811</t>
  </si>
  <si>
    <t>S00104900</t>
  </si>
  <si>
    <t>S00105001</t>
  </si>
  <si>
    <t>S00105003</t>
  </si>
  <si>
    <t>S00105022</t>
  </si>
  <si>
    <t>S00105023</t>
  </si>
  <si>
    <t>S00105025</t>
  </si>
  <si>
    <t>S00105051</t>
  </si>
  <si>
    <t>S00105071</t>
  </si>
  <si>
    <t>S00105114</t>
  </si>
  <si>
    <t>S00105153</t>
  </si>
  <si>
    <t>S00105199</t>
  </si>
  <si>
    <t>S00105212</t>
  </si>
  <si>
    <t>S00105250</t>
  </si>
  <si>
    <t>S00105263</t>
  </si>
  <si>
    <t>S00105268</t>
  </si>
  <si>
    <t>S00105281</t>
  </si>
  <si>
    <t>S00105373</t>
  </si>
  <si>
    <t>S00105407</t>
  </si>
  <si>
    <t>S00105410</t>
  </si>
  <si>
    <t>S00105434</t>
  </si>
  <si>
    <t>S00105437</t>
  </si>
  <si>
    <t>S00105450</t>
  </si>
  <si>
    <t>S00105525</t>
  </si>
  <si>
    <t>S00105542</t>
  </si>
  <si>
    <t>S00105559</t>
  </si>
  <si>
    <t>S00105607</t>
  </si>
  <si>
    <t>S00105665</t>
  </si>
  <si>
    <t>S00105692</t>
  </si>
  <si>
    <t>S00105701</t>
  </si>
  <si>
    <t>S00105718</t>
  </si>
  <si>
    <t>S00105753</t>
  </si>
  <si>
    <t>S00105793</t>
  </si>
  <si>
    <t>S00105814</t>
  </si>
  <si>
    <t>S00105841</t>
  </si>
  <si>
    <t>S00105846</t>
  </si>
  <si>
    <t>S00105869</t>
  </si>
  <si>
    <t>S00105895</t>
  </si>
  <si>
    <t>S00105898</t>
  </si>
  <si>
    <t>S00105902</t>
  </si>
  <si>
    <t>S00105918</t>
  </si>
  <si>
    <t>S00105957</t>
  </si>
  <si>
    <t>S00105987</t>
  </si>
  <si>
    <t>S00106000</t>
  </si>
  <si>
    <t>S00106031</t>
  </si>
  <si>
    <t>S00106038</t>
  </si>
  <si>
    <t>S00106068</t>
  </si>
  <si>
    <t>S00106074</t>
  </si>
  <si>
    <t>S00106125</t>
  </si>
  <si>
    <t>S00106126</t>
  </si>
  <si>
    <t>S00106140</t>
  </si>
  <si>
    <t>S00106156</t>
  </si>
  <si>
    <t>S00106163</t>
  </si>
  <si>
    <t>S00106169</t>
  </si>
  <si>
    <t>S00106186</t>
  </si>
  <si>
    <t>S00106228</t>
  </si>
  <si>
    <t>S00106251</t>
  </si>
  <si>
    <t>S00106292</t>
  </si>
  <si>
    <t>S00106328</t>
  </si>
  <si>
    <t>S00106339</t>
  </si>
  <si>
    <t>S00106360</t>
  </si>
  <si>
    <t>S00106382</t>
  </si>
  <si>
    <t>S00106430</t>
  </si>
  <si>
    <t>S00106466</t>
  </si>
  <si>
    <t>S00106550</t>
  </si>
  <si>
    <t>S00106552</t>
  </si>
  <si>
    <t>S00106555</t>
  </si>
  <si>
    <t>S00106729</t>
  </si>
  <si>
    <t>S00106765</t>
  </si>
  <si>
    <t>S00106766</t>
  </si>
  <si>
    <t>S00106787</t>
  </si>
  <si>
    <t>S00106836</t>
  </si>
  <si>
    <t>S00106873</t>
  </si>
  <si>
    <t>S00106960</t>
  </si>
  <si>
    <t>S00106963</t>
  </si>
  <si>
    <t>S00107060</t>
  </si>
  <si>
    <t>S00107061</t>
  </si>
  <si>
    <t>S00107064</t>
  </si>
  <si>
    <t>S00107075</t>
  </si>
  <si>
    <t>S00107078</t>
  </si>
  <si>
    <t>S00107098</t>
  </si>
  <si>
    <t>S00107213</t>
  </si>
  <si>
    <t>S00107217</t>
  </si>
  <si>
    <t>S00107252</t>
  </si>
  <si>
    <t>S00107280</t>
  </si>
  <si>
    <t>S00107295</t>
  </si>
  <si>
    <t>S00107310</t>
  </si>
  <si>
    <t>S00107326</t>
  </si>
  <si>
    <t>S00107346</t>
  </si>
  <si>
    <t>S00107387</t>
  </si>
  <si>
    <t>S00107413</t>
  </si>
  <si>
    <t>S00107414</t>
  </si>
  <si>
    <t>S00107430</t>
  </si>
  <si>
    <t>S00107445</t>
  </si>
  <si>
    <t>S00107474</t>
  </si>
  <si>
    <t>S00107493</t>
  </si>
  <si>
    <t>S00107568</t>
  </si>
  <si>
    <t>S00107610</t>
  </si>
  <si>
    <t>S00107688</t>
  </si>
  <si>
    <t>S00107704</t>
  </si>
  <si>
    <t>S00107752</t>
  </si>
  <si>
    <t>S00107785</t>
  </si>
  <si>
    <t>S00107793</t>
  </si>
  <si>
    <t>S00107818</t>
  </si>
  <si>
    <t>S00107825</t>
  </si>
  <si>
    <t>S00107851</t>
  </si>
  <si>
    <t>S00107860</t>
  </si>
  <si>
    <t>S00107900</t>
  </si>
  <si>
    <t>S00107914</t>
  </si>
  <si>
    <t>S00107918</t>
  </si>
  <si>
    <t>S00107922</t>
  </si>
  <si>
    <t>S00107952</t>
  </si>
  <si>
    <t>S00107959</t>
  </si>
  <si>
    <t>S00108055</t>
  </si>
  <si>
    <t>S00108065</t>
  </si>
  <si>
    <t>S00108096</t>
  </si>
  <si>
    <t>S00108117</t>
  </si>
  <si>
    <t>S00108176</t>
  </si>
  <si>
    <t>S00108215</t>
  </si>
  <si>
    <t>S00108243</t>
  </si>
  <si>
    <t>S00108268</t>
  </si>
  <si>
    <t>S00108270</t>
  </si>
  <si>
    <t>S00108301</t>
  </si>
  <si>
    <t>S00108305</t>
  </si>
  <si>
    <t>S00108351</t>
  </si>
  <si>
    <t>S00108452</t>
  </si>
  <si>
    <t>S00108463</t>
  </si>
  <si>
    <t>S00108466</t>
  </si>
  <si>
    <t>S00108468</t>
  </si>
  <si>
    <t>S00108501</t>
  </si>
  <si>
    <t>S00108534</t>
  </si>
  <si>
    <t>S00108550</t>
  </si>
  <si>
    <t>S00108551</t>
  </si>
  <si>
    <t>S00108561</t>
  </si>
  <si>
    <t>S00108614</t>
  </si>
  <si>
    <t>S00108644</t>
  </si>
  <si>
    <t>S00108656</t>
  </si>
  <si>
    <t>S00108676</t>
  </si>
  <si>
    <t>S00108700</t>
  </si>
  <si>
    <t>S00108718</t>
  </si>
  <si>
    <t>S00108744</t>
  </si>
  <si>
    <t>S00108760</t>
  </si>
  <si>
    <t>S00108764</t>
  </si>
  <si>
    <t>S00108811</t>
  </si>
  <si>
    <t>S00108819</t>
  </si>
  <si>
    <t>S00108853</t>
  </si>
  <si>
    <t>S00108873</t>
  </si>
  <si>
    <t>S00108891</t>
  </si>
  <si>
    <t>S00108939</t>
  </si>
  <si>
    <t>S00108959</t>
  </si>
  <si>
    <t>S00109035</t>
  </si>
  <si>
    <t>S00109087</t>
  </si>
  <si>
    <t>S00109112</t>
  </si>
  <si>
    <t>S00109133</t>
  </si>
  <si>
    <t>S00109139</t>
  </si>
  <si>
    <t>S00109161</t>
  </si>
  <si>
    <t>S00109212</t>
  </si>
  <si>
    <t>S00109221</t>
  </si>
  <si>
    <t>S00109232</t>
  </si>
  <si>
    <t>S00109279</t>
  </si>
  <si>
    <t>S00109328</t>
  </si>
  <si>
    <t>S00109349</t>
  </si>
  <si>
    <t>S00109361</t>
  </si>
  <si>
    <t>S00109377</t>
  </si>
  <si>
    <t>S00109406</t>
  </si>
  <si>
    <t>S00109408</t>
  </si>
  <si>
    <t>S00109439</t>
  </si>
  <si>
    <t>S00109443</t>
  </si>
  <si>
    <t>S00109452</t>
  </si>
  <si>
    <t>S00109462</t>
  </si>
  <si>
    <t>S00109471</t>
  </si>
  <si>
    <t>S00109496</t>
  </si>
  <si>
    <t>S00109703</t>
  </si>
  <si>
    <t>S00109706</t>
  </si>
  <si>
    <t>S00109730</t>
  </si>
  <si>
    <t>S00109736</t>
  </si>
  <si>
    <t>S00109806</t>
  </si>
  <si>
    <t>S00109835</t>
  </si>
  <si>
    <t>S00109873</t>
  </si>
  <si>
    <t>S00109885</t>
  </si>
  <si>
    <t>S00109886</t>
  </si>
  <si>
    <t>S00109893</t>
  </si>
  <si>
    <t>S00109895</t>
  </si>
  <si>
    <t>S00109946</t>
  </si>
  <si>
    <t>S00109951</t>
  </si>
  <si>
    <t>S00110006</t>
  </si>
  <si>
    <t>S00110016</t>
  </si>
  <si>
    <t>S00110031</t>
  </si>
  <si>
    <t>S00110050</t>
  </si>
  <si>
    <t>S00110080</t>
  </si>
  <si>
    <t>S00110088</t>
  </si>
  <si>
    <t>S00110090</t>
  </si>
  <si>
    <t>S00110107</t>
  </si>
  <si>
    <t>S00110116</t>
  </si>
  <si>
    <t>S00110149</t>
  </si>
  <si>
    <t>S00110197</t>
  </si>
  <si>
    <t>S00110235</t>
  </si>
  <si>
    <t>S00110258</t>
  </si>
  <si>
    <t>S00110300</t>
  </si>
  <si>
    <t>S00110307</t>
  </si>
  <si>
    <t>S00110348</t>
  </si>
  <si>
    <t>S00110399</t>
  </si>
  <si>
    <t>S00110444</t>
  </si>
  <si>
    <t>S00110458</t>
  </si>
  <si>
    <t>S00110485</t>
  </si>
  <si>
    <t>S00110502</t>
  </si>
  <si>
    <t>S00110561</t>
  </si>
  <si>
    <t>S00110568</t>
  </si>
  <si>
    <t>S00110571</t>
  </si>
  <si>
    <t>S00110579</t>
  </si>
  <si>
    <t>S00110592</t>
  </si>
  <si>
    <t>S00110623</t>
  </si>
  <si>
    <t>S00110650</t>
  </si>
  <si>
    <t>S00110660</t>
  </si>
  <si>
    <t>S00110689</t>
  </si>
  <si>
    <t>S00110728</t>
  </si>
  <si>
    <t>S00110743</t>
  </si>
  <si>
    <t>S00110759</t>
  </si>
  <si>
    <t>S00110784</t>
  </si>
  <si>
    <t>S00110832</t>
  </si>
  <si>
    <t>S00110844</t>
  </si>
  <si>
    <t>S00110890</t>
  </si>
  <si>
    <t>S00110930</t>
  </si>
  <si>
    <t>S00110940</t>
  </si>
  <si>
    <t>S00110983</t>
  </si>
  <si>
    <t>S00110989</t>
  </si>
  <si>
    <t>S00110991</t>
  </si>
  <si>
    <t>S00110996</t>
  </si>
  <si>
    <t>S00110999</t>
  </si>
  <si>
    <t>S00111071</t>
  </si>
  <si>
    <t>S00111082</t>
  </si>
  <si>
    <t>S00111083</t>
  </si>
  <si>
    <t>S00111136</t>
  </si>
  <si>
    <t>S00111165</t>
  </si>
  <si>
    <t>S00111188</t>
  </si>
  <si>
    <t>S00111200</t>
  </si>
  <si>
    <t>S00111217</t>
  </si>
  <si>
    <t>S00111221</t>
  </si>
  <si>
    <t>S00111274</t>
  </si>
  <si>
    <t>S00111285</t>
  </si>
  <si>
    <t>S00111343</t>
  </si>
  <si>
    <t>S00111393</t>
  </si>
  <si>
    <t>S00111433</t>
  </si>
  <si>
    <t>S00111438</t>
  </si>
  <si>
    <t>S00111540</t>
  </si>
  <si>
    <t>S00111550</t>
  </si>
  <si>
    <t>S00111592</t>
  </si>
  <si>
    <t>S00111630</t>
  </si>
  <si>
    <t>S00111663</t>
  </si>
  <si>
    <t>S00111714</t>
  </si>
  <si>
    <t>S00111716</t>
  </si>
  <si>
    <t>S00111782</t>
  </si>
  <si>
    <t>S00111800</t>
  </si>
  <si>
    <t>S00111808</t>
  </si>
  <si>
    <t>S00111856</t>
  </si>
  <si>
    <t>S00111862</t>
  </si>
  <si>
    <t>S00111869</t>
  </si>
  <si>
    <t>S00112052</t>
  </si>
  <si>
    <t>S00112054</t>
  </si>
  <si>
    <t>S00112059</t>
  </si>
  <si>
    <t>S00112062</t>
  </si>
  <si>
    <t>S00112075</t>
  </si>
  <si>
    <t>S00112118</t>
  </si>
  <si>
    <t>S00112126</t>
  </si>
  <si>
    <t>S00112135</t>
  </si>
  <si>
    <t>S00112188</t>
  </si>
  <si>
    <t>S00112193</t>
  </si>
  <si>
    <t>S00112212</t>
  </si>
  <si>
    <t>S00112215</t>
  </si>
  <si>
    <t>S00112225</t>
  </si>
  <si>
    <t>S00112257</t>
  </si>
  <si>
    <t>S00112259</t>
  </si>
  <si>
    <t>S00112263</t>
  </si>
  <si>
    <t>S00112283</t>
  </si>
  <si>
    <t>S00112290</t>
  </si>
  <si>
    <t>S00112300</t>
  </si>
  <si>
    <t>S00112320</t>
  </si>
  <si>
    <t>S00112373</t>
  </si>
  <si>
    <t>S00112411</t>
  </si>
  <si>
    <t>S00112442</t>
  </si>
  <si>
    <t>S00112582</t>
  </si>
  <si>
    <t>S00112615</t>
  </si>
  <si>
    <t>S00112637</t>
  </si>
  <si>
    <t>S00112650</t>
  </si>
  <si>
    <t>S00112704</t>
  </si>
  <si>
    <t>S00112705</t>
  </si>
  <si>
    <t>S00112719</t>
  </si>
  <si>
    <t>S00112729</t>
  </si>
  <si>
    <t>S00112780</t>
  </si>
  <si>
    <t>S00112825</t>
  </si>
  <si>
    <t>S00112868</t>
  </si>
  <si>
    <t>S00112873</t>
  </si>
  <si>
    <t>S00112882</t>
  </si>
  <si>
    <t>S00112899</t>
  </si>
  <si>
    <t>S00112916</t>
  </si>
  <si>
    <t>S00112919</t>
  </si>
  <si>
    <t>S00112959</t>
  </si>
  <si>
    <t>S00113032</t>
  </si>
  <si>
    <t>S00113047</t>
  </si>
  <si>
    <t>S00113052</t>
  </si>
  <si>
    <t>S00113081</t>
  </si>
  <si>
    <t>S00113103</t>
  </si>
  <si>
    <t>S00113110</t>
  </si>
  <si>
    <t>S00113112</t>
  </si>
  <si>
    <t>S00113130</t>
  </si>
  <si>
    <t>S00113142</t>
  </si>
  <si>
    <t>S00113149</t>
  </si>
  <si>
    <t>S00113167</t>
  </si>
  <si>
    <t>S00113171</t>
  </si>
  <si>
    <t>S00113280</t>
  </si>
  <si>
    <t>S00113288</t>
  </si>
  <si>
    <t>S00113289</t>
  </si>
  <si>
    <t>S00113358</t>
  </si>
  <si>
    <t>S00113359</t>
  </si>
  <si>
    <t>S00113388</t>
  </si>
  <si>
    <t>S00113392</t>
  </si>
  <si>
    <t>S00113405</t>
  </si>
  <si>
    <t>S00113429</t>
  </si>
  <si>
    <t>S00113456</t>
  </si>
  <si>
    <t>S00113463</t>
  </si>
  <si>
    <t>S00113481</t>
  </si>
  <si>
    <t>S00113490</t>
  </si>
  <si>
    <t>S00113507</t>
  </si>
  <si>
    <t>S00113519</t>
  </si>
  <si>
    <t>S00113537</t>
  </si>
  <si>
    <t>S00113542</t>
  </si>
  <si>
    <t>S00113544</t>
  </si>
  <si>
    <t>S00113556</t>
  </si>
  <si>
    <t>S00113577</t>
  </si>
  <si>
    <t>S00113598</t>
  </si>
  <si>
    <t>S00113616</t>
  </si>
  <si>
    <t>S00113648</t>
  </si>
  <si>
    <t>S00113660</t>
  </si>
  <si>
    <t>S00113662</t>
  </si>
  <si>
    <t>S00113681</t>
  </si>
  <si>
    <t>S00113705</t>
  </si>
  <si>
    <t>S00113707</t>
  </si>
  <si>
    <t>S00113708</t>
  </si>
  <si>
    <t>S00113786</t>
  </si>
  <si>
    <t>S00113807</t>
  </si>
  <si>
    <t>S00113813</t>
  </si>
  <si>
    <t>S00113865</t>
  </si>
  <si>
    <t>S00113909</t>
  </si>
  <si>
    <t>S00113914</t>
  </si>
  <si>
    <t>S00114017</t>
  </si>
  <si>
    <t>S00114078</t>
  </si>
  <si>
    <t>S00114261</t>
  </si>
  <si>
    <t>S00114280</t>
  </si>
  <si>
    <t>S00114285</t>
  </si>
  <si>
    <t>S00114311</t>
  </si>
  <si>
    <t>S00114348</t>
  </si>
  <si>
    <t>S00114361</t>
  </si>
  <si>
    <t>S00114382</t>
  </si>
  <si>
    <t>S00114403</t>
  </si>
  <si>
    <t>S00114418</t>
  </si>
  <si>
    <t>S00114422</t>
  </si>
  <si>
    <t>S00114424</t>
  </si>
  <si>
    <t>S00114434</t>
  </si>
  <si>
    <t>S00114522</t>
  </si>
  <si>
    <t>S00114523</t>
  </si>
  <si>
    <t>S00114533</t>
  </si>
  <si>
    <t>S00114540</t>
  </si>
  <si>
    <t>S00114593</t>
  </si>
  <si>
    <t>S00114620</t>
  </si>
  <si>
    <t>S00114681</t>
  </si>
  <si>
    <t>S00114685</t>
  </si>
  <si>
    <t>S00114717</t>
  </si>
  <si>
    <t>S00114768</t>
  </si>
  <si>
    <t>S00114779</t>
  </si>
  <si>
    <t>S00114787</t>
  </si>
  <si>
    <t>S00114825</t>
  </si>
  <si>
    <t>S00114873</t>
  </si>
  <si>
    <t>S00114888</t>
  </si>
  <si>
    <t>S00114908</t>
  </si>
  <si>
    <t>S00114912</t>
  </si>
  <si>
    <t>S00114954</t>
  </si>
  <si>
    <t>S00114976</t>
  </si>
  <si>
    <t>S00114987</t>
  </si>
  <si>
    <t>S00114992</t>
  </si>
  <si>
    <t>S00115056</t>
  </si>
  <si>
    <t>S00115073</t>
  </si>
  <si>
    <t>S00115096</t>
  </si>
  <si>
    <t>S00115097</t>
  </si>
  <si>
    <t>S00115120</t>
  </si>
  <si>
    <t>S00115199</t>
  </si>
  <si>
    <t>S00115251</t>
  </si>
  <si>
    <t>S00115291</t>
  </si>
  <si>
    <t>S00115305</t>
  </si>
  <si>
    <t>S00115318</t>
  </si>
  <si>
    <t>S00115327</t>
  </si>
  <si>
    <t>S00115331</t>
  </si>
  <si>
    <t>S00115358</t>
  </si>
  <si>
    <t>S00115403</t>
  </si>
  <si>
    <t>S00115424</t>
  </si>
  <si>
    <t>S00115431</t>
  </si>
  <si>
    <t>S00115435</t>
  </si>
  <si>
    <t>S00115459</t>
  </si>
  <si>
    <t>S00115470</t>
  </si>
  <si>
    <t>S00115477</t>
  </si>
  <si>
    <t>S00115537</t>
  </si>
  <si>
    <t>S00115597</t>
  </si>
  <si>
    <t>S00115631</t>
  </si>
  <si>
    <t>S00115671</t>
  </si>
  <si>
    <t>S00115686</t>
  </si>
  <si>
    <t>S00115746</t>
  </si>
  <si>
    <t>S00115767</t>
  </si>
  <si>
    <t>S00115809</t>
  </si>
  <si>
    <t>S00115817</t>
  </si>
  <si>
    <t>S00115866</t>
  </si>
  <si>
    <t>S00115905</t>
  </si>
  <si>
    <t>S00115923</t>
  </si>
  <si>
    <t>S00115927</t>
  </si>
  <si>
    <t>S00115941</t>
  </si>
  <si>
    <t>S00115955</t>
  </si>
  <si>
    <t>S00115989</t>
  </si>
  <si>
    <t>S00116002</t>
  </si>
  <si>
    <t>S00116020</t>
  </si>
  <si>
    <t>S00116036</t>
  </si>
  <si>
    <t>S00116039</t>
  </si>
  <si>
    <t>S00116054</t>
  </si>
  <si>
    <t>S00116079</t>
  </si>
  <si>
    <t>S00116080</t>
  </si>
  <si>
    <t>S00116082</t>
  </si>
  <si>
    <t>S00116104</t>
  </si>
  <si>
    <t>S00116108</t>
  </si>
  <si>
    <t>S00116111</t>
  </si>
  <si>
    <t>S00116139</t>
  </si>
  <si>
    <t>S00116142</t>
  </si>
  <si>
    <t>S00116156</t>
  </si>
  <si>
    <t>S00116183</t>
  </si>
  <si>
    <t>S00116185</t>
  </si>
  <si>
    <t>S00116200</t>
  </si>
  <si>
    <t>S00116209</t>
  </si>
  <si>
    <t>S00116266</t>
  </si>
  <si>
    <t>S00116286</t>
  </si>
  <si>
    <t>S00116295</t>
  </si>
  <si>
    <t>S00116316</t>
  </si>
  <si>
    <t>S00116376</t>
  </si>
  <si>
    <t>S00116378</t>
  </si>
  <si>
    <t>S00116417</t>
  </si>
  <si>
    <t>S00116427</t>
  </si>
  <si>
    <t>S00116472</t>
  </si>
  <si>
    <t>S00116481</t>
  </si>
  <si>
    <t>S00116495</t>
  </si>
  <si>
    <t>S00116518</t>
  </si>
  <si>
    <t>S00116519</t>
  </si>
  <si>
    <t>S00116528</t>
  </si>
  <si>
    <t>S00116583</t>
  </si>
  <si>
    <t>S00116704</t>
  </si>
  <si>
    <t>S00116721</t>
  </si>
  <si>
    <t>S00116727</t>
  </si>
  <si>
    <t>S00116761</t>
  </si>
  <si>
    <t>S00116771</t>
  </si>
  <si>
    <t>S00116775</t>
  </si>
  <si>
    <t>S00116803</t>
  </si>
  <si>
    <t>S00116819</t>
  </si>
  <si>
    <t>S00116839</t>
  </si>
  <si>
    <t>S00116869</t>
  </si>
  <si>
    <t>S00116882</t>
  </si>
  <si>
    <t>S00116918</t>
  </si>
  <si>
    <t>S00116934</t>
  </si>
  <si>
    <t>S00116965</t>
  </si>
  <si>
    <t>S00116970</t>
  </si>
  <si>
    <t>S00117008</t>
  </si>
  <si>
    <t>S00117022</t>
  </si>
  <si>
    <t>S00117027</t>
  </si>
  <si>
    <t>S00117041</t>
  </si>
  <si>
    <t>S00117042</t>
  </si>
  <si>
    <t>S00117084</t>
  </si>
  <si>
    <t>S00117112</t>
  </si>
  <si>
    <t>S00117116</t>
  </si>
  <si>
    <t>S00117157</t>
  </si>
  <si>
    <t>S00117180</t>
  </si>
  <si>
    <t>S00117205</t>
  </si>
  <si>
    <t>S00117224</t>
  </si>
  <si>
    <t>S00117229</t>
  </si>
  <si>
    <t>S00117252</t>
  </si>
  <si>
    <t>S00117264</t>
  </si>
  <si>
    <t>S00117270</t>
  </si>
  <si>
    <t>S00117283</t>
  </si>
  <si>
    <t>S00117334</t>
  </si>
  <si>
    <t>S00117359</t>
  </si>
  <si>
    <t>S00117368</t>
  </si>
  <si>
    <t>S00117421</t>
  </si>
  <si>
    <t>S00117481</t>
  </si>
  <si>
    <t>S00117489</t>
  </si>
  <si>
    <t>S00117500</t>
  </si>
  <si>
    <t>S00117508</t>
  </si>
  <si>
    <t>S00117570</t>
  </si>
  <si>
    <t>S00117574</t>
  </si>
  <si>
    <t>S00117602</t>
  </si>
  <si>
    <t>S00117638</t>
  </si>
  <si>
    <t>S00117708</t>
  </si>
  <si>
    <t>S00117713</t>
  </si>
  <si>
    <t>S00117760</t>
  </si>
  <si>
    <t>S00117785</t>
  </si>
  <si>
    <t>S00117809</t>
  </si>
  <si>
    <t>S00117845</t>
  </si>
  <si>
    <t>S00117849</t>
  </si>
  <si>
    <t>S00117856</t>
  </si>
  <si>
    <t>S00117866</t>
  </si>
  <si>
    <t>S00117874</t>
  </si>
  <si>
    <t>S00117935</t>
  </si>
  <si>
    <t>S00117964</t>
  </si>
  <si>
    <t>S00117971</t>
  </si>
  <si>
    <t>S00118030</t>
  </si>
  <si>
    <t>S00118049</t>
  </si>
  <si>
    <t>S00118075</t>
  </si>
  <si>
    <t>S00118109</t>
  </si>
  <si>
    <t>S00118145</t>
  </si>
  <si>
    <t>S00118156</t>
  </si>
  <si>
    <t>S00118162</t>
  </si>
  <si>
    <t>S00118167</t>
  </si>
  <si>
    <t>S00118175</t>
  </si>
  <si>
    <t>S00118182</t>
  </si>
  <si>
    <t>S00118203</t>
  </si>
  <si>
    <t>S00118207</t>
  </si>
  <si>
    <t>S00118236</t>
  </si>
  <si>
    <t>S00118251</t>
  </si>
  <si>
    <t>S00118267</t>
  </si>
  <si>
    <t>S00118284</t>
  </si>
  <si>
    <t>S00118321</t>
  </si>
  <si>
    <t>S00118339</t>
  </si>
  <si>
    <t>S00118364</t>
  </si>
  <si>
    <t>S00118371</t>
  </si>
  <si>
    <t>S00118380</t>
  </si>
  <si>
    <t>S00118391</t>
  </si>
  <si>
    <t>S00118434</t>
  </si>
  <si>
    <t>S00118480</t>
  </si>
  <si>
    <t>S00118486</t>
  </si>
  <si>
    <t>S00118511</t>
  </si>
  <si>
    <t>S00118545</t>
  </si>
  <si>
    <t>S00118551</t>
  </si>
  <si>
    <t>S00118578</t>
  </si>
  <si>
    <t>S00118608</t>
  </si>
  <si>
    <t>S00118630</t>
  </si>
  <si>
    <t>S00118710</t>
  </si>
  <si>
    <t>S00118717</t>
  </si>
  <si>
    <t>S00118748</t>
  </si>
  <si>
    <t>S00118769</t>
  </si>
  <si>
    <t>S00118780</t>
  </si>
  <si>
    <t>S00118794</t>
  </si>
  <si>
    <t>S00118806</t>
  </si>
  <si>
    <t>S00118813</t>
  </si>
  <si>
    <t>S00118863</t>
  </si>
  <si>
    <t>S00118883</t>
  </si>
  <si>
    <t>S00118944</t>
  </si>
  <si>
    <t>S00118958</t>
  </si>
  <si>
    <t>S00119051</t>
  </si>
  <si>
    <t>S00119062</t>
  </si>
  <si>
    <t>S00119063</t>
  </si>
  <si>
    <t>S00119080</t>
  </si>
  <si>
    <t>S00119179</t>
  </si>
  <si>
    <t>S00119180</t>
  </si>
  <si>
    <t>S00119181</t>
  </si>
  <si>
    <t>S00119211</t>
  </si>
  <si>
    <t>S00119222</t>
  </si>
  <si>
    <t>S00119243</t>
  </si>
  <si>
    <t>S00119261</t>
  </si>
  <si>
    <t>S00119268</t>
  </si>
  <si>
    <t>S00119275</t>
  </si>
  <si>
    <t>S00119286</t>
  </si>
  <si>
    <t>S00119349</t>
  </si>
  <si>
    <t>S00119360</t>
  </si>
  <si>
    <t>S00119403</t>
  </si>
  <si>
    <t>S00119432</t>
  </si>
  <si>
    <t>S00119465</t>
  </si>
  <si>
    <t>S00119468</t>
  </si>
  <si>
    <t>S00119469</t>
  </si>
  <si>
    <t>S00119491</t>
  </si>
  <si>
    <t>S00119517</t>
  </si>
  <si>
    <t>S00119533</t>
  </si>
  <si>
    <t>S00119627</t>
  </si>
  <si>
    <t>S00119635</t>
  </si>
  <si>
    <t>S00119649</t>
  </si>
  <si>
    <t>S00119650</t>
  </si>
  <si>
    <t>S00119663</t>
  </si>
  <si>
    <t>S00119697</t>
  </si>
  <si>
    <t>S00119731</t>
  </si>
  <si>
    <t>S00119764</t>
  </si>
  <si>
    <t>S00119768</t>
  </si>
  <si>
    <t>S00119770</t>
  </si>
  <si>
    <t>S00119786</t>
  </si>
  <si>
    <t>S00119793</t>
  </si>
  <si>
    <t>S00119808</t>
  </si>
  <si>
    <t>S00119822</t>
  </si>
  <si>
    <t>S00119851</t>
  </si>
  <si>
    <t>S00119863</t>
  </si>
  <si>
    <t>S00119890</t>
  </si>
  <si>
    <t>S00119900</t>
  </si>
  <si>
    <t>S00119919</t>
  </si>
  <si>
    <t>S00119957</t>
  </si>
  <si>
    <t>S00119965</t>
  </si>
  <si>
    <t>S00119973</t>
  </si>
  <si>
    <t>S00120030</t>
  </si>
  <si>
    <t>S00120067</t>
  </si>
  <si>
    <t>S00120093</t>
  </si>
  <si>
    <t>S00120098</t>
  </si>
  <si>
    <t>S00120116</t>
  </si>
  <si>
    <t>S00120150</t>
  </si>
  <si>
    <t>S00120163</t>
  </si>
  <si>
    <t>S00120189</t>
  </si>
  <si>
    <t>S00120204</t>
  </si>
  <si>
    <t>S00120232</t>
  </si>
  <si>
    <t>S00120255</t>
  </si>
  <si>
    <t>S00120256</t>
  </si>
  <si>
    <t>S00120270</t>
  </si>
  <si>
    <t>S00120271</t>
  </si>
  <si>
    <t>S00120276</t>
  </si>
  <si>
    <t>S00120354</t>
  </si>
  <si>
    <t>S00120355</t>
  </si>
  <si>
    <t>S00120363</t>
  </si>
  <si>
    <t>S00120366</t>
  </si>
  <si>
    <t>S00120396</t>
  </si>
  <si>
    <t>S00120419</t>
  </si>
  <si>
    <t>S00120467</t>
  </si>
  <si>
    <t>S00120495</t>
  </si>
  <si>
    <t>S00120508</t>
  </si>
  <si>
    <t>S00120525</t>
  </si>
  <si>
    <t>S00120526</t>
  </si>
  <si>
    <t>S00120542</t>
  </si>
  <si>
    <t>S00120558</t>
  </si>
  <si>
    <t>S00120559</t>
  </si>
  <si>
    <t>S00120587</t>
  </si>
  <si>
    <t>S00120589</t>
  </si>
  <si>
    <t>S00120688</t>
  </si>
  <si>
    <t>S00120694</t>
  </si>
  <si>
    <t>S00120720</t>
  </si>
  <si>
    <t>S00120738</t>
  </si>
  <si>
    <t>S00120748</t>
  </si>
  <si>
    <t>S00120756</t>
  </si>
  <si>
    <t>S00120764</t>
  </si>
  <si>
    <t>S00120773</t>
  </si>
  <si>
    <t>S00120804</t>
  </si>
  <si>
    <t>S00120835</t>
  </si>
  <si>
    <t>S00120846</t>
  </si>
  <si>
    <t>S00120853</t>
  </si>
  <si>
    <t>S00120871</t>
  </si>
  <si>
    <t>S00120885</t>
  </si>
  <si>
    <t>S00120901</t>
  </si>
  <si>
    <t>S00120908</t>
  </si>
  <si>
    <t>S00120955</t>
  </si>
  <si>
    <t>S00120968</t>
  </si>
  <si>
    <t>S00121038</t>
  </si>
  <si>
    <t>S00121046</t>
  </si>
  <si>
    <t>S00121049</t>
  </si>
  <si>
    <t>S00121053</t>
  </si>
  <si>
    <t>S00121108</t>
  </si>
  <si>
    <t>S00121145</t>
  </si>
  <si>
    <t>S00121159</t>
  </si>
  <si>
    <t>S00121178</t>
  </si>
  <si>
    <t>S00121183</t>
  </si>
  <si>
    <t>S00121198</t>
  </si>
  <si>
    <t>S00121199</t>
  </si>
  <si>
    <t>S00121201</t>
  </si>
  <si>
    <t>S00121211</t>
  </si>
  <si>
    <t>S00121243</t>
  </si>
  <si>
    <t>S00121298</t>
  </si>
  <si>
    <t>S00121301</t>
  </si>
  <si>
    <t>S00121335</t>
  </si>
  <si>
    <t>S00121390</t>
  </si>
  <si>
    <t>S00121429</t>
  </si>
  <si>
    <t>S00121443</t>
  </si>
  <si>
    <t>S00121445</t>
  </si>
  <si>
    <t>S00121460</t>
  </si>
  <si>
    <t>S00121461</t>
  </si>
  <si>
    <t>S00121480</t>
  </si>
  <si>
    <t>S00121485</t>
  </si>
  <si>
    <t>S00121556</t>
  </si>
  <si>
    <t>S00121564</t>
  </si>
  <si>
    <t>S00121619</t>
  </si>
  <si>
    <t>S00121629</t>
  </si>
  <si>
    <t>S00121638</t>
  </si>
  <si>
    <t>S00121657</t>
  </si>
  <si>
    <t>S00121744</t>
  </si>
  <si>
    <t>S00121748</t>
  </si>
  <si>
    <t>S00121770</t>
  </si>
  <si>
    <t>S00121774</t>
  </si>
  <si>
    <t>S00121796</t>
  </si>
  <si>
    <t>S00121815</t>
  </si>
  <si>
    <t>S00121850</t>
  </si>
  <si>
    <t>S00121879</t>
  </si>
  <si>
    <t>S00121948</t>
  </si>
  <si>
    <t>S00121979</t>
  </si>
  <si>
    <t>S00121984</t>
  </si>
  <si>
    <t>S00121989</t>
  </si>
  <si>
    <t>S00122002</t>
  </si>
  <si>
    <t>S00122050</t>
  </si>
  <si>
    <t>S00122071</t>
  </si>
  <si>
    <t>S00122087</t>
  </si>
  <si>
    <t>S00122107</t>
  </si>
  <si>
    <t>S00122153</t>
  </si>
  <si>
    <t>S00122183</t>
  </si>
  <si>
    <t>S00122203</t>
  </si>
  <si>
    <t>S00122249</t>
  </si>
  <si>
    <t>S00122251</t>
  </si>
  <si>
    <t>S00122268</t>
  </si>
  <si>
    <t>S00122311</t>
  </si>
  <si>
    <t>S00122328</t>
  </si>
  <si>
    <t>S00122342</t>
  </si>
  <si>
    <t>S00122351</t>
  </si>
  <si>
    <t>S00122353</t>
  </si>
  <si>
    <t>S00122369</t>
  </si>
  <si>
    <t>S00122378</t>
  </si>
  <si>
    <t>S00122468</t>
  </si>
  <si>
    <t>S00122499</t>
  </si>
  <si>
    <t>S00122511</t>
  </si>
  <si>
    <t>S00122547</t>
  </si>
  <si>
    <t>S00122568</t>
  </si>
  <si>
    <t>S00122579</t>
  </si>
  <si>
    <t>S00122647</t>
  </si>
  <si>
    <t>S00122660</t>
  </si>
  <si>
    <t>S00122669</t>
  </si>
  <si>
    <t>S00122710</t>
  </si>
  <si>
    <t>S00122745</t>
  </si>
  <si>
    <t>S00122766</t>
  </si>
  <si>
    <t>S00122817</t>
  </si>
  <si>
    <t>S00122833</t>
  </si>
  <si>
    <t>S00122860</t>
  </si>
  <si>
    <t>S00122873</t>
  </si>
  <si>
    <t>S00122884</t>
  </si>
  <si>
    <t>S00122897</t>
  </si>
  <si>
    <t>S00122898</t>
  </si>
  <si>
    <t>S00122910</t>
  </si>
  <si>
    <t>S00122926</t>
  </si>
  <si>
    <t>S00123001</t>
  </si>
  <si>
    <t>S00123048</t>
  </si>
  <si>
    <t>S00123086</t>
  </si>
  <si>
    <t>S00123097</t>
  </si>
  <si>
    <t>S00123099</t>
  </si>
  <si>
    <t>S00123104</t>
  </si>
  <si>
    <t>S00123105</t>
  </si>
  <si>
    <t>S00123129</t>
  </si>
  <si>
    <t>S00123152</t>
  </si>
  <si>
    <t>S00123194</t>
  </si>
  <si>
    <t>S00123198</t>
  </si>
  <si>
    <t>S00123221</t>
  </si>
  <si>
    <t>S00123233</t>
  </si>
  <si>
    <t>S00123237</t>
  </si>
  <si>
    <t>S00123246</t>
  </si>
  <si>
    <t>S00123270</t>
  </si>
  <si>
    <t>S00123273</t>
  </si>
  <si>
    <t>S00123298</t>
  </si>
  <si>
    <t>S00123333</t>
  </si>
  <si>
    <t>S00123343</t>
  </si>
  <si>
    <t>S00123346</t>
  </si>
  <si>
    <t>S00123356</t>
  </si>
  <si>
    <t>S00123414</t>
  </si>
  <si>
    <t>S00123436</t>
  </si>
  <si>
    <t>S00123441</t>
  </si>
  <si>
    <t>S00123451</t>
  </si>
  <si>
    <t>S00123589</t>
  </si>
  <si>
    <t>S00123617</t>
  </si>
  <si>
    <t>S00123681</t>
  </si>
  <si>
    <t>S00123714</t>
  </si>
  <si>
    <t>S00123749</t>
  </si>
  <si>
    <t>S00123797</t>
  </si>
  <si>
    <t>S00123837</t>
  </si>
  <si>
    <t>S00123854</t>
  </si>
  <si>
    <t>S00123861</t>
  </si>
  <si>
    <t>S00123876</t>
  </si>
  <si>
    <t>S00123904</t>
  </si>
  <si>
    <t>S00123908</t>
  </si>
  <si>
    <t>S00123958</t>
  </si>
  <si>
    <t>S00123976</t>
  </si>
  <si>
    <t>S00124041</t>
  </si>
  <si>
    <t>S00124050</t>
  </si>
  <si>
    <t>S00124087</t>
  </si>
  <si>
    <t>S00124120</t>
  </si>
  <si>
    <t>S00124122</t>
  </si>
  <si>
    <t>S00124138</t>
  </si>
  <si>
    <t>S00124143</t>
  </si>
  <si>
    <t>S00124158</t>
  </si>
  <si>
    <t>S00124185</t>
  </si>
  <si>
    <t>S00124188</t>
  </si>
  <si>
    <t>S00124204</t>
  </si>
  <si>
    <t>S00124209</t>
  </si>
  <si>
    <t>S00124229</t>
  </si>
  <si>
    <t>S00124271</t>
  </si>
  <si>
    <t>S00124276</t>
  </si>
  <si>
    <t>S00124310</t>
  </si>
  <si>
    <t>S00124329</t>
  </si>
  <si>
    <t>S00124333</t>
  </si>
  <si>
    <t>S00124350</t>
  </si>
  <si>
    <t>S00124432</t>
  </si>
  <si>
    <t>S00124490</t>
  </si>
  <si>
    <t>S00124516</t>
  </si>
  <si>
    <t>S00124544</t>
  </si>
  <si>
    <t>S00124545</t>
  </si>
  <si>
    <t>S00124593</t>
  </si>
  <si>
    <t>S00124600</t>
  </si>
  <si>
    <t>S00124608</t>
  </si>
  <si>
    <t>S00124656</t>
  </si>
  <si>
    <t>S00124660</t>
  </si>
  <si>
    <t>S00124695</t>
  </si>
  <si>
    <t>S00124698</t>
  </si>
  <si>
    <t>S00124704</t>
  </si>
  <si>
    <t>S00124726</t>
  </si>
  <si>
    <t>S00124739</t>
  </si>
  <si>
    <t>S00124751</t>
  </si>
  <si>
    <t>S00124752</t>
  </si>
  <si>
    <t>S00124782</t>
  </si>
  <si>
    <t>S00124819</t>
  </si>
  <si>
    <t>S00124863</t>
  </si>
  <si>
    <t>S00124883</t>
  </si>
  <si>
    <t>S00124907</t>
  </si>
  <si>
    <t>S00124924</t>
  </si>
  <si>
    <t>S00124930</t>
  </si>
  <si>
    <t>S00124949</t>
  </si>
  <si>
    <t>S00124977</t>
  </si>
  <si>
    <t>S00125008</t>
  </si>
  <si>
    <t>S00125051</t>
  </si>
  <si>
    <t>S00125070</t>
  </si>
  <si>
    <t>S00125137</t>
  </si>
  <si>
    <t>S00125140</t>
  </si>
  <si>
    <t>S00125146</t>
  </si>
  <si>
    <t>S00125150</t>
  </si>
  <si>
    <t>S00125181</t>
  </si>
  <si>
    <t>S00125210</t>
  </si>
  <si>
    <t>S00125224</t>
  </si>
  <si>
    <t>S00125230</t>
  </si>
  <si>
    <t>S00125255</t>
  </si>
  <si>
    <t>S00125268</t>
  </si>
  <si>
    <t>S00125286</t>
  </si>
  <si>
    <t>S00125288</t>
  </si>
  <si>
    <t>S00125317</t>
  </si>
  <si>
    <t>S00125323</t>
  </si>
  <si>
    <t>S00125366</t>
  </si>
  <si>
    <t>S00125380</t>
  </si>
  <si>
    <t>S00125393</t>
  </si>
  <si>
    <t>S00125407</t>
  </si>
  <si>
    <t>S00125437</t>
  </si>
  <si>
    <t>S00125449</t>
  </si>
  <si>
    <t>S00125481</t>
  </si>
  <si>
    <t>S00125502</t>
  </si>
  <si>
    <t>S00125522</t>
  </si>
  <si>
    <t>S00125554</t>
  </si>
  <si>
    <t>S00125563</t>
  </si>
  <si>
    <t>S00125567</t>
  </si>
  <si>
    <t>S00125587</t>
  </si>
  <si>
    <t>S00125608</t>
  </si>
  <si>
    <t>S00125621</t>
  </si>
  <si>
    <t>S00125701</t>
  </si>
  <si>
    <t>S00125712</t>
  </si>
  <si>
    <t>S00125784</t>
  </si>
  <si>
    <t>S00125794</t>
  </si>
  <si>
    <t>S00125809</t>
  </si>
  <si>
    <t>S00125816</t>
  </si>
  <si>
    <t>S00125823</t>
  </si>
  <si>
    <t>S00125828</t>
  </si>
  <si>
    <t>S00125838</t>
  </si>
  <si>
    <t>S00125857</t>
  </si>
  <si>
    <t>S00125900</t>
  </si>
  <si>
    <t>S00125907</t>
  </si>
  <si>
    <t>S00125982</t>
  </si>
  <si>
    <t>S00125991</t>
  </si>
  <si>
    <t>S00126027</t>
  </si>
  <si>
    <t>S00126093</t>
  </si>
  <si>
    <t>S00126106</t>
  </si>
  <si>
    <t>S00126114</t>
  </si>
  <si>
    <t>S00126115</t>
  </si>
  <si>
    <t>S00126119</t>
  </si>
  <si>
    <t>S00126131</t>
  </si>
  <si>
    <t>S00126135</t>
  </si>
  <si>
    <t>S00126142</t>
  </si>
  <si>
    <t>S00126172</t>
  </si>
  <si>
    <t>S00126201</t>
  </si>
  <si>
    <t>S00126252</t>
  </si>
  <si>
    <t>S00126267</t>
  </si>
  <si>
    <t>S00126282</t>
  </si>
  <si>
    <t>S00126285</t>
  </si>
  <si>
    <t>S00126297</t>
  </si>
  <si>
    <t>S00126306</t>
  </si>
  <si>
    <t>S00126329</t>
  </si>
  <si>
    <t>S00126404</t>
  </si>
  <si>
    <t>S00126418</t>
  </si>
  <si>
    <t>S00126429</t>
  </si>
  <si>
    <t>S00126477</t>
  </si>
  <si>
    <t>S00126482</t>
  </si>
  <si>
    <t>S00126489</t>
  </si>
  <si>
    <t>S00126511</t>
  </si>
  <si>
    <t>S00126512</t>
  </si>
  <si>
    <t>S00126525</t>
  </si>
  <si>
    <t>S00126537</t>
  </si>
  <si>
    <t>S00126557</t>
  </si>
  <si>
    <t>S00126577</t>
  </si>
  <si>
    <t>S00126628</t>
  </si>
  <si>
    <t>S00126699</t>
  </si>
  <si>
    <t>S00126734</t>
  </si>
  <si>
    <t>S00126744</t>
  </si>
  <si>
    <t>S00126753</t>
  </si>
  <si>
    <t>S00126787</t>
  </si>
  <si>
    <t>S00126804</t>
  </si>
  <si>
    <t>S00126882</t>
  </si>
  <si>
    <t>S00126903</t>
  </si>
  <si>
    <t>S00126908</t>
  </si>
  <si>
    <t>S00126922</t>
  </si>
  <si>
    <t>S00126929</t>
  </si>
  <si>
    <t>S00126952</t>
  </si>
  <si>
    <t>S00126980</t>
  </si>
  <si>
    <t>S00127072</t>
  </si>
  <si>
    <t>S00127182</t>
  </si>
  <si>
    <t>S00127201</t>
  </si>
  <si>
    <t>S00127252</t>
  </si>
  <si>
    <t>S00127271</t>
  </si>
  <si>
    <t>S00127303</t>
  </si>
  <si>
    <t>S00127332</t>
  </si>
  <si>
    <t>S00127335</t>
  </si>
  <si>
    <t>S00127339</t>
  </si>
  <si>
    <t>S00127345</t>
  </si>
  <si>
    <t>S00127374</t>
  </si>
  <si>
    <t>S00127411</t>
  </si>
  <si>
    <t>S00127434</t>
  </si>
  <si>
    <t>S00127438</t>
  </si>
  <si>
    <t>S00127510</t>
  </si>
  <si>
    <t>S00127592</t>
  </si>
  <si>
    <t>S00127639</t>
  </si>
  <si>
    <t>S00127644</t>
  </si>
  <si>
    <t>S00127651</t>
  </si>
  <si>
    <t>S00127664</t>
  </si>
  <si>
    <t>S00127668</t>
  </si>
  <si>
    <t>S00127687</t>
  </si>
  <si>
    <t>S00127739</t>
  </si>
  <si>
    <t>S00127750</t>
  </si>
  <si>
    <t>S00127772</t>
  </si>
  <si>
    <t>S00127773</t>
  </si>
  <si>
    <t>S00127790</t>
  </si>
  <si>
    <t>S00127845</t>
  </si>
  <si>
    <t>S00127919</t>
  </si>
  <si>
    <t>S00127952</t>
  </si>
  <si>
    <t>S00127963</t>
  </si>
  <si>
    <t>S00127979</t>
  </si>
  <si>
    <t>S00127982</t>
  </si>
  <si>
    <t>S00127988</t>
  </si>
  <si>
    <t>S00128025</t>
  </si>
  <si>
    <t>S00128044</t>
  </si>
  <si>
    <t>S00128073</t>
  </si>
  <si>
    <t>S00128152</t>
  </si>
  <si>
    <t>S00128190</t>
  </si>
  <si>
    <t>S00128228</t>
  </si>
  <si>
    <t>S00128298</t>
  </si>
  <si>
    <t>S00128370</t>
  </si>
  <si>
    <t>S00128424</t>
  </si>
  <si>
    <t>S00128444</t>
  </si>
  <si>
    <t>S00128448</t>
  </si>
  <si>
    <t>S00128459</t>
  </si>
  <si>
    <t>S00128464</t>
  </si>
  <si>
    <t>S00128481</t>
  </si>
  <si>
    <t>S00128582</t>
  </si>
  <si>
    <t>S00128602</t>
  </si>
  <si>
    <t>S00128657</t>
  </si>
  <si>
    <t>S00128666</t>
  </si>
  <si>
    <t>S00128738</t>
  </si>
  <si>
    <t>S00128766</t>
  </si>
  <si>
    <t>S00128794</t>
  </si>
  <si>
    <t>S00128818</t>
  </si>
  <si>
    <t>S00128823</t>
  </si>
  <si>
    <t>S00128863</t>
  </si>
  <si>
    <t>S00128922</t>
  </si>
  <si>
    <t>S00128930</t>
  </si>
  <si>
    <t>S00128932</t>
  </si>
  <si>
    <t>S00128973</t>
  </si>
  <si>
    <t>S00129041</t>
  </si>
  <si>
    <t>S00129052</t>
  </si>
  <si>
    <t>S00129100</t>
  </si>
  <si>
    <t>S00129123</t>
  </si>
  <si>
    <t>S00129128</t>
  </si>
  <si>
    <t>S00129147</t>
  </si>
  <si>
    <t>S00129151</t>
  </si>
  <si>
    <t>S00129154</t>
  </si>
  <si>
    <t>S00129196</t>
  </si>
  <si>
    <t>S00129211</t>
  </si>
  <si>
    <t>S00129220</t>
  </si>
  <si>
    <t>S00129273</t>
  </si>
  <si>
    <t>S00129288</t>
  </si>
  <si>
    <t>S00129290</t>
  </si>
  <si>
    <t>S00129317</t>
  </si>
  <si>
    <t>S00129330</t>
  </si>
  <si>
    <t>S00129350</t>
  </si>
  <si>
    <t>S00129368</t>
  </si>
  <si>
    <t>S00129382</t>
  </si>
  <si>
    <t>S00129439</t>
  </si>
  <si>
    <t>S00129460</t>
  </si>
  <si>
    <t>S00129471</t>
  </si>
  <si>
    <t>S00129478</t>
  </si>
  <si>
    <t>S00129503</t>
  </si>
  <si>
    <t>S00129568</t>
  </si>
  <si>
    <t>S00129623</t>
  </si>
  <si>
    <t>S00129624</t>
  </si>
  <si>
    <t>S00129660</t>
  </si>
  <si>
    <t>S00129697</t>
  </si>
  <si>
    <t>S00129701</t>
  </si>
  <si>
    <t>S00129749</t>
  </si>
  <si>
    <t>S00129790</t>
  </si>
  <si>
    <t>S00129823</t>
  </si>
  <si>
    <t>S00129838</t>
  </si>
  <si>
    <t>S00129864</t>
  </si>
  <si>
    <t>S00129896</t>
  </si>
  <si>
    <t>S00129914</t>
  </si>
  <si>
    <t>S00129984</t>
  </si>
  <si>
    <t>S00129993</t>
  </si>
  <si>
    <t>S00129996</t>
  </si>
  <si>
    <t>S00130003</t>
  </si>
  <si>
    <t>S00130016</t>
  </si>
  <si>
    <t>S00130051</t>
  </si>
  <si>
    <t>S00130072</t>
  </si>
  <si>
    <t>S00130110</t>
  </si>
  <si>
    <t>S00130116</t>
  </si>
  <si>
    <t>S00130142</t>
  </si>
  <si>
    <t>S00130186</t>
  </si>
  <si>
    <t>S00130198</t>
  </si>
  <si>
    <t>S00130213</t>
  </si>
  <si>
    <t>S00130231</t>
  </si>
  <si>
    <t>S00130260</t>
  </si>
  <si>
    <t>S00130274</t>
  </si>
  <si>
    <t>S00130289</t>
  </si>
  <si>
    <t>S00130325</t>
  </si>
  <si>
    <t>S00130339</t>
  </si>
  <si>
    <t>S00130397</t>
  </si>
  <si>
    <t>S00130423</t>
  </si>
  <si>
    <t>S00130444</t>
  </si>
  <si>
    <t>S00130463</t>
  </si>
  <si>
    <t>S00130466</t>
  </si>
  <si>
    <t>S00130475</t>
  </si>
  <si>
    <t>S00130560</t>
  </si>
  <si>
    <t>S00130578</t>
  </si>
  <si>
    <t>S00130585</t>
  </si>
  <si>
    <t>S00130596</t>
  </si>
  <si>
    <t>S00130597</t>
  </si>
  <si>
    <t>S00130600</t>
  </si>
  <si>
    <t>S00130651</t>
  </si>
  <si>
    <t>S00130665</t>
  </si>
  <si>
    <t>S00130667</t>
  </si>
  <si>
    <t>S00130694</t>
  </si>
  <si>
    <t>S00130700</t>
  </si>
  <si>
    <t>S00130708</t>
  </si>
  <si>
    <t>S00130731</t>
  </si>
  <si>
    <t>S00130734</t>
  </si>
  <si>
    <t>S00130738</t>
  </si>
  <si>
    <t>S00130742</t>
  </si>
  <si>
    <t>S00130760</t>
  </si>
  <si>
    <t>S00130775</t>
  </si>
  <si>
    <t>S00130816</t>
  </si>
  <si>
    <t>S00130848</t>
  </si>
  <si>
    <t>S00130860</t>
  </si>
  <si>
    <t>S00130887</t>
  </si>
  <si>
    <t>S00130915</t>
  </si>
  <si>
    <t>S00130920</t>
  </si>
  <si>
    <t>S00130929</t>
  </si>
  <si>
    <t>S00131017</t>
  </si>
  <si>
    <t>S00131043</t>
  </si>
  <si>
    <t>S00131065</t>
  </si>
  <si>
    <t>S00131112</t>
  </si>
  <si>
    <t>S00131151</t>
  </si>
  <si>
    <t>S00131159</t>
  </si>
  <si>
    <t>S00131163</t>
  </si>
  <si>
    <t>S00131182</t>
  </si>
  <si>
    <t>S00131227</t>
  </si>
  <si>
    <t>S00131274</t>
  </si>
  <si>
    <t>S00131311</t>
  </si>
  <si>
    <t>S00131347</t>
  </si>
  <si>
    <t>S00131433</t>
  </si>
  <si>
    <t>S00131460</t>
  </si>
  <si>
    <t>S00131474</t>
  </si>
  <si>
    <t>S00131512</t>
  </si>
  <si>
    <t>S00131519</t>
  </si>
  <si>
    <t>S00131584</t>
  </si>
  <si>
    <t>S00131599</t>
  </si>
  <si>
    <t>S00131623</t>
  </si>
  <si>
    <t>S00131644</t>
  </si>
  <si>
    <t>S00131646</t>
  </si>
  <si>
    <t>S00131647</t>
  </si>
  <si>
    <t>S00131687</t>
  </si>
  <si>
    <t>S00131695</t>
  </si>
  <si>
    <t>S00131741</t>
  </si>
  <si>
    <t>S00131742</t>
  </si>
  <si>
    <t>S00131752</t>
  </si>
  <si>
    <t>S00131767</t>
  </si>
  <si>
    <t>S00131784</t>
  </si>
  <si>
    <t>S00131881</t>
  </si>
  <si>
    <t>S00131896</t>
  </si>
  <si>
    <t>S00131920</t>
  </si>
  <si>
    <t>S00131922</t>
  </si>
  <si>
    <t>S00131930</t>
  </si>
  <si>
    <t>S00131957</t>
  </si>
  <si>
    <t>S00131964</t>
  </si>
  <si>
    <t>S00131972</t>
  </si>
  <si>
    <t>S00131993</t>
  </si>
  <si>
    <t>S00132007</t>
  </si>
  <si>
    <t>S00132039</t>
  </si>
  <si>
    <t>S00132054</t>
  </si>
  <si>
    <t>S00132066</t>
  </si>
  <si>
    <t>S00132109</t>
  </si>
  <si>
    <t>S00132113</t>
  </si>
  <si>
    <t>S00132125</t>
  </si>
  <si>
    <t>S00132164</t>
  </si>
  <si>
    <t>S00132192</t>
  </si>
  <si>
    <t>S00132196</t>
  </si>
  <si>
    <t>S00132197</t>
  </si>
  <si>
    <t>S00132206</t>
  </si>
  <si>
    <t>S00132234</t>
  </si>
  <si>
    <t>S00132235</t>
  </si>
  <si>
    <t>S00132300</t>
  </si>
  <si>
    <t>S00132319</t>
  </si>
  <si>
    <t>S00132324</t>
  </si>
  <si>
    <t>S00132389</t>
  </si>
  <si>
    <t>S00132415</t>
  </si>
  <si>
    <t>S00132431</t>
  </si>
  <si>
    <t>S00132437</t>
  </si>
  <si>
    <t>S00132448</t>
  </si>
  <si>
    <t>S00132454</t>
  </si>
  <si>
    <t>S00132532</t>
  </si>
  <si>
    <t>S00132545</t>
  </si>
  <si>
    <t>S00132549</t>
  </si>
  <si>
    <t>S00132584</t>
  </si>
  <si>
    <t>S00132649</t>
  </si>
  <si>
    <t>S00132650</t>
  </si>
  <si>
    <t>S00132654</t>
  </si>
  <si>
    <t>S00132729</t>
  </si>
  <si>
    <t>S00132768</t>
  </si>
  <si>
    <t>S00132786</t>
  </si>
  <si>
    <t>S00132804</t>
  </si>
  <si>
    <t>S00132805</t>
  </si>
  <si>
    <t>S00132876</t>
  </si>
  <si>
    <t>S00132897</t>
  </si>
  <si>
    <t>S00132912</t>
  </si>
  <si>
    <t>S00132950</t>
  </si>
  <si>
    <t>S00132980</t>
  </si>
  <si>
    <t>S00132990</t>
  </si>
  <si>
    <t>S00133044</t>
  </si>
  <si>
    <t>S00133085</t>
  </si>
  <si>
    <t>S00133105</t>
  </si>
  <si>
    <t>S00133176</t>
  </si>
  <si>
    <t>S00133179</t>
  </si>
  <si>
    <t>S00133197</t>
  </si>
  <si>
    <t>S00133210</t>
  </si>
  <si>
    <t>S00133261</t>
  </si>
  <si>
    <t>S00133303</t>
  </si>
  <si>
    <t>S00133305</t>
  </si>
  <si>
    <t>S00133319</t>
  </si>
  <si>
    <t>S00133376</t>
  </si>
  <si>
    <t>S00133394</t>
  </si>
  <si>
    <t>S00133441</t>
  </si>
  <si>
    <t>S00133455</t>
  </si>
  <si>
    <t>S00133512</t>
  </si>
  <si>
    <t>S00133521</t>
  </si>
  <si>
    <t>S00133538</t>
  </si>
  <si>
    <t>S00133545</t>
  </si>
  <si>
    <t>S00133617</t>
  </si>
  <si>
    <t>S00133645</t>
  </si>
  <si>
    <t>S00133647</t>
  </si>
  <si>
    <t>S00133719</t>
  </si>
  <si>
    <t>S00133762</t>
  </si>
  <si>
    <t>S00133771</t>
  </si>
  <si>
    <t>S00133853</t>
  </si>
  <si>
    <t>S00133888</t>
  </si>
  <si>
    <t>S00133895</t>
  </si>
  <si>
    <t>S00133904</t>
  </si>
  <si>
    <t>S00133945</t>
  </si>
  <si>
    <t>S00133957</t>
  </si>
  <si>
    <t>S00133973</t>
  </si>
  <si>
    <t>S00133994</t>
  </si>
  <si>
    <t>S00134008</t>
  </si>
  <si>
    <t>S00134027</t>
  </si>
  <si>
    <t>S00134033</t>
  </si>
  <si>
    <t>S00134035</t>
  </si>
  <si>
    <t>S00134050</t>
  </si>
  <si>
    <t>S00134064</t>
  </si>
  <si>
    <t>S00134080</t>
  </si>
  <si>
    <t>S00134083</t>
  </si>
  <si>
    <t>S00134084</t>
  </si>
  <si>
    <t>S00134107</t>
  </si>
  <si>
    <t>S00134130</t>
  </si>
  <si>
    <t>S00134135</t>
  </si>
  <si>
    <t>S00134267</t>
  </si>
  <si>
    <t>S00134280</t>
  </si>
  <si>
    <t>S00134376</t>
  </si>
  <si>
    <t>S00134391</t>
  </si>
  <si>
    <t>S00134431</t>
  </si>
  <si>
    <t>S00134454</t>
  </si>
  <si>
    <t>S00134511</t>
  </si>
  <si>
    <t>S00134520</t>
  </si>
  <si>
    <t>S00134542</t>
  </si>
  <si>
    <t>S00134566</t>
  </si>
  <si>
    <t>S00134596</t>
  </si>
  <si>
    <t>S00134608</t>
  </si>
  <si>
    <t>S00134611</t>
  </si>
  <si>
    <t>S00134615</t>
  </si>
  <si>
    <t>S00134616</t>
  </si>
  <si>
    <t>S00134626</t>
  </si>
  <si>
    <t>S00134650</t>
  </si>
  <si>
    <t>S00134651</t>
  </si>
  <si>
    <t>S00134658</t>
  </si>
  <si>
    <t>S00134680</t>
  </si>
  <si>
    <t>S00134729</t>
  </si>
  <si>
    <t>S00134791</t>
  </si>
  <si>
    <t>S00134807</t>
  </si>
  <si>
    <t>S00134835</t>
  </si>
  <si>
    <t>S00134866</t>
  </si>
  <si>
    <t>S00134869</t>
  </si>
  <si>
    <t>S00134916</t>
  </si>
  <si>
    <t>S00134946</t>
  </si>
  <si>
    <t>S00134979</t>
  </si>
  <si>
    <t>S00135034</t>
  </si>
  <si>
    <t>S00135035</t>
  </si>
  <si>
    <t>S00135042</t>
  </si>
  <si>
    <t>S00135045</t>
  </si>
  <si>
    <t>S00135111</t>
  </si>
  <si>
    <t>S00135125</t>
  </si>
  <si>
    <t>S00135146</t>
  </si>
  <si>
    <t>S00135159</t>
  </si>
  <si>
    <t>S00135178</t>
  </si>
  <si>
    <t>S00135181</t>
  </si>
  <si>
    <t>S00135194</t>
  </si>
  <si>
    <t>S00135209</t>
  </si>
  <si>
    <t>S00135220</t>
  </si>
  <si>
    <t>S00135234</t>
  </si>
  <si>
    <t>S00135296</t>
  </si>
  <si>
    <t>S00135302</t>
  </si>
  <si>
    <t>S00135338</t>
  </si>
  <si>
    <t>S00135340</t>
  </si>
  <si>
    <t>S00135368</t>
  </si>
  <si>
    <t>S00135373</t>
  </si>
  <si>
    <t>S00135389</t>
  </si>
  <si>
    <t>S00135418</t>
  </si>
  <si>
    <t>S00135446</t>
  </si>
  <si>
    <t>S00135448</t>
  </si>
  <si>
    <t>S00135472</t>
  </si>
  <si>
    <t>S00135476</t>
  </si>
  <si>
    <t>S00135478</t>
  </si>
  <si>
    <t>S00135485</t>
  </si>
  <si>
    <t>S00135503</t>
  </si>
  <si>
    <t>S00135510</t>
  </si>
  <si>
    <t>S00135580</t>
  </si>
  <si>
    <t>S00135585</t>
  </si>
  <si>
    <t>S00135639</t>
  </si>
  <si>
    <t>S00135655</t>
  </si>
  <si>
    <t>S00135693</t>
  </si>
  <si>
    <t>S00135742</t>
  </si>
  <si>
    <t>S00135763</t>
  </si>
  <si>
    <t>S00135770</t>
  </si>
  <si>
    <t>S00135775</t>
  </si>
  <si>
    <t>S00135822</t>
  </si>
  <si>
    <t>S00135851</t>
  </si>
  <si>
    <t>S00135868</t>
  </si>
  <si>
    <t>S00135924</t>
  </si>
  <si>
    <t>S00135935</t>
  </si>
  <si>
    <t>S00135940</t>
  </si>
  <si>
    <t>S00135960</t>
  </si>
  <si>
    <t>S00135990</t>
  </si>
  <si>
    <t>S00136006</t>
  </si>
  <si>
    <t>S00136023</t>
  </si>
  <si>
    <t>S00136073</t>
  </si>
  <si>
    <t>S00136077</t>
  </si>
  <si>
    <t>S00136166</t>
  </si>
  <si>
    <t>S00136173</t>
  </si>
  <si>
    <t>S00136191</t>
  </si>
  <si>
    <t>S00136200</t>
  </si>
  <si>
    <t>S00136230</t>
  </si>
  <si>
    <t>S00136246</t>
  </si>
  <si>
    <t>S00136315</t>
  </si>
  <si>
    <t>S00136345</t>
  </si>
  <si>
    <t>S00136349</t>
  </si>
  <si>
    <t>S00136355</t>
  </si>
  <si>
    <t>S00136364</t>
  </si>
  <si>
    <t>S00136393</t>
  </si>
  <si>
    <t>S00136399</t>
  </si>
  <si>
    <t>S00136400</t>
  </si>
  <si>
    <t>S00136423</t>
  </si>
  <si>
    <t>S00136435</t>
  </si>
  <si>
    <t>S00136470</t>
  </si>
  <si>
    <t>S00136471</t>
  </si>
  <si>
    <t>S00136495</t>
  </si>
  <si>
    <t>S00136520</t>
  </si>
  <si>
    <t>S00136551</t>
  </si>
  <si>
    <t>S00136575</t>
  </si>
  <si>
    <t>S00136609</t>
  </si>
  <si>
    <t>S00136610</t>
  </si>
  <si>
    <t>S00136619</t>
  </si>
  <si>
    <t>S00136625</t>
  </si>
  <si>
    <t>S00136655</t>
  </si>
  <si>
    <t>S00136703</t>
  </si>
  <si>
    <t>S00136719</t>
  </si>
  <si>
    <t>S00136721</t>
  </si>
  <si>
    <t>S00136761</t>
  </si>
  <si>
    <t>S00136774</t>
  </si>
  <si>
    <t>S00136820</t>
  </si>
  <si>
    <t>S00136848</t>
  </si>
  <si>
    <t>S00136865</t>
  </si>
  <si>
    <t>S00136871</t>
  </si>
  <si>
    <t>S00136875</t>
  </si>
  <si>
    <t>S00136891</t>
  </si>
  <si>
    <t>S00136892</t>
  </si>
  <si>
    <t>S00136927</t>
  </si>
  <si>
    <t>S00136931</t>
  </si>
  <si>
    <t>S00136941</t>
  </si>
  <si>
    <t>S00136963</t>
  </si>
  <si>
    <t>S00136979</t>
  </si>
  <si>
    <t>S00136992</t>
  </si>
  <si>
    <t>S00137016</t>
  </si>
  <si>
    <t>S00137046</t>
  </si>
  <si>
    <t>S00137055</t>
  </si>
  <si>
    <t>S00137069</t>
  </si>
  <si>
    <t>S00137123</t>
  </si>
  <si>
    <t>S00137189</t>
  </si>
  <si>
    <t>S00137199</t>
  </si>
  <si>
    <t>S00137280</t>
  </si>
  <si>
    <t>S00137294</t>
  </si>
  <si>
    <t>S00137329</t>
  </si>
  <si>
    <t>S00137339</t>
  </si>
  <si>
    <t>S00137340</t>
  </si>
  <si>
    <t>S00137344</t>
  </si>
  <si>
    <t>S00137345</t>
  </si>
  <si>
    <t>S00137351</t>
  </si>
  <si>
    <t>S00137364</t>
  </si>
  <si>
    <t>S00137368</t>
  </si>
  <si>
    <t>S00137415</t>
  </si>
  <si>
    <t>S00137431</t>
  </si>
  <si>
    <t>S00137438</t>
  </si>
  <si>
    <t>S00137475</t>
  </si>
  <si>
    <t>S00137529</t>
  </si>
  <si>
    <t>S00137538</t>
  </si>
  <si>
    <t>S00137546</t>
  </si>
  <si>
    <t>S00137567</t>
  </si>
  <si>
    <t>S00137596</t>
  </si>
  <si>
    <t>S00137619</t>
  </si>
  <si>
    <t>S00137637</t>
  </si>
  <si>
    <t>S00137644</t>
  </si>
  <si>
    <t>S00137679</t>
  </si>
  <si>
    <t>S00137680</t>
  </si>
  <si>
    <t>S00137692</t>
  </si>
  <si>
    <t>S00137693</t>
  </si>
  <si>
    <t>S00137755</t>
  </si>
  <si>
    <t>S00137770</t>
  </si>
  <si>
    <t>S00137773</t>
  </si>
  <si>
    <t>S00137781</t>
  </si>
  <si>
    <t>S00137807</t>
  </si>
  <si>
    <t>S00137818</t>
  </si>
  <si>
    <t>S00137838</t>
  </si>
  <si>
    <t>S00137841</t>
  </si>
  <si>
    <t>S00137855</t>
  </si>
  <si>
    <t>S00137868</t>
  </si>
  <si>
    <t>S00137870</t>
  </si>
  <si>
    <t>S00137883</t>
  </si>
  <si>
    <t>S00137904</t>
  </si>
  <si>
    <t>S00137965</t>
  </si>
  <si>
    <t>S00137988</t>
  </si>
  <si>
    <t>S00138031</t>
  </si>
  <si>
    <t>S00138067</t>
  </si>
  <si>
    <t>S00138093</t>
  </si>
  <si>
    <t>S00138109</t>
  </si>
  <si>
    <t>S00138325</t>
  </si>
  <si>
    <t>S00138332</t>
  </si>
  <si>
    <t>S00138337</t>
  </si>
  <si>
    <t>S00138405</t>
  </si>
  <si>
    <t>S00138409</t>
  </si>
  <si>
    <t>S00138412</t>
  </si>
  <si>
    <t>S00138419</t>
  </si>
  <si>
    <t>S00138447</t>
  </si>
  <si>
    <t>S00138506</t>
  </si>
  <si>
    <t>S00138536</t>
  </si>
  <si>
    <t>S00138545</t>
  </si>
  <si>
    <t>S00138558</t>
  </si>
  <si>
    <t>S00138582</t>
  </si>
  <si>
    <t>S00138644</t>
  </si>
  <si>
    <t>S00138648</t>
  </si>
  <si>
    <t>S00138674</t>
  </si>
  <si>
    <t>S00138682</t>
  </si>
  <si>
    <t>S00138698</t>
  </si>
  <si>
    <t>S00138711</t>
  </si>
  <si>
    <t>S00138719</t>
  </si>
  <si>
    <t>S00138722</t>
  </si>
  <si>
    <t>S00138779</t>
  </si>
  <si>
    <t>S00138796</t>
  </si>
  <si>
    <t>S00138810</t>
  </si>
  <si>
    <t>S00138835</t>
  </si>
  <si>
    <t>S00138841</t>
  </si>
  <si>
    <t>S00138859</t>
  </si>
  <si>
    <t>S00138962</t>
  </si>
  <si>
    <t>S00138976</t>
  </si>
  <si>
    <t>S00139036</t>
  </si>
  <si>
    <t>S00139060</t>
  </si>
  <si>
    <t>S00139131</t>
  </si>
  <si>
    <t>S00139136</t>
  </si>
  <si>
    <t>S00139305</t>
  </si>
  <si>
    <t>S00139320</t>
  </si>
  <si>
    <t>S00139338</t>
  </si>
  <si>
    <t>S00139352</t>
  </si>
  <si>
    <t>S00139366</t>
  </si>
  <si>
    <t>S00139382</t>
  </si>
  <si>
    <t>S00139385</t>
  </si>
  <si>
    <t>S00139389</t>
  </si>
  <si>
    <t>S00139402</t>
  </si>
  <si>
    <t>S00139464</t>
  </si>
  <si>
    <t>S00139475</t>
  </si>
  <si>
    <t>S00139493</t>
  </si>
  <si>
    <t>S00139552</t>
  </si>
  <si>
    <t>S00139566</t>
  </si>
  <si>
    <t>S00139596</t>
  </si>
  <si>
    <t>S00139644</t>
  </si>
  <si>
    <t>S00139667</t>
  </si>
  <si>
    <t>S00139668</t>
  </si>
  <si>
    <t>S00139673</t>
  </si>
  <si>
    <t>S00139711</t>
  </si>
  <si>
    <t>S00139741</t>
  </si>
  <si>
    <t>S00139750</t>
  </si>
  <si>
    <t>S00139767</t>
  </si>
  <si>
    <t>S00139786</t>
  </si>
  <si>
    <t>S00139793</t>
  </si>
  <si>
    <t>S00139831</t>
  </si>
  <si>
    <t>S00139858</t>
  </si>
  <si>
    <t>S00139869</t>
  </si>
  <si>
    <t>S00139904</t>
  </si>
  <si>
    <t>S00139912</t>
  </si>
  <si>
    <t>S00139916</t>
  </si>
  <si>
    <t>S00139960</t>
  </si>
  <si>
    <t>S00140028</t>
  </si>
  <si>
    <t>S00140037</t>
  </si>
  <si>
    <t>S00140053</t>
  </si>
  <si>
    <t>S00140085</t>
  </si>
  <si>
    <t>S00140164</t>
  </si>
  <si>
    <t>S00140171</t>
  </si>
  <si>
    <t>S00140279</t>
  </si>
  <si>
    <t>S00140326</t>
  </si>
  <si>
    <t>S00140339</t>
  </si>
  <si>
    <t>S00140346</t>
  </si>
  <si>
    <t>S00140363</t>
  </si>
  <si>
    <t>S00140395</t>
  </si>
  <si>
    <t>S00140457</t>
  </si>
  <si>
    <t>S00140463</t>
  </si>
  <si>
    <t>S00140471</t>
  </si>
  <si>
    <t>S00140509</t>
  </si>
  <si>
    <t>S00140510</t>
  </si>
  <si>
    <t>S00140515</t>
  </si>
  <si>
    <t>S00140523</t>
  </si>
  <si>
    <t>S00140538</t>
  </si>
  <si>
    <t>S00140540</t>
  </si>
  <si>
    <t>S00140593</t>
  </si>
  <si>
    <t>S00140627</t>
  </si>
  <si>
    <t>S00140642</t>
  </si>
  <si>
    <t>S00140645</t>
  </si>
  <si>
    <t>S00140652</t>
  </si>
  <si>
    <t>S00140676</t>
  </si>
  <si>
    <t>S00140686</t>
  </si>
  <si>
    <t>S00140692</t>
  </si>
  <si>
    <t>S00140714</t>
  </si>
  <si>
    <t>S00140745</t>
  </si>
  <si>
    <t>S00140746</t>
  </si>
  <si>
    <t>S00140751</t>
  </si>
  <si>
    <t>S00140807</t>
  </si>
  <si>
    <t>S00140828</t>
  </si>
  <si>
    <t>S00140892</t>
  </si>
  <si>
    <t>S00140896</t>
  </si>
  <si>
    <t>S00140962</t>
  </si>
  <si>
    <t>S00140986</t>
  </si>
  <si>
    <t>S00140990</t>
  </si>
  <si>
    <t>S00141040</t>
  </si>
  <si>
    <t>S00141063</t>
  </si>
  <si>
    <t>S00141066</t>
  </si>
  <si>
    <t>S00141076</t>
  </si>
  <si>
    <t>S00141098</t>
  </si>
  <si>
    <t>S00141181</t>
  </si>
  <si>
    <t>S00141188</t>
  </si>
  <si>
    <t>S00141360</t>
  </si>
  <si>
    <t>S00141397</t>
  </si>
  <si>
    <t>S00141447</t>
  </si>
  <si>
    <t>S00141463</t>
  </si>
  <si>
    <t>S00141493</t>
  </si>
  <si>
    <t>S00141502</t>
  </si>
  <si>
    <t>S00141533</t>
  </si>
  <si>
    <t>S00141597</t>
  </si>
  <si>
    <t>S00141607</t>
  </si>
  <si>
    <t>S00141615</t>
  </si>
  <si>
    <t>S00141635</t>
  </si>
  <si>
    <t>S00141641</t>
  </si>
  <si>
    <t>S00141660</t>
  </si>
  <si>
    <t>S00141702</t>
  </si>
  <si>
    <t>S00141724</t>
  </si>
  <si>
    <t>S00141739</t>
  </si>
  <si>
    <t>S00141749</t>
  </si>
  <si>
    <t>S00141760</t>
  </si>
  <si>
    <t>S00141801</t>
  </si>
  <si>
    <t>S00141816</t>
  </si>
  <si>
    <t>S00141818</t>
  </si>
  <si>
    <t>S00141872</t>
  </si>
  <si>
    <t>S00141879</t>
  </si>
  <si>
    <t>S00141909</t>
  </si>
  <si>
    <t>S00141934</t>
  </si>
  <si>
    <t>S00141949</t>
  </si>
  <si>
    <t>S00141969</t>
  </si>
  <si>
    <t>S00141975</t>
  </si>
  <si>
    <t>S00141995</t>
  </si>
  <si>
    <t>S00142011</t>
  </si>
  <si>
    <t>S00142039</t>
  </si>
  <si>
    <t>S00142047</t>
  </si>
  <si>
    <t>S00142069</t>
  </si>
  <si>
    <t>S00142096</t>
  </si>
  <si>
    <t>S00142098</t>
  </si>
  <si>
    <t>S00142111</t>
  </si>
  <si>
    <t>S00142151</t>
  </si>
  <si>
    <t>S00142158</t>
  </si>
  <si>
    <t>S00142208</t>
  </si>
  <si>
    <t>S00142233</t>
  </si>
  <si>
    <t>S00142241</t>
  </si>
  <si>
    <t>S00142244</t>
  </si>
  <si>
    <t>S00142275</t>
  </si>
  <si>
    <t>S00142378</t>
  </si>
  <si>
    <t>S00142386</t>
  </si>
  <si>
    <t>S00142400</t>
  </si>
  <si>
    <t>S00142422</t>
  </si>
  <si>
    <t>S00142424</t>
  </si>
  <si>
    <t>S00142460</t>
  </si>
  <si>
    <t>S00142461</t>
  </si>
  <si>
    <t>S00142499</t>
  </si>
  <si>
    <t>S00142552</t>
  </si>
  <si>
    <t>S00142569</t>
  </si>
  <si>
    <t>S00142686</t>
  </si>
  <si>
    <t>S00142704</t>
  </si>
  <si>
    <t>S00142714</t>
  </si>
  <si>
    <t>S00142765</t>
  </si>
  <si>
    <t>S00142789</t>
  </si>
  <si>
    <t>S00142817</t>
  </si>
  <si>
    <t>S00142830</t>
  </si>
  <si>
    <t>S00142859</t>
  </si>
  <si>
    <t>S00142867</t>
  </si>
  <si>
    <t>S00142885</t>
  </si>
  <si>
    <t>S00142900</t>
  </si>
  <si>
    <t>S00142911</t>
  </si>
  <si>
    <t>S00142915</t>
  </si>
  <si>
    <t>S00142928</t>
  </si>
  <si>
    <t>S00142937</t>
  </si>
  <si>
    <t>S00142941</t>
  </si>
  <si>
    <t>S00142949</t>
  </si>
  <si>
    <t>S00142966</t>
  </si>
  <si>
    <t>S00142977</t>
  </si>
  <si>
    <t>S00142978</t>
  </si>
  <si>
    <t>S00142985</t>
  </si>
  <si>
    <t>S00142992</t>
  </si>
  <si>
    <t>S00143009</t>
  </si>
  <si>
    <t>S00143046</t>
  </si>
  <si>
    <t>S00143054</t>
  </si>
  <si>
    <t>S00143072</t>
  </si>
  <si>
    <t>S00143118</t>
  </si>
  <si>
    <t>S00143139</t>
  </si>
  <si>
    <t>S00143186</t>
  </si>
  <si>
    <t>S00143204</t>
  </si>
  <si>
    <t>S00143210</t>
  </si>
  <si>
    <t>S00143232</t>
  </si>
  <si>
    <t>S00143262</t>
  </si>
  <si>
    <t>S00143303</t>
  </si>
  <si>
    <t>S00143343</t>
  </si>
  <si>
    <t>S00143418</t>
  </si>
  <si>
    <t>S00143422</t>
  </si>
  <si>
    <t>S00143437</t>
  </si>
  <si>
    <t>S00143511</t>
  </si>
  <si>
    <t>S00143541</t>
  </si>
  <si>
    <t>S00143549</t>
  </si>
  <si>
    <t>S00143566</t>
  </si>
  <si>
    <t>S00143568</t>
  </si>
  <si>
    <t>S00143581</t>
  </si>
  <si>
    <t>S00143619</t>
  </si>
  <si>
    <t>S00143649</t>
  </si>
  <si>
    <t>S00143680</t>
  </si>
  <si>
    <t>S00143696</t>
  </si>
  <si>
    <t>S00143714</t>
  </si>
  <si>
    <t>S00143722</t>
  </si>
  <si>
    <t>S00143724</t>
  </si>
  <si>
    <t>S00143733</t>
  </si>
  <si>
    <t>S00143787</t>
  </si>
  <si>
    <t>S00143815</t>
  </si>
  <si>
    <t>S00143822</t>
  </si>
  <si>
    <t>S00143869</t>
  </si>
  <si>
    <t>S00143877</t>
  </si>
  <si>
    <t>S00143927</t>
  </si>
  <si>
    <t>S00143945</t>
  </si>
  <si>
    <t>S00143980</t>
  </si>
  <si>
    <t>S00144003</t>
  </si>
  <si>
    <t>S00144071</t>
  </si>
  <si>
    <t>S00144109</t>
  </si>
  <si>
    <t>S00144240</t>
  </si>
  <si>
    <t>S00144259</t>
  </si>
  <si>
    <t>S00144264</t>
  </si>
  <si>
    <t>S00144268</t>
  </si>
  <si>
    <t>S00144281</t>
  </si>
  <si>
    <t>S00144306</t>
  </si>
  <si>
    <t>S00144346</t>
  </si>
  <si>
    <t>S00144360</t>
  </si>
  <si>
    <t>S00144378</t>
  </si>
  <si>
    <t>S00144381</t>
  </si>
  <si>
    <t>S00144403</t>
  </si>
  <si>
    <t>S00144498</t>
  </si>
  <si>
    <t>S00144524</t>
  </si>
  <si>
    <t>S00144533</t>
  </si>
  <si>
    <t>S00144619</t>
  </si>
  <si>
    <t>S00144634</t>
  </si>
  <si>
    <t>S00144657</t>
  </si>
  <si>
    <t>S00144717</t>
  </si>
  <si>
    <t>S00144778</t>
  </si>
  <si>
    <t>S00144790</t>
  </si>
  <si>
    <t>S00144807</t>
  </si>
  <si>
    <t>S00144829</t>
  </si>
  <si>
    <t>S00144860</t>
  </si>
  <si>
    <t>S00144874</t>
  </si>
  <si>
    <t>S00144944</t>
  </si>
  <si>
    <t>S00144980</t>
  </si>
  <si>
    <t>S00145005</t>
  </si>
  <si>
    <t>S00145011</t>
  </si>
  <si>
    <t>S00145057</t>
  </si>
  <si>
    <t>S00145062</t>
  </si>
  <si>
    <t>S00145072</t>
  </si>
  <si>
    <t>S00145105</t>
  </si>
  <si>
    <t>S00145119</t>
  </si>
  <si>
    <t>S00145140</t>
  </si>
  <si>
    <t>S00145223</t>
  </si>
  <si>
    <t>S00145228</t>
  </si>
  <si>
    <t>S00145256</t>
  </si>
  <si>
    <t>S00145264</t>
  </si>
  <si>
    <t>S00145268</t>
  </si>
  <si>
    <t>S00145297</t>
  </si>
  <si>
    <t>S00145298</t>
  </si>
  <si>
    <t>S00145315</t>
  </si>
  <si>
    <t>S00145355</t>
  </si>
  <si>
    <t>S00145412</t>
  </si>
  <si>
    <t>S00145427</t>
  </si>
  <si>
    <t>S00145480</t>
  </si>
  <si>
    <t>S00145489</t>
  </si>
  <si>
    <t>S00145534</t>
  </si>
  <si>
    <t>S00145561</t>
  </si>
  <si>
    <t>S00145568</t>
  </si>
  <si>
    <t>S00145634</t>
  </si>
  <si>
    <t>S00145639</t>
  </si>
  <si>
    <t>S00145646</t>
  </si>
  <si>
    <t>S00145714</t>
  </si>
  <si>
    <t>S00145853</t>
  </si>
  <si>
    <t>S00145863</t>
  </si>
  <si>
    <t>S00145885</t>
  </si>
  <si>
    <t>S00145894</t>
  </si>
  <si>
    <t>S00145955</t>
  </si>
  <si>
    <t>S00145972</t>
  </si>
  <si>
    <t>S00145997</t>
  </si>
  <si>
    <t>S00145999</t>
  </si>
  <si>
    <t>S00146009</t>
  </si>
  <si>
    <t>S00146029</t>
  </si>
  <si>
    <t>S00146042</t>
  </si>
  <si>
    <t>S00146054</t>
  </si>
  <si>
    <t>S00146118</t>
  </si>
  <si>
    <t>S00146194</t>
  </si>
  <si>
    <t>S00146209</t>
  </si>
  <si>
    <t>S00146220</t>
  </si>
  <si>
    <t>S00146221</t>
  </si>
  <si>
    <t>S00146229</t>
  </si>
  <si>
    <t>S00146235</t>
  </si>
  <si>
    <t>S00146262</t>
  </si>
  <si>
    <t>S00146268</t>
  </si>
  <si>
    <t>S00146289</t>
  </si>
  <si>
    <t>S00146298</t>
  </si>
  <si>
    <t>S00146422</t>
  </si>
  <si>
    <t>S00146480</t>
  </si>
  <si>
    <t>S00146500</t>
  </si>
  <si>
    <t>S00146562</t>
  </si>
  <si>
    <t>S00146616</t>
  </si>
  <si>
    <t>S00146653</t>
  </si>
  <si>
    <t>S00146660</t>
  </si>
  <si>
    <t>S00146667</t>
  </si>
  <si>
    <t>S00146751</t>
  </si>
  <si>
    <t>S00146763</t>
  </si>
  <si>
    <t>S00146916</t>
  </si>
  <si>
    <t>S00146933</t>
  </si>
  <si>
    <t>S00146941</t>
  </si>
  <si>
    <t>S00146994</t>
  </si>
  <si>
    <t>S00147006</t>
  </si>
  <si>
    <t>S00147009</t>
  </si>
  <si>
    <t>S00147037</t>
  </si>
  <si>
    <t>S00147040</t>
  </si>
  <si>
    <t>S00147055</t>
  </si>
  <si>
    <t>S00147067</t>
  </si>
  <si>
    <t>S00147070</t>
  </si>
  <si>
    <t>S00147073</t>
  </si>
  <si>
    <t>S00147082</t>
  </si>
  <si>
    <t>S00147092</t>
  </si>
  <si>
    <t>S00147093</t>
  </si>
  <si>
    <t>S00147112</t>
  </si>
  <si>
    <t>S00147125</t>
  </si>
  <si>
    <t>S00147127</t>
  </si>
  <si>
    <t>S00147148</t>
  </si>
  <si>
    <t>S00147173</t>
  </si>
  <si>
    <t>S00147193</t>
  </si>
  <si>
    <t>S00147198</t>
  </si>
  <si>
    <t>S00147287</t>
  </si>
  <si>
    <t>S00147321</t>
  </si>
  <si>
    <t>S00147327</t>
  </si>
  <si>
    <t>S00147358</t>
  </si>
  <si>
    <t>S00147373</t>
  </si>
  <si>
    <t>S00147416</t>
  </si>
  <si>
    <t>S00147418</t>
  </si>
  <si>
    <t>S00147437</t>
  </si>
  <si>
    <t>S00147503</t>
  </si>
  <si>
    <t>S00147537</t>
  </si>
  <si>
    <t>S00147596</t>
  </si>
  <si>
    <t>S00147614</t>
  </si>
  <si>
    <t>S00147668</t>
  </si>
  <si>
    <t>S00147670</t>
  </si>
  <si>
    <t>S00147713</t>
  </si>
  <si>
    <t>S00147718</t>
  </si>
  <si>
    <t>S00147720</t>
  </si>
  <si>
    <t>S00147722</t>
  </si>
  <si>
    <t>S00147728</t>
  </si>
  <si>
    <t>S00147765</t>
  </si>
  <si>
    <t>S00147774</t>
  </si>
  <si>
    <t>S00147798</t>
  </si>
  <si>
    <t>S00147822</t>
  </si>
  <si>
    <t>S00147967</t>
  </si>
  <si>
    <t>S00148013</t>
  </si>
  <si>
    <t>S00148019</t>
  </si>
  <si>
    <t>S00148123</t>
  </si>
  <si>
    <t>S00148126</t>
  </si>
  <si>
    <t>S00148194</t>
  </si>
  <si>
    <t>S00148226</t>
  </si>
  <si>
    <t>S00148229</t>
  </si>
  <si>
    <t>S00148232</t>
  </si>
  <si>
    <t>S00148237</t>
  </si>
  <si>
    <t>S00148286</t>
  </si>
  <si>
    <t>S00148312</t>
  </si>
  <si>
    <t>S00148327</t>
  </si>
  <si>
    <t>S00148359</t>
  </si>
  <si>
    <t>S00148393</t>
  </si>
  <si>
    <t>S00148410</t>
  </si>
  <si>
    <t>S00148411</t>
  </si>
  <si>
    <t>S00148438</t>
  </si>
  <si>
    <t>S00148446</t>
  </si>
  <si>
    <t>S00148450</t>
  </si>
  <si>
    <t>S00148476</t>
  </si>
  <si>
    <t>S00148501</t>
  </si>
  <si>
    <t>S00148530</t>
  </si>
  <si>
    <t>S00148552</t>
  </si>
  <si>
    <t>S00148562</t>
  </si>
  <si>
    <t>S00148606</t>
  </si>
  <si>
    <t>S00148625</t>
  </si>
  <si>
    <t>S00148630</t>
  </si>
  <si>
    <t>S00148690</t>
  </si>
  <si>
    <t>S00148699</t>
  </si>
  <si>
    <t>S00148705</t>
  </si>
  <si>
    <t>S00148727</t>
  </si>
  <si>
    <t>S00148753</t>
  </si>
  <si>
    <t>S00148793</t>
  </si>
  <si>
    <t>S00148819</t>
  </si>
  <si>
    <t>S00148830</t>
  </si>
  <si>
    <t>S00148844</t>
  </si>
  <si>
    <t>S00148897</t>
  </si>
  <si>
    <t>S00148915</t>
  </si>
  <si>
    <t>S00148950</t>
  </si>
  <si>
    <t>S00148955</t>
  </si>
  <si>
    <t>S00148999</t>
  </si>
  <si>
    <t>S00149032</t>
  </si>
  <si>
    <t>S00149034</t>
  </si>
  <si>
    <t>S00149058</t>
  </si>
  <si>
    <t>S00149068</t>
  </si>
  <si>
    <t>S00149122</t>
  </si>
  <si>
    <t>S00149127</t>
  </si>
  <si>
    <t>S00149132</t>
  </si>
  <si>
    <t>S00149167</t>
  </si>
  <si>
    <t>S00149180</t>
  </si>
  <si>
    <t>S00149196</t>
  </si>
  <si>
    <t>S00149213</t>
  </si>
  <si>
    <t>S00149270</t>
  </si>
  <si>
    <t>S00149273</t>
  </si>
  <si>
    <t>S00149274</t>
  </si>
  <si>
    <t>S00149307</t>
  </si>
  <si>
    <t>S00149325</t>
  </si>
  <si>
    <t>S00149332</t>
  </si>
  <si>
    <t>S00149333</t>
  </si>
  <si>
    <t>S00149356</t>
  </si>
  <si>
    <t>S00149374</t>
  </si>
  <si>
    <t>S00149388</t>
  </si>
  <si>
    <t>S00149397</t>
  </si>
  <si>
    <t>S00149404</t>
  </si>
  <si>
    <t>S00149422</t>
  </si>
  <si>
    <t>S00149424</t>
  </si>
  <si>
    <t>S00149445</t>
  </si>
  <si>
    <t>S00149478</t>
  </si>
  <si>
    <t>S00149505</t>
  </si>
  <si>
    <t>S00149510</t>
  </si>
  <si>
    <t>S00149540</t>
  </si>
  <si>
    <t>S00149562</t>
  </si>
  <si>
    <t>S00149591</t>
  </si>
  <si>
    <t>S00149619</t>
  </si>
  <si>
    <t>S00149642</t>
  </si>
  <si>
    <t>S00149652</t>
  </si>
  <si>
    <t>S00149687</t>
  </si>
  <si>
    <t>S00149692</t>
  </si>
  <si>
    <t>S00149728</t>
  </si>
  <si>
    <t>S00149774</t>
  </si>
  <si>
    <t>S00149789</t>
  </si>
  <si>
    <t>S00149796</t>
  </si>
  <si>
    <t>S00149797</t>
  </si>
  <si>
    <t>S00149827</t>
  </si>
  <si>
    <t>S00149849</t>
  </si>
  <si>
    <t>S00149855</t>
  </si>
  <si>
    <t>S00149857</t>
  </si>
  <si>
    <t>S00149864</t>
  </si>
  <si>
    <t>S00149876</t>
  </si>
  <si>
    <t>S00149927</t>
  </si>
  <si>
    <t>S00149938</t>
  </si>
  <si>
    <t>S00149954</t>
  </si>
  <si>
    <t>S00150015</t>
  </si>
  <si>
    <t>S00150081</t>
  </si>
  <si>
    <t>S00150086</t>
  </si>
  <si>
    <t>S00150093</t>
  </si>
  <si>
    <t>S00150103</t>
  </si>
  <si>
    <t>S00150134</t>
  </si>
  <si>
    <t>S00150148</t>
  </si>
  <si>
    <t>S00150152</t>
  </si>
  <si>
    <t>S00150161</t>
  </si>
  <si>
    <t>S00150194</t>
  </si>
  <si>
    <t>S00150259</t>
  </si>
  <si>
    <t>S00150260</t>
  </si>
  <si>
    <t>S00150273</t>
  </si>
  <si>
    <t>S00150283</t>
  </si>
  <si>
    <t>S00150300</t>
  </si>
  <si>
    <t>S00150301</t>
  </si>
  <si>
    <t>S00150310</t>
  </si>
  <si>
    <t>S00150353</t>
  </si>
  <si>
    <t>S00150408</t>
  </si>
  <si>
    <t>S00150417</t>
  </si>
  <si>
    <t>S00150425</t>
  </si>
  <si>
    <t>S00150446</t>
  </si>
  <si>
    <t>S00150475</t>
  </si>
  <si>
    <t>S00150522</t>
  </si>
  <si>
    <t>S00150539</t>
  </si>
  <si>
    <t>S00150556</t>
  </si>
  <si>
    <t>S00150612</t>
  </si>
  <si>
    <t>S00150621</t>
  </si>
  <si>
    <t>S00150629</t>
  </si>
  <si>
    <t>S00150670</t>
  </si>
  <si>
    <t>S00150682</t>
  </si>
  <si>
    <t>S00150727</t>
  </si>
  <si>
    <t>S00150777</t>
  </si>
  <si>
    <t>S00150791</t>
  </si>
  <si>
    <t>S00150796</t>
  </si>
  <si>
    <t>S00150835</t>
  </si>
  <si>
    <t>S00150886</t>
  </si>
  <si>
    <t>S00150902</t>
  </si>
  <si>
    <t>S00151022</t>
  </si>
  <si>
    <t>S00151063</t>
  </si>
  <si>
    <t>S00151073</t>
  </si>
  <si>
    <t>S00151088</t>
  </si>
  <si>
    <t>S00151122</t>
  </si>
  <si>
    <t>S00151123</t>
  </si>
  <si>
    <t>S00151136</t>
  </si>
  <si>
    <t>S00151168</t>
  </si>
  <si>
    <t>S00151213</t>
  </si>
  <si>
    <t>S00151302</t>
  </si>
  <si>
    <t>S00151375</t>
  </si>
  <si>
    <t>S00151399</t>
  </si>
  <si>
    <t>S00151402</t>
  </si>
  <si>
    <t>S00151403</t>
  </si>
  <si>
    <t>S00151426</t>
  </si>
  <si>
    <t>S00151453</t>
  </si>
  <si>
    <t>S00151478</t>
  </si>
  <si>
    <t>S00151498</t>
  </si>
  <si>
    <t>S00151505</t>
  </si>
  <si>
    <t>S00151514</t>
  </si>
  <si>
    <t>S00151597</t>
  </si>
  <si>
    <t>S00151598</t>
  </si>
  <si>
    <t>S00151605</t>
  </si>
  <si>
    <t>S00151625</t>
  </si>
  <si>
    <t>S00151723</t>
  </si>
  <si>
    <t>S00151744</t>
  </si>
  <si>
    <t>S00151755</t>
  </si>
  <si>
    <t>S00151770</t>
  </si>
  <si>
    <t>S00151789</t>
  </si>
  <si>
    <t>S00151796</t>
  </si>
  <si>
    <t>S00151804</t>
  </si>
  <si>
    <t>S00151816</t>
  </si>
  <si>
    <t>S00151859</t>
  </si>
  <si>
    <t>S00151932</t>
  </si>
  <si>
    <t>S00151949</t>
  </si>
  <si>
    <t>S00151951</t>
  </si>
  <si>
    <t>S00151984</t>
  </si>
  <si>
    <t>S00151995</t>
  </si>
  <si>
    <t>S00152017</t>
  </si>
  <si>
    <t>S00152020</t>
  </si>
  <si>
    <t>S00152046</t>
  </si>
  <si>
    <t>S00152079</t>
  </si>
  <si>
    <t>S00152111</t>
  </si>
  <si>
    <t>S00152116</t>
  </si>
  <si>
    <t>S00152127</t>
  </si>
  <si>
    <t>S00152152</t>
  </si>
  <si>
    <t>S00152177</t>
  </si>
  <si>
    <t>S00152190</t>
  </si>
  <si>
    <t>S00152206</t>
  </si>
  <si>
    <t>S00152239</t>
  </si>
  <si>
    <t>S00152244</t>
  </si>
  <si>
    <t>S00152300</t>
  </si>
  <si>
    <t>S00152333</t>
  </si>
  <si>
    <t>S00152376</t>
  </si>
  <si>
    <t>S00152384</t>
  </si>
  <si>
    <t>S00152401</t>
  </si>
  <si>
    <t>S00152402</t>
  </si>
  <si>
    <t>S00152441</t>
  </si>
  <si>
    <t>S00152445</t>
  </si>
  <si>
    <t>S00152492</t>
  </si>
  <si>
    <t>S00152495</t>
  </si>
  <si>
    <t>S00152496</t>
  </si>
  <si>
    <t>S00152512</t>
  </si>
  <si>
    <t>S00152523</t>
  </si>
  <si>
    <t>S00152535</t>
  </si>
  <si>
    <t>S00152597</t>
  </si>
  <si>
    <t>S00152603</t>
  </si>
  <si>
    <t>S00152657</t>
  </si>
  <si>
    <t>S00152671</t>
  </si>
  <si>
    <t>S00152695</t>
  </si>
  <si>
    <t>S00152706</t>
  </si>
  <si>
    <t>S00152722</t>
  </si>
  <si>
    <t>S00152756</t>
  </si>
  <si>
    <t>S00152768</t>
  </si>
  <si>
    <t>S00152787</t>
  </si>
  <si>
    <t>S00152788</t>
  </si>
  <si>
    <t>S00152848</t>
  </si>
  <si>
    <t>S00152849</t>
  </si>
  <si>
    <t>S00152908</t>
  </si>
  <si>
    <t>S00152911</t>
  </si>
  <si>
    <t>S00152937</t>
  </si>
  <si>
    <t>S00152944</t>
  </si>
  <si>
    <t>S00152959</t>
  </si>
  <si>
    <t>S00152968</t>
  </si>
  <si>
    <t>S00152979</t>
  </si>
  <si>
    <t>S00153002</t>
  </si>
  <si>
    <t>S00153036</t>
  </si>
  <si>
    <t>S00153064</t>
  </si>
  <si>
    <t>S00153082</t>
  </si>
  <si>
    <t>S00153128</t>
  </si>
  <si>
    <t>S00153141</t>
  </si>
  <si>
    <t>S00153153</t>
  </si>
  <si>
    <t>S00153157</t>
  </si>
  <si>
    <t>S00153173</t>
  </si>
  <si>
    <t>S00153188</t>
  </si>
  <si>
    <t>S00153203</t>
  </si>
  <si>
    <t>S00153233</t>
  </si>
  <si>
    <t>S00153237</t>
  </si>
  <si>
    <t>S00153238</t>
  </si>
  <si>
    <t>S00153260</t>
  </si>
  <si>
    <t>S00153263</t>
  </si>
  <si>
    <t>S00153281</t>
  </si>
  <si>
    <t>S00153368</t>
  </si>
  <si>
    <t>S00153379</t>
  </si>
  <si>
    <t>S00153390</t>
  </si>
  <si>
    <t>S00153404</t>
  </si>
  <si>
    <t>S00153419</t>
  </si>
  <si>
    <t>S00153444</t>
  </si>
  <si>
    <t>S00153449</t>
  </si>
  <si>
    <t>S00153526</t>
  </si>
  <si>
    <t>S00153532</t>
  </si>
  <si>
    <t>S00153534</t>
  </si>
  <si>
    <t>S00153561</t>
  </si>
  <si>
    <t>S00153591</t>
  </si>
  <si>
    <t>S00153592</t>
  </si>
  <si>
    <t>S00153610</t>
  </si>
  <si>
    <t>S00153620</t>
  </si>
  <si>
    <t>S00153674</t>
  </si>
  <si>
    <t>S00153687</t>
  </si>
  <si>
    <t>S00153728</t>
  </si>
  <si>
    <t>S00153731</t>
  </si>
  <si>
    <t>S00153811</t>
  </si>
  <si>
    <t>S00153844</t>
  </si>
  <si>
    <t>S00153883</t>
  </si>
  <si>
    <t>S00153889</t>
  </si>
  <si>
    <t>S00153903</t>
  </si>
  <si>
    <t>S00153987</t>
  </si>
  <si>
    <t>S00154051</t>
  </si>
  <si>
    <t>S00154063</t>
  </si>
  <si>
    <t>S00154122</t>
  </si>
  <si>
    <t>S00154160</t>
  </si>
  <si>
    <t>S00154162</t>
  </si>
  <si>
    <t>S00154179</t>
  </si>
  <si>
    <t>S00154249</t>
  </si>
  <si>
    <t>S00154253</t>
  </si>
  <si>
    <t>S00154254</t>
  </si>
  <si>
    <t>S00154267</t>
  </si>
  <si>
    <t>S00154296</t>
  </si>
  <si>
    <t>S00154330</t>
  </si>
  <si>
    <t>S00154359</t>
  </si>
  <si>
    <t>S00154362</t>
  </si>
  <si>
    <t>S00154372</t>
  </si>
  <si>
    <t>S00154390</t>
  </si>
  <si>
    <t>S00154410</t>
  </si>
  <si>
    <t>S00154446</t>
  </si>
  <si>
    <t>S00154453</t>
  </si>
  <si>
    <t>S00154464</t>
  </si>
  <si>
    <t>S00154466</t>
  </si>
  <si>
    <t>S00154474</t>
  </si>
  <si>
    <t>S00154520</t>
  </si>
  <si>
    <t>S00154539</t>
  </si>
  <si>
    <t>S00154568</t>
  </si>
  <si>
    <t>S00154576</t>
  </si>
  <si>
    <t>S00154596</t>
  </si>
  <si>
    <t>S00154611</t>
  </si>
  <si>
    <t>S00154680</t>
  </si>
  <si>
    <t>S00154687</t>
  </si>
  <si>
    <t>S00154719</t>
  </si>
  <si>
    <t>S00154720</t>
  </si>
  <si>
    <t>S00154737</t>
  </si>
  <si>
    <t>S00154739</t>
  </si>
  <si>
    <t>S00154751</t>
  </si>
  <si>
    <t>S00154764</t>
  </si>
  <si>
    <t>S00154779</t>
  </si>
  <si>
    <t>S00154811</t>
  </si>
  <si>
    <t>S00154862</t>
  </si>
  <si>
    <t>S00154871</t>
  </si>
  <si>
    <t>S00154875</t>
  </si>
  <si>
    <t>S00154911</t>
  </si>
  <si>
    <t>S00154922</t>
  </si>
  <si>
    <t>S00154926</t>
  </si>
  <si>
    <t>S00154929</t>
  </si>
  <si>
    <t>S00154946</t>
  </si>
  <si>
    <t>S00155005</t>
  </si>
  <si>
    <t>S00155007</t>
  </si>
  <si>
    <t>S00155040</t>
  </si>
  <si>
    <t>S00155098</t>
  </si>
  <si>
    <t>S00155104</t>
  </si>
  <si>
    <t>S00155129</t>
  </si>
  <si>
    <t>S00155149</t>
  </si>
  <si>
    <t>S00155168</t>
  </si>
  <si>
    <t>S00155181</t>
  </si>
  <si>
    <t>S00155224</t>
  </si>
  <si>
    <t>S00155241</t>
  </si>
  <si>
    <t>S00155249</t>
  </si>
  <si>
    <t>S00155256</t>
  </si>
  <si>
    <t>S00155302</t>
  </si>
  <si>
    <t>S00155327</t>
  </si>
  <si>
    <t>S00155486</t>
  </si>
  <si>
    <t>S00155489</t>
  </si>
  <si>
    <t>S00155497</t>
  </si>
  <si>
    <t>S00155511</t>
  </si>
  <si>
    <t>S00155517</t>
  </si>
  <si>
    <t>S00155549</t>
  </si>
  <si>
    <t>S00155563</t>
  </si>
  <si>
    <t>S00155567</t>
  </si>
  <si>
    <t>S00155579</t>
  </si>
  <si>
    <t>S00155633</t>
  </si>
  <si>
    <t>S00155640</t>
  </si>
  <si>
    <t>S00155651</t>
  </si>
  <si>
    <t>S00155668</t>
  </si>
  <si>
    <t>S00155671</t>
  </si>
  <si>
    <t>S00155675</t>
  </si>
  <si>
    <t>S00155733</t>
  </si>
  <si>
    <t>S00155758</t>
  </si>
  <si>
    <t>S00155761</t>
  </si>
  <si>
    <t>S00155858</t>
  </si>
  <si>
    <t>S00155859</t>
  </si>
  <si>
    <t>S00155885</t>
  </si>
  <si>
    <t>S00155959</t>
  </si>
  <si>
    <t>S00155962</t>
  </si>
  <si>
    <t>S00155972</t>
  </si>
  <si>
    <t>S00155986</t>
  </si>
  <si>
    <t>S00155994</t>
  </si>
  <si>
    <t>S00156017</t>
  </si>
  <si>
    <t>S00156043</t>
  </si>
  <si>
    <t>S00156062</t>
  </si>
  <si>
    <t>S00156090</t>
  </si>
  <si>
    <t>S00156156</t>
  </si>
  <si>
    <t>S00156174</t>
  </si>
  <si>
    <t>S00156184</t>
  </si>
  <si>
    <t>S00156193</t>
  </si>
  <si>
    <t>S00156274</t>
  </si>
  <si>
    <t>S00156278</t>
  </si>
  <si>
    <t>S00156314</t>
  </si>
  <si>
    <t>S00156324</t>
  </si>
  <si>
    <t>S00156346</t>
  </si>
  <si>
    <t>S00156385</t>
  </si>
  <si>
    <t>S00156432</t>
  </si>
  <si>
    <t>S00156453</t>
  </si>
  <si>
    <t>S00156458</t>
  </si>
  <si>
    <t>S00156462</t>
  </si>
  <si>
    <t>S00156489</t>
  </si>
  <si>
    <t>S00156553</t>
  </si>
  <si>
    <t>S00156558</t>
  </si>
  <si>
    <t>S00156560</t>
  </si>
  <si>
    <t>S00156577</t>
  </si>
  <si>
    <t>S00156579</t>
  </si>
  <si>
    <t>S00156593</t>
  </si>
  <si>
    <t>S00156636</t>
  </si>
  <si>
    <t>S00156662</t>
  </si>
  <si>
    <t>S00156764</t>
  </si>
  <si>
    <t>S00156768</t>
  </si>
  <si>
    <t>S00156771</t>
  </si>
  <si>
    <t>S00156794</t>
  </si>
  <si>
    <t>S00156800</t>
  </si>
  <si>
    <t>S00156804</t>
  </si>
  <si>
    <t>S00156832</t>
  </si>
  <si>
    <t>S00156874</t>
  </si>
  <si>
    <t>S00156882</t>
  </si>
  <si>
    <t>S00156908</t>
  </si>
  <si>
    <t>S00156928</t>
  </si>
  <si>
    <t>S00156963</t>
  </si>
  <si>
    <t>S00156969</t>
  </si>
  <si>
    <t>S00156992</t>
  </si>
  <si>
    <t>S00157028</t>
  </si>
  <si>
    <t>S00157033</t>
  </si>
  <si>
    <t>S00157035</t>
  </si>
  <si>
    <t>S00157056</t>
  </si>
  <si>
    <t>S00157067</t>
  </si>
  <si>
    <t>S00157094</t>
  </si>
  <si>
    <t>S00157114</t>
  </si>
  <si>
    <t>S00157182</t>
  </si>
  <si>
    <t>S00157198</t>
  </si>
  <si>
    <t>S00157247</t>
  </si>
  <si>
    <t>S00157261</t>
  </si>
  <si>
    <t>S00157274</t>
  </si>
  <si>
    <t>S00157284</t>
  </si>
  <si>
    <t>S00157295</t>
  </si>
  <si>
    <t>S00157331</t>
  </si>
  <si>
    <t>S00157377</t>
  </si>
  <si>
    <t>S00157425</t>
  </si>
  <si>
    <t>S00157501</t>
  </si>
  <si>
    <t>S00157505</t>
  </si>
  <si>
    <t>S00157527</t>
  </si>
  <si>
    <t>S00157571</t>
  </si>
  <si>
    <t>S00157663</t>
  </si>
  <si>
    <t>S00157675</t>
  </si>
  <si>
    <t>S00157712</t>
  </si>
  <si>
    <t>S00157751</t>
  </si>
  <si>
    <t>S00157773</t>
  </si>
  <si>
    <t>S00157774</t>
  </si>
  <si>
    <t>S00157781</t>
  </si>
  <si>
    <t>S00157816</t>
  </si>
  <si>
    <t>S00157831</t>
  </si>
  <si>
    <t>S00157836</t>
  </si>
  <si>
    <t>S00157843</t>
  </si>
  <si>
    <t>S00157856</t>
  </si>
  <si>
    <t>S00157864</t>
  </si>
  <si>
    <t>S00157913</t>
  </si>
  <si>
    <t>S00158007</t>
  </si>
  <si>
    <t>S00158023</t>
  </si>
  <si>
    <t>S00158028</t>
  </si>
  <si>
    <t>S00158055</t>
  </si>
  <si>
    <t>S00158091</t>
  </si>
  <si>
    <t>S00158122</t>
  </si>
  <si>
    <t>S00158147</t>
  </si>
  <si>
    <t>S00158157</t>
  </si>
  <si>
    <t>S00158218</t>
  </si>
  <si>
    <t>S00158228</t>
  </si>
  <si>
    <t>S00158235</t>
  </si>
  <si>
    <t>S00158246</t>
  </si>
  <si>
    <t>S00158249</t>
  </si>
  <si>
    <t>S00158271</t>
  </si>
  <si>
    <t>S00158297</t>
  </si>
  <si>
    <t>S00158332</t>
  </si>
  <si>
    <t>S00158374</t>
  </si>
  <si>
    <t>S00158386</t>
  </si>
  <si>
    <t>S00158389</t>
  </si>
  <si>
    <t>S00158394</t>
  </si>
  <si>
    <t>S00158395</t>
  </si>
  <si>
    <t>S00158424</t>
  </si>
  <si>
    <t>S00158435</t>
  </si>
  <si>
    <t>S00158438</t>
  </si>
  <si>
    <t>S00158448</t>
  </si>
  <si>
    <t>S00158450</t>
  </si>
  <si>
    <t>S00158513</t>
  </si>
  <si>
    <t>S00158515</t>
  </si>
  <si>
    <t>S00158522</t>
  </si>
  <si>
    <t>S00158551</t>
  </si>
  <si>
    <t>S00158553</t>
  </si>
  <si>
    <t>S00158600</t>
  </si>
  <si>
    <t>S00158646</t>
  </si>
  <si>
    <t>S00158658</t>
  </si>
  <si>
    <t>S00158699</t>
  </si>
  <si>
    <t>S00158705</t>
  </si>
  <si>
    <t>S00158722</t>
  </si>
  <si>
    <t>S00158737</t>
  </si>
  <si>
    <t>S00158764</t>
  </si>
  <si>
    <t>S00158830</t>
  </si>
  <si>
    <t>S00158835</t>
  </si>
  <si>
    <t>S00158842</t>
  </si>
  <si>
    <t>S00158858</t>
  </si>
  <si>
    <t>S00158882</t>
  </si>
  <si>
    <t>S00158997</t>
  </si>
  <si>
    <t>S00158999</t>
  </si>
  <si>
    <t>S00159023</t>
  </si>
  <si>
    <t>S00159064</t>
  </si>
  <si>
    <t>S00159068</t>
  </si>
  <si>
    <t>S00159081</t>
  </si>
  <si>
    <t>S00159087</t>
  </si>
  <si>
    <t>S00159247</t>
  </si>
  <si>
    <t>S00159308</t>
  </si>
  <si>
    <t>S00159314</t>
  </si>
  <si>
    <t>S00159317</t>
  </si>
  <si>
    <t>S00159348</t>
  </si>
  <si>
    <t>S00159360</t>
  </si>
  <si>
    <t>S00159379</t>
  </si>
  <si>
    <t>S00159390</t>
  </si>
  <si>
    <t>S00159395</t>
  </si>
  <si>
    <t>S00159417</t>
  </si>
  <si>
    <t>S00159421</t>
  </si>
  <si>
    <t>S00159447</t>
  </si>
  <si>
    <t>S00159464</t>
  </si>
  <si>
    <t>S00159469</t>
  </si>
  <si>
    <t>S00159472</t>
  </si>
  <si>
    <t>S00159495</t>
  </si>
  <si>
    <t>S00159517</t>
  </si>
  <si>
    <t>S00159558</t>
  </si>
  <si>
    <t>S00159583</t>
  </si>
  <si>
    <t>S00159611</t>
  </si>
  <si>
    <t>S00159613</t>
  </si>
  <si>
    <t>S00159617</t>
  </si>
  <si>
    <t>S00159621</t>
  </si>
  <si>
    <t>S00159655</t>
  </si>
  <si>
    <t>S00159673</t>
  </si>
  <si>
    <t>S00159679</t>
  </si>
  <si>
    <t>S00159694</t>
  </si>
  <si>
    <t>S00159722</t>
  </si>
  <si>
    <t>S00159755</t>
  </si>
  <si>
    <t>S00159762</t>
  </si>
  <si>
    <t>S00159769</t>
  </si>
  <si>
    <t>S00159798</t>
  </si>
  <si>
    <t>S00159820</t>
  </si>
  <si>
    <t>S00159892</t>
  </si>
  <si>
    <t>S00160021</t>
  </si>
  <si>
    <t>S00160079</t>
  </si>
  <si>
    <t>S00160091</t>
  </si>
  <si>
    <t>S00160120</t>
  </si>
  <si>
    <t>S00160138</t>
  </si>
  <si>
    <t>S00160157</t>
  </si>
  <si>
    <t>S00160160</t>
  </si>
  <si>
    <t>S00160172</t>
  </si>
  <si>
    <t>S00160224</t>
  </si>
  <si>
    <t>S00160269</t>
  </si>
  <si>
    <t>S00160282</t>
  </si>
  <si>
    <t>S00160330</t>
  </si>
  <si>
    <t>S00160355</t>
  </si>
  <si>
    <t>S00160368</t>
  </si>
  <si>
    <t>S00160370</t>
  </si>
  <si>
    <t>S00160447</t>
  </si>
  <si>
    <t>S00160513</t>
  </si>
  <si>
    <t>S00160514</t>
  </si>
  <si>
    <t>S00160552</t>
  </si>
  <si>
    <t>S00160555</t>
  </si>
  <si>
    <t>S00160558</t>
  </si>
  <si>
    <t>S00160604</t>
  </si>
  <si>
    <t>S00160672</t>
  </si>
  <si>
    <t>S00160692</t>
  </si>
  <si>
    <t>S00160697</t>
  </si>
  <si>
    <t>S00160719</t>
  </si>
  <si>
    <t>S00160730</t>
  </si>
  <si>
    <t>S00160754</t>
  </si>
  <si>
    <t>S00160762</t>
  </si>
  <si>
    <t>S00160778</t>
  </si>
  <si>
    <t>S00160916</t>
  </si>
  <si>
    <t>S00160948</t>
  </si>
  <si>
    <t>S00160964</t>
  </si>
  <si>
    <t>S00161022</t>
  </si>
  <si>
    <t>S00161048</t>
  </si>
  <si>
    <t>S00161059</t>
  </si>
  <si>
    <t>S00161064</t>
  </si>
  <si>
    <t>S00161093</t>
  </si>
  <si>
    <t>S00161102</t>
  </si>
  <si>
    <t>S00161113</t>
  </si>
  <si>
    <t>S00161160</t>
  </si>
  <si>
    <t>S00161202</t>
  </si>
  <si>
    <t>S00161264</t>
  </si>
  <si>
    <t>S00161271</t>
  </si>
  <si>
    <t>S00161273</t>
  </si>
  <si>
    <t>S00161275</t>
  </si>
  <si>
    <t>S00161286</t>
  </si>
  <si>
    <t>S00161306</t>
  </si>
  <si>
    <t>S00161321</t>
  </si>
  <si>
    <t>S00161363</t>
  </si>
  <si>
    <t>S00161372</t>
  </si>
  <si>
    <t>S00161388</t>
  </si>
  <si>
    <t>S00161410</t>
  </si>
  <si>
    <t>S00161453</t>
  </si>
  <si>
    <t>S00161507</t>
  </si>
  <si>
    <t>S00161517</t>
  </si>
  <si>
    <t>S00161541</t>
  </si>
  <si>
    <t>S00161556</t>
  </si>
  <si>
    <t>S00161571</t>
  </si>
  <si>
    <t>S00161577</t>
  </si>
  <si>
    <t>S00161590</t>
  </si>
  <si>
    <t>S00161625</t>
  </si>
  <si>
    <t>S00161664</t>
  </si>
  <si>
    <t>S00161671</t>
  </si>
  <si>
    <t>S00161679</t>
  </si>
  <si>
    <t>S00161696</t>
  </si>
  <si>
    <t>S00161787</t>
  </si>
  <si>
    <t>S00161800</t>
  </si>
  <si>
    <t>S00161842</t>
  </si>
  <si>
    <t>S00161859</t>
  </si>
  <si>
    <t>S00161872</t>
  </si>
  <si>
    <t>S00161887</t>
  </si>
  <si>
    <t>S00161895</t>
  </si>
  <si>
    <t>S00161898</t>
  </si>
  <si>
    <t>S00161917</t>
  </si>
  <si>
    <t>S00161949</t>
  </si>
  <si>
    <t>S00161961</t>
  </si>
  <si>
    <t>S00161971</t>
  </si>
  <si>
    <t>S00161976</t>
  </si>
  <si>
    <t>S00161985</t>
  </si>
  <si>
    <t>S00162008</t>
  </si>
  <si>
    <t>S00162029</t>
  </si>
  <si>
    <t>S00162104</t>
  </si>
  <si>
    <t>S00162105</t>
  </si>
  <si>
    <t>S00162106</t>
  </si>
  <si>
    <t>S00162113</t>
  </si>
  <si>
    <t>S00162126</t>
  </si>
  <si>
    <t>S00162136</t>
  </si>
  <si>
    <t>S00162154</t>
  </si>
  <si>
    <t>S00162165</t>
  </si>
  <si>
    <t>S00162169</t>
  </si>
  <si>
    <t>S00162181</t>
  </si>
  <si>
    <t>S00162196</t>
  </si>
  <si>
    <t>S00162213</t>
  </si>
  <si>
    <t>S00162227</t>
  </si>
  <si>
    <t>S00162258</t>
  </si>
  <si>
    <t>S00162262</t>
  </si>
  <si>
    <t>S00162282</t>
  </si>
  <si>
    <t>S00162292</t>
  </si>
  <si>
    <t>S00162305</t>
  </si>
  <si>
    <t>S00162324</t>
  </si>
  <si>
    <t>S00162330</t>
  </si>
  <si>
    <t>S00162333</t>
  </si>
  <si>
    <t>S00162356</t>
  </si>
  <si>
    <t>S00162451</t>
  </si>
  <si>
    <t>S00162573</t>
  </si>
  <si>
    <t>S00162581</t>
  </si>
  <si>
    <t>S00162614</t>
  </si>
  <si>
    <t>S00162618</t>
  </si>
  <si>
    <t>S00162623</t>
  </si>
  <si>
    <t>S00162628</t>
  </si>
  <si>
    <t>S00162632</t>
  </si>
  <si>
    <t>S00162645</t>
  </si>
  <si>
    <t>S00162655</t>
  </si>
  <si>
    <t>S00162656</t>
  </si>
  <si>
    <t>S00162704</t>
  </si>
  <si>
    <t>S00162707</t>
  </si>
  <si>
    <t>S00162728</t>
  </si>
  <si>
    <t>S00162742</t>
  </si>
  <si>
    <t>S00162809</t>
  </si>
  <si>
    <t>S00162816</t>
  </si>
  <si>
    <t>S00162837</t>
  </si>
  <si>
    <t>S00162847</t>
  </si>
  <si>
    <t>S00162866</t>
  </si>
  <si>
    <t>S00162878</t>
  </si>
  <si>
    <t>S00162879</t>
  </si>
  <si>
    <t>S00162904</t>
  </si>
  <si>
    <t>S00162956</t>
  </si>
  <si>
    <t>S00162966</t>
  </si>
  <si>
    <t>S00162971</t>
  </si>
  <si>
    <t>S00163010</t>
  </si>
  <si>
    <t>S00163038</t>
  </si>
  <si>
    <t>S00163059</t>
  </si>
  <si>
    <t>S00163080</t>
  </si>
  <si>
    <t>S00163094</t>
  </si>
  <si>
    <t>S00163126</t>
  </si>
  <si>
    <t>S00163146</t>
  </si>
  <si>
    <t>S00163162</t>
  </si>
  <si>
    <t>S00163182</t>
  </si>
  <si>
    <t>S00163187</t>
  </si>
  <si>
    <t>S00163225</t>
  </si>
  <si>
    <t>S00163240</t>
  </si>
  <si>
    <t>S00163257</t>
  </si>
  <si>
    <t>S00163273</t>
  </si>
  <si>
    <t>S00163274</t>
  </si>
  <si>
    <t>S00163275</t>
  </si>
  <si>
    <t>S00163284</t>
  </si>
  <si>
    <t>S00163299</t>
  </si>
  <si>
    <t>S00163348</t>
  </si>
  <si>
    <t>S00163377</t>
  </si>
  <si>
    <t>S00163402</t>
  </si>
  <si>
    <t>S00163415</t>
  </si>
  <si>
    <t>S00163423</t>
  </si>
  <si>
    <t>S00163516</t>
  </si>
  <si>
    <t>S00163549</t>
  </si>
  <si>
    <t>S00163572</t>
  </si>
  <si>
    <t>S00163619</t>
  </si>
  <si>
    <t>S00163641</t>
  </si>
  <si>
    <t>S00163656</t>
  </si>
  <si>
    <t>S00163698</t>
  </si>
  <si>
    <t>S00163741</t>
  </si>
  <si>
    <t>S00163754</t>
  </si>
  <si>
    <t>S00163803</t>
  </si>
  <si>
    <t>S00163805</t>
  </si>
  <si>
    <t>S00163817</t>
  </si>
  <si>
    <t>S00163845</t>
  </si>
  <si>
    <t>S00163906</t>
  </si>
  <si>
    <t>S00163921</t>
  </si>
  <si>
    <t>S00163944</t>
  </si>
  <si>
    <t>S00163950</t>
  </si>
  <si>
    <t>S00163958</t>
  </si>
  <si>
    <t>S00163977</t>
  </si>
  <si>
    <t>S00163979</t>
  </si>
  <si>
    <t>S00163981</t>
  </si>
  <si>
    <t>S00163988</t>
  </si>
  <si>
    <t>S00164006</t>
  </si>
  <si>
    <t>S00164037</t>
  </si>
  <si>
    <t>S00164121</t>
  </si>
  <si>
    <t>S00164124</t>
  </si>
  <si>
    <t>S00164137</t>
  </si>
  <si>
    <t>S00164138</t>
  </si>
  <si>
    <t>S00164210</t>
  </si>
  <si>
    <t>S00164284</t>
  </si>
  <si>
    <t>S00164347</t>
  </si>
  <si>
    <t>S00164404</t>
  </si>
  <si>
    <t>S00164405</t>
  </si>
  <si>
    <t>S00164429</t>
  </si>
  <si>
    <t>S00164438</t>
  </si>
  <si>
    <t>S00164456</t>
  </si>
  <si>
    <t>S00164492</t>
  </si>
  <si>
    <t>S00164522</t>
  </si>
  <si>
    <t>S00164525</t>
  </si>
  <si>
    <t>S00164580</t>
  </si>
  <si>
    <t>S00164586</t>
  </si>
  <si>
    <t>S00164590</t>
  </si>
  <si>
    <t>S00164711</t>
  </si>
  <si>
    <t>S00164717</t>
  </si>
  <si>
    <t>S00164731</t>
  </si>
  <si>
    <t>S00164733</t>
  </si>
  <si>
    <t>S00164758</t>
  </si>
  <si>
    <t>S00164767</t>
  </si>
  <si>
    <t>S00164768</t>
  </si>
  <si>
    <t>S00164791</t>
  </si>
  <si>
    <t>S00164822</t>
  </si>
  <si>
    <t>S00164852</t>
  </si>
  <si>
    <t>S00164932</t>
  </si>
  <si>
    <t>S00164938</t>
  </si>
  <si>
    <t>S00164939</t>
  </si>
  <si>
    <t>S00164942</t>
  </si>
  <si>
    <t>S00164973</t>
  </si>
  <si>
    <t>S00164982</t>
  </si>
  <si>
    <t>S00165002</t>
  </si>
  <si>
    <t>S00165003</t>
  </si>
  <si>
    <t>S00165009</t>
  </si>
  <si>
    <t>S00165012</t>
  </si>
  <si>
    <t>S00165015</t>
  </si>
  <si>
    <t>S00165018</t>
  </si>
  <si>
    <t>S00165053</t>
  </si>
  <si>
    <t>S00165055</t>
  </si>
  <si>
    <t>S00165123</t>
  </si>
  <si>
    <t>S00165134</t>
  </si>
  <si>
    <t>S00165139</t>
  </si>
  <si>
    <t>S00165160</t>
  </si>
  <si>
    <t>S00165167</t>
  </si>
  <si>
    <t>S00165230</t>
  </si>
  <si>
    <t>S00165238</t>
  </si>
  <si>
    <t>S00165325</t>
  </si>
  <si>
    <t>S00165334</t>
  </si>
  <si>
    <t>S00165382</t>
  </si>
  <si>
    <t>S00165440</t>
  </si>
  <si>
    <t>S00165464</t>
  </si>
  <si>
    <t>S00165561</t>
  </si>
  <si>
    <t>S00165565</t>
  </si>
  <si>
    <t>S00165686</t>
  </si>
  <si>
    <t>S00165707</t>
  </si>
  <si>
    <t>S00165715</t>
  </si>
  <si>
    <t>S00165726</t>
  </si>
  <si>
    <t>S00165770</t>
  </si>
  <si>
    <t>S00165802</t>
  </si>
  <si>
    <t>S00165852</t>
  </si>
  <si>
    <t>S00165893</t>
  </si>
  <si>
    <t>S00165915</t>
  </si>
  <si>
    <t>S00165952</t>
  </si>
  <si>
    <t>S00165968</t>
  </si>
  <si>
    <t>S00165976</t>
  </si>
  <si>
    <t>S00165988</t>
  </si>
  <si>
    <t>S00165992</t>
  </si>
  <si>
    <t>S00166002</t>
  </si>
  <si>
    <t>S00166011</t>
  </si>
  <si>
    <t>S00166038</t>
  </si>
  <si>
    <t>S00166051</t>
  </si>
  <si>
    <t>S00166052</t>
  </si>
  <si>
    <t>S00166054</t>
  </si>
  <si>
    <t>S00166086</t>
  </si>
  <si>
    <t>S00166091</t>
  </si>
  <si>
    <t>S00166127</t>
  </si>
  <si>
    <t>S00166131</t>
  </si>
  <si>
    <t>S00166155</t>
  </si>
  <si>
    <t>S00166175</t>
  </si>
  <si>
    <t>S00166194</t>
  </si>
  <si>
    <t>S00166198</t>
  </si>
  <si>
    <t>S00166209</t>
  </si>
  <si>
    <t>S00166247</t>
  </si>
  <si>
    <t>S00166288</t>
  </si>
  <si>
    <t>S00166293</t>
  </si>
  <si>
    <t>S00166333</t>
  </si>
  <si>
    <t>S00166380</t>
  </si>
  <si>
    <t>S00166388</t>
  </si>
  <si>
    <t>S00166435</t>
  </si>
  <si>
    <t>S00166447</t>
  </si>
  <si>
    <t>S00166450</t>
  </si>
  <si>
    <t>S00166474</t>
  </si>
  <si>
    <t>S00166483</t>
  </si>
  <si>
    <t>S00166505</t>
  </si>
  <si>
    <t>S00166507</t>
  </si>
  <si>
    <t>S00166518</t>
  </si>
  <si>
    <t>S00166555</t>
  </si>
  <si>
    <t>S00166568</t>
  </si>
  <si>
    <t>S00166581</t>
  </si>
  <si>
    <t>S00166603</t>
  </si>
  <si>
    <t>S00166638</t>
  </si>
  <si>
    <t>S00166654</t>
  </si>
  <si>
    <t>S00166698</t>
  </si>
  <si>
    <t>S00166724</t>
  </si>
  <si>
    <t>S00166743</t>
  </si>
  <si>
    <t>S00166748</t>
  </si>
  <si>
    <t>S00166758</t>
  </si>
  <si>
    <t>S00166788</t>
  </si>
  <si>
    <t>S00166790</t>
  </si>
  <si>
    <t>S00166792</t>
  </si>
  <si>
    <t>S00166814</t>
  </si>
  <si>
    <t>S00166829</t>
  </si>
  <si>
    <t>S00166843</t>
  </si>
  <si>
    <t>S00166899</t>
  </si>
  <si>
    <t>S00166913</t>
  </si>
  <si>
    <t>S00167041</t>
  </si>
  <si>
    <t>S00167157</t>
  </si>
  <si>
    <t>S00167189</t>
  </si>
  <si>
    <t>S00167195</t>
  </si>
  <si>
    <t>S00167220</t>
  </si>
  <si>
    <t>S00167244</t>
  </si>
  <si>
    <t>S00167339</t>
  </si>
  <si>
    <t>S00167340</t>
  </si>
  <si>
    <t>S00167382</t>
  </si>
  <si>
    <t>S00167400</t>
  </si>
  <si>
    <t>S00167453</t>
  </si>
  <si>
    <t>S00167458</t>
  </si>
  <si>
    <t>S00167480</t>
  </si>
  <si>
    <t>S00167511</t>
  </si>
  <si>
    <t>S00167514</t>
  </si>
  <si>
    <t>S00167533</t>
  </si>
  <si>
    <t>S00167534</t>
  </si>
  <si>
    <t>S00167553</t>
  </si>
  <si>
    <t>S00167568</t>
  </si>
  <si>
    <t>S00167572</t>
  </si>
  <si>
    <t>S00167603</t>
  </si>
  <si>
    <t>S00167636</t>
  </si>
  <si>
    <t>S00167673</t>
  </si>
  <si>
    <t>S00167771</t>
  </si>
  <si>
    <t>S00167778</t>
  </si>
  <si>
    <t>S00167799</t>
  </si>
  <si>
    <t>S00167815</t>
  </si>
  <si>
    <t>S00167839</t>
  </si>
  <si>
    <t>S00167865</t>
  </si>
  <si>
    <t>S00167942</t>
  </si>
  <si>
    <t>S00167945</t>
  </si>
  <si>
    <t>S00167959</t>
  </si>
  <si>
    <t>S00167960</t>
  </si>
  <si>
    <t>S00167985</t>
  </si>
  <si>
    <t>S00168016</t>
  </si>
  <si>
    <t>S00168021</t>
  </si>
  <si>
    <t>S00168043</t>
  </si>
  <si>
    <t>S00168085</t>
  </si>
  <si>
    <t>S00168094</t>
  </si>
  <si>
    <t>S00168102</t>
  </si>
  <si>
    <t>S00168106</t>
  </si>
  <si>
    <t>S00168108</t>
  </si>
  <si>
    <t>S00168151</t>
  </si>
  <si>
    <t>S00168155</t>
  </si>
  <si>
    <t>S00168164</t>
  </si>
  <si>
    <t>S00168172</t>
  </si>
  <si>
    <t>S00168175</t>
  </si>
  <si>
    <t>S00168244</t>
  </si>
  <si>
    <t>S00168259</t>
  </si>
  <si>
    <t>S00168273</t>
  </si>
  <si>
    <t>S00168293</t>
  </si>
  <si>
    <t>S00168328</t>
  </si>
  <si>
    <t>S00168358</t>
  </si>
  <si>
    <t>S00168363</t>
  </si>
  <si>
    <t>S00168373</t>
  </si>
  <si>
    <t>S00168423</t>
  </si>
  <si>
    <t>S00168436</t>
  </si>
  <si>
    <t>S00168437</t>
  </si>
  <si>
    <t>S00168470</t>
  </si>
  <si>
    <t>S00168495</t>
  </si>
  <si>
    <t>S00168536</t>
  </si>
  <si>
    <t>S00168537</t>
  </si>
  <si>
    <t>S00168539</t>
  </si>
  <si>
    <t>S00168540</t>
  </si>
  <si>
    <t>S00168556</t>
  </si>
  <si>
    <t>S00168571</t>
  </si>
  <si>
    <t>S00168608</t>
  </si>
  <si>
    <t>S00168611</t>
  </si>
  <si>
    <t>S00168666</t>
  </si>
  <si>
    <t>S00168673</t>
  </si>
  <si>
    <t>S00168701</t>
  </si>
  <si>
    <t>S00168716</t>
  </si>
  <si>
    <t>S00168734</t>
  </si>
  <si>
    <t>S00168825</t>
  </si>
  <si>
    <t>S00168828</t>
  </si>
  <si>
    <t>S00168846</t>
  </si>
  <si>
    <t>S00168876</t>
  </si>
  <si>
    <t>S00168899</t>
  </si>
  <si>
    <t>S00168934</t>
  </si>
  <si>
    <t>S00168950</t>
  </si>
  <si>
    <t>S00168976</t>
  </si>
  <si>
    <t>S00168991</t>
  </si>
  <si>
    <t>S00169000</t>
  </si>
  <si>
    <t>S00169061</t>
  </si>
  <si>
    <t>S00169095</t>
  </si>
  <si>
    <t>S00169149</t>
  </si>
  <si>
    <t>S00169159</t>
  </si>
  <si>
    <t>S00169160</t>
  </si>
  <si>
    <t>S00169165</t>
  </si>
  <si>
    <t>S00169174</t>
  </si>
  <si>
    <t>S00169178</t>
  </si>
  <si>
    <t>S00169182</t>
  </si>
  <si>
    <t>S00169231</t>
  </si>
  <si>
    <t>S00169313</t>
  </si>
  <si>
    <t>S00169350</t>
  </si>
  <si>
    <t>S00169377</t>
  </si>
  <si>
    <t>S00169400</t>
  </si>
  <si>
    <t>S00169421</t>
  </si>
  <si>
    <t>S00169428</t>
  </si>
  <si>
    <t>S00169432</t>
  </si>
  <si>
    <t>S00169438</t>
  </si>
  <si>
    <t>S00169500</t>
  </si>
  <si>
    <t>S00169509</t>
  </si>
  <si>
    <t>S00169519</t>
  </si>
  <si>
    <t>S00169537</t>
  </si>
  <si>
    <t>S00169566</t>
  </si>
  <si>
    <t>S00169576</t>
  </si>
  <si>
    <t>S00169578</t>
  </si>
  <si>
    <t>S00169611</t>
  </si>
  <si>
    <t>S00169644</t>
  </si>
  <si>
    <t>S00169692</t>
  </si>
  <si>
    <t>S00169693</t>
  </si>
  <si>
    <t>S00169706</t>
  </si>
  <si>
    <t>S00169708</t>
  </si>
  <si>
    <t>S00169788</t>
  </si>
  <si>
    <t>S00169855</t>
  </si>
  <si>
    <t>S00169875</t>
  </si>
  <si>
    <t>S00169923</t>
  </si>
  <si>
    <t>S00169950</t>
  </si>
  <si>
    <t>S00170016</t>
  </si>
  <si>
    <t>S00170062</t>
  </si>
  <si>
    <t>S00170083</t>
  </si>
  <si>
    <t>S00170084</t>
  </si>
  <si>
    <t>S00170088</t>
  </si>
  <si>
    <t>S00170099</t>
  </si>
  <si>
    <t>S00170102</t>
  </si>
  <si>
    <t>S00170112</t>
  </si>
  <si>
    <t>S00170225</t>
  </si>
  <si>
    <t>S00170274</t>
  </si>
  <si>
    <t>S00170294</t>
  </si>
  <si>
    <t>S00170338</t>
  </si>
  <si>
    <t>S00170341</t>
  </si>
  <si>
    <t>S00170362</t>
  </si>
  <si>
    <t>S00170391</t>
  </si>
  <si>
    <t>S00170397</t>
  </si>
  <si>
    <t>S00170405</t>
  </si>
  <si>
    <t>S00170408</t>
  </si>
  <si>
    <t>S00170433</t>
  </si>
  <si>
    <t>S00170503</t>
  </si>
  <si>
    <t>S00170511</t>
  </si>
  <si>
    <t>S00170520</t>
  </si>
  <si>
    <t>S00170521</t>
  </si>
  <si>
    <t>S00170549</t>
  </si>
  <si>
    <t>S00170570</t>
  </si>
  <si>
    <t>S00170589</t>
  </si>
  <si>
    <t>S00170594</t>
  </si>
  <si>
    <t>S00170612</t>
  </si>
  <si>
    <t>S00170620</t>
  </si>
  <si>
    <t>S00170650</t>
  </si>
  <si>
    <t>S00170656</t>
  </si>
  <si>
    <t>S00170675</t>
  </si>
  <si>
    <t>S00170695</t>
  </si>
  <si>
    <t>S00170747</t>
  </si>
  <si>
    <t>S00170756</t>
  </si>
  <si>
    <t>S00170836</t>
  </si>
  <si>
    <t>S00170848</t>
  </si>
  <si>
    <t>S00170855</t>
  </si>
  <si>
    <t>S00170863</t>
  </si>
  <si>
    <t>S00170924</t>
  </si>
  <si>
    <t>S00170937</t>
  </si>
  <si>
    <t>S00170968</t>
  </si>
  <si>
    <t>S00170974</t>
  </si>
  <si>
    <t>S00171001</t>
  </si>
  <si>
    <t>S00171006</t>
  </si>
  <si>
    <t>S00171038</t>
  </si>
  <si>
    <t>S00171043</t>
  </si>
  <si>
    <t>S00171051</t>
  </si>
  <si>
    <t>S00171115</t>
  </si>
  <si>
    <t>S00171117</t>
  </si>
  <si>
    <t>S00171176</t>
  </si>
  <si>
    <t>S00171189</t>
  </si>
  <si>
    <t>S00171191</t>
  </si>
  <si>
    <t>S00171207</t>
  </si>
  <si>
    <t>S00171225</t>
  </si>
  <si>
    <t>S00171260</t>
  </si>
  <si>
    <t>S00171266</t>
  </si>
  <si>
    <t>S00171309</t>
  </si>
  <si>
    <t>S00171315</t>
  </si>
  <si>
    <t>S00171323</t>
  </si>
  <si>
    <t>S00171341</t>
  </si>
  <si>
    <t>S00171407</t>
  </si>
  <si>
    <t>S00171434</t>
  </si>
  <si>
    <t>S00171483</t>
  </si>
  <si>
    <t>S00171555</t>
  </si>
  <si>
    <t>S00171630</t>
  </si>
  <si>
    <t>S00171696</t>
  </si>
  <si>
    <t>S00171712</t>
  </si>
  <si>
    <t>S00171723</t>
  </si>
  <si>
    <t>S00171737</t>
  </si>
  <si>
    <t>S00171904</t>
  </si>
  <si>
    <t>S00171911</t>
  </si>
  <si>
    <t>S00171944</t>
  </si>
  <si>
    <t>S00171952</t>
  </si>
  <si>
    <t>S00171959</t>
  </si>
  <si>
    <t>S00171964</t>
  </si>
  <si>
    <t>S00171967</t>
  </si>
  <si>
    <t>S00171971</t>
  </si>
  <si>
    <t>S00171979</t>
  </si>
  <si>
    <t>S00171980</t>
  </si>
  <si>
    <t>S00171984</t>
  </si>
  <si>
    <t>S00172011</t>
  </si>
  <si>
    <t>S00172031</t>
  </si>
  <si>
    <t>S00172043</t>
  </si>
  <si>
    <t>S00172046</t>
  </si>
  <si>
    <t>S00172052</t>
  </si>
  <si>
    <t>S00172082</t>
  </si>
  <si>
    <t>S00172094</t>
  </si>
  <si>
    <t>S00172138</t>
  </si>
  <si>
    <t>S00172171</t>
  </si>
  <si>
    <t>S00172174</t>
  </si>
  <si>
    <t>S00172187</t>
  </si>
  <si>
    <t>S00172192</t>
  </si>
  <si>
    <t>S00172248</t>
  </si>
  <si>
    <t>S00172251</t>
  </si>
  <si>
    <t>S00172301</t>
  </si>
  <si>
    <t>S00172326</t>
  </si>
  <si>
    <t>S00172330</t>
  </si>
  <si>
    <t>S00172348</t>
  </si>
  <si>
    <t>S00172376</t>
  </si>
  <si>
    <t>S00172452</t>
  </si>
  <si>
    <t>S00172457</t>
  </si>
  <si>
    <t>S00172460</t>
  </si>
  <si>
    <t>S00172480</t>
  </si>
  <si>
    <t>S00172494</t>
  </si>
  <si>
    <t>S00172503</t>
  </si>
  <si>
    <t>S00172536</t>
  </si>
  <si>
    <t>S00172541</t>
  </si>
  <si>
    <t>S00172552</t>
  </si>
  <si>
    <t>S00172561</t>
  </si>
  <si>
    <t>S00172579</t>
  </si>
  <si>
    <t>S00172583</t>
  </si>
  <si>
    <t>S00172585</t>
  </si>
  <si>
    <t>S00172658</t>
  </si>
  <si>
    <t>S00172677</t>
  </si>
  <si>
    <t>S00172693</t>
  </si>
  <si>
    <t>S00172702</t>
  </si>
  <si>
    <t>S00172711</t>
  </si>
  <si>
    <t>S00172737</t>
  </si>
  <si>
    <t>S00172739</t>
  </si>
  <si>
    <t>S00172828</t>
  </si>
  <si>
    <t>S00172838</t>
  </si>
  <si>
    <t>S00172847</t>
  </si>
  <si>
    <t>S00172894</t>
  </si>
  <si>
    <t>S00172929</t>
  </si>
  <si>
    <t>S00172963</t>
  </si>
  <si>
    <t>S00172971</t>
  </si>
  <si>
    <t>S00172972</t>
  </si>
  <si>
    <t>S00172988</t>
  </si>
  <si>
    <t>S00173007</t>
  </si>
  <si>
    <t>S00173036</t>
  </si>
  <si>
    <t>S00173059</t>
  </si>
  <si>
    <t>S00173061</t>
  </si>
  <si>
    <t>S00173069</t>
  </si>
  <si>
    <t>S00173083</t>
  </si>
  <si>
    <t>S00173112</t>
  </si>
  <si>
    <t>S00173116</t>
  </si>
  <si>
    <t>S00173117</t>
  </si>
  <si>
    <t>S00173128</t>
  </si>
  <si>
    <t>S00173217</t>
  </si>
  <si>
    <t>S00173243</t>
  </si>
  <si>
    <t>S00173245</t>
  </si>
  <si>
    <t>S00173345</t>
  </si>
  <si>
    <t>S00173447</t>
  </si>
  <si>
    <t>S00173457</t>
  </si>
  <si>
    <t>S00173476</t>
  </si>
  <si>
    <t>S00173504</t>
  </si>
  <si>
    <t>S00173561</t>
  </si>
  <si>
    <t>S00173586</t>
  </si>
  <si>
    <t>S00173599</t>
  </si>
  <si>
    <t>S00173663</t>
  </si>
  <si>
    <t>S00173673</t>
  </si>
  <si>
    <t>S00173692</t>
  </si>
  <si>
    <t>S00173721</t>
  </si>
  <si>
    <t>S00173747</t>
  </si>
  <si>
    <t>S00173813</t>
  </si>
  <si>
    <t>S00173872</t>
  </si>
  <si>
    <t>S00173876</t>
  </si>
  <si>
    <t>S00173925</t>
  </si>
  <si>
    <t>S00173946</t>
  </si>
  <si>
    <t>S00173963</t>
  </si>
  <si>
    <t>S00174070</t>
  </si>
  <si>
    <t>S00174086</t>
  </si>
  <si>
    <t>S00174101</t>
  </si>
  <si>
    <t>S00174184</t>
  </si>
  <si>
    <t>S00174201</t>
  </si>
  <si>
    <t>S00174202</t>
  </si>
  <si>
    <t>S00174203</t>
  </si>
  <si>
    <t>S00174204</t>
  </si>
  <si>
    <t>S00174223</t>
  </si>
  <si>
    <t>S00174236</t>
  </si>
  <si>
    <t>S00174253</t>
  </si>
  <si>
    <t>S00174255</t>
  </si>
  <si>
    <t>S00174258</t>
  </si>
  <si>
    <t>S00174277</t>
  </si>
  <si>
    <t>S00174281</t>
  </si>
  <si>
    <t>S00174307</t>
  </si>
  <si>
    <t>S00174319</t>
  </si>
  <si>
    <t>S00174345</t>
  </si>
  <si>
    <t>S00174348</t>
  </si>
  <si>
    <t>S00174353</t>
  </si>
  <si>
    <t>S00174433</t>
  </si>
  <si>
    <t>S00174457</t>
  </si>
  <si>
    <t>S00174468</t>
  </si>
  <si>
    <t>S00174491</t>
  </si>
  <si>
    <t>S00174512</t>
  </si>
  <si>
    <t>S00174515</t>
  </si>
  <si>
    <t>S00174520</t>
  </si>
  <si>
    <t>S00174530</t>
  </si>
  <si>
    <t>S00174542</t>
  </si>
  <si>
    <t>S00174556</t>
  </si>
  <si>
    <t>S00174623</t>
  </si>
  <si>
    <t>S00174635</t>
  </si>
  <si>
    <t>S00174658</t>
  </si>
  <si>
    <t>S00174685</t>
  </si>
  <si>
    <t>S00174708</t>
  </si>
  <si>
    <t>S00174731</t>
  </si>
  <si>
    <t>S00174734</t>
  </si>
  <si>
    <t>S00174777</t>
  </si>
  <si>
    <t>S00174823</t>
  </si>
  <si>
    <t>S00174836</t>
  </si>
  <si>
    <t>S00174845</t>
  </si>
  <si>
    <t>S00174876</t>
  </si>
  <si>
    <t>S00174881</t>
  </si>
  <si>
    <t>S00174898</t>
  </si>
  <si>
    <t>S00174908</t>
  </si>
  <si>
    <t>S00174922</t>
  </si>
  <si>
    <t>S00174937</t>
  </si>
  <si>
    <t>S00174939</t>
  </si>
  <si>
    <t>S00174954</t>
  </si>
  <si>
    <t>S00174966</t>
  </si>
  <si>
    <t>S00174983</t>
  </si>
  <si>
    <t>S00175037</t>
  </si>
  <si>
    <t>S00175056</t>
  </si>
  <si>
    <t>S00175057</t>
  </si>
  <si>
    <t>S00175084</t>
  </si>
  <si>
    <t>S00175093</t>
  </si>
  <si>
    <t>S00175123</t>
  </si>
  <si>
    <t>S00175148</t>
  </si>
  <si>
    <t>S00175267</t>
  </si>
  <si>
    <t>S00175306</t>
  </si>
  <si>
    <t>S00175347</t>
  </si>
  <si>
    <t>S00175362</t>
  </si>
  <si>
    <t>S00175364</t>
  </si>
  <si>
    <t>S00175370</t>
  </si>
  <si>
    <t>S00175379</t>
  </si>
  <si>
    <t>S00175408</t>
  </si>
  <si>
    <t>S00175461</t>
  </si>
  <si>
    <t>S00175479</t>
  </si>
  <si>
    <t>S00175489</t>
  </si>
  <si>
    <t>S00175503</t>
  </si>
  <si>
    <t>S00175523</t>
  </si>
  <si>
    <t>S00175532</t>
  </si>
  <si>
    <t>S00175535</t>
  </si>
  <si>
    <t>S00175558</t>
  </si>
  <si>
    <t>S00175581</t>
  </si>
  <si>
    <t>S00175610</t>
  </si>
  <si>
    <t>S00175613</t>
  </si>
  <si>
    <t>S00175637</t>
  </si>
  <si>
    <t>S00175668</t>
  </si>
  <si>
    <t>S00175672</t>
  </si>
  <si>
    <t>S00175680</t>
  </si>
  <si>
    <t>S00175687</t>
  </si>
  <si>
    <t>S00175702</t>
  </si>
  <si>
    <t>S00175724</t>
  </si>
  <si>
    <t>S00175736</t>
  </si>
  <si>
    <t>S00175801</t>
  </si>
  <si>
    <t>S00175854</t>
  </si>
  <si>
    <t>S00175862</t>
  </si>
  <si>
    <t>S00175905</t>
  </si>
  <si>
    <t>S00175921</t>
  </si>
  <si>
    <t>S00175927</t>
  </si>
  <si>
    <t>S00175933</t>
  </si>
  <si>
    <t>S00175940</t>
  </si>
  <si>
    <t>S00175948</t>
  </si>
  <si>
    <t>S00175955</t>
  </si>
  <si>
    <t>S00175960</t>
  </si>
  <si>
    <t>S00175963</t>
  </si>
  <si>
    <t>S00175988</t>
  </si>
  <si>
    <t>S00176004</t>
  </si>
  <si>
    <t>S00176023</t>
  </si>
  <si>
    <t>S00176063</t>
  </si>
  <si>
    <t>S00176065</t>
  </si>
  <si>
    <t>S00176077</t>
  </si>
  <si>
    <t>S00176092</t>
  </si>
  <si>
    <t>S00176096</t>
  </si>
  <si>
    <t>S00176101</t>
  </si>
  <si>
    <t>S00176116</t>
  </si>
  <si>
    <t>S00176168</t>
  </si>
  <si>
    <t>S00176172</t>
  </si>
  <si>
    <t>S00176189</t>
  </si>
  <si>
    <t>S00176192</t>
  </si>
  <si>
    <t>S00176202</t>
  </si>
  <si>
    <t>S00176203</t>
  </si>
  <si>
    <t>S00176210</t>
  </si>
  <si>
    <t>S00176289</t>
  </si>
  <si>
    <t>S00176319</t>
  </si>
  <si>
    <t>S00176321</t>
  </si>
  <si>
    <t>S00176323</t>
  </si>
  <si>
    <t>S00176378</t>
  </si>
  <si>
    <t>S00176411</t>
  </si>
  <si>
    <t>S00176414</t>
  </si>
  <si>
    <t>S00176427</t>
  </si>
  <si>
    <t>S00176465</t>
  </si>
  <si>
    <t>S00176478</t>
  </si>
  <si>
    <t>S00176534</t>
  </si>
  <si>
    <t>S00176550</t>
  </si>
  <si>
    <t>S00176555</t>
  </si>
  <si>
    <t>S00176579</t>
  </si>
  <si>
    <t>S00176605</t>
  </si>
  <si>
    <t>S00176637</t>
  </si>
  <si>
    <t>S00176677</t>
  </si>
  <si>
    <t>S00176680</t>
  </si>
  <si>
    <t>S00176696</t>
  </si>
  <si>
    <t>S00176703</t>
  </si>
  <si>
    <t>S00176722</t>
  </si>
  <si>
    <t>S00176750</t>
  </si>
  <si>
    <t>S00176752</t>
  </si>
  <si>
    <t>S00176753</t>
  </si>
  <si>
    <t>S00176781</t>
  </si>
  <si>
    <t>S00176809</t>
  </si>
  <si>
    <t>S00176813</t>
  </si>
  <si>
    <t>S00176816</t>
  </si>
  <si>
    <t>S00176820</t>
  </si>
  <si>
    <t>S00176827</t>
  </si>
  <si>
    <t>S00176842</t>
  </si>
  <si>
    <t>S00176866</t>
  </si>
  <si>
    <t>S00176889</t>
  </si>
  <si>
    <t>S00176935</t>
  </si>
  <si>
    <t>S00176938</t>
  </si>
  <si>
    <t>S00176958</t>
  </si>
  <si>
    <t>S00176991</t>
  </si>
  <si>
    <t>S00177023</t>
  </si>
  <si>
    <t>S00177038</t>
  </si>
  <si>
    <t>S00177040</t>
  </si>
  <si>
    <t>S00177062</t>
  </si>
  <si>
    <t>S00177072</t>
  </si>
  <si>
    <t>S00177086</t>
  </si>
  <si>
    <t>S00177113</t>
  </si>
  <si>
    <t>S00177146</t>
  </si>
  <si>
    <t>S00177155</t>
  </si>
  <si>
    <t>S00177157</t>
  </si>
  <si>
    <t>S00177231</t>
  </si>
  <si>
    <t>S00177288</t>
  </si>
  <si>
    <t>S00177336</t>
  </si>
  <si>
    <t>S00177375</t>
  </si>
  <si>
    <t>S00177425</t>
  </si>
  <si>
    <t>S00177452</t>
  </si>
  <si>
    <t>S00177481</t>
  </si>
  <si>
    <t>S00177553</t>
  </si>
  <si>
    <t>S00177561</t>
  </si>
  <si>
    <t>S00177581</t>
  </si>
  <si>
    <t>S00177604</t>
  </si>
  <si>
    <t>S00177667</t>
  </si>
  <si>
    <t>S00177677</t>
  </si>
  <si>
    <t>S00177702</t>
  </si>
  <si>
    <t>S00177724</t>
  </si>
  <si>
    <t>S00177730</t>
  </si>
  <si>
    <t>S00177733</t>
  </si>
  <si>
    <t>S00177737</t>
  </si>
  <si>
    <t>S00177752</t>
  </si>
  <si>
    <t>S00177789</t>
  </si>
  <si>
    <t>S00177834</t>
  </si>
  <si>
    <t>S00177840</t>
  </si>
  <si>
    <t>S00177853</t>
  </si>
  <si>
    <t>S00177877</t>
  </si>
  <si>
    <t>S00177881</t>
  </si>
  <si>
    <t>S00177903</t>
  </si>
  <si>
    <t>S00177911</t>
  </si>
  <si>
    <t>S00177943</t>
  </si>
  <si>
    <t>S00177947</t>
  </si>
  <si>
    <t>S00178033</t>
  </si>
  <si>
    <t>S00178044</t>
  </si>
  <si>
    <t>S00178110</t>
  </si>
  <si>
    <t>S00178131</t>
  </si>
  <si>
    <t>S00178133</t>
  </si>
  <si>
    <t>S00178142</t>
  </si>
  <si>
    <t>S00178191</t>
  </si>
  <si>
    <t>S00178204</t>
  </si>
  <si>
    <t>S00178206</t>
  </si>
  <si>
    <t>S00178236</t>
  </si>
  <si>
    <t>S00178243</t>
  </si>
  <si>
    <t>S00178279</t>
  </si>
  <si>
    <t>S00178307</t>
  </si>
  <si>
    <t>S00178313</t>
  </si>
  <si>
    <t>S00178369</t>
  </si>
  <si>
    <t>S00178383</t>
  </si>
  <si>
    <t>S00178392</t>
  </si>
  <si>
    <t>S00178413</t>
  </si>
  <si>
    <t>S00178428</t>
  </si>
  <si>
    <t>S00178443</t>
  </si>
  <si>
    <t>S00178447</t>
  </si>
  <si>
    <t>S00178470</t>
  </si>
  <si>
    <t>S00178479</t>
  </si>
  <si>
    <t>S00178535</t>
  </si>
  <si>
    <t>S00178553</t>
  </si>
  <si>
    <t>S00178656</t>
  </si>
  <si>
    <t>S00178696</t>
  </si>
  <si>
    <t>S00178728</t>
  </si>
  <si>
    <t>S00178750</t>
  </si>
  <si>
    <t>S00178814</t>
  </si>
  <si>
    <t>S00178854</t>
  </si>
  <si>
    <t>S00178863</t>
  </si>
  <si>
    <t>S00178927</t>
  </si>
  <si>
    <t>S00178944</t>
  </si>
  <si>
    <t>S00178972</t>
  </si>
  <si>
    <t>S00179018</t>
  </si>
  <si>
    <t>S00179021</t>
  </si>
  <si>
    <t>S00179072</t>
  </si>
  <si>
    <t>S00179081</t>
  </si>
  <si>
    <t>S00179093</t>
  </si>
  <si>
    <t>S00179116</t>
  </si>
  <si>
    <t>S00179161</t>
  </si>
  <si>
    <t>S00179175</t>
  </si>
  <si>
    <t>S00179190</t>
  </si>
  <si>
    <t>S00179211</t>
  </si>
  <si>
    <t>S00179244</t>
  </si>
  <si>
    <t>S00179262</t>
  </si>
  <si>
    <t>S00179270</t>
  </si>
  <si>
    <t>S00179275</t>
  </si>
  <si>
    <t>S00179317</t>
  </si>
  <si>
    <t>S00179366</t>
  </si>
  <si>
    <t>S00179407</t>
  </si>
  <si>
    <t>S00179440</t>
  </si>
  <si>
    <t>S00179484</t>
  </si>
  <si>
    <t>S00179522</t>
  </si>
  <si>
    <t>S00179526</t>
  </si>
  <si>
    <t>S00179545</t>
  </si>
  <si>
    <t>S00179570</t>
  </si>
  <si>
    <t>S00179593</t>
  </si>
  <si>
    <t>S00179602</t>
  </si>
  <si>
    <t>S00179655</t>
  </si>
  <si>
    <t>S00179751</t>
  </si>
  <si>
    <t>S00179764</t>
  </si>
  <si>
    <t>S00179769</t>
  </si>
  <si>
    <t>S00179773</t>
  </si>
  <si>
    <t>S00179799</t>
  </si>
  <si>
    <t>S00179807</t>
  </si>
  <si>
    <t>S00179808</t>
  </si>
  <si>
    <t>S00179823</t>
  </si>
  <si>
    <t>S00179906</t>
  </si>
  <si>
    <t>S00180072</t>
  </si>
  <si>
    <t>S00180113</t>
  </si>
  <si>
    <t>S00180118</t>
  </si>
  <si>
    <t>S00180122</t>
  </si>
  <si>
    <t>S00180157</t>
  </si>
  <si>
    <t>S00180188</t>
  </si>
  <si>
    <t>S00180227</t>
  </si>
  <si>
    <t>S00180232</t>
  </si>
  <si>
    <t>S00180299</t>
  </si>
  <si>
    <t>S00180318</t>
  </si>
  <si>
    <t>S00180336</t>
  </si>
  <si>
    <t>S00180345</t>
  </si>
  <si>
    <t>S00180358</t>
  </si>
  <si>
    <t>S00180361</t>
  </si>
  <si>
    <t>S00180362</t>
  </si>
  <si>
    <t>S00180373</t>
  </si>
  <si>
    <t>S00180374</t>
  </si>
  <si>
    <t>S00180448</t>
  </si>
  <si>
    <t>S00180458</t>
  </si>
  <si>
    <t>S00180519</t>
  </si>
  <si>
    <t>S00180549</t>
  </si>
  <si>
    <t>S00180601</t>
  </si>
  <si>
    <t>S00180611</t>
  </si>
  <si>
    <t>S00180615</t>
  </si>
  <si>
    <t>S00180628</t>
  </si>
  <si>
    <t>S00180640</t>
  </si>
  <si>
    <t>S00180653</t>
  </si>
  <si>
    <t>S00180708</t>
  </si>
  <si>
    <t>S00180710</t>
  </si>
  <si>
    <t>S00180762</t>
  </si>
  <si>
    <t>S00180781</t>
  </si>
  <si>
    <t>S00180799</t>
  </si>
  <si>
    <t>S00180801</t>
  </si>
  <si>
    <t>S00180806</t>
  </si>
  <si>
    <t>S00180845</t>
  </si>
  <si>
    <t>S00180849</t>
  </si>
  <si>
    <t>S00180858</t>
  </si>
  <si>
    <t>S00180864</t>
  </si>
  <si>
    <t>S00180869</t>
  </si>
  <si>
    <t>S00180872</t>
  </si>
  <si>
    <t>S00180921</t>
  </si>
  <si>
    <t>S00180985</t>
  </si>
  <si>
    <t>S00180995</t>
  </si>
  <si>
    <t>S00181006</t>
  </si>
  <si>
    <t>S00181013</t>
  </si>
  <si>
    <t>S00181031</t>
  </si>
  <si>
    <t>S00181075</t>
  </si>
  <si>
    <t>S00181082</t>
  </si>
  <si>
    <t>S00181181</t>
  </si>
  <si>
    <t>S00181220</t>
  </si>
  <si>
    <t>S00181245</t>
  </si>
  <si>
    <t>S00181254</t>
  </si>
  <si>
    <t>S00181269</t>
  </si>
  <si>
    <t>S00181270</t>
  </si>
  <si>
    <t>S00181290</t>
  </si>
  <si>
    <t>S00181342</t>
  </si>
  <si>
    <t>S00181357</t>
  </si>
  <si>
    <t>S00181395</t>
  </si>
  <si>
    <t>S00181397</t>
  </si>
  <si>
    <t>S00181398</t>
  </si>
  <si>
    <t>S00181412</t>
  </si>
  <si>
    <t>S00181508</t>
  </si>
  <si>
    <t>S00181520</t>
  </si>
  <si>
    <t>S00181535</t>
  </si>
  <si>
    <t>S00181616</t>
  </si>
  <si>
    <t>S00181619</t>
  </si>
  <si>
    <t>S00181632</t>
  </si>
  <si>
    <t>S00181690</t>
  </si>
  <si>
    <t>S00181699</t>
  </si>
  <si>
    <t>S00181700</t>
  </si>
  <si>
    <t>S00181717</t>
  </si>
  <si>
    <t>S00181726</t>
  </si>
  <si>
    <t>S00181790</t>
  </si>
  <si>
    <t>S00181835</t>
  </si>
  <si>
    <t>S00181845</t>
  </si>
  <si>
    <t>S00181863</t>
  </si>
  <si>
    <t>S00181870</t>
  </si>
  <si>
    <t>S00181880</t>
  </si>
  <si>
    <t>S00181897</t>
  </si>
  <si>
    <t>S00181913</t>
  </si>
  <si>
    <t>S00181938</t>
  </si>
  <si>
    <t>S00181958</t>
  </si>
  <si>
    <t>S00181976</t>
  </si>
  <si>
    <t>S00182037</t>
  </si>
  <si>
    <t>S00182054</t>
  </si>
  <si>
    <t>S00182072</t>
  </si>
  <si>
    <t>S00182078</t>
  </si>
  <si>
    <t>S00182094</t>
  </si>
  <si>
    <t>S00182106</t>
  </si>
  <si>
    <t>S00182120</t>
  </si>
  <si>
    <t>S00182173</t>
  </si>
  <si>
    <t>S00182176</t>
  </si>
  <si>
    <t>S00182253</t>
  </si>
  <si>
    <t>S00182261</t>
  </si>
  <si>
    <t>S00182269</t>
  </si>
  <si>
    <t>S00182294</t>
  </si>
  <si>
    <t>S00182314</t>
  </si>
  <si>
    <t>S00182317</t>
  </si>
  <si>
    <t>S00182357</t>
  </si>
  <si>
    <t>S00182415</t>
  </si>
  <si>
    <t>S00182452</t>
  </si>
  <si>
    <t>S00182454</t>
  </si>
  <si>
    <t>S00182501</t>
  </si>
  <si>
    <t>S00182508</t>
  </si>
  <si>
    <t>S00182626</t>
  </si>
  <si>
    <t>S00182630</t>
  </si>
  <si>
    <t>S00182712</t>
  </si>
  <si>
    <t>S00182719</t>
  </si>
  <si>
    <t>S00182749</t>
  </si>
  <si>
    <t>S00182806</t>
  </si>
  <si>
    <t>S00182811</t>
  </si>
  <si>
    <t>S00182874</t>
  </si>
  <si>
    <t>S00182894</t>
  </si>
  <si>
    <t>S00182901</t>
  </si>
  <si>
    <t>S00182933</t>
  </si>
  <si>
    <t>S00182963</t>
  </si>
  <si>
    <t>S00183018</t>
  </si>
  <si>
    <t>S00183028</t>
  </si>
  <si>
    <t>S00183068</t>
  </si>
  <si>
    <t>S00183158</t>
  </si>
  <si>
    <t>S00183195</t>
  </si>
  <si>
    <t>S00183208</t>
  </si>
  <si>
    <t>S00183227</t>
  </si>
  <si>
    <t>S00183239</t>
  </si>
  <si>
    <t>S00183250</t>
  </si>
  <si>
    <t>S00183265</t>
  </si>
  <si>
    <t>S00183288</t>
  </si>
  <si>
    <t>S00183290</t>
  </si>
  <si>
    <t>S00183355</t>
  </si>
  <si>
    <t>S00183398</t>
  </si>
  <si>
    <t>S00183406</t>
  </si>
  <si>
    <t>S00183414</t>
  </si>
  <si>
    <t>S00183507</t>
  </si>
  <si>
    <t>S00183535</t>
  </si>
  <si>
    <t>S00183569</t>
  </si>
  <si>
    <t>S00183585</t>
  </si>
  <si>
    <t>S00183592</t>
  </si>
  <si>
    <t>S00183614</t>
  </si>
  <si>
    <t>S00183616</t>
  </si>
  <si>
    <t>S00183647</t>
  </si>
  <si>
    <t>S00183677</t>
  </si>
  <si>
    <t>S00183705</t>
  </si>
  <si>
    <t>S00183725</t>
  </si>
  <si>
    <t>S00183731</t>
  </si>
  <si>
    <t>S00183733</t>
  </si>
  <si>
    <t>S00183808</t>
  </si>
  <si>
    <t>S00183818</t>
  </si>
  <si>
    <t>S00183826</t>
  </si>
  <si>
    <t>S00183834</t>
  </si>
  <si>
    <t>S00183844</t>
  </si>
  <si>
    <t>S00183902</t>
  </si>
  <si>
    <t>S00183932</t>
  </si>
  <si>
    <t>S00183962</t>
  </si>
  <si>
    <t>S00183991</t>
  </si>
  <si>
    <t>S00184049</t>
  </si>
  <si>
    <t>S00184101</t>
  </si>
  <si>
    <t>S00184178</t>
  </si>
  <si>
    <t>S00184181</t>
  </si>
  <si>
    <t>S00184184</t>
  </si>
  <si>
    <t>S00184224</t>
  </si>
  <si>
    <t>S00184228</t>
  </si>
  <si>
    <t>S00184235</t>
  </si>
  <si>
    <t>S00184257</t>
  </si>
  <si>
    <t>S00184259</t>
  </si>
  <si>
    <t>S00184293</t>
  </si>
  <si>
    <t>S00184354</t>
  </si>
  <si>
    <t>S00184432</t>
  </si>
  <si>
    <t>S00184438</t>
  </si>
  <si>
    <t>S00184445</t>
  </si>
  <si>
    <t>S00184473</t>
  </si>
  <si>
    <t>S00184494</t>
  </si>
  <si>
    <t>S00184537</t>
  </si>
  <si>
    <t>S00184548</t>
  </si>
  <si>
    <t>S00184582</t>
  </si>
  <si>
    <t>S00184694</t>
  </si>
  <si>
    <t>S00184743</t>
  </si>
  <si>
    <t>S00184790</t>
  </si>
  <si>
    <t>S00184798</t>
  </si>
  <si>
    <t>S00184805</t>
  </si>
  <si>
    <t>S00184910</t>
  </si>
  <si>
    <t>S00184954</t>
  </si>
  <si>
    <t>S00184970</t>
  </si>
  <si>
    <t>S00185045</t>
  </si>
  <si>
    <t>S00185060</t>
  </si>
  <si>
    <t>S00185077</t>
  </si>
  <si>
    <t>S00185092</t>
  </si>
  <si>
    <t>S00185116</t>
  </si>
  <si>
    <t>S00185166</t>
  </si>
  <si>
    <t>S00185168</t>
  </si>
  <si>
    <t>S00185169</t>
  </si>
  <si>
    <t>S00185179</t>
  </si>
  <si>
    <t>S00185182</t>
  </si>
  <si>
    <t>S00185224</t>
  </si>
  <si>
    <t>S00185322</t>
  </si>
  <si>
    <t>S00185364</t>
  </si>
  <si>
    <t>S00185414</t>
  </si>
  <si>
    <t>S00185450</t>
  </si>
  <si>
    <t>S00185453</t>
  </si>
  <si>
    <t>S00185504</t>
  </si>
  <si>
    <t>S00185513</t>
  </si>
  <si>
    <t>S00185518</t>
  </si>
  <si>
    <t>S00185535</t>
  </si>
  <si>
    <t>S00185537</t>
  </si>
  <si>
    <t>S00185545</t>
  </si>
  <si>
    <t>S00185624</t>
  </si>
  <si>
    <t>S00185635</t>
  </si>
  <si>
    <t>S00185654</t>
  </si>
  <si>
    <t>S00185666</t>
  </si>
  <si>
    <t>S00185687</t>
  </si>
  <si>
    <t>S00185747</t>
  </si>
  <si>
    <t>S00185776</t>
  </si>
  <si>
    <t>S00185830</t>
  </si>
  <si>
    <t>S00185849</t>
  </si>
  <si>
    <t>S00185851</t>
  </si>
  <si>
    <t>S00185855</t>
  </si>
  <si>
    <t>S00185872</t>
  </si>
  <si>
    <t>S00185897</t>
  </si>
  <si>
    <t>S00185909</t>
  </si>
  <si>
    <t>S00185941</t>
  </si>
  <si>
    <t>S00185950</t>
  </si>
  <si>
    <t>S00185957</t>
  </si>
  <si>
    <t>S00185989</t>
  </si>
  <si>
    <t>S00186027</t>
  </si>
  <si>
    <t>S00186073</t>
  </si>
  <si>
    <t>S00186087</t>
  </si>
  <si>
    <t>S00186109</t>
  </si>
  <si>
    <t>S00186156</t>
  </si>
  <si>
    <t>S00186183</t>
  </si>
  <si>
    <t>S00186186</t>
  </si>
  <si>
    <t>S00186193</t>
  </si>
  <si>
    <t>S00186200</t>
  </si>
  <si>
    <t>S00186217</t>
  </si>
  <si>
    <t>S00186236</t>
  </si>
  <si>
    <t>S00186254</t>
  </si>
  <si>
    <t>S00186272</t>
  </si>
  <si>
    <t>S00186297</t>
  </si>
  <si>
    <t>S00186302</t>
  </si>
  <si>
    <t>S00186310</t>
  </si>
  <si>
    <t>S00186360</t>
  </si>
  <si>
    <t>S00186405</t>
  </si>
  <si>
    <t>S00186478</t>
  </si>
  <si>
    <t>S00186492</t>
  </si>
  <si>
    <t>S00186499</t>
  </si>
  <si>
    <t>S00186526</t>
  </si>
  <si>
    <t>S00186531</t>
  </si>
  <si>
    <t>S00186538</t>
  </si>
  <si>
    <t>S00186543</t>
  </si>
  <si>
    <t>S00186607</t>
  </si>
  <si>
    <t>S00186638</t>
  </si>
  <si>
    <t>S00186668</t>
  </si>
  <si>
    <t>S00186714</t>
  </si>
  <si>
    <t>S00186716</t>
  </si>
  <si>
    <t>S00186731</t>
  </si>
  <si>
    <t>S00186762</t>
  </si>
  <si>
    <t>S00186769</t>
  </si>
  <si>
    <t>S00186783</t>
  </si>
  <si>
    <t>S00186830</t>
  </si>
  <si>
    <t>S00186902</t>
  </si>
  <si>
    <t>S00186915</t>
  </si>
  <si>
    <t>S00186920</t>
  </si>
  <si>
    <t>S00186924</t>
  </si>
  <si>
    <t>S00186929</t>
  </si>
  <si>
    <t>S00186932</t>
  </si>
  <si>
    <t>S00186943</t>
  </si>
  <si>
    <t>S00186959</t>
  </si>
  <si>
    <t>S00186980</t>
  </si>
  <si>
    <t>S00186981</t>
  </si>
  <si>
    <t>S00186992</t>
  </si>
  <si>
    <t>S00187051</t>
  </si>
  <si>
    <t>S00187054</t>
  </si>
  <si>
    <t>S00187061</t>
  </si>
  <si>
    <t>S00187127</t>
  </si>
  <si>
    <t>S00187132</t>
  </si>
  <si>
    <t>S00187149</t>
  </si>
  <si>
    <t>S00187189</t>
  </si>
  <si>
    <t>S00187192</t>
  </si>
  <si>
    <t>S00187230</t>
  </si>
  <si>
    <t>S00187235</t>
  </si>
  <si>
    <t>S00187248</t>
  </si>
  <si>
    <t>S00187253</t>
  </si>
  <si>
    <t>S00187323</t>
  </si>
  <si>
    <t>S00187326</t>
  </si>
  <si>
    <t>S00187330</t>
  </si>
  <si>
    <t>S00187335</t>
  </si>
  <si>
    <t>S00187368</t>
  </si>
  <si>
    <t>S00187419</t>
  </si>
  <si>
    <t>S00187428</t>
  </si>
  <si>
    <t>S00187436</t>
  </si>
  <si>
    <t>S00187485</t>
  </si>
  <si>
    <t>S00187494</t>
  </si>
  <si>
    <t>S00187553</t>
  </si>
  <si>
    <t>S00187555</t>
  </si>
  <si>
    <t>S00187577</t>
  </si>
  <si>
    <t>S00187600</t>
  </si>
  <si>
    <t>S00187607</t>
  </si>
  <si>
    <t>S00187613</t>
  </si>
  <si>
    <t>S00187622</t>
  </si>
  <si>
    <t>S00187695</t>
  </si>
  <si>
    <t>S00187714</t>
  </si>
  <si>
    <t>S00187720</t>
  </si>
  <si>
    <t>S00187729</t>
  </si>
  <si>
    <t>S00187737</t>
  </si>
  <si>
    <t>S00187757</t>
  </si>
  <si>
    <t>S00187761</t>
  </si>
  <si>
    <t>S00187777</t>
  </si>
  <si>
    <t>S00187785</t>
  </si>
  <si>
    <t>S00187820</t>
  </si>
  <si>
    <t>S00187827</t>
  </si>
  <si>
    <t>S00187837</t>
  </si>
  <si>
    <t>S00187876</t>
  </si>
  <si>
    <t>S00187958</t>
  </si>
  <si>
    <t>S00187966</t>
  </si>
  <si>
    <t>S00187974</t>
  </si>
  <si>
    <t>S00187980</t>
  </si>
  <si>
    <t>S00187987</t>
  </si>
  <si>
    <t>S00188009</t>
  </si>
  <si>
    <t>S00188013</t>
  </si>
  <si>
    <t>S00188037</t>
  </si>
  <si>
    <t>S00188045</t>
  </si>
  <si>
    <t>S00188088</t>
  </si>
  <si>
    <t>S00188100</t>
  </si>
  <si>
    <t>S00188101</t>
  </si>
  <si>
    <t>S00188121</t>
  </si>
  <si>
    <t>S00188124</t>
  </si>
  <si>
    <t>S00188136</t>
  </si>
  <si>
    <t>S00188151</t>
  </si>
  <si>
    <t>S00188168</t>
  </si>
  <si>
    <t>S00188174</t>
  </si>
  <si>
    <t>S00188214</t>
  </si>
  <si>
    <t>S00188233</t>
  </si>
  <si>
    <t>S00188244</t>
  </si>
  <si>
    <t>S00188285</t>
  </si>
  <si>
    <t>S00188286</t>
  </si>
  <si>
    <t>S00188310</t>
  </si>
  <si>
    <t>S00188316</t>
  </si>
  <si>
    <t>S00188336</t>
  </si>
  <si>
    <t>S00188348</t>
  </si>
  <si>
    <t>S00188365</t>
  </si>
  <si>
    <t>S00188393</t>
  </si>
  <si>
    <t>S00188404</t>
  </si>
  <si>
    <t>S00188416</t>
  </si>
  <si>
    <t>S00188474</t>
  </si>
  <si>
    <t>S00188514</t>
  </si>
  <si>
    <t>S00188518</t>
  </si>
  <si>
    <t>S00188532</t>
  </si>
  <si>
    <t>S00188553</t>
  </si>
  <si>
    <t>S00188618</t>
  </si>
  <si>
    <t>S00188629</t>
  </si>
  <si>
    <t>S00188630</t>
  </si>
  <si>
    <t>S00188648</t>
  </si>
  <si>
    <t>S00188702</t>
  </si>
  <si>
    <t>S00188749</t>
  </si>
  <si>
    <t>S00188750</t>
  </si>
  <si>
    <t>S00188752</t>
  </si>
  <si>
    <t>S00188765</t>
  </si>
  <si>
    <t>S00188790</t>
  </si>
  <si>
    <t>S00188839</t>
  </si>
  <si>
    <t>S00188875</t>
  </si>
  <si>
    <t>S00188884</t>
  </si>
  <si>
    <t>S00188915</t>
  </si>
  <si>
    <t>S00188921</t>
  </si>
  <si>
    <t>S00188925</t>
  </si>
  <si>
    <t>S00188977</t>
  </si>
  <si>
    <t>S00189071</t>
  </si>
  <si>
    <t>S00189072</t>
  </si>
  <si>
    <t>S00189173</t>
  </si>
  <si>
    <t>S00189192</t>
  </si>
  <si>
    <t>S00189204</t>
  </si>
  <si>
    <t>S00189277</t>
  </si>
  <si>
    <t>S00189284</t>
  </si>
  <si>
    <t>S00189309</t>
  </si>
  <si>
    <t>S00189342</t>
  </si>
  <si>
    <t>S00189348</t>
  </si>
  <si>
    <t>S00189351</t>
  </si>
  <si>
    <t>S00189363</t>
  </si>
  <si>
    <t>S00189388</t>
  </si>
  <si>
    <t>S00189459</t>
  </si>
  <si>
    <t>S00189501</t>
  </si>
  <si>
    <t>S00189510</t>
  </si>
  <si>
    <t>S00189514</t>
  </si>
  <si>
    <t>S00189531</t>
  </si>
  <si>
    <t>S00189533</t>
  </si>
  <si>
    <t>S00189535</t>
  </si>
  <si>
    <t>S00189594</t>
  </si>
  <si>
    <t>S00189613</t>
  </si>
  <si>
    <t>S00189628</t>
  </si>
  <si>
    <t>S00189642</t>
  </si>
  <si>
    <t>S00189646</t>
  </si>
  <si>
    <t>S00189657</t>
  </si>
  <si>
    <t>S00189668</t>
  </si>
  <si>
    <t>S00189686</t>
  </si>
  <si>
    <t>S00189709</t>
  </si>
  <si>
    <t>S00189717</t>
  </si>
  <si>
    <t>S00189752</t>
  </si>
  <si>
    <t>S00189762</t>
  </si>
  <si>
    <t>S00189767</t>
  </si>
  <si>
    <t>S00189817</t>
  </si>
  <si>
    <t>S00189854</t>
  </si>
  <si>
    <t>S00189857</t>
  </si>
  <si>
    <t>S00189886</t>
  </si>
  <si>
    <t>S00189919</t>
  </si>
  <si>
    <t>S00189924</t>
  </si>
  <si>
    <t>S00189979</t>
  </si>
  <si>
    <t>S00190010</t>
  </si>
  <si>
    <t>S00190021</t>
  </si>
  <si>
    <t>S00190022</t>
  </si>
  <si>
    <t>S00190032</t>
  </si>
  <si>
    <t>S00190039</t>
  </si>
  <si>
    <t>S00190050</t>
  </si>
  <si>
    <t>S00190060</t>
  </si>
  <si>
    <t>S00190072</t>
  </si>
  <si>
    <t>S00190080</t>
  </si>
  <si>
    <t>S00190101</t>
  </si>
  <si>
    <t>S00190138</t>
  </si>
  <si>
    <t>S00190204</t>
  </si>
  <si>
    <t>S00190206</t>
  </si>
  <si>
    <t>S00190234</t>
  </si>
  <si>
    <t>S00190246</t>
  </si>
  <si>
    <t>S00190257</t>
  </si>
  <si>
    <t>S00190267</t>
  </si>
  <si>
    <t>S00190292</t>
  </si>
  <si>
    <t>S00190310</t>
  </si>
  <si>
    <t>S00190344</t>
  </si>
  <si>
    <t>S00190361</t>
  </si>
  <si>
    <t>S00190386</t>
  </si>
  <si>
    <t>S00190443</t>
  </si>
  <si>
    <t>S00190458</t>
  </si>
  <si>
    <t>S00190463</t>
  </si>
  <si>
    <t>S00190522</t>
  </si>
  <si>
    <t>S00190530</t>
  </si>
  <si>
    <t>S00190554</t>
  </si>
  <si>
    <t>S00190568</t>
  </si>
  <si>
    <t>S00190595</t>
  </si>
  <si>
    <t>S00190626</t>
  </si>
  <si>
    <t>S00190639</t>
  </si>
  <si>
    <t>S00190652</t>
  </si>
  <si>
    <t>S00190683</t>
  </si>
  <si>
    <t>S00190684</t>
  </si>
  <si>
    <t>S00190761</t>
  </si>
  <si>
    <t>S00190774</t>
  </si>
  <si>
    <t>S00190814</t>
  </si>
  <si>
    <t>S00190861</t>
  </si>
  <si>
    <t>S00190864</t>
  </si>
  <si>
    <t>S00190866</t>
  </si>
  <si>
    <t>S00190953</t>
  </si>
  <si>
    <t>S00190979</t>
  </si>
  <si>
    <t>S00190990</t>
  </si>
  <si>
    <t>S00191023</t>
  </si>
  <si>
    <t>S00191044</t>
  </si>
  <si>
    <t>S00191063</t>
  </si>
  <si>
    <t>S00191064</t>
  </si>
  <si>
    <t>S00191085</t>
  </si>
  <si>
    <t>S00191155</t>
  </si>
  <si>
    <t>S00191176</t>
  </si>
  <si>
    <t>S00191181</t>
  </si>
  <si>
    <t>S00191195</t>
  </si>
  <si>
    <t>S00191196</t>
  </si>
  <si>
    <t>S00191241</t>
  </si>
  <si>
    <t>ShipmentID</t>
  </si>
  <si>
    <t>P01</t>
  </si>
  <si>
    <t>P02</t>
  </si>
  <si>
    <t>P03</t>
  </si>
  <si>
    <t>P04</t>
  </si>
  <si>
    <t>P05</t>
  </si>
  <si>
    <t>P06</t>
  </si>
  <si>
    <t>P07</t>
  </si>
  <si>
    <t>P08</t>
  </si>
  <si>
    <t>P09</t>
  </si>
  <si>
    <t>P10</t>
  </si>
  <si>
    <t>P11</t>
  </si>
  <si>
    <t>P12</t>
  </si>
  <si>
    <t>P13</t>
  </si>
  <si>
    <t>P14</t>
  </si>
  <si>
    <t>P15</t>
  </si>
  <si>
    <t>P16</t>
  </si>
  <si>
    <t>P17</t>
  </si>
  <si>
    <t>P18</t>
  </si>
  <si>
    <t>P19</t>
  </si>
  <si>
    <t>P20</t>
  </si>
  <si>
    <t>P21</t>
  </si>
  <si>
    <t>P22</t>
  </si>
  <si>
    <t>G1</t>
  </si>
  <si>
    <t>G2</t>
  </si>
  <si>
    <t>G3</t>
  </si>
  <si>
    <t>G4</t>
  </si>
  <si>
    <t>G5</t>
  </si>
  <si>
    <t>G6</t>
  </si>
  <si>
    <t>SP01</t>
  </si>
  <si>
    <t>SP02</t>
  </si>
  <si>
    <t>SP03</t>
  </si>
  <si>
    <t>SP04</t>
  </si>
  <si>
    <t>SP05</t>
  </si>
  <si>
    <t>SP06</t>
  </si>
  <si>
    <t>SP07</t>
  </si>
  <si>
    <t>SP08</t>
  </si>
  <si>
    <t>SP09</t>
  </si>
  <si>
    <t>SP10</t>
  </si>
  <si>
    <t>SP11</t>
  </si>
  <si>
    <t>SP12</t>
  </si>
  <si>
    <t>SP13</t>
  </si>
  <si>
    <t>SP14</t>
  </si>
  <si>
    <t>SP15</t>
  </si>
  <si>
    <t>SP16</t>
  </si>
  <si>
    <t>SP17</t>
  </si>
  <si>
    <t>SP18</t>
  </si>
  <si>
    <t>SP19</t>
  </si>
  <si>
    <t>SP20</t>
  </si>
  <si>
    <t>SP21</t>
  </si>
  <si>
    <t>SP22</t>
  </si>
  <si>
    <t>SP23</t>
  </si>
  <si>
    <t>SP24</t>
  </si>
  <si>
    <t>SP25</t>
  </si>
  <si>
    <t>Shipdate</t>
  </si>
  <si>
    <t>Order_Status</t>
  </si>
  <si>
    <t>ShipmentProviderID</t>
  </si>
  <si>
    <t>ProductID</t>
  </si>
  <si>
    <t>GeographicID</t>
  </si>
  <si>
    <t>Total Shipments</t>
  </si>
  <si>
    <t>Total_Shipment_Amount</t>
  </si>
  <si>
    <t>Average_Amount_per_Shipment</t>
  </si>
  <si>
    <t>Total_Boxes</t>
  </si>
  <si>
    <t>Average_Boxes_per_Shipment</t>
  </si>
  <si>
    <t>Earliest_Shipment_Date</t>
  </si>
  <si>
    <t>Latest_Shipment_Date</t>
  </si>
  <si>
    <t>Revenue_per_Box</t>
  </si>
  <si>
    <t>OnTime</t>
  </si>
  <si>
    <t>Ship_Month</t>
  </si>
  <si>
    <t>Ship_Year</t>
  </si>
  <si>
    <t>Row Labels</t>
  </si>
  <si>
    <t>Grand Total</t>
  </si>
  <si>
    <t>Count of ShipmentID</t>
  </si>
  <si>
    <t>2023</t>
  </si>
  <si>
    <t>2024</t>
  </si>
  <si>
    <t>Sum of Amount</t>
  </si>
  <si>
    <t>Jan</t>
  </si>
  <si>
    <t>Feb</t>
  </si>
  <si>
    <t>Mar</t>
  </si>
  <si>
    <t>Apr</t>
  </si>
  <si>
    <t>May</t>
  </si>
  <si>
    <t>Jun</t>
  </si>
  <si>
    <t>Jul</t>
  </si>
  <si>
    <t>Aug</t>
  </si>
  <si>
    <t>Sep</t>
  </si>
  <si>
    <t>Oct</t>
  </si>
  <si>
    <t>Nov</t>
  </si>
  <si>
    <t>Dec</t>
  </si>
  <si>
    <t>1. Shipments by Status</t>
  </si>
  <si>
    <t>2. Shipments by Month</t>
  </si>
  <si>
    <t>3. Shipments by Provider (ShipmentProviderID)</t>
  </si>
  <si>
    <t>4. Shipments by Region (GeographicID)</t>
  </si>
  <si>
    <t>Sum of Boxes</t>
  </si>
  <si>
    <t xml:space="preserve">Total Delivered Shipment Amount </t>
  </si>
  <si>
    <t>Total Shipments:</t>
  </si>
  <si>
    <t>Delivered %:</t>
  </si>
  <si>
    <t>Avg Boxes per Shipment:</t>
  </si>
  <si>
    <t>Returned Shipments: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</si>
</sst>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quot;₹&quot;\ #,##0.00"/>
  </numFmts>
  <fonts count="8" x14ac:knownFonts="1">
    <font>
      <sz val="14"/>
      <color theme="1"/>
      <name val="Aptos Narrow"/>
      <family val="2"/>
      <scheme val="minor"/>
    </font>
    <font>
      <b/>
      <sz val="14"/>
      <color theme="1"/>
      <name val="Aptos Narrow"/>
      <family val="2"/>
      <scheme val="minor"/>
    </font>
    <font>
      <sz val="11"/>
      <color theme="1"/>
      <name val="Aptos Narrow"/>
      <family val="2"/>
      <scheme val="minor"/>
    </font>
    <font>
      <u/>
      <sz val="11"/>
      <color theme="10"/>
      <name val="Aptos Narrow"/>
      <family val="2"/>
      <scheme val="minor"/>
    </font>
    <font>
      <b/>
      <sz val="14"/>
      <color theme="0"/>
      <name val="Aptos Narrow"/>
      <family val="2"/>
      <scheme val="minor"/>
    </font>
    <font>
      <b/>
      <sz val="18"/>
      <color theme="1"/>
      <name val="Aptos Narrow"/>
      <family val="2"/>
      <scheme val="minor"/>
    </font>
    <font>
      <sz val="18"/>
      <color theme="1"/>
      <name val="Comic Sans MS"/>
      <family val="4"/>
    </font>
    <font>
      <b/>
      <sz val="18"/>
      <color theme="1"/>
      <name val="Comic Sans MS"/>
      <family val="4"/>
    </font>
  </fonts>
  <fills count="5">
    <fill>
      <patternFill patternType="none"/>
    </fill>
    <fill>
      <patternFill patternType="gray125"/>
    </fill>
    <fill>
      <patternFill patternType="solid">
        <fgColor theme="4"/>
        <bgColor theme="4"/>
      </patternFill>
    </fill>
    <fill>
      <patternFill patternType="solid">
        <fgColor rgb="FFFFC000"/>
        <bgColor indexed="64"/>
      </patternFill>
    </fill>
    <fill>
      <patternFill patternType="solid">
        <fgColor rgb="FFFFC8C8"/>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0" fontId="2" fillId="0" borderId="0"/>
    <xf numFmtId="0" fontId="3" fillId="0" borderId="0" applyNumberFormat="0" applyFill="0" applyBorder="0" applyAlignment="0" applyProtection="0"/>
  </cellStyleXfs>
  <cellXfs count="24">
    <xf numFmtId="0" fontId="0" fillId="0" borderId="0" xfId="0"/>
    <xf numFmtId="15" fontId="0" fillId="0" borderId="0" xfId="0" applyNumberFormat="1"/>
    <xf numFmtId="0" fontId="1" fillId="0" borderId="0" xfId="0" applyFont="1"/>
    <xf numFmtId="0" fontId="4" fillId="2" borderId="1" xfId="0" applyFont="1" applyFill="1" applyBorder="1"/>
    <xf numFmtId="0" fontId="4" fillId="2" borderId="2" xfId="0" applyFont="1" applyFill="1" applyBorder="1"/>
    <xf numFmtId="165" fontId="1" fillId="0" borderId="0" xfId="0" applyNumberFormat="1" applyFont="1"/>
    <xf numFmtId="165" fontId="0" fillId="0" borderId="0" xfId="0" applyNumberFormat="1"/>
    <xf numFmtId="0" fontId="4" fillId="2" borderId="0" xfId="0" applyFont="1" applyFill="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5" fillId="3" borderId="0" xfId="0" applyFont="1" applyFill="1"/>
    <xf numFmtId="0" fontId="0" fillId="3" borderId="0" xfId="0" applyFill="1"/>
    <xf numFmtId="0" fontId="7" fillId="3" borderId="0" xfId="0" applyFont="1" applyFill="1" applyAlignment="1">
      <alignment horizontal="left"/>
    </xf>
    <xf numFmtId="165" fontId="0" fillId="3" borderId="0" xfId="0" applyNumberFormat="1" applyFill="1"/>
    <xf numFmtId="0" fontId="6" fillId="3" borderId="0" xfId="0" applyFont="1" applyFill="1"/>
    <xf numFmtId="0" fontId="4" fillId="2" borderId="0" xfId="0" applyFont="1" applyFill="1" applyBorder="1"/>
    <xf numFmtId="0" fontId="0" fillId="0" borderId="0" xfId="0" applyNumberFormat="1"/>
    <xf numFmtId="10" fontId="5" fillId="0" borderId="0" xfId="0" applyNumberFormat="1" applyFont="1"/>
    <xf numFmtId="0" fontId="5" fillId="0" borderId="0" xfId="0" applyFont="1"/>
    <xf numFmtId="0" fontId="0" fillId="4" borderId="0" xfId="0" applyFill="1"/>
    <xf numFmtId="15" fontId="0" fillId="4" borderId="0" xfId="0" applyNumberFormat="1" applyFill="1"/>
    <xf numFmtId="165" fontId="0" fillId="4" borderId="0" xfId="0" applyNumberFormat="1" applyFill="1"/>
  </cellXfs>
  <cellStyles count="3">
    <cellStyle name="Hyperlink 2" xfId="2" xr:uid="{5B41A694-2397-4A47-BF3C-83F0B1548FAB}"/>
    <cellStyle name="Normal" xfId="0" builtinId="0"/>
    <cellStyle name="Normal 2" xfId="1" xr:uid="{C48B7737-33E6-459B-92BA-065D80C05C2E}"/>
  </cellStyles>
  <dxfs count="8">
    <dxf>
      <numFmt numFmtId="0" formatCode="General"/>
    </dxf>
    <dxf>
      <numFmt numFmtId="0" formatCode="General"/>
    </dxf>
    <dxf>
      <numFmt numFmtId="0" formatCode="General"/>
    </dxf>
    <dxf>
      <numFmt numFmtId="0" formatCode="General"/>
    </dxf>
    <dxf>
      <numFmt numFmtId="0" formatCode="General"/>
    </dxf>
    <dxf>
      <numFmt numFmtId="165" formatCode="&quot;₹&quot;\ #,##0.00"/>
    </dxf>
    <dxf>
      <numFmt numFmtId="166" formatCode="d\-mmm\-yy"/>
    </dxf>
    <dxf>
      <font>
        <b/>
        <i val="0"/>
        <strike val="0"/>
        <condense val="0"/>
        <extend val="0"/>
        <outline val="0"/>
        <shadow val="0"/>
        <u val="none"/>
        <vertAlign val="baseline"/>
        <sz val="14"/>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(1).xlsx]Shipment_Analysis!PivotTable1</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solidFill>
          <a:ln>
            <a:solidFill>
              <a:schemeClr val="accent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2"/>
          </a:solidFill>
          <a:ln>
            <a:solidFill>
              <a:schemeClr val="accent2"/>
            </a:solidFill>
          </a:ln>
          <a:effectLst/>
        </c:spPr>
      </c:pivotFmt>
      <c:pivotFmt>
        <c:idx val="2"/>
        <c:spPr>
          <a:solidFill>
            <a:schemeClr val="bg2"/>
          </a:solidFill>
          <a:ln>
            <a:solidFill>
              <a:schemeClr val="accent2"/>
            </a:solidFill>
          </a:ln>
          <a:effectLst/>
        </c:spPr>
      </c:pivotFmt>
      <c:pivotFmt>
        <c:idx val="3"/>
        <c:spPr>
          <a:solidFill>
            <a:schemeClr val="bg2"/>
          </a:solidFill>
          <a:ln>
            <a:solidFill>
              <a:schemeClr val="accent2"/>
            </a:solidFill>
          </a:ln>
          <a:effectLst/>
        </c:spPr>
      </c:pivotFmt>
      <c:pivotFmt>
        <c:idx val="4"/>
        <c:spPr>
          <a:solidFill>
            <a:schemeClr val="bg2"/>
          </a:solidFill>
          <a:ln>
            <a:solidFill>
              <a:schemeClr val="accent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bg2"/>
          </a:solidFill>
          <a:ln>
            <a:solidFill>
              <a:schemeClr val="accent2"/>
            </a:solidFill>
          </a:ln>
          <a:effectLst/>
        </c:spPr>
      </c:pivotFmt>
    </c:pivotFmts>
    <c:plotArea>
      <c:layout>
        <c:manualLayout>
          <c:layoutTarget val="inner"/>
          <c:xMode val="edge"/>
          <c:yMode val="edge"/>
          <c:x val="7.7914260717410325E-2"/>
          <c:y val="0.179951516477107"/>
          <c:w val="0.76349759405074369"/>
          <c:h val="0.53811424613589964"/>
        </c:manualLayout>
      </c:layout>
      <c:pieChart>
        <c:varyColors val="1"/>
        <c:ser>
          <c:idx val="0"/>
          <c:order val="0"/>
          <c:tx>
            <c:strRef>
              <c:f>Shipment_Analysis!$B$3</c:f>
              <c:strCache>
                <c:ptCount val="1"/>
                <c:pt idx="0">
                  <c:v>Total</c:v>
                </c:pt>
              </c:strCache>
            </c:strRef>
          </c:tx>
          <c:spPr>
            <a:solidFill>
              <a:schemeClr val="bg2"/>
            </a:solidFill>
            <a:ln>
              <a:solidFill>
                <a:schemeClr val="accent2"/>
              </a:solidFill>
            </a:ln>
          </c:spPr>
          <c:dPt>
            <c:idx val="0"/>
            <c:bubble3D val="0"/>
            <c:spPr>
              <a:solidFill>
                <a:schemeClr val="bg2"/>
              </a:solidFill>
              <a:ln>
                <a:solidFill>
                  <a:schemeClr val="accent2"/>
                </a:solidFill>
              </a:ln>
              <a:effectLst/>
            </c:spPr>
            <c:extLst>
              <c:ext xmlns:c16="http://schemas.microsoft.com/office/drawing/2014/chart" uri="{C3380CC4-5D6E-409C-BE32-E72D297353CC}">
                <c16:uniqueId val="{00000001-61DE-4D00-8606-790815BCEAA6}"/>
              </c:ext>
            </c:extLst>
          </c:dPt>
          <c:dPt>
            <c:idx val="1"/>
            <c:bubble3D val="0"/>
            <c:spPr>
              <a:solidFill>
                <a:schemeClr val="bg2"/>
              </a:solidFill>
              <a:ln>
                <a:solidFill>
                  <a:schemeClr val="accent2"/>
                </a:solidFill>
              </a:ln>
              <a:effectLst/>
            </c:spPr>
            <c:extLst>
              <c:ext xmlns:c16="http://schemas.microsoft.com/office/drawing/2014/chart" uri="{C3380CC4-5D6E-409C-BE32-E72D297353CC}">
                <c16:uniqueId val="{00000003-61DE-4D00-8606-790815BCEAA6}"/>
              </c:ext>
            </c:extLst>
          </c:dPt>
          <c:dPt>
            <c:idx val="2"/>
            <c:bubble3D val="0"/>
            <c:spPr>
              <a:solidFill>
                <a:schemeClr val="bg2"/>
              </a:solidFill>
              <a:ln>
                <a:solidFill>
                  <a:schemeClr val="accent2"/>
                </a:solidFill>
              </a:ln>
              <a:effectLst/>
            </c:spPr>
            <c:extLst>
              <c:ext xmlns:c16="http://schemas.microsoft.com/office/drawing/2014/chart" uri="{C3380CC4-5D6E-409C-BE32-E72D297353CC}">
                <c16:uniqueId val="{00000005-61DE-4D00-8606-790815BCEAA6}"/>
              </c:ext>
            </c:extLst>
          </c:dPt>
          <c:dPt>
            <c:idx val="3"/>
            <c:bubble3D val="0"/>
            <c:spPr>
              <a:solidFill>
                <a:schemeClr val="bg2"/>
              </a:solidFill>
              <a:ln>
                <a:solidFill>
                  <a:schemeClr val="accent2"/>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Shipment_Analysis!$A$4:$A$8</c:f>
              <c:strCache>
                <c:ptCount val="4"/>
                <c:pt idx="0">
                  <c:v>Cancelled</c:v>
                </c:pt>
                <c:pt idx="1">
                  <c:v>Delivered</c:v>
                </c:pt>
                <c:pt idx="2">
                  <c:v>Placed</c:v>
                </c:pt>
                <c:pt idx="3">
                  <c:v>Shipped</c:v>
                </c:pt>
              </c:strCache>
            </c:strRef>
          </c:cat>
          <c:val>
            <c:numRef>
              <c:f>Shipment_Analysis!$B$4:$B$8</c:f>
              <c:numCache>
                <c:formatCode>General</c:formatCode>
                <c:ptCount val="4"/>
                <c:pt idx="0">
                  <c:v>371</c:v>
                </c:pt>
                <c:pt idx="1">
                  <c:v>6356</c:v>
                </c:pt>
                <c:pt idx="2">
                  <c:v>385</c:v>
                </c:pt>
                <c:pt idx="3">
                  <c:v>793</c:v>
                </c:pt>
              </c:numCache>
            </c:numRef>
          </c:val>
          <c:extLst>
            <c:ext xmlns:c16="http://schemas.microsoft.com/office/drawing/2014/chart" uri="{C3380CC4-5D6E-409C-BE32-E72D297353CC}">
              <c16:uniqueId val="{00000006-61DE-4D00-8606-790815BCEAA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Shipment_Analysis!$B$14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Shipment_Analysis!$A$15:$A$39</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2023</c:v>
                  </c:pt>
                  <c:pt idx="12">
                    <c:v>2024</c:v>
                  </c:pt>
                </c:lvl>
              </c:multiLvlStrCache>
            </c:multiLvlStrRef>
          </c:cat>
          <c:val>
            <c:numRef>
              <c:f>Shipment_Analysis!$B$15:$B$39</c:f>
              <c:numCache>
                <c:formatCode>"₹"\ #,##0.00</c:formatCode>
                <c:ptCount val="22"/>
                <c:pt idx="0">
                  <c:v>2347787.25</c:v>
                </c:pt>
                <c:pt idx="1">
                  <c:v>2409520.5</c:v>
                </c:pt>
                <c:pt idx="2">
                  <c:v>1206888.75</c:v>
                </c:pt>
                <c:pt idx="3">
                  <c:v>1216109.25</c:v>
                </c:pt>
                <c:pt idx="4">
                  <c:v>1573814.25</c:v>
                </c:pt>
                <c:pt idx="5">
                  <c:v>2171277</c:v>
                </c:pt>
                <c:pt idx="6">
                  <c:v>2456489.25</c:v>
                </c:pt>
                <c:pt idx="7">
                  <c:v>1864275.75</c:v>
                </c:pt>
                <c:pt idx="8">
                  <c:v>1950552</c:v>
                </c:pt>
                <c:pt idx="9">
                  <c:v>2440091.25</c:v>
                </c:pt>
                <c:pt idx="10">
                  <c:v>2934983.25</c:v>
                </c:pt>
                <c:pt idx="11">
                  <c:v>3170252.25</c:v>
                </c:pt>
                <c:pt idx="12">
                  <c:v>2368966.5</c:v>
                </c:pt>
                <c:pt idx="13">
                  <c:v>2897451</c:v>
                </c:pt>
                <c:pt idx="14">
                  <c:v>1412334</c:v>
                </c:pt>
                <c:pt idx="15">
                  <c:v>1335035.25</c:v>
                </c:pt>
                <c:pt idx="16">
                  <c:v>1820306.25</c:v>
                </c:pt>
                <c:pt idx="17">
                  <c:v>2045137.5</c:v>
                </c:pt>
                <c:pt idx="18">
                  <c:v>2810889</c:v>
                </c:pt>
                <c:pt idx="19">
                  <c:v>1991477.25</c:v>
                </c:pt>
                <c:pt idx="20">
                  <c:v>2251732.5</c:v>
                </c:pt>
                <c:pt idx="21">
                  <c:v>17019</c:v>
                </c:pt>
              </c:numCache>
            </c:numRef>
          </c:val>
          <c:smooth val="0"/>
          <c:extLst>
            <c:ext xmlns:c16="http://schemas.microsoft.com/office/drawing/2014/chart" uri="{C3380CC4-5D6E-409C-BE32-E72D297353CC}">
              <c16:uniqueId val="{00000000-5260-4162-B650-3AC066A21053}"/>
            </c:ext>
          </c:extLst>
        </c:ser>
        <c:dLbls>
          <c:showLegendKey val="0"/>
          <c:showVal val="0"/>
          <c:showCatName val="0"/>
          <c:showSerName val="0"/>
          <c:showPercent val="0"/>
          <c:showBubbleSize val="0"/>
        </c:dLbls>
        <c:marker val="1"/>
        <c:smooth val="0"/>
        <c:axId val="524032264"/>
        <c:axId val="524030464"/>
      </c:lineChart>
      <c:catAx>
        <c:axId val="524032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0464"/>
        <c:crosses val="autoZero"/>
        <c:auto val="1"/>
        <c:lblAlgn val="ctr"/>
        <c:lblOffset val="100"/>
        <c:noMultiLvlLbl val="0"/>
      </c:catAx>
      <c:valAx>
        <c:axId val="52403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2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(1).xlsx]Shipment_Analysis!PivotTable5</c:name>
    <c:fmtId val="1"/>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Shipment_Analysis!$B$45</c:f>
              <c:strCache>
                <c:ptCount val="1"/>
                <c:pt idx="0">
                  <c:v>Sum of Amount</c:v>
                </c:pt>
              </c:strCache>
            </c:strRef>
          </c:tx>
          <c:spPr>
            <a:solidFill>
              <a:schemeClr val="accent1"/>
            </a:solidFill>
            <a:ln>
              <a:noFill/>
            </a:ln>
            <a:effectLst/>
            <a:sp3d/>
          </c:spPr>
          <c:invertIfNegative val="0"/>
          <c:cat>
            <c:strRef>
              <c:f>Shipment_Analysis!$A$46:$A$71</c:f>
              <c:strCache>
                <c:ptCount val="25"/>
                <c:pt idx="0">
                  <c:v>SP01</c:v>
                </c:pt>
                <c:pt idx="1">
                  <c:v>SP02</c:v>
                </c:pt>
                <c:pt idx="2">
                  <c:v>SP03</c:v>
                </c:pt>
                <c:pt idx="3">
                  <c:v>SP04</c:v>
                </c:pt>
                <c:pt idx="4">
                  <c:v>SP05</c:v>
                </c:pt>
                <c:pt idx="5">
                  <c:v>SP06</c:v>
                </c:pt>
                <c:pt idx="6">
                  <c:v>SP07</c:v>
                </c:pt>
                <c:pt idx="7">
                  <c:v>SP08</c:v>
                </c:pt>
                <c:pt idx="8">
                  <c:v>SP09</c:v>
                </c:pt>
                <c:pt idx="9">
                  <c:v>SP10</c:v>
                </c:pt>
                <c:pt idx="10">
                  <c:v>SP11</c:v>
                </c:pt>
                <c:pt idx="11">
                  <c:v>SP12</c:v>
                </c:pt>
                <c:pt idx="12">
                  <c:v>SP13</c:v>
                </c:pt>
                <c:pt idx="13">
                  <c:v>SP14</c:v>
                </c:pt>
                <c:pt idx="14">
                  <c:v>SP15</c:v>
                </c:pt>
                <c:pt idx="15">
                  <c:v>SP16</c:v>
                </c:pt>
                <c:pt idx="16">
                  <c:v>SP17</c:v>
                </c:pt>
                <c:pt idx="17">
                  <c:v>SP18</c:v>
                </c:pt>
                <c:pt idx="18">
                  <c:v>SP19</c:v>
                </c:pt>
                <c:pt idx="19">
                  <c:v>SP20</c:v>
                </c:pt>
                <c:pt idx="20">
                  <c:v>SP21</c:v>
                </c:pt>
                <c:pt idx="21">
                  <c:v>SP22</c:v>
                </c:pt>
                <c:pt idx="22">
                  <c:v>SP23</c:v>
                </c:pt>
                <c:pt idx="23">
                  <c:v>SP24</c:v>
                </c:pt>
                <c:pt idx="24">
                  <c:v>SP25</c:v>
                </c:pt>
              </c:strCache>
            </c:strRef>
          </c:cat>
          <c:val>
            <c:numRef>
              <c:f>Shipment_Analysis!$B$46:$B$71</c:f>
              <c:numCache>
                <c:formatCode>"₹"\ #,##0.00</c:formatCode>
                <c:ptCount val="25"/>
                <c:pt idx="0">
                  <c:v>3664345.5</c:v>
                </c:pt>
                <c:pt idx="1">
                  <c:v>2630756.25</c:v>
                </c:pt>
                <c:pt idx="2">
                  <c:v>2220030</c:v>
                </c:pt>
                <c:pt idx="3">
                  <c:v>1406736</c:v>
                </c:pt>
                <c:pt idx="4">
                  <c:v>1157060.25</c:v>
                </c:pt>
                <c:pt idx="5">
                  <c:v>3149221.5</c:v>
                </c:pt>
                <c:pt idx="6">
                  <c:v>2808069.75</c:v>
                </c:pt>
                <c:pt idx="7">
                  <c:v>2244008.25</c:v>
                </c:pt>
                <c:pt idx="8">
                  <c:v>2136309.75</c:v>
                </c:pt>
                <c:pt idx="9">
                  <c:v>2171324.25</c:v>
                </c:pt>
                <c:pt idx="10">
                  <c:v>1634829.75</c:v>
                </c:pt>
                <c:pt idx="11">
                  <c:v>1227660.75</c:v>
                </c:pt>
                <c:pt idx="12">
                  <c:v>2157788.25</c:v>
                </c:pt>
                <c:pt idx="13">
                  <c:v>611835.75</c:v>
                </c:pt>
                <c:pt idx="14">
                  <c:v>1019994.75</c:v>
                </c:pt>
                <c:pt idx="15">
                  <c:v>1698059.25</c:v>
                </c:pt>
                <c:pt idx="16">
                  <c:v>1823877</c:v>
                </c:pt>
                <c:pt idx="17">
                  <c:v>2496078</c:v>
                </c:pt>
                <c:pt idx="18">
                  <c:v>1373046.75</c:v>
                </c:pt>
                <c:pt idx="19">
                  <c:v>639515.25</c:v>
                </c:pt>
                <c:pt idx="20">
                  <c:v>1811171.25</c:v>
                </c:pt>
                <c:pt idx="21">
                  <c:v>1883794.5</c:v>
                </c:pt>
                <c:pt idx="22">
                  <c:v>1438791.75</c:v>
                </c:pt>
                <c:pt idx="23">
                  <c:v>561044.25</c:v>
                </c:pt>
                <c:pt idx="24">
                  <c:v>727040.25</c:v>
                </c:pt>
              </c:numCache>
            </c:numRef>
          </c:val>
          <c:extLst>
            <c:ext xmlns:c16="http://schemas.microsoft.com/office/drawing/2014/chart" uri="{C3380CC4-5D6E-409C-BE32-E72D297353CC}">
              <c16:uniqueId val="{00000000-4F1A-4F6B-8BA2-6B8CD2D3015C}"/>
            </c:ext>
          </c:extLst>
        </c:ser>
        <c:ser>
          <c:idx val="1"/>
          <c:order val="1"/>
          <c:tx>
            <c:strRef>
              <c:f>Shipment_Analysis!$C$45</c:f>
              <c:strCache>
                <c:ptCount val="1"/>
                <c:pt idx="0">
                  <c:v>Sum of Boxes</c:v>
                </c:pt>
              </c:strCache>
            </c:strRef>
          </c:tx>
          <c:spPr>
            <a:solidFill>
              <a:schemeClr val="accent2"/>
            </a:solidFill>
            <a:ln>
              <a:noFill/>
            </a:ln>
            <a:effectLst/>
            <a:sp3d/>
          </c:spPr>
          <c:invertIfNegative val="0"/>
          <c:cat>
            <c:strRef>
              <c:f>Shipment_Analysis!$A$46:$A$71</c:f>
              <c:strCache>
                <c:ptCount val="25"/>
                <c:pt idx="0">
                  <c:v>SP01</c:v>
                </c:pt>
                <c:pt idx="1">
                  <c:v>SP02</c:v>
                </c:pt>
                <c:pt idx="2">
                  <c:v>SP03</c:v>
                </c:pt>
                <c:pt idx="3">
                  <c:v>SP04</c:v>
                </c:pt>
                <c:pt idx="4">
                  <c:v>SP05</c:v>
                </c:pt>
                <c:pt idx="5">
                  <c:v>SP06</c:v>
                </c:pt>
                <c:pt idx="6">
                  <c:v>SP07</c:v>
                </c:pt>
                <c:pt idx="7">
                  <c:v>SP08</c:v>
                </c:pt>
                <c:pt idx="8">
                  <c:v>SP09</c:v>
                </c:pt>
                <c:pt idx="9">
                  <c:v>SP10</c:v>
                </c:pt>
                <c:pt idx="10">
                  <c:v>SP11</c:v>
                </c:pt>
                <c:pt idx="11">
                  <c:v>SP12</c:v>
                </c:pt>
                <c:pt idx="12">
                  <c:v>SP13</c:v>
                </c:pt>
                <c:pt idx="13">
                  <c:v>SP14</c:v>
                </c:pt>
                <c:pt idx="14">
                  <c:v>SP15</c:v>
                </c:pt>
                <c:pt idx="15">
                  <c:v>SP16</c:v>
                </c:pt>
                <c:pt idx="16">
                  <c:v>SP17</c:v>
                </c:pt>
                <c:pt idx="17">
                  <c:v>SP18</c:v>
                </c:pt>
                <c:pt idx="18">
                  <c:v>SP19</c:v>
                </c:pt>
                <c:pt idx="19">
                  <c:v>SP20</c:v>
                </c:pt>
                <c:pt idx="20">
                  <c:v>SP21</c:v>
                </c:pt>
                <c:pt idx="21">
                  <c:v>SP22</c:v>
                </c:pt>
                <c:pt idx="22">
                  <c:v>SP23</c:v>
                </c:pt>
                <c:pt idx="23">
                  <c:v>SP24</c:v>
                </c:pt>
                <c:pt idx="24">
                  <c:v>SP25</c:v>
                </c:pt>
              </c:strCache>
            </c:strRef>
          </c:cat>
          <c:val>
            <c:numRef>
              <c:f>Shipment_Analysis!$C$46:$C$71</c:f>
              <c:numCache>
                <c:formatCode>General</c:formatCode>
                <c:ptCount val="25"/>
                <c:pt idx="0">
                  <c:v>307515</c:v>
                </c:pt>
                <c:pt idx="1">
                  <c:v>220976</c:v>
                </c:pt>
                <c:pt idx="2">
                  <c:v>197878</c:v>
                </c:pt>
                <c:pt idx="3">
                  <c:v>120734</c:v>
                </c:pt>
                <c:pt idx="4">
                  <c:v>100592</c:v>
                </c:pt>
                <c:pt idx="5">
                  <c:v>266451</c:v>
                </c:pt>
                <c:pt idx="6">
                  <c:v>239792</c:v>
                </c:pt>
                <c:pt idx="7">
                  <c:v>183272</c:v>
                </c:pt>
                <c:pt idx="8">
                  <c:v>186519</c:v>
                </c:pt>
                <c:pt idx="9">
                  <c:v>174970</c:v>
                </c:pt>
                <c:pt idx="10">
                  <c:v>141333</c:v>
                </c:pt>
                <c:pt idx="11">
                  <c:v>97548</c:v>
                </c:pt>
                <c:pt idx="12">
                  <c:v>185018</c:v>
                </c:pt>
                <c:pt idx="13">
                  <c:v>51622</c:v>
                </c:pt>
                <c:pt idx="14">
                  <c:v>84323</c:v>
                </c:pt>
                <c:pt idx="15">
                  <c:v>142609</c:v>
                </c:pt>
                <c:pt idx="16">
                  <c:v>148978</c:v>
                </c:pt>
                <c:pt idx="17">
                  <c:v>204036</c:v>
                </c:pt>
                <c:pt idx="18">
                  <c:v>119632</c:v>
                </c:pt>
                <c:pt idx="19">
                  <c:v>50384</c:v>
                </c:pt>
                <c:pt idx="20">
                  <c:v>154890</c:v>
                </c:pt>
                <c:pt idx="21">
                  <c:v>168349</c:v>
                </c:pt>
                <c:pt idx="22">
                  <c:v>124675</c:v>
                </c:pt>
                <c:pt idx="23">
                  <c:v>47691</c:v>
                </c:pt>
                <c:pt idx="24">
                  <c:v>64215</c:v>
                </c:pt>
              </c:numCache>
            </c:numRef>
          </c:val>
          <c:extLst>
            <c:ext xmlns:c16="http://schemas.microsoft.com/office/drawing/2014/chart" uri="{C3380CC4-5D6E-409C-BE32-E72D297353CC}">
              <c16:uniqueId val="{00000001-4F1A-4F6B-8BA2-6B8CD2D3015C}"/>
            </c:ext>
          </c:extLst>
        </c:ser>
        <c:dLbls>
          <c:showLegendKey val="0"/>
          <c:showVal val="0"/>
          <c:showCatName val="0"/>
          <c:showSerName val="0"/>
          <c:showPercent val="0"/>
          <c:showBubbleSize val="0"/>
        </c:dLbls>
        <c:gapWidth val="219"/>
        <c:shape val="box"/>
        <c:axId val="524031184"/>
        <c:axId val="524031544"/>
        <c:axId val="0"/>
      </c:bar3DChart>
      <c:catAx>
        <c:axId val="5240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1544"/>
        <c:crosses val="autoZero"/>
        <c:auto val="1"/>
        <c:lblAlgn val="ctr"/>
        <c:lblOffset val="100"/>
        <c:noMultiLvlLbl val="0"/>
      </c:catAx>
      <c:valAx>
        <c:axId val="52403154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31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[sample-chocolate-sales-data-all (1).xlsx]Shipment_Analysis!PivotTable6</c:name>
    <c:fmtId val="2"/>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Shipment_Analysis!$B$76</c:f>
              <c:strCache>
                <c:ptCount val="1"/>
                <c:pt idx="0">
                  <c:v>Sum of Amount</c:v>
                </c:pt>
              </c:strCache>
            </c:strRef>
          </c:tx>
          <c:spPr>
            <a:solidFill>
              <a:schemeClr val="accent1"/>
            </a:solidFill>
            <a:ln>
              <a:noFill/>
            </a:ln>
            <a:effectLst/>
            <a:sp3d/>
          </c:spPr>
          <c:invertIfNegative val="0"/>
          <c:cat>
            <c:strRef>
              <c:f>Shipment_Analysis!$A$77:$A$83</c:f>
              <c:strCache>
                <c:ptCount val="6"/>
                <c:pt idx="0">
                  <c:v>G1</c:v>
                </c:pt>
                <c:pt idx="1">
                  <c:v>G2</c:v>
                </c:pt>
                <c:pt idx="2">
                  <c:v>G3</c:v>
                </c:pt>
                <c:pt idx="3">
                  <c:v>G4</c:v>
                </c:pt>
                <c:pt idx="4">
                  <c:v>G5</c:v>
                </c:pt>
                <c:pt idx="5">
                  <c:v>G6</c:v>
                </c:pt>
              </c:strCache>
            </c:strRef>
          </c:cat>
          <c:val>
            <c:numRef>
              <c:f>Shipment_Analysis!$B$77:$B$83</c:f>
              <c:numCache>
                <c:formatCode>"₹"\ #,##0.00</c:formatCode>
                <c:ptCount val="6"/>
                <c:pt idx="0">
                  <c:v>10393677</c:v>
                </c:pt>
                <c:pt idx="1">
                  <c:v>7896249</c:v>
                </c:pt>
                <c:pt idx="2">
                  <c:v>2658602.25</c:v>
                </c:pt>
                <c:pt idx="3">
                  <c:v>5392820.25</c:v>
                </c:pt>
                <c:pt idx="4">
                  <c:v>7809234.75</c:v>
                </c:pt>
                <c:pt idx="5">
                  <c:v>10541805.75</c:v>
                </c:pt>
              </c:numCache>
            </c:numRef>
          </c:val>
          <c:extLst>
            <c:ext xmlns:c16="http://schemas.microsoft.com/office/drawing/2014/chart" uri="{C3380CC4-5D6E-409C-BE32-E72D297353CC}">
              <c16:uniqueId val="{00000000-2900-47F9-8C80-B8272598E267}"/>
            </c:ext>
          </c:extLst>
        </c:ser>
        <c:ser>
          <c:idx val="1"/>
          <c:order val="1"/>
          <c:tx>
            <c:strRef>
              <c:f>Shipment_Analysis!$C$76</c:f>
              <c:strCache>
                <c:ptCount val="1"/>
                <c:pt idx="0">
                  <c:v>Sum of Boxes</c:v>
                </c:pt>
              </c:strCache>
            </c:strRef>
          </c:tx>
          <c:spPr>
            <a:solidFill>
              <a:schemeClr val="accent2"/>
            </a:solidFill>
            <a:ln>
              <a:noFill/>
            </a:ln>
            <a:effectLst/>
            <a:sp3d/>
          </c:spPr>
          <c:invertIfNegative val="0"/>
          <c:cat>
            <c:strRef>
              <c:f>Shipment_Analysis!$A$77:$A$83</c:f>
              <c:strCache>
                <c:ptCount val="6"/>
                <c:pt idx="0">
                  <c:v>G1</c:v>
                </c:pt>
                <c:pt idx="1">
                  <c:v>G2</c:v>
                </c:pt>
                <c:pt idx="2">
                  <c:v>G3</c:v>
                </c:pt>
                <c:pt idx="3">
                  <c:v>G4</c:v>
                </c:pt>
                <c:pt idx="4">
                  <c:v>G5</c:v>
                </c:pt>
                <c:pt idx="5">
                  <c:v>G6</c:v>
                </c:pt>
              </c:strCache>
            </c:strRef>
          </c:cat>
          <c:val>
            <c:numRef>
              <c:f>Shipment_Analysis!$C$77:$C$83</c:f>
              <c:numCache>
                <c:formatCode>General</c:formatCode>
                <c:ptCount val="6"/>
                <c:pt idx="0">
                  <c:v>874722</c:v>
                </c:pt>
                <c:pt idx="1">
                  <c:v>668808</c:v>
                </c:pt>
                <c:pt idx="2">
                  <c:v>223856</c:v>
                </c:pt>
                <c:pt idx="3">
                  <c:v>449561</c:v>
                </c:pt>
                <c:pt idx="4">
                  <c:v>664117</c:v>
                </c:pt>
                <c:pt idx="5">
                  <c:v>902938</c:v>
                </c:pt>
              </c:numCache>
            </c:numRef>
          </c:val>
          <c:extLst>
            <c:ext xmlns:c16="http://schemas.microsoft.com/office/drawing/2014/chart" uri="{C3380CC4-5D6E-409C-BE32-E72D297353CC}">
              <c16:uniqueId val="{00000001-2900-47F9-8C80-B8272598E267}"/>
            </c:ext>
          </c:extLst>
        </c:ser>
        <c:dLbls>
          <c:showLegendKey val="0"/>
          <c:showVal val="0"/>
          <c:showCatName val="0"/>
          <c:showSerName val="0"/>
          <c:showPercent val="0"/>
          <c:showBubbleSize val="0"/>
        </c:dLbls>
        <c:gapWidth val="219"/>
        <c:shape val="box"/>
        <c:axId val="1040541376"/>
        <c:axId val="1040546416"/>
        <c:axId val="0"/>
      </c:bar3DChart>
      <c:catAx>
        <c:axId val="1040541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546416"/>
        <c:crosses val="autoZero"/>
        <c:auto val="1"/>
        <c:lblAlgn val="ctr"/>
        <c:lblOffset val="100"/>
        <c:noMultiLvlLbl val="0"/>
      </c:catAx>
      <c:valAx>
        <c:axId val="10405464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54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xdr:col>
      <xdr:colOff>152400</xdr:colOff>
      <xdr:row>0</xdr:row>
      <xdr:rowOff>219075</xdr:rowOff>
    </xdr:from>
    <xdr:to>
      <xdr:col>5</xdr:col>
      <xdr:colOff>304800</xdr:colOff>
      <xdr:row>13</xdr:row>
      <xdr:rowOff>228600</xdr:rowOff>
    </xdr:to>
    <mc:AlternateContent xmlns:mc="http://schemas.openxmlformats.org/markup-compatibility/2006">
      <mc:Choice xmlns:a14="http://schemas.microsoft.com/office/drawing/2010/main" Requires="a14">
        <xdr:graphicFrame macro="">
          <xdr:nvGraphicFramePr>
            <xdr:cNvPr id="4" name="Order_Status">
              <a:extLst>
                <a:ext uri="{FF2B5EF4-FFF2-40B4-BE49-F238E27FC236}">
                  <a16:creationId xmlns:a16="http://schemas.microsoft.com/office/drawing/2014/main" id="{6B55F221-364E-84FF-FE5C-22066DEFE10F}"/>
                </a:ext>
              </a:extLst>
            </xdr:cNvPr>
            <xdr:cNvGraphicFramePr/>
          </xdr:nvGraphicFramePr>
          <xdr:xfrm>
            <a:off x="0" y="0"/>
            <a:ext cx="0" cy="0"/>
          </xdr:xfrm>
          <a:graphic>
            <a:graphicData uri="http://schemas.microsoft.com/office/drawing/2010/slicer">
              <sle:slicer xmlns:sle="http://schemas.microsoft.com/office/drawing/2010/slicer" name="Order_Status"/>
            </a:graphicData>
          </a:graphic>
        </xdr:graphicFrame>
      </mc:Choice>
      <mc:Fallback>
        <xdr:sp macro="" textlink="">
          <xdr:nvSpPr>
            <xdr:cNvPr id="0" name=""/>
            <xdr:cNvSpPr>
              <a:spLocks noTextEdit="1"/>
            </xdr:cNvSpPr>
          </xdr:nvSpPr>
          <xdr:spPr>
            <a:xfrm>
              <a:off x="4419600" y="219075"/>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44</xdr:row>
      <xdr:rowOff>200025</xdr:rowOff>
    </xdr:from>
    <xdr:to>
      <xdr:col>6</xdr:col>
      <xdr:colOff>152400</xdr:colOff>
      <xdr:row>58</xdr:row>
      <xdr:rowOff>104775</xdr:rowOff>
    </xdr:to>
    <mc:AlternateContent xmlns:mc="http://schemas.openxmlformats.org/markup-compatibility/2006">
      <mc:Choice xmlns:a14="http://schemas.microsoft.com/office/drawing/2010/main" Requires="a14">
        <xdr:graphicFrame macro="">
          <xdr:nvGraphicFramePr>
            <xdr:cNvPr id="9" name="ShipmentProviderID">
              <a:extLst>
                <a:ext uri="{FF2B5EF4-FFF2-40B4-BE49-F238E27FC236}">
                  <a16:creationId xmlns:a16="http://schemas.microsoft.com/office/drawing/2014/main" id="{42B23D91-A0A1-68A3-61DA-DFDB4458541C}"/>
                </a:ext>
              </a:extLst>
            </xdr:cNvPr>
            <xdr:cNvGraphicFramePr/>
          </xdr:nvGraphicFramePr>
          <xdr:xfrm>
            <a:off x="0" y="0"/>
            <a:ext cx="0" cy="0"/>
          </xdr:xfrm>
          <a:graphic>
            <a:graphicData uri="http://schemas.microsoft.com/office/drawing/2010/slicer">
              <sle:slicer xmlns:sle="http://schemas.microsoft.com/office/drawing/2010/slicer" name="ShipmentProviderID"/>
            </a:graphicData>
          </a:graphic>
        </xdr:graphicFrame>
      </mc:Choice>
      <mc:Fallback>
        <xdr:sp macro="" textlink="">
          <xdr:nvSpPr>
            <xdr:cNvPr id="0" name=""/>
            <xdr:cNvSpPr>
              <a:spLocks noTextEdit="1"/>
            </xdr:cNvSpPr>
          </xdr:nvSpPr>
          <xdr:spPr>
            <a:xfrm>
              <a:off x="5105400" y="10944225"/>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76</xdr:row>
      <xdr:rowOff>171450</xdr:rowOff>
    </xdr:from>
    <xdr:to>
      <xdr:col>6</xdr:col>
      <xdr:colOff>152400</xdr:colOff>
      <xdr:row>90</xdr:row>
      <xdr:rowOff>76200</xdr:rowOff>
    </xdr:to>
    <mc:AlternateContent xmlns:mc="http://schemas.openxmlformats.org/markup-compatibility/2006">
      <mc:Choice xmlns:a14="http://schemas.microsoft.com/office/drawing/2010/main" Requires="a14">
        <xdr:graphicFrame macro="">
          <xdr:nvGraphicFramePr>
            <xdr:cNvPr id="10" name="GeographicID">
              <a:extLst>
                <a:ext uri="{FF2B5EF4-FFF2-40B4-BE49-F238E27FC236}">
                  <a16:creationId xmlns:a16="http://schemas.microsoft.com/office/drawing/2014/main" id="{57F45B16-D07E-89FD-70D8-2B9E143CD13A}"/>
                </a:ext>
              </a:extLst>
            </xdr:cNvPr>
            <xdr:cNvGraphicFramePr/>
          </xdr:nvGraphicFramePr>
          <xdr:xfrm>
            <a:off x="0" y="0"/>
            <a:ext cx="0" cy="0"/>
          </xdr:xfrm>
          <a:graphic>
            <a:graphicData uri="http://schemas.microsoft.com/office/drawing/2010/slicer">
              <sle:slicer xmlns:sle="http://schemas.microsoft.com/office/drawing/2010/slicer" name="GeographicID"/>
            </a:graphicData>
          </a:graphic>
        </xdr:graphicFrame>
      </mc:Choice>
      <mc:Fallback>
        <xdr:sp macro="" textlink="">
          <xdr:nvSpPr>
            <xdr:cNvPr id="0" name=""/>
            <xdr:cNvSpPr>
              <a:spLocks noTextEdit="1"/>
            </xdr:cNvSpPr>
          </xdr:nvSpPr>
          <xdr:spPr>
            <a:xfrm>
              <a:off x="5105400" y="18640425"/>
              <a:ext cx="1828800" cy="3238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152400</xdr:rowOff>
    </xdr:from>
    <xdr:to>
      <xdr:col>6</xdr:col>
      <xdr:colOff>104775</xdr:colOff>
      <xdr:row>14</xdr:row>
      <xdr:rowOff>104775</xdr:rowOff>
    </xdr:to>
    <xdr:graphicFrame macro="">
      <xdr:nvGraphicFramePr>
        <xdr:cNvPr id="2" name="Chart 1">
          <a:extLst>
            <a:ext uri="{FF2B5EF4-FFF2-40B4-BE49-F238E27FC236}">
              <a16:creationId xmlns:a16="http://schemas.microsoft.com/office/drawing/2014/main" id="{E4EA51D5-DEF7-7DF9-2791-3AA8D8FD82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819150</xdr:colOff>
      <xdr:row>2</xdr:row>
      <xdr:rowOff>152399</xdr:rowOff>
    </xdr:from>
    <xdr:to>
      <xdr:col>12</xdr:col>
      <xdr:colOff>133350</xdr:colOff>
      <xdr:row>14</xdr:row>
      <xdr:rowOff>142874</xdr:rowOff>
    </xdr:to>
    <xdr:graphicFrame macro="">
      <xdr:nvGraphicFramePr>
        <xdr:cNvPr id="3" name="Chart 5">
          <a:extLst>
            <a:ext uri="{FF2B5EF4-FFF2-40B4-BE49-F238E27FC236}">
              <a16:creationId xmlns:a16="http://schemas.microsoft.com/office/drawing/2014/main" id="{7F9E6AAE-CA84-AB10-EB85-D6FE39FC4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42861</xdr:colOff>
      <xdr:row>15</xdr:row>
      <xdr:rowOff>0</xdr:rowOff>
    </xdr:from>
    <xdr:to>
      <xdr:col>6</xdr:col>
      <xdr:colOff>114299</xdr:colOff>
      <xdr:row>26</xdr:row>
      <xdr:rowOff>123825</xdr:rowOff>
    </xdr:to>
    <xdr:graphicFrame macro="">
      <xdr:nvGraphicFramePr>
        <xdr:cNvPr id="4" name="Chart 6">
          <a:extLst>
            <a:ext uri="{FF2B5EF4-FFF2-40B4-BE49-F238E27FC236}">
              <a16:creationId xmlns:a16="http://schemas.microsoft.com/office/drawing/2014/main" id="{0304C14A-A1E1-8D9B-5163-E33970A1F3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795336</xdr:colOff>
      <xdr:row>15</xdr:row>
      <xdr:rowOff>19050</xdr:rowOff>
    </xdr:from>
    <xdr:to>
      <xdr:col>12</xdr:col>
      <xdr:colOff>133350</xdr:colOff>
      <xdr:row>26</xdr:row>
      <xdr:rowOff>190500</xdr:rowOff>
    </xdr:to>
    <xdr:graphicFrame macro="">
      <xdr:nvGraphicFramePr>
        <xdr:cNvPr id="5" name="Chart 7">
          <a:extLst>
            <a:ext uri="{FF2B5EF4-FFF2-40B4-BE49-F238E27FC236}">
              <a16:creationId xmlns:a16="http://schemas.microsoft.com/office/drawing/2014/main" id="{9CAF017E-D6DA-7154-4C55-F2A34AB867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22.949446064813" createdVersion="8" refreshedVersion="8" minRefreshableVersion="3" recordCount="7905" xr:uid="{CEBD3C80-691D-44E3-9AE4-138365299AC6}">
  <cacheSource type="worksheet">
    <worksheetSource name="shipments"/>
  </cacheSource>
  <cacheFields count="14">
    <cacheField name="ShipmentID" numFmtId="0">
      <sharedItems/>
    </cacheField>
    <cacheField name="ShipmentProviderID" numFmtId="0">
      <sharedItems count="25">
        <s v="SP01"/>
        <s v="SP02"/>
        <s v="SP03"/>
        <s v="SP11"/>
        <s v="SP12"/>
        <s v="SP04"/>
        <s v="SP05"/>
        <s v="SP06"/>
        <s v="SP13"/>
        <s v="SP07"/>
        <s v="SP08"/>
        <s v="SP14"/>
        <s v="SP15"/>
        <s v="SP16"/>
        <s v="SP17"/>
        <s v="SP18"/>
        <s v="SP19"/>
        <s v="SP20"/>
        <s v="SP09"/>
        <s v="SP10"/>
        <s v="SP23"/>
        <s v="SP22"/>
        <s v="SP24"/>
        <s v="SP25"/>
        <s v="SP21"/>
      </sharedItems>
    </cacheField>
    <cacheField name="ProductID" numFmtId="0">
      <sharedItems/>
    </cacheField>
    <cacheField name="GeographicID" numFmtId="0">
      <sharedItems count="6">
        <s v="G5"/>
        <s v="G4"/>
        <s v="G3"/>
        <s v="G1"/>
        <s v="G6"/>
        <s v="G2"/>
      </sharedItems>
    </cacheField>
    <cacheField name="Shipdate" numFmtId="15">
      <sharedItems containsSemiMixedTypes="0" containsNonDate="0" containsDate="1" containsString="0" minDate="2023-01-02T00:00:00" maxDate="2024-10-02T00:00:00" count="457">
        <d v="2023-12-12T00:00:00"/>
        <d v="2023-10-26T00:00:00"/>
        <d v="2024-06-28T00:00:00"/>
        <d v="2023-04-03T00:00:00"/>
        <d v="2023-12-25T00:00:00"/>
        <d v="2024-08-26T00:00:00"/>
        <d v="2023-11-09T00:00:00"/>
        <d v="2023-12-14T00:00:00"/>
        <d v="2023-08-28T00:00:00"/>
        <d v="2024-01-26T00:00:00"/>
        <d v="2023-05-31T00:00:00"/>
        <d v="2024-09-27T00:00:00"/>
        <d v="2023-08-15T00:00:00"/>
        <d v="2024-05-31T00:00:00"/>
        <d v="2024-08-28T00:00:00"/>
        <d v="2024-09-30T00:00:00"/>
        <d v="2024-07-11T00:00:00"/>
        <d v="2023-10-17T00:00:00"/>
        <d v="2023-06-29T00:00:00"/>
        <d v="2023-06-05T00:00:00"/>
        <d v="2023-07-03T00:00:00"/>
        <d v="2023-10-10T00:00:00"/>
        <d v="2023-10-11T00:00:00"/>
        <d v="2024-08-14T00:00:00"/>
        <d v="2024-05-20T00:00:00"/>
        <d v="2023-09-21T00:00:00"/>
        <d v="2023-05-16T00:00:00"/>
        <d v="2024-08-07T00:00:00"/>
        <d v="2024-03-27T00:00:00"/>
        <d v="2023-11-23T00:00:00"/>
        <d v="2024-08-30T00:00:00"/>
        <d v="2023-09-27T00:00:00"/>
        <d v="2024-06-17T00:00:00"/>
        <d v="2023-02-15T00:00:00"/>
        <d v="2023-04-24T00:00:00"/>
        <d v="2024-01-10T00:00:00"/>
        <d v="2023-02-17T00:00:00"/>
        <d v="2023-11-21T00:00:00"/>
        <d v="2024-01-18T00:00:00"/>
        <d v="2024-09-11T00:00:00"/>
        <d v="2023-12-28T00:00:00"/>
        <d v="2024-05-16T00:00:00"/>
        <d v="2023-06-27T00:00:00"/>
        <d v="2023-10-19T00:00:00"/>
        <d v="2023-06-02T00:00:00"/>
        <d v="2023-10-06T00:00:00"/>
        <d v="2024-05-13T00:00:00"/>
        <d v="2024-09-25T00:00:00"/>
        <d v="2024-06-07T00:00:00"/>
        <d v="2024-09-05T00:00:00"/>
        <d v="2023-07-24T00:00:00"/>
        <d v="2024-08-16T00:00:00"/>
        <d v="2023-08-03T00:00:00"/>
        <d v="2024-09-20T00:00:00"/>
        <d v="2024-07-04T00:00:00"/>
        <d v="2023-01-10T00:00:00"/>
        <d v="2024-07-01T00:00:00"/>
        <d v="2024-02-26T00:00:00"/>
        <d v="2023-12-05T00:00:00"/>
        <d v="2024-02-23T00:00:00"/>
        <d v="2023-10-31T00:00:00"/>
        <d v="2024-01-29T00:00:00"/>
        <d v="2023-11-07T00:00:00"/>
        <d v="2023-06-08T00:00:00"/>
        <d v="2023-08-10T00:00:00"/>
        <d v="2023-03-23T00:00:00"/>
        <d v="2023-12-18T00:00:00"/>
        <d v="2023-01-26T00:00:00"/>
        <d v="2024-07-08T00:00:00"/>
        <d v="2023-07-28T00:00:00"/>
        <d v="2023-05-17T00:00:00"/>
        <d v="2024-09-13T00:00:00"/>
        <d v="2023-12-04T00:00:00"/>
        <d v="2024-04-08T00:00:00"/>
        <d v="2024-02-02T00:00:00"/>
        <d v="2023-09-07T00:00:00"/>
        <d v="2023-01-04T00:00:00"/>
        <d v="2023-11-08T00:00:00"/>
        <d v="2023-08-11T00:00:00"/>
        <d v="2024-01-17T00:00:00"/>
        <d v="2024-02-20T00:00:00"/>
        <d v="2023-07-26T00:00:00"/>
        <d v="2024-02-27T00:00:00"/>
        <d v="2023-12-11T00:00:00"/>
        <d v="2023-11-14T00:00:00"/>
        <d v="2024-08-13T00:00:00"/>
        <d v="2023-11-01T00:00:00"/>
        <d v="2024-03-21T00:00:00"/>
        <d v="2023-11-27T00:00:00"/>
        <d v="2023-12-20T00:00:00"/>
        <d v="2024-08-29T00:00:00"/>
        <d v="2024-06-24T00:00:00"/>
        <d v="2023-07-14T00:00:00"/>
        <d v="2023-12-01T00:00:00"/>
        <d v="2024-07-09T00:00:00"/>
        <d v="2024-07-16T00:00:00"/>
        <d v="2023-01-30T00:00:00"/>
        <d v="2023-09-13T00:00:00"/>
        <d v="2024-07-23T00:00:00"/>
        <d v="2023-06-13T00:00:00"/>
        <d v="2023-11-24T00:00:00"/>
        <d v="2024-04-16T00:00:00"/>
        <d v="2024-03-06T00:00:00"/>
        <d v="2023-12-13T00:00:00"/>
        <d v="2023-04-21T00:00:00"/>
        <d v="2024-07-10T00:00:00"/>
        <d v="2023-01-02T00:00:00"/>
        <d v="2023-11-03T00:00:00"/>
        <d v="2023-04-06T00:00:00"/>
        <d v="2024-02-01T00:00:00"/>
        <d v="2024-08-08T00:00:00"/>
        <d v="2024-04-19T00:00:00"/>
        <d v="2023-02-10T00:00:00"/>
        <d v="2023-05-18T00:00:00"/>
        <d v="2023-03-16T00:00:00"/>
        <d v="2024-09-26T00:00:00"/>
        <d v="2023-08-22T00:00:00"/>
        <d v="2024-02-05T00:00:00"/>
        <d v="2023-02-23T00:00:00"/>
        <d v="2024-09-19T00:00:00"/>
        <d v="2023-02-22T00:00:00"/>
        <d v="2023-09-08T00:00:00"/>
        <d v="2023-09-25T00:00:00"/>
        <d v="2023-03-20T00:00:00"/>
        <d v="2023-01-17T00:00:00"/>
        <d v="2023-10-30T00:00:00"/>
        <d v="2023-12-06T00:00:00"/>
        <d v="2023-07-13T00:00:00"/>
        <d v="2024-04-04T00:00:00"/>
        <d v="2023-12-21T00:00:00"/>
        <d v="2023-07-21T00:00:00"/>
        <d v="2024-05-02T00:00:00"/>
        <d v="2023-07-20T00:00:00"/>
        <d v="2023-03-10T00:00:00"/>
        <d v="2024-02-13T00:00:00"/>
        <d v="2023-07-07T00:00:00"/>
        <d v="2023-05-05T00:00:00"/>
        <d v="2024-09-17T00:00:00"/>
        <d v="2024-03-29T00:00:00"/>
        <d v="2024-03-26T00:00:00"/>
        <d v="2023-10-05T00:00:00"/>
        <d v="2023-12-07T00:00:00"/>
        <d v="2023-08-31T00:00:00"/>
        <d v="2023-10-04T00:00:00"/>
        <d v="2024-08-06T00:00:00"/>
        <d v="2023-07-27T00:00:00"/>
        <d v="2024-04-09T00:00:00"/>
        <d v="2023-11-02T00:00:00"/>
        <d v="2024-02-12T00:00:00"/>
        <d v="2023-04-14T00:00:00"/>
        <d v="2023-08-14T00:00:00"/>
        <d v="2023-10-20T00:00:00"/>
        <d v="2023-02-01T00:00:00"/>
        <d v="2023-04-07T00:00:00"/>
        <d v="2024-02-07T00:00:00"/>
        <d v="2023-04-13T00:00:00"/>
        <d v="2023-09-15T00:00:00"/>
        <d v="2023-02-24T00:00:00"/>
        <d v="2023-07-11T00:00:00"/>
        <d v="2023-06-30T00:00:00"/>
        <d v="2023-11-28T00:00:00"/>
        <d v="2024-04-17T00:00:00"/>
        <d v="2023-08-23T00:00:00"/>
        <d v="2023-01-24T00:00:00"/>
        <d v="2023-03-24T00:00:00"/>
        <d v="2024-04-29T00:00:00"/>
        <d v="2023-09-05T00:00:00"/>
        <d v="2023-04-05T00:00:00"/>
        <d v="2024-01-09T00:00:00"/>
        <d v="2024-08-01T00:00:00"/>
        <d v="2024-07-15T00:00:00"/>
        <d v="2024-09-03T00:00:00"/>
        <d v="2023-01-06T00:00:00"/>
        <d v="2023-01-13T00:00:00"/>
        <d v="2024-08-19T00:00:00"/>
        <d v="2023-02-14T00:00:00"/>
        <d v="2023-05-08T00:00:00"/>
        <d v="2023-05-04T00:00:00"/>
        <d v="2023-09-20T00:00:00"/>
        <d v="2023-12-26T00:00:00"/>
        <d v="2023-04-17T00:00:00"/>
        <d v="2023-10-13T00:00:00"/>
        <d v="2023-02-07T00:00:00"/>
        <d v="2024-06-13T00:00:00"/>
        <d v="2024-05-27T00:00:00"/>
        <d v="2023-12-22T00:00:00"/>
        <d v="2024-09-09T00:00:00"/>
        <d v="2024-02-09T00:00:00"/>
        <d v="2023-01-27T00:00:00"/>
        <d v="2023-11-13T00:00:00"/>
        <d v="2023-09-04T00:00:00"/>
        <d v="2024-02-19T00:00:00"/>
        <d v="2023-04-19T00:00:00"/>
        <d v="2023-11-10T00:00:00"/>
        <d v="2024-05-07T00:00:00"/>
        <d v="2024-05-23T00:00:00"/>
        <d v="2023-06-01T00:00:00"/>
        <d v="2023-11-16T00:00:00"/>
        <d v="2024-08-09T00:00:00"/>
        <d v="2024-04-10T00:00:00"/>
        <d v="2024-08-05T00:00:00"/>
        <d v="2023-01-18T00:00:00"/>
        <d v="2023-06-06T00:00:00"/>
        <d v="2023-10-23T00:00:00"/>
        <d v="2023-09-19T00:00:00"/>
        <d v="2024-06-03T00:00:00"/>
        <d v="2023-01-19T00:00:00"/>
        <d v="2024-06-26T00:00:00"/>
        <d v="2023-04-18T00:00:00"/>
        <d v="2024-05-03T00:00:00"/>
        <d v="2023-07-31T00:00:00"/>
        <d v="2024-09-18T00:00:00"/>
        <d v="2024-05-22T00:00:00"/>
        <d v="2023-01-23T00:00:00"/>
        <d v="2024-03-04T00:00:00"/>
        <d v="2024-09-16T00:00:00"/>
        <d v="2024-05-30T00:00:00"/>
        <d v="2024-04-11T00:00:00"/>
        <d v="2024-02-14T00:00:00"/>
        <d v="2023-03-03T00:00:00"/>
        <d v="2023-09-29T00:00:00"/>
        <d v="2023-03-21T00:00:00"/>
        <d v="2024-06-21T00:00:00"/>
        <d v="2023-01-16T00:00:00"/>
        <d v="2023-08-21T00:00:00"/>
        <d v="2024-07-29T00:00:00"/>
        <d v="2024-05-01T00:00:00"/>
        <d v="2023-03-27T00:00:00"/>
        <d v="2023-02-21T00:00:00"/>
        <d v="2023-06-16T00:00:00"/>
        <d v="2023-07-25T00:00:00"/>
        <d v="2024-07-03T00:00:00"/>
        <d v="2023-03-07T00:00:00"/>
        <d v="2023-01-25T00:00:00"/>
        <d v="2023-06-23T00:00:00"/>
        <d v="2023-02-27T00:00:00"/>
        <d v="2023-02-03T00:00:00"/>
        <d v="2024-06-27T00:00:00"/>
        <d v="2024-05-28T00:00:00"/>
        <d v="2023-09-11T00:00:00"/>
        <d v="2023-08-04T00:00:00"/>
        <d v="2024-06-06T00:00:00"/>
        <d v="2023-11-06T00:00:00"/>
        <d v="2023-01-20T00:00:00"/>
        <d v="2023-09-12T00:00:00"/>
        <d v="2023-10-25T00:00:00"/>
        <d v="2023-01-12T00:00:00"/>
        <d v="2024-02-28T00:00:00"/>
        <d v="2023-04-27T00:00:00"/>
        <d v="2024-07-05T00:00:00"/>
        <d v="2023-11-29T00:00:00"/>
        <d v="2023-05-19T00:00:00"/>
        <d v="2024-07-26T00:00:00"/>
        <d v="2023-08-09T00:00:00"/>
        <d v="2023-08-30T00:00:00"/>
        <d v="2024-04-02T00:00:00"/>
        <d v="2024-01-19T00:00:00"/>
        <d v="2023-12-08T00:00:00"/>
        <d v="2024-03-08T00:00:00"/>
        <d v="2023-02-08T00:00:00"/>
        <d v="2024-04-12T00:00:00"/>
        <d v="2024-06-18T00:00:00"/>
        <d v="2023-06-22T00:00:00"/>
        <d v="2023-08-29T00:00:00"/>
        <d v="2024-07-02T00:00:00"/>
        <d v="2023-02-13T00:00:00"/>
        <d v="2023-10-27T00:00:00"/>
        <d v="2024-07-31T00:00:00"/>
        <d v="2024-04-25T00:00:00"/>
        <d v="2024-05-15T00:00:00"/>
        <d v="2024-04-26T00:00:00"/>
        <d v="2024-09-23T00:00:00"/>
        <d v="2024-08-22T00:00:00"/>
        <d v="2024-07-17T00:00:00"/>
        <d v="2024-02-15T00:00:00"/>
        <d v="2023-05-01T00:00:00"/>
        <d v="2023-10-02T00:00:00"/>
        <d v="2024-02-21T00:00:00"/>
        <d v="2024-06-14T00:00:00"/>
        <d v="2023-03-17T00:00:00"/>
        <d v="2024-01-03T00:00:00"/>
        <d v="2024-06-20T00:00:00"/>
        <d v="2024-01-25T00:00:00"/>
        <d v="2023-07-05T00:00:00"/>
        <d v="2024-03-20T00:00:00"/>
        <d v="2023-08-01T00:00:00"/>
        <d v="2024-01-31T00:00:00"/>
        <d v="2023-09-18T00:00:00"/>
        <d v="2024-03-13T00:00:00"/>
        <d v="2023-07-06T00:00:00"/>
        <d v="2023-03-08T00:00:00"/>
        <d v="2023-01-11T00:00:00"/>
        <d v="2024-02-06T00:00:00"/>
        <d v="2023-04-11T00:00:00"/>
        <d v="2024-07-30T00:00:00"/>
        <d v="2023-09-22T00:00:00"/>
        <d v="2023-07-18T00:00:00"/>
        <d v="2023-07-17T00:00:00"/>
        <d v="2024-02-08T00:00:00"/>
        <d v="2023-12-19T00:00:00"/>
        <d v="2023-03-14T00:00:00"/>
        <d v="2023-02-02T00:00:00"/>
        <d v="2023-04-04T00:00:00"/>
        <d v="2024-01-05T00:00:00"/>
        <d v="2023-11-17T00:00:00"/>
        <d v="2024-06-19T00:00:00"/>
        <d v="2024-01-23T00:00:00"/>
        <d v="2023-12-27T00:00:00"/>
        <d v="2024-03-11T00:00:00"/>
        <d v="2024-07-22T00:00:00"/>
        <d v="2024-01-08T00:00:00"/>
        <d v="2023-01-03T00:00:00"/>
        <d v="2024-08-23T00:00:00"/>
        <d v="2024-07-25T00:00:00"/>
        <d v="2023-11-15T00:00:00"/>
        <d v="2023-02-20T00:00:00"/>
        <d v="2024-03-14T00:00:00"/>
        <d v="2023-07-12T00:00:00"/>
        <d v="2023-09-06T00:00:00"/>
        <d v="2024-01-11T00:00:00"/>
        <d v="2024-03-22T00:00:00"/>
        <d v="2024-01-24T00:00:00"/>
        <d v="2023-09-01T00:00:00"/>
        <d v="2024-07-12T00:00:00"/>
        <d v="2024-05-29T00:00:00"/>
        <d v="2024-05-09T00:00:00"/>
        <d v="2023-08-18T00:00:00"/>
        <d v="2024-04-15T00:00:00"/>
        <d v="2023-01-31T00:00:00"/>
        <d v="2023-11-20T00:00:00"/>
        <d v="2024-03-19T00:00:00"/>
        <d v="2024-03-01T00:00:00"/>
        <d v="2023-05-25T00:00:00"/>
        <d v="2023-05-12T00:00:00"/>
        <d v="2023-09-26T00:00:00"/>
        <d v="2024-07-19T00:00:00"/>
        <d v="2023-06-15T00:00:00"/>
        <d v="2024-09-06T00:00:00"/>
        <d v="2023-09-28T00:00:00"/>
        <d v="2023-04-12T00:00:00"/>
        <d v="2023-06-07T00:00:00"/>
        <d v="2023-03-02T00:00:00"/>
        <d v="2024-06-12T00:00:00"/>
        <d v="2023-07-10T00:00:00"/>
        <d v="2023-06-19T00:00:00"/>
        <d v="2023-09-14T00:00:00"/>
        <d v="2024-09-02T00:00:00"/>
        <d v="2023-08-07T00:00:00"/>
        <d v="2024-05-21T00:00:00"/>
        <d v="2024-08-02T00:00:00"/>
        <d v="2023-11-22T00:00:00"/>
        <d v="2023-03-01T00:00:00"/>
        <d v="2024-08-20T00:00:00"/>
        <d v="2024-04-30T00:00:00"/>
        <d v="2024-01-22T00:00:00"/>
        <d v="2023-08-16T00:00:00"/>
        <d v="2024-03-12T00:00:00"/>
        <d v="2024-01-04T00:00:00"/>
        <d v="2023-02-09T00:00:00"/>
        <d v="2023-05-23T00:00:00"/>
        <d v="2024-08-12T00:00:00"/>
        <d v="2024-03-05T00:00:00"/>
        <d v="2024-08-27T00:00:00"/>
        <d v="2023-04-28T00:00:00"/>
        <d v="2023-11-30T00:00:00"/>
        <d v="2024-09-24T00:00:00"/>
        <d v="2024-01-30T00:00:00"/>
        <d v="2024-02-22T00:00:00"/>
        <d v="2023-03-28T00:00:00"/>
        <d v="2023-10-09T00:00:00"/>
        <d v="2024-06-25T00:00:00"/>
        <d v="2023-05-11T00:00:00"/>
        <d v="2023-08-17T00:00:00"/>
        <d v="2023-10-24T00:00:00"/>
        <d v="2024-05-08T00:00:00"/>
        <d v="2024-06-10T00:00:00"/>
        <d v="2023-02-28T00:00:00"/>
        <d v="2023-01-09T00:00:00"/>
        <d v="2023-06-12T00:00:00"/>
        <d v="2024-01-12T00:00:00"/>
        <d v="2023-06-20T00:00:00"/>
        <d v="2023-10-03T00:00:00"/>
        <d v="2024-01-01T00:00:00"/>
        <d v="2023-10-12T00:00:00"/>
        <d v="2024-06-04T00:00:00"/>
        <d v="2024-09-12T00:00:00"/>
        <d v="2023-05-30T00:00:00"/>
        <d v="2023-03-06T00:00:00"/>
        <d v="2023-10-16T00:00:00"/>
        <d v="2023-08-02T00:00:00"/>
        <d v="2023-04-26T00:00:00"/>
        <d v="2024-02-16T00:00:00"/>
        <d v="2023-03-09T00:00:00"/>
        <d v="2024-01-15T00:00:00"/>
        <d v="2023-03-29T00:00:00"/>
        <d v="2024-05-24T00:00:00"/>
        <d v="2023-06-21T00:00:00"/>
        <d v="2024-06-11T00:00:00"/>
        <d v="2023-05-03T00:00:00"/>
        <d v="2023-06-14T00:00:00"/>
        <d v="2023-10-18T00:00:00"/>
        <d v="2023-05-09T00:00:00"/>
        <d v="2023-04-20T00:00:00"/>
        <d v="2023-05-26T00:00:00"/>
        <d v="2024-03-25T00:00:00"/>
        <d v="2023-06-28T00:00:00"/>
        <d v="2023-05-02T00:00:00"/>
        <d v="2023-03-15T00:00:00"/>
        <d v="2023-06-26T00:00:00"/>
        <d v="2024-01-16T00:00:00"/>
        <d v="2024-03-28T00:00:00"/>
        <d v="2023-04-10T00:00:00"/>
        <d v="2023-07-04T00:00:00"/>
        <d v="2023-03-22T00:00:00"/>
        <d v="2023-12-29T00:00:00"/>
        <d v="2024-03-07T00:00:00"/>
        <d v="2024-09-10T00:00:00"/>
        <d v="2024-03-15T00:00:00"/>
        <d v="2023-05-22T00:00:00"/>
        <d v="2024-01-02T00:00:00"/>
        <d v="2024-08-15T00:00:00"/>
        <d v="2023-02-06T00:00:00"/>
        <d v="2023-06-09T00:00:00"/>
        <d v="2024-05-06T00:00:00"/>
        <d v="2024-04-22T00:00:00"/>
        <d v="2023-12-15T00:00:00"/>
        <d v="2023-01-05T00:00:00"/>
        <d v="2023-05-29T00:00:00"/>
        <d v="2024-06-05T00:00:00"/>
        <d v="2023-05-24T00:00:00"/>
        <d v="2024-07-18T00:00:00"/>
        <d v="2023-07-19T00:00:00"/>
        <d v="2024-09-04T00:00:00"/>
        <d v="2023-05-10T00:00:00"/>
        <d v="2024-05-17T00:00:00"/>
        <d v="2024-04-05T00:00:00"/>
        <d v="2024-02-29T00:00:00"/>
        <d v="2023-03-31T00:00:00"/>
        <d v="2023-08-25T00:00:00"/>
        <d v="2023-03-13T00:00:00"/>
        <d v="2024-10-01T00:00:00"/>
        <d v="2024-04-23T00:00:00"/>
        <d v="2023-04-25T00:00:00"/>
        <d v="2024-07-24T00:00:00"/>
        <d v="2024-05-10T00:00:00"/>
        <d v="2024-03-18T00:00:00"/>
        <d v="2023-02-16T00:00:00"/>
        <d v="2023-05-15T00:00:00"/>
        <d v="2024-08-21T00:00:00"/>
        <d v="2024-05-14T00:00:00"/>
        <d v="2023-03-30T00:00:00"/>
        <d v="2024-04-18T00:00:00"/>
        <d v="2023-08-24T00:00:00"/>
        <d v="2024-04-03T00:00:00"/>
        <d v="2023-08-08T00:00:00"/>
        <d v="2024-04-24T00:00:00"/>
        <d v="2024-04-01T00:00:00"/>
      </sharedItems>
      <fieldGroup par="13"/>
    </cacheField>
    <cacheField name="Amount" numFmtId="165">
      <sharedItems containsSemiMixedTypes="0" containsString="0" containsNumber="1" minValue="2.25" maxValue="33484.5"/>
    </cacheField>
    <cacheField name="Boxes" numFmtId="0">
      <sharedItems containsSemiMixedTypes="0" containsString="0" containsNumber="1" containsInteger="1" minValue="1" maxValue="4186"/>
    </cacheField>
    <cacheField name="Order_Status" numFmtId="0">
      <sharedItems count="4">
        <s v="Delivered"/>
        <s v="Shipped"/>
        <s v="Placed"/>
        <s v="Cancelled"/>
      </sharedItems>
    </cacheField>
    <cacheField name="Revenue_per_Box" numFmtId="0">
      <sharedItems containsSemiMixedTypes="0" containsString="0" containsNumber="1" minValue="2.25" maxValue="28.998355263157894"/>
    </cacheField>
    <cacheField name="OnTime" numFmtId="0">
      <sharedItems/>
    </cacheField>
    <cacheField name="Ship_Month" numFmtId="0">
      <sharedItems/>
    </cacheField>
    <cacheField name="Ship_Year" numFmtId="0">
      <sharedItems containsSemiMixedTypes="0" containsString="0" containsNumber="1" containsInteger="1" minValue="2023" maxValue="2024"/>
    </cacheField>
    <cacheField name="Months (Shipdate)" numFmtId="0" databaseField="0">
      <fieldGroup base="4">
        <rangePr groupBy="months" startDate="2023-01-02T00:00:00" endDate="2024-10-02T00:00:00"/>
        <groupItems count="14">
          <s v="&lt;02-01-2023"/>
          <s v="Jan"/>
          <s v="Feb"/>
          <s v="Mar"/>
          <s v="Apr"/>
          <s v="May"/>
          <s v="Jun"/>
          <s v="Jul"/>
          <s v="Aug"/>
          <s v="Sep"/>
          <s v="Oct"/>
          <s v="Nov"/>
          <s v="Dec"/>
          <s v="&gt;02-10-2024"/>
        </groupItems>
      </fieldGroup>
    </cacheField>
    <cacheField name="Years (Shipdate)" numFmtId="0" databaseField="0">
      <fieldGroup base="4">
        <rangePr groupBy="years" startDate="2023-01-02T00:00:00" endDate="2024-10-02T00:00:00"/>
        <groupItems count="4">
          <s v="&lt;02-01-2023"/>
          <s v="2023"/>
          <s v="2024"/>
          <s v="&gt;02-10-2024"/>
        </groupItems>
      </fieldGroup>
    </cacheField>
  </cacheFields>
  <extLst>
    <ext xmlns:x14="http://schemas.microsoft.com/office/spreadsheetml/2009/9/main" uri="{725AE2AE-9491-48be-B2B4-4EB974FC3084}">
      <x14:pivotCacheDefinition pivotCacheId="11257477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05">
  <r>
    <s v="S00000012"/>
    <x v="0"/>
    <s v="P01"/>
    <x v="0"/>
    <x v="0"/>
    <n v="5609.25"/>
    <n v="374"/>
    <x v="0"/>
    <n v="14.997994652406417"/>
    <s v="Yes"/>
    <s v="December"/>
    <n v="2023"/>
  </r>
  <r>
    <s v="S00000042"/>
    <x v="0"/>
    <s v="P01"/>
    <x v="1"/>
    <x v="1"/>
    <n v="7197.75"/>
    <n v="450"/>
    <x v="0"/>
    <n v="15.994999999999999"/>
    <s v="Yes"/>
    <s v="October"/>
    <n v="2023"/>
  </r>
  <r>
    <s v="S00000058"/>
    <x v="0"/>
    <s v="P01"/>
    <x v="2"/>
    <x v="2"/>
    <n v="13279.5"/>
    <n v="1107"/>
    <x v="0"/>
    <n v="11.995934959349594"/>
    <s v="Yes"/>
    <s v="June"/>
    <n v="2024"/>
  </r>
  <r>
    <s v="S00000088"/>
    <x v="0"/>
    <s v="P02"/>
    <x v="3"/>
    <x v="3"/>
    <n v="1919.25"/>
    <n v="138"/>
    <x v="0"/>
    <n v="13.907608695652174"/>
    <s v="Yes"/>
    <s v="April"/>
    <n v="2023"/>
  </r>
  <r>
    <s v="S00000095"/>
    <x v="0"/>
    <s v="P02"/>
    <x v="0"/>
    <x v="4"/>
    <n v="2324.25"/>
    <n v="146"/>
    <x v="0"/>
    <n v="15.919520547945206"/>
    <s v="Yes"/>
    <s v="December"/>
    <n v="2023"/>
  </r>
  <r>
    <s v="S00000120"/>
    <x v="0"/>
    <s v="P04"/>
    <x v="3"/>
    <x v="5"/>
    <n v="526.5"/>
    <n v="106"/>
    <x v="1"/>
    <n v="4.966981132075472"/>
    <s v="No"/>
    <s v="August"/>
    <n v="2024"/>
  </r>
  <r>
    <s v="S00000132"/>
    <x v="0"/>
    <s v="P04"/>
    <x v="4"/>
    <x v="6"/>
    <n v="1050.75"/>
    <n v="151"/>
    <x v="0"/>
    <n v="6.9586092715231791"/>
    <s v="Yes"/>
    <s v="November"/>
    <n v="2023"/>
  </r>
  <r>
    <s v="S00000138"/>
    <x v="0"/>
    <s v="P04"/>
    <x v="3"/>
    <x v="7"/>
    <n v="9389.25"/>
    <n v="1342"/>
    <x v="0"/>
    <n v="6.9964605067064083"/>
    <s v="Yes"/>
    <s v="December"/>
    <n v="2023"/>
  </r>
  <r>
    <s v="S00000150"/>
    <x v="0"/>
    <s v="P04"/>
    <x v="4"/>
    <x v="8"/>
    <n v="2670.75"/>
    <n v="535"/>
    <x v="0"/>
    <n v="4.9920560747663547"/>
    <s v="Yes"/>
    <s v="August"/>
    <n v="2023"/>
  </r>
  <r>
    <s v="S00000153"/>
    <x v="0"/>
    <s v="P04"/>
    <x v="3"/>
    <x v="9"/>
    <n v="9297"/>
    <n v="1163"/>
    <x v="0"/>
    <n v="7.9939810834049867"/>
    <s v="Yes"/>
    <s v="January"/>
    <n v="2024"/>
  </r>
  <r>
    <s v="S00000167"/>
    <x v="0"/>
    <s v="P04"/>
    <x v="4"/>
    <x v="10"/>
    <n v="5611.5"/>
    <n v="802"/>
    <x v="0"/>
    <n v="6.9968827930174564"/>
    <s v="Yes"/>
    <s v="May"/>
    <n v="2023"/>
  </r>
  <r>
    <s v="S00000231"/>
    <x v="0"/>
    <s v="P04"/>
    <x v="0"/>
    <x v="11"/>
    <n v="5190.75"/>
    <n v="742"/>
    <x v="2"/>
    <n v="6.9956199460916446"/>
    <s v="No"/>
    <s v="September"/>
    <n v="2024"/>
  </r>
  <r>
    <s v="S00000237"/>
    <x v="0"/>
    <s v="P04"/>
    <x v="4"/>
    <x v="12"/>
    <n v="171"/>
    <n v="29"/>
    <x v="0"/>
    <n v="5.8965517241379306"/>
    <s v="Yes"/>
    <s v="August"/>
    <n v="2023"/>
  </r>
  <r>
    <s v="S00000250"/>
    <x v="0"/>
    <s v="P05"/>
    <x v="0"/>
    <x v="13"/>
    <n v="1172.25"/>
    <n v="196"/>
    <x v="0"/>
    <n v="5.9808673469387754"/>
    <s v="Yes"/>
    <s v="May"/>
    <n v="2024"/>
  </r>
  <r>
    <s v="S00000344"/>
    <x v="0"/>
    <s v="P06"/>
    <x v="5"/>
    <x v="14"/>
    <n v="2963.25"/>
    <n v="106"/>
    <x v="1"/>
    <n v="27.955188679245282"/>
    <s v="No"/>
    <s v="August"/>
    <n v="2024"/>
  </r>
  <r>
    <s v="S00000385"/>
    <x v="0"/>
    <s v="P07"/>
    <x v="0"/>
    <x v="15"/>
    <n v="4781.25"/>
    <n v="192"/>
    <x v="2"/>
    <n v="24.90234375"/>
    <s v="No"/>
    <s v="September"/>
    <n v="2024"/>
  </r>
  <r>
    <s v="S00000430"/>
    <x v="0"/>
    <s v="P07"/>
    <x v="5"/>
    <x v="16"/>
    <n v="4560.75"/>
    <n v="183"/>
    <x v="1"/>
    <n v="24.922131147540984"/>
    <s v="No"/>
    <s v="July"/>
    <n v="2024"/>
  </r>
  <r>
    <s v="S00000462"/>
    <x v="0"/>
    <s v="P08"/>
    <x v="3"/>
    <x v="17"/>
    <n v="9247.5"/>
    <n v="441"/>
    <x v="0"/>
    <n v="20.969387755102041"/>
    <s v="Yes"/>
    <s v="October"/>
    <n v="2023"/>
  </r>
  <r>
    <s v="S00000501"/>
    <x v="0"/>
    <s v="P08"/>
    <x v="1"/>
    <x v="18"/>
    <n v="501.75"/>
    <n v="28"/>
    <x v="0"/>
    <n v="17.919642857142858"/>
    <s v="Yes"/>
    <s v="June"/>
    <n v="2023"/>
  </r>
  <r>
    <s v="S00000515"/>
    <x v="0"/>
    <s v="P08"/>
    <x v="5"/>
    <x v="19"/>
    <n v="5908.5"/>
    <n v="311"/>
    <x v="3"/>
    <n v="18.9983922829582"/>
    <s v="No"/>
    <s v="June"/>
    <n v="2023"/>
  </r>
  <r>
    <s v="S00000516"/>
    <x v="0"/>
    <s v="P08"/>
    <x v="5"/>
    <x v="20"/>
    <n v="7796.25"/>
    <n v="411"/>
    <x v="0"/>
    <n v="18.96897810218978"/>
    <s v="Yes"/>
    <s v="July"/>
    <n v="2023"/>
  </r>
  <r>
    <s v="S00000551"/>
    <x v="0"/>
    <s v="P09"/>
    <x v="2"/>
    <x v="21"/>
    <n v="5742"/>
    <n v="303"/>
    <x v="3"/>
    <n v="18.950495049504951"/>
    <s v="No"/>
    <s v="October"/>
    <n v="2023"/>
  </r>
  <r>
    <s v="S00000593"/>
    <x v="0"/>
    <s v="P10"/>
    <x v="4"/>
    <x v="22"/>
    <n v="1372.5"/>
    <n v="99"/>
    <x v="0"/>
    <n v="13.863636363636363"/>
    <s v="Yes"/>
    <s v="October"/>
    <n v="2023"/>
  </r>
  <r>
    <s v="S00000594"/>
    <x v="0"/>
    <s v="P10"/>
    <x v="4"/>
    <x v="23"/>
    <n v="33.75"/>
    <n v="3"/>
    <x v="1"/>
    <n v="11.25"/>
    <s v="No"/>
    <s v="August"/>
    <n v="2024"/>
  </r>
  <r>
    <s v="S00000596"/>
    <x v="0"/>
    <s v="P10"/>
    <x v="3"/>
    <x v="24"/>
    <n v="335.25"/>
    <n v="26"/>
    <x v="0"/>
    <n v="12.89423076923077"/>
    <s v="Yes"/>
    <s v="May"/>
    <n v="2024"/>
  </r>
  <r>
    <s v="S00000619"/>
    <x v="0"/>
    <s v="P10"/>
    <x v="2"/>
    <x v="25"/>
    <n v="8676"/>
    <n v="620"/>
    <x v="0"/>
    <n v="13.993548387096775"/>
    <s v="Yes"/>
    <s v="September"/>
    <n v="2023"/>
  </r>
  <r>
    <s v="S00000622"/>
    <x v="0"/>
    <s v="P10"/>
    <x v="0"/>
    <x v="26"/>
    <n v="6759"/>
    <n v="451"/>
    <x v="3"/>
    <n v="14.986696230598669"/>
    <s v="No"/>
    <s v="May"/>
    <n v="2023"/>
  </r>
  <r>
    <s v="S00000741"/>
    <x v="0"/>
    <s v="P12"/>
    <x v="0"/>
    <x v="27"/>
    <n v="7332.75"/>
    <n v="524"/>
    <x v="1"/>
    <n v="13.993797709923664"/>
    <s v="No"/>
    <s v="August"/>
    <n v="2024"/>
  </r>
  <r>
    <s v="S00000758"/>
    <x v="0"/>
    <s v="P12"/>
    <x v="0"/>
    <x v="28"/>
    <n v="2265.75"/>
    <n v="162"/>
    <x v="0"/>
    <n v="13.986111111111111"/>
    <s v="Yes"/>
    <s v="March"/>
    <n v="2024"/>
  </r>
  <r>
    <s v="S00000766"/>
    <x v="0"/>
    <s v="P12"/>
    <x v="3"/>
    <x v="21"/>
    <n v="12269.25"/>
    <n v="767"/>
    <x v="0"/>
    <n v="15.996414602346805"/>
    <s v="Yes"/>
    <s v="October"/>
    <n v="2023"/>
  </r>
  <r>
    <s v="S00000812"/>
    <x v="0"/>
    <s v="P13"/>
    <x v="4"/>
    <x v="29"/>
    <n v="1653.75"/>
    <n v="184"/>
    <x v="0"/>
    <n v="8.9877717391304355"/>
    <s v="Yes"/>
    <s v="November"/>
    <n v="2023"/>
  </r>
  <r>
    <s v="S00000862"/>
    <x v="0"/>
    <s v="P13"/>
    <x v="0"/>
    <x v="30"/>
    <n v="9708.75"/>
    <n v="971"/>
    <x v="1"/>
    <n v="9.998712667353244"/>
    <s v="No"/>
    <s v="August"/>
    <n v="2024"/>
  </r>
  <r>
    <s v="S00000865"/>
    <x v="0"/>
    <s v="P13"/>
    <x v="4"/>
    <x v="31"/>
    <n v="328.5"/>
    <n v="55"/>
    <x v="0"/>
    <n v="5.9727272727272727"/>
    <s v="Yes"/>
    <s v="September"/>
    <n v="2023"/>
  </r>
  <r>
    <s v="S00000895"/>
    <x v="0"/>
    <s v="P13"/>
    <x v="0"/>
    <x v="16"/>
    <n v="4720.5"/>
    <n v="675"/>
    <x v="1"/>
    <n v="6.9933333333333332"/>
    <s v="No"/>
    <s v="July"/>
    <n v="2024"/>
  </r>
  <r>
    <s v="S00000906"/>
    <x v="0"/>
    <s v="P14"/>
    <x v="5"/>
    <x v="32"/>
    <n v="5348.25"/>
    <n v="357"/>
    <x v="0"/>
    <n v="14.981092436974789"/>
    <s v="Yes"/>
    <s v="June"/>
    <n v="2024"/>
  </r>
  <r>
    <s v="S00000921"/>
    <x v="0"/>
    <s v="P14"/>
    <x v="3"/>
    <x v="4"/>
    <n v="5377.5"/>
    <n v="385"/>
    <x v="0"/>
    <n v="13.967532467532468"/>
    <s v="Yes"/>
    <s v="December"/>
    <n v="2023"/>
  </r>
  <r>
    <s v="S00000922"/>
    <x v="0"/>
    <s v="P14"/>
    <x v="5"/>
    <x v="33"/>
    <n v="4902.75"/>
    <n v="351"/>
    <x v="0"/>
    <n v="13.967948717948717"/>
    <s v="Yes"/>
    <s v="February"/>
    <n v="2023"/>
  </r>
  <r>
    <s v="S00000954"/>
    <x v="0"/>
    <s v="P14"/>
    <x v="3"/>
    <x v="32"/>
    <n v="5998.5"/>
    <n v="334"/>
    <x v="0"/>
    <n v="17.959580838323355"/>
    <s v="Yes"/>
    <s v="June"/>
    <n v="2024"/>
  </r>
  <r>
    <s v="S00000957"/>
    <x v="0"/>
    <s v="P14"/>
    <x v="5"/>
    <x v="34"/>
    <n v="3973.5"/>
    <n v="284"/>
    <x v="0"/>
    <n v="13.991197183098592"/>
    <s v="Yes"/>
    <s v="April"/>
    <n v="2023"/>
  </r>
  <r>
    <s v="S00000966"/>
    <x v="0"/>
    <s v="P14"/>
    <x v="4"/>
    <x v="35"/>
    <n v="5973.75"/>
    <n v="427"/>
    <x v="0"/>
    <n v="13.990046838407494"/>
    <s v="Yes"/>
    <s v="January"/>
    <n v="2024"/>
  </r>
  <r>
    <s v="S00001047"/>
    <x v="0"/>
    <s v="P16"/>
    <x v="0"/>
    <x v="36"/>
    <n v="744.75"/>
    <n v="44"/>
    <x v="0"/>
    <n v="16.926136363636363"/>
    <s v="Yes"/>
    <s v="February"/>
    <n v="2023"/>
  </r>
  <r>
    <s v="S00001110"/>
    <x v="0"/>
    <s v="P17"/>
    <x v="5"/>
    <x v="37"/>
    <n v="10226.25"/>
    <n v="1461"/>
    <x v="0"/>
    <n v="6.9994866529774127"/>
    <s v="Yes"/>
    <s v="November"/>
    <n v="2023"/>
  </r>
  <r>
    <s v="S00001118"/>
    <x v="0"/>
    <s v="P17"/>
    <x v="4"/>
    <x v="38"/>
    <n v="13875.75"/>
    <n v="1262"/>
    <x v="0"/>
    <n v="10.995047543581617"/>
    <s v="Yes"/>
    <s v="January"/>
    <n v="2024"/>
  </r>
  <r>
    <s v="S00001125"/>
    <x v="0"/>
    <s v="P17"/>
    <x v="3"/>
    <x v="39"/>
    <n v="4578.75"/>
    <n v="458"/>
    <x v="2"/>
    <n v="9.9972707423580793"/>
    <s v="No"/>
    <s v="September"/>
    <n v="2024"/>
  </r>
  <r>
    <s v="S00001129"/>
    <x v="0"/>
    <s v="P17"/>
    <x v="2"/>
    <x v="40"/>
    <n v="85.5"/>
    <n v="11"/>
    <x v="0"/>
    <n v="7.7727272727272725"/>
    <s v="Yes"/>
    <s v="December"/>
    <n v="2023"/>
  </r>
  <r>
    <s v="S00001152"/>
    <x v="0"/>
    <s v="P17"/>
    <x v="4"/>
    <x v="41"/>
    <n v="2398.5"/>
    <n v="240"/>
    <x v="0"/>
    <n v="9.9937500000000004"/>
    <s v="Yes"/>
    <s v="May"/>
    <n v="2024"/>
  </r>
  <r>
    <s v="S00001187"/>
    <x v="0"/>
    <s v="P18"/>
    <x v="4"/>
    <x v="42"/>
    <n v="2299.5"/>
    <n v="288"/>
    <x v="0"/>
    <n v="7.984375"/>
    <s v="Yes"/>
    <s v="June"/>
    <n v="2023"/>
  </r>
  <r>
    <s v="S00001227"/>
    <x v="0"/>
    <s v="P18"/>
    <x v="3"/>
    <x v="43"/>
    <n v="5357.25"/>
    <n v="766"/>
    <x v="0"/>
    <n v="6.9937989556135767"/>
    <s v="Yes"/>
    <s v="October"/>
    <n v="2023"/>
  </r>
  <r>
    <s v="S00001233"/>
    <x v="0"/>
    <s v="P18"/>
    <x v="1"/>
    <x v="44"/>
    <n v="8736.75"/>
    <n v="1093"/>
    <x v="0"/>
    <n v="7.993366880146386"/>
    <s v="Yes"/>
    <s v="June"/>
    <n v="2023"/>
  </r>
  <r>
    <s v="S00001274"/>
    <x v="0"/>
    <s v="P19"/>
    <x v="4"/>
    <x v="44"/>
    <n v="587.25"/>
    <n v="22"/>
    <x v="0"/>
    <n v="26.693181818181817"/>
    <s v="Yes"/>
    <s v="June"/>
    <n v="2023"/>
  </r>
  <r>
    <s v="S00001332"/>
    <x v="0"/>
    <s v="P20"/>
    <x v="5"/>
    <x v="45"/>
    <n v="3132"/>
    <n v="285"/>
    <x v="0"/>
    <n v="10.989473684210527"/>
    <s v="Yes"/>
    <s v="October"/>
    <n v="2023"/>
  </r>
  <r>
    <s v="S00001445"/>
    <x v="0"/>
    <s v="P22"/>
    <x v="3"/>
    <x v="46"/>
    <n v="6642"/>
    <n v="369"/>
    <x v="0"/>
    <n v="18"/>
    <s v="Yes"/>
    <s v="May"/>
    <n v="2024"/>
  </r>
  <r>
    <s v="S00001451"/>
    <x v="0"/>
    <s v="P22"/>
    <x v="5"/>
    <x v="47"/>
    <n v="6725.25"/>
    <n v="321"/>
    <x v="2"/>
    <n v="20.950934579439252"/>
    <s v="No"/>
    <s v="September"/>
    <n v="2024"/>
  </r>
  <r>
    <s v="S00001466"/>
    <x v="0"/>
    <s v="P22"/>
    <x v="5"/>
    <x v="48"/>
    <n v="8439.75"/>
    <n v="469"/>
    <x v="0"/>
    <n v="17.995202558635395"/>
    <s v="Yes"/>
    <s v="June"/>
    <n v="2024"/>
  </r>
  <r>
    <s v="S00001486"/>
    <x v="0"/>
    <s v="P22"/>
    <x v="2"/>
    <x v="7"/>
    <n v="67.5"/>
    <n v="4"/>
    <x v="0"/>
    <n v="16.875"/>
    <s v="Yes"/>
    <s v="December"/>
    <n v="2023"/>
  </r>
  <r>
    <s v="S00001511"/>
    <x v="0"/>
    <s v="P22"/>
    <x v="4"/>
    <x v="49"/>
    <n v="6583.5"/>
    <n v="300"/>
    <x v="2"/>
    <n v="21.945"/>
    <s v="No"/>
    <s v="September"/>
    <n v="2024"/>
  </r>
  <r>
    <s v="S00001514"/>
    <x v="0"/>
    <s v="P22"/>
    <x v="3"/>
    <x v="50"/>
    <n v="5508"/>
    <n v="306"/>
    <x v="0"/>
    <n v="18"/>
    <s v="Yes"/>
    <s v="July"/>
    <n v="2023"/>
  </r>
  <r>
    <s v="S00001550"/>
    <x v="0"/>
    <s v="P01"/>
    <x v="3"/>
    <x v="51"/>
    <n v="2520"/>
    <n v="168"/>
    <x v="1"/>
    <n v="15"/>
    <s v="No"/>
    <s v="August"/>
    <n v="2024"/>
  </r>
  <r>
    <s v="S00001565"/>
    <x v="0"/>
    <s v="P01"/>
    <x v="3"/>
    <x v="52"/>
    <n v="585"/>
    <n v="42"/>
    <x v="0"/>
    <n v="13.928571428571429"/>
    <s v="Yes"/>
    <s v="August"/>
    <n v="2023"/>
  </r>
  <r>
    <s v="S00001580"/>
    <x v="0"/>
    <s v="P01"/>
    <x v="4"/>
    <x v="53"/>
    <n v="8336.25"/>
    <n v="522"/>
    <x v="2"/>
    <n v="15.969827586206897"/>
    <s v="No"/>
    <s v="September"/>
    <n v="2024"/>
  </r>
  <r>
    <s v="S00001619"/>
    <x v="0"/>
    <s v="P02"/>
    <x v="5"/>
    <x v="54"/>
    <n v="11130.75"/>
    <n v="743"/>
    <x v="1"/>
    <n v="14.980820995962315"/>
    <s v="No"/>
    <s v="July"/>
    <n v="2024"/>
  </r>
  <r>
    <s v="S00001632"/>
    <x v="0"/>
    <s v="P03"/>
    <x v="3"/>
    <x v="9"/>
    <n v="429.75"/>
    <n v="36"/>
    <x v="0"/>
    <n v="11.9375"/>
    <s v="Yes"/>
    <s v="January"/>
    <n v="2024"/>
  </r>
  <r>
    <s v="S00001657"/>
    <x v="0"/>
    <s v="P04"/>
    <x v="1"/>
    <x v="55"/>
    <n v="8133.75"/>
    <n v="1356"/>
    <x v="0"/>
    <n v="5.9983407079646014"/>
    <s v="Yes"/>
    <s v="January"/>
    <n v="2023"/>
  </r>
  <r>
    <s v="S00001678"/>
    <x v="0"/>
    <s v="P04"/>
    <x v="0"/>
    <x v="56"/>
    <n v="3251.25"/>
    <n v="407"/>
    <x v="1"/>
    <n v="7.9883292383292384"/>
    <s v="No"/>
    <s v="July"/>
    <n v="2024"/>
  </r>
  <r>
    <s v="S00001679"/>
    <x v="0"/>
    <s v="P04"/>
    <x v="4"/>
    <x v="57"/>
    <n v="4761"/>
    <n v="596"/>
    <x v="0"/>
    <n v="7.9882550335570466"/>
    <s v="Yes"/>
    <s v="February"/>
    <n v="2024"/>
  </r>
  <r>
    <s v="S00001731"/>
    <x v="0"/>
    <s v="P04"/>
    <x v="4"/>
    <x v="45"/>
    <n v="6248.25"/>
    <n v="782"/>
    <x v="0"/>
    <n v="7.9900895140664963"/>
    <s v="Yes"/>
    <s v="October"/>
    <n v="2023"/>
  </r>
  <r>
    <s v="S00001748"/>
    <x v="0"/>
    <s v="P04"/>
    <x v="4"/>
    <x v="58"/>
    <n v="6864.75"/>
    <n v="763"/>
    <x v="0"/>
    <n v="8.9970511140235914"/>
    <s v="Yes"/>
    <s v="December"/>
    <n v="2023"/>
  </r>
  <r>
    <s v="S00001762"/>
    <x v="0"/>
    <s v="P04"/>
    <x v="0"/>
    <x v="59"/>
    <n v="6405.75"/>
    <n v="712"/>
    <x v="0"/>
    <n v="8.9968398876404496"/>
    <s v="Yes"/>
    <s v="February"/>
    <n v="2024"/>
  </r>
  <r>
    <s v="S00001811"/>
    <x v="0"/>
    <s v="P05"/>
    <x v="1"/>
    <x v="11"/>
    <n v="2270.25"/>
    <n v="284"/>
    <x v="2"/>
    <n v="7.993838028169014"/>
    <s v="No"/>
    <s v="September"/>
    <n v="2024"/>
  </r>
  <r>
    <s v="S00001817"/>
    <x v="0"/>
    <s v="P05"/>
    <x v="4"/>
    <x v="60"/>
    <n v="1642.5"/>
    <n v="183"/>
    <x v="0"/>
    <n v="8.9754098360655732"/>
    <s v="Yes"/>
    <s v="October"/>
    <n v="2023"/>
  </r>
  <r>
    <s v="S00001849"/>
    <x v="0"/>
    <s v="P05"/>
    <x v="4"/>
    <x v="61"/>
    <n v="6432.75"/>
    <n v="1073"/>
    <x v="0"/>
    <n v="5.9951071761416586"/>
    <s v="Yes"/>
    <s v="January"/>
    <n v="2024"/>
  </r>
  <r>
    <s v="S00001859"/>
    <x v="0"/>
    <s v="P05"/>
    <x v="5"/>
    <x v="62"/>
    <n v="1491.75"/>
    <n v="166"/>
    <x v="0"/>
    <n v="8.9864457831325293"/>
    <s v="Yes"/>
    <s v="November"/>
    <n v="2023"/>
  </r>
  <r>
    <s v="S00001866"/>
    <x v="0"/>
    <s v="P05"/>
    <x v="4"/>
    <x v="7"/>
    <n v="3458.25"/>
    <n v="433"/>
    <x v="0"/>
    <n v="7.9867205542725177"/>
    <s v="Yes"/>
    <s v="December"/>
    <n v="2023"/>
  </r>
  <r>
    <s v="S00001872"/>
    <x v="0"/>
    <s v="P06"/>
    <x v="3"/>
    <x v="63"/>
    <n v="1062"/>
    <n v="43"/>
    <x v="0"/>
    <n v="24.697674418604652"/>
    <s v="Yes"/>
    <s v="June"/>
    <n v="2023"/>
  </r>
  <r>
    <s v="S00001878"/>
    <x v="0"/>
    <s v="P06"/>
    <x v="1"/>
    <x v="29"/>
    <n v="1012.5"/>
    <n v="41"/>
    <x v="0"/>
    <n v="24.695121951219512"/>
    <s v="Yes"/>
    <s v="November"/>
    <n v="2023"/>
  </r>
  <r>
    <s v="S00001887"/>
    <x v="0"/>
    <s v="P06"/>
    <x v="3"/>
    <x v="64"/>
    <n v="4853.25"/>
    <n v="203"/>
    <x v="0"/>
    <n v="23.907635467980295"/>
    <s v="Yes"/>
    <s v="August"/>
    <n v="2023"/>
  </r>
  <r>
    <s v="S00001932"/>
    <x v="0"/>
    <s v="P07"/>
    <x v="0"/>
    <x v="65"/>
    <n v="5357.25"/>
    <n v="215"/>
    <x v="0"/>
    <n v="24.917441860465118"/>
    <s v="Yes"/>
    <s v="March"/>
    <n v="2023"/>
  </r>
  <r>
    <s v="S00001951"/>
    <x v="0"/>
    <s v="P07"/>
    <x v="4"/>
    <x v="66"/>
    <n v="5301"/>
    <n v="213"/>
    <x v="0"/>
    <n v="24.887323943661972"/>
    <s v="Yes"/>
    <s v="December"/>
    <n v="2023"/>
  </r>
  <r>
    <s v="S00001955"/>
    <x v="0"/>
    <s v="P07"/>
    <x v="3"/>
    <x v="67"/>
    <n v="5692.5"/>
    <n v="204"/>
    <x v="0"/>
    <n v="27.904411764705884"/>
    <s v="Yes"/>
    <s v="January"/>
    <n v="2023"/>
  </r>
  <r>
    <s v="S00001983"/>
    <x v="0"/>
    <s v="P07"/>
    <x v="0"/>
    <x v="68"/>
    <n v="5841"/>
    <n v="234"/>
    <x v="1"/>
    <n v="24.96153846153846"/>
    <s v="No"/>
    <s v="July"/>
    <n v="2024"/>
  </r>
  <r>
    <s v="S00002055"/>
    <x v="0"/>
    <s v="P08"/>
    <x v="4"/>
    <x v="11"/>
    <n v="20072.25"/>
    <n v="1057"/>
    <x v="2"/>
    <n v="18.989829706717124"/>
    <s v="No"/>
    <s v="September"/>
    <n v="2024"/>
  </r>
  <r>
    <s v="S00002088"/>
    <x v="0"/>
    <s v="P09"/>
    <x v="4"/>
    <x v="69"/>
    <n v="2002.5"/>
    <n v="88"/>
    <x v="0"/>
    <n v="22.755681818181817"/>
    <s v="Yes"/>
    <s v="July"/>
    <n v="2023"/>
  </r>
  <r>
    <s v="S00002124"/>
    <x v="0"/>
    <s v="P10"/>
    <x v="4"/>
    <x v="70"/>
    <n v="920.25"/>
    <n v="66"/>
    <x v="0"/>
    <n v="13.943181818181818"/>
    <s v="Yes"/>
    <s v="May"/>
    <n v="2023"/>
  </r>
  <r>
    <s v="S00002132"/>
    <x v="0"/>
    <s v="P10"/>
    <x v="2"/>
    <x v="71"/>
    <n v="11027.25"/>
    <n v="690"/>
    <x v="2"/>
    <n v="15.981521739130434"/>
    <s v="No"/>
    <s v="September"/>
    <n v="2024"/>
  </r>
  <r>
    <s v="S00002201"/>
    <x v="0"/>
    <s v="P10"/>
    <x v="1"/>
    <x v="72"/>
    <n v="675"/>
    <n v="57"/>
    <x v="3"/>
    <n v="11.842105263157896"/>
    <s v="No"/>
    <s v="December"/>
    <n v="2023"/>
  </r>
  <r>
    <s v="S00002226"/>
    <x v="0"/>
    <s v="P11"/>
    <x v="4"/>
    <x v="69"/>
    <n v="780.75"/>
    <n v="42"/>
    <x v="0"/>
    <n v="18.589285714285715"/>
    <s v="Yes"/>
    <s v="July"/>
    <n v="2023"/>
  </r>
  <r>
    <s v="S00002256"/>
    <x v="0"/>
    <s v="P12"/>
    <x v="0"/>
    <x v="73"/>
    <n v="10606.5"/>
    <n v="624"/>
    <x v="0"/>
    <n v="16.997596153846153"/>
    <s v="Yes"/>
    <s v="April"/>
    <n v="2024"/>
  </r>
  <r>
    <s v="S00002297"/>
    <x v="0"/>
    <s v="P12"/>
    <x v="3"/>
    <x v="74"/>
    <n v="249.75"/>
    <n v="20"/>
    <x v="0"/>
    <n v="12.487500000000001"/>
    <s v="Yes"/>
    <s v="February"/>
    <n v="2024"/>
  </r>
  <r>
    <s v="S00002298"/>
    <x v="0"/>
    <s v="P12"/>
    <x v="3"/>
    <x v="75"/>
    <n v="4513.5"/>
    <n v="301"/>
    <x v="0"/>
    <n v="14.99501661129568"/>
    <s v="Yes"/>
    <s v="September"/>
    <n v="2023"/>
  </r>
  <r>
    <s v="S00002329"/>
    <x v="0"/>
    <s v="P13"/>
    <x v="3"/>
    <x v="76"/>
    <n v="875.25"/>
    <n v="88"/>
    <x v="0"/>
    <n v="9.9460227272727266"/>
    <s v="Yes"/>
    <s v="January"/>
    <n v="2023"/>
  </r>
  <r>
    <s v="S00002338"/>
    <x v="0"/>
    <s v="P13"/>
    <x v="1"/>
    <x v="11"/>
    <n v="7434"/>
    <n v="1239"/>
    <x v="3"/>
    <n v="6"/>
    <s v="No"/>
    <s v="September"/>
    <n v="2024"/>
  </r>
  <r>
    <s v="S00002341"/>
    <x v="0"/>
    <s v="P13"/>
    <x v="0"/>
    <x v="77"/>
    <n v="4065.75"/>
    <n v="407"/>
    <x v="0"/>
    <n v="9.9895577395577391"/>
    <s v="Yes"/>
    <s v="November"/>
    <n v="2023"/>
  </r>
  <r>
    <s v="S00002412"/>
    <x v="0"/>
    <s v="P13"/>
    <x v="4"/>
    <x v="78"/>
    <n v="7517.25"/>
    <n v="1074"/>
    <x v="0"/>
    <n v="6.9993016759776534"/>
    <s v="Yes"/>
    <s v="August"/>
    <n v="2023"/>
  </r>
  <r>
    <s v="S00002418"/>
    <x v="0"/>
    <s v="P13"/>
    <x v="5"/>
    <x v="79"/>
    <n v="4214.25"/>
    <n v="527"/>
    <x v="0"/>
    <n v="7.9966793168880459"/>
    <s v="Yes"/>
    <s v="January"/>
    <n v="2024"/>
  </r>
  <r>
    <s v="S00002442"/>
    <x v="0"/>
    <s v="P14"/>
    <x v="0"/>
    <x v="70"/>
    <n v="6205.5"/>
    <n v="388"/>
    <x v="0"/>
    <n v="15.993556701030927"/>
    <s v="Yes"/>
    <s v="May"/>
    <n v="2023"/>
  </r>
  <r>
    <s v="S00002444"/>
    <x v="0"/>
    <s v="P14"/>
    <x v="4"/>
    <x v="63"/>
    <n v="6439.5"/>
    <n v="430"/>
    <x v="0"/>
    <n v="14.975581395348836"/>
    <s v="Yes"/>
    <s v="June"/>
    <n v="2023"/>
  </r>
  <r>
    <s v="S00002446"/>
    <x v="0"/>
    <s v="P14"/>
    <x v="4"/>
    <x v="80"/>
    <n v="10122.75"/>
    <n v="563"/>
    <x v="0"/>
    <n v="17.980017761989341"/>
    <s v="Yes"/>
    <s v="February"/>
    <n v="2024"/>
  </r>
  <r>
    <s v="S00002522"/>
    <x v="0"/>
    <s v="P15"/>
    <x v="5"/>
    <x v="81"/>
    <n v="8178.75"/>
    <n v="482"/>
    <x v="0"/>
    <n v="16.968360995850624"/>
    <s v="Yes"/>
    <s v="July"/>
    <n v="2023"/>
  </r>
  <r>
    <s v="S00002534"/>
    <x v="0"/>
    <s v="P16"/>
    <x v="3"/>
    <x v="82"/>
    <n v="11650.5"/>
    <n v="777"/>
    <x v="0"/>
    <n v="14.994208494208495"/>
    <s v="Yes"/>
    <s v="February"/>
    <n v="2024"/>
  </r>
  <r>
    <s v="S00002575"/>
    <x v="0"/>
    <s v="P16"/>
    <x v="1"/>
    <x v="83"/>
    <n v="13036.5"/>
    <n v="815"/>
    <x v="0"/>
    <n v="15.995705521472393"/>
    <s v="Yes"/>
    <s v="December"/>
    <n v="2023"/>
  </r>
  <r>
    <s v="S00002579"/>
    <x v="0"/>
    <s v="P16"/>
    <x v="0"/>
    <x v="84"/>
    <n v="5933.25"/>
    <n v="424"/>
    <x v="0"/>
    <n v="13.993514150943396"/>
    <s v="Yes"/>
    <s v="November"/>
    <n v="2023"/>
  </r>
  <r>
    <s v="S00002613"/>
    <x v="0"/>
    <s v="P16"/>
    <x v="0"/>
    <x v="85"/>
    <n v="8205.75"/>
    <n v="548"/>
    <x v="1"/>
    <n v="14.973996350364963"/>
    <s v="No"/>
    <s v="August"/>
    <n v="2024"/>
  </r>
  <r>
    <s v="S00002620"/>
    <x v="0"/>
    <s v="P17"/>
    <x v="3"/>
    <x v="7"/>
    <n v="1037.25"/>
    <n v="149"/>
    <x v="0"/>
    <n v="6.9614093959731544"/>
    <s v="Yes"/>
    <s v="December"/>
    <n v="2023"/>
  </r>
  <r>
    <s v="S00002650"/>
    <x v="0"/>
    <s v="P17"/>
    <x v="4"/>
    <x v="86"/>
    <n v="8284.5"/>
    <n v="921"/>
    <x v="0"/>
    <n v="8.9951140065146582"/>
    <s v="Yes"/>
    <s v="November"/>
    <n v="2023"/>
  </r>
  <r>
    <s v="S00002674"/>
    <x v="0"/>
    <s v="P17"/>
    <x v="5"/>
    <x v="87"/>
    <n v="832.5"/>
    <n v="84"/>
    <x v="0"/>
    <n v="9.9107142857142865"/>
    <s v="Yes"/>
    <s v="March"/>
    <n v="2024"/>
  </r>
  <r>
    <s v="S00002739"/>
    <x v="0"/>
    <s v="P18"/>
    <x v="3"/>
    <x v="88"/>
    <n v="10219.5"/>
    <n v="1136"/>
    <x v="0"/>
    <n v="8.996038732394366"/>
    <s v="Yes"/>
    <s v="November"/>
    <n v="2023"/>
  </r>
  <r>
    <s v="S00002743"/>
    <x v="0"/>
    <s v="P18"/>
    <x v="5"/>
    <x v="69"/>
    <n v="9090"/>
    <n v="1299"/>
    <x v="3"/>
    <n v="6.9976905311778292"/>
    <s v="No"/>
    <s v="July"/>
    <n v="2023"/>
  </r>
  <r>
    <s v="S00002757"/>
    <x v="0"/>
    <s v="P18"/>
    <x v="3"/>
    <x v="89"/>
    <n v="15849"/>
    <n v="1982"/>
    <x v="0"/>
    <n v="7.9964682139253283"/>
    <s v="Yes"/>
    <s v="December"/>
    <n v="2023"/>
  </r>
  <r>
    <s v="S00002773"/>
    <x v="0"/>
    <s v="P19"/>
    <x v="3"/>
    <x v="90"/>
    <n v="9789.75"/>
    <n v="377"/>
    <x v="1"/>
    <n v="25.967506631299734"/>
    <s v="No"/>
    <s v="August"/>
    <n v="2024"/>
  </r>
  <r>
    <s v="S00002826"/>
    <x v="0"/>
    <s v="P20"/>
    <x v="5"/>
    <x v="35"/>
    <n v="12744"/>
    <n v="1062"/>
    <x v="0"/>
    <n v="12"/>
    <s v="Yes"/>
    <s v="January"/>
    <n v="2024"/>
  </r>
  <r>
    <s v="S00002831"/>
    <x v="0"/>
    <s v="P20"/>
    <x v="1"/>
    <x v="91"/>
    <n v="12604.5"/>
    <n v="1261"/>
    <x v="0"/>
    <n v="9.9956383822363204"/>
    <s v="Yes"/>
    <s v="June"/>
    <n v="2024"/>
  </r>
  <r>
    <s v="S00002855"/>
    <x v="0"/>
    <s v="P20"/>
    <x v="4"/>
    <x v="92"/>
    <n v="3897"/>
    <n v="325"/>
    <x v="0"/>
    <n v="11.990769230769232"/>
    <s v="Yes"/>
    <s v="July"/>
    <n v="2023"/>
  </r>
  <r>
    <s v="S00002913"/>
    <x v="0"/>
    <s v="P21"/>
    <x v="5"/>
    <x v="93"/>
    <n v="8064"/>
    <n v="896"/>
    <x v="0"/>
    <n v="9"/>
    <s v="Yes"/>
    <s v="December"/>
    <n v="2023"/>
  </r>
  <r>
    <s v="S00002924"/>
    <x v="0"/>
    <s v="P21"/>
    <x v="3"/>
    <x v="94"/>
    <n v="1455.75"/>
    <n v="208"/>
    <x v="1"/>
    <n v="6.9987980769230766"/>
    <s v="No"/>
    <s v="July"/>
    <n v="2024"/>
  </r>
  <r>
    <s v="S00002933"/>
    <x v="0"/>
    <s v="P21"/>
    <x v="1"/>
    <x v="95"/>
    <n v="1381.5"/>
    <n v="154"/>
    <x v="1"/>
    <n v="8.970779220779221"/>
    <s v="No"/>
    <s v="July"/>
    <n v="2024"/>
  </r>
  <r>
    <s v="S00002946"/>
    <x v="0"/>
    <s v="P21"/>
    <x v="5"/>
    <x v="96"/>
    <n v="1183.5"/>
    <n v="119"/>
    <x v="0"/>
    <n v="9.9453781512605044"/>
    <s v="Yes"/>
    <s v="January"/>
    <n v="2023"/>
  </r>
  <r>
    <s v="S00002958"/>
    <x v="0"/>
    <s v="P22"/>
    <x v="3"/>
    <x v="97"/>
    <n v="8082"/>
    <n v="426"/>
    <x v="0"/>
    <n v="18.971830985915492"/>
    <s v="Yes"/>
    <s v="September"/>
    <n v="2023"/>
  </r>
  <r>
    <s v="S00002967"/>
    <x v="0"/>
    <s v="P22"/>
    <x v="1"/>
    <x v="98"/>
    <n v="4835.25"/>
    <n v="255"/>
    <x v="1"/>
    <n v="18.961764705882352"/>
    <s v="No"/>
    <s v="July"/>
    <n v="2024"/>
  </r>
  <r>
    <s v="S00002993"/>
    <x v="0"/>
    <s v="P22"/>
    <x v="3"/>
    <x v="99"/>
    <n v="1032.75"/>
    <n v="55"/>
    <x v="0"/>
    <n v="18.777272727272727"/>
    <s v="Yes"/>
    <s v="June"/>
    <n v="2023"/>
  </r>
  <r>
    <s v="S00003016"/>
    <x v="0"/>
    <s v="P22"/>
    <x v="2"/>
    <x v="2"/>
    <n v="6090.75"/>
    <n v="277"/>
    <x v="0"/>
    <n v="21.98826714801444"/>
    <s v="Yes"/>
    <s v="June"/>
    <n v="2024"/>
  </r>
  <r>
    <s v="S00003020"/>
    <x v="0"/>
    <s v="P22"/>
    <x v="0"/>
    <x v="77"/>
    <n v="6527.25"/>
    <n v="344"/>
    <x v="0"/>
    <n v="18.974563953488371"/>
    <s v="Yes"/>
    <s v="November"/>
    <n v="2023"/>
  </r>
  <r>
    <s v="S00003052"/>
    <x v="0"/>
    <s v="P22"/>
    <x v="1"/>
    <x v="100"/>
    <n v="9742.5"/>
    <n v="488"/>
    <x v="0"/>
    <n v="19.964139344262296"/>
    <s v="Yes"/>
    <s v="November"/>
    <n v="2023"/>
  </r>
  <r>
    <s v="S00003074"/>
    <x v="0"/>
    <s v="P01"/>
    <x v="4"/>
    <x v="101"/>
    <n v="2763"/>
    <n v="213"/>
    <x v="0"/>
    <n v="12.971830985915492"/>
    <s v="Yes"/>
    <s v="April"/>
    <n v="2024"/>
  </r>
  <r>
    <s v="S00003076"/>
    <x v="0"/>
    <s v="P01"/>
    <x v="4"/>
    <x v="5"/>
    <n v="12458.25"/>
    <n v="959"/>
    <x v="1"/>
    <n v="12.990875912408759"/>
    <s v="No"/>
    <s v="August"/>
    <n v="2024"/>
  </r>
  <r>
    <s v="S00003084"/>
    <x v="0"/>
    <s v="P01"/>
    <x v="2"/>
    <x v="94"/>
    <n v="11389.5"/>
    <n v="814"/>
    <x v="1"/>
    <n v="13.992014742014742"/>
    <s v="No"/>
    <s v="July"/>
    <n v="2024"/>
  </r>
  <r>
    <s v="S00003102"/>
    <x v="0"/>
    <s v="P01"/>
    <x v="1"/>
    <x v="26"/>
    <n v="4608"/>
    <n v="288"/>
    <x v="0"/>
    <n v="16"/>
    <s v="Yes"/>
    <s v="May"/>
    <n v="2023"/>
  </r>
  <r>
    <s v="S00003103"/>
    <x v="0"/>
    <s v="P01"/>
    <x v="1"/>
    <x v="19"/>
    <n v="1338.75"/>
    <n v="84"/>
    <x v="0"/>
    <n v="15.9375"/>
    <s v="Yes"/>
    <s v="June"/>
    <n v="2023"/>
  </r>
  <r>
    <s v="S00003108"/>
    <x v="0"/>
    <s v="P01"/>
    <x v="4"/>
    <x v="102"/>
    <n v="4392"/>
    <n v="275"/>
    <x v="0"/>
    <n v="15.970909090909091"/>
    <s v="Yes"/>
    <s v="March"/>
    <n v="2024"/>
  </r>
  <r>
    <s v="S00003130"/>
    <x v="0"/>
    <s v="P01"/>
    <x v="3"/>
    <x v="3"/>
    <n v="7976.25"/>
    <n v="614"/>
    <x v="0"/>
    <n v="12.990635179153095"/>
    <s v="Yes"/>
    <s v="April"/>
    <n v="2023"/>
  </r>
  <r>
    <s v="S00003136"/>
    <x v="0"/>
    <s v="P01"/>
    <x v="1"/>
    <x v="103"/>
    <n v="6293.25"/>
    <n v="394"/>
    <x v="0"/>
    <n v="15.972715736040609"/>
    <s v="Yes"/>
    <s v="December"/>
    <n v="2023"/>
  </r>
  <r>
    <s v="S00003175"/>
    <x v="0"/>
    <s v="P03"/>
    <x v="4"/>
    <x v="104"/>
    <n v="3550.5"/>
    <n v="296"/>
    <x v="0"/>
    <n v="11.994932432432432"/>
    <s v="Yes"/>
    <s v="April"/>
    <n v="2023"/>
  </r>
  <r>
    <s v="S00003196"/>
    <x v="0"/>
    <s v="P04"/>
    <x v="3"/>
    <x v="105"/>
    <n v="5649.75"/>
    <n v="707"/>
    <x v="1"/>
    <n v="7.9911598302687414"/>
    <s v="No"/>
    <s v="July"/>
    <n v="2024"/>
  </r>
  <r>
    <s v="S00003264"/>
    <x v="0"/>
    <s v="P04"/>
    <x v="3"/>
    <x v="106"/>
    <n v="1539"/>
    <n v="171"/>
    <x v="0"/>
    <n v="9"/>
    <s v="Yes"/>
    <s v="January"/>
    <n v="2023"/>
  </r>
  <r>
    <s v="S00003271"/>
    <x v="0"/>
    <s v="P04"/>
    <x v="2"/>
    <x v="51"/>
    <n v="1048.5"/>
    <n v="117"/>
    <x v="1"/>
    <n v="8.9615384615384617"/>
    <s v="No"/>
    <s v="August"/>
    <n v="2024"/>
  </r>
  <r>
    <s v="S00003309"/>
    <x v="0"/>
    <s v="P05"/>
    <x v="0"/>
    <x v="95"/>
    <n v="738"/>
    <n v="93"/>
    <x v="1"/>
    <n v="7.935483870967742"/>
    <s v="No"/>
    <s v="July"/>
    <n v="2024"/>
  </r>
  <r>
    <s v="S00003362"/>
    <x v="0"/>
    <s v="P05"/>
    <x v="4"/>
    <x v="25"/>
    <n v="3951"/>
    <n v="494"/>
    <x v="0"/>
    <n v="7.9979757085020244"/>
    <s v="Yes"/>
    <s v="September"/>
    <n v="2023"/>
  </r>
  <r>
    <s v="S00003394"/>
    <x v="0"/>
    <s v="P05"/>
    <x v="0"/>
    <x v="107"/>
    <n v="10575"/>
    <n v="2115"/>
    <x v="0"/>
    <n v="5"/>
    <s v="Yes"/>
    <s v="November"/>
    <n v="2023"/>
  </r>
  <r>
    <s v="S00003422"/>
    <x v="0"/>
    <s v="P06"/>
    <x v="5"/>
    <x v="108"/>
    <n v="3028.5"/>
    <n v="113"/>
    <x v="0"/>
    <n v="26.800884955752213"/>
    <s v="Yes"/>
    <s v="April"/>
    <n v="2023"/>
  </r>
  <r>
    <s v="S00003439"/>
    <x v="0"/>
    <s v="P07"/>
    <x v="5"/>
    <x v="109"/>
    <n v="6007.5"/>
    <n v="251"/>
    <x v="0"/>
    <n v="23.93426294820717"/>
    <s v="Yes"/>
    <s v="February"/>
    <n v="2024"/>
  </r>
  <r>
    <s v="S00003444"/>
    <x v="0"/>
    <s v="P07"/>
    <x v="0"/>
    <x v="110"/>
    <n v="5211"/>
    <n v="209"/>
    <x v="1"/>
    <n v="24.933014354066987"/>
    <s v="No"/>
    <s v="August"/>
    <n v="2024"/>
  </r>
  <r>
    <s v="S00003469"/>
    <x v="0"/>
    <s v="P07"/>
    <x v="3"/>
    <x v="77"/>
    <n v="5253.75"/>
    <n v="203"/>
    <x v="0"/>
    <n v="25.880541871921181"/>
    <s v="Yes"/>
    <s v="November"/>
    <n v="2023"/>
  </r>
  <r>
    <s v="S00003491"/>
    <x v="0"/>
    <s v="P07"/>
    <x v="5"/>
    <x v="111"/>
    <n v="4821.75"/>
    <n v="193"/>
    <x v="3"/>
    <n v="24.983160621761659"/>
    <s v="No"/>
    <s v="April"/>
    <n v="2024"/>
  </r>
  <r>
    <s v="S00003494"/>
    <x v="0"/>
    <s v="P07"/>
    <x v="1"/>
    <x v="112"/>
    <n v="5616"/>
    <n v="208"/>
    <x v="0"/>
    <n v="27"/>
    <s v="Yes"/>
    <s v="February"/>
    <n v="2023"/>
  </r>
  <r>
    <s v="S00003513"/>
    <x v="0"/>
    <s v="P07"/>
    <x v="0"/>
    <x v="113"/>
    <n v="5472"/>
    <n v="196"/>
    <x v="0"/>
    <n v="27.918367346938776"/>
    <s v="Yes"/>
    <s v="May"/>
    <n v="2023"/>
  </r>
  <r>
    <s v="S00003560"/>
    <x v="0"/>
    <s v="P08"/>
    <x v="2"/>
    <x v="11"/>
    <n v="713.25"/>
    <n v="33"/>
    <x v="2"/>
    <n v="21.613636363636363"/>
    <s v="No"/>
    <s v="September"/>
    <n v="2024"/>
  </r>
  <r>
    <s v="S00003564"/>
    <x v="0"/>
    <s v="P08"/>
    <x v="0"/>
    <x v="114"/>
    <n v="301.5"/>
    <n v="17"/>
    <x v="0"/>
    <n v="17.735294117647058"/>
    <s v="Yes"/>
    <s v="March"/>
    <n v="2023"/>
  </r>
  <r>
    <s v="S00003579"/>
    <x v="0"/>
    <s v="P08"/>
    <x v="1"/>
    <x v="115"/>
    <n v="9456.75"/>
    <n v="498"/>
    <x v="2"/>
    <n v="18.9894578313253"/>
    <s v="No"/>
    <s v="September"/>
    <n v="2024"/>
  </r>
  <r>
    <s v="S00003628"/>
    <x v="0"/>
    <s v="P10"/>
    <x v="2"/>
    <x v="116"/>
    <n v="621"/>
    <n v="52"/>
    <x v="0"/>
    <n v="11.942307692307692"/>
    <s v="Yes"/>
    <s v="August"/>
    <n v="2023"/>
  </r>
  <r>
    <s v="S00003637"/>
    <x v="0"/>
    <s v="P10"/>
    <x v="4"/>
    <x v="117"/>
    <n v="4432.5"/>
    <n v="317"/>
    <x v="0"/>
    <n v="13.982649842271293"/>
    <s v="Yes"/>
    <s v="February"/>
    <n v="2024"/>
  </r>
  <r>
    <s v="S00003642"/>
    <x v="0"/>
    <s v="P10"/>
    <x v="5"/>
    <x v="100"/>
    <n v="1561.5"/>
    <n v="105"/>
    <x v="0"/>
    <n v="14.871428571428572"/>
    <s v="Yes"/>
    <s v="November"/>
    <n v="2023"/>
  </r>
  <r>
    <s v="S00003646"/>
    <x v="0"/>
    <s v="P10"/>
    <x v="1"/>
    <x v="118"/>
    <n v="7944.75"/>
    <n v="530"/>
    <x v="0"/>
    <n v="14.990094339622642"/>
    <s v="Yes"/>
    <s v="February"/>
    <n v="2023"/>
  </r>
  <r>
    <s v="S00003650"/>
    <x v="0"/>
    <s v="P10"/>
    <x v="0"/>
    <x v="59"/>
    <n v="7152.75"/>
    <n v="551"/>
    <x v="0"/>
    <n v="12.981397459165155"/>
    <s v="Yes"/>
    <s v="February"/>
    <n v="2024"/>
  </r>
  <r>
    <s v="S00003715"/>
    <x v="0"/>
    <s v="P10"/>
    <x v="1"/>
    <x v="91"/>
    <n v="3577.5"/>
    <n v="276"/>
    <x v="0"/>
    <n v="12.961956521739131"/>
    <s v="Yes"/>
    <s v="June"/>
    <n v="2024"/>
  </r>
  <r>
    <s v="S00003717"/>
    <x v="0"/>
    <s v="P10"/>
    <x v="0"/>
    <x v="119"/>
    <n v="2553.75"/>
    <n v="171"/>
    <x v="2"/>
    <n v="14.934210526315789"/>
    <s v="No"/>
    <s v="September"/>
    <n v="2024"/>
  </r>
  <r>
    <s v="S00003722"/>
    <x v="0"/>
    <s v="P10"/>
    <x v="4"/>
    <x v="120"/>
    <n v="823.5"/>
    <n v="64"/>
    <x v="0"/>
    <n v="12.8671875"/>
    <s v="Yes"/>
    <s v="February"/>
    <n v="2023"/>
  </r>
  <r>
    <s v="S00003725"/>
    <x v="0"/>
    <s v="P10"/>
    <x v="3"/>
    <x v="121"/>
    <n v="6396.75"/>
    <n v="534"/>
    <x v="0"/>
    <n v="11.978932584269662"/>
    <s v="Yes"/>
    <s v="September"/>
    <n v="2023"/>
  </r>
  <r>
    <s v="S00003740"/>
    <x v="0"/>
    <s v="P11"/>
    <x v="3"/>
    <x v="46"/>
    <n v="2137.5"/>
    <n v="113"/>
    <x v="0"/>
    <n v="18.915929203539822"/>
    <s v="Yes"/>
    <s v="May"/>
    <n v="2024"/>
  </r>
  <r>
    <s v="S00003762"/>
    <x v="0"/>
    <s v="P11"/>
    <x v="5"/>
    <x v="122"/>
    <n v="7245"/>
    <n v="427"/>
    <x v="0"/>
    <n v="16.967213114754099"/>
    <s v="Yes"/>
    <s v="September"/>
    <n v="2023"/>
  </r>
  <r>
    <s v="S00003791"/>
    <x v="0"/>
    <s v="P12"/>
    <x v="3"/>
    <x v="123"/>
    <n v="6981.75"/>
    <n v="437"/>
    <x v="0"/>
    <n v="15.97654462242563"/>
    <s v="Yes"/>
    <s v="March"/>
    <n v="2023"/>
  </r>
  <r>
    <s v="S00003802"/>
    <x v="0"/>
    <s v="P12"/>
    <x v="0"/>
    <x v="124"/>
    <n v="3397.5"/>
    <n v="227"/>
    <x v="0"/>
    <n v="14.966960352422907"/>
    <s v="Yes"/>
    <s v="January"/>
    <n v="2023"/>
  </r>
  <r>
    <s v="S00003814"/>
    <x v="0"/>
    <s v="P12"/>
    <x v="5"/>
    <x v="125"/>
    <n v="3507.75"/>
    <n v="251"/>
    <x v="0"/>
    <n v="13.975099601593625"/>
    <s v="Yes"/>
    <s v="October"/>
    <n v="2023"/>
  </r>
  <r>
    <s v="S00003828"/>
    <x v="0"/>
    <s v="P12"/>
    <x v="3"/>
    <x v="74"/>
    <n v="3215.25"/>
    <n v="190"/>
    <x v="3"/>
    <n v="16.922368421052632"/>
    <s v="No"/>
    <s v="February"/>
    <n v="2024"/>
  </r>
  <r>
    <s v="S00003834"/>
    <x v="0"/>
    <s v="P12"/>
    <x v="1"/>
    <x v="126"/>
    <n v="1577.25"/>
    <n v="122"/>
    <x v="0"/>
    <n v="12.928278688524591"/>
    <s v="Yes"/>
    <s v="December"/>
    <n v="2023"/>
  </r>
  <r>
    <s v="S00003849"/>
    <x v="0"/>
    <s v="P13"/>
    <x v="2"/>
    <x v="127"/>
    <n v="12685.5"/>
    <n v="1269"/>
    <x v="0"/>
    <n v="9.9964539007092199"/>
    <s v="Yes"/>
    <s v="July"/>
    <n v="2023"/>
  </r>
  <r>
    <s v="S00003884"/>
    <x v="0"/>
    <s v="P13"/>
    <x v="1"/>
    <x v="128"/>
    <n v="1057.5"/>
    <n v="118"/>
    <x v="0"/>
    <n v="8.9618644067796609"/>
    <s v="Yes"/>
    <s v="April"/>
    <n v="2024"/>
  </r>
  <r>
    <s v="S00003920"/>
    <x v="0"/>
    <s v="P13"/>
    <x v="0"/>
    <x v="129"/>
    <n v="4493.25"/>
    <n v="450"/>
    <x v="0"/>
    <n v="9.9849999999999994"/>
    <s v="Yes"/>
    <s v="December"/>
    <n v="2023"/>
  </r>
  <r>
    <s v="S00003939"/>
    <x v="0"/>
    <s v="P13"/>
    <x v="0"/>
    <x v="130"/>
    <n v="2711.25"/>
    <n v="302"/>
    <x v="0"/>
    <n v="8.9776490066225172"/>
    <s v="Yes"/>
    <s v="July"/>
    <n v="2023"/>
  </r>
  <r>
    <s v="S00003948"/>
    <x v="0"/>
    <s v="P13"/>
    <x v="5"/>
    <x v="7"/>
    <n v="6772.5"/>
    <n v="847"/>
    <x v="0"/>
    <n v="7.9958677685950414"/>
    <s v="Yes"/>
    <s v="December"/>
    <n v="2023"/>
  </r>
  <r>
    <s v="S00003962"/>
    <x v="0"/>
    <s v="P14"/>
    <x v="3"/>
    <x v="131"/>
    <n v="6232.5"/>
    <n v="446"/>
    <x v="0"/>
    <n v="13.974215246636771"/>
    <s v="Yes"/>
    <s v="May"/>
    <n v="2024"/>
  </r>
  <r>
    <s v="S00003963"/>
    <x v="0"/>
    <s v="P14"/>
    <x v="3"/>
    <x v="132"/>
    <n v="8109"/>
    <n v="580"/>
    <x v="0"/>
    <n v="13.98103448275862"/>
    <s v="Yes"/>
    <s v="July"/>
    <n v="2023"/>
  </r>
  <r>
    <s v="S00003972"/>
    <x v="0"/>
    <s v="P14"/>
    <x v="0"/>
    <x v="19"/>
    <n v="6176.25"/>
    <n v="344"/>
    <x v="0"/>
    <n v="17.95421511627907"/>
    <s v="Yes"/>
    <s v="June"/>
    <n v="2023"/>
  </r>
  <r>
    <s v="S00003983"/>
    <x v="0"/>
    <s v="P14"/>
    <x v="5"/>
    <x v="133"/>
    <n v="1822.5"/>
    <n v="108"/>
    <x v="0"/>
    <n v="16.875"/>
    <s v="Yes"/>
    <s v="March"/>
    <n v="2023"/>
  </r>
  <r>
    <s v="S00004050"/>
    <x v="0"/>
    <s v="P15"/>
    <x v="5"/>
    <x v="134"/>
    <n v="3465"/>
    <n v="183"/>
    <x v="0"/>
    <n v="18.934426229508198"/>
    <s v="Yes"/>
    <s v="February"/>
    <n v="2024"/>
  </r>
  <r>
    <s v="S00004090"/>
    <x v="0"/>
    <s v="P16"/>
    <x v="0"/>
    <x v="135"/>
    <n v="10932.75"/>
    <n v="684"/>
    <x v="0"/>
    <n v="15.983552631578947"/>
    <s v="Yes"/>
    <s v="July"/>
    <n v="2023"/>
  </r>
  <r>
    <s v="S00004141"/>
    <x v="0"/>
    <s v="P16"/>
    <x v="0"/>
    <x v="89"/>
    <n v="9729"/>
    <n v="649"/>
    <x v="0"/>
    <n v="14.990755007704161"/>
    <s v="Yes"/>
    <s v="December"/>
    <n v="2023"/>
  </r>
  <r>
    <s v="S00004158"/>
    <x v="0"/>
    <s v="P17"/>
    <x v="0"/>
    <x v="136"/>
    <n v="3102.75"/>
    <n v="388"/>
    <x v="0"/>
    <n v="7.9967783505154637"/>
    <s v="Yes"/>
    <s v="May"/>
    <n v="2023"/>
  </r>
  <r>
    <s v="S00004221"/>
    <x v="0"/>
    <s v="P18"/>
    <x v="5"/>
    <x v="33"/>
    <n v="5692.5"/>
    <n v="518"/>
    <x v="0"/>
    <n v="10.989382239382239"/>
    <s v="Yes"/>
    <s v="February"/>
    <n v="2023"/>
  </r>
  <r>
    <s v="S00004223"/>
    <x v="0"/>
    <s v="P18"/>
    <x v="2"/>
    <x v="137"/>
    <n v="7269.75"/>
    <n v="1039"/>
    <x v="2"/>
    <n v="6.9968719923002887"/>
    <s v="No"/>
    <s v="September"/>
    <n v="2024"/>
  </r>
  <r>
    <s v="S00004234"/>
    <x v="0"/>
    <s v="P18"/>
    <x v="3"/>
    <x v="118"/>
    <n v="2020.5"/>
    <n v="289"/>
    <x v="0"/>
    <n v="6.9913494809688581"/>
    <s v="Yes"/>
    <s v="February"/>
    <n v="2023"/>
  </r>
  <r>
    <s v="S00004242"/>
    <x v="0"/>
    <s v="P18"/>
    <x v="1"/>
    <x v="138"/>
    <n v="15174"/>
    <n v="1518"/>
    <x v="0"/>
    <n v="9.9960474308300391"/>
    <s v="Yes"/>
    <s v="March"/>
    <n v="2024"/>
  </r>
  <r>
    <s v="S00004249"/>
    <x v="0"/>
    <s v="P18"/>
    <x v="4"/>
    <x v="139"/>
    <n v="16805.25"/>
    <n v="1528"/>
    <x v="0"/>
    <n v="10.998200261780104"/>
    <s v="Yes"/>
    <s v="March"/>
    <n v="2024"/>
  </r>
  <r>
    <s v="S00004284"/>
    <x v="0"/>
    <s v="P18"/>
    <x v="3"/>
    <x v="140"/>
    <n v="11488.5"/>
    <n v="1045"/>
    <x v="0"/>
    <n v="10.993779904306219"/>
    <s v="Yes"/>
    <s v="October"/>
    <n v="2023"/>
  </r>
  <r>
    <s v="S00004287"/>
    <x v="0"/>
    <s v="P18"/>
    <x v="3"/>
    <x v="121"/>
    <n v="3217.5"/>
    <n v="403"/>
    <x v="0"/>
    <n v="7.9838709677419351"/>
    <s v="Yes"/>
    <s v="September"/>
    <n v="2023"/>
  </r>
  <r>
    <s v="S00004297"/>
    <x v="0"/>
    <s v="P18"/>
    <x v="4"/>
    <x v="40"/>
    <n v="850.5"/>
    <n v="86"/>
    <x v="0"/>
    <n v="9.8895348837209305"/>
    <s v="Yes"/>
    <s v="December"/>
    <n v="2023"/>
  </r>
  <r>
    <s v="S00004309"/>
    <x v="0"/>
    <s v="P19"/>
    <x v="1"/>
    <x v="141"/>
    <n v="2193.75"/>
    <n v="88"/>
    <x v="0"/>
    <n v="24.928977272727273"/>
    <s v="Yes"/>
    <s v="December"/>
    <n v="2023"/>
  </r>
  <r>
    <s v="S00004357"/>
    <x v="0"/>
    <s v="P20"/>
    <x v="5"/>
    <x v="32"/>
    <n v="19849.5"/>
    <n v="2482"/>
    <x v="0"/>
    <n v="7.997381144238517"/>
    <s v="Yes"/>
    <s v="June"/>
    <n v="2024"/>
  </r>
  <r>
    <s v="S00004375"/>
    <x v="0"/>
    <s v="P20"/>
    <x v="5"/>
    <x v="13"/>
    <n v="819"/>
    <n v="91"/>
    <x v="0"/>
    <n v="9"/>
    <s v="Yes"/>
    <s v="May"/>
    <n v="2024"/>
  </r>
  <r>
    <s v="S00004398"/>
    <x v="0"/>
    <s v="P20"/>
    <x v="0"/>
    <x v="142"/>
    <n v="6723"/>
    <n v="747"/>
    <x v="0"/>
    <n v="9"/>
    <s v="Yes"/>
    <s v="August"/>
    <n v="2023"/>
  </r>
  <r>
    <s v="S00004431"/>
    <x v="0"/>
    <s v="P21"/>
    <x v="0"/>
    <x v="59"/>
    <n v="4887"/>
    <n v="489"/>
    <x v="0"/>
    <n v="9.9938650306748471"/>
    <s v="Yes"/>
    <s v="February"/>
    <n v="2024"/>
  </r>
  <r>
    <s v="S00004453"/>
    <x v="0"/>
    <s v="P21"/>
    <x v="4"/>
    <x v="143"/>
    <n v="1435.5"/>
    <n v="206"/>
    <x v="0"/>
    <n v="6.9684466019417473"/>
    <s v="Yes"/>
    <s v="October"/>
    <n v="2023"/>
  </r>
  <r>
    <s v="S00004555"/>
    <x v="0"/>
    <s v="P22"/>
    <x v="4"/>
    <x v="144"/>
    <n v="4428"/>
    <n v="211"/>
    <x v="1"/>
    <n v="20.985781990521328"/>
    <s v="No"/>
    <s v="August"/>
    <n v="2024"/>
  </r>
  <r>
    <s v="S00004558"/>
    <x v="0"/>
    <s v="P22"/>
    <x v="3"/>
    <x v="145"/>
    <n v="10703.25"/>
    <n v="510"/>
    <x v="0"/>
    <n v="20.986764705882354"/>
    <s v="Yes"/>
    <s v="July"/>
    <n v="2023"/>
  </r>
  <r>
    <s v="S00004572"/>
    <x v="0"/>
    <s v="P22"/>
    <x v="4"/>
    <x v="146"/>
    <n v="7539.75"/>
    <n v="343"/>
    <x v="0"/>
    <n v="21.981778425655978"/>
    <s v="Yes"/>
    <s v="April"/>
    <n v="2024"/>
  </r>
  <r>
    <s v="S00004581"/>
    <x v="0"/>
    <s v="P22"/>
    <x v="1"/>
    <x v="147"/>
    <n v="4491"/>
    <n v="214"/>
    <x v="0"/>
    <n v="20.985981308411215"/>
    <s v="Yes"/>
    <s v="November"/>
    <n v="2023"/>
  </r>
  <r>
    <s v="S00004584"/>
    <x v="0"/>
    <s v="P22"/>
    <x v="0"/>
    <x v="135"/>
    <n v="5373"/>
    <n v="269"/>
    <x v="0"/>
    <n v="19.973977695167285"/>
    <s v="Yes"/>
    <s v="July"/>
    <n v="2023"/>
  </r>
  <r>
    <s v="S00004618"/>
    <x v="0"/>
    <s v="P01"/>
    <x v="0"/>
    <x v="148"/>
    <n v="6608.25"/>
    <n v="551"/>
    <x v="0"/>
    <n v="11.993194192377496"/>
    <s v="Yes"/>
    <s v="February"/>
    <n v="2024"/>
  </r>
  <r>
    <s v="S00004620"/>
    <x v="0"/>
    <s v="P01"/>
    <x v="4"/>
    <x v="149"/>
    <n v="6624"/>
    <n v="510"/>
    <x v="0"/>
    <n v="12.988235294117647"/>
    <s v="Yes"/>
    <s v="April"/>
    <n v="2023"/>
  </r>
  <r>
    <s v="S00004685"/>
    <x v="0"/>
    <s v="P02"/>
    <x v="0"/>
    <x v="20"/>
    <n v="5580"/>
    <n v="399"/>
    <x v="0"/>
    <n v="13.984962406015038"/>
    <s v="Yes"/>
    <s v="July"/>
    <n v="2023"/>
  </r>
  <r>
    <s v="S00004715"/>
    <x v="0"/>
    <s v="P04"/>
    <x v="5"/>
    <x v="150"/>
    <n v="10392.75"/>
    <n v="1155"/>
    <x v="0"/>
    <n v="8.9980519480519483"/>
    <s v="Yes"/>
    <s v="August"/>
    <n v="2023"/>
  </r>
  <r>
    <s v="S00004718"/>
    <x v="0"/>
    <s v="P04"/>
    <x v="1"/>
    <x v="151"/>
    <n v="3012.75"/>
    <n v="377"/>
    <x v="0"/>
    <n v="7.9913793103448274"/>
    <s v="Yes"/>
    <s v="October"/>
    <n v="2023"/>
  </r>
  <r>
    <s v="S00004750"/>
    <x v="0"/>
    <s v="P04"/>
    <x v="2"/>
    <x v="152"/>
    <n v="8646.75"/>
    <n v="1081"/>
    <x v="0"/>
    <n v="7.9988436632747453"/>
    <s v="Yes"/>
    <s v="February"/>
    <n v="2023"/>
  </r>
  <r>
    <s v="S00004832"/>
    <x v="0"/>
    <s v="P05"/>
    <x v="5"/>
    <x v="153"/>
    <n v="2398.5"/>
    <n v="300"/>
    <x v="0"/>
    <n v="7.9950000000000001"/>
    <s v="Yes"/>
    <s v="April"/>
    <n v="2023"/>
  </r>
  <r>
    <s v="S00004869"/>
    <x v="0"/>
    <s v="P05"/>
    <x v="2"/>
    <x v="128"/>
    <n v="2661.75"/>
    <n v="444"/>
    <x v="0"/>
    <n v="5.9949324324324325"/>
    <s v="Yes"/>
    <s v="April"/>
    <n v="2024"/>
  </r>
  <r>
    <s v="S00004900"/>
    <x v="0"/>
    <s v="P05"/>
    <x v="5"/>
    <x v="154"/>
    <n v="762.75"/>
    <n v="128"/>
    <x v="0"/>
    <n v="5.958984375"/>
    <s v="Yes"/>
    <s v="February"/>
    <n v="2024"/>
  </r>
  <r>
    <s v="S00004929"/>
    <x v="0"/>
    <s v="P05"/>
    <x v="4"/>
    <x v="155"/>
    <n v="11542.5"/>
    <n v="1649"/>
    <x v="0"/>
    <n v="6.9996967859308672"/>
    <s v="Yes"/>
    <s v="April"/>
    <n v="2023"/>
  </r>
  <r>
    <s v="S00004935"/>
    <x v="0"/>
    <s v="P06"/>
    <x v="5"/>
    <x v="156"/>
    <n v="2013.75"/>
    <n v="72"/>
    <x v="0"/>
    <n v="27.96875"/>
    <s v="Yes"/>
    <s v="September"/>
    <n v="2023"/>
  </r>
  <r>
    <s v="S00004944"/>
    <x v="0"/>
    <s v="P06"/>
    <x v="4"/>
    <x v="82"/>
    <n v="4729.5"/>
    <n v="169"/>
    <x v="0"/>
    <n v="27.985207100591715"/>
    <s v="Yes"/>
    <s v="February"/>
    <n v="2024"/>
  </r>
  <r>
    <s v="S00004959"/>
    <x v="0"/>
    <s v="P06"/>
    <x v="0"/>
    <x v="26"/>
    <n v="2268"/>
    <n v="88"/>
    <x v="0"/>
    <n v="25.772727272727273"/>
    <s v="Yes"/>
    <s v="May"/>
    <n v="2023"/>
  </r>
  <r>
    <s v="S00004974"/>
    <x v="0"/>
    <s v="P07"/>
    <x v="0"/>
    <x v="52"/>
    <n v="5478.75"/>
    <n v="211"/>
    <x v="0"/>
    <n v="25.965639810426541"/>
    <s v="Yes"/>
    <s v="August"/>
    <n v="2023"/>
  </r>
  <r>
    <s v="S00004986"/>
    <x v="0"/>
    <s v="P07"/>
    <x v="5"/>
    <x v="50"/>
    <n v="7067.25"/>
    <n v="272"/>
    <x v="0"/>
    <n v="25.982536764705884"/>
    <s v="Yes"/>
    <s v="July"/>
    <n v="2023"/>
  </r>
  <r>
    <s v="S00004988"/>
    <x v="0"/>
    <s v="P07"/>
    <x v="2"/>
    <x v="157"/>
    <n v="6360.75"/>
    <n v="266"/>
    <x v="0"/>
    <n v="23.912593984962406"/>
    <s v="Yes"/>
    <s v="February"/>
    <n v="2023"/>
  </r>
  <r>
    <s v="S00005036"/>
    <x v="0"/>
    <s v="P07"/>
    <x v="5"/>
    <x v="158"/>
    <n v="5001.75"/>
    <n v="201"/>
    <x v="0"/>
    <n v="24.884328358208954"/>
    <s v="Yes"/>
    <s v="July"/>
    <n v="2023"/>
  </r>
  <r>
    <s v="S00005051"/>
    <x v="0"/>
    <s v="P08"/>
    <x v="3"/>
    <x v="159"/>
    <n v="6536.25"/>
    <n v="298"/>
    <x v="0"/>
    <n v="21.933724832214764"/>
    <s v="Yes"/>
    <s v="June"/>
    <n v="2023"/>
  </r>
  <r>
    <s v="S00005068"/>
    <x v="0"/>
    <s v="P08"/>
    <x v="3"/>
    <x v="126"/>
    <n v="5926.5"/>
    <n v="283"/>
    <x v="0"/>
    <n v="20.941696113074205"/>
    <s v="Yes"/>
    <s v="December"/>
    <n v="2023"/>
  </r>
  <r>
    <s v="S00005106"/>
    <x v="0"/>
    <s v="P08"/>
    <x v="5"/>
    <x v="160"/>
    <n v="6295.5"/>
    <n v="332"/>
    <x v="3"/>
    <n v="18.962349397590362"/>
    <s v="No"/>
    <s v="November"/>
    <n v="2023"/>
  </r>
  <r>
    <s v="S00005126"/>
    <x v="0"/>
    <s v="P08"/>
    <x v="1"/>
    <x v="113"/>
    <n v="4707"/>
    <n v="225"/>
    <x v="0"/>
    <n v="20.92"/>
    <s v="Yes"/>
    <s v="May"/>
    <n v="2023"/>
  </r>
  <r>
    <s v="S00005183"/>
    <x v="0"/>
    <s v="P10"/>
    <x v="4"/>
    <x v="161"/>
    <n v="2574"/>
    <n v="198"/>
    <x v="0"/>
    <n v="13"/>
    <s v="Yes"/>
    <s v="April"/>
    <n v="2024"/>
  </r>
  <r>
    <s v="S00005208"/>
    <x v="0"/>
    <s v="P10"/>
    <x v="5"/>
    <x v="162"/>
    <n v="3498.75"/>
    <n v="270"/>
    <x v="3"/>
    <n v="12.958333333333334"/>
    <s v="No"/>
    <s v="August"/>
    <n v="2023"/>
  </r>
  <r>
    <s v="S00005226"/>
    <x v="0"/>
    <s v="P10"/>
    <x v="2"/>
    <x v="163"/>
    <n v="6579"/>
    <n v="412"/>
    <x v="0"/>
    <n v="15.968446601941748"/>
    <s v="Yes"/>
    <s v="January"/>
    <n v="2023"/>
  </r>
  <r>
    <s v="S00005256"/>
    <x v="0"/>
    <s v="P10"/>
    <x v="3"/>
    <x v="164"/>
    <n v="9202.5"/>
    <n v="658"/>
    <x v="0"/>
    <n v="13.985562310030396"/>
    <s v="Yes"/>
    <s v="March"/>
    <n v="2023"/>
  </r>
  <r>
    <s v="S00005337"/>
    <x v="0"/>
    <s v="P12"/>
    <x v="4"/>
    <x v="134"/>
    <n v="8997.75"/>
    <n v="530"/>
    <x v="0"/>
    <n v="16.976886792452831"/>
    <s v="Yes"/>
    <s v="February"/>
    <n v="2024"/>
  </r>
  <r>
    <s v="S00005357"/>
    <x v="0"/>
    <s v="P12"/>
    <x v="3"/>
    <x v="165"/>
    <n v="11745"/>
    <n v="735"/>
    <x v="0"/>
    <n v="15.979591836734693"/>
    <s v="Yes"/>
    <s v="April"/>
    <n v="2024"/>
  </r>
  <r>
    <s v="S00005376"/>
    <x v="0"/>
    <s v="P13"/>
    <x v="5"/>
    <x v="166"/>
    <n v="9742.5"/>
    <n v="1392"/>
    <x v="0"/>
    <n v="6.9989224137931032"/>
    <s v="Yes"/>
    <s v="September"/>
    <n v="2023"/>
  </r>
  <r>
    <s v="S00005393"/>
    <x v="0"/>
    <s v="P13"/>
    <x v="5"/>
    <x v="167"/>
    <n v="4972.5"/>
    <n v="622"/>
    <x v="0"/>
    <n v="7.994372990353698"/>
    <s v="Yes"/>
    <s v="April"/>
    <n v="2023"/>
  </r>
  <r>
    <s v="S00005394"/>
    <x v="0"/>
    <s v="P13"/>
    <x v="5"/>
    <x v="18"/>
    <n v="9909"/>
    <n v="1416"/>
    <x v="0"/>
    <n v="6.9978813559322033"/>
    <s v="Yes"/>
    <s v="June"/>
    <n v="2023"/>
  </r>
  <r>
    <s v="S00005446"/>
    <x v="0"/>
    <s v="P13"/>
    <x v="5"/>
    <x v="105"/>
    <n v="2506.5"/>
    <n v="251"/>
    <x v="1"/>
    <n v="9.9860557768924298"/>
    <s v="No"/>
    <s v="July"/>
    <n v="2024"/>
  </r>
  <r>
    <s v="S00005462"/>
    <x v="0"/>
    <s v="P13"/>
    <x v="5"/>
    <x v="32"/>
    <n v="2088"/>
    <n v="261"/>
    <x v="0"/>
    <n v="8"/>
    <s v="Yes"/>
    <s v="June"/>
    <n v="2024"/>
  </r>
  <r>
    <s v="S00005483"/>
    <x v="0"/>
    <s v="P13"/>
    <x v="1"/>
    <x v="53"/>
    <n v="510.75"/>
    <n v="52"/>
    <x v="3"/>
    <n v="9.822115384615385"/>
    <s v="No"/>
    <s v="September"/>
    <n v="2024"/>
  </r>
  <r>
    <s v="S00005495"/>
    <x v="0"/>
    <s v="P14"/>
    <x v="5"/>
    <x v="168"/>
    <n v="4518"/>
    <n v="283"/>
    <x v="0"/>
    <n v="15.964664310954063"/>
    <s v="Yes"/>
    <s v="January"/>
    <n v="2024"/>
  </r>
  <r>
    <s v="S00005523"/>
    <x v="0"/>
    <s v="P14"/>
    <x v="4"/>
    <x v="143"/>
    <n v="3408.75"/>
    <n v="244"/>
    <x v="0"/>
    <n v="13.970286885245901"/>
    <s v="Yes"/>
    <s v="October"/>
    <n v="2023"/>
  </r>
  <r>
    <s v="S00005534"/>
    <x v="0"/>
    <s v="P14"/>
    <x v="1"/>
    <x v="50"/>
    <n v="6583.5"/>
    <n v="471"/>
    <x v="0"/>
    <n v="13.977707006369426"/>
    <s v="Yes"/>
    <s v="July"/>
    <n v="2023"/>
  </r>
  <r>
    <s v="S00005535"/>
    <x v="0"/>
    <s v="P14"/>
    <x v="0"/>
    <x v="169"/>
    <n v="4047.75"/>
    <n v="290"/>
    <x v="1"/>
    <n v="13.957758620689654"/>
    <s v="No"/>
    <s v="August"/>
    <n v="2024"/>
  </r>
  <r>
    <s v="S00005583"/>
    <x v="0"/>
    <s v="P15"/>
    <x v="2"/>
    <x v="170"/>
    <n v="2508.75"/>
    <n v="133"/>
    <x v="1"/>
    <n v="18.862781954887218"/>
    <s v="No"/>
    <s v="July"/>
    <n v="2024"/>
  </r>
  <r>
    <s v="S00005585"/>
    <x v="0"/>
    <s v="P15"/>
    <x v="1"/>
    <x v="69"/>
    <n v="4614.75"/>
    <n v="272"/>
    <x v="0"/>
    <n v="16.965992647058822"/>
    <s v="Yes"/>
    <s v="July"/>
    <n v="2023"/>
  </r>
  <r>
    <s v="S00005606"/>
    <x v="0"/>
    <s v="P16"/>
    <x v="4"/>
    <x v="171"/>
    <n v="12395.25"/>
    <n v="886"/>
    <x v="2"/>
    <n v="13.990124153498872"/>
    <s v="No"/>
    <s v="September"/>
    <n v="2024"/>
  </r>
  <r>
    <s v="S00005678"/>
    <x v="0"/>
    <s v="P17"/>
    <x v="3"/>
    <x v="23"/>
    <n v="4043.25"/>
    <n v="368"/>
    <x v="3"/>
    <n v="10.987092391304348"/>
    <s v="No"/>
    <s v="August"/>
    <n v="2024"/>
  </r>
  <r>
    <s v="S00005716"/>
    <x v="0"/>
    <s v="P17"/>
    <x v="5"/>
    <x v="172"/>
    <n v="1687.5"/>
    <n v="242"/>
    <x v="0"/>
    <n v="6.973140495867769"/>
    <s v="Yes"/>
    <s v="January"/>
    <n v="2023"/>
  </r>
  <r>
    <s v="S00005721"/>
    <x v="0"/>
    <s v="P17"/>
    <x v="1"/>
    <x v="173"/>
    <n v="9522"/>
    <n v="1191"/>
    <x v="0"/>
    <n v="7.9949622166246854"/>
    <s v="Yes"/>
    <s v="January"/>
    <n v="2023"/>
  </r>
  <r>
    <s v="S00005753"/>
    <x v="0"/>
    <s v="P18"/>
    <x v="2"/>
    <x v="76"/>
    <n v="2047.5"/>
    <n v="256"/>
    <x v="0"/>
    <n v="7.998046875"/>
    <s v="Yes"/>
    <s v="January"/>
    <n v="2023"/>
  </r>
  <r>
    <s v="S00005754"/>
    <x v="0"/>
    <s v="P18"/>
    <x v="1"/>
    <x v="15"/>
    <n v="17950.5"/>
    <n v="2565"/>
    <x v="2"/>
    <n v="6.9982456140350875"/>
    <s v="No"/>
    <s v="September"/>
    <n v="2024"/>
  </r>
  <r>
    <s v="S00005755"/>
    <x v="0"/>
    <s v="P18"/>
    <x v="1"/>
    <x v="174"/>
    <n v="6768"/>
    <n v="967"/>
    <x v="3"/>
    <n v="6.9989658738366085"/>
    <s v="No"/>
    <s v="August"/>
    <n v="2024"/>
  </r>
  <r>
    <s v="S00005780"/>
    <x v="0"/>
    <s v="P18"/>
    <x v="3"/>
    <x v="175"/>
    <n v="1113.75"/>
    <n v="112"/>
    <x v="0"/>
    <n v="9.9441964285714288"/>
    <s v="Yes"/>
    <s v="February"/>
    <n v="2023"/>
  </r>
  <r>
    <s v="S00005865"/>
    <x v="0"/>
    <s v="P19"/>
    <x v="3"/>
    <x v="159"/>
    <n v="7146"/>
    <n v="275"/>
    <x v="0"/>
    <n v="25.985454545454544"/>
    <s v="Yes"/>
    <s v="June"/>
    <n v="2023"/>
  </r>
  <r>
    <s v="S00005885"/>
    <x v="0"/>
    <s v="P20"/>
    <x v="3"/>
    <x v="116"/>
    <n v="6808.5"/>
    <n v="757"/>
    <x v="3"/>
    <n v="8.9940554821664467"/>
    <s v="No"/>
    <s v="August"/>
    <n v="2023"/>
  </r>
  <r>
    <s v="S00005889"/>
    <x v="0"/>
    <s v="P20"/>
    <x v="2"/>
    <x v="176"/>
    <n v="4277.25"/>
    <n v="476"/>
    <x v="3"/>
    <n v="8.9858193277310932"/>
    <s v="No"/>
    <s v="May"/>
    <n v="2023"/>
  </r>
  <r>
    <s v="S00005898"/>
    <x v="0"/>
    <s v="P20"/>
    <x v="4"/>
    <x v="112"/>
    <n v="5584.5"/>
    <n v="466"/>
    <x v="0"/>
    <n v="11.983905579399142"/>
    <s v="Yes"/>
    <s v="February"/>
    <n v="2023"/>
  </r>
  <r>
    <s v="S00005904"/>
    <x v="0"/>
    <s v="P20"/>
    <x v="5"/>
    <x v="31"/>
    <n v="6745.5"/>
    <n v="675"/>
    <x v="0"/>
    <n v="9.9933333333333341"/>
    <s v="Yes"/>
    <s v="September"/>
    <n v="2023"/>
  </r>
  <r>
    <s v="S00005940"/>
    <x v="0"/>
    <s v="P21"/>
    <x v="2"/>
    <x v="177"/>
    <n v="848.25"/>
    <n v="107"/>
    <x v="0"/>
    <n v="7.9275700934579438"/>
    <s v="Yes"/>
    <s v="May"/>
    <n v="2023"/>
  </r>
  <r>
    <s v="S00005994"/>
    <x v="0"/>
    <s v="P21"/>
    <x v="0"/>
    <x v="178"/>
    <n v="9510.75"/>
    <n v="952"/>
    <x v="0"/>
    <n v="9.9902836134453779"/>
    <s v="Yes"/>
    <s v="September"/>
    <n v="2023"/>
  </r>
  <r>
    <s v="S00006015"/>
    <x v="0"/>
    <s v="P21"/>
    <x v="4"/>
    <x v="178"/>
    <n v="7746.75"/>
    <n v="705"/>
    <x v="0"/>
    <n v="10.988297872340425"/>
    <s v="Yes"/>
    <s v="September"/>
    <n v="2023"/>
  </r>
  <r>
    <s v="S00006022"/>
    <x v="0"/>
    <s v="P22"/>
    <x v="5"/>
    <x v="179"/>
    <n v="2515.5"/>
    <n v="133"/>
    <x v="0"/>
    <n v="18.913533834586467"/>
    <s v="Yes"/>
    <s v="December"/>
    <n v="2023"/>
  </r>
  <r>
    <s v="S00006108"/>
    <x v="0"/>
    <s v="P22"/>
    <x v="5"/>
    <x v="130"/>
    <n v="11272.5"/>
    <n v="594"/>
    <x v="0"/>
    <n v="18.977272727272727"/>
    <s v="Yes"/>
    <s v="July"/>
    <n v="2023"/>
  </r>
  <r>
    <s v="S00006160"/>
    <x v="0"/>
    <s v="P01"/>
    <x v="5"/>
    <x v="146"/>
    <n v="436.5"/>
    <n v="28"/>
    <x v="0"/>
    <n v="15.589285714285714"/>
    <s v="Yes"/>
    <s v="April"/>
    <n v="2024"/>
  </r>
  <r>
    <s v="S00006179"/>
    <x v="0"/>
    <s v="P01"/>
    <x v="1"/>
    <x v="45"/>
    <n v="1197"/>
    <n v="100"/>
    <x v="0"/>
    <n v="11.97"/>
    <s v="Yes"/>
    <s v="October"/>
    <n v="2023"/>
  </r>
  <r>
    <s v="S00006200"/>
    <x v="0"/>
    <s v="P01"/>
    <x v="0"/>
    <x v="180"/>
    <n v="5987.25"/>
    <n v="375"/>
    <x v="0"/>
    <n v="15.965999999999999"/>
    <s v="Yes"/>
    <s v="April"/>
    <n v="2023"/>
  </r>
  <r>
    <s v="S00006206"/>
    <x v="0"/>
    <s v="P02"/>
    <x v="3"/>
    <x v="10"/>
    <n v="6835.5"/>
    <n v="526"/>
    <x v="0"/>
    <n v="12.995247148288973"/>
    <s v="Yes"/>
    <s v="May"/>
    <n v="2023"/>
  </r>
  <r>
    <s v="S00006214"/>
    <x v="0"/>
    <s v="P02"/>
    <x v="1"/>
    <x v="181"/>
    <n v="7348.5"/>
    <n v="490"/>
    <x v="0"/>
    <n v="14.996938775510204"/>
    <s v="Yes"/>
    <s v="October"/>
    <n v="2023"/>
  </r>
  <r>
    <s v="S00006241"/>
    <x v="0"/>
    <s v="P04"/>
    <x v="3"/>
    <x v="182"/>
    <n v="2252.25"/>
    <n v="376"/>
    <x v="0"/>
    <n v="5.9900265957446805"/>
    <s v="Yes"/>
    <s v="February"/>
    <n v="2023"/>
  </r>
  <r>
    <s v="S00006254"/>
    <x v="0"/>
    <s v="P04"/>
    <x v="4"/>
    <x v="126"/>
    <n v="13806"/>
    <n v="2301"/>
    <x v="0"/>
    <n v="6"/>
    <s v="Yes"/>
    <s v="December"/>
    <n v="2023"/>
  </r>
  <r>
    <s v="S00006255"/>
    <x v="0"/>
    <s v="P04"/>
    <x v="4"/>
    <x v="183"/>
    <n v="1354.5"/>
    <n v="151"/>
    <x v="0"/>
    <n v="8.9701986754966896"/>
    <s v="Yes"/>
    <s v="June"/>
    <n v="2024"/>
  </r>
  <r>
    <s v="S00006263"/>
    <x v="0"/>
    <s v="P04"/>
    <x v="2"/>
    <x v="184"/>
    <n v="5033.25"/>
    <n v="560"/>
    <x v="0"/>
    <n v="8.9879464285714281"/>
    <s v="Yes"/>
    <s v="May"/>
    <n v="2024"/>
  </r>
  <r>
    <s v="S00006297"/>
    <x v="0"/>
    <s v="P04"/>
    <x v="2"/>
    <x v="29"/>
    <n v="4713.75"/>
    <n v="674"/>
    <x v="0"/>
    <n v="6.9936943620178038"/>
    <s v="Yes"/>
    <s v="November"/>
    <n v="2023"/>
  </r>
  <r>
    <s v="S00006308"/>
    <x v="0"/>
    <s v="P04"/>
    <x v="3"/>
    <x v="78"/>
    <n v="8005.5"/>
    <n v="1602"/>
    <x v="0"/>
    <n v="4.9971910112359552"/>
    <s v="Yes"/>
    <s v="August"/>
    <n v="2023"/>
  </r>
  <r>
    <s v="S00006324"/>
    <x v="0"/>
    <s v="P04"/>
    <x v="3"/>
    <x v="185"/>
    <n v="1059.75"/>
    <n v="212"/>
    <x v="0"/>
    <n v="4.9988207547169807"/>
    <s v="Yes"/>
    <s v="December"/>
    <n v="2023"/>
  </r>
  <r>
    <s v="S00006360"/>
    <x v="0"/>
    <s v="P05"/>
    <x v="3"/>
    <x v="128"/>
    <n v="2144.25"/>
    <n v="307"/>
    <x v="0"/>
    <n v="6.984527687296417"/>
    <s v="Yes"/>
    <s v="April"/>
    <n v="2024"/>
  </r>
  <r>
    <s v="S00006386"/>
    <x v="0"/>
    <s v="P05"/>
    <x v="0"/>
    <x v="186"/>
    <n v="6385.5"/>
    <n v="913"/>
    <x v="2"/>
    <n v="6.9939759036144578"/>
    <s v="No"/>
    <s v="September"/>
    <n v="2024"/>
  </r>
  <r>
    <s v="S00006398"/>
    <x v="0"/>
    <s v="P05"/>
    <x v="5"/>
    <x v="156"/>
    <n v="1197"/>
    <n v="150"/>
    <x v="0"/>
    <n v="7.98"/>
    <s v="Yes"/>
    <s v="September"/>
    <n v="2023"/>
  </r>
  <r>
    <s v="S00006406"/>
    <x v="0"/>
    <s v="P05"/>
    <x v="4"/>
    <x v="187"/>
    <n v="2871"/>
    <n v="575"/>
    <x v="0"/>
    <n v="4.9930434782608693"/>
    <s v="Yes"/>
    <s v="February"/>
    <n v="2024"/>
  </r>
  <r>
    <s v="S00006407"/>
    <x v="0"/>
    <s v="P05"/>
    <x v="4"/>
    <x v="182"/>
    <n v="4515.75"/>
    <n v="904"/>
    <x v="0"/>
    <n v="4.9952986725663715"/>
    <s v="Yes"/>
    <s v="February"/>
    <n v="2023"/>
  </r>
  <r>
    <s v="S00006421"/>
    <x v="0"/>
    <s v="P05"/>
    <x v="0"/>
    <x v="116"/>
    <n v="2999.25"/>
    <n v="334"/>
    <x v="0"/>
    <n v="8.9797904191616773"/>
    <s v="Yes"/>
    <s v="August"/>
    <n v="2023"/>
  </r>
  <r>
    <s v="S00006472"/>
    <x v="0"/>
    <s v="P06"/>
    <x v="0"/>
    <x v="9"/>
    <n v="927"/>
    <n v="36"/>
    <x v="0"/>
    <n v="25.75"/>
    <s v="Yes"/>
    <s v="January"/>
    <n v="2024"/>
  </r>
  <r>
    <s v="S00006474"/>
    <x v="0"/>
    <s v="P06"/>
    <x v="4"/>
    <x v="188"/>
    <n v="409.5"/>
    <n v="17"/>
    <x v="0"/>
    <n v="24.088235294117649"/>
    <s v="Yes"/>
    <s v="January"/>
    <n v="2023"/>
  </r>
  <r>
    <s v="S00006492"/>
    <x v="0"/>
    <s v="P06"/>
    <x v="4"/>
    <x v="189"/>
    <n v="8883"/>
    <n v="342"/>
    <x v="3"/>
    <n v="25.973684210526315"/>
    <s v="No"/>
    <s v="November"/>
    <n v="2023"/>
  </r>
  <r>
    <s v="S00006554"/>
    <x v="0"/>
    <s v="P07"/>
    <x v="1"/>
    <x v="115"/>
    <n v="6030"/>
    <n v="224"/>
    <x v="2"/>
    <n v="26.919642857142858"/>
    <s v="No"/>
    <s v="September"/>
    <n v="2024"/>
  </r>
  <r>
    <s v="S00006562"/>
    <x v="0"/>
    <s v="P07"/>
    <x v="3"/>
    <x v="190"/>
    <n v="5361.75"/>
    <n v="199"/>
    <x v="0"/>
    <n v="26.943467336683415"/>
    <s v="Yes"/>
    <s v="September"/>
    <n v="2023"/>
  </r>
  <r>
    <s v="S00006571"/>
    <x v="0"/>
    <s v="P07"/>
    <x v="1"/>
    <x v="191"/>
    <n v="5897.25"/>
    <n v="236"/>
    <x v="0"/>
    <n v="24.988347457627118"/>
    <s v="Yes"/>
    <s v="February"/>
    <n v="2024"/>
  </r>
  <r>
    <s v="S00006583"/>
    <x v="0"/>
    <s v="P08"/>
    <x v="5"/>
    <x v="192"/>
    <n v="9231.75"/>
    <n v="440"/>
    <x v="0"/>
    <n v="20.981249999999999"/>
    <s v="Yes"/>
    <s v="April"/>
    <n v="2023"/>
  </r>
  <r>
    <s v="S00006586"/>
    <x v="0"/>
    <s v="P08"/>
    <x v="2"/>
    <x v="193"/>
    <n v="5508"/>
    <n v="276"/>
    <x v="0"/>
    <n v="19.956521739130434"/>
    <s v="Yes"/>
    <s v="November"/>
    <n v="2023"/>
  </r>
  <r>
    <s v="S00006609"/>
    <x v="0"/>
    <s v="P08"/>
    <x v="4"/>
    <x v="194"/>
    <n v="7240.5"/>
    <n v="330"/>
    <x v="0"/>
    <n v="21.940909090909091"/>
    <s v="Yes"/>
    <s v="May"/>
    <n v="2024"/>
  </r>
  <r>
    <s v="S00006620"/>
    <x v="0"/>
    <s v="P08"/>
    <x v="2"/>
    <x v="195"/>
    <n v="765"/>
    <n v="35"/>
    <x v="0"/>
    <n v="21.857142857142858"/>
    <s v="Yes"/>
    <s v="May"/>
    <n v="2024"/>
  </r>
  <r>
    <s v="S00006631"/>
    <x v="0"/>
    <s v="P08"/>
    <x v="3"/>
    <x v="196"/>
    <n v="3741.75"/>
    <n v="208"/>
    <x v="0"/>
    <n v="17.989182692307693"/>
    <s v="Yes"/>
    <s v="June"/>
    <n v="2023"/>
  </r>
  <r>
    <s v="S00006638"/>
    <x v="0"/>
    <s v="P08"/>
    <x v="1"/>
    <x v="197"/>
    <n v="13475.25"/>
    <n v="749"/>
    <x v="0"/>
    <n v="17.990987983978638"/>
    <s v="Yes"/>
    <s v="November"/>
    <n v="2023"/>
  </r>
  <r>
    <s v="S00006646"/>
    <x v="0"/>
    <s v="P08"/>
    <x v="4"/>
    <x v="91"/>
    <n v="7031.25"/>
    <n v="371"/>
    <x v="0"/>
    <n v="18.952156334231805"/>
    <s v="Yes"/>
    <s v="June"/>
    <n v="2024"/>
  </r>
  <r>
    <s v="S00006648"/>
    <x v="0"/>
    <s v="P08"/>
    <x v="3"/>
    <x v="198"/>
    <n v="346.5"/>
    <n v="19"/>
    <x v="1"/>
    <n v="18.236842105263158"/>
    <s v="No"/>
    <s v="August"/>
    <n v="2024"/>
  </r>
  <r>
    <s v="S00006650"/>
    <x v="0"/>
    <s v="P08"/>
    <x v="3"/>
    <x v="199"/>
    <n v="5285.25"/>
    <n v="294"/>
    <x v="0"/>
    <n v="17.977040816326532"/>
    <s v="Yes"/>
    <s v="April"/>
    <n v="2024"/>
  </r>
  <r>
    <s v="S00006664"/>
    <x v="0"/>
    <s v="P09"/>
    <x v="3"/>
    <x v="200"/>
    <n v="12075.75"/>
    <n v="549"/>
    <x v="3"/>
    <n v="21.995901639344261"/>
    <s v="No"/>
    <s v="August"/>
    <n v="2024"/>
  </r>
  <r>
    <s v="S00006668"/>
    <x v="0"/>
    <s v="P09"/>
    <x v="5"/>
    <x v="201"/>
    <n v="785.25"/>
    <n v="38"/>
    <x v="0"/>
    <n v="20.664473684210527"/>
    <s v="Yes"/>
    <s v="January"/>
    <n v="2023"/>
  </r>
  <r>
    <s v="S00006727"/>
    <x v="0"/>
    <s v="P10"/>
    <x v="0"/>
    <x v="93"/>
    <n v="2913.75"/>
    <n v="209"/>
    <x v="0"/>
    <n v="13.941387559808613"/>
    <s v="Yes"/>
    <s v="December"/>
    <n v="2023"/>
  </r>
  <r>
    <s v="S00006739"/>
    <x v="0"/>
    <s v="P10"/>
    <x v="2"/>
    <x v="152"/>
    <n v="7510.5"/>
    <n v="578"/>
    <x v="0"/>
    <n v="12.993944636678201"/>
    <s v="Yes"/>
    <s v="February"/>
    <n v="2023"/>
  </r>
  <r>
    <s v="S00006744"/>
    <x v="0"/>
    <s v="P10"/>
    <x v="0"/>
    <x v="4"/>
    <n v="10111.5"/>
    <n v="843"/>
    <x v="0"/>
    <n v="11.994661921708184"/>
    <s v="Yes"/>
    <s v="December"/>
    <n v="2023"/>
  </r>
  <r>
    <s v="S00006750"/>
    <x v="0"/>
    <s v="P10"/>
    <x v="3"/>
    <x v="83"/>
    <n v="7751.25"/>
    <n v="646"/>
    <x v="0"/>
    <n v="11.998839009287925"/>
    <s v="Yes"/>
    <s v="December"/>
    <n v="2023"/>
  </r>
  <r>
    <s v="S00006767"/>
    <x v="0"/>
    <s v="P10"/>
    <x v="3"/>
    <x v="154"/>
    <n v="684"/>
    <n v="46"/>
    <x v="3"/>
    <n v="14.869565217391305"/>
    <s v="No"/>
    <s v="February"/>
    <n v="2024"/>
  </r>
  <r>
    <s v="S00006790"/>
    <x v="0"/>
    <s v="P10"/>
    <x v="2"/>
    <x v="202"/>
    <n v="7053.75"/>
    <n v="441"/>
    <x v="0"/>
    <n v="15.994897959183673"/>
    <s v="Yes"/>
    <s v="June"/>
    <n v="2023"/>
  </r>
  <r>
    <s v="S00006794"/>
    <x v="0"/>
    <s v="P10"/>
    <x v="0"/>
    <x v="40"/>
    <n v="7242.75"/>
    <n v="453"/>
    <x v="0"/>
    <n v="15.98841059602649"/>
    <s v="Yes"/>
    <s v="December"/>
    <n v="2023"/>
  </r>
  <r>
    <s v="S00006801"/>
    <x v="0"/>
    <s v="P11"/>
    <x v="3"/>
    <x v="203"/>
    <n v="11880"/>
    <n v="699"/>
    <x v="0"/>
    <n v="16.995708154506438"/>
    <s v="Yes"/>
    <s v="October"/>
    <n v="2023"/>
  </r>
  <r>
    <s v="S00006810"/>
    <x v="0"/>
    <s v="P11"/>
    <x v="0"/>
    <x v="40"/>
    <n v="13423.5"/>
    <n v="746"/>
    <x v="0"/>
    <n v="17.993967828418231"/>
    <s v="Yes"/>
    <s v="December"/>
    <n v="2023"/>
  </r>
  <r>
    <s v="S00006822"/>
    <x v="0"/>
    <s v="P11"/>
    <x v="5"/>
    <x v="52"/>
    <n v="5661"/>
    <n v="333"/>
    <x v="0"/>
    <n v="17"/>
    <s v="Yes"/>
    <s v="August"/>
    <n v="2023"/>
  </r>
  <r>
    <s v="S00006864"/>
    <x v="0"/>
    <s v="P12"/>
    <x v="4"/>
    <x v="185"/>
    <n v="18996.75"/>
    <n v="1118"/>
    <x v="0"/>
    <n v="16.991726296958856"/>
    <s v="Yes"/>
    <s v="December"/>
    <n v="2023"/>
  </r>
  <r>
    <s v="S00006866"/>
    <x v="0"/>
    <s v="P12"/>
    <x v="4"/>
    <x v="204"/>
    <n v="1847.25"/>
    <n v="116"/>
    <x v="0"/>
    <n v="15.924568965517242"/>
    <s v="Yes"/>
    <s v="September"/>
    <n v="2023"/>
  </r>
  <r>
    <s v="S00006867"/>
    <x v="0"/>
    <s v="P12"/>
    <x v="4"/>
    <x v="84"/>
    <n v="1912.5"/>
    <n v="137"/>
    <x v="3"/>
    <n v="13.959854014598541"/>
    <s v="No"/>
    <s v="November"/>
    <n v="2023"/>
  </r>
  <r>
    <s v="S00006868"/>
    <x v="0"/>
    <s v="P12"/>
    <x v="3"/>
    <x v="205"/>
    <n v="6158.25"/>
    <n v="411"/>
    <x v="0"/>
    <n v="14.983576642335766"/>
    <s v="Yes"/>
    <s v="June"/>
    <n v="2024"/>
  </r>
  <r>
    <s v="S00006897"/>
    <x v="0"/>
    <s v="P12"/>
    <x v="0"/>
    <x v="103"/>
    <n v="7683.75"/>
    <n v="592"/>
    <x v="0"/>
    <n v="12.979307432432432"/>
    <s v="Yes"/>
    <s v="December"/>
    <n v="2023"/>
  </r>
  <r>
    <s v="S00006898"/>
    <x v="0"/>
    <s v="P12"/>
    <x v="4"/>
    <x v="129"/>
    <n v="4594.5"/>
    <n v="329"/>
    <x v="0"/>
    <n v="13.965045592705167"/>
    <s v="Yes"/>
    <s v="December"/>
    <n v="2023"/>
  </r>
  <r>
    <s v="S00006916"/>
    <x v="0"/>
    <s v="P13"/>
    <x v="4"/>
    <x v="206"/>
    <n v="6284.25"/>
    <n v="1048"/>
    <x v="0"/>
    <n v="5.9964217557251906"/>
    <s v="Yes"/>
    <s v="January"/>
    <n v="2023"/>
  </r>
  <r>
    <s v="S00006923"/>
    <x v="0"/>
    <s v="P13"/>
    <x v="5"/>
    <x v="115"/>
    <n v="4720.5"/>
    <n v="675"/>
    <x v="2"/>
    <n v="6.9933333333333332"/>
    <s v="No"/>
    <s v="September"/>
    <n v="2024"/>
  </r>
  <r>
    <s v="S00006951"/>
    <x v="0"/>
    <s v="P13"/>
    <x v="4"/>
    <x v="148"/>
    <n v="2229.75"/>
    <n v="372"/>
    <x v="0"/>
    <n v="5.993951612903226"/>
    <s v="Yes"/>
    <s v="February"/>
    <n v="2024"/>
  </r>
  <r>
    <s v="S00006997"/>
    <x v="0"/>
    <s v="P13"/>
    <x v="0"/>
    <x v="68"/>
    <n v="9096.75"/>
    <n v="1300"/>
    <x v="1"/>
    <n v="6.9974999999999996"/>
    <s v="No"/>
    <s v="July"/>
    <n v="2024"/>
  </r>
  <r>
    <s v="S00007040"/>
    <x v="0"/>
    <s v="P14"/>
    <x v="3"/>
    <x v="207"/>
    <n v="5778"/>
    <n v="413"/>
    <x v="0"/>
    <n v="13.990314769975788"/>
    <s v="Yes"/>
    <s v="June"/>
    <n v="2024"/>
  </r>
  <r>
    <s v="S00007051"/>
    <x v="0"/>
    <s v="P14"/>
    <x v="4"/>
    <x v="56"/>
    <n v="8937"/>
    <n v="497"/>
    <x v="3"/>
    <n v="17.981891348088531"/>
    <s v="No"/>
    <s v="July"/>
    <n v="2024"/>
  </r>
  <r>
    <s v="S00007073"/>
    <x v="0"/>
    <s v="P14"/>
    <x v="3"/>
    <x v="26"/>
    <n v="10116"/>
    <n v="633"/>
    <x v="0"/>
    <n v="15.981042654028435"/>
    <s v="Yes"/>
    <s v="May"/>
    <n v="2023"/>
  </r>
  <r>
    <s v="S00007094"/>
    <x v="0"/>
    <s v="P15"/>
    <x v="5"/>
    <x v="199"/>
    <n v="8262"/>
    <n v="486"/>
    <x v="0"/>
    <n v="17"/>
    <s v="Yes"/>
    <s v="April"/>
    <n v="2024"/>
  </r>
  <r>
    <s v="S00007105"/>
    <x v="0"/>
    <s v="P15"/>
    <x v="4"/>
    <x v="11"/>
    <n v="10338.75"/>
    <n v="545"/>
    <x v="2"/>
    <n v="18.970183486238533"/>
    <s v="No"/>
    <s v="September"/>
    <n v="2024"/>
  </r>
  <r>
    <s v="S00007121"/>
    <x v="0"/>
    <s v="P15"/>
    <x v="4"/>
    <x v="200"/>
    <n v="8505"/>
    <n v="473"/>
    <x v="1"/>
    <n v="17.980972515856237"/>
    <s v="No"/>
    <s v="August"/>
    <n v="2024"/>
  </r>
  <r>
    <s v="S00007128"/>
    <x v="0"/>
    <s v="P16"/>
    <x v="5"/>
    <x v="208"/>
    <n v="4513.5"/>
    <n v="283"/>
    <x v="0"/>
    <n v="15.948763250883392"/>
    <s v="Yes"/>
    <s v="April"/>
    <n v="2023"/>
  </r>
  <r>
    <s v="S00007130"/>
    <x v="0"/>
    <s v="P16"/>
    <x v="2"/>
    <x v="209"/>
    <n v="1941.75"/>
    <n v="108"/>
    <x v="0"/>
    <n v="17.979166666666668"/>
    <s v="Yes"/>
    <s v="May"/>
    <n v="2024"/>
  </r>
  <r>
    <s v="S00007136"/>
    <x v="0"/>
    <s v="P16"/>
    <x v="4"/>
    <x v="210"/>
    <n v="6363"/>
    <n v="354"/>
    <x v="0"/>
    <n v="17.974576271186439"/>
    <s v="Yes"/>
    <s v="July"/>
    <n v="2023"/>
  </r>
  <r>
    <s v="S00007153"/>
    <x v="0"/>
    <s v="P16"/>
    <x v="4"/>
    <x v="20"/>
    <n v="3021.75"/>
    <n v="178"/>
    <x v="0"/>
    <n v="16.976123595505619"/>
    <s v="Yes"/>
    <s v="July"/>
    <n v="2023"/>
  </r>
  <r>
    <s v="S00007161"/>
    <x v="0"/>
    <s v="P16"/>
    <x v="5"/>
    <x v="185"/>
    <n v="3228.75"/>
    <n v="190"/>
    <x v="0"/>
    <n v="16.993421052631579"/>
    <s v="Yes"/>
    <s v="December"/>
    <n v="2023"/>
  </r>
  <r>
    <s v="S00007174"/>
    <x v="0"/>
    <s v="P16"/>
    <x v="3"/>
    <x v="211"/>
    <n v="3111.75"/>
    <n v="173"/>
    <x v="2"/>
    <n v="17.98699421965318"/>
    <s v="No"/>
    <s v="September"/>
    <n v="2024"/>
  </r>
  <r>
    <s v="S00007190"/>
    <x v="0"/>
    <s v="P16"/>
    <x v="4"/>
    <x v="0"/>
    <n v="15462"/>
    <n v="859"/>
    <x v="0"/>
    <n v="18"/>
    <s v="Yes"/>
    <s v="December"/>
    <n v="2023"/>
  </r>
  <r>
    <s v="S00007236"/>
    <x v="0"/>
    <s v="P17"/>
    <x v="0"/>
    <x v="212"/>
    <n v="5694.75"/>
    <n v="633"/>
    <x v="0"/>
    <n v="8.9964454976303312"/>
    <s v="Yes"/>
    <s v="May"/>
    <n v="2024"/>
  </r>
  <r>
    <s v="S00007262"/>
    <x v="0"/>
    <s v="P17"/>
    <x v="3"/>
    <x v="213"/>
    <n v="5910.75"/>
    <n v="845"/>
    <x v="0"/>
    <n v="6.994970414201183"/>
    <s v="Yes"/>
    <s v="January"/>
    <n v="2023"/>
  </r>
  <r>
    <s v="S00007265"/>
    <x v="0"/>
    <s v="P17"/>
    <x v="5"/>
    <x v="214"/>
    <n v="3708"/>
    <n v="338"/>
    <x v="0"/>
    <n v="10.970414201183432"/>
    <s v="Yes"/>
    <s v="March"/>
    <n v="2024"/>
  </r>
  <r>
    <s v="S00007289"/>
    <x v="0"/>
    <s v="P18"/>
    <x v="4"/>
    <x v="33"/>
    <n v="2124"/>
    <n v="266"/>
    <x v="0"/>
    <n v="7.9849624060150379"/>
    <s v="Yes"/>
    <s v="February"/>
    <n v="2023"/>
  </r>
  <r>
    <s v="S00007292"/>
    <x v="0"/>
    <s v="P18"/>
    <x v="4"/>
    <x v="215"/>
    <n v="9168.75"/>
    <n v="834"/>
    <x v="2"/>
    <n v="10.993705035971223"/>
    <s v="No"/>
    <s v="September"/>
    <n v="2024"/>
  </r>
  <r>
    <s v="S00007301"/>
    <x v="0"/>
    <s v="P18"/>
    <x v="1"/>
    <x v="131"/>
    <n v="1149.75"/>
    <n v="105"/>
    <x v="0"/>
    <n v="10.95"/>
    <s v="Yes"/>
    <s v="May"/>
    <n v="2024"/>
  </r>
  <r>
    <s v="S00007333"/>
    <x v="0"/>
    <s v="P18"/>
    <x v="5"/>
    <x v="148"/>
    <n v="4113"/>
    <n v="374"/>
    <x v="0"/>
    <n v="10.997326203208557"/>
    <s v="Yes"/>
    <s v="February"/>
    <n v="2024"/>
  </r>
  <r>
    <s v="S00007342"/>
    <x v="0"/>
    <s v="P18"/>
    <x v="4"/>
    <x v="85"/>
    <n v="15489"/>
    <n v="1721"/>
    <x v="1"/>
    <n v="9"/>
    <s v="No"/>
    <s v="August"/>
    <n v="2024"/>
  </r>
  <r>
    <s v="S00007418"/>
    <x v="0"/>
    <s v="P20"/>
    <x v="5"/>
    <x v="216"/>
    <n v="5706"/>
    <n v="571"/>
    <x v="0"/>
    <n v="9.9929947460595443"/>
    <s v="Yes"/>
    <s v="May"/>
    <n v="2024"/>
  </r>
  <r>
    <s v="S00007452"/>
    <x v="0"/>
    <s v="P20"/>
    <x v="5"/>
    <x v="188"/>
    <n v="6752.25"/>
    <n v="676"/>
    <x v="0"/>
    <n v="9.9885355029585803"/>
    <s v="Yes"/>
    <s v="January"/>
    <n v="2023"/>
  </r>
  <r>
    <s v="S00007487"/>
    <x v="0"/>
    <s v="P21"/>
    <x v="2"/>
    <x v="76"/>
    <n v="2315.25"/>
    <n v="232"/>
    <x v="0"/>
    <n v="9.9795258620689662"/>
    <s v="Yes"/>
    <s v="January"/>
    <n v="2023"/>
  </r>
  <r>
    <s v="S00007503"/>
    <x v="0"/>
    <s v="P21"/>
    <x v="5"/>
    <x v="210"/>
    <n v="2929.5"/>
    <n v="367"/>
    <x v="0"/>
    <n v="7.9822888283378743"/>
    <s v="Yes"/>
    <s v="July"/>
    <n v="2023"/>
  </r>
  <r>
    <s v="S00007507"/>
    <x v="0"/>
    <s v="P21"/>
    <x v="0"/>
    <x v="78"/>
    <n v="3991.5"/>
    <n v="444"/>
    <x v="3"/>
    <n v="8.9898648648648649"/>
    <s v="No"/>
    <s v="August"/>
    <n v="2023"/>
  </r>
  <r>
    <s v="S00007510"/>
    <x v="0"/>
    <s v="P21"/>
    <x v="4"/>
    <x v="217"/>
    <n v="6846.75"/>
    <n v="685"/>
    <x v="0"/>
    <n v="9.9952554744525539"/>
    <s v="Yes"/>
    <s v="April"/>
    <n v="2024"/>
  </r>
  <r>
    <s v="S00007529"/>
    <x v="0"/>
    <s v="P21"/>
    <x v="4"/>
    <x v="218"/>
    <n v="2409.75"/>
    <n v="302"/>
    <x v="0"/>
    <n v="7.9793046357615891"/>
    <s v="Yes"/>
    <s v="February"/>
    <n v="2024"/>
  </r>
  <r>
    <s v="S00007551"/>
    <x v="0"/>
    <s v="P22"/>
    <x v="3"/>
    <x v="140"/>
    <n v="6279.75"/>
    <n v="349"/>
    <x v="0"/>
    <n v="17.993553008595988"/>
    <s v="Yes"/>
    <s v="October"/>
    <n v="2023"/>
  </r>
  <r>
    <s v="S00007582"/>
    <x v="0"/>
    <s v="P22"/>
    <x v="3"/>
    <x v="107"/>
    <n v="5897.25"/>
    <n v="295"/>
    <x v="0"/>
    <n v="19.990677966101696"/>
    <s v="Yes"/>
    <s v="November"/>
    <n v="2023"/>
  </r>
  <r>
    <s v="S00007605"/>
    <x v="0"/>
    <s v="P22"/>
    <x v="5"/>
    <x v="219"/>
    <n v="10568.25"/>
    <n v="481"/>
    <x v="3"/>
    <n v="21.971413721413722"/>
    <s v="No"/>
    <s v="March"/>
    <n v="2023"/>
  </r>
  <r>
    <s v="S00007631"/>
    <x v="0"/>
    <s v="P22"/>
    <x v="4"/>
    <x v="124"/>
    <n v="11234.25"/>
    <n v="535"/>
    <x v="0"/>
    <n v="20.99859813084112"/>
    <s v="Yes"/>
    <s v="January"/>
    <n v="2023"/>
  </r>
  <r>
    <s v="S00007670"/>
    <x v="0"/>
    <s v="P01"/>
    <x v="3"/>
    <x v="85"/>
    <n v="4529.25"/>
    <n v="302"/>
    <x v="1"/>
    <n v="14.997516556291391"/>
    <s v="No"/>
    <s v="August"/>
    <n v="2024"/>
  </r>
  <r>
    <s v="S00007710"/>
    <x v="0"/>
    <s v="P01"/>
    <x v="1"/>
    <x v="55"/>
    <n v="1689.75"/>
    <n v="113"/>
    <x v="0"/>
    <n v="14.95353982300885"/>
    <s v="Yes"/>
    <s v="January"/>
    <n v="2023"/>
  </r>
  <r>
    <s v="S00007717"/>
    <x v="0"/>
    <s v="P01"/>
    <x v="4"/>
    <x v="220"/>
    <n v="6930"/>
    <n v="495"/>
    <x v="0"/>
    <n v="14"/>
    <s v="Yes"/>
    <s v="September"/>
    <n v="2023"/>
  </r>
  <r>
    <s v="S00007718"/>
    <x v="0"/>
    <s v="P01"/>
    <x v="3"/>
    <x v="91"/>
    <n v="15822"/>
    <n v="989"/>
    <x v="0"/>
    <n v="15.997977755308392"/>
    <s v="Yes"/>
    <s v="June"/>
    <n v="2024"/>
  </r>
  <r>
    <s v="S00007720"/>
    <x v="0"/>
    <s v="P01"/>
    <x v="3"/>
    <x v="221"/>
    <n v="2765.25"/>
    <n v="213"/>
    <x v="0"/>
    <n v="12.982394366197184"/>
    <s v="Yes"/>
    <s v="March"/>
    <n v="2023"/>
  </r>
  <r>
    <s v="S00007768"/>
    <x v="0"/>
    <s v="P03"/>
    <x v="4"/>
    <x v="13"/>
    <n v="12894.75"/>
    <n v="1173"/>
    <x v="0"/>
    <n v="10.992966751918159"/>
    <s v="Yes"/>
    <s v="May"/>
    <n v="2024"/>
  </r>
  <r>
    <s v="S00007807"/>
    <x v="0"/>
    <s v="P04"/>
    <x v="5"/>
    <x v="222"/>
    <n v="2004.75"/>
    <n v="287"/>
    <x v="0"/>
    <n v="6.9851916376306624"/>
    <s v="Yes"/>
    <s v="June"/>
    <n v="2024"/>
  </r>
  <r>
    <s v="S00007822"/>
    <x v="0"/>
    <s v="P04"/>
    <x v="3"/>
    <x v="18"/>
    <n v="11560.5"/>
    <n v="1927"/>
    <x v="0"/>
    <n v="5.9992215879605606"/>
    <s v="Yes"/>
    <s v="June"/>
    <n v="2023"/>
  </r>
  <r>
    <s v="S00007831"/>
    <x v="0"/>
    <s v="P04"/>
    <x v="0"/>
    <x v="18"/>
    <n v="2083.5"/>
    <n v="232"/>
    <x v="0"/>
    <n v="8.9806034482758612"/>
    <s v="Yes"/>
    <s v="June"/>
    <n v="2023"/>
  </r>
  <r>
    <s v="S00007851"/>
    <x v="0"/>
    <s v="P04"/>
    <x v="4"/>
    <x v="174"/>
    <n v="2459.25"/>
    <n v="352"/>
    <x v="1"/>
    <n v="6.9865056818181817"/>
    <s v="No"/>
    <s v="August"/>
    <n v="2024"/>
  </r>
  <r>
    <s v="S00007868"/>
    <x v="0"/>
    <s v="P04"/>
    <x v="4"/>
    <x v="4"/>
    <n v="2331"/>
    <n v="467"/>
    <x v="0"/>
    <n v="4.9914346895074946"/>
    <s v="Yes"/>
    <s v="December"/>
    <n v="2023"/>
  </r>
  <r>
    <s v="S00007873"/>
    <x v="0"/>
    <s v="P04"/>
    <x v="3"/>
    <x v="176"/>
    <n v="531"/>
    <n v="89"/>
    <x v="0"/>
    <n v="5.9662921348314608"/>
    <s v="Yes"/>
    <s v="May"/>
    <n v="2023"/>
  </r>
  <r>
    <s v="S00007875"/>
    <x v="0"/>
    <s v="P04"/>
    <x v="5"/>
    <x v="223"/>
    <n v="1761.75"/>
    <n v="252"/>
    <x v="0"/>
    <n v="6.9910714285714288"/>
    <s v="Yes"/>
    <s v="January"/>
    <n v="2023"/>
  </r>
  <r>
    <s v="S00007886"/>
    <x v="0"/>
    <s v="P04"/>
    <x v="4"/>
    <x v="20"/>
    <n v="8228.25"/>
    <n v="1176"/>
    <x v="0"/>
    <n v="6.9968112244897958"/>
    <s v="Yes"/>
    <s v="July"/>
    <n v="2023"/>
  </r>
  <r>
    <s v="S00007907"/>
    <x v="0"/>
    <s v="P05"/>
    <x v="3"/>
    <x v="224"/>
    <n v="6763.5"/>
    <n v="1128"/>
    <x v="0"/>
    <n v="5.9960106382978724"/>
    <s v="Yes"/>
    <s v="August"/>
    <n v="2023"/>
  </r>
  <r>
    <s v="S00007928"/>
    <x v="0"/>
    <s v="P05"/>
    <x v="5"/>
    <x v="225"/>
    <n v="2144.25"/>
    <n v="307"/>
    <x v="1"/>
    <n v="6.984527687296417"/>
    <s v="No"/>
    <s v="July"/>
    <n v="2024"/>
  </r>
  <r>
    <s v="S00007937"/>
    <x v="0"/>
    <s v="P05"/>
    <x v="4"/>
    <x v="226"/>
    <n v="4963.5"/>
    <n v="710"/>
    <x v="0"/>
    <n v="6.9908450704225356"/>
    <s v="Yes"/>
    <s v="May"/>
    <n v="2024"/>
  </r>
  <r>
    <s v="S00007985"/>
    <x v="0"/>
    <s v="P05"/>
    <x v="0"/>
    <x v="222"/>
    <n v="7197.75"/>
    <n v="900"/>
    <x v="0"/>
    <n v="7.9974999999999996"/>
    <s v="Yes"/>
    <s v="June"/>
    <n v="2024"/>
  </r>
  <r>
    <s v="S00008068"/>
    <x v="0"/>
    <s v="P07"/>
    <x v="0"/>
    <x v="121"/>
    <n v="5260.5"/>
    <n v="203"/>
    <x v="0"/>
    <n v="25.913793103448278"/>
    <s v="Yes"/>
    <s v="September"/>
    <n v="2023"/>
  </r>
  <r>
    <s v="S00008081"/>
    <x v="0"/>
    <s v="P07"/>
    <x v="5"/>
    <x v="227"/>
    <n v="5388.75"/>
    <n v="208"/>
    <x v="0"/>
    <n v="25.907451923076923"/>
    <s v="Yes"/>
    <s v="March"/>
    <n v="2023"/>
  </r>
  <r>
    <s v="S00008084"/>
    <x v="0"/>
    <s v="P07"/>
    <x v="1"/>
    <x v="33"/>
    <n v="5391"/>
    <n v="225"/>
    <x v="0"/>
    <n v="23.96"/>
    <s v="Yes"/>
    <s v="February"/>
    <n v="2023"/>
  </r>
  <r>
    <s v="S00008157"/>
    <x v="0"/>
    <s v="P08"/>
    <x v="4"/>
    <x v="228"/>
    <n v="5649.75"/>
    <n v="257"/>
    <x v="3"/>
    <n v="21.983463035019454"/>
    <s v="No"/>
    <s v="February"/>
    <n v="2023"/>
  </r>
  <r>
    <s v="S00008201"/>
    <x v="0"/>
    <s v="P09"/>
    <x v="2"/>
    <x v="122"/>
    <n v="7920"/>
    <n v="378"/>
    <x v="0"/>
    <n v="20.952380952380953"/>
    <s v="Yes"/>
    <s v="September"/>
    <n v="2023"/>
  </r>
  <r>
    <s v="S00008204"/>
    <x v="0"/>
    <s v="P09"/>
    <x v="0"/>
    <x v="54"/>
    <n v="9639"/>
    <n v="439"/>
    <x v="1"/>
    <n v="21.956719817767652"/>
    <s v="No"/>
    <s v="July"/>
    <n v="2024"/>
  </r>
  <r>
    <s v="S00008276"/>
    <x v="0"/>
    <s v="P10"/>
    <x v="4"/>
    <x v="229"/>
    <n v="452.25"/>
    <n v="33"/>
    <x v="0"/>
    <n v="13.704545454545455"/>
    <s v="Yes"/>
    <s v="June"/>
    <n v="2023"/>
  </r>
  <r>
    <s v="S00008292"/>
    <x v="0"/>
    <s v="P10"/>
    <x v="4"/>
    <x v="230"/>
    <n v="7341.75"/>
    <n v="490"/>
    <x v="0"/>
    <n v="14.983163265306123"/>
    <s v="Yes"/>
    <s v="July"/>
    <n v="2023"/>
  </r>
  <r>
    <s v="S00008323"/>
    <x v="0"/>
    <s v="P10"/>
    <x v="0"/>
    <x v="231"/>
    <n v="1410.75"/>
    <n v="95"/>
    <x v="1"/>
    <n v="14.85"/>
    <s v="No"/>
    <s v="July"/>
    <n v="2024"/>
  </r>
  <r>
    <s v="S00008332"/>
    <x v="0"/>
    <s v="P11"/>
    <x v="3"/>
    <x v="220"/>
    <n v="643.5"/>
    <n v="34"/>
    <x v="0"/>
    <n v="18.926470588235293"/>
    <s v="Yes"/>
    <s v="September"/>
    <n v="2023"/>
  </r>
  <r>
    <s v="S00008377"/>
    <x v="0"/>
    <s v="P12"/>
    <x v="4"/>
    <x v="232"/>
    <n v="2713.5"/>
    <n v="194"/>
    <x v="0"/>
    <n v="13.987113402061855"/>
    <s v="Yes"/>
    <s v="March"/>
    <n v="2023"/>
  </r>
  <r>
    <s v="S00008460"/>
    <x v="0"/>
    <s v="P13"/>
    <x v="0"/>
    <x v="90"/>
    <n v="5526"/>
    <n v="790"/>
    <x v="1"/>
    <n v="6.9949367088607595"/>
    <s v="No"/>
    <s v="August"/>
    <n v="2024"/>
  </r>
  <r>
    <s v="S00008477"/>
    <x v="0"/>
    <s v="P13"/>
    <x v="0"/>
    <x v="84"/>
    <n v="2099.25"/>
    <n v="210"/>
    <x v="0"/>
    <n v="9.9964285714285719"/>
    <s v="Yes"/>
    <s v="November"/>
    <n v="2023"/>
  </r>
  <r>
    <s v="S00008486"/>
    <x v="0"/>
    <s v="P13"/>
    <x v="3"/>
    <x v="42"/>
    <n v="8862.75"/>
    <n v="985"/>
    <x v="0"/>
    <n v="8.9977157360406093"/>
    <s v="Yes"/>
    <s v="June"/>
    <n v="2023"/>
  </r>
  <r>
    <s v="S00008525"/>
    <x v="0"/>
    <s v="P13"/>
    <x v="1"/>
    <x v="233"/>
    <n v="5915.25"/>
    <n v="592"/>
    <x v="0"/>
    <n v="9.9919763513513509"/>
    <s v="Yes"/>
    <s v="January"/>
    <n v="2023"/>
  </r>
  <r>
    <s v="S00008528"/>
    <x v="0"/>
    <s v="P13"/>
    <x v="0"/>
    <x v="163"/>
    <n v="139.5"/>
    <n v="14"/>
    <x v="0"/>
    <n v="9.9642857142857135"/>
    <s v="Yes"/>
    <s v="January"/>
    <n v="2023"/>
  </r>
  <r>
    <s v="S00008534"/>
    <x v="0"/>
    <s v="P13"/>
    <x v="3"/>
    <x v="234"/>
    <n v="12417.75"/>
    <n v="1380"/>
    <x v="0"/>
    <n v="8.9983695652173914"/>
    <s v="Yes"/>
    <s v="June"/>
    <n v="2023"/>
  </r>
  <r>
    <s v="S00008576"/>
    <x v="0"/>
    <s v="P14"/>
    <x v="1"/>
    <x v="235"/>
    <n v="3825"/>
    <n v="255"/>
    <x v="0"/>
    <n v="15"/>
    <s v="Yes"/>
    <s v="February"/>
    <n v="2023"/>
  </r>
  <r>
    <s v="S00008587"/>
    <x v="0"/>
    <s v="P14"/>
    <x v="3"/>
    <x v="236"/>
    <n v="9441"/>
    <n v="591"/>
    <x v="0"/>
    <n v="15.974619289340101"/>
    <s v="Yes"/>
    <s v="February"/>
    <n v="2023"/>
  </r>
  <r>
    <s v="S00008603"/>
    <x v="0"/>
    <s v="P14"/>
    <x v="3"/>
    <x v="237"/>
    <n v="3258"/>
    <n v="233"/>
    <x v="0"/>
    <n v="13.982832618025752"/>
    <s v="Yes"/>
    <s v="June"/>
    <n v="2024"/>
  </r>
  <r>
    <s v="S00008648"/>
    <x v="0"/>
    <s v="P15"/>
    <x v="0"/>
    <x v="85"/>
    <n v="12168"/>
    <n v="609"/>
    <x v="1"/>
    <n v="19.980295566502463"/>
    <s v="No"/>
    <s v="August"/>
    <n v="2024"/>
  </r>
  <r>
    <s v="S00008658"/>
    <x v="0"/>
    <s v="P16"/>
    <x v="5"/>
    <x v="238"/>
    <n v="9990"/>
    <n v="588"/>
    <x v="3"/>
    <n v="16.989795918367346"/>
    <s v="No"/>
    <s v="May"/>
    <n v="2024"/>
  </r>
  <r>
    <s v="S00008688"/>
    <x v="0"/>
    <s v="P16"/>
    <x v="3"/>
    <x v="239"/>
    <n v="11819.25"/>
    <n v="657"/>
    <x v="0"/>
    <n v="17.989726027397261"/>
    <s v="Yes"/>
    <s v="September"/>
    <n v="2023"/>
  </r>
  <r>
    <s v="S00008708"/>
    <x v="0"/>
    <s v="P16"/>
    <x v="5"/>
    <x v="240"/>
    <n v="16321.5"/>
    <n v="907"/>
    <x v="0"/>
    <n v="17.995038588754134"/>
    <s v="Yes"/>
    <s v="August"/>
    <n v="2023"/>
  </r>
  <r>
    <s v="S00008781"/>
    <x v="0"/>
    <s v="P17"/>
    <x v="1"/>
    <x v="165"/>
    <n v="3341.25"/>
    <n v="304"/>
    <x v="0"/>
    <n v="10.990953947368421"/>
    <s v="Yes"/>
    <s v="April"/>
    <n v="2024"/>
  </r>
  <r>
    <s v="S00008794"/>
    <x v="0"/>
    <s v="P17"/>
    <x v="5"/>
    <x v="82"/>
    <n v="4205.25"/>
    <n v="383"/>
    <x v="0"/>
    <n v="10.979765013054831"/>
    <s v="Yes"/>
    <s v="February"/>
    <n v="2024"/>
  </r>
  <r>
    <s v="S00008813"/>
    <x v="0"/>
    <s v="P18"/>
    <x v="2"/>
    <x v="241"/>
    <n v="20247.75"/>
    <n v="1841"/>
    <x v="0"/>
    <n v="10.998234655078761"/>
    <s v="Yes"/>
    <s v="June"/>
    <n v="2024"/>
  </r>
  <r>
    <s v="S00008842"/>
    <x v="0"/>
    <s v="P18"/>
    <x v="3"/>
    <x v="21"/>
    <n v="8923.5"/>
    <n v="992"/>
    <x v="0"/>
    <n v="8.9954637096774199"/>
    <s v="Yes"/>
    <s v="October"/>
    <n v="2023"/>
  </r>
  <r>
    <s v="S00008844"/>
    <x v="0"/>
    <s v="P18"/>
    <x v="5"/>
    <x v="242"/>
    <n v="4041"/>
    <n v="506"/>
    <x v="0"/>
    <n v="7.9861660079051386"/>
    <s v="Yes"/>
    <s v="November"/>
    <n v="2023"/>
  </r>
  <r>
    <s v="S00008870"/>
    <x v="0"/>
    <s v="P18"/>
    <x v="4"/>
    <x v="49"/>
    <n v="1262.25"/>
    <n v="158"/>
    <x v="2"/>
    <n v="7.9889240506329111"/>
    <s v="No"/>
    <s v="September"/>
    <n v="2024"/>
  </r>
  <r>
    <s v="S00008892"/>
    <x v="0"/>
    <s v="P19"/>
    <x v="3"/>
    <x v="234"/>
    <n v="11268"/>
    <n v="451"/>
    <x v="0"/>
    <n v="24.984478935698448"/>
    <s v="Yes"/>
    <s v="June"/>
    <n v="2023"/>
  </r>
  <r>
    <s v="S00008897"/>
    <x v="0"/>
    <s v="P19"/>
    <x v="5"/>
    <x v="243"/>
    <n v="5476.5"/>
    <n v="211"/>
    <x v="0"/>
    <n v="25.954976303317537"/>
    <s v="Yes"/>
    <s v="January"/>
    <n v="2023"/>
  </r>
  <r>
    <s v="S00008912"/>
    <x v="0"/>
    <s v="P19"/>
    <x v="5"/>
    <x v="244"/>
    <n v="10674"/>
    <n v="396"/>
    <x v="0"/>
    <n v="26.954545454545453"/>
    <s v="Yes"/>
    <s v="September"/>
    <n v="2023"/>
  </r>
  <r>
    <s v="S00008937"/>
    <x v="0"/>
    <s v="P19"/>
    <x v="0"/>
    <x v="245"/>
    <n v="10275.75"/>
    <n v="381"/>
    <x v="0"/>
    <n v="26.970472440944881"/>
    <s v="Yes"/>
    <s v="October"/>
    <n v="2023"/>
  </r>
  <r>
    <s v="S00008942"/>
    <x v="0"/>
    <s v="P20"/>
    <x v="3"/>
    <x v="246"/>
    <n v="605.25"/>
    <n v="51"/>
    <x v="0"/>
    <n v="11.867647058823529"/>
    <s v="Yes"/>
    <s v="January"/>
    <n v="2023"/>
  </r>
  <r>
    <s v="S00008959"/>
    <x v="0"/>
    <s v="P20"/>
    <x v="3"/>
    <x v="62"/>
    <n v="10262.25"/>
    <n v="933"/>
    <x v="0"/>
    <n v="10.9991961414791"/>
    <s v="Yes"/>
    <s v="November"/>
    <n v="2023"/>
  </r>
  <r>
    <s v="S00008960"/>
    <x v="0"/>
    <s v="P20"/>
    <x v="3"/>
    <x v="218"/>
    <n v="5580"/>
    <n v="465"/>
    <x v="0"/>
    <n v="12"/>
    <s v="Yes"/>
    <s v="February"/>
    <n v="2024"/>
  </r>
  <r>
    <s v="S00008971"/>
    <x v="0"/>
    <s v="P20"/>
    <x v="0"/>
    <x v="62"/>
    <n v="14071.5"/>
    <n v="1564"/>
    <x v="0"/>
    <n v="8.9971227621483383"/>
    <s v="Yes"/>
    <s v="November"/>
    <n v="2023"/>
  </r>
  <r>
    <s v="S00008978"/>
    <x v="0"/>
    <s v="P20"/>
    <x v="3"/>
    <x v="247"/>
    <n v="6862.5"/>
    <n v="858"/>
    <x v="0"/>
    <n v="7.9982517482517483"/>
    <s v="Yes"/>
    <s v="February"/>
    <n v="2024"/>
  </r>
  <r>
    <s v="S00009003"/>
    <x v="0"/>
    <s v="P21"/>
    <x v="0"/>
    <x v="60"/>
    <n v="666"/>
    <n v="96"/>
    <x v="0"/>
    <n v="6.9375"/>
    <s v="Yes"/>
    <s v="October"/>
    <n v="2023"/>
  </r>
  <r>
    <s v="S00009042"/>
    <x v="0"/>
    <s v="P21"/>
    <x v="4"/>
    <x v="248"/>
    <n v="7555.5"/>
    <n v="945"/>
    <x v="0"/>
    <n v="7.9952380952380953"/>
    <s v="Yes"/>
    <s v="April"/>
    <n v="2023"/>
  </r>
  <r>
    <s v="S00009060"/>
    <x v="0"/>
    <s v="P21"/>
    <x v="4"/>
    <x v="93"/>
    <n v="830.25"/>
    <n v="104"/>
    <x v="0"/>
    <n v="7.9831730769230766"/>
    <s v="Yes"/>
    <s v="December"/>
    <n v="2023"/>
  </r>
  <r>
    <s v="S00009085"/>
    <x v="0"/>
    <s v="P22"/>
    <x v="2"/>
    <x v="249"/>
    <n v="5514.75"/>
    <n v="276"/>
    <x v="1"/>
    <n v="19.980978260869566"/>
    <s v="No"/>
    <s v="July"/>
    <n v="2024"/>
  </r>
  <r>
    <s v="S00009108"/>
    <x v="0"/>
    <s v="P22"/>
    <x v="4"/>
    <x v="250"/>
    <n v="8471.25"/>
    <n v="386"/>
    <x v="0"/>
    <n v="21.946243523316063"/>
    <s v="Yes"/>
    <s v="November"/>
    <n v="2023"/>
  </r>
  <r>
    <s v="S00009123"/>
    <x v="0"/>
    <s v="P22"/>
    <x v="0"/>
    <x v="67"/>
    <n v="16479"/>
    <n v="868"/>
    <x v="0"/>
    <n v="18.985023041474655"/>
    <s v="Yes"/>
    <s v="January"/>
    <n v="2023"/>
  </r>
  <r>
    <s v="S00009165"/>
    <x v="0"/>
    <s v="P22"/>
    <x v="3"/>
    <x v="251"/>
    <n v="8307"/>
    <n v="378"/>
    <x v="0"/>
    <n v="21.976190476190474"/>
    <s v="Yes"/>
    <s v="May"/>
    <n v="2023"/>
  </r>
  <r>
    <s v="S00009188"/>
    <x v="0"/>
    <s v="P01"/>
    <x v="1"/>
    <x v="252"/>
    <n v="5811.75"/>
    <n v="416"/>
    <x v="1"/>
    <n v="13.970552884615385"/>
    <s v="No"/>
    <s v="July"/>
    <n v="2024"/>
  </r>
  <r>
    <s v="S00009257"/>
    <x v="0"/>
    <s v="P01"/>
    <x v="1"/>
    <x v="253"/>
    <n v="2126.25"/>
    <n v="142"/>
    <x v="0"/>
    <n v="14.973591549295774"/>
    <s v="Yes"/>
    <s v="August"/>
    <n v="2023"/>
  </r>
  <r>
    <s v="S00009291"/>
    <x v="0"/>
    <s v="P03"/>
    <x v="1"/>
    <x v="254"/>
    <n v="21377.25"/>
    <n v="1645"/>
    <x v="0"/>
    <n v="12.995288753799391"/>
    <s v="Yes"/>
    <s v="August"/>
    <n v="2023"/>
  </r>
  <r>
    <s v="S00009292"/>
    <x v="0"/>
    <s v="P03"/>
    <x v="0"/>
    <x v="24"/>
    <n v="10316.25"/>
    <n v="794"/>
    <x v="0"/>
    <n v="12.992758186397985"/>
    <s v="Yes"/>
    <s v="May"/>
    <n v="2024"/>
  </r>
  <r>
    <s v="S00009302"/>
    <x v="0"/>
    <s v="P04"/>
    <x v="3"/>
    <x v="255"/>
    <n v="2981.25"/>
    <n v="373"/>
    <x v="0"/>
    <n v="7.9926273458445039"/>
    <s v="Yes"/>
    <s v="April"/>
    <n v="2024"/>
  </r>
  <r>
    <s v="S00009322"/>
    <x v="0"/>
    <s v="P04"/>
    <x v="5"/>
    <x v="256"/>
    <n v="1395"/>
    <n v="279"/>
    <x v="0"/>
    <n v="5"/>
    <s v="Yes"/>
    <s v="January"/>
    <n v="2024"/>
  </r>
  <r>
    <s v="S00009326"/>
    <x v="0"/>
    <s v="P04"/>
    <x v="0"/>
    <x v="33"/>
    <n v="6466.5"/>
    <n v="1294"/>
    <x v="0"/>
    <n v="4.9972952086553324"/>
    <s v="Yes"/>
    <s v="February"/>
    <n v="2023"/>
  </r>
  <r>
    <s v="S00009331"/>
    <x v="0"/>
    <s v="P04"/>
    <x v="4"/>
    <x v="211"/>
    <n v="11333.25"/>
    <n v="1417"/>
    <x v="2"/>
    <n v="7.9980592801693717"/>
    <s v="No"/>
    <s v="September"/>
    <n v="2024"/>
  </r>
  <r>
    <s v="S00009404"/>
    <x v="0"/>
    <s v="P04"/>
    <x v="3"/>
    <x v="257"/>
    <n v="9585"/>
    <n v="1199"/>
    <x v="0"/>
    <n v="7.9941618015012512"/>
    <s v="Yes"/>
    <s v="December"/>
    <n v="2023"/>
  </r>
  <r>
    <s v="S00009421"/>
    <x v="0"/>
    <s v="P05"/>
    <x v="3"/>
    <x v="258"/>
    <n v="7078.5"/>
    <n v="1416"/>
    <x v="0"/>
    <n v="4.9989406779661021"/>
    <s v="Yes"/>
    <s v="March"/>
    <n v="2024"/>
  </r>
  <r>
    <s v="S00009428"/>
    <x v="0"/>
    <s v="P05"/>
    <x v="0"/>
    <x v="109"/>
    <n v="7897.5"/>
    <n v="1129"/>
    <x v="0"/>
    <n v="6.9951284322409215"/>
    <s v="Yes"/>
    <s v="February"/>
    <n v="2024"/>
  </r>
  <r>
    <s v="S00009431"/>
    <x v="0"/>
    <s v="P05"/>
    <x v="4"/>
    <x v="199"/>
    <n v="9195.75"/>
    <n v="1150"/>
    <x v="0"/>
    <n v="7.9963043478260873"/>
    <s v="Yes"/>
    <s v="April"/>
    <n v="2024"/>
  </r>
  <r>
    <s v="S00009514"/>
    <x v="0"/>
    <s v="P05"/>
    <x v="0"/>
    <x v="23"/>
    <n v="1847.25"/>
    <n v="206"/>
    <x v="1"/>
    <n v="8.9672330097087372"/>
    <s v="No"/>
    <s v="August"/>
    <n v="2024"/>
  </r>
  <r>
    <s v="S00009604"/>
    <x v="0"/>
    <s v="P07"/>
    <x v="4"/>
    <x v="259"/>
    <n v="5555.25"/>
    <n v="214"/>
    <x v="0"/>
    <n v="25.959112149532711"/>
    <s v="Yes"/>
    <s v="February"/>
    <n v="2023"/>
  </r>
  <r>
    <s v="S00009606"/>
    <x v="0"/>
    <s v="P07"/>
    <x v="3"/>
    <x v="44"/>
    <n v="5060.25"/>
    <n v="181"/>
    <x v="0"/>
    <n v="27.957182320441991"/>
    <s v="Yes"/>
    <s v="June"/>
    <n v="2023"/>
  </r>
  <r>
    <s v="S00009638"/>
    <x v="0"/>
    <s v="P07"/>
    <x v="4"/>
    <x v="250"/>
    <n v="4612.5"/>
    <n v="178"/>
    <x v="0"/>
    <n v="25.912921348314608"/>
    <s v="Yes"/>
    <s v="November"/>
    <n v="2023"/>
  </r>
  <r>
    <s v="S00009652"/>
    <x v="0"/>
    <s v="P08"/>
    <x v="4"/>
    <x v="39"/>
    <n v="2607.75"/>
    <n v="119"/>
    <x v="2"/>
    <n v="21.913865546218489"/>
    <s v="No"/>
    <s v="September"/>
    <n v="2024"/>
  </r>
  <r>
    <s v="S00009673"/>
    <x v="0"/>
    <s v="P08"/>
    <x v="3"/>
    <x v="260"/>
    <n v="5771.25"/>
    <n v="289"/>
    <x v="0"/>
    <n v="19.969723183391004"/>
    <s v="Yes"/>
    <s v="April"/>
    <n v="2024"/>
  </r>
  <r>
    <s v="S00009690"/>
    <x v="0"/>
    <s v="P08"/>
    <x v="3"/>
    <x v="236"/>
    <n v="4619.25"/>
    <n v="244"/>
    <x v="0"/>
    <n v="18.931352459016395"/>
    <s v="Yes"/>
    <s v="February"/>
    <n v="2023"/>
  </r>
  <r>
    <s v="S00009712"/>
    <x v="0"/>
    <s v="P08"/>
    <x v="5"/>
    <x v="261"/>
    <n v="6896.25"/>
    <n v="314"/>
    <x v="0"/>
    <n v="21.962579617834393"/>
    <s v="Yes"/>
    <s v="June"/>
    <n v="2024"/>
  </r>
  <r>
    <s v="S00009733"/>
    <x v="0"/>
    <s v="P09"/>
    <x v="1"/>
    <x v="262"/>
    <n v="13191.75"/>
    <n v="600"/>
    <x v="0"/>
    <n v="21.986249999999998"/>
    <s v="Yes"/>
    <s v="June"/>
    <n v="2023"/>
  </r>
  <r>
    <s v="S00009735"/>
    <x v="0"/>
    <s v="P09"/>
    <x v="0"/>
    <x v="60"/>
    <n v="1098"/>
    <n v="48"/>
    <x v="0"/>
    <n v="22.875"/>
    <s v="Yes"/>
    <s v="October"/>
    <n v="2023"/>
  </r>
  <r>
    <s v="S00009770"/>
    <x v="0"/>
    <s v="P10"/>
    <x v="0"/>
    <x v="152"/>
    <n v="12269.25"/>
    <n v="767"/>
    <x v="0"/>
    <n v="15.996414602346805"/>
    <s v="Yes"/>
    <s v="February"/>
    <n v="2023"/>
  </r>
  <r>
    <s v="S00009805"/>
    <x v="0"/>
    <s v="P10"/>
    <x v="4"/>
    <x v="170"/>
    <n v="3228.75"/>
    <n v="270"/>
    <x v="1"/>
    <n v="11.958333333333334"/>
    <s v="No"/>
    <s v="July"/>
    <n v="2024"/>
  </r>
  <r>
    <s v="S00009808"/>
    <x v="0"/>
    <s v="P10"/>
    <x v="4"/>
    <x v="263"/>
    <n v="1017"/>
    <n v="64"/>
    <x v="0"/>
    <n v="15.890625"/>
    <s v="Yes"/>
    <s v="August"/>
    <n v="2023"/>
  </r>
  <r>
    <s v="S00009817"/>
    <x v="0"/>
    <s v="P10"/>
    <x v="1"/>
    <x v="264"/>
    <n v="8901"/>
    <n v="742"/>
    <x v="1"/>
    <n v="11.995956873315365"/>
    <s v="No"/>
    <s v="July"/>
    <n v="2024"/>
  </r>
  <r>
    <s v="S00009823"/>
    <x v="0"/>
    <s v="P10"/>
    <x v="4"/>
    <x v="265"/>
    <n v="2711.25"/>
    <n v="181"/>
    <x v="0"/>
    <n v="14.979281767955801"/>
    <s v="Yes"/>
    <s v="February"/>
    <n v="2023"/>
  </r>
  <r>
    <s v="S00009826"/>
    <x v="0"/>
    <s v="P10"/>
    <x v="3"/>
    <x v="243"/>
    <n v="8442"/>
    <n v="603"/>
    <x v="0"/>
    <n v="14"/>
    <s v="Yes"/>
    <s v="January"/>
    <n v="2023"/>
  </r>
  <r>
    <s v="S00009830"/>
    <x v="0"/>
    <s v="P10"/>
    <x v="5"/>
    <x v="148"/>
    <n v="6462"/>
    <n v="498"/>
    <x v="0"/>
    <n v="12.975903614457831"/>
    <s v="Yes"/>
    <s v="February"/>
    <n v="2024"/>
  </r>
  <r>
    <s v="S00009855"/>
    <x v="0"/>
    <s v="P10"/>
    <x v="0"/>
    <x v="32"/>
    <n v="1586.25"/>
    <n v="114"/>
    <x v="0"/>
    <n v="13.914473684210526"/>
    <s v="Yes"/>
    <s v="June"/>
    <n v="2024"/>
  </r>
  <r>
    <s v="S00009861"/>
    <x v="0"/>
    <s v="P11"/>
    <x v="3"/>
    <x v="266"/>
    <n v="1674"/>
    <n v="80"/>
    <x v="0"/>
    <n v="20.925000000000001"/>
    <s v="Yes"/>
    <s v="October"/>
    <n v="2023"/>
  </r>
  <r>
    <s v="S00009863"/>
    <x v="0"/>
    <s v="P11"/>
    <x v="3"/>
    <x v="267"/>
    <n v="7562.25"/>
    <n v="445"/>
    <x v="1"/>
    <n v="16.993820224719101"/>
    <s v="No"/>
    <s v="July"/>
    <n v="2024"/>
  </r>
  <r>
    <s v="S00009872"/>
    <x v="0"/>
    <s v="P11"/>
    <x v="0"/>
    <x v="196"/>
    <n v="4000.5"/>
    <n v="223"/>
    <x v="0"/>
    <n v="17.939461883408072"/>
    <s v="Yes"/>
    <s v="June"/>
    <n v="2023"/>
  </r>
  <r>
    <s v="S00009877"/>
    <x v="0"/>
    <s v="P11"/>
    <x v="3"/>
    <x v="197"/>
    <n v="4398.75"/>
    <n v="220"/>
    <x v="0"/>
    <n v="19.994318181818183"/>
    <s v="Yes"/>
    <s v="November"/>
    <n v="2023"/>
  </r>
  <r>
    <s v="S00009878"/>
    <x v="0"/>
    <s v="P11"/>
    <x v="3"/>
    <x v="268"/>
    <n v="5015.25"/>
    <n v="279"/>
    <x v="0"/>
    <n v="17.975806451612904"/>
    <s v="Yes"/>
    <s v="April"/>
    <n v="2024"/>
  </r>
  <r>
    <s v="S00009894"/>
    <x v="0"/>
    <s v="P12"/>
    <x v="3"/>
    <x v="38"/>
    <n v="10793.25"/>
    <n v="675"/>
    <x v="0"/>
    <n v="15.99"/>
    <s v="Yes"/>
    <s v="January"/>
    <n v="2024"/>
  </r>
  <r>
    <s v="S00009939"/>
    <x v="0"/>
    <s v="P12"/>
    <x v="0"/>
    <x v="221"/>
    <n v="7965"/>
    <n v="569"/>
    <x v="0"/>
    <n v="13.998242530755713"/>
    <s v="Yes"/>
    <s v="March"/>
    <n v="2023"/>
  </r>
  <r>
    <s v="S00009962"/>
    <x v="0"/>
    <s v="P13"/>
    <x v="3"/>
    <x v="147"/>
    <n v="3001.5"/>
    <n v="301"/>
    <x v="0"/>
    <n v="9.971760797342192"/>
    <s v="Yes"/>
    <s v="November"/>
    <n v="2023"/>
  </r>
  <r>
    <s v="S00009975"/>
    <x v="0"/>
    <s v="P13"/>
    <x v="4"/>
    <x v="141"/>
    <n v="549"/>
    <n v="55"/>
    <x v="0"/>
    <n v="9.9818181818181824"/>
    <s v="Yes"/>
    <s v="December"/>
    <n v="2023"/>
  </r>
  <r>
    <s v="S00009980"/>
    <x v="0"/>
    <s v="P13"/>
    <x v="3"/>
    <x v="50"/>
    <n v="8631"/>
    <n v="1079"/>
    <x v="0"/>
    <n v="7.9990732159406859"/>
    <s v="Yes"/>
    <s v="July"/>
    <n v="2023"/>
  </r>
  <r>
    <s v="S00009989"/>
    <x v="0"/>
    <s v="P13"/>
    <x v="0"/>
    <x v="57"/>
    <n v="8345.25"/>
    <n v="1044"/>
    <x v="0"/>
    <n v="7.993534482758621"/>
    <s v="Yes"/>
    <s v="February"/>
    <n v="2024"/>
  </r>
  <r>
    <s v="S00010000"/>
    <x v="0"/>
    <s v="P13"/>
    <x v="5"/>
    <x v="90"/>
    <n v="8673.75"/>
    <n v="964"/>
    <x v="1"/>
    <n v="8.9976659751037342"/>
    <s v="No"/>
    <s v="August"/>
    <n v="2024"/>
  </r>
  <r>
    <s v="S00010027"/>
    <x v="0"/>
    <s v="P13"/>
    <x v="4"/>
    <x v="269"/>
    <n v="7472.25"/>
    <n v="748"/>
    <x v="0"/>
    <n v="9.9896390374331556"/>
    <s v="Yes"/>
    <s v="May"/>
    <n v="2024"/>
  </r>
  <r>
    <s v="S00010033"/>
    <x v="0"/>
    <s v="P13"/>
    <x v="3"/>
    <x v="75"/>
    <n v="3114"/>
    <n v="390"/>
    <x v="0"/>
    <n v="7.9846153846153847"/>
    <s v="Yes"/>
    <s v="September"/>
    <n v="2023"/>
  </r>
  <r>
    <s v="S00010034"/>
    <x v="0"/>
    <s v="P13"/>
    <x v="5"/>
    <x v="262"/>
    <n v="1656"/>
    <n v="237"/>
    <x v="3"/>
    <n v="6.9873417721518987"/>
    <s v="No"/>
    <s v="June"/>
    <n v="2023"/>
  </r>
  <r>
    <s v="S00010075"/>
    <x v="0"/>
    <s v="P13"/>
    <x v="0"/>
    <x v="270"/>
    <n v="5121"/>
    <n v="641"/>
    <x v="0"/>
    <n v="7.9890795631825275"/>
    <s v="Yes"/>
    <s v="April"/>
    <n v="2024"/>
  </r>
  <r>
    <s v="S00010138"/>
    <x v="0"/>
    <s v="P14"/>
    <x v="5"/>
    <x v="140"/>
    <n v="2859.75"/>
    <n v="169"/>
    <x v="0"/>
    <n v="16.921597633136095"/>
    <s v="Yes"/>
    <s v="October"/>
    <n v="2023"/>
  </r>
  <r>
    <s v="S00010172"/>
    <x v="0"/>
    <s v="P15"/>
    <x v="5"/>
    <x v="259"/>
    <n v="6232.5"/>
    <n v="329"/>
    <x v="0"/>
    <n v="18.943768996960486"/>
    <s v="Yes"/>
    <s v="February"/>
    <n v="2023"/>
  </r>
  <r>
    <s v="S00010226"/>
    <x v="0"/>
    <s v="P16"/>
    <x v="1"/>
    <x v="116"/>
    <n v="12647.25"/>
    <n v="744"/>
    <x v="0"/>
    <n v="16.998991935483872"/>
    <s v="Yes"/>
    <s v="August"/>
    <n v="2023"/>
  </r>
  <r>
    <s v="S00010246"/>
    <x v="0"/>
    <s v="P16"/>
    <x v="0"/>
    <x v="271"/>
    <n v="8307"/>
    <n v="594"/>
    <x v="2"/>
    <n v="13.984848484848484"/>
    <s v="No"/>
    <s v="September"/>
    <n v="2024"/>
  </r>
  <r>
    <s v="S00010291"/>
    <x v="0"/>
    <s v="P17"/>
    <x v="5"/>
    <x v="97"/>
    <n v="672.75"/>
    <n v="68"/>
    <x v="0"/>
    <n v="9.8933823529411757"/>
    <s v="Yes"/>
    <s v="September"/>
    <n v="2023"/>
  </r>
  <r>
    <s v="S00010333"/>
    <x v="0"/>
    <s v="P17"/>
    <x v="4"/>
    <x v="272"/>
    <n v="7656.75"/>
    <n v="766"/>
    <x v="1"/>
    <n v="9.9957571801566587"/>
    <s v="No"/>
    <s v="August"/>
    <n v="2024"/>
  </r>
  <r>
    <s v="S00010342"/>
    <x v="0"/>
    <s v="P18"/>
    <x v="5"/>
    <x v="19"/>
    <n v="20463.75"/>
    <n v="2274"/>
    <x v="0"/>
    <n v="8.9990105540897094"/>
    <s v="Yes"/>
    <s v="June"/>
    <n v="2023"/>
  </r>
  <r>
    <s v="S00010346"/>
    <x v="0"/>
    <s v="P18"/>
    <x v="0"/>
    <x v="273"/>
    <n v="7355.25"/>
    <n v="920"/>
    <x v="1"/>
    <n v="7.9948369565217394"/>
    <s v="No"/>
    <s v="July"/>
    <n v="2024"/>
  </r>
  <r>
    <s v="S00010401"/>
    <x v="0"/>
    <s v="P18"/>
    <x v="4"/>
    <x v="204"/>
    <n v="5568.75"/>
    <n v="796"/>
    <x v="0"/>
    <n v="6.995917085427136"/>
    <s v="Yes"/>
    <s v="September"/>
    <n v="2023"/>
  </r>
  <r>
    <s v="S00010421"/>
    <x v="0"/>
    <s v="P19"/>
    <x v="3"/>
    <x v="267"/>
    <n v="11891.25"/>
    <n v="411"/>
    <x v="1"/>
    <n v="28.932481751824817"/>
    <s v="No"/>
    <s v="July"/>
    <n v="2024"/>
  </r>
  <r>
    <s v="S00010442"/>
    <x v="0"/>
    <s v="P19"/>
    <x v="5"/>
    <x v="110"/>
    <n v="1829.25"/>
    <n v="74"/>
    <x v="1"/>
    <n v="24.719594594594593"/>
    <s v="No"/>
    <s v="August"/>
    <n v="2024"/>
  </r>
  <r>
    <s v="S00010448"/>
    <x v="0"/>
    <s v="P19"/>
    <x v="0"/>
    <x v="45"/>
    <n v="4979.25"/>
    <n v="178"/>
    <x v="0"/>
    <n v="27.973314606741575"/>
    <s v="Yes"/>
    <s v="October"/>
    <n v="2023"/>
  </r>
  <r>
    <s v="S00010450"/>
    <x v="0"/>
    <s v="P19"/>
    <x v="0"/>
    <x v="274"/>
    <n v="627.75"/>
    <n v="24"/>
    <x v="0"/>
    <n v="26.15625"/>
    <s v="Yes"/>
    <s v="February"/>
    <n v="2024"/>
  </r>
  <r>
    <s v="S00010480"/>
    <x v="0"/>
    <s v="P20"/>
    <x v="1"/>
    <x v="275"/>
    <n v="9411.75"/>
    <n v="856"/>
    <x v="0"/>
    <n v="10.995035046728972"/>
    <s v="Yes"/>
    <s v="May"/>
    <n v="2023"/>
  </r>
  <r>
    <s v="S00010594"/>
    <x v="0"/>
    <s v="P21"/>
    <x v="3"/>
    <x v="29"/>
    <n v="6390"/>
    <n v="710"/>
    <x v="0"/>
    <n v="9"/>
    <s v="Yes"/>
    <s v="November"/>
    <n v="2023"/>
  </r>
  <r>
    <s v="S00010617"/>
    <x v="0"/>
    <s v="P22"/>
    <x v="1"/>
    <x v="276"/>
    <n v="5818.5"/>
    <n v="307"/>
    <x v="0"/>
    <n v="18.952768729641694"/>
    <s v="Yes"/>
    <s v="October"/>
    <n v="2023"/>
  </r>
  <r>
    <s v="S00010674"/>
    <x v="0"/>
    <s v="P22"/>
    <x v="4"/>
    <x v="197"/>
    <n v="3485.25"/>
    <n v="175"/>
    <x v="3"/>
    <n v="19.915714285714287"/>
    <s v="No"/>
    <s v="November"/>
    <n v="2023"/>
  </r>
  <r>
    <s v="S00010719"/>
    <x v="0"/>
    <s v="P01"/>
    <x v="1"/>
    <x v="277"/>
    <n v="351"/>
    <n v="30"/>
    <x v="0"/>
    <n v="11.7"/>
    <s v="Yes"/>
    <s v="February"/>
    <n v="2024"/>
  </r>
  <r>
    <s v="S00010776"/>
    <x v="0"/>
    <s v="P01"/>
    <x v="4"/>
    <x v="278"/>
    <n v="11178"/>
    <n v="932"/>
    <x v="0"/>
    <n v="11.993562231759658"/>
    <s v="Yes"/>
    <s v="June"/>
    <n v="2024"/>
  </r>
  <r>
    <s v="S00010787"/>
    <x v="0"/>
    <s v="P01"/>
    <x v="1"/>
    <x v="14"/>
    <n v="1359"/>
    <n v="114"/>
    <x v="1"/>
    <n v="11.921052631578947"/>
    <s v="No"/>
    <s v="August"/>
    <n v="2024"/>
  </r>
  <r>
    <s v="S00010797"/>
    <x v="0"/>
    <s v="P02"/>
    <x v="3"/>
    <x v="30"/>
    <n v="6248.25"/>
    <n v="417"/>
    <x v="1"/>
    <n v="14.983812949640289"/>
    <s v="No"/>
    <s v="August"/>
    <n v="2024"/>
  </r>
  <r>
    <s v="S00010835"/>
    <x v="0"/>
    <s v="P04"/>
    <x v="5"/>
    <x v="266"/>
    <n v="9353.25"/>
    <n v="1040"/>
    <x v="0"/>
    <n v="8.9935096153846157"/>
    <s v="Yes"/>
    <s v="October"/>
    <n v="2023"/>
  </r>
  <r>
    <s v="S00010862"/>
    <x v="0"/>
    <s v="P04"/>
    <x v="4"/>
    <x v="279"/>
    <n v="4630.5"/>
    <n v="927"/>
    <x v="0"/>
    <n v="4.9951456310679614"/>
    <s v="Yes"/>
    <s v="March"/>
    <n v="2023"/>
  </r>
  <r>
    <s v="S00010870"/>
    <x v="0"/>
    <s v="P04"/>
    <x v="2"/>
    <x v="262"/>
    <n v="8095.5"/>
    <n v="1012"/>
    <x v="0"/>
    <n v="7.9995059288537549"/>
    <s v="Yes"/>
    <s v="June"/>
    <n v="2023"/>
  </r>
  <r>
    <s v="S00010887"/>
    <x v="0"/>
    <s v="P04"/>
    <x v="2"/>
    <x v="280"/>
    <n v="9029.25"/>
    <n v="1129"/>
    <x v="0"/>
    <n v="7.9975642161204608"/>
    <s v="Yes"/>
    <s v="January"/>
    <n v="2024"/>
  </r>
  <r>
    <s v="S00010936"/>
    <x v="0"/>
    <s v="P04"/>
    <x v="5"/>
    <x v="281"/>
    <n v="580.5"/>
    <n v="97"/>
    <x v="0"/>
    <n v="5.9845360824742269"/>
    <s v="Yes"/>
    <s v="June"/>
    <n v="2024"/>
  </r>
  <r>
    <s v="S00010957"/>
    <x v="0"/>
    <s v="P05"/>
    <x v="1"/>
    <x v="100"/>
    <n v="4002.75"/>
    <n v="501"/>
    <x v="0"/>
    <n v="7.9895209580838324"/>
    <s v="Yes"/>
    <s v="November"/>
    <n v="2023"/>
  </r>
  <r>
    <s v="S00010970"/>
    <x v="0"/>
    <s v="P05"/>
    <x v="5"/>
    <x v="243"/>
    <n v="2254.5"/>
    <n v="251"/>
    <x v="0"/>
    <n v="8.9820717131474108"/>
    <s v="Yes"/>
    <s v="January"/>
    <n v="2023"/>
  </r>
  <r>
    <s v="S00010996"/>
    <x v="0"/>
    <s v="P05"/>
    <x v="4"/>
    <x v="282"/>
    <n v="1419.75"/>
    <n v="284"/>
    <x v="0"/>
    <n v="4.999119718309859"/>
    <s v="Yes"/>
    <s v="January"/>
    <n v="2024"/>
  </r>
  <r>
    <s v="S00011002"/>
    <x v="0"/>
    <s v="P05"/>
    <x v="3"/>
    <x v="283"/>
    <n v="4815"/>
    <n v="688"/>
    <x v="0"/>
    <n v="6.9985465116279073"/>
    <s v="Yes"/>
    <s v="July"/>
    <n v="2023"/>
  </r>
  <r>
    <s v="S00011007"/>
    <x v="0"/>
    <s v="P05"/>
    <x v="1"/>
    <x v="284"/>
    <n v="7308"/>
    <n v="1044"/>
    <x v="0"/>
    <n v="7"/>
    <s v="Yes"/>
    <s v="March"/>
    <n v="2024"/>
  </r>
  <r>
    <s v="S00011047"/>
    <x v="0"/>
    <s v="P05"/>
    <x v="4"/>
    <x v="223"/>
    <n v="8705.25"/>
    <n v="1451"/>
    <x v="0"/>
    <n v="5.9994831150930397"/>
    <s v="Yes"/>
    <s v="January"/>
    <n v="2023"/>
  </r>
  <r>
    <s v="S00011080"/>
    <x v="0"/>
    <s v="P06"/>
    <x v="4"/>
    <x v="151"/>
    <n v="11256.75"/>
    <n v="417"/>
    <x v="0"/>
    <n v="26.994604316546763"/>
    <s v="Yes"/>
    <s v="October"/>
    <n v="2023"/>
  </r>
  <r>
    <s v="S00011081"/>
    <x v="0"/>
    <s v="P06"/>
    <x v="4"/>
    <x v="147"/>
    <n v="1131.75"/>
    <n v="41"/>
    <x v="0"/>
    <n v="27.603658536585368"/>
    <s v="Yes"/>
    <s v="November"/>
    <n v="2023"/>
  </r>
  <r>
    <s v="S00011097"/>
    <x v="0"/>
    <s v="P07"/>
    <x v="4"/>
    <x v="285"/>
    <n v="5458.5"/>
    <n v="228"/>
    <x v="0"/>
    <n v="23.940789473684209"/>
    <s v="Yes"/>
    <s v="August"/>
    <n v="2023"/>
  </r>
  <r>
    <s v="S00011113"/>
    <x v="0"/>
    <s v="P07"/>
    <x v="0"/>
    <x v="286"/>
    <n v="4335.75"/>
    <n v="155"/>
    <x v="0"/>
    <n v="27.97258064516129"/>
    <s v="Yes"/>
    <s v="January"/>
    <n v="2024"/>
  </r>
  <r>
    <s v="S00011119"/>
    <x v="0"/>
    <s v="P07"/>
    <x v="3"/>
    <x v="49"/>
    <n v="6115.5"/>
    <n v="245"/>
    <x v="2"/>
    <n v="24.961224489795917"/>
    <s v="No"/>
    <s v="September"/>
    <n v="2024"/>
  </r>
  <r>
    <s v="S00011157"/>
    <x v="0"/>
    <s v="P07"/>
    <x v="5"/>
    <x v="184"/>
    <n v="4828.5"/>
    <n v="202"/>
    <x v="0"/>
    <n v="23.903465346534652"/>
    <s v="Yes"/>
    <s v="May"/>
    <n v="2024"/>
  </r>
  <r>
    <s v="S00011167"/>
    <x v="0"/>
    <s v="P07"/>
    <x v="4"/>
    <x v="132"/>
    <n v="5352.75"/>
    <n v="215"/>
    <x v="0"/>
    <n v="24.896511627906978"/>
    <s v="Yes"/>
    <s v="July"/>
    <n v="2023"/>
  </r>
  <r>
    <s v="S00011170"/>
    <x v="0"/>
    <s v="P08"/>
    <x v="3"/>
    <x v="258"/>
    <n v="1971"/>
    <n v="99"/>
    <x v="0"/>
    <n v="19.90909090909091"/>
    <s v="Yes"/>
    <s v="March"/>
    <n v="2024"/>
  </r>
  <r>
    <s v="S00011173"/>
    <x v="0"/>
    <s v="P08"/>
    <x v="5"/>
    <x v="133"/>
    <n v="4936.5"/>
    <n v="260"/>
    <x v="0"/>
    <n v="18.986538461538462"/>
    <s v="Yes"/>
    <s v="March"/>
    <n v="2023"/>
  </r>
  <r>
    <s v="S00011179"/>
    <x v="0"/>
    <s v="P08"/>
    <x v="0"/>
    <x v="287"/>
    <n v="4101.75"/>
    <n v="196"/>
    <x v="0"/>
    <n v="20.927295918367346"/>
    <s v="Yes"/>
    <s v="September"/>
    <n v="2023"/>
  </r>
  <r>
    <s v="S00011268"/>
    <x v="0"/>
    <s v="P09"/>
    <x v="4"/>
    <x v="19"/>
    <n v="7200"/>
    <n v="328"/>
    <x v="0"/>
    <n v="21.951219512195124"/>
    <s v="Yes"/>
    <s v="June"/>
    <n v="2023"/>
  </r>
  <r>
    <s v="S00011282"/>
    <x v="0"/>
    <s v="P10"/>
    <x v="0"/>
    <x v="120"/>
    <n v="11733.75"/>
    <n v="839"/>
    <x v="0"/>
    <n v="13.985399284862932"/>
    <s v="Yes"/>
    <s v="February"/>
    <n v="2023"/>
  </r>
  <r>
    <s v="S00011288"/>
    <x v="0"/>
    <s v="P10"/>
    <x v="3"/>
    <x v="169"/>
    <n v="4007.25"/>
    <n v="309"/>
    <x v="1"/>
    <n v="12.968446601941748"/>
    <s v="No"/>
    <s v="August"/>
    <n v="2024"/>
  </r>
  <r>
    <s v="S00011299"/>
    <x v="0"/>
    <s v="P10"/>
    <x v="0"/>
    <x v="288"/>
    <n v="15309"/>
    <n v="1021"/>
    <x v="0"/>
    <n v="14.994123408423114"/>
    <s v="Yes"/>
    <s v="March"/>
    <n v="2024"/>
  </r>
  <r>
    <s v="S00011328"/>
    <x v="0"/>
    <s v="P10"/>
    <x v="5"/>
    <x v="272"/>
    <n v="4473"/>
    <n v="299"/>
    <x v="3"/>
    <n v="14.959866220735785"/>
    <s v="No"/>
    <s v="August"/>
    <n v="2024"/>
  </r>
  <r>
    <s v="S00011338"/>
    <x v="0"/>
    <s v="P10"/>
    <x v="4"/>
    <x v="53"/>
    <n v="1251"/>
    <n v="105"/>
    <x v="2"/>
    <n v="11.914285714285715"/>
    <s v="No"/>
    <s v="September"/>
    <n v="2024"/>
  </r>
  <r>
    <s v="S00011354"/>
    <x v="0"/>
    <s v="P10"/>
    <x v="4"/>
    <x v="213"/>
    <n v="18117"/>
    <n v="1295"/>
    <x v="0"/>
    <n v="13.98996138996139"/>
    <s v="Yes"/>
    <s v="January"/>
    <n v="2023"/>
  </r>
  <r>
    <s v="S00011360"/>
    <x v="0"/>
    <s v="P10"/>
    <x v="5"/>
    <x v="127"/>
    <n v="1284.75"/>
    <n v="108"/>
    <x v="0"/>
    <n v="11.895833333333334"/>
    <s v="Yes"/>
    <s v="July"/>
    <n v="2023"/>
  </r>
  <r>
    <s v="S00011419"/>
    <x v="0"/>
    <s v="P11"/>
    <x v="0"/>
    <x v="192"/>
    <n v="5026.5"/>
    <n v="280"/>
    <x v="0"/>
    <n v="17.951785714285716"/>
    <s v="Yes"/>
    <s v="April"/>
    <n v="2023"/>
  </r>
  <r>
    <s v="S00011486"/>
    <x v="0"/>
    <s v="P12"/>
    <x v="0"/>
    <x v="289"/>
    <n v="7569"/>
    <n v="474"/>
    <x v="0"/>
    <n v="15.968354430379748"/>
    <s v="Yes"/>
    <s v="July"/>
    <n v="2023"/>
  </r>
  <r>
    <s v="S00011490"/>
    <x v="0"/>
    <s v="P12"/>
    <x v="4"/>
    <x v="222"/>
    <n v="11081.25"/>
    <n v="853"/>
    <x v="0"/>
    <n v="12.990914419695194"/>
    <s v="Yes"/>
    <s v="June"/>
    <n v="2024"/>
  </r>
  <r>
    <s v="S00011514"/>
    <x v="0"/>
    <s v="P13"/>
    <x v="5"/>
    <x v="290"/>
    <n v="333"/>
    <n v="37"/>
    <x v="0"/>
    <n v="9"/>
    <s v="Yes"/>
    <s v="March"/>
    <n v="2023"/>
  </r>
  <r>
    <s v="S00011556"/>
    <x v="0"/>
    <s v="P13"/>
    <x v="4"/>
    <x v="19"/>
    <n v="7965"/>
    <n v="797"/>
    <x v="0"/>
    <n v="9.9937264742785441"/>
    <s v="Yes"/>
    <s v="June"/>
    <n v="2023"/>
  </r>
  <r>
    <s v="S00011582"/>
    <x v="0"/>
    <s v="P13"/>
    <x v="5"/>
    <x v="291"/>
    <n v="8469"/>
    <n v="1412"/>
    <x v="0"/>
    <n v="5.9978753541076486"/>
    <s v="Yes"/>
    <s v="January"/>
    <n v="2023"/>
  </r>
  <r>
    <s v="S00011608"/>
    <x v="0"/>
    <s v="P13"/>
    <x v="4"/>
    <x v="202"/>
    <n v="2592"/>
    <n v="324"/>
    <x v="0"/>
    <n v="8"/>
    <s v="Yes"/>
    <s v="June"/>
    <n v="2023"/>
  </r>
  <r>
    <s v="S00011623"/>
    <x v="0"/>
    <s v="P14"/>
    <x v="0"/>
    <x v="262"/>
    <n v="7305.75"/>
    <n v="488"/>
    <x v="0"/>
    <n v="14.970799180327869"/>
    <s v="Yes"/>
    <s v="June"/>
    <n v="2023"/>
  </r>
  <r>
    <s v="S00011638"/>
    <x v="0"/>
    <s v="P14"/>
    <x v="0"/>
    <x v="292"/>
    <n v="5157"/>
    <n v="369"/>
    <x v="0"/>
    <n v="13.975609756097562"/>
    <s v="Yes"/>
    <s v="February"/>
    <n v="2024"/>
  </r>
  <r>
    <s v="S00011707"/>
    <x v="0"/>
    <s v="P15"/>
    <x v="0"/>
    <x v="173"/>
    <n v="540"/>
    <n v="32"/>
    <x v="0"/>
    <n v="16.875"/>
    <s v="Yes"/>
    <s v="January"/>
    <n v="2023"/>
  </r>
  <r>
    <s v="S00011715"/>
    <x v="0"/>
    <s v="P16"/>
    <x v="3"/>
    <x v="131"/>
    <n v="2700"/>
    <n v="180"/>
    <x v="0"/>
    <n v="15"/>
    <s v="Yes"/>
    <s v="May"/>
    <n v="2024"/>
  </r>
  <r>
    <s v="S00011725"/>
    <x v="0"/>
    <s v="P16"/>
    <x v="0"/>
    <x v="232"/>
    <n v="3244.5"/>
    <n v="181"/>
    <x v="0"/>
    <n v="17.925414364640883"/>
    <s v="Yes"/>
    <s v="March"/>
    <n v="2023"/>
  </r>
  <r>
    <s v="S00011795"/>
    <x v="0"/>
    <s v="P16"/>
    <x v="4"/>
    <x v="206"/>
    <n v="16299"/>
    <n v="1087"/>
    <x v="0"/>
    <n v="14.994480220791168"/>
    <s v="Yes"/>
    <s v="January"/>
    <n v="2023"/>
  </r>
  <r>
    <s v="S00011803"/>
    <x v="0"/>
    <s v="P17"/>
    <x v="5"/>
    <x v="229"/>
    <n v="9074.25"/>
    <n v="1009"/>
    <x v="0"/>
    <n v="8.993310208126859"/>
    <s v="Yes"/>
    <s v="June"/>
    <n v="2023"/>
  </r>
  <r>
    <s v="S00011818"/>
    <x v="0"/>
    <s v="P17"/>
    <x v="3"/>
    <x v="4"/>
    <n v="171"/>
    <n v="18"/>
    <x v="0"/>
    <n v="9.5"/>
    <s v="Yes"/>
    <s v="December"/>
    <n v="2023"/>
  </r>
  <r>
    <s v="S00011821"/>
    <x v="0"/>
    <s v="P17"/>
    <x v="5"/>
    <x v="168"/>
    <n v="4488.75"/>
    <n v="449"/>
    <x v="0"/>
    <n v="9.997216035634743"/>
    <s v="Yes"/>
    <s v="January"/>
    <n v="2024"/>
  </r>
  <r>
    <s v="S00011838"/>
    <x v="0"/>
    <s v="P17"/>
    <x v="5"/>
    <x v="93"/>
    <n v="897.75"/>
    <n v="100"/>
    <x v="0"/>
    <n v="8.9774999999999991"/>
    <s v="Yes"/>
    <s v="December"/>
    <n v="2023"/>
  </r>
  <r>
    <s v="S00011897"/>
    <x v="0"/>
    <s v="P18"/>
    <x v="4"/>
    <x v="49"/>
    <n v="12404.25"/>
    <n v="1241"/>
    <x v="2"/>
    <n v="9.9953666398066083"/>
    <s v="No"/>
    <s v="September"/>
    <n v="2024"/>
  </r>
  <r>
    <s v="S00011923"/>
    <x v="0"/>
    <s v="P18"/>
    <x v="5"/>
    <x v="36"/>
    <n v="384.75"/>
    <n v="43"/>
    <x v="0"/>
    <n v="8.9476744186046506"/>
    <s v="Yes"/>
    <s v="February"/>
    <n v="2023"/>
  </r>
  <r>
    <s v="S00011944"/>
    <x v="0"/>
    <s v="P18"/>
    <x v="0"/>
    <x v="231"/>
    <n v="2160"/>
    <n v="197"/>
    <x v="1"/>
    <n v="10.964467005076141"/>
    <s v="No"/>
    <s v="July"/>
    <n v="2024"/>
  </r>
  <r>
    <s v="S00011954"/>
    <x v="0"/>
    <s v="P19"/>
    <x v="3"/>
    <x v="72"/>
    <n v="663.75"/>
    <n v="25"/>
    <x v="0"/>
    <n v="26.55"/>
    <s v="Yes"/>
    <s v="December"/>
    <n v="2023"/>
  </r>
  <r>
    <s v="S00011995"/>
    <x v="0"/>
    <s v="P19"/>
    <x v="0"/>
    <x v="264"/>
    <n v="1887.75"/>
    <n v="66"/>
    <x v="1"/>
    <n v="28.602272727272727"/>
    <s v="No"/>
    <s v="July"/>
    <n v="2024"/>
  </r>
  <r>
    <s v="S00011997"/>
    <x v="0"/>
    <s v="P19"/>
    <x v="0"/>
    <x v="161"/>
    <n v="1980"/>
    <n v="77"/>
    <x v="0"/>
    <n v="25.714285714285715"/>
    <s v="Yes"/>
    <s v="April"/>
    <n v="2024"/>
  </r>
  <r>
    <s v="S00012005"/>
    <x v="0"/>
    <s v="P20"/>
    <x v="3"/>
    <x v="113"/>
    <n v="3991.5"/>
    <n v="333"/>
    <x v="0"/>
    <n v="11.986486486486486"/>
    <s v="Yes"/>
    <s v="May"/>
    <n v="2023"/>
  </r>
  <r>
    <s v="S00012015"/>
    <x v="0"/>
    <s v="P20"/>
    <x v="4"/>
    <x v="47"/>
    <n v="1797.75"/>
    <n v="164"/>
    <x v="2"/>
    <n v="10.961890243902438"/>
    <s v="No"/>
    <s v="September"/>
    <n v="2024"/>
  </r>
  <r>
    <s v="S00012061"/>
    <x v="0"/>
    <s v="P21"/>
    <x v="1"/>
    <x v="94"/>
    <n v="6293.25"/>
    <n v="573"/>
    <x v="1"/>
    <n v="10.982984293193716"/>
    <s v="No"/>
    <s v="July"/>
    <n v="2024"/>
  </r>
  <r>
    <s v="S00012123"/>
    <x v="0"/>
    <s v="P21"/>
    <x v="3"/>
    <x v="6"/>
    <n v="2047.5"/>
    <n v="187"/>
    <x v="0"/>
    <n v="10.949197860962567"/>
    <s v="Yes"/>
    <s v="November"/>
    <n v="2023"/>
  </r>
  <r>
    <s v="S00012169"/>
    <x v="0"/>
    <s v="P22"/>
    <x v="4"/>
    <x v="142"/>
    <n v="10570.5"/>
    <n v="529"/>
    <x v="0"/>
    <n v="19.982041587901701"/>
    <s v="Yes"/>
    <s v="August"/>
    <n v="2023"/>
  </r>
  <r>
    <s v="S00012217"/>
    <x v="0"/>
    <s v="P22"/>
    <x v="0"/>
    <x v="39"/>
    <n v="5386.5"/>
    <n v="257"/>
    <x v="2"/>
    <n v="20.959143968871594"/>
    <s v="No"/>
    <s v="September"/>
    <n v="2024"/>
  </r>
  <r>
    <s v="S00012218"/>
    <x v="0"/>
    <s v="P22"/>
    <x v="0"/>
    <x v="27"/>
    <n v="12521.25"/>
    <n v="570"/>
    <x v="1"/>
    <n v="21.967105263157894"/>
    <s v="No"/>
    <s v="August"/>
    <n v="2024"/>
  </r>
  <r>
    <s v="S00012252"/>
    <x v="0"/>
    <s v="P01"/>
    <x v="0"/>
    <x v="185"/>
    <n v="2391.75"/>
    <n v="171"/>
    <x v="0"/>
    <n v="13.986842105263158"/>
    <s v="Yes"/>
    <s v="December"/>
    <n v="2023"/>
  </r>
  <r>
    <s v="S00012287"/>
    <x v="0"/>
    <s v="P01"/>
    <x v="4"/>
    <x v="188"/>
    <n v="2360.25"/>
    <n v="197"/>
    <x v="0"/>
    <n v="11.980964467005077"/>
    <s v="Yes"/>
    <s v="January"/>
    <n v="2023"/>
  </r>
  <r>
    <s v="S00012291"/>
    <x v="0"/>
    <s v="P01"/>
    <x v="3"/>
    <x v="8"/>
    <n v="1343.25"/>
    <n v="96"/>
    <x v="0"/>
    <n v="13.9921875"/>
    <s v="Yes"/>
    <s v="August"/>
    <n v="2023"/>
  </r>
  <r>
    <s v="S00012318"/>
    <x v="0"/>
    <s v="P01"/>
    <x v="0"/>
    <x v="7"/>
    <n v="2110.5"/>
    <n v="176"/>
    <x v="0"/>
    <n v="11.991477272727273"/>
    <s v="Yes"/>
    <s v="December"/>
    <n v="2023"/>
  </r>
  <r>
    <s v="S00012339"/>
    <x v="0"/>
    <s v="P02"/>
    <x v="4"/>
    <x v="4"/>
    <n v="5460.75"/>
    <n v="391"/>
    <x v="0"/>
    <n v="13.96611253196931"/>
    <s v="Yes"/>
    <s v="December"/>
    <n v="2023"/>
  </r>
  <r>
    <s v="S00012347"/>
    <x v="0"/>
    <s v="P03"/>
    <x v="5"/>
    <x v="189"/>
    <n v="2686.5"/>
    <n v="299"/>
    <x v="0"/>
    <n v="8.9849498327759196"/>
    <s v="Yes"/>
    <s v="November"/>
    <n v="2023"/>
  </r>
  <r>
    <s v="S00012384"/>
    <x v="0"/>
    <s v="P04"/>
    <x v="1"/>
    <x v="53"/>
    <n v="4979.25"/>
    <n v="996"/>
    <x v="2"/>
    <n v="4.9992469879518069"/>
    <s v="No"/>
    <s v="September"/>
    <n v="2024"/>
  </r>
  <r>
    <s v="S00012438"/>
    <x v="0"/>
    <s v="P04"/>
    <x v="0"/>
    <x v="293"/>
    <n v="697.5"/>
    <n v="100"/>
    <x v="0"/>
    <n v="6.9749999999999996"/>
    <s v="Yes"/>
    <s v="April"/>
    <n v="2023"/>
  </r>
  <r>
    <s v="S00012439"/>
    <x v="0"/>
    <s v="P04"/>
    <x v="0"/>
    <x v="257"/>
    <n v="5706"/>
    <n v="714"/>
    <x v="0"/>
    <n v="7.9915966386554622"/>
    <s v="Yes"/>
    <s v="December"/>
    <n v="2023"/>
  </r>
  <r>
    <s v="S00012440"/>
    <x v="0"/>
    <s v="P04"/>
    <x v="4"/>
    <x v="294"/>
    <n v="375.75"/>
    <n v="54"/>
    <x v="1"/>
    <n v="6.958333333333333"/>
    <s v="No"/>
    <s v="July"/>
    <n v="2024"/>
  </r>
  <r>
    <s v="S00012498"/>
    <x v="0"/>
    <s v="P05"/>
    <x v="3"/>
    <x v="0"/>
    <n v="1129.5"/>
    <n v="126"/>
    <x v="0"/>
    <n v="8.9642857142857135"/>
    <s v="Yes"/>
    <s v="December"/>
    <n v="2023"/>
  </r>
  <r>
    <s v="S00012517"/>
    <x v="0"/>
    <s v="P05"/>
    <x v="5"/>
    <x v="295"/>
    <n v="2450.25"/>
    <n v="307"/>
    <x v="0"/>
    <n v="7.9812703583061886"/>
    <s v="Yes"/>
    <s v="September"/>
    <n v="2023"/>
  </r>
  <r>
    <s v="S00012520"/>
    <x v="0"/>
    <s v="P05"/>
    <x v="1"/>
    <x v="172"/>
    <n v="936"/>
    <n v="134"/>
    <x v="0"/>
    <n v="6.9850746268656714"/>
    <s v="Yes"/>
    <s v="January"/>
    <n v="2023"/>
  </r>
  <r>
    <s v="S00012592"/>
    <x v="0"/>
    <s v="P06"/>
    <x v="0"/>
    <x v="36"/>
    <n v="1982.25"/>
    <n v="80"/>
    <x v="0"/>
    <n v="24.778124999999999"/>
    <s v="Yes"/>
    <s v="February"/>
    <n v="2023"/>
  </r>
  <r>
    <s v="S00012598"/>
    <x v="0"/>
    <s v="P06"/>
    <x v="3"/>
    <x v="296"/>
    <n v="6853.5"/>
    <n v="264"/>
    <x v="0"/>
    <n v="25.960227272727273"/>
    <s v="Yes"/>
    <s v="July"/>
    <n v="2023"/>
  </r>
  <r>
    <s v="S00012687"/>
    <x v="0"/>
    <s v="P07"/>
    <x v="5"/>
    <x v="77"/>
    <n v="5733"/>
    <n v="239"/>
    <x v="0"/>
    <n v="23.98744769874477"/>
    <s v="Yes"/>
    <s v="November"/>
    <n v="2023"/>
  </r>
  <r>
    <s v="S00012734"/>
    <x v="0"/>
    <s v="P08"/>
    <x v="3"/>
    <x v="297"/>
    <n v="4560.75"/>
    <n v="254"/>
    <x v="0"/>
    <n v="17.955708661417322"/>
    <s v="Yes"/>
    <s v="July"/>
    <n v="2023"/>
  </r>
  <r>
    <s v="S00012779"/>
    <x v="0"/>
    <s v="P08"/>
    <x v="0"/>
    <x v="298"/>
    <n v="8163"/>
    <n v="389"/>
    <x v="0"/>
    <n v="20.984575835475578"/>
    <s v="Yes"/>
    <s v="February"/>
    <n v="2024"/>
  </r>
  <r>
    <s v="S00012827"/>
    <x v="0"/>
    <s v="P10"/>
    <x v="1"/>
    <x v="299"/>
    <n v="8975.25"/>
    <n v="561"/>
    <x v="0"/>
    <n v="15.998663101604278"/>
    <s v="Yes"/>
    <s v="December"/>
    <n v="2023"/>
  </r>
  <r>
    <s v="S00012849"/>
    <x v="0"/>
    <s v="P10"/>
    <x v="4"/>
    <x v="300"/>
    <n v="1293.75"/>
    <n v="87"/>
    <x v="0"/>
    <n v="14.870689655172415"/>
    <s v="Yes"/>
    <s v="March"/>
    <n v="2023"/>
  </r>
  <r>
    <s v="S00012931"/>
    <x v="0"/>
    <s v="P11"/>
    <x v="0"/>
    <x v="26"/>
    <n v="5145.75"/>
    <n v="258"/>
    <x v="0"/>
    <n v="19.944767441860463"/>
    <s v="Yes"/>
    <s v="May"/>
    <n v="2023"/>
  </r>
  <r>
    <s v="S00012956"/>
    <x v="0"/>
    <s v="P12"/>
    <x v="3"/>
    <x v="253"/>
    <n v="513"/>
    <n v="31"/>
    <x v="0"/>
    <n v="16.548387096774192"/>
    <s v="Yes"/>
    <s v="August"/>
    <n v="2023"/>
  </r>
  <r>
    <s v="S00012966"/>
    <x v="0"/>
    <s v="P12"/>
    <x v="0"/>
    <x v="16"/>
    <n v="2985.75"/>
    <n v="200"/>
    <x v="1"/>
    <n v="14.928750000000001"/>
    <s v="No"/>
    <s v="July"/>
    <n v="2024"/>
  </r>
  <r>
    <s v="S00012997"/>
    <x v="0"/>
    <s v="P12"/>
    <x v="1"/>
    <x v="72"/>
    <n v="1838.25"/>
    <n v="142"/>
    <x v="0"/>
    <n v="12.945422535211268"/>
    <s v="Yes"/>
    <s v="December"/>
    <n v="2023"/>
  </r>
  <r>
    <s v="S00013002"/>
    <x v="0"/>
    <s v="P12"/>
    <x v="4"/>
    <x v="301"/>
    <n v="1516.5"/>
    <n v="95"/>
    <x v="0"/>
    <n v="15.963157894736842"/>
    <s v="Yes"/>
    <s v="February"/>
    <n v="2023"/>
  </r>
  <r>
    <s v="S00013018"/>
    <x v="0"/>
    <s v="P12"/>
    <x v="4"/>
    <x v="221"/>
    <n v="7056"/>
    <n v="471"/>
    <x v="0"/>
    <n v="14.980891719745223"/>
    <s v="Yes"/>
    <s v="March"/>
    <n v="2023"/>
  </r>
  <r>
    <s v="S00013028"/>
    <x v="0"/>
    <s v="P13"/>
    <x v="5"/>
    <x v="302"/>
    <n v="6567.75"/>
    <n v="939"/>
    <x v="0"/>
    <n v="6.9944089456869012"/>
    <s v="Yes"/>
    <s v="April"/>
    <n v="2023"/>
  </r>
  <r>
    <s v="S00013075"/>
    <x v="0"/>
    <s v="P13"/>
    <x v="3"/>
    <x v="205"/>
    <n v="8273.25"/>
    <n v="920"/>
    <x v="0"/>
    <n v="8.9926630434782613"/>
    <s v="Yes"/>
    <s v="June"/>
    <n v="2024"/>
  </r>
  <r>
    <s v="S00013086"/>
    <x v="0"/>
    <s v="P13"/>
    <x v="4"/>
    <x v="230"/>
    <n v="2508.75"/>
    <n v="359"/>
    <x v="0"/>
    <n v="6.9881615598885798"/>
    <s v="Yes"/>
    <s v="July"/>
    <n v="2023"/>
  </r>
  <r>
    <s v="S00013135"/>
    <x v="0"/>
    <s v="P13"/>
    <x v="0"/>
    <x v="303"/>
    <n v="2742.75"/>
    <n v="275"/>
    <x v="0"/>
    <n v="9.9736363636363645"/>
    <s v="Yes"/>
    <s v="January"/>
    <n v="2024"/>
  </r>
  <r>
    <s v="S00013164"/>
    <x v="0"/>
    <s v="P14"/>
    <x v="5"/>
    <x v="252"/>
    <n v="5103"/>
    <n v="319"/>
    <x v="1"/>
    <n v="15.996865203761756"/>
    <s v="No"/>
    <s v="July"/>
    <n v="2024"/>
  </r>
  <r>
    <s v="S00013272"/>
    <x v="0"/>
    <s v="P16"/>
    <x v="0"/>
    <x v="304"/>
    <n v="335.25"/>
    <n v="24"/>
    <x v="3"/>
    <n v="13.96875"/>
    <s v="No"/>
    <s v="November"/>
    <n v="2023"/>
  </r>
  <r>
    <s v="S00013285"/>
    <x v="0"/>
    <s v="P16"/>
    <x v="1"/>
    <x v="69"/>
    <n v="3991.5"/>
    <n v="222"/>
    <x v="0"/>
    <n v="17.97972972972973"/>
    <s v="Yes"/>
    <s v="July"/>
    <n v="2023"/>
  </r>
  <r>
    <s v="S00013298"/>
    <x v="0"/>
    <s v="P16"/>
    <x v="5"/>
    <x v="223"/>
    <n v="11103.75"/>
    <n v="617"/>
    <x v="0"/>
    <n v="17.996353322528364"/>
    <s v="Yes"/>
    <s v="January"/>
    <n v="2023"/>
  </r>
  <r>
    <s v="S00013311"/>
    <x v="0"/>
    <s v="P16"/>
    <x v="3"/>
    <x v="305"/>
    <n v="9609.75"/>
    <n v="534"/>
    <x v="0"/>
    <n v="17.995786516853933"/>
    <s v="Yes"/>
    <s v="June"/>
    <n v="2024"/>
  </r>
  <r>
    <s v="S00013316"/>
    <x v="0"/>
    <s v="P16"/>
    <x v="5"/>
    <x v="2"/>
    <n v="5719.5"/>
    <n v="337"/>
    <x v="0"/>
    <n v="16.971810089020771"/>
    <s v="Yes"/>
    <s v="June"/>
    <n v="2024"/>
  </r>
  <r>
    <s v="S00013318"/>
    <x v="0"/>
    <s v="P16"/>
    <x v="2"/>
    <x v="10"/>
    <n v="8885.25"/>
    <n v="593"/>
    <x v="0"/>
    <n v="14.983558178752109"/>
    <s v="Yes"/>
    <s v="May"/>
    <n v="2023"/>
  </r>
  <r>
    <s v="S00013334"/>
    <x v="0"/>
    <s v="P17"/>
    <x v="5"/>
    <x v="306"/>
    <n v="544.5"/>
    <n v="69"/>
    <x v="0"/>
    <n v="7.8913043478260869"/>
    <s v="Yes"/>
    <s v="January"/>
    <n v="2024"/>
  </r>
  <r>
    <s v="S00013348"/>
    <x v="0"/>
    <s v="P17"/>
    <x v="3"/>
    <x v="251"/>
    <n v="11677.5"/>
    <n v="1168"/>
    <x v="0"/>
    <n v="9.9978595890410951"/>
    <s v="Yes"/>
    <s v="May"/>
    <n v="2023"/>
  </r>
  <r>
    <s v="S00013352"/>
    <x v="0"/>
    <s v="P17"/>
    <x v="2"/>
    <x v="307"/>
    <n v="10095.75"/>
    <n v="1010"/>
    <x v="0"/>
    <n v="9.99579207920792"/>
    <s v="Yes"/>
    <s v="December"/>
    <n v="2023"/>
  </r>
  <r>
    <s v="S00013356"/>
    <x v="0"/>
    <s v="P17"/>
    <x v="0"/>
    <x v="308"/>
    <n v="2562.75"/>
    <n v="321"/>
    <x v="0"/>
    <n v="7.9836448598130838"/>
    <s v="Yes"/>
    <s v="March"/>
    <n v="2024"/>
  </r>
  <r>
    <s v="S00013437"/>
    <x v="0"/>
    <s v="P18"/>
    <x v="2"/>
    <x v="160"/>
    <n v="7002"/>
    <n v="701"/>
    <x v="3"/>
    <n v="9.9885877318116982"/>
    <s v="No"/>
    <s v="November"/>
    <n v="2023"/>
  </r>
  <r>
    <s v="S00013502"/>
    <x v="0"/>
    <s v="P19"/>
    <x v="5"/>
    <x v="88"/>
    <n v="204.75"/>
    <n v="8"/>
    <x v="0"/>
    <n v="25.59375"/>
    <s v="Yes"/>
    <s v="November"/>
    <n v="2023"/>
  </r>
  <r>
    <s v="S00013518"/>
    <x v="0"/>
    <s v="P19"/>
    <x v="3"/>
    <x v="106"/>
    <n v="1181.25"/>
    <n v="43"/>
    <x v="0"/>
    <n v="27.470930232558139"/>
    <s v="Yes"/>
    <s v="January"/>
    <n v="2023"/>
  </r>
  <r>
    <s v="S00013561"/>
    <x v="0"/>
    <s v="P20"/>
    <x v="0"/>
    <x v="309"/>
    <n v="13434.75"/>
    <n v="1120"/>
    <x v="1"/>
    <n v="11.995312500000001"/>
    <s v="No"/>
    <s v="July"/>
    <n v="2024"/>
  </r>
  <r>
    <s v="S00013572"/>
    <x v="0"/>
    <s v="P20"/>
    <x v="5"/>
    <x v="143"/>
    <n v="2220.75"/>
    <n v="186"/>
    <x v="0"/>
    <n v="11.939516129032258"/>
    <s v="Yes"/>
    <s v="October"/>
    <n v="2023"/>
  </r>
  <r>
    <s v="S00013639"/>
    <x v="0"/>
    <s v="P21"/>
    <x v="5"/>
    <x v="137"/>
    <n v="10073.25"/>
    <n v="1120"/>
    <x v="2"/>
    <n v="8.9939732142857149"/>
    <s v="No"/>
    <s v="September"/>
    <n v="2024"/>
  </r>
  <r>
    <s v="S00013648"/>
    <x v="0"/>
    <s v="P21"/>
    <x v="4"/>
    <x v="310"/>
    <n v="4873.5"/>
    <n v="542"/>
    <x v="0"/>
    <n v="8.9916974169741692"/>
    <s v="Yes"/>
    <s v="January"/>
    <n v="2024"/>
  </r>
  <r>
    <s v="S00013686"/>
    <x v="0"/>
    <s v="P22"/>
    <x v="3"/>
    <x v="130"/>
    <n v="2261.25"/>
    <n v="103"/>
    <x v="0"/>
    <n v="21.953883495145632"/>
    <s v="Yes"/>
    <s v="July"/>
    <n v="2023"/>
  </r>
  <r>
    <s v="S00013714"/>
    <x v="0"/>
    <s v="P22"/>
    <x v="0"/>
    <x v="39"/>
    <n v="4146.75"/>
    <n v="231"/>
    <x v="2"/>
    <n v="17.9512987012987"/>
    <s v="No"/>
    <s v="September"/>
    <n v="2024"/>
  </r>
  <r>
    <s v="S00013722"/>
    <x v="0"/>
    <s v="P22"/>
    <x v="3"/>
    <x v="311"/>
    <n v="6750"/>
    <n v="375"/>
    <x v="0"/>
    <n v="18"/>
    <s v="Yes"/>
    <s v="January"/>
    <n v="2023"/>
  </r>
  <r>
    <s v="S00013753"/>
    <x v="0"/>
    <s v="P22"/>
    <x v="3"/>
    <x v="312"/>
    <n v="6588"/>
    <n v="330"/>
    <x v="1"/>
    <n v="19.963636363636365"/>
    <s v="No"/>
    <s v="August"/>
    <n v="2024"/>
  </r>
  <r>
    <s v="S00013809"/>
    <x v="0"/>
    <s v="P01"/>
    <x v="5"/>
    <x v="33"/>
    <n v="13029.75"/>
    <n v="869"/>
    <x v="0"/>
    <n v="14.993958573072497"/>
    <s v="Yes"/>
    <s v="February"/>
    <n v="2023"/>
  </r>
  <r>
    <s v="S00013903"/>
    <x v="0"/>
    <s v="P04"/>
    <x v="4"/>
    <x v="112"/>
    <n v="5339.25"/>
    <n v="890"/>
    <x v="0"/>
    <n v="5.9991573033707866"/>
    <s v="Yes"/>
    <s v="February"/>
    <n v="2023"/>
  </r>
  <r>
    <s v="S00013938"/>
    <x v="0"/>
    <s v="P04"/>
    <x v="4"/>
    <x v="313"/>
    <n v="5001.75"/>
    <n v="715"/>
    <x v="1"/>
    <n v="6.9954545454545451"/>
    <s v="No"/>
    <s v="July"/>
    <n v="2024"/>
  </r>
  <r>
    <s v="S00013941"/>
    <x v="0"/>
    <s v="P04"/>
    <x v="3"/>
    <x v="314"/>
    <n v="5006.25"/>
    <n v="626"/>
    <x v="0"/>
    <n v="7.9972044728434506"/>
    <s v="Yes"/>
    <s v="November"/>
    <n v="2023"/>
  </r>
  <r>
    <s v="S00013951"/>
    <x v="0"/>
    <s v="P04"/>
    <x v="0"/>
    <x v="109"/>
    <n v="7584.75"/>
    <n v="843"/>
    <x v="0"/>
    <n v="8.997330960854093"/>
    <s v="Yes"/>
    <s v="February"/>
    <n v="2024"/>
  </r>
  <r>
    <s v="S00013978"/>
    <x v="0"/>
    <s v="P04"/>
    <x v="5"/>
    <x v="163"/>
    <n v="7744.5"/>
    <n v="1291"/>
    <x v="0"/>
    <n v="5.9988381099922536"/>
    <s v="Yes"/>
    <s v="January"/>
    <n v="2023"/>
  </r>
  <r>
    <s v="S00014038"/>
    <x v="0"/>
    <s v="P05"/>
    <x v="4"/>
    <x v="121"/>
    <n v="1770.75"/>
    <n v="253"/>
    <x v="0"/>
    <n v="6.9990118577075098"/>
    <s v="Yes"/>
    <s v="September"/>
    <n v="2023"/>
  </r>
  <r>
    <s v="S00014044"/>
    <x v="0"/>
    <s v="P05"/>
    <x v="3"/>
    <x v="315"/>
    <n v="2792.25"/>
    <n v="559"/>
    <x v="0"/>
    <n v="4.9950805008944545"/>
    <s v="Yes"/>
    <s v="February"/>
    <n v="2023"/>
  </r>
  <r>
    <s v="S00014048"/>
    <x v="0"/>
    <s v="P05"/>
    <x v="5"/>
    <x v="290"/>
    <n v="5022"/>
    <n v="558"/>
    <x v="0"/>
    <n v="9"/>
    <s v="Yes"/>
    <s v="March"/>
    <n v="2023"/>
  </r>
  <r>
    <s v="S00014076"/>
    <x v="0"/>
    <s v="P05"/>
    <x v="3"/>
    <x v="97"/>
    <n v="4493.25"/>
    <n v="642"/>
    <x v="0"/>
    <n v="6.9988317757009346"/>
    <s v="Yes"/>
    <s v="September"/>
    <n v="2023"/>
  </r>
  <r>
    <s v="S00014078"/>
    <x v="0"/>
    <s v="P05"/>
    <x v="3"/>
    <x v="249"/>
    <n v="1827"/>
    <n v="305"/>
    <x v="1"/>
    <n v="5.9901639344262296"/>
    <s v="No"/>
    <s v="July"/>
    <n v="2024"/>
  </r>
  <r>
    <s v="S00014084"/>
    <x v="0"/>
    <s v="P05"/>
    <x v="1"/>
    <x v="4"/>
    <n v="4716"/>
    <n v="944"/>
    <x v="0"/>
    <n v="4.9957627118644066"/>
    <s v="Yes"/>
    <s v="December"/>
    <n v="2023"/>
  </r>
  <r>
    <s v="S00014100"/>
    <x v="0"/>
    <s v="P05"/>
    <x v="2"/>
    <x v="143"/>
    <n v="8142.75"/>
    <n v="1018"/>
    <x v="0"/>
    <n v="7.9987721021610998"/>
    <s v="Yes"/>
    <s v="October"/>
    <n v="2023"/>
  </r>
  <r>
    <s v="S00014111"/>
    <x v="0"/>
    <s v="P06"/>
    <x v="3"/>
    <x v="305"/>
    <n v="2232"/>
    <n v="93"/>
    <x v="3"/>
    <n v="24"/>
    <s v="No"/>
    <s v="June"/>
    <n v="2024"/>
  </r>
  <r>
    <s v="S00014139"/>
    <x v="0"/>
    <s v="P06"/>
    <x v="0"/>
    <x v="316"/>
    <n v="4331.25"/>
    <n v="181"/>
    <x v="0"/>
    <n v="23.929558011049725"/>
    <s v="Yes"/>
    <s v="March"/>
    <n v="2024"/>
  </r>
  <r>
    <s v="S00014149"/>
    <x v="0"/>
    <s v="P07"/>
    <x v="5"/>
    <x v="284"/>
    <n v="5226.75"/>
    <n v="210"/>
    <x v="0"/>
    <n v="24.889285714285716"/>
    <s v="Yes"/>
    <s v="March"/>
    <n v="2024"/>
  </r>
  <r>
    <s v="S00014179"/>
    <x v="0"/>
    <s v="P07"/>
    <x v="3"/>
    <x v="179"/>
    <n v="4702.5"/>
    <n v="181"/>
    <x v="0"/>
    <n v="25.980662983425415"/>
    <s v="Yes"/>
    <s v="December"/>
    <n v="2023"/>
  </r>
  <r>
    <s v="S00014182"/>
    <x v="0"/>
    <s v="P07"/>
    <x v="5"/>
    <x v="308"/>
    <n v="5460.75"/>
    <n v="219"/>
    <x v="3"/>
    <n v="24.934931506849313"/>
    <s v="No"/>
    <s v="March"/>
    <n v="2024"/>
  </r>
  <r>
    <s v="S00014192"/>
    <x v="0"/>
    <s v="P07"/>
    <x v="4"/>
    <x v="317"/>
    <n v="5566.5"/>
    <n v="207"/>
    <x v="0"/>
    <n v="26.891304347826086"/>
    <s v="Yes"/>
    <s v="July"/>
    <n v="2023"/>
  </r>
  <r>
    <s v="S00014217"/>
    <x v="0"/>
    <s v="P07"/>
    <x v="5"/>
    <x v="214"/>
    <n v="5370.75"/>
    <n v="199"/>
    <x v="0"/>
    <n v="26.988693467336685"/>
    <s v="Yes"/>
    <s v="March"/>
    <n v="2024"/>
  </r>
  <r>
    <s v="S00014233"/>
    <x v="0"/>
    <s v="P08"/>
    <x v="5"/>
    <x v="281"/>
    <n v="6088.5"/>
    <n v="339"/>
    <x v="0"/>
    <n v="17.960176991150444"/>
    <s v="Yes"/>
    <s v="June"/>
    <n v="2024"/>
  </r>
  <r>
    <s v="S00014249"/>
    <x v="0"/>
    <s v="P08"/>
    <x v="3"/>
    <x v="5"/>
    <n v="7872.75"/>
    <n v="375"/>
    <x v="1"/>
    <n v="20.994"/>
    <s v="No"/>
    <s v="August"/>
    <n v="2024"/>
  </r>
  <r>
    <s v="S00014278"/>
    <x v="0"/>
    <s v="P08"/>
    <x v="4"/>
    <x v="256"/>
    <n v="1995.75"/>
    <n v="111"/>
    <x v="0"/>
    <n v="17.97972972972973"/>
    <s v="Yes"/>
    <s v="January"/>
    <n v="2024"/>
  </r>
  <r>
    <s v="S00014293"/>
    <x v="0"/>
    <s v="P08"/>
    <x v="4"/>
    <x v="72"/>
    <n v="3296.25"/>
    <n v="150"/>
    <x v="0"/>
    <n v="21.975000000000001"/>
    <s v="Yes"/>
    <s v="December"/>
    <n v="2023"/>
  </r>
  <r>
    <s v="S00014303"/>
    <x v="0"/>
    <s v="P08"/>
    <x v="5"/>
    <x v="97"/>
    <n v="5508"/>
    <n v="251"/>
    <x v="0"/>
    <n v="21.944223107569719"/>
    <s v="Yes"/>
    <s v="September"/>
    <n v="2023"/>
  </r>
  <r>
    <s v="S00014304"/>
    <x v="0"/>
    <s v="P08"/>
    <x v="2"/>
    <x v="242"/>
    <n v="6250.5"/>
    <n v="348"/>
    <x v="0"/>
    <n v="17.961206896551722"/>
    <s v="Yes"/>
    <s v="November"/>
    <n v="2023"/>
  </r>
  <r>
    <s v="S00014305"/>
    <x v="0"/>
    <s v="P08"/>
    <x v="1"/>
    <x v="318"/>
    <n v="9936"/>
    <n v="523"/>
    <x v="0"/>
    <n v="18.998087954110897"/>
    <s v="Yes"/>
    <s v="September"/>
    <n v="2023"/>
  </r>
  <r>
    <s v="S00014326"/>
    <x v="0"/>
    <s v="P09"/>
    <x v="0"/>
    <x v="170"/>
    <n v="13628.25"/>
    <n v="649"/>
    <x v="1"/>
    <n v="20.998844375963021"/>
    <s v="No"/>
    <s v="July"/>
    <n v="2024"/>
  </r>
  <r>
    <s v="S00014346"/>
    <x v="0"/>
    <s v="P10"/>
    <x v="4"/>
    <x v="232"/>
    <n v="3411"/>
    <n v="244"/>
    <x v="0"/>
    <n v="13.979508196721312"/>
    <s v="Yes"/>
    <s v="March"/>
    <n v="2023"/>
  </r>
  <r>
    <s v="S00014477"/>
    <x v="0"/>
    <s v="P11"/>
    <x v="0"/>
    <x v="80"/>
    <n v="9569.25"/>
    <n v="504"/>
    <x v="0"/>
    <n v="18.986607142857142"/>
    <s v="Yes"/>
    <s v="February"/>
    <n v="2024"/>
  </r>
  <r>
    <s v="S00014486"/>
    <x v="0"/>
    <s v="P12"/>
    <x v="3"/>
    <x v="149"/>
    <n v="10413"/>
    <n v="801"/>
    <x v="0"/>
    <n v="13"/>
    <s v="Yes"/>
    <s v="April"/>
    <n v="2023"/>
  </r>
  <r>
    <s v="S00014542"/>
    <x v="0"/>
    <s v="P12"/>
    <x v="2"/>
    <x v="319"/>
    <n v="8421.75"/>
    <n v="527"/>
    <x v="0"/>
    <n v="15.980550284629981"/>
    <s v="Yes"/>
    <s v="January"/>
    <n v="2024"/>
  </r>
  <r>
    <s v="S00014545"/>
    <x v="0"/>
    <s v="P12"/>
    <x v="0"/>
    <x v="320"/>
    <n v="6986.25"/>
    <n v="466"/>
    <x v="0"/>
    <n v="14.991952789699571"/>
    <s v="Yes"/>
    <s v="March"/>
    <n v="2024"/>
  </r>
  <r>
    <s v="S00014586"/>
    <x v="0"/>
    <s v="P13"/>
    <x v="3"/>
    <x v="77"/>
    <n v="3789"/>
    <n v="474"/>
    <x v="3"/>
    <n v="7.9936708860759493"/>
    <s v="No"/>
    <s v="November"/>
    <n v="2023"/>
  </r>
  <r>
    <s v="S00014636"/>
    <x v="0"/>
    <s v="P13"/>
    <x v="4"/>
    <x v="321"/>
    <n v="9168.75"/>
    <n v="1310"/>
    <x v="0"/>
    <n v="6.9990458015267176"/>
    <s v="Yes"/>
    <s v="January"/>
    <n v="2024"/>
  </r>
  <r>
    <s v="S00014669"/>
    <x v="0"/>
    <s v="P13"/>
    <x v="4"/>
    <x v="322"/>
    <n v="7458.75"/>
    <n v="1066"/>
    <x v="0"/>
    <n v="6.9969512195121952"/>
    <s v="Yes"/>
    <s v="September"/>
    <n v="2023"/>
  </r>
  <r>
    <s v="S00014680"/>
    <x v="0"/>
    <s v="P14"/>
    <x v="1"/>
    <x v="144"/>
    <n v="8464.5"/>
    <n v="471"/>
    <x v="1"/>
    <n v="17.971337579617835"/>
    <s v="No"/>
    <s v="August"/>
    <n v="2024"/>
  </r>
  <r>
    <s v="S00014702"/>
    <x v="0"/>
    <s v="P14"/>
    <x v="4"/>
    <x v="122"/>
    <n v="8307"/>
    <n v="489"/>
    <x v="0"/>
    <n v="16.987730061349694"/>
    <s v="Yes"/>
    <s v="September"/>
    <n v="2023"/>
  </r>
  <r>
    <s v="S00014719"/>
    <x v="0"/>
    <s v="P14"/>
    <x v="4"/>
    <x v="256"/>
    <n v="1588.5"/>
    <n v="114"/>
    <x v="0"/>
    <n v="13.934210526315789"/>
    <s v="Yes"/>
    <s v="January"/>
    <n v="2024"/>
  </r>
  <r>
    <s v="S00014730"/>
    <x v="0"/>
    <s v="P14"/>
    <x v="1"/>
    <x v="244"/>
    <n v="4925.25"/>
    <n v="274"/>
    <x v="0"/>
    <n v="17.975364963503651"/>
    <s v="Yes"/>
    <s v="September"/>
    <n v="2023"/>
  </r>
  <r>
    <s v="S00014761"/>
    <x v="0"/>
    <s v="P15"/>
    <x v="5"/>
    <x v="234"/>
    <n v="3775.5"/>
    <n v="210"/>
    <x v="0"/>
    <n v="17.978571428571428"/>
    <s v="Yes"/>
    <s v="June"/>
    <n v="2023"/>
  </r>
  <r>
    <s v="S00014806"/>
    <x v="0"/>
    <s v="P16"/>
    <x v="4"/>
    <x v="21"/>
    <n v="6646.5"/>
    <n v="475"/>
    <x v="3"/>
    <n v="13.992631578947368"/>
    <s v="No"/>
    <s v="October"/>
    <n v="2023"/>
  </r>
  <r>
    <s v="S00014865"/>
    <x v="0"/>
    <s v="P17"/>
    <x v="2"/>
    <x v="323"/>
    <n v="4450.5"/>
    <n v="446"/>
    <x v="1"/>
    <n v="9.9786995515695072"/>
    <s v="No"/>
    <s v="July"/>
    <n v="2024"/>
  </r>
  <r>
    <s v="S00014867"/>
    <x v="0"/>
    <s v="P17"/>
    <x v="1"/>
    <x v="308"/>
    <n v="8822.25"/>
    <n v="883"/>
    <x v="0"/>
    <n v="9.9912231030577576"/>
    <s v="Yes"/>
    <s v="March"/>
    <n v="2024"/>
  </r>
  <r>
    <s v="S00014880"/>
    <x v="0"/>
    <s v="P17"/>
    <x v="5"/>
    <x v="159"/>
    <n v="731.25"/>
    <n v="92"/>
    <x v="0"/>
    <n v="7.9483695652173916"/>
    <s v="Yes"/>
    <s v="June"/>
    <n v="2023"/>
  </r>
  <r>
    <s v="S00014903"/>
    <x v="0"/>
    <s v="P17"/>
    <x v="0"/>
    <x v="324"/>
    <n v="1332"/>
    <n v="134"/>
    <x v="0"/>
    <n v="9.9402985074626873"/>
    <s v="Yes"/>
    <s v="May"/>
    <n v="2024"/>
  </r>
  <r>
    <s v="S00014904"/>
    <x v="0"/>
    <s v="P17"/>
    <x v="0"/>
    <x v="28"/>
    <n v="3507.75"/>
    <n v="390"/>
    <x v="0"/>
    <n v="8.9942307692307697"/>
    <s v="Yes"/>
    <s v="March"/>
    <n v="2024"/>
  </r>
  <r>
    <s v="S00014905"/>
    <x v="0"/>
    <s v="P17"/>
    <x v="4"/>
    <x v="210"/>
    <n v="5044.5"/>
    <n v="459"/>
    <x v="0"/>
    <n v="10.990196078431373"/>
    <s v="Yes"/>
    <s v="July"/>
    <n v="2023"/>
  </r>
  <r>
    <s v="S00014926"/>
    <x v="0"/>
    <s v="P18"/>
    <x v="3"/>
    <x v="89"/>
    <n v="7222.5"/>
    <n v="903"/>
    <x v="0"/>
    <n v="7.9983388704318941"/>
    <s v="Yes"/>
    <s v="December"/>
    <n v="2023"/>
  </r>
  <r>
    <s v="S00014956"/>
    <x v="0"/>
    <s v="P18"/>
    <x v="4"/>
    <x v="51"/>
    <n v="9468"/>
    <n v="861"/>
    <x v="1"/>
    <n v="10.996515679442508"/>
    <s v="No"/>
    <s v="August"/>
    <n v="2024"/>
  </r>
  <r>
    <s v="S00014982"/>
    <x v="0"/>
    <s v="P18"/>
    <x v="5"/>
    <x v="47"/>
    <n v="2076.75"/>
    <n v="208"/>
    <x v="2"/>
    <n v="9.984375"/>
    <s v="No"/>
    <s v="September"/>
    <n v="2024"/>
  </r>
  <r>
    <s v="S00014999"/>
    <x v="0"/>
    <s v="P18"/>
    <x v="5"/>
    <x v="325"/>
    <n v="1572.75"/>
    <n v="175"/>
    <x v="0"/>
    <n v="8.9871428571428567"/>
    <s v="Yes"/>
    <s v="May"/>
    <n v="2024"/>
  </r>
  <r>
    <s v="S00015054"/>
    <x v="0"/>
    <s v="P19"/>
    <x v="1"/>
    <x v="157"/>
    <n v="2009.25"/>
    <n v="78"/>
    <x v="0"/>
    <n v="25.759615384615383"/>
    <s v="Yes"/>
    <s v="February"/>
    <n v="2023"/>
  </r>
  <r>
    <s v="S00015063"/>
    <x v="0"/>
    <s v="P20"/>
    <x v="3"/>
    <x v="232"/>
    <n v="13509"/>
    <n v="1229"/>
    <x v="0"/>
    <n v="10.99186330349878"/>
    <s v="Yes"/>
    <s v="March"/>
    <n v="2023"/>
  </r>
  <r>
    <s v="S00015068"/>
    <x v="0"/>
    <s v="P20"/>
    <x v="5"/>
    <x v="32"/>
    <n v="18364.5"/>
    <n v="2296"/>
    <x v="0"/>
    <n v="7.9984756097560972"/>
    <s v="Yes"/>
    <s v="June"/>
    <n v="2024"/>
  </r>
  <r>
    <s v="S00015114"/>
    <x v="0"/>
    <s v="P21"/>
    <x v="3"/>
    <x v="222"/>
    <n v="2146.5"/>
    <n v="269"/>
    <x v="0"/>
    <n v="7.9795539033457246"/>
    <s v="Yes"/>
    <s v="June"/>
    <n v="2024"/>
  </r>
  <r>
    <s v="S00015127"/>
    <x v="0"/>
    <s v="P21"/>
    <x v="4"/>
    <x v="213"/>
    <n v="6862.5"/>
    <n v="624"/>
    <x v="0"/>
    <n v="10.997596153846153"/>
    <s v="Yes"/>
    <s v="January"/>
    <n v="2023"/>
  </r>
  <r>
    <s v="S00015129"/>
    <x v="0"/>
    <s v="P21"/>
    <x v="4"/>
    <x v="139"/>
    <n v="4545"/>
    <n v="650"/>
    <x v="0"/>
    <n v="6.9923076923076923"/>
    <s v="Yes"/>
    <s v="March"/>
    <n v="2024"/>
  </r>
  <r>
    <s v="S00015158"/>
    <x v="0"/>
    <s v="P21"/>
    <x v="0"/>
    <x v="139"/>
    <n v="10694.25"/>
    <n v="973"/>
    <x v="0"/>
    <n v="10.991007194244604"/>
    <s v="Yes"/>
    <s v="March"/>
    <n v="2024"/>
  </r>
  <r>
    <s v="S00015160"/>
    <x v="0"/>
    <s v="P21"/>
    <x v="4"/>
    <x v="326"/>
    <n v="1404"/>
    <n v="128"/>
    <x v="3"/>
    <n v="10.96875"/>
    <s v="No"/>
    <s v="August"/>
    <n v="2023"/>
  </r>
  <r>
    <s v="S00015161"/>
    <x v="0"/>
    <s v="P21"/>
    <x v="4"/>
    <x v="247"/>
    <n v="3757.5"/>
    <n v="537"/>
    <x v="0"/>
    <n v="6.9972067039106145"/>
    <s v="Yes"/>
    <s v="February"/>
    <n v="2024"/>
  </r>
  <r>
    <s v="S00015211"/>
    <x v="0"/>
    <s v="P22"/>
    <x v="4"/>
    <x v="228"/>
    <n v="1964.25"/>
    <n v="104"/>
    <x v="0"/>
    <n v="18.88701923076923"/>
    <s v="Yes"/>
    <s v="February"/>
    <n v="2023"/>
  </r>
  <r>
    <s v="S00015213"/>
    <x v="0"/>
    <s v="P22"/>
    <x v="4"/>
    <x v="236"/>
    <n v="5024.25"/>
    <n v="252"/>
    <x v="3"/>
    <n v="19.9375"/>
    <s v="No"/>
    <s v="February"/>
    <n v="2023"/>
  </r>
  <r>
    <s v="S00015268"/>
    <x v="0"/>
    <s v="P22"/>
    <x v="3"/>
    <x v="9"/>
    <n v="3912.75"/>
    <n v="218"/>
    <x v="0"/>
    <n v="17.948394495412845"/>
    <s v="Yes"/>
    <s v="January"/>
    <n v="2024"/>
  </r>
  <r>
    <s v="S00015300"/>
    <x v="1"/>
    <s v="P01"/>
    <x v="3"/>
    <x v="303"/>
    <n v="10284.75"/>
    <n v="858"/>
    <x v="0"/>
    <n v="11.986888111888112"/>
    <s v="Yes"/>
    <s v="January"/>
    <n v="2024"/>
  </r>
  <r>
    <s v="S00015410"/>
    <x v="1"/>
    <s v="P03"/>
    <x v="1"/>
    <x v="197"/>
    <n v="7056"/>
    <n v="706"/>
    <x v="0"/>
    <n v="9.9943342776203963"/>
    <s v="Yes"/>
    <s v="November"/>
    <n v="2023"/>
  </r>
  <r>
    <s v="S00015458"/>
    <x v="1"/>
    <s v="P04"/>
    <x v="5"/>
    <x v="325"/>
    <n v="1941.75"/>
    <n v="216"/>
    <x v="0"/>
    <n v="8.9895833333333339"/>
    <s v="Yes"/>
    <s v="May"/>
    <n v="2024"/>
  </r>
  <r>
    <s v="S00015487"/>
    <x v="1"/>
    <s v="P04"/>
    <x v="3"/>
    <x v="243"/>
    <n v="3406.5"/>
    <n v="426"/>
    <x v="0"/>
    <n v="7.996478873239437"/>
    <s v="Yes"/>
    <s v="January"/>
    <n v="2023"/>
  </r>
  <r>
    <s v="S00015499"/>
    <x v="1"/>
    <s v="P04"/>
    <x v="0"/>
    <x v="327"/>
    <n v="2637"/>
    <n v="377"/>
    <x v="0"/>
    <n v="6.9946949602122013"/>
    <s v="Yes"/>
    <s v="April"/>
    <n v="2024"/>
  </r>
  <r>
    <s v="S00015509"/>
    <x v="1"/>
    <s v="P04"/>
    <x v="5"/>
    <x v="54"/>
    <n v="306"/>
    <n v="39"/>
    <x v="1"/>
    <n v="7.8461538461538458"/>
    <s v="No"/>
    <s v="July"/>
    <n v="2024"/>
  </r>
  <r>
    <s v="S00015512"/>
    <x v="1"/>
    <s v="P04"/>
    <x v="1"/>
    <x v="316"/>
    <n v="1467"/>
    <n v="245"/>
    <x v="0"/>
    <n v="5.9877551020408166"/>
    <s v="Yes"/>
    <s v="March"/>
    <n v="2024"/>
  </r>
  <r>
    <s v="S00015531"/>
    <x v="1"/>
    <s v="P04"/>
    <x v="0"/>
    <x v="99"/>
    <n v="2556"/>
    <n v="320"/>
    <x v="0"/>
    <n v="7.9874999999999998"/>
    <s v="Yes"/>
    <s v="June"/>
    <n v="2023"/>
  </r>
  <r>
    <s v="S00015533"/>
    <x v="1"/>
    <s v="P04"/>
    <x v="0"/>
    <x v="158"/>
    <n v="4119.75"/>
    <n v="515"/>
    <x v="0"/>
    <n v="7.9995145631067963"/>
    <s v="Yes"/>
    <s v="July"/>
    <n v="2023"/>
  </r>
  <r>
    <s v="S00015584"/>
    <x v="1"/>
    <s v="P05"/>
    <x v="0"/>
    <x v="7"/>
    <n v="8120.25"/>
    <n v="1161"/>
    <x v="0"/>
    <n v="6.9941860465116283"/>
    <s v="Yes"/>
    <s v="December"/>
    <n v="2023"/>
  </r>
  <r>
    <s v="S00015613"/>
    <x v="1"/>
    <s v="P05"/>
    <x v="2"/>
    <x v="328"/>
    <n v="128.25"/>
    <n v="22"/>
    <x v="0"/>
    <n v="5.8295454545454541"/>
    <s v="Yes"/>
    <s v="January"/>
    <n v="2023"/>
  </r>
  <r>
    <s v="S00015620"/>
    <x v="1"/>
    <s v="P05"/>
    <x v="4"/>
    <x v="329"/>
    <n v="1012.5"/>
    <n v="203"/>
    <x v="0"/>
    <n v="4.9876847290640391"/>
    <s v="Yes"/>
    <s v="November"/>
    <n v="2023"/>
  </r>
  <r>
    <s v="S00015627"/>
    <x v="1"/>
    <s v="P05"/>
    <x v="5"/>
    <x v="17"/>
    <n v="888.75"/>
    <n v="127"/>
    <x v="0"/>
    <n v="6.9980314960629917"/>
    <s v="Yes"/>
    <s v="October"/>
    <n v="2023"/>
  </r>
  <r>
    <s v="S00015646"/>
    <x v="1"/>
    <s v="P06"/>
    <x v="5"/>
    <x v="225"/>
    <n v="1273.5"/>
    <n v="46"/>
    <x v="1"/>
    <n v="27.684782608695652"/>
    <s v="No"/>
    <s v="July"/>
    <n v="2024"/>
  </r>
  <r>
    <s v="S00015700"/>
    <x v="1"/>
    <s v="P07"/>
    <x v="1"/>
    <x v="259"/>
    <n v="4369.5"/>
    <n v="175"/>
    <x v="0"/>
    <n v="24.96857142857143"/>
    <s v="Yes"/>
    <s v="February"/>
    <n v="2023"/>
  </r>
  <r>
    <s v="S00015706"/>
    <x v="1"/>
    <s v="P07"/>
    <x v="4"/>
    <x v="330"/>
    <n v="5438.25"/>
    <n v="202"/>
    <x v="0"/>
    <n v="26.922029702970296"/>
    <s v="Yes"/>
    <s v="March"/>
    <n v="2024"/>
  </r>
  <r>
    <s v="S00015794"/>
    <x v="1"/>
    <s v="P08"/>
    <x v="3"/>
    <x v="253"/>
    <n v="5899.5"/>
    <n v="328"/>
    <x v="0"/>
    <n v="17.986280487804876"/>
    <s v="Yes"/>
    <s v="August"/>
    <n v="2023"/>
  </r>
  <r>
    <s v="S00015811"/>
    <x v="1"/>
    <s v="P08"/>
    <x v="3"/>
    <x v="98"/>
    <n v="2391.75"/>
    <n v="133"/>
    <x v="1"/>
    <n v="17.983082706766918"/>
    <s v="No"/>
    <s v="July"/>
    <n v="2024"/>
  </r>
  <r>
    <s v="S00015843"/>
    <x v="1"/>
    <s v="P08"/>
    <x v="4"/>
    <x v="265"/>
    <n v="7377.75"/>
    <n v="410"/>
    <x v="0"/>
    <n v="17.994512195121953"/>
    <s v="Yes"/>
    <s v="February"/>
    <n v="2023"/>
  </r>
  <r>
    <s v="S00015929"/>
    <x v="1"/>
    <s v="P10"/>
    <x v="3"/>
    <x v="29"/>
    <n v="1914.75"/>
    <n v="128"/>
    <x v="3"/>
    <n v="14.958984375"/>
    <s v="No"/>
    <s v="November"/>
    <n v="2023"/>
  </r>
  <r>
    <s v="S00015956"/>
    <x v="1"/>
    <s v="P10"/>
    <x v="0"/>
    <x v="331"/>
    <n v="1399.5"/>
    <n v="88"/>
    <x v="0"/>
    <n v="15.903409090909092"/>
    <s v="Yes"/>
    <s v="March"/>
    <n v="2024"/>
  </r>
  <r>
    <s v="S00015973"/>
    <x v="1"/>
    <s v="P10"/>
    <x v="0"/>
    <x v="332"/>
    <n v="1377"/>
    <n v="99"/>
    <x v="0"/>
    <n v="13.909090909090908"/>
    <s v="Yes"/>
    <s v="May"/>
    <n v="2023"/>
  </r>
  <r>
    <s v="S00015977"/>
    <x v="1"/>
    <s v="P10"/>
    <x v="4"/>
    <x v="230"/>
    <n v="8433"/>
    <n v="603"/>
    <x v="3"/>
    <n v="13.985074626865671"/>
    <s v="No"/>
    <s v="July"/>
    <n v="2023"/>
  </r>
  <r>
    <s v="S00015987"/>
    <x v="1"/>
    <s v="P11"/>
    <x v="2"/>
    <x v="59"/>
    <n v="7533"/>
    <n v="377"/>
    <x v="0"/>
    <n v="19.981432360742705"/>
    <s v="Yes"/>
    <s v="February"/>
    <n v="2024"/>
  </r>
  <r>
    <s v="S00016000"/>
    <x v="1"/>
    <s v="P11"/>
    <x v="3"/>
    <x v="51"/>
    <n v="3721.5"/>
    <n v="207"/>
    <x v="1"/>
    <n v="17.978260869565219"/>
    <s v="No"/>
    <s v="August"/>
    <n v="2024"/>
  </r>
  <r>
    <s v="S00016001"/>
    <x v="1"/>
    <s v="P11"/>
    <x v="5"/>
    <x v="202"/>
    <n v="5276.25"/>
    <n v="278"/>
    <x v="0"/>
    <n v="18.97931654676259"/>
    <s v="Yes"/>
    <s v="June"/>
    <n v="2023"/>
  </r>
  <r>
    <s v="S00016021"/>
    <x v="1"/>
    <s v="P12"/>
    <x v="2"/>
    <x v="29"/>
    <n v="9924.75"/>
    <n v="662"/>
    <x v="0"/>
    <n v="14.992069486404834"/>
    <s v="Yes"/>
    <s v="November"/>
    <n v="2023"/>
  </r>
  <r>
    <s v="S00016032"/>
    <x v="1"/>
    <s v="P12"/>
    <x v="3"/>
    <x v="10"/>
    <n v="7904.25"/>
    <n v="527"/>
    <x v="0"/>
    <n v="14.998576850094876"/>
    <s v="Yes"/>
    <s v="May"/>
    <n v="2023"/>
  </r>
  <r>
    <s v="S00016061"/>
    <x v="1"/>
    <s v="P12"/>
    <x v="4"/>
    <x v="242"/>
    <n v="5283"/>
    <n v="331"/>
    <x v="0"/>
    <n v="15.960725075528702"/>
    <s v="Yes"/>
    <s v="November"/>
    <n v="2023"/>
  </r>
  <r>
    <s v="S00016107"/>
    <x v="1"/>
    <s v="P13"/>
    <x v="1"/>
    <x v="30"/>
    <n v="4515.75"/>
    <n v="565"/>
    <x v="3"/>
    <n v="7.9924778761061948"/>
    <s v="No"/>
    <s v="August"/>
    <n v="2024"/>
  </r>
  <r>
    <s v="S00016116"/>
    <x v="1"/>
    <s v="P13"/>
    <x v="3"/>
    <x v="294"/>
    <n v="2571.75"/>
    <n v="368"/>
    <x v="1"/>
    <n v="6.9884510869565215"/>
    <s v="No"/>
    <s v="July"/>
    <n v="2024"/>
  </r>
  <r>
    <s v="S00016120"/>
    <x v="1"/>
    <s v="P13"/>
    <x v="5"/>
    <x v="110"/>
    <n v="5285.25"/>
    <n v="756"/>
    <x v="1"/>
    <n v="6.9910714285714288"/>
    <s v="No"/>
    <s v="August"/>
    <n v="2024"/>
  </r>
  <r>
    <s v="S00016142"/>
    <x v="1"/>
    <s v="P13"/>
    <x v="1"/>
    <x v="175"/>
    <n v="6939"/>
    <n v="992"/>
    <x v="0"/>
    <n v="6.994959677419355"/>
    <s v="Yes"/>
    <s v="February"/>
    <n v="2023"/>
  </r>
  <r>
    <s v="S00016180"/>
    <x v="1"/>
    <s v="P13"/>
    <x v="4"/>
    <x v="174"/>
    <n v="7209"/>
    <n v="721"/>
    <x v="1"/>
    <n v="9.9986130374479885"/>
    <s v="No"/>
    <s v="August"/>
    <n v="2024"/>
  </r>
  <r>
    <s v="S00016188"/>
    <x v="1"/>
    <s v="P13"/>
    <x v="5"/>
    <x v="83"/>
    <n v="2679.75"/>
    <n v="335"/>
    <x v="0"/>
    <n v="7.9992537313432832"/>
    <s v="Yes"/>
    <s v="December"/>
    <n v="2023"/>
  </r>
  <r>
    <s v="S00016191"/>
    <x v="1"/>
    <s v="P13"/>
    <x v="2"/>
    <x v="304"/>
    <n v="8349.75"/>
    <n v="1193"/>
    <x v="0"/>
    <n v="6.998952221290863"/>
    <s v="Yes"/>
    <s v="November"/>
    <n v="2023"/>
  </r>
  <r>
    <s v="S00016220"/>
    <x v="1"/>
    <s v="P14"/>
    <x v="3"/>
    <x v="194"/>
    <n v="2922.75"/>
    <n v="163"/>
    <x v="0"/>
    <n v="17.930981595092025"/>
    <s v="Yes"/>
    <s v="May"/>
    <n v="2024"/>
  </r>
  <r>
    <s v="S00016222"/>
    <x v="1"/>
    <s v="P14"/>
    <x v="5"/>
    <x v="333"/>
    <n v="4306.5"/>
    <n v="240"/>
    <x v="0"/>
    <n v="17.943750000000001"/>
    <s v="Yes"/>
    <s v="May"/>
    <n v="2023"/>
  </r>
  <r>
    <s v="S00016241"/>
    <x v="1"/>
    <s v="P14"/>
    <x v="5"/>
    <x v="182"/>
    <n v="10194.75"/>
    <n v="638"/>
    <x v="0"/>
    <n v="15.97923197492163"/>
    <s v="Yes"/>
    <s v="February"/>
    <n v="2023"/>
  </r>
  <r>
    <s v="S00016242"/>
    <x v="1"/>
    <s v="P14"/>
    <x v="2"/>
    <x v="37"/>
    <n v="6590.25"/>
    <n v="440"/>
    <x v="0"/>
    <n v="14.97784090909091"/>
    <s v="Yes"/>
    <s v="November"/>
    <n v="2023"/>
  </r>
  <r>
    <s v="S00016243"/>
    <x v="1"/>
    <s v="P14"/>
    <x v="1"/>
    <x v="84"/>
    <n v="4185"/>
    <n v="233"/>
    <x v="0"/>
    <n v="17.961373390557942"/>
    <s v="Yes"/>
    <s v="November"/>
    <n v="2023"/>
  </r>
  <r>
    <s v="S00016291"/>
    <x v="1"/>
    <s v="P15"/>
    <x v="5"/>
    <x v="318"/>
    <n v="666"/>
    <n v="32"/>
    <x v="0"/>
    <n v="20.8125"/>
    <s v="Yes"/>
    <s v="September"/>
    <n v="2023"/>
  </r>
  <r>
    <s v="S00016310"/>
    <x v="1"/>
    <s v="P16"/>
    <x v="2"/>
    <x v="32"/>
    <n v="4637.25"/>
    <n v="290"/>
    <x v="0"/>
    <n v="15.99051724137931"/>
    <s v="Yes"/>
    <s v="June"/>
    <n v="2024"/>
  </r>
  <r>
    <s v="S00016329"/>
    <x v="1"/>
    <s v="P16"/>
    <x v="1"/>
    <x v="224"/>
    <n v="10192.5"/>
    <n v="638"/>
    <x v="0"/>
    <n v="15.975705329153605"/>
    <s v="Yes"/>
    <s v="August"/>
    <n v="2023"/>
  </r>
  <r>
    <s v="S00016398"/>
    <x v="1"/>
    <s v="P17"/>
    <x v="0"/>
    <x v="250"/>
    <n v="2859.75"/>
    <n v="358"/>
    <x v="0"/>
    <n v="7.9881284916201114"/>
    <s v="Yes"/>
    <s v="November"/>
    <n v="2023"/>
  </r>
  <r>
    <s v="S00016407"/>
    <x v="1"/>
    <s v="P17"/>
    <x v="3"/>
    <x v="4"/>
    <n v="9398.25"/>
    <n v="1343"/>
    <x v="0"/>
    <n v="6.9979523454951602"/>
    <s v="Yes"/>
    <s v="December"/>
    <n v="2023"/>
  </r>
  <r>
    <s v="S00016411"/>
    <x v="1"/>
    <s v="P17"/>
    <x v="5"/>
    <x v="25"/>
    <n v="3879"/>
    <n v="431"/>
    <x v="0"/>
    <n v="9"/>
    <s v="Yes"/>
    <s v="September"/>
    <n v="2023"/>
  </r>
  <r>
    <s v="S00016444"/>
    <x v="1"/>
    <s v="P17"/>
    <x v="5"/>
    <x v="59"/>
    <n v="5206.5"/>
    <n v="521"/>
    <x v="0"/>
    <n v="9.9932821497120923"/>
    <s v="Yes"/>
    <s v="February"/>
    <n v="2024"/>
  </r>
  <r>
    <s v="S00016474"/>
    <x v="1"/>
    <s v="P18"/>
    <x v="3"/>
    <x v="10"/>
    <n v="7011"/>
    <n v="1002"/>
    <x v="0"/>
    <n v="6.9970059880239521"/>
    <s v="Yes"/>
    <s v="May"/>
    <n v="2023"/>
  </r>
  <r>
    <s v="S00016497"/>
    <x v="1"/>
    <s v="P18"/>
    <x v="2"/>
    <x v="164"/>
    <n v="8689.5"/>
    <n v="966"/>
    <x v="0"/>
    <n v="8.9953416149068328"/>
    <s v="Yes"/>
    <s v="March"/>
    <n v="2023"/>
  </r>
  <r>
    <s v="S00016498"/>
    <x v="1"/>
    <s v="P18"/>
    <x v="1"/>
    <x v="203"/>
    <n v="605.25"/>
    <n v="87"/>
    <x v="0"/>
    <n v="6.9568965517241379"/>
    <s v="Yes"/>
    <s v="October"/>
    <n v="2023"/>
  </r>
  <r>
    <s v="S00016507"/>
    <x v="1"/>
    <s v="P18"/>
    <x v="3"/>
    <x v="334"/>
    <n v="3408.75"/>
    <n v="379"/>
    <x v="3"/>
    <n v="8.9940633245382582"/>
    <s v="No"/>
    <s v="September"/>
    <n v="2023"/>
  </r>
  <r>
    <s v="S00016510"/>
    <x v="1"/>
    <s v="P18"/>
    <x v="3"/>
    <x v="37"/>
    <n v="18643.5"/>
    <n v="1695"/>
    <x v="0"/>
    <n v="10.999115044247787"/>
    <s v="Yes"/>
    <s v="November"/>
    <n v="2023"/>
  </r>
  <r>
    <s v="S00016518"/>
    <x v="1"/>
    <s v="P18"/>
    <x v="0"/>
    <x v="184"/>
    <n v="9504"/>
    <n v="951"/>
    <x v="0"/>
    <n v="9.9936908517350158"/>
    <s v="Yes"/>
    <s v="May"/>
    <n v="2024"/>
  </r>
  <r>
    <s v="S00016566"/>
    <x v="1"/>
    <s v="P19"/>
    <x v="1"/>
    <x v="164"/>
    <n v="4529.25"/>
    <n v="157"/>
    <x v="0"/>
    <n v="28.848726114649683"/>
    <s v="Yes"/>
    <s v="March"/>
    <n v="2023"/>
  </r>
  <r>
    <s v="S00016584"/>
    <x v="1"/>
    <s v="P19"/>
    <x v="1"/>
    <x v="289"/>
    <n v="9837"/>
    <n v="394"/>
    <x v="0"/>
    <n v="24.967005076142133"/>
    <s v="Yes"/>
    <s v="July"/>
    <n v="2023"/>
  </r>
  <r>
    <s v="S00016586"/>
    <x v="1"/>
    <s v="P19"/>
    <x v="0"/>
    <x v="34"/>
    <n v="5593.5"/>
    <n v="193"/>
    <x v="0"/>
    <n v="28.981865284974095"/>
    <s v="Yes"/>
    <s v="April"/>
    <n v="2023"/>
  </r>
  <r>
    <s v="S00016592"/>
    <x v="1"/>
    <s v="P20"/>
    <x v="3"/>
    <x v="132"/>
    <n v="8280"/>
    <n v="1035"/>
    <x v="0"/>
    <n v="8"/>
    <s v="Yes"/>
    <s v="July"/>
    <n v="2023"/>
  </r>
  <r>
    <s v="S00016631"/>
    <x v="1"/>
    <s v="P20"/>
    <x v="5"/>
    <x v="335"/>
    <n v="6306.75"/>
    <n v="631"/>
    <x v="3"/>
    <n v="9.9948494453248813"/>
    <s v="No"/>
    <s v="July"/>
    <n v="2024"/>
  </r>
  <r>
    <s v="S00016633"/>
    <x v="1"/>
    <s v="P20"/>
    <x v="2"/>
    <x v="315"/>
    <n v="15099.75"/>
    <n v="1888"/>
    <x v="0"/>
    <n v="7.9977489406779663"/>
    <s v="Yes"/>
    <s v="February"/>
    <n v="2023"/>
  </r>
  <r>
    <s v="S00016654"/>
    <x v="1"/>
    <s v="P21"/>
    <x v="0"/>
    <x v="106"/>
    <n v="4540.5"/>
    <n v="505"/>
    <x v="0"/>
    <n v="8.9910891089108915"/>
    <s v="Yes"/>
    <s v="January"/>
    <n v="2023"/>
  </r>
  <r>
    <s v="S00016705"/>
    <x v="1"/>
    <s v="P21"/>
    <x v="0"/>
    <x v="107"/>
    <n v="393.75"/>
    <n v="40"/>
    <x v="0"/>
    <n v="9.84375"/>
    <s v="Yes"/>
    <s v="November"/>
    <n v="2023"/>
  </r>
  <r>
    <s v="S00016710"/>
    <x v="1"/>
    <s v="P21"/>
    <x v="4"/>
    <x v="154"/>
    <n v="8203.5"/>
    <n v="746"/>
    <x v="0"/>
    <n v="10.996648793565683"/>
    <s v="Yes"/>
    <s v="February"/>
    <n v="2024"/>
  </r>
  <r>
    <s v="S00016734"/>
    <x v="1"/>
    <s v="P22"/>
    <x v="5"/>
    <x v="109"/>
    <n v="2965.5"/>
    <n v="157"/>
    <x v="0"/>
    <n v="18.888535031847134"/>
    <s v="Yes"/>
    <s v="February"/>
    <n v="2024"/>
  </r>
  <r>
    <s v="S00016744"/>
    <x v="1"/>
    <s v="P22"/>
    <x v="4"/>
    <x v="336"/>
    <n v="3717"/>
    <n v="169"/>
    <x v="0"/>
    <n v="21.994082840236686"/>
    <s v="Yes"/>
    <s v="June"/>
    <n v="2023"/>
  </r>
  <r>
    <s v="S00016745"/>
    <x v="1"/>
    <s v="P22"/>
    <x v="3"/>
    <x v="48"/>
    <n v="11306.25"/>
    <n v="566"/>
    <x v="0"/>
    <n v="19.975706713780919"/>
    <s v="Yes"/>
    <s v="June"/>
    <n v="2024"/>
  </r>
  <r>
    <s v="S00016748"/>
    <x v="1"/>
    <s v="P22"/>
    <x v="3"/>
    <x v="322"/>
    <n v="6907.5"/>
    <n v="346"/>
    <x v="0"/>
    <n v="19.963872832369944"/>
    <s v="Yes"/>
    <s v="September"/>
    <n v="2023"/>
  </r>
  <r>
    <s v="S00016760"/>
    <x v="1"/>
    <s v="P22"/>
    <x v="4"/>
    <x v="35"/>
    <n v="3620.25"/>
    <n v="182"/>
    <x v="0"/>
    <n v="19.891483516483518"/>
    <s v="Yes"/>
    <s v="January"/>
    <n v="2024"/>
  </r>
  <r>
    <s v="S00016848"/>
    <x v="1"/>
    <s v="P01"/>
    <x v="3"/>
    <x v="61"/>
    <n v="3163.5"/>
    <n v="198"/>
    <x v="0"/>
    <n v="15.977272727272727"/>
    <s v="Yes"/>
    <s v="January"/>
    <n v="2024"/>
  </r>
  <r>
    <s v="S00016853"/>
    <x v="1"/>
    <s v="P01"/>
    <x v="5"/>
    <x v="103"/>
    <n v="5757.75"/>
    <n v="443"/>
    <x v="0"/>
    <n v="12.997178329571106"/>
    <s v="Yes"/>
    <s v="December"/>
    <n v="2023"/>
  </r>
  <r>
    <s v="S00016913"/>
    <x v="1"/>
    <s v="P01"/>
    <x v="4"/>
    <x v="337"/>
    <n v="1332"/>
    <n v="103"/>
    <x v="2"/>
    <n v="12.932038834951456"/>
    <s v="No"/>
    <s v="September"/>
    <n v="2024"/>
  </r>
  <r>
    <s v="S00016956"/>
    <x v="1"/>
    <s v="P04"/>
    <x v="2"/>
    <x v="338"/>
    <n v="3129.75"/>
    <n v="626"/>
    <x v="0"/>
    <n v="4.9996006389776362"/>
    <s v="Yes"/>
    <s v="September"/>
    <n v="2023"/>
  </r>
  <r>
    <s v="S00016990"/>
    <x v="1"/>
    <s v="P04"/>
    <x v="2"/>
    <x v="245"/>
    <n v="7195.5"/>
    <n v="1200"/>
    <x v="0"/>
    <n v="5.9962499999999999"/>
    <s v="Yes"/>
    <s v="October"/>
    <n v="2023"/>
  </r>
  <r>
    <s v="S00017097"/>
    <x v="1"/>
    <s v="P05"/>
    <x v="0"/>
    <x v="257"/>
    <n v="3215.25"/>
    <n v="358"/>
    <x v="0"/>
    <n v="8.9811452513966472"/>
    <s v="Yes"/>
    <s v="December"/>
    <n v="2023"/>
  </r>
  <r>
    <s v="S00017133"/>
    <x v="1"/>
    <s v="P05"/>
    <x v="4"/>
    <x v="64"/>
    <n v="261"/>
    <n v="33"/>
    <x v="0"/>
    <n v="7.9090909090909092"/>
    <s v="Yes"/>
    <s v="August"/>
    <n v="2023"/>
  </r>
  <r>
    <s v="S00017172"/>
    <x v="1"/>
    <s v="P06"/>
    <x v="3"/>
    <x v="339"/>
    <n v="4781.25"/>
    <n v="171"/>
    <x v="0"/>
    <n v="27.960526315789473"/>
    <s v="Yes"/>
    <s v="April"/>
    <n v="2023"/>
  </r>
  <r>
    <s v="S00017181"/>
    <x v="1"/>
    <s v="P06"/>
    <x v="0"/>
    <x v="340"/>
    <n v="8131.5"/>
    <n v="326"/>
    <x v="0"/>
    <n v="24.94325153374233"/>
    <s v="Yes"/>
    <s v="June"/>
    <n v="2023"/>
  </r>
  <r>
    <s v="S00017184"/>
    <x v="1"/>
    <s v="P06"/>
    <x v="4"/>
    <x v="204"/>
    <n v="3620.25"/>
    <n v="145"/>
    <x v="0"/>
    <n v="24.967241379310344"/>
    <s v="Yes"/>
    <s v="September"/>
    <n v="2023"/>
  </r>
  <r>
    <s v="S00017189"/>
    <x v="1"/>
    <s v="P06"/>
    <x v="3"/>
    <x v="341"/>
    <n v="4396.5"/>
    <n v="184"/>
    <x v="0"/>
    <n v="23.894021739130434"/>
    <s v="Yes"/>
    <s v="March"/>
    <n v="2023"/>
  </r>
  <r>
    <s v="S00017219"/>
    <x v="1"/>
    <s v="P07"/>
    <x v="4"/>
    <x v="106"/>
    <n v="6189.75"/>
    <n v="248"/>
    <x v="0"/>
    <n v="24.958669354838708"/>
    <s v="Yes"/>
    <s v="January"/>
    <n v="2023"/>
  </r>
  <r>
    <s v="S00017246"/>
    <x v="1"/>
    <s v="P07"/>
    <x v="1"/>
    <x v="156"/>
    <n v="6156"/>
    <n v="228"/>
    <x v="0"/>
    <n v="27"/>
    <s v="Yes"/>
    <s v="September"/>
    <n v="2023"/>
  </r>
  <r>
    <s v="S00017288"/>
    <x v="1"/>
    <s v="P07"/>
    <x v="4"/>
    <x v="107"/>
    <n v="4938.75"/>
    <n v="190"/>
    <x v="0"/>
    <n v="25.993421052631579"/>
    <s v="Yes"/>
    <s v="November"/>
    <n v="2023"/>
  </r>
  <r>
    <s v="S00017293"/>
    <x v="1"/>
    <s v="P08"/>
    <x v="5"/>
    <x v="236"/>
    <n v="236.25"/>
    <n v="12"/>
    <x v="0"/>
    <n v="19.6875"/>
    <s v="Yes"/>
    <s v="February"/>
    <n v="2023"/>
  </r>
  <r>
    <s v="S00017329"/>
    <x v="1"/>
    <s v="P08"/>
    <x v="5"/>
    <x v="233"/>
    <n v="1163.25"/>
    <n v="59"/>
    <x v="3"/>
    <n v="19.716101694915253"/>
    <s v="No"/>
    <s v="January"/>
    <n v="2023"/>
  </r>
  <r>
    <s v="S00017336"/>
    <x v="1"/>
    <s v="P08"/>
    <x v="4"/>
    <x v="184"/>
    <n v="2506.5"/>
    <n v="120"/>
    <x v="0"/>
    <n v="20.887499999999999"/>
    <s v="Yes"/>
    <s v="May"/>
    <n v="2024"/>
  </r>
  <r>
    <s v="S00017359"/>
    <x v="1"/>
    <s v="P08"/>
    <x v="3"/>
    <x v="329"/>
    <n v="6498"/>
    <n v="342"/>
    <x v="0"/>
    <n v="19"/>
    <s v="Yes"/>
    <s v="November"/>
    <n v="2023"/>
  </r>
  <r>
    <s v="S00017374"/>
    <x v="1"/>
    <s v="P09"/>
    <x v="3"/>
    <x v="239"/>
    <n v="8176.5"/>
    <n v="409"/>
    <x v="0"/>
    <n v="19.991442542787286"/>
    <s v="Yes"/>
    <s v="September"/>
    <n v="2023"/>
  </r>
  <r>
    <s v="S00017416"/>
    <x v="1"/>
    <s v="P10"/>
    <x v="1"/>
    <x v="342"/>
    <n v="2756.25"/>
    <n v="213"/>
    <x v="0"/>
    <n v="12.940140845070422"/>
    <s v="Yes"/>
    <s v="June"/>
    <n v="2024"/>
  </r>
  <r>
    <s v="S00017449"/>
    <x v="1"/>
    <s v="P10"/>
    <x v="2"/>
    <x v="255"/>
    <n v="7200"/>
    <n v="600"/>
    <x v="0"/>
    <n v="12"/>
    <s v="Yes"/>
    <s v="April"/>
    <n v="2024"/>
  </r>
  <r>
    <s v="S00017458"/>
    <x v="1"/>
    <s v="P10"/>
    <x v="4"/>
    <x v="160"/>
    <n v="3645"/>
    <n v="243"/>
    <x v="0"/>
    <n v="15"/>
    <s v="Yes"/>
    <s v="November"/>
    <n v="2023"/>
  </r>
  <r>
    <s v="S00017493"/>
    <x v="1"/>
    <s v="P10"/>
    <x v="3"/>
    <x v="44"/>
    <n v="1431"/>
    <n v="120"/>
    <x v="0"/>
    <n v="11.925000000000001"/>
    <s v="Yes"/>
    <s v="June"/>
    <n v="2023"/>
  </r>
  <r>
    <s v="S00017497"/>
    <x v="1"/>
    <s v="P10"/>
    <x v="5"/>
    <x v="343"/>
    <n v="1640.25"/>
    <n v="127"/>
    <x v="0"/>
    <n v="12.915354330708661"/>
    <s v="Yes"/>
    <s v="July"/>
    <n v="2023"/>
  </r>
  <r>
    <s v="S00017498"/>
    <x v="1"/>
    <s v="P10"/>
    <x v="5"/>
    <x v="157"/>
    <n v="7616.25"/>
    <n v="508"/>
    <x v="0"/>
    <n v="14.99261811023622"/>
    <s v="Yes"/>
    <s v="February"/>
    <n v="2023"/>
  </r>
  <r>
    <s v="S00017515"/>
    <x v="1"/>
    <s v="P11"/>
    <x v="5"/>
    <x v="83"/>
    <n v="8282.25"/>
    <n v="436"/>
    <x v="0"/>
    <n v="18.995986238532112"/>
    <s v="Yes"/>
    <s v="December"/>
    <n v="2023"/>
  </r>
  <r>
    <s v="S00017538"/>
    <x v="1"/>
    <s v="P11"/>
    <x v="0"/>
    <x v="297"/>
    <n v="7335"/>
    <n v="387"/>
    <x v="0"/>
    <n v="18.953488372093023"/>
    <s v="Yes"/>
    <s v="July"/>
    <n v="2023"/>
  </r>
  <r>
    <s v="S00017607"/>
    <x v="1"/>
    <s v="P12"/>
    <x v="0"/>
    <x v="344"/>
    <n v="7366.5"/>
    <n v="434"/>
    <x v="0"/>
    <n v="16.973502304147466"/>
    <s v="Yes"/>
    <s v="June"/>
    <n v="2023"/>
  </r>
  <r>
    <s v="S00017616"/>
    <x v="1"/>
    <s v="P13"/>
    <x v="5"/>
    <x v="235"/>
    <n v="3262.5"/>
    <n v="467"/>
    <x v="0"/>
    <n v="6.9860813704496785"/>
    <s v="Yes"/>
    <s v="February"/>
    <n v="2023"/>
  </r>
  <r>
    <s v="S00017629"/>
    <x v="1"/>
    <s v="P13"/>
    <x v="3"/>
    <x v="39"/>
    <n v="3636"/>
    <n v="455"/>
    <x v="3"/>
    <n v="7.9912087912087912"/>
    <s v="No"/>
    <s v="September"/>
    <n v="2024"/>
  </r>
  <r>
    <s v="S00017682"/>
    <x v="1"/>
    <s v="P13"/>
    <x v="3"/>
    <x v="7"/>
    <n v="10955.25"/>
    <n v="1096"/>
    <x v="0"/>
    <n v="9.9956660583941606"/>
    <s v="Yes"/>
    <s v="December"/>
    <n v="2023"/>
  </r>
  <r>
    <s v="S00017757"/>
    <x v="1"/>
    <s v="P14"/>
    <x v="1"/>
    <x v="13"/>
    <n v="4556.25"/>
    <n v="285"/>
    <x v="0"/>
    <n v="15.986842105263158"/>
    <s v="Yes"/>
    <s v="May"/>
    <n v="2024"/>
  </r>
  <r>
    <s v="S00017802"/>
    <x v="1"/>
    <s v="P15"/>
    <x v="3"/>
    <x v="104"/>
    <n v="2891.25"/>
    <n v="171"/>
    <x v="0"/>
    <n v="16.907894736842106"/>
    <s v="Yes"/>
    <s v="April"/>
    <n v="2023"/>
  </r>
  <r>
    <s v="S00017813"/>
    <x v="1"/>
    <s v="P15"/>
    <x v="4"/>
    <x v="345"/>
    <n v="1003.5"/>
    <n v="60"/>
    <x v="0"/>
    <n v="16.725000000000001"/>
    <s v="Yes"/>
    <s v="September"/>
    <n v="2023"/>
  </r>
  <r>
    <s v="S00017845"/>
    <x v="1"/>
    <s v="P16"/>
    <x v="0"/>
    <x v="250"/>
    <n v="6140.25"/>
    <n v="384"/>
    <x v="0"/>
    <n v="15.990234375"/>
    <s v="Yes"/>
    <s v="November"/>
    <n v="2023"/>
  </r>
  <r>
    <s v="S00017848"/>
    <x v="1"/>
    <s v="P16"/>
    <x v="4"/>
    <x v="259"/>
    <n v="11121.75"/>
    <n v="655"/>
    <x v="0"/>
    <n v="16.979770992366412"/>
    <s v="Yes"/>
    <s v="February"/>
    <n v="2023"/>
  </r>
  <r>
    <s v="S00017853"/>
    <x v="1"/>
    <s v="P16"/>
    <x v="3"/>
    <x v="48"/>
    <n v="8151.75"/>
    <n v="544"/>
    <x v="0"/>
    <n v="14.984834558823529"/>
    <s v="Yes"/>
    <s v="June"/>
    <n v="2024"/>
  </r>
  <r>
    <s v="S00017858"/>
    <x v="1"/>
    <s v="P16"/>
    <x v="1"/>
    <x v="85"/>
    <n v="5755.5"/>
    <n v="384"/>
    <x v="1"/>
    <n v="14.98828125"/>
    <s v="No"/>
    <s v="August"/>
    <n v="2024"/>
  </r>
  <r>
    <s v="S00017878"/>
    <x v="1"/>
    <s v="P16"/>
    <x v="0"/>
    <x v="231"/>
    <n v="11380.5"/>
    <n v="712"/>
    <x v="1"/>
    <n v="15.983848314606741"/>
    <s v="No"/>
    <s v="July"/>
    <n v="2024"/>
  </r>
  <r>
    <s v="S00017888"/>
    <x v="1"/>
    <s v="P16"/>
    <x v="5"/>
    <x v="346"/>
    <n v="9092.25"/>
    <n v="535"/>
    <x v="2"/>
    <n v="16.994859813084112"/>
    <s v="No"/>
    <s v="September"/>
    <n v="2024"/>
  </r>
  <r>
    <s v="S00017921"/>
    <x v="1"/>
    <s v="P17"/>
    <x v="3"/>
    <x v="66"/>
    <n v="1460.25"/>
    <n v="183"/>
    <x v="0"/>
    <n v="7.9795081967213113"/>
    <s v="Yes"/>
    <s v="December"/>
    <n v="2023"/>
  </r>
  <r>
    <s v="S00017929"/>
    <x v="1"/>
    <s v="P17"/>
    <x v="0"/>
    <x v="224"/>
    <n v="1957.5"/>
    <n v="280"/>
    <x v="0"/>
    <n v="6.9910714285714288"/>
    <s v="Yes"/>
    <s v="August"/>
    <n v="2023"/>
  </r>
  <r>
    <s v="S00017954"/>
    <x v="1"/>
    <s v="P17"/>
    <x v="3"/>
    <x v="347"/>
    <n v="8293.5"/>
    <n v="1037"/>
    <x v="0"/>
    <n v="7.9975891996142723"/>
    <s v="Yes"/>
    <s v="August"/>
    <n v="2023"/>
  </r>
  <r>
    <s v="S00017965"/>
    <x v="1"/>
    <s v="P17"/>
    <x v="4"/>
    <x v="11"/>
    <n v="2394"/>
    <n v="300"/>
    <x v="2"/>
    <n v="7.98"/>
    <s v="No"/>
    <s v="September"/>
    <n v="2024"/>
  </r>
  <r>
    <s v="S00017985"/>
    <x v="1"/>
    <s v="P17"/>
    <x v="4"/>
    <x v="303"/>
    <n v="5089.5"/>
    <n v="463"/>
    <x v="0"/>
    <n v="10.99244060475162"/>
    <s v="Yes"/>
    <s v="January"/>
    <n v="2024"/>
  </r>
  <r>
    <s v="S00017986"/>
    <x v="1"/>
    <s v="P18"/>
    <x v="3"/>
    <x v="348"/>
    <n v="12836.25"/>
    <n v="1834"/>
    <x v="0"/>
    <n v="6.9990458015267176"/>
    <s v="Yes"/>
    <s v="May"/>
    <n v="2024"/>
  </r>
  <r>
    <s v="S00017991"/>
    <x v="1"/>
    <s v="P18"/>
    <x v="5"/>
    <x v="186"/>
    <n v="8478"/>
    <n v="848"/>
    <x v="2"/>
    <n v="9.9976415094339615"/>
    <s v="No"/>
    <s v="September"/>
    <n v="2024"/>
  </r>
  <r>
    <s v="S00018011"/>
    <x v="1"/>
    <s v="P18"/>
    <x v="1"/>
    <x v="272"/>
    <n v="31.5"/>
    <n v="4"/>
    <x v="1"/>
    <n v="7.875"/>
    <s v="No"/>
    <s v="August"/>
    <n v="2024"/>
  </r>
  <r>
    <s v="S00018048"/>
    <x v="1"/>
    <s v="P18"/>
    <x v="0"/>
    <x v="349"/>
    <n v="877.5"/>
    <n v="88"/>
    <x v="1"/>
    <n v="9.9715909090909083"/>
    <s v="No"/>
    <s v="August"/>
    <n v="2024"/>
  </r>
  <r>
    <s v="S00018050"/>
    <x v="1"/>
    <s v="P18"/>
    <x v="4"/>
    <x v="152"/>
    <n v="12260.25"/>
    <n v="1752"/>
    <x v="0"/>
    <n v="6.997859589041096"/>
    <s v="Yes"/>
    <s v="February"/>
    <n v="2023"/>
  </r>
  <r>
    <s v="S00018054"/>
    <x v="1"/>
    <s v="P18"/>
    <x v="3"/>
    <x v="172"/>
    <n v="6115.5"/>
    <n v="612"/>
    <x v="0"/>
    <n v="9.992647058823529"/>
    <s v="Yes"/>
    <s v="January"/>
    <n v="2023"/>
  </r>
  <r>
    <s v="S00018065"/>
    <x v="1"/>
    <s v="P18"/>
    <x v="0"/>
    <x v="350"/>
    <n v="6860.25"/>
    <n v="981"/>
    <x v="0"/>
    <n v="6.9931192660550456"/>
    <s v="Yes"/>
    <s v="November"/>
    <n v="2023"/>
  </r>
  <r>
    <s v="S00018076"/>
    <x v="1"/>
    <s v="P19"/>
    <x v="5"/>
    <x v="12"/>
    <n v="9555.75"/>
    <n v="342"/>
    <x v="0"/>
    <n v="27.940789473684209"/>
    <s v="Yes"/>
    <s v="August"/>
    <n v="2023"/>
  </r>
  <r>
    <s v="S00018079"/>
    <x v="1"/>
    <s v="P19"/>
    <x v="1"/>
    <x v="351"/>
    <n v="7578"/>
    <n v="292"/>
    <x v="0"/>
    <n v="25.952054794520549"/>
    <s v="Yes"/>
    <s v="March"/>
    <n v="2023"/>
  </r>
  <r>
    <s v="S00018080"/>
    <x v="1"/>
    <s v="P19"/>
    <x v="1"/>
    <x v="352"/>
    <n v="4376.25"/>
    <n v="151"/>
    <x v="1"/>
    <n v="28.981788079470199"/>
    <s v="No"/>
    <s v="August"/>
    <n v="2024"/>
  </r>
  <r>
    <s v="S00018083"/>
    <x v="1"/>
    <s v="P19"/>
    <x v="0"/>
    <x v="326"/>
    <n v="3314.25"/>
    <n v="133"/>
    <x v="0"/>
    <n v="24.919172932330827"/>
    <s v="Yes"/>
    <s v="August"/>
    <n v="2023"/>
  </r>
  <r>
    <s v="S00018103"/>
    <x v="1"/>
    <s v="P19"/>
    <x v="4"/>
    <x v="124"/>
    <n v="14343.75"/>
    <n v="513"/>
    <x v="0"/>
    <n v="27.960526315789473"/>
    <s v="Yes"/>
    <s v="January"/>
    <n v="2023"/>
  </r>
  <r>
    <s v="S00018104"/>
    <x v="1"/>
    <s v="P19"/>
    <x v="4"/>
    <x v="64"/>
    <n v="5577.75"/>
    <n v="193"/>
    <x v="0"/>
    <n v="28.900259067357513"/>
    <s v="Yes"/>
    <s v="August"/>
    <n v="2023"/>
  </r>
  <r>
    <s v="S00018110"/>
    <x v="1"/>
    <s v="P19"/>
    <x v="5"/>
    <x v="173"/>
    <n v="13018.5"/>
    <n v="501"/>
    <x v="0"/>
    <n v="25.985029940119759"/>
    <s v="Yes"/>
    <s v="January"/>
    <n v="2023"/>
  </r>
  <r>
    <s v="S00018145"/>
    <x v="1"/>
    <s v="P20"/>
    <x v="5"/>
    <x v="353"/>
    <n v="13131"/>
    <n v="1459"/>
    <x v="0"/>
    <n v="9"/>
    <s v="Yes"/>
    <s v="April"/>
    <n v="2024"/>
  </r>
  <r>
    <s v="S00018159"/>
    <x v="1"/>
    <s v="P20"/>
    <x v="3"/>
    <x v="19"/>
    <n v="4725"/>
    <n v="430"/>
    <x v="0"/>
    <n v="10.988372093023257"/>
    <s v="Yes"/>
    <s v="June"/>
    <n v="2023"/>
  </r>
  <r>
    <s v="S00018167"/>
    <x v="1"/>
    <s v="P20"/>
    <x v="0"/>
    <x v="354"/>
    <n v="2270.25"/>
    <n v="253"/>
    <x v="0"/>
    <n v="8.9733201581027675"/>
    <s v="Yes"/>
    <s v="January"/>
    <n v="2024"/>
  </r>
  <r>
    <s v="S00018174"/>
    <x v="1"/>
    <s v="P21"/>
    <x v="3"/>
    <x v="355"/>
    <n v="6491.25"/>
    <n v="928"/>
    <x v="0"/>
    <n v="6.9948814655172411"/>
    <s v="Yes"/>
    <s v="August"/>
    <n v="2023"/>
  </r>
  <r>
    <s v="S00018211"/>
    <x v="1"/>
    <s v="P21"/>
    <x v="5"/>
    <x v="88"/>
    <n v="9814.5"/>
    <n v="982"/>
    <x v="0"/>
    <n v="9.9943991853360483"/>
    <s v="Yes"/>
    <s v="November"/>
    <n v="2023"/>
  </r>
  <r>
    <s v="S00018281"/>
    <x v="1"/>
    <s v="P22"/>
    <x v="5"/>
    <x v="100"/>
    <n v="1948.5"/>
    <n v="89"/>
    <x v="0"/>
    <n v="21.893258426966291"/>
    <s v="Yes"/>
    <s v="November"/>
    <n v="2023"/>
  </r>
  <r>
    <s v="S00018282"/>
    <x v="1"/>
    <s v="P22"/>
    <x v="2"/>
    <x v="356"/>
    <n v="6576.75"/>
    <n v="314"/>
    <x v="3"/>
    <n v="20.945063694267517"/>
    <s v="No"/>
    <s v="March"/>
    <n v="2024"/>
  </r>
  <r>
    <s v="S00018365"/>
    <x v="1"/>
    <s v="P01"/>
    <x v="5"/>
    <x v="4"/>
    <n v="11511"/>
    <n v="886"/>
    <x v="0"/>
    <n v="12.992099322799097"/>
    <s v="Yes"/>
    <s v="December"/>
    <n v="2023"/>
  </r>
  <r>
    <s v="S00018376"/>
    <x v="1"/>
    <s v="P01"/>
    <x v="4"/>
    <x v="262"/>
    <n v="5769"/>
    <n v="385"/>
    <x v="0"/>
    <n v="14.984415584415585"/>
    <s v="Yes"/>
    <s v="June"/>
    <n v="2023"/>
  </r>
  <r>
    <s v="S00018384"/>
    <x v="1"/>
    <s v="P01"/>
    <x v="2"/>
    <x v="126"/>
    <n v="5672.25"/>
    <n v="473"/>
    <x v="0"/>
    <n v="11.992071881606766"/>
    <s v="Yes"/>
    <s v="December"/>
    <n v="2023"/>
  </r>
  <r>
    <s v="S00018388"/>
    <x v="1"/>
    <s v="P01"/>
    <x v="0"/>
    <x v="82"/>
    <n v="10775.25"/>
    <n v="829"/>
    <x v="0"/>
    <n v="12.99788902291918"/>
    <s v="Yes"/>
    <s v="February"/>
    <n v="2024"/>
  </r>
  <r>
    <s v="S00018395"/>
    <x v="1"/>
    <s v="P01"/>
    <x v="3"/>
    <x v="29"/>
    <n v="288"/>
    <n v="24"/>
    <x v="3"/>
    <n v="12"/>
    <s v="No"/>
    <s v="November"/>
    <n v="2023"/>
  </r>
  <r>
    <s v="S00018398"/>
    <x v="1"/>
    <s v="P01"/>
    <x v="5"/>
    <x v="211"/>
    <n v="4016.25"/>
    <n v="268"/>
    <x v="3"/>
    <n v="14.986007462686567"/>
    <s v="No"/>
    <s v="September"/>
    <n v="2024"/>
  </r>
  <r>
    <s v="S00018435"/>
    <x v="1"/>
    <s v="P01"/>
    <x v="2"/>
    <x v="109"/>
    <n v="18465.75"/>
    <n v="1319"/>
    <x v="0"/>
    <n v="13.999810462471569"/>
    <s v="Yes"/>
    <s v="February"/>
    <n v="2024"/>
  </r>
  <r>
    <s v="S00018484"/>
    <x v="1"/>
    <s v="P04"/>
    <x v="5"/>
    <x v="16"/>
    <n v="711"/>
    <n v="79"/>
    <x v="1"/>
    <n v="9"/>
    <s v="No"/>
    <s v="July"/>
    <n v="2024"/>
  </r>
  <r>
    <s v="S00018544"/>
    <x v="1"/>
    <s v="P04"/>
    <x v="4"/>
    <x v="59"/>
    <n v="5094"/>
    <n v="637"/>
    <x v="0"/>
    <n v="7.996860282574568"/>
    <s v="Yes"/>
    <s v="February"/>
    <n v="2024"/>
  </r>
  <r>
    <s v="S00018547"/>
    <x v="1"/>
    <s v="P04"/>
    <x v="3"/>
    <x v="130"/>
    <n v="1802.25"/>
    <n v="258"/>
    <x v="0"/>
    <n v="6.9854651162790695"/>
    <s v="Yes"/>
    <s v="July"/>
    <n v="2023"/>
  </r>
  <r>
    <s v="S00018562"/>
    <x v="1"/>
    <s v="P04"/>
    <x v="4"/>
    <x v="357"/>
    <n v="3852"/>
    <n v="428"/>
    <x v="0"/>
    <n v="9"/>
    <s v="Yes"/>
    <s v="January"/>
    <n v="2024"/>
  </r>
  <r>
    <s v="S00018567"/>
    <x v="1"/>
    <s v="P04"/>
    <x v="3"/>
    <x v="87"/>
    <n v="13362.75"/>
    <n v="2673"/>
    <x v="0"/>
    <n v="4.9991582491582491"/>
    <s v="Yes"/>
    <s v="March"/>
    <n v="2024"/>
  </r>
  <r>
    <s v="S00018602"/>
    <x v="1"/>
    <s v="P05"/>
    <x v="5"/>
    <x v="303"/>
    <n v="749.25"/>
    <n v="125"/>
    <x v="0"/>
    <n v="5.9939999999999998"/>
    <s v="Yes"/>
    <s v="January"/>
    <n v="2024"/>
  </r>
  <r>
    <s v="S00018639"/>
    <x v="1"/>
    <s v="P05"/>
    <x v="2"/>
    <x v="20"/>
    <n v="2342.25"/>
    <n v="261"/>
    <x v="0"/>
    <n v="8.9741379310344822"/>
    <s v="Yes"/>
    <s v="July"/>
    <n v="2023"/>
  </r>
  <r>
    <s v="S00018649"/>
    <x v="1"/>
    <s v="P05"/>
    <x v="3"/>
    <x v="230"/>
    <n v="6543"/>
    <n v="818"/>
    <x v="0"/>
    <n v="7.9987775061124697"/>
    <s v="Yes"/>
    <s v="July"/>
    <n v="2023"/>
  </r>
  <r>
    <s v="S00018666"/>
    <x v="1"/>
    <s v="P05"/>
    <x v="3"/>
    <x v="142"/>
    <n v="1716.75"/>
    <n v="215"/>
    <x v="0"/>
    <n v="7.9848837209302328"/>
    <s v="Yes"/>
    <s v="August"/>
    <n v="2023"/>
  </r>
  <r>
    <s v="S00018681"/>
    <x v="1"/>
    <s v="P05"/>
    <x v="4"/>
    <x v="133"/>
    <n v="1503"/>
    <n v="301"/>
    <x v="0"/>
    <n v="4.9933554817275745"/>
    <s v="Yes"/>
    <s v="March"/>
    <n v="2023"/>
  </r>
  <r>
    <s v="S00018689"/>
    <x v="1"/>
    <s v="P05"/>
    <x v="5"/>
    <x v="82"/>
    <n v="3246.75"/>
    <n v="650"/>
    <x v="0"/>
    <n v="4.9950000000000001"/>
    <s v="Yes"/>
    <s v="February"/>
    <n v="2024"/>
  </r>
  <r>
    <s v="S00018693"/>
    <x v="1"/>
    <s v="P05"/>
    <x v="0"/>
    <x v="114"/>
    <n v="8595"/>
    <n v="1719"/>
    <x v="0"/>
    <n v="5"/>
    <s v="Yes"/>
    <s v="March"/>
    <n v="2023"/>
  </r>
  <r>
    <s v="S00018707"/>
    <x v="1"/>
    <s v="P06"/>
    <x v="2"/>
    <x v="207"/>
    <n v="3417.75"/>
    <n v="143"/>
    <x v="0"/>
    <n v="23.90034965034965"/>
    <s v="Yes"/>
    <s v="June"/>
    <n v="2024"/>
  </r>
  <r>
    <s v="S00018716"/>
    <x v="1"/>
    <s v="P06"/>
    <x v="4"/>
    <x v="289"/>
    <n v="4749.75"/>
    <n v="183"/>
    <x v="0"/>
    <n v="25.954918032786885"/>
    <s v="Yes"/>
    <s v="July"/>
    <n v="2023"/>
  </r>
  <r>
    <s v="S00018781"/>
    <x v="1"/>
    <s v="P07"/>
    <x v="4"/>
    <x v="358"/>
    <n v="5589"/>
    <n v="224"/>
    <x v="0"/>
    <n v="24.950892857142858"/>
    <s v="Yes"/>
    <s v="February"/>
    <n v="2023"/>
  </r>
  <r>
    <s v="S00018818"/>
    <x v="1"/>
    <s v="P07"/>
    <x v="4"/>
    <x v="187"/>
    <n v="6106.5"/>
    <n v="227"/>
    <x v="0"/>
    <n v="26.900881057268723"/>
    <s v="Yes"/>
    <s v="February"/>
    <n v="2024"/>
  </r>
  <r>
    <s v="S00018883"/>
    <x v="1"/>
    <s v="P08"/>
    <x v="4"/>
    <x v="359"/>
    <n v="553.5"/>
    <n v="28"/>
    <x v="0"/>
    <n v="19.767857142857142"/>
    <s v="Yes"/>
    <s v="May"/>
    <n v="2023"/>
  </r>
  <r>
    <s v="S00018897"/>
    <x v="1"/>
    <s v="P08"/>
    <x v="0"/>
    <x v="182"/>
    <n v="3406.5"/>
    <n v="171"/>
    <x v="0"/>
    <n v="19.921052631578949"/>
    <s v="Yes"/>
    <s v="February"/>
    <n v="2023"/>
  </r>
  <r>
    <s v="S00018943"/>
    <x v="1"/>
    <s v="P10"/>
    <x v="5"/>
    <x v="35"/>
    <n v="7731"/>
    <n v="516"/>
    <x v="0"/>
    <n v="14.982558139534884"/>
    <s v="Yes"/>
    <s v="January"/>
    <n v="2024"/>
  </r>
  <r>
    <s v="S00018953"/>
    <x v="1"/>
    <s v="P10"/>
    <x v="4"/>
    <x v="360"/>
    <n v="2488.5"/>
    <n v="156"/>
    <x v="1"/>
    <n v="15.951923076923077"/>
    <s v="No"/>
    <s v="August"/>
    <n v="2024"/>
  </r>
  <r>
    <s v="S00018968"/>
    <x v="1"/>
    <s v="P10"/>
    <x v="4"/>
    <x v="115"/>
    <n v="1417.5"/>
    <n v="89"/>
    <x v="2"/>
    <n v="15.926966292134832"/>
    <s v="No"/>
    <s v="September"/>
    <n v="2024"/>
  </r>
  <r>
    <s v="S00018988"/>
    <x v="1"/>
    <s v="P10"/>
    <x v="4"/>
    <x v="46"/>
    <n v="429.75"/>
    <n v="31"/>
    <x v="0"/>
    <n v="13.862903225806452"/>
    <s v="Yes"/>
    <s v="May"/>
    <n v="2024"/>
  </r>
  <r>
    <s v="S00018992"/>
    <x v="1"/>
    <s v="P10"/>
    <x v="3"/>
    <x v="0"/>
    <n v="7074"/>
    <n v="506"/>
    <x v="0"/>
    <n v="13.980237154150197"/>
    <s v="Yes"/>
    <s v="December"/>
    <n v="2023"/>
  </r>
  <r>
    <s v="S00019013"/>
    <x v="1"/>
    <s v="P10"/>
    <x v="2"/>
    <x v="13"/>
    <n v="16319.25"/>
    <n v="1360"/>
    <x v="0"/>
    <n v="11.999448529411765"/>
    <s v="Yes"/>
    <s v="May"/>
    <n v="2024"/>
  </r>
  <r>
    <s v="S00019019"/>
    <x v="1"/>
    <s v="P10"/>
    <x v="4"/>
    <x v="167"/>
    <n v="562.5"/>
    <n v="47"/>
    <x v="0"/>
    <n v="11.968085106382979"/>
    <s v="Yes"/>
    <s v="April"/>
    <n v="2023"/>
  </r>
  <r>
    <s v="S00019056"/>
    <x v="1"/>
    <s v="P11"/>
    <x v="4"/>
    <x v="361"/>
    <n v="10971"/>
    <n v="646"/>
    <x v="0"/>
    <n v="16.982972136222909"/>
    <s v="Yes"/>
    <s v="March"/>
    <n v="2024"/>
  </r>
  <r>
    <s v="S00019068"/>
    <x v="1"/>
    <s v="P11"/>
    <x v="0"/>
    <x v="362"/>
    <n v="8635.5"/>
    <n v="508"/>
    <x v="1"/>
    <n v="16.999015748031496"/>
    <s v="No"/>
    <s v="August"/>
    <n v="2024"/>
  </r>
  <r>
    <s v="S00019071"/>
    <x v="1"/>
    <s v="P11"/>
    <x v="4"/>
    <x v="145"/>
    <n v="5240.25"/>
    <n v="309"/>
    <x v="0"/>
    <n v="16.958737864077669"/>
    <s v="Yes"/>
    <s v="July"/>
    <n v="2023"/>
  </r>
  <r>
    <s v="S00019148"/>
    <x v="1"/>
    <s v="P13"/>
    <x v="5"/>
    <x v="83"/>
    <n v="4329"/>
    <n v="433"/>
    <x v="0"/>
    <n v="9.9976905311778292"/>
    <s v="Yes"/>
    <s v="December"/>
    <n v="2023"/>
  </r>
  <r>
    <s v="S00019187"/>
    <x v="1"/>
    <s v="P13"/>
    <x v="0"/>
    <x v="96"/>
    <n v="7834.5"/>
    <n v="871"/>
    <x v="0"/>
    <n v="8.994833524684271"/>
    <s v="Yes"/>
    <s v="January"/>
    <n v="2023"/>
  </r>
  <r>
    <s v="S00019227"/>
    <x v="1"/>
    <s v="P13"/>
    <x v="3"/>
    <x v="252"/>
    <n v="6302.25"/>
    <n v="701"/>
    <x v="1"/>
    <n v="8.9903708987161206"/>
    <s v="No"/>
    <s v="July"/>
    <n v="2024"/>
  </r>
  <r>
    <s v="S00019252"/>
    <x v="1"/>
    <s v="P13"/>
    <x v="1"/>
    <x v="238"/>
    <n v="9247.5"/>
    <n v="925"/>
    <x v="0"/>
    <n v="9.9972972972972975"/>
    <s v="Yes"/>
    <s v="May"/>
    <n v="2024"/>
  </r>
  <r>
    <s v="S00019269"/>
    <x v="1"/>
    <s v="P14"/>
    <x v="1"/>
    <x v="64"/>
    <n v="5834.25"/>
    <n v="417"/>
    <x v="0"/>
    <n v="13.991007194244604"/>
    <s v="Yes"/>
    <s v="August"/>
    <n v="2023"/>
  </r>
  <r>
    <s v="S00019290"/>
    <x v="1"/>
    <s v="P14"/>
    <x v="0"/>
    <x v="305"/>
    <n v="6941.25"/>
    <n v="496"/>
    <x v="0"/>
    <n v="13.99445564516129"/>
    <s v="Yes"/>
    <s v="June"/>
    <n v="2024"/>
  </r>
  <r>
    <s v="S00019305"/>
    <x v="1"/>
    <s v="P14"/>
    <x v="0"/>
    <x v="256"/>
    <n v="5440.5"/>
    <n v="303"/>
    <x v="0"/>
    <n v="17.955445544554454"/>
    <s v="Yes"/>
    <s v="January"/>
    <n v="2024"/>
  </r>
  <r>
    <s v="S00019311"/>
    <x v="1"/>
    <s v="P14"/>
    <x v="4"/>
    <x v="328"/>
    <n v="6563.25"/>
    <n v="365"/>
    <x v="0"/>
    <n v="17.981506849315068"/>
    <s v="Yes"/>
    <s v="January"/>
    <n v="2023"/>
  </r>
  <r>
    <s v="S00019346"/>
    <x v="1"/>
    <s v="P15"/>
    <x v="3"/>
    <x v="363"/>
    <n v="7998.75"/>
    <n v="421"/>
    <x v="0"/>
    <n v="18.99940617577197"/>
    <s v="Yes"/>
    <s v="April"/>
    <n v="2023"/>
  </r>
  <r>
    <s v="S00019381"/>
    <x v="1"/>
    <s v="P16"/>
    <x v="3"/>
    <x v="55"/>
    <n v="10725.75"/>
    <n v="596"/>
    <x v="0"/>
    <n v="17.996224832214764"/>
    <s v="Yes"/>
    <s v="January"/>
    <n v="2023"/>
  </r>
  <r>
    <s v="S00019399"/>
    <x v="1"/>
    <s v="P16"/>
    <x v="3"/>
    <x v="64"/>
    <n v="3978"/>
    <n v="221"/>
    <x v="0"/>
    <n v="18"/>
    <s v="Yes"/>
    <s v="August"/>
    <n v="2023"/>
  </r>
  <r>
    <s v="S00019410"/>
    <x v="1"/>
    <s v="P16"/>
    <x v="4"/>
    <x v="40"/>
    <n v="1037.25"/>
    <n v="75"/>
    <x v="0"/>
    <n v="13.83"/>
    <s v="Yes"/>
    <s v="December"/>
    <n v="2023"/>
  </r>
  <r>
    <s v="S00019428"/>
    <x v="1"/>
    <s v="P16"/>
    <x v="4"/>
    <x v="152"/>
    <n v="13178.25"/>
    <n v="776"/>
    <x v="0"/>
    <n v="16.982280927835053"/>
    <s v="Yes"/>
    <s v="February"/>
    <n v="2023"/>
  </r>
  <r>
    <s v="S00019429"/>
    <x v="1"/>
    <s v="P16"/>
    <x v="4"/>
    <x v="233"/>
    <n v="2349"/>
    <n v="157"/>
    <x v="3"/>
    <n v="14.961783439490446"/>
    <s v="No"/>
    <s v="January"/>
    <n v="2023"/>
  </r>
  <r>
    <s v="S00019498"/>
    <x v="1"/>
    <s v="P17"/>
    <x v="4"/>
    <x v="27"/>
    <n v="12172.5"/>
    <n v="1522"/>
    <x v="1"/>
    <n v="7.9977003942181337"/>
    <s v="No"/>
    <s v="August"/>
    <n v="2024"/>
  </r>
  <r>
    <s v="S00019535"/>
    <x v="1"/>
    <s v="P18"/>
    <x v="3"/>
    <x v="364"/>
    <n v="902.25"/>
    <n v="91"/>
    <x v="0"/>
    <n v="9.9148351648351642"/>
    <s v="Yes"/>
    <s v="November"/>
    <n v="2023"/>
  </r>
  <r>
    <s v="S00019541"/>
    <x v="1"/>
    <s v="P18"/>
    <x v="1"/>
    <x v="167"/>
    <n v="8984.25"/>
    <n v="1124"/>
    <x v="0"/>
    <n v="7.9931049822064058"/>
    <s v="Yes"/>
    <s v="April"/>
    <n v="2023"/>
  </r>
  <r>
    <s v="S00019544"/>
    <x v="1"/>
    <s v="P18"/>
    <x v="0"/>
    <x v="84"/>
    <n v="1451.25"/>
    <n v="182"/>
    <x v="0"/>
    <n v="7.9739010989010985"/>
    <s v="Yes"/>
    <s v="November"/>
    <n v="2023"/>
  </r>
  <r>
    <s v="S00019575"/>
    <x v="1"/>
    <s v="P18"/>
    <x v="1"/>
    <x v="237"/>
    <n v="7600.5"/>
    <n v="691"/>
    <x v="0"/>
    <n v="10.999276410998553"/>
    <s v="Yes"/>
    <s v="June"/>
    <n v="2024"/>
  </r>
  <r>
    <s v="S00019598"/>
    <x v="1"/>
    <s v="P18"/>
    <x v="4"/>
    <x v="18"/>
    <n v="18639"/>
    <n v="1864"/>
    <x v="0"/>
    <n v="9.9994635193133039"/>
    <s v="Yes"/>
    <s v="June"/>
    <n v="2023"/>
  </r>
  <r>
    <s v="S00019623"/>
    <x v="1"/>
    <s v="P19"/>
    <x v="5"/>
    <x v="54"/>
    <n v="5127.75"/>
    <n v="198"/>
    <x v="1"/>
    <n v="25.897727272727273"/>
    <s v="No"/>
    <s v="July"/>
    <n v="2024"/>
  </r>
  <r>
    <s v="S00019709"/>
    <x v="1"/>
    <s v="P21"/>
    <x v="5"/>
    <x v="315"/>
    <n v="513"/>
    <n v="52"/>
    <x v="0"/>
    <n v="9.865384615384615"/>
    <s v="Yes"/>
    <s v="February"/>
    <n v="2023"/>
  </r>
  <r>
    <s v="S00019724"/>
    <x v="1"/>
    <s v="P21"/>
    <x v="5"/>
    <x v="365"/>
    <n v="4326.75"/>
    <n v="433"/>
    <x v="2"/>
    <n v="9.9924942263279437"/>
    <s v="No"/>
    <s v="September"/>
    <n v="2024"/>
  </r>
  <r>
    <s v="S00019736"/>
    <x v="1"/>
    <s v="P21"/>
    <x v="4"/>
    <x v="2"/>
    <n v="2832.75"/>
    <n v="258"/>
    <x v="0"/>
    <n v="10.979651162790697"/>
    <s v="Yes"/>
    <s v="June"/>
    <n v="2024"/>
  </r>
  <r>
    <s v="S00019751"/>
    <x v="1"/>
    <s v="P21"/>
    <x v="4"/>
    <x v="366"/>
    <n v="1885.5"/>
    <n v="172"/>
    <x v="0"/>
    <n v="10.962209302325581"/>
    <s v="Yes"/>
    <s v="January"/>
    <n v="2024"/>
  </r>
  <r>
    <s v="S00019775"/>
    <x v="1"/>
    <s v="P21"/>
    <x v="5"/>
    <x v="273"/>
    <n v="10552.5"/>
    <n v="1173"/>
    <x v="1"/>
    <n v="8.9961636828644505"/>
    <s v="No"/>
    <s v="July"/>
    <n v="2024"/>
  </r>
  <r>
    <s v="S00019794"/>
    <x v="1"/>
    <s v="P22"/>
    <x v="5"/>
    <x v="184"/>
    <n v="3449.25"/>
    <n v="192"/>
    <x v="0"/>
    <n v="17.96484375"/>
    <s v="Yes"/>
    <s v="May"/>
    <n v="2024"/>
  </r>
  <r>
    <s v="S00019811"/>
    <x v="1"/>
    <s v="P22"/>
    <x v="5"/>
    <x v="273"/>
    <n v="4218.75"/>
    <n v="211"/>
    <x v="1"/>
    <n v="19.994075829383885"/>
    <s v="No"/>
    <s v="July"/>
    <n v="2024"/>
  </r>
  <r>
    <s v="S00019825"/>
    <x v="1"/>
    <s v="P22"/>
    <x v="3"/>
    <x v="346"/>
    <n v="10854"/>
    <n v="517"/>
    <x v="2"/>
    <n v="20.994197292069632"/>
    <s v="No"/>
    <s v="September"/>
    <n v="2024"/>
  </r>
  <r>
    <s v="S00019900"/>
    <x v="1"/>
    <s v="P01"/>
    <x v="0"/>
    <x v="52"/>
    <n v="3510"/>
    <n v="251"/>
    <x v="0"/>
    <n v="13.98406374501992"/>
    <s v="Yes"/>
    <s v="August"/>
    <n v="2023"/>
  </r>
  <r>
    <s v="S00019918"/>
    <x v="1"/>
    <s v="P01"/>
    <x v="0"/>
    <x v="329"/>
    <n v="7083"/>
    <n v="591"/>
    <x v="0"/>
    <n v="11.984771573604061"/>
    <s v="Yes"/>
    <s v="November"/>
    <n v="2023"/>
  </r>
  <r>
    <s v="S00019957"/>
    <x v="1"/>
    <s v="P01"/>
    <x v="4"/>
    <x v="367"/>
    <n v="7609.5"/>
    <n v="586"/>
    <x v="3"/>
    <n v="12.985494880546074"/>
    <s v="No"/>
    <s v="February"/>
    <n v="2024"/>
  </r>
  <r>
    <s v="S00019961"/>
    <x v="1"/>
    <s v="P01"/>
    <x v="3"/>
    <x v="147"/>
    <n v="4893.75"/>
    <n v="350"/>
    <x v="0"/>
    <n v="13.982142857142858"/>
    <s v="Yes"/>
    <s v="November"/>
    <n v="2023"/>
  </r>
  <r>
    <s v="S00019998"/>
    <x v="1"/>
    <s v="P03"/>
    <x v="5"/>
    <x v="88"/>
    <n v="6504.75"/>
    <n v="501"/>
    <x v="0"/>
    <n v="12.983532934131736"/>
    <s v="Yes"/>
    <s v="November"/>
    <n v="2023"/>
  </r>
  <r>
    <s v="S00020023"/>
    <x v="1"/>
    <s v="P04"/>
    <x v="4"/>
    <x v="368"/>
    <n v="2178"/>
    <n v="363"/>
    <x v="0"/>
    <n v="6"/>
    <s v="Yes"/>
    <s v="March"/>
    <n v="2023"/>
  </r>
  <r>
    <s v="S00020050"/>
    <x v="1"/>
    <s v="P04"/>
    <x v="2"/>
    <x v="308"/>
    <n v="3280.5"/>
    <n v="469"/>
    <x v="0"/>
    <n v="6.9946695095948828"/>
    <s v="Yes"/>
    <s v="March"/>
    <n v="2024"/>
  </r>
  <r>
    <s v="S00020119"/>
    <x v="1"/>
    <s v="P04"/>
    <x v="1"/>
    <x v="135"/>
    <n v="6678"/>
    <n v="1113"/>
    <x v="0"/>
    <n v="6"/>
    <s v="Yes"/>
    <s v="July"/>
    <n v="2023"/>
  </r>
  <r>
    <s v="S00020135"/>
    <x v="1"/>
    <s v="P05"/>
    <x v="2"/>
    <x v="54"/>
    <n v="2616.75"/>
    <n v="524"/>
    <x v="1"/>
    <n v="4.9937977099236646"/>
    <s v="No"/>
    <s v="July"/>
    <n v="2024"/>
  </r>
  <r>
    <s v="S00020144"/>
    <x v="1"/>
    <s v="P05"/>
    <x v="4"/>
    <x v="299"/>
    <n v="4362.75"/>
    <n v="873"/>
    <x v="0"/>
    <n v="4.9974226804123711"/>
    <s v="Yes"/>
    <s v="December"/>
    <n v="2023"/>
  </r>
  <r>
    <s v="S00020261"/>
    <x v="1"/>
    <s v="P06"/>
    <x v="4"/>
    <x v="219"/>
    <n v="2268"/>
    <n v="88"/>
    <x v="0"/>
    <n v="25.772727272727273"/>
    <s v="Yes"/>
    <s v="March"/>
    <n v="2023"/>
  </r>
  <r>
    <s v="S00020283"/>
    <x v="1"/>
    <s v="P07"/>
    <x v="3"/>
    <x v="369"/>
    <n v="5357.25"/>
    <n v="224"/>
    <x v="0"/>
    <n v="23.916294642857142"/>
    <s v="Yes"/>
    <s v="October"/>
    <n v="2023"/>
  </r>
  <r>
    <s v="S00020301"/>
    <x v="1"/>
    <s v="P07"/>
    <x v="3"/>
    <x v="45"/>
    <n v="4794.75"/>
    <n v="185"/>
    <x v="0"/>
    <n v="25.917567567567566"/>
    <s v="Yes"/>
    <s v="October"/>
    <n v="2023"/>
  </r>
  <r>
    <s v="S00020352"/>
    <x v="1"/>
    <s v="P08"/>
    <x v="3"/>
    <x v="56"/>
    <n v="11799"/>
    <n v="590"/>
    <x v="1"/>
    <n v="19.998305084745763"/>
    <s v="No"/>
    <s v="July"/>
    <n v="2024"/>
  </r>
  <r>
    <s v="S00020363"/>
    <x v="1"/>
    <s v="P08"/>
    <x v="4"/>
    <x v="246"/>
    <n v="8169.75"/>
    <n v="430"/>
    <x v="0"/>
    <n v="18.999418604651162"/>
    <s v="Yes"/>
    <s v="January"/>
    <n v="2023"/>
  </r>
  <r>
    <s v="S00020396"/>
    <x v="1"/>
    <s v="P08"/>
    <x v="4"/>
    <x v="370"/>
    <n v="5528.25"/>
    <n v="291"/>
    <x v="0"/>
    <n v="18.99742268041237"/>
    <s v="Yes"/>
    <s v="June"/>
    <n v="2024"/>
  </r>
  <r>
    <s v="S00020433"/>
    <x v="1"/>
    <s v="P08"/>
    <x v="4"/>
    <x v="371"/>
    <n v="4029.75"/>
    <n v="224"/>
    <x v="0"/>
    <n v="17.989955357142858"/>
    <s v="Yes"/>
    <s v="May"/>
    <n v="2023"/>
  </r>
  <r>
    <s v="S00020440"/>
    <x v="1"/>
    <s v="P09"/>
    <x v="5"/>
    <x v="355"/>
    <n v="4619.25"/>
    <n v="220"/>
    <x v="0"/>
    <n v="20.996590909090909"/>
    <s v="Yes"/>
    <s v="August"/>
    <n v="2023"/>
  </r>
  <r>
    <s v="S00020444"/>
    <x v="1"/>
    <s v="P09"/>
    <x v="0"/>
    <x v="313"/>
    <n v="4995"/>
    <n v="250"/>
    <x v="1"/>
    <n v="19.98"/>
    <s v="No"/>
    <s v="July"/>
    <n v="2024"/>
  </r>
  <r>
    <s v="S00020445"/>
    <x v="1"/>
    <s v="P09"/>
    <x v="0"/>
    <x v="73"/>
    <n v="6707.25"/>
    <n v="320"/>
    <x v="0"/>
    <n v="20.960156250000001"/>
    <s v="Yes"/>
    <s v="April"/>
    <n v="2024"/>
  </r>
  <r>
    <s v="S00020463"/>
    <x v="1"/>
    <s v="P10"/>
    <x v="0"/>
    <x v="328"/>
    <n v="5325.75"/>
    <n v="444"/>
    <x v="3"/>
    <n v="11.994932432432432"/>
    <s v="No"/>
    <s v="January"/>
    <n v="2023"/>
  </r>
  <r>
    <s v="S00020479"/>
    <x v="1"/>
    <s v="P10"/>
    <x v="0"/>
    <x v="372"/>
    <n v="1037.25"/>
    <n v="80"/>
    <x v="0"/>
    <n v="12.965624999999999"/>
    <s v="Yes"/>
    <s v="August"/>
    <n v="2023"/>
  </r>
  <r>
    <s v="S00020523"/>
    <x v="1"/>
    <s v="P10"/>
    <x v="5"/>
    <x v="257"/>
    <n v="1471.5"/>
    <n v="92"/>
    <x v="0"/>
    <n v="15.994565217391305"/>
    <s v="Yes"/>
    <s v="December"/>
    <n v="2023"/>
  </r>
  <r>
    <s v="S00020532"/>
    <x v="1"/>
    <s v="P10"/>
    <x v="4"/>
    <x v="259"/>
    <n v="4497.75"/>
    <n v="346"/>
    <x v="0"/>
    <n v="12.999277456647398"/>
    <s v="Yes"/>
    <s v="February"/>
    <n v="2023"/>
  </r>
  <r>
    <s v="S00020599"/>
    <x v="1"/>
    <s v="P11"/>
    <x v="0"/>
    <x v="148"/>
    <n v="6606"/>
    <n v="348"/>
    <x v="0"/>
    <n v="18.982758620689655"/>
    <s v="Yes"/>
    <s v="February"/>
    <n v="2024"/>
  </r>
  <r>
    <s v="S00020625"/>
    <x v="1"/>
    <s v="P12"/>
    <x v="5"/>
    <x v="246"/>
    <n v="357.75"/>
    <n v="24"/>
    <x v="3"/>
    <n v="14.90625"/>
    <s v="No"/>
    <s v="January"/>
    <n v="2023"/>
  </r>
  <r>
    <s v="S00020638"/>
    <x v="1"/>
    <s v="P12"/>
    <x v="3"/>
    <x v="92"/>
    <n v="348.75"/>
    <n v="25"/>
    <x v="0"/>
    <n v="13.95"/>
    <s v="Yes"/>
    <s v="July"/>
    <n v="2023"/>
  </r>
  <r>
    <s v="S00020663"/>
    <x v="1"/>
    <s v="P12"/>
    <x v="1"/>
    <x v="313"/>
    <n v="7733.25"/>
    <n v="553"/>
    <x v="1"/>
    <n v="13.984177215189874"/>
    <s v="No"/>
    <s v="July"/>
    <n v="2024"/>
  </r>
  <r>
    <s v="S00020679"/>
    <x v="1"/>
    <s v="P13"/>
    <x v="2"/>
    <x v="286"/>
    <n v="7809.75"/>
    <n v="1302"/>
    <x v="0"/>
    <n v="5.9982718894009217"/>
    <s v="Yes"/>
    <s v="January"/>
    <n v="2024"/>
  </r>
  <r>
    <s v="S00020731"/>
    <x v="1"/>
    <s v="P13"/>
    <x v="1"/>
    <x v="323"/>
    <n v="3852"/>
    <n v="551"/>
    <x v="1"/>
    <n v="6.9909255898366602"/>
    <s v="No"/>
    <s v="July"/>
    <n v="2024"/>
  </r>
  <r>
    <s v="S00020762"/>
    <x v="1"/>
    <s v="P13"/>
    <x v="5"/>
    <x v="148"/>
    <n v="8948.25"/>
    <n v="1279"/>
    <x v="0"/>
    <n v="6.9962861610633311"/>
    <s v="Yes"/>
    <s v="February"/>
    <n v="2024"/>
  </r>
  <r>
    <s v="S00020773"/>
    <x v="1"/>
    <s v="P13"/>
    <x v="4"/>
    <x v="89"/>
    <n v="4963.5"/>
    <n v="710"/>
    <x v="0"/>
    <n v="6.9908450704225356"/>
    <s v="Yes"/>
    <s v="December"/>
    <n v="2023"/>
  </r>
  <r>
    <s v="S00020806"/>
    <x v="1"/>
    <s v="P14"/>
    <x v="4"/>
    <x v="373"/>
    <n v="5391"/>
    <n v="318"/>
    <x v="0"/>
    <n v="16.952830188679247"/>
    <s v="Yes"/>
    <s v="October"/>
    <n v="2023"/>
  </r>
  <r>
    <s v="S00020817"/>
    <x v="1"/>
    <s v="P14"/>
    <x v="1"/>
    <x v="283"/>
    <n v="7764.75"/>
    <n v="486"/>
    <x v="0"/>
    <n v="15.976851851851851"/>
    <s v="Yes"/>
    <s v="July"/>
    <n v="2023"/>
  </r>
  <r>
    <s v="S00020868"/>
    <x v="1"/>
    <s v="P15"/>
    <x v="1"/>
    <x v="105"/>
    <n v="3555"/>
    <n v="188"/>
    <x v="1"/>
    <n v="18.909574468085108"/>
    <s v="No"/>
    <s v="July"/>
    <n v="2024"/>
  </r>
  <r>
    <s v="S00020882"/>
    <x v="1"/>
    <s v="P15"/>
    <x v="5"/>
    <x v="194"/>
    <n v="1197"/>
    <n v="67"/>
    <x v="0"/>
    <n v="17.865671641791046"/>
    <s v="Yes"/>
    <s v="May"/>
    <n v="2024"/>
  </r>
  <r>
    <s v="S00020924"/>
    <x v="1"/>
    <s v="P16"/>
    <x v="4"/>
    <x v="294"/>
    <n v="8775"/>
    <n v="627"/>
    <x v="1"/>
    <n v="13.995215311004785"/>
    <s v="No"/>
    <s v="July"/>
    <n v="2024"/>
  </r>
  <r>
    <s v="S00020926"/>
    <x v="1"/>
    <s v="P16"/>
    <x v="4"/>
    <x v="315"/>
    <n v="2765.25"/>
    <n v="154"/>
    <x v="0"/>
    <n v="17.956168831168831"/>
    <s v="Yes"/>
    <s v="February"/>
    <n v="2023"/>
  </r>
  <r>
    <s v="S00020948"/>
    <x v="1"/>
    <s v="P16"/>
    <x v="5"/>
    <x v="166"/>
    <n v="915.75"/>
    <n v="66"/>
    <x v="0"/>
    <n v="13.875"/>
    <s v="Yes"/>
    <s v="September"/>
    <n v="2023"/>
  </r>
  <r>
    <s v="S00021037"/>
    <x v="1"/>
    <s v="P17"/>
    <x v="1"/>
    <x v="110"/>
    <n v="6192"/>
    <n v="774"/>
    <x v="1"/>
    <n v="8"/>
    <s v="No"/>
    <s v="August"/>
    <n v="2024"/>
  </r>
  <r>
    <s v="S00021052"/>
    <x v="1"/>
    <s v="P18"/>
    <x v="5"/>
    <x v="367"/>
    <n v="11578.5"/>
    <n v="1053"/>
    <x v="0"/>
    <n v="10.995726495726496"/>
    <s v="Yes"/>
    <s v="February"/>
    <n v="2024"/>
  </r>
  <r>
    <s v="S00021073"/>
    <x v="1"/>
    <s v="P18"/>
    <x v="0"/>
    <x v="25"/>
    <n v="13187.25"/>
    <n v="1199"/>
    <x v="0"/>
    <n v="10.998540450375312"/>
    <s v="Yes"/>
    <s v="September"/>
    <n v="2023"/>
  </r>
  <r>
    <s v="S00021078"/>
    <x v="1"/>
    <s v="P18"/>
    <x v="4"/>
    <x v="46"/>
    <n v="9047.25"/>
    <n v="1006"/>
    <x v="0"/>
    <n v="8.9932902584493046"/>
    <s v="Yes"/>
    <s v="May"/>
    <n v="2024"/>
  </r>
  <r>
    <s v="S00021094"/>
    <x v="1"/>
    <s v="P18"/>
    <x v="4"/>
    <x v="19"/>
    <n v="3395.25"/>
    <n v="486"/>
    <x v="0"/>
    <n v="6.9861111111111107"/>
    <s v="Yes"/>
    <s v="June"/>
    <n v="2023"/>
  </r>
  <r>
    <s v="S00021098"/>
    <x v="1"/>
    <s v="P18"/>
    <x v="3"/>
    <x v="199"/>
    <n v="10368"/>
    <n v="1152"/>
    <x v="0"/>
    <n v="9"/>
    <s v="Yes"/>
    <s v="April"/>
    <n v="2024"/>
  </r>
  <r>
    <s v="S00021108"/>
    <x v="1"/>
    <s v="P18"/>
    <x v="0"/>
    <x v="95"/>
    <n v="11160"/>
    <n v="1116"/>
    <x v="1"/>
    <n v="10"/>
    <s v="No"/>
    <s v="July"/>
    <n v="2024"/>
  </r>
  <r>
    <s v="S00021133"/>
    <x v="1"/>
    <s v="P19"/>
    <x v="3"/>
    <x v="374"/>
    <n v="11526.75"/>
    <n v="412"/>
    <x v="0"/>
    <n v="27.97754854368932"/>
    <s v="Yes"/>
    <s v="May"/>
    <n v="2024"/>
  </r>
  <r>
    <s v="S00021152"/>
    <x v="1"/>
    <s v="P19"/>
    <x v="5"/>
    <x v="209"/>
    <n v="6376.5"/>
    <n v="237"/>
    <x v="0"/>
    <n v="26.905063291139239"/>
    <s v="Yes"/>
    <s v="May"/>
    <n v="2024"/>
  </r>
  <r>
    <s v="S00021155"/>
    <x v="1"/>
    <s v="P19"/>
    <x v="2"/>
    <x v="45"/>
    <n v="7155"/>
    <n v="287"/>
    <x v="0"/>
    <n v="24.930313588850176"/>
    <s v="Yes"/>
    <s v="October"/>
    <n v="2023"/>
  </r>
  <r>
    <s v="S00021157"/>
    <x v="1"/>
    <s v="P19"/>
    <x v="1"/>
    <x v="9"/>
    <n v="2103.75"/>
    <n v="73"/>
    <x v="0"/>
    <n v="28.818493150684933"/>
    <s v="Yes"/>
    <s v="January"/>
    <n v="2024"/>
  </r>
  <r>
    <s v="S00021164"/>
    <x v="1"/>
    <s v="P19"/>
    <x v="4"/>
    <x v="325"/>
    <n v="10183.5"/>
    <n v="378"/>
    <x v="0"/>
    <n v="26.94047619047619"/>
    <s v="Yes"/>
    <s v="May"/>
    <n v="2024"/>
  </r>
  <r>
    <s v="S00021167"/>
    <x v="1"/>
    <s v="P19"/>
    <x v="3"/>
    <x v="293"/>
    <n v="4407.75"/>
    <n v="152"/>
    <x v="0"/>
    <n v="28.998355263157894"/>
    <s v="Yes"/>
    <s v="April"/>
    <n v="2023"/>
  </r>
  <r>
    <s v="S00021192"/>
    <x v="1"/>
    <s v="P20"/>
    <x v="0"/>
    <x v="247"/>
    <n v="18708.75"/>
    <n v="1701"/>
    <x v="0"/>
    <n v="10.998677248677248"/>
    <s v="Yes"/>
    <s v="February"/>
    <n v="2024"/>
  </r>
  <r>
    <s v="S00021203"/>
    <x v="1"/>
    <s v="P20"/>
    <x v="5"/>
    <x v="324"/>
    <n v="2317.5"/>
    <n v="232"/>
    <x v="0"/>
    <n v="9.9892241379310338"/>
    <s v="Yes"/>
    <s v="May"/>
    <n v="2024"/>
  </r>
  <r>
    <s v="S00021206"/>
    <x v="1"/>
    <s v="P20"/>
    <x v="2"/>
    <x v="162"/>
    <n v="8084.25"/>
    <n v="899"/>
    <x v="0"/>
    <n v="8.9924916573971085"/>
    <s v="Yes"/>
    <s v="August"/>
    <n v="2023"/>
  </r>
  <r>
    <s v="S00021265"/>
    <x v="1"/>
    <s v="P21"/>
    <x v="4"/>
    <x v="19"/>
    <n v="5046.75"/>
    <n v="561"/>
    <x v="0"/>
    <n v="8.9959893048128343"/>
    <s v="Yes"/>
    <s v="June"/>
    <n v="2023"/>
  </r>
  <r>
    <s v="S00021285"/>
    <x v="1"/>
    <s v="P21"/>
    <x v="3"/>
    <x v="19"/>
    <n v="7823.25"/>
    <n v="783"/>
    <x v="0"/>
    <n v="9.9913793103448274"/>
    <s v="Yes"/>
    <s v="June"/>
    <n v="2023"/>
  </r>
  <r>
    <s v="S00021338"/>
    <x v="1"/>
    <s v="P22"/>
    <x v="3"/>
    <x v="242"/>
    <n v="3006"/>
    <n v="151"/>
    <x v="0"/>
    <n v="19.90728476821192"/>
    <s v="Yes"/>
    <s v="November"/>
    <n v="2023"/>
  </r>
  <r>
    <s v="S00021362"/>
    <x v="1"/>
    <s v="P22"/>
    <x v="0"/>
    <x v="52"/>
    <n v="6446.25"/>
    <n v="340"/>
    <x v="0"/>
    <n v="18.959558823529413"/>
    <s v="Yes"/>
    <s v="August"/>
    <n v="2023"/>
  </r>
  <r>
    <s v="S00021386"/>
    <x v="1"/>
    <s v="P22"/>
    <x v="3"/>
    <x v="156"/>
    <n v="6372"/>
    <n v="319"/>
    <x v="0"/>
    <n v="19.974921630094045"/>
    <s v="Yes"/>
    <s v="September"/>
    <n v="2023"/>
  </r>
  <r>
    <s v="S00021394"/>
    <x v="1"/>
    <s v="P22"/>
    <x v="1"/>
    <x v="303"/>
    <n v="8118"/>
    <n v="428"/>
    <x v="0"/>
    <n v="18.967289719626169"/>
    <s v="Yes"/>
    <s v="January"/>
    <n v="2024"/>
  </r>
  <r>
    <s v="S00021405"/>
    <x v="1"/>
    <s v="P22"/>
    <x v="3"/>
    <x v="124"/>
    <n v="9312.75"/>
    <n v="491"/>
    <x v="0"/>
    <n v="18.966904276985744"/>
    <s v="Yes"/>
    <s v="January"/>
    <n v="2023"/>
  </r>
  <r>
    <s v="S00021410"/>
    <x v="1"/>
    <s v="P22"/>
    <x v="2"/>
    <x v="369"/>
    <n v="6077.25"/>
    <n v="290"/>
    <x v="0"/>
    <n v="20.956034482758621"/>
    <s v="Yes"/>
    <s v="October"/>
    <n v="2023"/>
  </r>
  <r>
    <s v="S00021415"/>
    <x v="1"/>
    <s v="P22"/>
    <x v="0"/>
    <x v="47"/>
    <n v="1930.5"/>
    <n v="108"/>
    <x v="2"/>
    <n v="17.875"/>
    <s v="No"/>
    <s v="September"/>
    <n v="2024"/>
  </r>
  <r>
    <s v="S00021474"/>
    <x v="1"/>
    <s v="P01"/>
    <x v="3"/>
    <x v="190"/>
    <n v="6810.75"/>
    <n v="426"/>
    <x v="0"/>
    <n v="15.987676056338028"/>
    <s v="Yes"/>
    <s v="September"/>
    <n v="2023"/>
  </r>
  <r>
    <s v="S00021489"/>
    <x v="1"/>
    <s v="P01"/>
    <x v="3"/>
    <x v="53"/>
    <n v="225"/>
    <n v="19"/>
    <x v="2"/>
    <n v="11.842105263157896"/>
    <s v="No"/>
    <s v="September"/>
    <n v="2024"/>
  </r>
  <r>
    <s v="S00021491"/>
    <x v="1"/>
    <s v="P01"/>
    <x v="3"/>
    <x v="66"/>
    <n v="5181.75"/>
    <n v="346"/>
    <x v="0"/>
    <n v="14.976156069364162"/>
    <s v="Yes"/>
    <s v="December"/>
    <n v="2023"/>
  </r>
  <r>
    <s v="S00021501"/>
    <x v="1"/>
    <s v="P01"/>
    <x v="4"/>
    <x v="174"/>
    <n v="783"/>
    <n v="56"/>
    <x v="1"/>
    <n v="13.982142857142858"/>
    <s v="No"/>
    <s v="August"/>
    <n v="2024"/>
  </r>
  <r>
    <s v="S00021514"/>
    <x v="1"/>
    <s v="P02"/>
    <x v="1"/>
    <x v="375"/>
    <n v="5044.5"/>
    <n v="297"/>
    <x v="0"/>
    <n v="16.984848484848484"/>
    <s v="Yes"/>
    <s v="June"/>
    <n v="2024"/>
  </r>
  <r>
    <s v="S00021537"/>
    <x v="1"/>
    <s v="P03"/>
    <x v="4"/>
    <x v="376"/>
    <n v="1665"/>
    <n v="139"/>
    <x v="0"/>
    <n v="11.97841726618705"/>
    <s v="Yes"/>
    <s v="February"/>
    <n v="2023"/>
  </r>
  <r>
    <s v="S00021605"/>
    <x v="1"/>
    <s v="P04"/>
    <x v="4"/>
    <x v="358"/>
    <n v="3838.5"/>
    <n v="640"/>
    <x v="0"/>
    <n v="5.9976562500000004"/>
    <s v="Yes"/>
    <s v="February"/>
    <n v="2023"/>
  </r>
  <r>
    <s v="S00021613"/>
    <x v="1"/>
    <s v="P04"/>
    <x v="5"/>
    <x v="350"/>
    <n v="137.25"/>
    <n v="20"/>
    <x v="0"/>
    <n v="6.8624999999999998"/>
    <s v="Yes"/>
    <s v="November"/>
    <n v="2023"/>
  </r>
  <r>
    <s v="S00021664"/>
    <x v="1"/>
    <s v="P05"/>
    <x v="5"/>
    <x v="63"/>
    <n v="3478.5"/>
    <n v="580"/>
    <x v="0"/>
    <n v="5.9974137931034486"/>
    <s v="Yes"/>
    <s v="June"/>
    <n v="2023"/>
  </r>
  <r>
    <s v="S00021690"/>
    <x v="1"/>
    <s v="P05"/>
    <x v="4"/>
    <x v="83"/>
    <n v="3649.5"/>
    <n v="609"/>
    <x v="0"/>
    <n v="5.9926108374384235"/>
    <s v="Yes"/>
    <s v="December"/>
    <n v="2023"/>
  </r>
  <r>
    <s v="S00021754"/>
    <x v="1"/>
    <s v="P05"/>
    <x v="0"/>
    <x v="214"/>
    <n v="3069"/>
    <n v="614"/>
    <x v="0"/>
    <n v="4.9983713355048858"/>
    <s v="Yes"/>
    <s v="March"/>
    <n v="2024"/>
  </r>
  <r>
    <s v="S00021795"/>
    <x v="1"/>
    <s v="P07"/>
    <x v="3"/>
    <x v="286"/>
    <n v="5931"/>
    <n v="248"/>
    <x v="0"/>
    <n v="23.91532258064516"/>
    <s v="Yes"/>
    <s v="January"/>
    <n v="2024"/>
  </r>
  <r>
    <s v="S00021798"/>
    <x v="1"/>
    <s v="P07"/>
    <x v="5"/>
    <x v="154"/>
    <n v="5130"/>
    <n v="198"/>
    <x v="0"/>
    <n v="25.90909090909091"/>
    <s v="Yes"/>
    <s v="February"/>
    <n v="2024"/>
  </r>
  <r>
    <s v="S00021825"/>
    <x v="1"/>
    <s v="P07"/>
    <x v="4"/>
    <x v="370"/>
    <n v="5548.5"/>
    <n v="222"/>
    <x v="0"/>
    <n v="24.993243243243242"/>
    <s v="Yes"/>
    <s v="June"/>
    <n v="2024"/>
  </r>
  <r>
    <s v="S00021833"/>
    <x v="1"/>
    <s v="P07"/>
    <x v="5"/>
    <x v="334"/>
    <n v="4941"/>
    <n v="177"/>
    <x v="0"/>
    <n v="27.915254237288135"/>
    <s v="Yes"/>
    <s v="September"/>
    <n v="2023"/>
  </r>
  <r>
    <s v="S00021858"/>
    <x v="1"/>
    <s v="P07"/>
    <x v="4"/>
    <x v="68"/>
    <n v="6943.5"/>
    <n v="290"/>
    <x v="3"/>
    <n v="23.943103448275863"/>
    <s v="No"/>
    <s v="July"/>
    <n v="2024"/>
  </r>
  <r>
    <s v="S00021875"/>
    <x v="1"/>
    <s v="P07"/>
    <x v="4"/>
    <x v="125"/>
    <n v="4704.75"/>
    <n v="169"/>
    <x v="0"/>
    <n v="27.838757396449704"/>
    <s v="Yes"/>
    <s v="October"/>
    <n v="2023"/>
  </r>
  <r>
    <s v="S00021879"/>
    <x v="1"/>
    <s v="P08"/>
    <x v="3"/>
    <x v="32"/>
    <n v="2238.75"/>
    <n v="118"/>
    <x v="3"/>
    <n v="18.972457627118644"/>
    <s v="No"/>
    <s v="June"/>
    <n v="2024"/>
  </r>
  <r>
    <s v="S00021954"/>
    <x v="1"/>
    <s v="P08"/>
    <x v="2"/>
    <x v="57"/>
    <n v="8532"/>
    <n v="450"/>
    <x v="0"/>
    <n v="18.96"/>
    <s v="Yes"/>
    <s v="February"/>
    <n v="2024"/>
  </r>
  <r>
    <s v="S00021969"/>
    <x v="1"/>
    <s v="P09"/>
    <x v="5"/>
    <x v="70"/>
    <n v="2576.25"/>
    <n v="113"/>
    <x v="0"/>
    <n v="22.798672566371682"/>
    <s v="Yes"/>
    <s v="May"/>
    <n v="2023"/>
  </r>
  <r>
    <s v="S00021981"/>
    <x v="1"/>
    <s v="P10"/>
    <x v="3"/>
    <x v="365"/>
    <n v="1548"/>
    <n v="111"/>
    <x v="2"/>
    <n v="13.945945945945946"/>
    <s v="No"/>
    <s v="September"/>
    <n v="2024"/>
  </r>
  <r>
    <s v="S00022116"/>
    <x v="1"/>
    <s v="P11"/>
    <x v="4"/>
    <x v="107"/>
    <n v="2529"/>
    <n v="141"/>
    <x v="3"/>
    <n v="17.936170212765958"/>
    <s v="No"/>
    <s v="November"/>
    <n v="2023"/>
  </r>
  <r>
    <s v="S00022120"/>
    <x v="1"/>
    <s v="P11"/>
    <x v="3"/>
    <x v="139"/>
    <n v="6844.5"/>
    <n v="361"/>
    <x v="0"/>
    <n v="18.95983379501385"/>
    <s v="Yes"/>
    <s v="March"/>
    <n v="2024"/>
  </r>
  <r>
    <s v="S00022157"/>
    <x v="1"/>
    <s v="P12"/>
    <x v="5"/>
    <x v="308"/>
    <n v="5442.75"/>
    <n v="419"/>
    <x v="0"/>
    <n v="12.989856801909308"/>
    <s v="Yes"/>
    <s v="March"/>
    <n v="2024"/>
  </r>
  <r>
    <s v="S00022194"/>
    <x v="1"/>
    <s v="P12"/>
    <x v="1"/>
    <x v="129"/>
    <n v="9819"/>
    <n v="614"/>
    <x v="0"/>
    <n v="15.99185667752443"/>
    <s v="Yes"/>
    <s v="December"/>
    <n v="2023"/>
  </r>
  <r>
    <s v="S00022263"/>
    <x v="1"/>
    <s v="P13"/>
    <x v="0"/>
    <x v="159"/>
    <n v="1635.75"/>
    <n v="182"/>
    <x v="0"/>
    <n v="8.9876373626373631"/>
    <s v="Yes"/>
    <s v="June"/>
    <n v="2023"/>
  </r>
  <r>
    <s v="S00022289"/>
    <x v="1"/>
    <s v="P13"/>
    <x v="3"/>
    <x v="338"/>
    <n v="3924"/>
    <n v="491"/>
    <x v="0"/>
    <n v="7.9918533604887987"/>
    <s v="Yes"/>
    <s v="September"/>
    <n v="2023"/>
  </r>
  <r>
    <s v="S00022332"/>
    <x v="1"/>
    <s v="P14"/>
    <x v="0"/>
    <x v="117"/>
    <n v="5087.25"/>
    <n v="283"/>
    <x v="0"/>
    <n v="17.976148409893995"/>
    <s v="Yes"/>
    <s v="February"/>
    <n v="2024"/>
  </r>
  <r>
    <s v="S00022354"/>
    <x v="1"/>
    <s v="P14"/>
    <x v="4"/>
    <x v="67"/>
    <n v="5719.5"/>
    <n v="409"/>
    <x v="0"/>
    <n v="13.984107579462103"/>
    <s v="Yes"/>
    <s v="January"/>
    <n v="2023"/>
  </r>
  <r>
    <s v="S00022359"/>
    <x v="1"/>
    <s v="P14"/>
    <x v="5"/>
    <x v="36"/>
    <n v="1449"/>
    <n v="86"/>
    <x v="0"/>
    <n v="16.848837209302324"/>
    <s v="Yes"/>
    <s v="February"/>
    <n v="2023"/>
  </r>
  <r>
    <s v="S00022360"/>
    <x v="1"/>
    <s v="P14"/>
    <x v="5"/>
    <x v="309"/>
    <n v="5220"/>
    <n v="327"/>
    <x v="1"/>
    <n v="15.963302752293577"/>
    <s v="No"/>
    <s v="July"/>
    <n v="2024"/>
  </r>
  <r>
    <s v="S00022367"/>
    <x v="1"/>
    <s v="P14"/>
    <x v="0"/>
    <x v="264"/>
    <n v="6126.75"/>
    <n v="409"/>
    <x v="1"/>
    <n v="14.979828850855746"/>
    <s v="No"/>
    <s v="July"/>
    <n v="2024"/>
  </r>
  <r>
    <s v="S00022369"/>
    <x v="1"/>
    <s v="P14"/>
    <x v="4"/>
    <x v="158"/>
    <n v="5494.5"/>
    <n v="344"/>
    <x v="0"/>
    <n v="15.972383720930232"/>
    <s v="Yes"/>
    <s v="July"/>
    <n v="2023"/>
  </r>
  <r>
    <s v="S00022392"/>
    <x v="1"/>
    <s v="P15"/>
    <x v="3"/>
    <x v="26"/>
    <n v="5157"/>
    <n v="304"/>
    <x v="0"/>
    <n v="16.963815789473685"/>
    <s v="Yes"/>
    <s v="May"/>
    <n v="2023"/>
  </r>
  <r>
    <s v="S00022396"/>
    <x v="1"/>
    <s v="P15"/>
    <x v="2"/>
    <x v="52"/>
    <n v="7638.75"/>
    <n v="425"/>
    <x v="0"/>
    <n v="17.973529411764705"/>
    <s v="Yes"/>
    <s v="August"/>
    <n v="2023"/>
  </r>
  <r>
    <s v="S00022405"/>
    <x v="1"/>
    <s v="P15"/>
    <x v="4"/>
    <x v="121"/>
    <n v="7069.5"/>
    <n v="373"/>
    <x v="0"/>
    <n v="18.953083109919572"/>
    <s v="Yes"/>
    <s v="September"/>
    <n v="2023"/>
  </r>
  <r>
    <s v="S00022407"/>
    <x v="1"/>
    <s v="P15"/>
    <x v="3"/>
    <x v="377"/>
    <n v="1154.25"/>
    <n v="58"/>
    <x v="0"/>
    <n v="19.900862068965516"/>
    <s v="Yes"/>
    <s v="January"/>
    <n v="2023"/>
  </r>
  <r>
    <s v="S00022425"/>
    <x v="1"/>
    <s v="P16"/>
    <x v="3"/>
    <x v="92"/>
    <n v="11963.25"/>
    <n v="704"/>
    <x v="0"/>
    <n v="16.99325284090909"/>
    <s v="Yes"/>
    <s v="July"/>
    <n v="2023"/>
  </r>
  <r>
    <s v="S00022439"/>
    <x v="1"/>
    <s v="P16"/>
    <x v="4"/>
    <x v="276"/>
    <n v="4592.25"/>
    <n v="256"/>
    <x v="0"/>
    <n v="17.9384765625"/>
    <s v="Yes"/>
    <s v="October"/>
    <n v="2023"/>
  </r>
  <r>
    <s v="S00022514"/>
    <x v="1"/>
    <s v="P17"/>
    <x v="5"/>
    <x v="378"/>
    <n v="3044.25"/>
    <n v="305"/>
    <x v="0"/>
    <n v="9.9811475409836063"/>
    <s v="Yes"/>
    <s v="June"/>
    <n v="2023"/>
  </r>
  <r>
    <s v="S00022526"/>
    <x v="1"/>
    <s v="P17"/>
    <x v="3"/>
    <x v="84"/>
    <n v="7092"/>
    <n v="645"/>
    <x v="0"/>
    <n v="10.995348837209303"/>
    <s v="Yes"/>
    <s v="November"/>
    <n v="2023"/>
  </r>
  <r>
    <s v="S00022562"/>
    <x v="1"/>
    <s v="P17"/>
    <x v="3"/>
    <x v="41"/>
    <n v="7978.5"/>
    <n v="998"/>
    <x v="0"/>
    <n v="7.9944889779559114"/>
    <s v="Yes"/>
    <s v="May"/>
    <n v="2024"/>
  </r>
  <r>
    <s v="S00022579"/>
    <x v="1"/>
    <s v="P18"/>
    <x v="3"/>
    <x v="187"/>
    <n v="7924.5"/>
    <n v="721"/>
    <x v="3"/>
    <n v="10.990984743411929"/>
    <s v="No"/>
    <s v="February"/>
    <n v="2024"/>
  </r>
  <r>
    <s v="S00022603"/>
    <x v="1"/>
    <s v="P18"/>
    <x v="0"/>
    <x v="225"/>
    <n v="5240.25"/>
    <n v="525"/>
    <x v="1"/>
    <n v="9.9814285714285713"/>
    <s v="No"/>
    <s v="July"/>
    <n v="2024"/>
  </r>
  <r>
    <s v="S00022613"/>
    <x v="1"/>
    <s v="P18"/>
    <x v="3"/>
    <x v="251"/>
    <n v="2263.5"/>
    <n v="324"/>
    <x v="0"/>
    <n v="6.9861111111111107"/>
    <s v="Yes"/>
    <s v="May"/>
    <n v="2023"/>
  </r>
  <r>
    <s v="S00022625"/>
    <x v="1"/>
    <s v="P18"/>
    <x v="4"/>
    <x v="379"/>
    <n v="639"/>
    <n v="92"/>
    <x v="0"/>
    <n v="6.9456521739130439"/>
    <s v="Yes"/>
    <s v="January"/>
    <n v="2024"/>
  </r>
  <r>
    <s v="S00022632"/>
    <x v="1"/>
    <s v="P18"/>
    <x v="5"/>
    <x v="236"/>
    <n v="18378"/>
    <n v="1838"/>
    <x v="0"/>
    <n v="9.998911860718172"/>
    <s v="Yes"/>
    <s v="February"/>
    <n v="2023"/>
  </r>
  <r>
    <s v="S00022643"/>
    <x v="1"/>
    <s v="P18"/>
    <x v="4"/>
    <x v="160"/>
    <n v="2432.25"/>
    <n v="305"/>
    <x v="3"/>
    <n v="7.9745901639344261"/>
    <s v="No"/>
    <s v="November"/>
    <n v="2023"/>
  </r>
  <r>
    <s v="S00022654"/>
    <x v="1"/>
    <s v="P18"/>
    <x v="0"/>
    <x v="7"/>
    <n v="3564"/>
    <n v="396"/>
    <x v="0"/>
    <n v="9"/>
    <s v="Yes"/>
    <s v="December"/>
    <n v="2023"/>
  </r>
  <r>
    <s v="S00022656"/>
    <x v="1"/>
    <s v="P18"/>
    <x v="0"/>
    <x v="154"/>
    <n v="33484.5"/>
    <n v="4186"/>
    <x v="3"/>
    <n v="7.9991638795986626"/>
    <s v="No"/>
    <s v="February"/>
    <n v="2024"/>
  </r>
  <r>
    <s v="S00022669"/>
    <x v="1"/>
    <s v="P19"/>
    <x v="1"/>
    <x v="185"/>
    <n v="7661.25"/>
    <n v="265"/>
    <x v="0"/>
    <n v="28.910377358490567"/>
    <s v="Yes"/>
    <s v="December"/>
    <n v="2023"/>
  </r>
  <r>
    <s v="S00022684"/>
    <x v="1"/>
    <s v="P19"/>
    <x v="5"/>
    <x v="242"/>
    <n v="5445"/>
    <n v="218"/>
    <x v="0"/>
    <n v="24.977064220183486"/>
    <s v="Yes"/>
    <s v="November"/>
    <n v="2023"/>
  </r>
  <r>
    <s v="S00022687"/>
    <x v="1"/>
    <s v="P19"/>
    <x v="1"/>
    <x v="380"/>
    <n v="9992.25"/>
    <n v="385"/>
    <x v="0"/>
    <n v="25.953896103896103"/>
    <s v="Yes"/>
    <s v="June"/>
    <n v="2023"/>
  </r>
  <r>
    <s v="S00022753"/>
    <x v="1"/>
    <s v="P20"/>
    <x v="2"/>
    <x v="111"/>
    <n v="7508.25"/>
    <n v="626"/>
    <x v="0"/>
    <n v="11.994009584664537"/>
    <s v="Yes"/>
    <s v="April"/>
    <n v="2024"/>
  </r>
  <r>
    <s v="S00022759"/>
    <x v="1"/>
    <s v="P20"/>
    <x v="4"/>
    <x v="381"/>
    <n v="5199.75"/>
    <n v="650"/>
    <x v="0"/>
    <n v="7.9996153846153844"/>
    <s v="Yes"/>
    <s v="October"/>
    <n v="2023"/>
  </r>
  <r>
    <s v="S00022760"/>
    <x v="1"/>
    <s v="P20"/>
    <x v="4"/>
    <x v="329"/>
    <n v="4005"/>
    <n v="401"/>
    <x v="0"/>
    <n v="9.9875311720698257"/>
    <s v="Yes"/>
    <s v="November"/>
    <n v="2023"/>
  </r>
  <r>
    <s v="S00022800"/>
    <x v="1"/>
    <s v="P21"/>
    <x v="3"/>
    <x v="165"/>
    <n v="803.25"/>
    <n v="90"/>
    <x v="0"/>
    <n v="8.9250000000000007"/>
    <s v="Yes"/>
    <s v="April"/>
    <n v="2024"/>
  </r>
  <r>
    <s v="S00022835"/>
    <x v="1"/>
    <s v="P21"/>
    <x v="5"/>
    <x v="154"/>
    <n v="6428.25"/>
    <n v="804"/>
    <x v="0"/>
    <n v="7.9953358208955221"/>
    <s v="Yes"/>
    <s v="February"/>
    <n v="2024"/>
  </r>
  <r>
    <s v="S00022912"/>
    <x v="1"/>
    <s v="P22"/>
    <x v="4"/>
    <x v="353"/>
    <n v="9418.5"/>
    <n v="449"/>
    <x v="0"/>
    <n v="20.976614699331847"/>
    <s v="Yes"/>
    <s v="April"/>
    <n v="2024"/>
  </r>
  <r>
    <s v="S00022928"/>
    <x v="1"/>
    <s v="P22"/>
    <x v="0"/>
    <x v="110"/>
    <n v="1624.5"/>
    <n v="86"/>
    <x v="1"/>
    <n v="18.88953488372093"/>
    <s v="No"/>
    <s v="August"/>
    <n v="2024"/>
  </r>
  <r>
    <s v="S00022949"/>
    <x v="1"/>
    <s v="P22"/>
    <x v="4"/>
    <x v="382"/>
    <n v="8106.75"/>
    <n v="451"/>
    <x v="0"/>
    <n v="17.975055432372507"/>
    <s v="Yes"/>
    <s v="January"/>
    <n v="2024"/>
  </r>
  <r>
    <s v="S00022950"/>
    <x v="1"/>
    <s v="P01"/>
    <x v="3"/>
    <x v="239"/>
    <n v="9812.25"/>
    <n v="818"/>
    <x v="0"/>
    <n v="11.99541564792176"/>
    <s v="Yes"/>
    <s v="September"/>
    <n v="2023"/>
  </r>
  <r>
    <s v="S00022960"/>
    <x v="1"/>
    <s v="P01"/>
    <x v="0"/>
    <x v="193"/>
    <n v="1638"/>
    <n v="137"/>
    <x v="0"/>
    <n v="11.956204379562044"/>
    <s v="Yes"/>
    <s v="November"/>
    <n v="2023"/>
  </r>
  <r>
    <s v="S00022969"/>
    <x v="1"/>
    <s v="P01"/>
    <x v="3"/>
    <x v="259"/>
    <n v="1266.75"/>
    <n v="98"/>
    <x v="0"/>
    <n v="12.926020408163266"/>
    <s v="Yes"/>
    <s v="February"/>
    <n v="2023"/>
  </r>
  <r>
    <s v="S00022993"/>
    <x v="1"/>
    <s v="P01"/>
    <x v="1"/>
    <x v="11"/>
    <n v="4497.75"/>
    <n v="375"/>
    <x v="2"/>
    <n v="11.994"/>
    <s v="No"/>
    <s v="September"/>
    <n v="2024"/>
  </r>
  <r>
    <s v="S00023002"/>
    <x v="1"/>
    <s v="P01"/>
    <x v="3"/>
    <x v="86"/>
    <n v="7206.75"/>
    <n v="451"/>
    <x v="0"/>
    <n v="15.979490022172948"/>
    <s v="Yes"/>
    <s v="November"/>
    <n v="2023"/>
  </r>
  <r>
    <s v="S00023017"/>
    <x v="1"/>
    <s v="P01"/>
    <x v="4"/>
    <x v="383"/>
    <n v="4617"/>
    <n v="356"/>
    <x v="0"/>
    <n v="12.969101123595506"/>
    <s v="Yes"/>
    <s v="October"/>
    <n v="2023"/>
  </r>
  <r>
    <s v="S00023021"/>
    <x v="1"/>
    <s v="P01"/>
    <x v="3"/>
    <x v="292"/>
    <n v="10048.5"/>
    <n v="838"/>
    <x v="0"/>
    <n v="11.991050119331742"/>
    <s v="Yes"/>
    <s v="February"/>
    <n v="2024"/>
  </r>
  <r>
    <s v="S00023040"/>
    <x v="1"/>
    <s v="P02"/>
    <x v="5"/>
    <x v="47"/>
    <n v="2344.5"/>
    <n v="168"/>
    <x v="2"/>
    <n v="13.955357142857142"/>
    <s v="No"/>
    <s v="September"/>
    <n v="2024"/>
  </r>
  <r>
    <s v="S00023094"/>
    <x v="1"/>
    <s v="P04"/>
    <x v="1"/>
    <x v="316"/>
    <n v="7213.5"/>
    <n v="902"/>
    <x v="0"/>
    <n v="7.9972283813747227"/>
    <s v="Yes"/>
    <s v="March"/>
    <n v="2024"/>
  </r>
  <r>
    <s v="S00023115"/>
    <x v="1"/>
    <s v="P04"/>
    <x v="0"/>
    <x v="77"/>
    <n v="4977"/>
    <n v="711"/>
    <x v="0"/>
    <n v="7"/>
    <s v="Yes"/>
    <s v="November"/>
    <n v="2023"/>
  </r>
  <r>
    <s v="S00023120"/>
    <x v="1"/>
    <s v="P04"/>
    <x v="3"/>
    <x v="97"/>
    <n v="10689.75"/>
    <n v="1188"/>
    <x v="0"/>
    <n v="8.9981060606060606"/>
    <s v="Yes"/>
    <s v="September"/>
    <n v="2023"/>
  </r>
  <r>
    <s v="S00023127"/>
    <x v="1"/>
    <s v="P04"/>
    <x v="2"/>
    <x v="49"/>
    <n v="6351.75"/>
    <n v="1059"/>
    <x v="2"/>
    <n v="5.9978753541076486"/>
    <s v="No"/>
    <s v="September"/>
    <n v="2024"/>
  </r>
  <r>
    <s v="S00023128"/>
    <x v="1"/>
    <s v="P04"/>
    <x v="1"/>
    <x v="67"/>
    <n v="8444.25"/>
    <n v="939"/>
    <x v="0"/>
    <n v="8.9928115015974441"/>
    <s v="Yes"/>
    <s v="January"/>
    <n v="2023"/>
  </r>
  <r>
    <s v="S00023172"/>
    <x v="1"/>
    <s v="P04"/>
    <x v="3"/>
    <x v="167"/>
    <n v="497.25"/>
    <n v="72"/>
    <x v="0"/>
    <n v="6.90625"/>
    <s v="Yes"/>
    <s v="April"/>
    <n v="2023"/>
  </r>
  <r>
    <s v="S00023276"/>
    <x v="1"/>
    <s v="P05"/>
    <x v="3"/>
    <x v="64"/>
    <n v="1390.5"/>
    <n v="232"/>
    <x v="0"/>
    <n v="5.993534482758621"/>
    <s v="Yes"/>
    <s v="August"/>
    <n v="2023"/>
  </r>
  <r>
    <s v="S00023291"/>
    <x v="1"/>
    <s v="P06"/>
    <x v="3"/>
    <x v="384"/>
    <n v="9544.5"/>
    <n v="398"/>
    <x v="0"/>
    <n v="23.981155778894472"/>
    <s v="Yes"/>
    <s v="June"/>
    <n v="2024"/>
  </r>
  <r>
    <s v="S00023307"/>
    <x v="1"/>
    <s v="P06"/>
    <x v="3"/>
    <x v="385"/>
    <n v="7596"/>
    <n v="317"/>
    <x v="2"/>
    <n v="23.962145110410095"/>
    <s v="No"/>
    <s v="September"/>
    <n v="2024"/>
  </r>
  <r>
    <s v="S00023322"/>
    <x v="1"/>
    <s v="P06"/>
    <x v="4"/>
    <x v="118"/>
    <n v="3051"/>
    <n v="109"/>
    <x v="0"/>
    <n v="27.990825688073393"/>
    <s v="Yes"/>
    <s v="February"/>
    <n v="2023"/>
  </r>
  <r>
    <s v="S00023331"/>
    <x v="1"/>
    <s v="P07"/>
    <x v="2"/>
    <x v="379"/>
    <n v="5827.5"/>
    <n v="234"/>
    <x v="0"/>
    <n v="24.903846153846153"/>
    <s v="Yes"/>
    <s v="January"/>
    <n v="2024"/>
  </r>
  <r>
    <s v="S00023355"/>
    <x v="1"/>
    <s v="P07"/>
    <x v="4"/>
    <x v="142"/>
    <n v="4772.25"/>
    <n v="191"/>
    <x v="0"/>
    <n v="24.985602094240839"/>
    <s v="Yes"/>
    <s v="August"/>
    <n v="2023"/>
  </r>
  <r>
    <s v="S00023358"/>
    <x v="1"/>
    <s v="P07"/>
    <x v="3"/>
    <x v="330"/>
    <n v="5613.75"/>
    <n v="201"/>
    <x v="0"/>
    <n v="27.92910447761194"/>
    <s v="Yes"/>
    <s v="March"/>
    <n v="2024"/>
  </r>
  <r>
    <s v="S00023364"/>
    <x v="1"/>
    <s v="P07"/>
    <x v="5"/>
    <x v="386"/>
    <n v="4709.25"/>
    <n v="169"/>
    <x v="0"/>
    <n v="27.865384615384617"/>
    <s v="Yes"/>
    <s v="May"/>
    <n v="2023"/>
  </r>
  <r>
    <s v="S00023411"/>
    <x v="1"/>
    <s v="P08"/>
    <x v="3"/>
    <x v="52"/>
    <n v="11056.5"/>
    <n v="582"/>
    <x v="0"/>
    <n v="18.99742268041237"/>
    <s v="Yes"/>
    <s v="August"/>
    <n v="2023"/>
  </r>
  <r>
    <s v="S00023441"/>
    <x v="1"/>
    <s v="P08"/>
    <x v="4"/>
    <x v="300"/>
    <n v="14307.75"/>
    <n v="716"/>
    <x v="3"/>
    <n v="19.982891061452513"/>
    <s v="No"/>
    <s v="March"/>
    <n v="2023"/>
  </r>
  <r>
    <s v="S00023470"/>
    <x v="1"/>
    <s v="P08"/>
    <x v="0"/>
    <x v="325"/>
    <n v="2724.75"/>
    <n v="144"/>
    <x v="0"/>
    <n v="18.921875"/>
    <s v="Yes"/>
    <s v="May"/>
    <n v="2024"/>
  </r>
  <r>
    <s v="S00023486"/>
    <x v="1"/>
    <s v="P08"/>
    <x v="1"/>
    <x v="68"/>
    <n v="13063.5"/>
    <n v="726"/>
    <x v="1"/>
    <n v="17.993801652892561"/>
    <s v="No"/>
    <s v="July"/>
    <n v="2024"/>
  </r>
  <r>
    <s v="S00023496"/>
    <x v="1"/>
    <s v="P09"/>
    <x v="3"/>
    <x v="26"/>
    <n v="10575"/>
    <n v="529"/>
    <x v="0"/>
    <n v="19.990548204158792"/>
    <s v="Yes"/>
    <s v="May"/>
    <n v="2023"/>
  </r>
  <r>
    <s v="S00023497"/>
    <x v="1"/>
    <s v="P09"/>
    <x v="3"/>
    <x v="329"/>
    <n v="4817.25"/>
    <n v="254"/>
    <x v="0"/>
    <n v="18.965551181102363"/>
    <s v="Yes"/>
    <s v="November"/>
    <n v="2023"/>
  </r>
  <r>
    <s v="S00023525"/>
    <x v="1"/>
    <s v="P10"/>
    <x v="4"/>
    <x v="4"/>
    <n v="4671"/>
    <n v="334"/>
    <x v="0"/>
    <n v="13.985029940119761"/>
    <s v="Yes"/>
    <s v="December"/>
    <n v="2023"/>
  </r>
  <r>
    <s v="S00023533"/>
    <x v="1"/>
    <s v="P10"/>
    <x v="5"/>
    <x v="129"/>
    <n v="7670.25"/>
    <n v="512"/>
    <x v="0"/>
    <n v="14.98095703125"/>
    <s v="Yes"/>
    <s v="December"/>
    <n v="2023"/>
  </r>
  <r>
    <s v="S00023566"/>
    <x v="1"/>
    <s v="P10"/>
    <x v="5"/>
    <x v="346"/>
    <n v="49.5"/>
    <n v="4"/>
    <x v="2"/>
    <n v="12.375"/>
    <s v="No"/>
    <s v="September"/>
    <n v="2024"/>
  </r>
  <r>
    <s v="S00023597"/>
    <x v="1"/>
    <s v="P10"/>
    <x v="3"/>
    <x v="4"/>
    <n v="3672"/>
    <n v="230"/>
    <x v="0"/>
    <n v="15.965217391304348"/>
    <s v="Yes"/>
    <s v="December"/>
    <n v="2023"/>
  </r>
  <r>
    <s v="S00023599"/>
    <x v="1"/>
    <s v="P10"/>
    <x v="3"/>
    <x v="387"/>
    <n v="1161"/>
    <n v="73"/>
    <x v="0"/>
    <n v="15.904109589041095"/>
    <s v="Yes"/>
    <s v="March"/>
    <n v="2023"/>
  </r>
  <r>
    <s v="S00023622"/>
    <x v="1"/>
    <s v="P10"/>
    <x v="1"/>
    <x v="39"/>
    <n v="8358.75"/>
    <n v="697"/>
    <x v="2"/>
    <n v="11.992467718794835"/>
    <s v="No"/>
    <s v="September"/>
    <n v="2024"/>
  </r>
  <r>
    <s v="S00023647"/>
    <x v="1"/>
    <s v="P11"/>
    <x v="3"/>
    <x v="97"/>
    <n v="2571.75"/>
    <n v="129"/>
    <x v="0"/>
    <n v="19.936046511627907"/>
    <s v="Yes"/>
    <s v="September"/>
    <n v="2023"/>
  </r>
  <r>
    <s v="S00023663"/>
    <x v="1"/>
    <s v="P11"/>
    <x v="4"/>
    <x v="82"/>
    <n v="366.75"/>
    <n v="20"/>
    <x v="0"/>
    <n v="18.337499999999999"/>
    <s v="Yes"/>
    <s v="February"/>
    <n v="2024"/>
  </r>
  <r>
    <s v="S00023664"/>
    <x v="1"/>
    <s v="P12"/>
    <x v="3"/>
    <x v="84"/>
    <n v="578.25"/>
    <n v="37"/>
    <x v="3"/>
    <n v="15.628378378378379"/>
    <s v="No"/>
    <s v="November"/>
    <n v="2023"/>
  </r>
  <r>
    <s v="S00023668"/>
    <x v="1"/>
    <s v="P12"/>
    <x v="5"/>
    <x v="154"/>
    <n v="12030.75"/>
    <n v="752"/>
    <x v="0"/>
    <n v="15.998337765957446"/>
    <s v="Yes"/>
    <s v="February"/>
    <n v="2024"/>
  </r>
  <r>
    <s v="S00023688"/>
    <x v="1"/>
    <s v="P12"/>
    <x v="2"/>
    <x v="144"/>
    <n v="13104"/>
    <n v="819"/>
    <x v="1"/>
    <n v="16"/>
    <s v="No"/>
    <s v="August"/>
    <n v="2024"/>
  </r>
  <r>
    <s v="S00023692"/>
    <x v="1"/>
    <s v="P12"/>
    <x v="0"/>
    <x v="14"/>
    <n v="7436.25"/>
    <n v="496"/>
    <x v="3"/>
    <n v="14.992439516129032"/>
    <s v="No"/>
    <s v="August"/>
    <n v="2024"/>
  </r>
  <r>
    <s v="S00023702"/>
    <x v="1"/>
    <s v="P12"/>
    <x v="5"/>
    <x v="236"/>
    <n v="4918.5"/>
    <n v="290"/>
    <x v="0"/>
    <n v="16.960344827586209"/>
    <s v="Yes"/>
    <s v="February"/>
    <n v="2023"/>
  </r>
  <r>
    <s v="S00023732"/>
    <x v="1"/>
    <s v="P13"/>
    <x v="3"/>
    <x v="70"/>
    <n v="751.5"/>
    <n v="126"/>
    <x v="0"/>
    <n v="5.9642857142857144"/>
    <s v="Yes"/>
    <s v="May"/>
    <n v="2023"/>
  </r>
  <r>
    <s v="S00023752"/>
    <x v="1"/>
    <s v="P13"/>
    <x v="3"/>
    <x v="245"/>
    <n v="5213.25"/>
    <n v="869"/>
    <x v="0"/>
    <n v="5.9991369390103566"/>
    <s v="Yes"/>
    <s v="October"/>
    <n v="2023"/>
  </r>
  <r>
    <s v="S00023788"/>
    <x v="1"/>
    <s v="P13"/>
    <x v="5"/>
    <x v="132"/>
    <n v="2889"/>
    <n v="482"/>
    <x v="0"/>
    <n v="5.9937759336099585"/>
    <s v="Yes"/>
    <s v="July"/>
    <n v="2023"/>
  </r>
  <r>
    <s v="S00023858"/>
    <x v="1"/>
    <s v="P14"/>
    <x v="2"/>
    <x v="237"/>
    <n v="3033"/>
    <n v="179"/>
    <x v="0"/>
    <n v="16.94413407821229"/>
    <s v="Yes"/>
    <s v="June"/>
    <n v="2024"/>
  </r>
  <r>
    <s v="S00023894"/>
    <x v="1"/>
    <s v="P14"/>
    <x v="1"/>
    <x v="174"/>
    <n v="598.5"/>
    <n v="38"/>
    <x v="1"/>
    <n v="15.75"/>
    <s v="No"/>
    <s v="August"/>
    <n v="2024"/>
  </r>
  <r>
    <s v="S00023921"/>
    <x v="1"/>
    <s v="P15"/>
    <x v="3"/>
    <x v="365"/>
    <n v="3541.5"/>
    <n v="169"/>
    <x v="2"/>
    <n v="20.95562130177515"/>
    <s v="No"/>
    <s v="September"/>
    <n v="2024"/>
  </r>
  <r>
    <s v="S00023939"/>
    <x v="1"/>
    <s v="P15"/>
    <x v="3"/>
    <x v="348"/>
    <n v="2929.5"/>
    <n v="173"/>
    <x v="0"/>
    <n v="16.933526011560694"/>
    <s v="Yes"/>
    <s v="May"/>
    <n v="2024"/>
  </r>
  <r>
    <s v="S00023993"/>
    <x v="1"/>
    <s v="P16"/>
    <x v="5"/>
    <x v="30"/>
    <n v="9211.5"/>
    <n v="576"/>
    <x v="1"/>
    <n v="15.9921875"/>
    <s v="No"/>
    <s v="August"/>
    <n v="2024"/>
  </r>
  <r>
    <s v="S00024028"/>
    <x v="1"/>
    <s v="P16"/>
    <x v="2"/>
    <x v="48"/>
    <n v="6903"/>
    <n v="432"/>
    <x v="0"/>
    <n v="15.979166666666666"/>
    <s v="Yes"/>
    <s v="June"/>
    <n v="2024"/>
  </r>
  <r>
    <s v="S00024057"/>
    <x v="1"/>
    <s v="P17"/>
    <x v="3"/>
    <x v="169"/>
    <n v="9000"/>
    <n v="1000"/>
    <x v="1"/>
    <n v="9"/>
    <s v="No"/>
    <s v="August"/>
    <n v="2024"/>
  </r>
  <r>
    <s v="S00024071"/>
    <x v="1"/>
    <s v="P17"/>
    <x v="4"/>
    <x v="388"/>
    <n v="14481"/>
    <n v="1317"/>
    <x v="0"/>
    <n v="10.995444191343964"/>
    <s v="Yes"/>
    <s v="October"/>
    <n v="2023"/>
  </r>
  <r>
    <s v="S00024075"/>
    <x v="1"/>
    <s v="P17"/>
    <x v="3"/>
    <x v="43"/>
    <n v="3165.75"/>
    <n v="453"/>
    <x v="0"/>
    <n v="6.9884105960264904"/>
    <s v="Yes"/>
    <s v="October"/>
    <n v="2023"/>
  </r>
  <r>
    <s v="S00024076"/>
    <x v="1"/>
    <s v="P17"/>
    <x v="5"/>
    <x v="85"/>
    <n v="9875.25"/>
    <n v="1098"/>
    <x v="1"/>
    <n v="8.9938524590163933"/>
    <s v="No"/>
    <s v="August"/>
    <n v="2024"/>
  </r>
  <r>
    <s v="S00024136"/>
    <x v="1"/>
    <s v="P18"/>
    <x v="4"/>
    <x v="389"/>
    <n v="3712.5"/>
    <n v="531"/>
    <x v="3"/>
    <n v="6.9915254237288131"/>
    <s v="No"/>
    <s v="August"/>
    <n v="2023"/>
  </r>
  <r>
    <s v="S00024145"/>
    <x v="1"/>
    <s v="P18"/>
    <x v="5"/>
    <x v="146"/>
    <n v="5019.75"/>
    <n v="628"/>
    <x v="0"/>
    <n v="7.9932324840764331"/>
    <s v="Yes"/>
    <s v="April"/>
    <n v="2024"/>
  </r>
  <r>
    <s v="S00024160"/>
    <x v="1"/>
    <s v="P18"/>
    <x v="3"/>
    <x v="103"/>
    <n v="5154.75"/>
    <n v="573"/>
    <x v="0"/>
    <n v="8.9960732984293195"/>
    <s v="Yes"/>
    <s v="December"/>
    <n v="2023"/>
  </r>
  <r>
    <s v="S00024174"/>
    <x v="1"/>
    <s v="P18"/>
    <x v="3"/>
    <x v="174"/>
    <n v="10548"/>
    <n v="1319"/>
    <x v="1"/>
    <n v="7.9969673995451096"/>
    <s v="No"/>
    <s v="August"/>
    <n v="2024"/>
  </r>
  <r>
    <s v="S00024216"/>
    <x v="1"/>
    <s v="P19"/>
    <x v="1"/>
    <x v="148"/>
    <n v="16724.25"/>
    <n v="598"/>
    <x v="0"/>
    <n v="27.966973244147159"/>
    <s v="Yes"/>
    <s v="February"/>
    <n v="2024"/>
  </r>
  <r>
    <s v="S00024234"/>
    <x v="1"/>
    <s v="P19"/>
    <x v="1"/>
    <x v="384"/>
    <n v="4997.25"/>
    <n v="186"/>
    <x v="0"/>
    <n v="26.866935483870968"/>
    <s v="Yes"/>
    <s v="June"/>
    <n v="2024"/>
  </r>
  <r>
    <s v="S00024272"/>
    <x v="1"/>
    <s v="P20"/>
    <x v="4"/>
    <x v="179"/>
    <n v="2551.5"/>
    <n v="232"/>
    <x v="0"/>
    <n v="10.997844827586206"/>
    <s v="Yes"/>
    <s v="December"/>
    <n v="2023"/>
  </r>
  <r>
    <s v="S00024280"/>
    <x v="1"/>
    <s v="P20"/>
    <x v="5"/>
    <x v="116"/>
    <n v="3998.25"/>
    <n v="334"/>
    <x v="0"/>
    <n v="11.970808383233534"/>
    <s v="Yes"/>
    <s v="August"/>
    <n v="2023"/>
  </r>
  <r>
    <s v="S00024286"/>
    <x v="1"/>
    <s v="P20"/>
    <x v="0"/>
    <x v="182"/>
    <n v="2425.5"/>
    <n v="304"/>
    <x v="0"/>
    <n v="7.9786184210526319"/>
    <s v="Yes"/>
    <s v="February"/>
    <n v="2023"/>
  </r>
  <r>
    <s v="S00024328"/>
    <x v="1"/>
    <s v="P21"/>
    <x v="3"/>
    <x v="390"/>
    <n v="3845.25"/>
    <n v="350"/>
    <x v="0"/>
    <n v="10.986428571428572"/>
    <s v="Yes"/>
    <s v="April"/>
    <n v="2023"/>
  </r>
  <r>
    <s v="S00024350"/>
    <x v="1"/>
    <s v="P21"/>
    <x v="5"/>
    <x v="274"/>
    <n v="6754.5"/>
    <n v="965"/>
    <x v="0"/>
    <n v="6.9994818652849737"/>
    <s v="Yes"/>
    <s v="February"/>
    <n v="2024"/>
  </r>
  <r>
    <s v="S00024355"/>
    <x v="1"/>
    <s v="P21"/>
    <x v="0"/>
    <x v="262"/>
    <n v="3514.5"/>
    <n v="440"/>
    <x v="0"/>
    <n v="7.9874999999999998"/>
    <s v="Yes"/>
    <s v="June"/>
    <n v="2023"/>
  </r>
  <r>
    <s v="S00024370"/>
    <x v="1"/>
    <s v="P21"/>
    <x v="1"/>
    <x v="389"/>
    <n v="8316"/>
    <n v="1188"/>
    <x v="0"/>
    <n v="7"/>
    <s v="Yes"/>
    <s v="August"/>
    <n v="2023"/>
  </r>
  <r>
    <s v="S00024390"/>
    <x v="1"/>
    <s v="P22"/>
    <x v="0"/>
    <x v="257"/>
    <n v="9324"/>
    <n v="491"/>
    <x v="0"/>
    <n v="18.989816700610998"/>
    <s v="Yes"/>
    <s v="December"/>
    <n v="2023"/>
  </r>
  <r>
    <s v="S00024430"/>
    <x v="1"/>
    <s v="P22"/>
    <x v="3"/>
    <x v="300"/>
    <n v="2675.25"/>
    <n v="134"/>
    <x v="0"/>
    <n v="19.964552238805972"/>
    <s v="Yes"/>
    <s v="March"/>
    <n v="2023"/>
  </r>
  <r>
    <s v="S00024447"/>
    <x v="1"/>
    <s v="P22"/>
    <x v="3"/>
    <x v="211"/>
    <n v="6439.5"/>
    <n v="339"/>
    <x v="2"/>
    <n v="18.995575221238937"/>
    <s v="No"/>
    <s v="September"/>
    <n v="2024"/>
  </r>
  <r>
    <s v="S00024450"/>
    <x v="1"/>
    <s v="P22"/>
    <x v="5"/>
    <x v="8"/>
    <n v="6302.25"/>
    <n v="316"/>
    <x v="0"/>
    <n v="19.94382911392405"/>
    <s v="Yes"/>
    <s v="August"/>
    <n v="2023"/>
  </r>
  <r>
    <s v="S00024460"/>
    <x v="1"/>
    <s v="P22"/>
    <x v="4"/>
    <x v="315"/>
    <n v="14827.5"/>
    <n v="742"/>
    <x v="0"/>
    <n v="19.983153638814017"/>
    <s v="Yes"/>
    <s v="February"/>
    <n v="2023"/>
  </r>
  <r>
    <s v="S00024471"/>
    <x v="1"/>
    <s v="P22"/>
    <x v="1"/>
    <x v="258"/>
    <n v="13315.5"/>
    <n v="666"/>
    <x v="0"/>
    <n v="19.993243243243242"/>
    <s v="Yes"/>
    <s v="March"/>
    <n v="2024"/>
  </r>
  <r>
    <s v="S00024495"/>
    <x v="1"/>
    <s v="P01"/>
    <x v="4"/>
    <x v="57"/>
    <n v="333"/>
    <n v="24"/>
    <x v="0"/>
    <n v="13.875"/>
    <s v="Yes"/>
    <s v="February"/>
    <n v="2024"/>
  </r>
  <r>
    <s v="S00024507"/>
    <x v="1"/>
    <s v="P01"/>
    <x v="0"/>
    <x v="102"/>
    <n v="8091"/>
    <n v="506"/>
    <x v="0"/>
    <n v="15.9901185770751"/>
    <s v="Yes"/>
    <s v="March"/>
    <n v="2024"/>
  </r>
  <r>
    <s v="S00024596"/>
    <x v="1"/>
    <s v="P03"/>
    <x v="4"/>
    <x v="266"/>
    <n v="432"/>
    <n v="48"/>
    <x v="0"/>
    <n v="9"/>
    <s v="Yes"/>
    <s v="October"/>
    <n v="2023"/>
  </r>
  <r>
    <s v="S00024598"/>
    <x v="1"/>
    <s v="P03"/>
    <x v="4"/>
    <x v="205"/>
    <n v="3021.75"/>
    <n v="233"/>
    <x v="0"/>
    <n v="12.968884120171674"/>
    <s v="Yes"/>
    <s v="June"/>
    <n v="2024"/>
  </r>
  <r>
    <s v="S00024606"/>
    <x v="1"/>
    <s v="P04"/>
    <x v="2"/>
    <x v="282"/>
    <n v="9045"/>
    <n v="1005"/>
    <x v="0"/>
    <n v="9"/>
    <s v="Yes"/>
    <s v="January"/>
    <n v="2024"/>
  </r>
  <r>
    <s v="S00024628"/>
    <x v="1"/>
    <s v="P04"/>
    <x v="0"/>
    <x v="209"/>
    <n v="8961.75"/>
    <n v="1793"/>
    <x v="0"/>
    <n v="4.9981873954266591"/>
    <s v="Yes"/>
    <s v="May"/>
    <n v="2024"/>
  </r>
  <r>
    <s v="S00024637"/>
    <x v="1"/>
    <s v="P04"/>
    <x v="5"/>
    <x v="133"/>
    <n v="12132"/>
    <n v="1517"/>
    <x v="0"/>
    <n v="7.9973632168754119"/>
    <s v="Yes"/>
    <s v="March"/>
    <n v="2023"/>
  </r>
  <r>
    <s v="S00024645"/>
    <x v="1"/>
    <s v="P04"/>
    <x v="0"/>
    <x v="185"/>
    <n v="7184.25"/>
    <n v="1198"/>
    <x v="0"/>
    <n v="5.9968697829716193"/>
    <s v="Yes"/>
    <s v="December"/>
    <n v="2023"/>
  </r>
  <r>
    <s v="S00024663"/>
    <x v="1"/>
    <s v="P04"/>
    <x v="4"/>
    <x v="75"/>
    <n v="1156.5"/>
    <n v="232"/>
    <x v="0"/>
    <n v="4.9849137931034484"/>
    <s v="Yes"/>
    <s v="September"/>
    <n v="2023"/>
  </r>
  <r>
    <s v="S00024667"/>
    <x v="1"/>
    <s v="P04"/>
    <x v="3"/>
    <x v="236"/>
    <n v="6291"/>
    <n v="899"/>
    <x v="0"/>
    <n v="6.9977753058954395"/>
    <s v="Yes"/>
    <s v="February"/>
    <n v="2023"/>
  </r>
  <r>
    <s v="S00024682"/>
    <x v="1"/>
    <s v="P04"/>
    <x v="4"/>
    <x v="10"/>
    <n v="5847.75"/>
    <n v="650"/>
    <x v="0"/>
    <n v="8.9965384615384618"/>
    <s v="Yes"/>
    <s v="May"/>
    <n v="2023"/>
  </r>
  <r>
    <s v="S00024712"/>
    <x v="1"/>
    <s v="P04"/>
    <x v="0"/>
    <x v="79"/>
    <n v="337.5"/>
    <n v="57"/>
    <x v="0"/>
    <n v="5.9210526315789478"/>
    <s v="Yes"/>
    <s v="January"/>
    <n v="2024"/>
  </r>
  <r>
    <s v="S00024743"/>
    <x v="1"/>
    <s v="P05"/>
    <x v="1"/>
    <x v="13"/>
    <n v="2430"/>
    <n v="270"/>
    <x v="0"/>
    <n v="9"/>
    <s v="Yes"/>
    <s v="May"/>
    <n v="2024"/>
  </r>
  <r>
    <s v="S00024757"/>
    <x v="1"/>
    <s v="P05"/>
    <x v="5"/>
    <x v="178"/>
    <n v="5955.75"/>
    <n v="851"/>
    <x v="0"/>
    <n v="6.9985311398354879"/>
    <s v="Yes"/>
    <s v="September"/>
    <n v="2023"/>
  </r>
  <r>
    <s v="S00024774"/>
    <x v="1"/>
    <s v="P05"/>
    <x v="5"/>
    <x v="266"/>
    <n v="6606"/>
    <n v="1322"/>
    <x v="0"/>
    <n v="4.9969742813918305"/>
    <s v="Yes"/>
    <s v="October"/>
    <n v="2023"/>
  </r>
  <r>
    <s v="S00024796"/>
    <x v="1"/>
    <s v="P05"/>
    <x v="0"/>
    <x v="57"/>
    <n v="8712"/>
    <n v="968"/>
    <x v="0"/>
    <n v="9"/>
    <s v="Yes"/>
    <s v="February"/>
    <n v="2024"/>
  </r>
  <r>
    <s v="S00024843"/>
    <x v="1"/>
    <s v="P06"/>
    <x v="5"/>
    <x v="29"/>
    <n v="3064.5"/>
    <n v="114"/>
    <x v="0"/>
    <n v="26.881578947368421"/>
    <s v="Yes"/>
    <s v="November"/>
    <n v="2023"/>
  </r>
  <r>
    <s v="S00024867"/>
    <x v="1"/>
    <s v="P07"/>
    <x v="4"/>
    <x v="200"/>
    <n v="6176.25"/>
    <n v="248"/>
    <x v="1"/>
    <n v="24.90423387096774"/>
    <s v="No"/>
    <s v="August"/>
    <n v="2024"/>
  </r>
  <r>
    <s v="S00024875"/>
    <x v="1"/>
    <s v="P07"/>
    <x v="5"/>
    <x v="187"/>
    <n v="6291"/>
    <n v="225"/>
    <x v="0"/>
    <n v="27.96"/>
    <s v="Yes"/>
    <s v="February"/>
    <n v="2024"/>
  </r>
  <r>
    <s v="S00024912"/>
    <x v="1"/>
    <s v="P07"/>
    <x v="2"/>
    <x v="209"/>
    <n v="5366.25"/>
    <n v="199"/>
    <x v="0"/>
    <n v="26.96608040201005"/>
    <s v="Yes"/>
    <s v="May"/>
    <n v="2024"/>
  </r>
  <r>
    <s v="S00024943"/>
    <x v="1"/>
    <s v="P08"/>
    <x v="5"/>
    <x v="206"/>
    <n v="3278.25"/>
    <n v="183"/>
    <x v="0"/>
    <n v="17.91393442622951"/>
    <s v="Yes"/>
    <s v="January"/>
    <n v="2023"/>
  </r>
  <r>
    <s v="S00024949"/>
    <x v="1"/>
    <s v="P08"/>
    <x v="0"/>
    <x v="348"/>
    <n v="1995.75"/>
    <n v="106"/>
    <x v="0"/>
    <n v="18.827830188679247"/>
    <s v="Yes"/>
    <s v="May"/>
    <n v="2024"/>
  </r>
  <r>
    <s v="S00024965"/>
    <x v="1"/>
    <s v="P08"/>
    <x v="1"/>
    <x v="41"/>
    <n v="8849.25"/>
    <n v="466"/>
    <x v="0"/>
    <n v="18.98980686695279"/>
    <s v="Yes"/>
    <s v="May"/>
    <n v="2024"/>
  </r>
  <r>
    <s v="S00024992"/>
    <x v="1"/>
    <s v="P08"/>
    <x v="3"/>
    <x v="318"/>
    <n v="13464"/>
    <n v="709"/>
    <x v="0"/>
    <n v="18.9901269393512"/>
    <s v="Yes"/>
    <s v="September"/>
    <n v="2023"/>
  </r>
  <r>
    <s v="S00025003"/>
    <x v="1"/>
    <s v="P08"/>
    <x v="4"/>
    <x v="74"/>
    <n v="8511.75"/>
    <n v="426"/>
    <x v="0"/>
    <n v="19.9806338028169"/>
    <s v="Yes"/>
    <s v="February"/>
    <n v="2024"/>
  </r>
  <r>
    <s v="S00025052"/>
    <x v="1"/>
    <s v="P10"/>
    <x v="0"/>
    <x v="78"/>
    <n v="4941"/>
    <n v="353"/>
    <x v="0"/>
    <n v="13.997167138810198"/>
    <s v="Yes"/>
    <s v="August"/>
    <n v="2023"/>
  </r>
  <r>
    <s v="S00025058"/>
    <x v="1"/>
    <s v="P10"/>
    <x v="3"/>
    <x v="335"/>
    <n v="5044.5"/>
    <n v="337"/>
    <x v="1"/>
    <n v="14.968842729970326"/>
    <s v="No"/>
    <s v="July"/>
    <n v="2024"/>
  </r>
  <r>
    <s v="S00025068"/>
    <x v="1"/>
    <s v="P10"/>
    <x v="0"/>
    <x v="148"/>
    <n v="7389"/>
    <n v="528"/>
    <x v="0"/>
    <n v="13.994318181818182"/>
    <s v="Yes"/>
    <s v="February"/>
    <n v="2024"/>
  </r>
  <r>
    <s v="S00025093"/>
    <x v="1"/>
    <s v="P10"/>
    <x v="3"/>
    <x v="71"/>
    <n v="5339.25"/>
    <n v="445"/>
    <x v="2"/>
    <n v="11.998314606741573"/>
    <s v="No"/>
    <s v="September"/>
    <n v="2024"/>
  </r>
  <r>
    <s v="S00025098"/>
    <x v="1"/>
    <s v="P10"/>
    <x v="5"/>
    <x v="185"/>
    <n v="648"/>
    <n v="47"/>
    <x v="0"/>
    <n v="13.787234042553191"/>
    <s v="Yes"/>
    <s v="December"/>
    <n v="2023"/>
  </r>
  <r>
    <s v="S00025256"/>
    <x v="1"/>
    <s v="P12"/>
    <x v="0"/>
    <x v="100"/>
    <n v="8559"/>
    <n v="659"/>
    <x v="0"/>
    <n v="12.987860394537178"/>
    <s v="Yes"/>
    <s v="November"/>
    <n v="2023"/>
  </r>
  <r>
    <s v="S00025267"/>
    <x v="1"/>
    <s v="P13"/>
    <x v="5"/>
    <x v="132"/>
    <n v="8115.75"/>
    <n v="1015"/>
    <x v="0"/>
    <n v="7.9958128078817738"/>
    <s v="Yes"/>
    <s v="July"/>
    <n v="2023"/>
  </r>
  <r>
    <s v="S00025303"/>
    <x v="1"/>
    <s v="P13"/>
    <x v="2"/>
    <x v="123"/>
    <n v="5631.75"/>
    <n v="626"/>
    <x v="0"/>
    <n v="8.9964057507987221"/>
    <s v="Yes"/>
    <s v="March"/>
    <n v="2023"/>
  </r>
  <r>
    <s v="S00025310"/>
    <x v="1"/>
    <s v="P13"/>
    <x v="4"/>
    <x v="13"/>
    <n v="4965.75"/>
    <n v="710"/>
    <x v="0"/>
    <n v="6.9940140845070422"/>
    <s v="Yes"/>
    <s v="May"/>
    <n v="2024"/>
  </r>
  <r>
    <s v="S00025323"/>
    <x v="1"/>
    <s v="P13"/>
    <x v="0"/>
    <x v="207"/>
    <n v="7137"/>
    <n v="714"/>
    <x v="0"/>
    <n v="9.9957983193277311"/>
    <s v="Yes"/>
    <s v="June"/>
    <n v="2024"/>
  </r>
  <r>
    <s v="S00025337"/>
    <x v="1"/>
    <s v="P13"/>
    <x v="2"/>
    <x v="391"/>
    <n v="9654.75"/>
    <n v="1610"/>
    <x v="0"/>
    <n v="5.9967391304347828"/>
    <s v="Yes"/>
    <s v="February"/>
    <n v="2024"/>
  </r>
  <r>
    <s v="S00025342"/>
    <x v="1"/>
    <s v="P13"/>
    <x v="0"/>
    <x v="296"/>
    <n v="8757"/>
    <n v="1251"/>
    <x v="0"/>
    <n v="7"/>
    <s v="Yes"/>
    <s v="July"/>
    <n v="2023"/>
  </r>
  <r>
    <s v="S00025378"/>
    <x v="1"/>
    <s v="P13"/>
    <x v="4"/>
    <x v="328"/>
    <n v="6527.25"/>
    <n v="933"/>
    <x v="0"/>
    <n v="6.995980707395498"/>
    <s v="Yes"/>
    <s v="January"/>
    <n v="2023"/>
  </r>
  <r>
    <s v="S00025395"/>
    <x v="1"/>
    <s v="P14"/>
    <x v="4"/>
    <x v="17"/>
    <n v="4889.25"/>
    <n v="288"/>
    <x v="0"/>
    <n v="16.9765625"/>
    <s v="Yes"/>
    <s v="October"/>
    <n v="2023"/>
  </r>
  <r>
    <s v="S00025434"/>
    <x v="1"/>
    <s v="P14"/>
    <x v="3"/>
    <x v="174"/>
    <n v="3912.75"/>
    <n v="261"/>
    <x v="1"/>
    <n v="14.991379310344827"/>
    <s v="No"/>
    <s v="August"/>
    <n v="2024"/>
  </r>
  <r>
    <s v="S00025485"/>
    <x v="1"/>
    <s v="P16"/>
    <x v="3"/>
    <x v="229"/>
    <n v="8109"/>
    <n v="451"/>
    <x v="0"/>
    <n v="17.980044345898005"/>
    <s v="Yes"/>
    <s v="June"/>
    <n v="2023"/>
  </r>
  <r>
    <s v="S00025528"/>
    <x v="1"/>
    <s v="P16"/>
    <x v="0"/>
    <x v="20"/>
    <n v="724.5"/>
    <n v="49"/>
    <x v="0"/>
    <n v="14.785714285714286"/>
    <s v="Yes"/>
    <s v="July"/>
    <n v="2023"/>
  </r>
  <r>
    <s v="S00025530"/>
    <x v="1"/>
    <s v="P16"/>
    <x v="4"/>
    <x v="345"/>
    <n v="5753.25"/>
    <n v="320"/>
    <x v="0"/>
    <n v="17.978906250000001"/>
    <s v="Yes"/>
    <s v="September"/>
    <n v="2023"/>
  </r>
  <r>
    <s v="S00025541"/>
    <x v="1"/>
    <s v="P16"/>
    <x v="2"/>
    <x v="113"/>
    <n v="135"/>
    <n v="10"/>
    <x v="0"/>
    <n v="13.5"/>
    <s v="Yes"/>
    <s v="May"/>
    <n v="2023"/>
  </r>
  <r>
    <s v="S00025570"/>
    <x v="1"/>
    <s v="P17"/>
    <x v="3"/>
    <x v="335"/>
    <n v="4740.75"/>
    <n v="527"/>
    <x v="1"/>
    <n v="8.9957305502846303"/>
    <s v="No"/>
    <s v="July"/>
    <n v="2024"/>
  </r>
  <r>
    <s v="S00025589"/>
    <x v="1"/>
    <s v="P17"/>
    <x v="5"/>
    <x v="313"/>
    <n v="9564.75"/>
    <n v="1196"/>
    <x v="1"/>
    <n v="7.9972826086956523"/>
    <s v="No"/>
    <s v="July"/>
    <n v="2024"/>
  </r>
  <r>
    <s v="S00025591"/>
    <x v="1"/>
    <s v="P17"/>
    <x v="5"/>
    <x v="297"/>
    <n v="3037.5"/>
    <n v="434"/>
    <x v="0"/>
    <n v="6.9988479262672811"/>
    <s v="Yes"/>
    <s v="July"/>
    <n v="2023"/>
  </r>
  <r>
    <s v="S00025658"/>
    <x v="1"/>
    <s v="P18"/>
    <x v="5"/>
    <x v="296"/>
    <n v="8574.75"/>
    <n v="953"/>
    <x v="0"/>
    <n v="8.9976390346274915"/>
    <s v="Yes"/>
    <s v="July"/>
    <n v="2023"/>
  </r>
  <r>
    <s v="S00025705"/>
    <x v="1"/>
    <s v="P18"/>
    <x v="3"/>
    <x v="16"/>
    <n v="6464.25"/>
    <n v="719"/>
    <x v="1"/>
    <n v="8.9906119610570236"/>
    <s v="No"/>
    <s v="July"/>
    <n v="2024"/>
  </r>
  <r>
    <s v="S00025726"/>
    <x v="1"/>
    <s v="P19"/>
    <x v="5"/>
    <x v="390"/>
    <n v="7069.5"/>
    <n v="262"/>
    <x v="0"/>
    <n v="26.982824427480917"/>
    <s v="Yes"/>
    <s v="April"/>
    <n v="2023"/>
  </r>
  <r>
    <s v="S00025731"/>
    <x v="1"/>
    <s v="P19"/>
    <x v="0"/>
    <x v="167"/>
    <n v="3222"/>
    <n v="116"/>
    <x v="0"/>
    <n v="27.775862068965516"/>
    <s v="Yes"/>
    <s v="April"/>
    <n v="2023"/>
  </r>
  <r>
    <s v="S00025760"/>
    <x v="1"/>
    <s v="P19"/>
    <x v="5"/>
    <x v="173"/>
    <n v="2547"/>
    <n v="98"/>
    <x v="0"/>
    <n v="25.989795918367346"/>
    <s v="Yes"/>
    <s v="January"/>
    <n v="2023"/>
  </r>
  <r>
    <s v="S00025762"/>
    <x v="1"/>
    <s v="P19"/>
    <x v="2"/>
    <x v="223"/>
    <n v="1624.5"/>
    <n v="59"/>
    <x v="0"/>
    <n v="27.533898305084747"/>
    <s v="Yes"/>
    <s v="January"/>
    <n v="2023"/>
  </r>
  <r>
    <s v="S00025783"/>
    <x v="1"/>
    <s v="P20"/>
    <x v="0"/>
    <x v="112"/>
    <n v="3264.75"/>
    <n v="273"/>
    <x v="0"/>
    <n v="11.958791208791208"/>
    <s v="Yes"/>
    <s v="February"/>
    <n v="2023"/>
  </r>
  <r>
    <s v="S00025787"/>
    <x v="1"/>
    <s v="P20"/>
    <x v="4"/>
    <x v="392"/>
    <n v="12766.5"/>
    <n v="1064"/>
    <x v="0"/>
    <n v="11.998590225563909"/>
    <s v="Yes"/>
    <s v="March"/>
    <n v="2023"/>
  </r>
  <r>
    <s v="S00025824"/>
    <x v="1"/>
    <s v="P21"/>
    <x v="3"/>
    <x v="16"/>
    <n v="6246"/>
    <n v="694"/>
    <x v="1"/>
    <n v="9"/>
    <s v="No"/>
    <s v="July"/>
    <n v="2024"/>
  </r>
  <r>
    <s v="S00025826"/>
    <x v="1"/>
    <s v="P21"/>
    <x v="3"/>
    <x v="280"/>
    <n v="2416.5"/>
    <n v="242"/>
    <x v="0"/>
    <n v="9.9855371900826455"/>
    <s v="Yes"/>
    <s v="January"/>
    <n v="2024"/>
  </r>
  <r>
    <s v="S00025828"/>
    <x v="1"/>
    <s v="P21"/>
    <x v="5"/>
    <x v="393"/>
    <n v="9130.5"/>
    <n v="1305"/>
    <x v="0"/>
    <n v="6.9965517241379311"/>
    <s v="Yes"/>
    <s v="January"/>
    <n v="2024"/>
  </r>
  <r>
    <s v="S00025861"/>
    <x v="1"/>
    <s v="P21"/>
    <x v="5"/>
    <x v="343"/>
    <n v="733.5"/>
    <n v="82"/>
    <x v="0"/>
    <n v="8.9451219512195124"/>
    <s v="Yes"/>
    <s v="July"/>
    <n v="2023"/>
  </r>
  <r>
    <s v="S00025883"/>
    <x v="1"/>
    <s v="P21"/>
    <x v="1"/>
    <x v="315"/>
    <n v="5179.5"/>
    <n v="576"/>
    <x v="0"/>
    <n v="8.9921875"/>
    <s v="Yes"/>
    <s v="February"/>
    <n v="2023"/>
  </r>
  <r>
    <s v="S00025886"/>
    <x v="1"/>
    <s v="P21"/>
    <x v="0"/>
    <x v="5"/>
    <n v="3861"/>
    <n v="483"/>
    <x v="1"/>
    <n v="7.9937888198757765"/>
    <s v="No"/>
    <s v="August"/>
    <n v="2024"/>
  </r>
  <r>
    <s v="S00025906"/>
    <x v="1"/>
    <s v="P21"/>
    <x v="4"/>
    <x v="177"/>
    <n v="4963.5"/>
    <n v="497"/>
    <x v="0"/>
    <n v="9.986921529175051"/>
    <s v="Yes"/>
    <s v="May"/>
    <n v="2023"/>
  </r>
  <r>
    <s v="S00025993"/>
    <x v="1"/>
    <s v="P22"/>
    <x v="3"/>
    <x v="48"/>
    <n v="4383"/>
    <n v="209"/>
    <x v="0"/>
    <n v="20.971291866028707"/>
    <s v="Yes"/>
    <s v="June"/>
    <n v="2024"/>
  </r>
  <r>
    <s v="S00026026"/>
    <x v="2"/>
    <s v="P01"/>
    <x v="4"/>
    <x v="394"/>
    <n v="4956.75"/>
    <n v="355"/>
    <x v="0"/>
    <n v="13.962676056338028"/>
    <s v="Yes"/>
    <s v="March"/>
    <n v="2023"/>
  </r>
  <r>
    <s v="S00026052"/>
    <x v="2"/>
    <s v="P01"/>
    <x v="1"/>
    <x v="40"/>
    <n v="5958"/>
    <n v="426"/>
    <x v="0"/>
    <n v="13.985915492957746"/>
    <s v="Yes"/>
    <s v="December"/>
    <n v="2023"/>
  </r>
  <r>
    <s v="S00026082"/>
    <x v="2"/>
    <s v="P01"/>
    <x v="5"/>
    <x v="253"/>
    <n v="1656"/>
    <n v="138"/>
    <x v="0"/>
    <n v="12"/>
    <s v="Yes"/>
    <s v="August"/>
    <n v="2023"/>
  </r>
  <r>
    <s v="S00026083"/>
    <x v="2"/>
    <s v="P01"/>
    <x v="5"/>
    <x v="193"/>
    <n v="582.75"/>
    <n v="42"/>
    <x v="0"/>
    <n v="13.875"/>
    <s v="Yes"/>
    <s v="November"/>
    <n v="2023"/>
  </r>
  <r>
    <s v="S00026096"/>
    <x v="2"/>
    <s v="P02"/>
    <x v="3"/>
    <x v="353"/>
    <n v="4520.25"/>
    <n v="283"/>
    <x v="0"/>
    <n v="15.972614840989399"/>
    <s v="Yes"/>
    <s v="April"/>
    <n v="2024"/>
  </r>
  <r>
    <s v="S00026117"/>
    <x v="2"/>
    <s v="P03"/>
    <x v="5"/>
    <x v="42"/>
    <n v="6313.5"/>
    <n v="527"/>
    <x v="3"/>
    <n v="11.980075901328274"/>
    <s v="No"/>
    <s v="June"/>
    <n v="2023"/>
  </r>
  <r>
    <s v="S00026124"/>
    <x v="2"/>
    <s v="P03"/>
    <x v="0"/>
    <x v="21"/>
    <n v="6837.75"/>
    <n v="622"/>
    <x v="0"/>
    <n v="10.993167202572348"/>
    <s v="Yes"/>
    <s v="October"/>
    <n v="2023"/>
  </r>
  <r>
    <s v="S00026146"/>
    <x v="2"/>
    <s v="P04"/>
    <x v="3"/>
    <x v="328"/>
    <n v="4945.5"/>
    <n v="707"/>
    <x v="0"/>
    <n v="6.9950495049504955"/>
    <s v="Yes"/>
    <s v="January"/>
    <n v="2023"/>
  </r>
  <r>
    <s v="S00026147"/>
    <x v="2"/>
    <s v="P04"/>
    <x v="3"/>
    <x v="253"/>
    <n v="13630.5"/>
    <n v="1704"/>
    <x v="0"/>
    <n v="7.999119718309859"/>
    <s v="Yes"/>
    <s v="August"/>
    <n v="2023"/>
  </r>
  <r>
    <s v="S00026199"/>
    <x v="2"/>
    <s v="P04"/>
    <x v="3"/>
    <x v="294"/>
    <n v="4635"/>
    <n v="663"/>
    <x v="1"/>
    <n v="6.9909502262443439"/>
    <s v="No"/>
    <s v="July"/>
    <n v="2024"/>
  </r>
  <r>
    <s v="S00026203"/>
    <x v="2"/>
    <s v="P04"/>
    <x v="5"/>
    <x v="175"/>
    <n v="13644"/>
    <n v="1950"/>
    <x v="0"/>
    <n v="6.9969230769230766"/>
    <s v="Yes"/>
    <s v="February"/>
    <n v="2023"/>
  </r>
  <r>
    <s v="S00026215"/>
    <x v="2"/>
    <s v="P04"/>
    <x v="3"/>
    <x v="395"/>
    <n v="2216.25"/>
    <n v="278"/>
    <x v="0"/>
    <n v="7.9721223021582732"/>
    <s v="Yes"/>
    <s v="May"/>
    <n v="2024"/>
  </r>
  <r>
    <s v="S00026236"/>
    <x v="2"/>
    <s v="P04"/>
    <x v="5"/>
    <x v="335"/>
    <n v="3075.75"/>
    <n v="342"/>
    <x v="1"/>
    <n v="8.9934210526315788"/>
    <s v="No"/>
    <s v="July"/>
    <n v="2024"/>
  </r>
  <r>
    <s v="S00026240"/>
    <x v="2"/>
    <s v="P04"/>
    <x v="1"/>
    <x v="103"/>
    <n v="7780.5"/>
    <n v="1112"/>
    <x v="0"/>
    <n v="6.9968525179856114"/>
    <s v="Yes"/>
    <s v="December"/>
    <n v="2023"/>
  </r>
  <r>
    <s v="S00026244"/>
    <x v="2"/>
    <s v="P04"/>
    <x v="4"/>
    <x v="214"/>
    <n v="2589.75"/>
    <n v="518"/>
    <x v="0"/>
    <n v="4.9995173745173744"/>
    <s v="Yes"/>
    <s v="March"/>
    <n v="2024"/>
  </r>
  <r>
    <s v="S00026283"/>
    <x v="2"/>
    <s v="P05"/>
    <x v="3"/>
    <x v="245"/>
    <n v="375.75"/>
    <n v="76"/>
    <x v="0"/>
    <n v="4.9440789473684212"/>
    <s v="Yes"/>
    <s v="October"/>
    <n v="2023"/>
  </r>
  <r>
    <s v="S00026287"/>
    <x v="2"/>
    <s v="P05"/>
    <x v="5"/>
    <x v="396"/>
    <n v="1377"/>
    <n v="276"/>
    <x v="0"/>
    <n v="4.9891304347826084"/>
    <s v="Yes"/>
    <s v="June"/>
    <n v="2023"/>
  </r>
  <r>
    <s v="S00026314"/>
    <x v="2"/>
    <s v="P05"/>
    <x v="4"/>
    <x v="31"/>
    <n v="10521"/>
    <n v="2105"/>
    <x v="0"/>
    <n v="4.998099762470309"/>
    <s v="Yes"/>
    <s v="September"/>
    <n v="2023"/>
  </r>
  <r>
    <s v="S00026322"/>
    <x v="2"/>
    <s v="P05"/>
    <x v="5"/>
    <x v="297"/>
    <n v="2616.75"/>
    <n v="291"/>
    <x v="0"/>
    <n v="8.9922680412371125"/>
    <s v="Yes"/>
    <s v="July"/>
    <n v="2023"/>
  </r>
  <r>
    <s v="S00026330"/>
    <x v="2"/>
    <s v="P05"/>
    <x v="4"/>
    <x v="256"/>
    <n v="438.75"/>
    <n v="88"/>
    <x v="0"/>
    <n v="4.9857954545454541"/>
    <s v="Yes"/>
    <s v="January"/>
    <n v="2024"/>
  </r>
  <r>
    <s v="S00026363"/>
    <x v="2"/>
    <s v="P06"/>
    <x v="4"/>
    <x v="286"/>
    <n v="4225.5"/>
    <n v="177"/>
    <x v="0"/>
    <n v="23.872881355932204"/>
    <s v="Yes"/>
    <s v="January"/>
    <n v="2024"/>
  </r>
  <r>
    <s v="S00026379"/>
    <x v="2"/>
    <s v="P06"/>
    <x v="0"/>
    <x v="168"/>
    <n v="1233"/>
    <n v="48"/>
    <x v="0"/>
    <n v="25.6875"/>
    <s v="Yes"/>
    <s v="January"/>
    <n v="2024"/>
  </r>
  <r>
    <s v="S00026401"/>
    <x v="2"/>
    <s v="P07"/>
    <x v="3"/>
    <x v="28"/>
    <n v="4621.5"/>
    <n v="178"/>
    <x v="0"/>
    <n v="25.963483146067414"/>
    <s v="Yes"/>
    <s v="March"/>
    <n v="2024"/>
  </r>
  <r>
    <s v="S00026414"/>
    <x v="2"/>
    <s v="P07"/>
    <x v="4"/>
    <x v="168"/>
    <n v="5890.5"/>
    <n v="246"/>
    <x v="0"/>
    <n v="23.945121951219512"/>
    <s v="Yes"/>
    <s v="January"/>
    <n v="2024"/>
  </r>
  <r>
    <s v="S00026424"/>
    <x v="2"/>
    <s v="P07"/>
    <x v="5"/>
    <x v="320"/>
    <n v="5328"/>
    <n v="222"/>
    <x v="0"/>
    <n v="24"/>
    <s v="Yes"/>
    <s v="March"/>
    <n v="2024"/>
  </r>
  <r>
    <s v="S00026458"/>
    <x v="2"/>
    <s v="P07"/>
    <x v="5"/>
    <x v="232"/>
    <n v="4002.75"/>
    <n v="167"/>
    <x v="0"/>
    <n v="23.968562874251496"/>
    <s v="Yes"/>
    <s v="March"/>
    <n v="2023"/>
  </r>
  <r>
    <s v="S00026516"/>
    <x v="2"/>
    <s v="P08"/>
    <x v="4"/>
    <x v="17"/>
    <n v="3982.5"/>
    <n v="190"/>
    <x v="0"/>
    <n v="20.960526315789473"/>
    <s v="Yes"/>
    <s v="October"/>
    <n v="2023"/>
  </r>
  <r>
    <s v="S00026520"/>
    <x v="2"/>
    <s v="P08"/>
    <x v="3"/>
    <x v="321"/>
    <n v="1127.25"/>
    <n v="57"/>
    <x v="0"/>
    <n v="19.776315789473685"/>
    <s v="Yes"/>
    <s v="January"/>
    <n v="2024"/>
  </r>
  <r>
    <s v="S00026554"/>
    <x v="2"/>
    <s v="P09"/>
    <x v="3"/>
    <x v="68"/>
    <n v="8149.5"/>
    <n v="429"/>
    <x v="1"/>
    <n v="18.996503496503497"/>
    <s v="No"/>
    <s v="July"/>
    <n v="2024"/>
  </r>
  <r>
    <s v="S00026567"/>
    <x v="2"/>
    <s v="P09"/>
    <x v="4"/>
    <x v="59"/>
    <n v="5598"/>
    <n v="295"/>
    <x v="0"/>
    <n v="18.976271186440677"/>
    <s v="Yes"/>
    <s v="February"/>
    <n v="2024"/>
  </r>
  <r>
    <s v="S00026622"/>
    <x v="2"/>
    <s v="P10"/>
    <x v="3"/>
    <x v="18"/>
    <n v="1671.75"/>
    <n v="129"/>
    <x v="3"/>
    <n v="12.959302325581396"/>
    <s v="No"/>
    <s v="June"/>
    <n v="2023"/>
  </r>
  <r>
    <s v="S00026657"/>
    <x v="2"/>
    <s v="P10"/>
    <x v="3"/>
    <x v="305"/>
    <n v="2220.75"/>
    <n v="186"/>
    <x v="0"/>
    <n v="11.939516129032258"/>
    <s v="Yes"/>
    <s v="June"/>
    <n v="2024"/>
  </r>
  <r>
    <s v="S00026709"/>
    <x v="2"/>
    <s v="P11"/>
    <x v="3"/>
    <x v="120"/>
    <n v="5665.5"/>
    <n v="315"/>
    <x v="0"/>
    <n v="17.985714285714284"/>
    <s v="Yes"/>
    <s v="February"/>
    <n v="2023"/>
  </r>
  <r>
    <s v="S00026717"/>
    <x v="2"/>
    <s v="P11"/>
    <x v="0"/>
    <x v="36"/>
    <n v="2443.5"/>
    <n v="117"/>
    <x v="0"/>
    <n v="20.884615384615383"/>
    <s v="Yes"/>
    <s v="February"/>
    <n v="2023"/>
  </r>
  <r>
    <s v="S00026741"/>
    <x v="2"/>
    <s v="P12"/>
    <x v="3"/>
    <x v="202"/>
    <n v="10822.5"/>
    <n v="774"/>
    <x v="0"/>
    <n v="13.982558139534884"/>
    <s v="Yes"/>
    <s v="June"/>
    <n v="2023"/>
  </r>
  <r>
    <s v="S00026742"/>
    <x v="2"/>
    <s v="P12"/>
    <x v="3"/>
    <x v="58"/>
    <n v="11614.5"/>
    <n v="684"/>
    <x v="0"/>
    <n v="16.980263157894736"/>
    <s v="Yes"/>
    <s v="December"/>
    <n v="2023"/>
  </r>
  <r>
    <s v="S00026799"/>
    <x v="2"/>
    <s v="P13"/>
    <x v="2"/>
    <x v="349"/>
    <n v="63"/>
    <n v="9"/>
    <x v="1"/>
    <n v="7"/>
    <s v="No"/>
    <s v="August"/>
    <n v="2024"/>
  </r>
  <r>
    <s v="S00026817"/>
    <x v="2"/>
    <s v="P13"/>
    <x v="1"/>
    <x v="366"/>
    <n v="7485.75"/>
    <n v="1070"/>
    <x v="0"/>
    <n v="6.9960280373831774"/>
    <s v="Yes"/>
    <s v="January"/>
    <n v="2024"/>
  </r>
  <r>
    <s v="S00026819"/>
    <x v="2"/>
    <s v="P13"/>
    <x v="0"/>
    <x v="212"/>
    <n v="130.5"/>
    <n v="15"/>
    <x v="0"/>
    <n v="8.6999999999999993"/>
    <s v="Yes"/>
    <s v="May"/>
    <n v="2024"/>
  </r>
  <r>
    <s v="S00026849"/>
    <x v="2"/>
    <s v="P13"/>
    <x v="5"/>
    <x v="267"/>
    <n v="6423.75"/>
    <n v="803"/>
    <x v="1"/>
    <n v="7.999688667496887"/>
    <s v="No"/>
    <s v="July"/>
    <n v="2024"/>
  </r>
  <r>
    <s v="S00026852"/>
    <x v="2"/>
    <s v="P13"/>
    <x v="1"/>
    <x v="349"/>
    <n v="5708.25"/>
    <n v="952"/>
    <x v="1"/>
    <n v="5.9960609243697478"/>
    <s v="No"/>
    <s v="August"/>
    <n v="2024"/>
  </r>
  <r>
    <s v="S00026878"/>
    <x v="2"/>
    <s v="P13"/>
    <x v="3"/>
    <x v="376"/>
    <n v="5994"/>
    <n v="666"/>
    <x v="0"/>
    <n v="9"/>
    <s v="Yes"/>
    <s v="February"/>
    <n v="2023"/>
  </r>
  <r>
    <s v="S00026879"/>
    <x v="2"/>
    <s v="P13"/>
    <x v="3"/>
    <x v="236"/>
    <n v="1320.75"/>
    <n v="189"/>
    <x v="0"/>
    <n v="6.9880952380952381"/>
    <s v="Yes"/>
    <s v="February"/>
    <n v="2023"/>
  </r>
  <r>
    <s v="S00026889"/>
    <x v="2"/>
    <s v="P13"/>
    <x v="0"/>
    <x v="267"/>
    <n v="2979"/>
    <n v="298"/>
    <x v="1"/>
    <n v="9.9966442953020138"/>
    <s v="No"/>
    <s v="July"/>
    <n v="2024"/>
  </r>
  <r>
    <s v="S00026909"/>
    <x v="2"/>
    <s v="P13"/>
    <x v="4"/>
    <x v="397"/>
    <n v="4077"/>
    <n v="510"/>
    <x v="0"/>
    <n v="7.9941176470588236"/>
    <s v="Yes"/>
    <s v="June"/>
    <n v="2024"/>
  </r>
  <r>
    <s v="S00026925"/>
    <x v="2"/>
    <s v="P14"/>
    <x v="4"/>
    <x v="144"/>
    <n v="5843.25"/>
    <n v="418"/>
    <x v="1"/>
    <n v="13.979066985645932"/>
    <s v="No"/>
    <s v="August"/>
    <n v="2024"/>
  </r>
  <r>
    <s v="S00026933"/>
    <x v="2"/>
    <s v="P14"/>
    <x v="5"/>
    <x v="193"/>
    <n v="5737.5"/>
    <n v="338"/>
    <x v="0"/>
    <n v="16.974852071005916"/>
    <s v="Yes"/>
    <s v="November"/>
    <n v="2023"/>
  </r>
  <r>
    <s v="S00026934"/>
    <x v="2"/>
    <s v="P14"/>
    <x v="5"/>
    <x v="340"/>
    <n v="3798"/>
    <n v="211"/>
    <x v="0"/>
    <n v="18"/>
    <s v="Yes"/>
    <s v="June"/>
    <n v="2023"/>
  </r>
  <r>
    <s v="S00026935"/>
    <x v="2"/>
    <s v="P14"/>
    <x v="2"/>
    <x v="97"/>
    <n v="4988.25"/>
    <n v="333"/>
    <x v="0"/>
    <n v="14.97972972972973"/>
    <s v="Yes"/>
    <s v="September"/>
    <n v="2023"/>
  </r>
  <r>
    <s v="S00026961"/>
    <x v="2"/>
    <s v="P14"/>
    <x v="4"/>
    <x v="59"/>
    <n v="6423.75"/>
    <n v="429"/>
    <x v="0"/>
    <n v="14.973776223776223"/>
    <s v="Yes"/>
    <s v="February"/>
    <n v="2024"/>
  </r>
  <r>
    <s v="S00027005"/>
    <x v="2"/>
    <s v="P15"/>
    <x v="1"/>
    <x v="94"/>
    <n v="3980.25"/>
    <n v="200"/>
    <x v="1"/>
    <n v="19.901250000000001"/>
    <s v="No"/>
    <s v="July"/>
    <n v="2024"/>
  </r>
  <r>
    <s v="S00027008"/>
    <x v="2"/>
    <s v="P15"/>
    <x v="0"/>
    <x v="145"/>
    <n v="10867.5"/>
    <n v="604"/>
    <x v="0"/>
    <n v="17.992549668874172"/>
    <s v="Yes"/>
    <s v="July"/>
    <n v="2023"/>
  </r>
  <r>
    <s v="S00027009"/>
    <x v="2"/>
    <s v="P15"/>
    <x v="4"/>
    <x v="33"/>
    <n v="10233"/>
    <n v="602"/>
    <x v="0"/>
    <n v="16.998338870431894"/>
    <s v="Yes"/>
    <s v="February"/>
    <n v="2023"/>
  </r>
  <r>
    <s v="S00027054"/>
    <x v="2"/>
    <s v="P16"/>
    <x v="2"/>
    <x v="243"/>
    <n v="16902"/>
    <n v="995"/>
    <x v="0"/>
    <n v="16.986934673366836"/>
    <s v="Yes"/>
    <s v="January"/>
    <n v="2023"/>
  </r>
  <r>
    <s v="S00027079"/>
    <x v="2"/>
    <s v="P16"/>
    <x v="4"/>
    <x v="311"/>
    <n v="8570.25"/>
    <n v="505"/>
    <x v="0"/>
    <n v="16.970792079207921"/>
    <s v="Yes"/>
    <s v="January"/>
    <n v="2023"/>
  </r>
  <r>
    <s v="S00027086"/>
    <x v="2"/>
    <s v="P16"/>
    <x v="5"/>
    <x v="329"/>
    <n v="7463.25"/>
    <n v="415"/>
    <x v="0"/>
    <n v="17.983734939759035"/>
    <s v="Yes"/>
    <s v="November"/>
    <n v="2023"/>
  </r>
  <r>
    <s v="S00027093"/>
    <x v="2"/>
    <s v="P16"/>
    <x v="0"/>
    <x v="309"/>
    <n v="2099.25"/>
    <n v="132"/>
    <x v="1"/>
    <n v="15.903409090909092"/>
    <s v="No"/>
    <s v="July"/>
    <n v="2024"/>
  </r>
  <r>
    <s v="S00027103"/>
    <x v="2"/>
    <s v="P17"/>
    <x v="5"/>
    <x v="175"/>
    <n v="5208.75"/>
    <n v="474"/>
    <x v="0"/>
    <n v="10.988924050632912"/>
    <s v="Yes"/>
    <s v="February"/>
    <n v="2023"/>
  </r>
  <r>
    <s v="S00027116"/>
    <x v="2"/>
    <s v="P17"/>
    <x v="3"/>
    <x v="373"/>
    <n v="7656.75"/>
    <n v="958"/>
    <x v="0"/>
    <n v="7.9924321503131521"/>
    <s v="Yes"/>
    <s v="October"/>
    <n v="2023"/>
  </r>
  <r>
    <s v="S00027168"/>
    <x v="2"/>
    <s v="P18"/>
    <x v="3"/>
    <x v="181"/>
    <n v="6070.5"/>
    <n v="675"/>
    <x v="0"/>
    <n v="8.9933333333333341"/>
    <s v="Yes"/>
    <s v="October"/>
    <n v="2023"/>
  </r>
  <r>
    <s v="S00027216"/>
    <x v="2"/>
    <s v="P18"/>
    <x v="4"/>
    <x v="38"/>
    <n v="12390.75"/>
    <n v="1240"/>
    <x v="0"/>
    <n v="9.9925403225806448"/>
    <s v="Yes"/>
    <s v="January"/>
    <n v="2024"/>
  </r>
  <r>
    <s v="S00027268"/>
    <x v="2"/>
    <s v="P19"/>
    <x v="3"/>
    <x v="272"/>
    <n v="1532.25"/>
    <n v="59"/>
    <x v="1"/>
    <n v="25.970338983050848"/>
    <s v="No"/>
    <s v="August"/>
    <n v="2024"/>
  </r>
  <r>
    <s v="S00027325"/>
    <x v="2"/>
    <s v="P20"/>
    <x v="5"/>
    <x v="130"/>
    <n v="2099.25"/>
    <n v="175"/>
    <x v="0"/>
    <n v="11.995714285714286"/>
    <s v="Yes"/>
    <s v="July"/>
    <n v="2023"/>
  </r>
  <r>
    <s v="S00027359"/>
    <x v="2"/>
    <s v="P21"/>
    <x v="5"/>
    <x v="188"/>
    <n v="2124"/>
    <n v="304"/>
    <x v="0"/>
    <n v="6.9868421052631575"/>
    <s v="Yes"/>
    <s v="January"/>
    <n v="2023"/>
  </r>
  <r>
    <s v="S00027364"/>
    <x v="2"/>
    <s v="P21"/>
    <x v="0"/>
    <x v="48"/>
    <n v="526.5"/>
    <n v="66"/>
    <x v="0"/>
    <n v="7.9772727272727275"/>
    <s v="Yes"/>
    <s v="June"/>
    <n v="2024"/>
  </r>
  <r>
    <s v="S00027401"/>
    <x v="2"/>
    <s v="P21"/>
    <x v="4"/>
    <x v="125"/>
    <n v="3413.25"/>
    <n v="380"/>
    <x v="0"/>
    <n v="8.9822368421052623"/>
    <s v="Yes"/>
    <s v="October"/>
    <n v="2023"/>
  </r>
  <r>
    <s v="S00027403"/>
    <x v="2"/>
    <s v="P21"/>
    <x v="4"/>
    <x v="154"/>
    <n v="1579.5"/>
    <n v="198"/>
    <x v="0"/>
    <n v="7.9772727272727275"/>
    <s v="Yes"/>
    <s v="February"/>
    <n v="2024"/>
  </r>
  <r>
    <s v="S00027475"/>
    <x v="2"/>
    <s v="P22"/>
    <x v="3"/>
    <x v="396"/>
    <n v="6480"/>
    <n v="309"/>
    <x v="0"/>
    <n v="20.970873786407768"/>
    <s v="Yes"/>
    <s v="June"/>
    <n v="2023"/>
  </r>
  <r>
    <s v="S00027478"/>
    <x v="2"/>
    <s v="P22"/>
    <x v="5"/>
    <x v="223"/>
    <n v="10374.75"/>
    <n v="495"/>
    <x v="0"/>
    <n v="20.959090909090911"/>
    <s v="Yes"/>
    <s v="January"/>
    <n v="2023"/>
  </r>
  <r>
    <s v="S00027496"/>
    <x v="2"/>
    <s v="P22"/>
    <x v="2"/>
    <x v="146"/>
    <n v="4425.75"/>
    <n v="233"/>
    <x v="0"/>
    <n v="18.994635193133046"/>
    <s v="Yes"/>
    <s v="April"/>
    <n v="2024"/>
  </r>
  <r>
    <s v="S00027506"/>
    <x v="2"/>
    <s v="P22"/>
    <x v="3"/>
    <x v="111"/>
    <n v="6113.25"/>
    <n v="340"/>
    <x v="0"/>
    <n v="17.98014705882353"/>
    <s v="Yes"/>
    <s v="April"/>
    <n v="2024"/>
  </r>
  <r>
    <s v="S00027515"/>
    <x v="2"/>
    <s v="P22"/>
    <x v="1"/>
    <x v="356"/>
    <n v="4835.25"/>
    <n v="220"/>
    <x v="0"/>
    <n v="21.978409090909089"/>
    <s v="Yes"/>
    <s v="March"/>
    <n v="2024"/>
  </r>
  <r>
    <s v="S00027551"/>
    <x v="2"/>
    <s v="P01"/>
    <x v="0"/>
    <x v="21"/>
    <n v="13981.5"/>
    <n v="1166"/>
    <x v="0"/>
    <n v="11.990994854202402"/>
    <s v="Yes"/>
    <s v="October"/>
    <n v="2023"/>
  </r>
  <r>
    <s v="S00027605"/>
    <x v="2"/>
    <s v="P01"/>
    <x v="4"/>
    <x v="127"/>
    <n v="4972.5"/>
    <n v="311"/>
    <x v="0"/>
    <n v="15.988745980707396"/>
    <s v="Yes"/>
    <s v="July"/>
    <n v="2023"/>
  </r>
  <r>
    <s v="S00027620"/>
    <x v="2"/>
    <s v="P01"/>
    <x v="0"/>
    <x v="251"/>
    <n v="6941.25"/>
    <n v="496"/>
    <x v="3"/>
    <n v="13.99445564516129"/>
    <s v="No"/>
    <s v="May"/>
    <n v="2023"/>
  </r>
  <r>
    <s v="S00027629"/>
    <x v="2"/>
    <s v="P02"/>
    <x v="5"/>
    <x v="104"/>
    <n v="81"/>
    <n v="6"/>
    <x v="0"/>
    <n v="13.5"/>
    <s v="Yes"/>
    <s v="April"/>
    <n v="2023"/>
  </r>
  <r>
    <s v="S00027634"/>
    <x v="2"/>
    <s v="P02"/>
    <x v="1"/>
    <x v="36"/>
    <n v="2844"/>
    <n v="204"/>
    <x v="0"/>
    <n v="13.941176470588236"/>
    <s v="Yes"/>
    <s v="February"/>
    <n v="2023"/>
  </r>
  <r>
    <s v="S00027645"/>
    <x v="2"/>
    <s v="P03"/>
    <x v="3"/>
    <x v="84"/>
    <n v="4122"/>
    <n v="344"/>
    <x v="0"/>
    <n v="11.982558139534884"/>
    <s v="Yes"/>
    <s v="November"/>
    <n v="2023"/>
  </r>
  <r>
    <s v="S00027655"/>
    <x v="2"/>
    <s v="P03"/>
    <x v="4"/>
    <x v="371"/>
    <n v="9657"/>
    <n v="743"/>
    <x v="0"/>
    <n v="12.997308209959623"/>
    <s v="Yes"/>
    <s v="May"/>
    <n v="2023"/>
  </r>
  <r>
    <s v="S00027657"/>
    <x v="2"/>
    <s v="P03"/>
    <x v="4"/>
    <x v="188"/>
    <n v="11900.25"/>
    <n v="992"/>
    <x v="0"/>
    <n v="11.996219758064516"/>
    <s v="Yes"/>
    <s v="January"/>
    <n v="2023"/>
  </r>
  <r>
    <s v="S00027693"/>
    <x v="2"/>
    <s v="P04"/>
    <x v="3"/>
    <x v="132"/>
    <n v="1725.75"/>
    <n v="192"/>
    <x v="0"/>
    <n v="8.98828125"/>
    <s v="Yes"/>
    <s v="July"/>
    <n v="2023"/>
  </r>
  <r>
    <s v="S00027702"/>
    <x v="2"/>
    <s v="P04"/>
    <x v="1"/>
    <x v="43"/>
    <n v="2857.5"/>
    <n v="318"/>
    <x v="0"/>
    <n v="8.9858490566037741"/>
    <s v="Yes"/>
    <s v="October"/>
    <n v="2023"/>
  </r>
  <r>
    <s v="S00027716"/>
    <x v="2"/>
    <s v="P04"/>
    <x v="5"/>
    <x v="80"/>
    <n v="6374.25"/>
    <n v="911"/>
    <x v="0"/>
    <n v="6.9969813391877063"/>
    <s v="Yes"/>
    <s v="February"/>
    <n v="2024"/>
  </r>
  <r>
    <s v="S00027718"/>
    <x v="2"/>
    <s v="P04"/>
    <x v="1"/>
    <x v="393"/>
    <n v="8183.25"/>
    <n v="1170"/>
    <x v="0"/>
    <n v="6.9942307692307688"/>
    <s v="Yes"/>
    <s v="January"/>
    <n v="2024"/>
  </r>
  <r>
    <s v="S00027724"/>
    <x v="2"/>
    <s v="P04"/>
    <x v="4"/>
    <x v="290"/>
    <n v="31.5"/>
    <n v="5"/>
    <x v="0"/>
    <n v="6.3"/>
    <s v="Yes"/>
    <s v="March"/>
    <n v="2023"/>
  </r>
  <r>
    <s v="S00027725"/>
    <x v="2"/>
    <s v="P04"/>
    <x v="4"/>
    <x v="265"/>
    <n v="2841.75"/>
    <n v="406"/>
    <x v="0"/>
    <n v="6.999384236453202"/>
    <s v="Yes"/>
    <s v="February"/>
    <n v="2023"/>
  </r>
  <r>
    <s v="S00027726"/>
    <x v="2"/>
    <s v="P04"/>
    <x v="4"/>
    <x v="367"/>
    <n v="8658"/>
    <n v="1732"/>
    <x v="0"/>
    <n v="4.9988452655889146"/>
    <s v="Yes"/>
    <s v="February"/>
    <n v="2024"/>
  </r>
  <r>
    <s v="S00027792"/>
    <x v="2"/>
    <s v="P05"/>
    <x v="4"/>
    <x v="136"/>
    <n v="2679.75"/>
    <n v="383"/>
    <x v="0"/>
    <n v="6.9967362924281984"/>
    <s v="Yes"/>
    <s v="May"/>
    <n v="2023"/>
  </r>
  <r>
    <s v="S00027857"/>
    <x v="2"/>
    <s v="P05"/>
    <x v="0"/>
    <x v="319"/>
    <n v="1507.5"/>
    <n v="216"/>
    <x v="0"/>
    <n v="6.979166666666667"/>
    <s v="Yes"/>
    <s v="January"/>
    <n v="2024"/>
  </r>
  <r>
    <s v="S00027863"/>
    <x v="2"/>
    <s v="P05"/>
    <x v="3"/>
    <x v="364"/>
    <n v="6513.75"/>
    <n v="724"/>
    <x v="0"/>
    <n v="8.9968922651933703"/>
    <s v="Yes"/>
    <s v="November"/>
    <n v="2023"/>
  </r>
  <r>
    <s v="S00027865"/>
    <x v="2"/>
    <s v="P05"/>
    <x v="3"/>
    <x v="154"/>
    <n v="5910.75"/>
    <n v="1183"/>
    <x v="0"/>
    <n v="4.9964074387151314"/>
    <s v="Yes"/>
    <s v="February"/>
    <n v="2024"/>
  </r>
  <r>
    <s v="S00027914"/>
    <x v="2"/>
    <s v="P07"/>
    <x v="3"/>
    <x v="182"/>
    <n v="5337"/>
    <n v="223"/>
    <x v="0"/>
    <n v="23.932735426008968"/>
    <s v="Yes"/>
    <s v="February"/>
    <n v="2023"/>
  </r>
  <r>
    <s v="S00027952"/>
    <x v="2"/>
    <s v="P07"/>
    <x v="5"/>
    <x v="45"/>
    <n v="5062.5"/>
    <n v="181"/>
    <x v="0"/>
    <n v="27.96961325966851"/>
    <s v="Yes"/>
    <s v="October"/>
    <n v="2023"/>
  </r>
  <r>
    <s v="S00027964"/>
    <x v="2"/>
    <s v="P07"/>
    <x v="4"/>
    <x v="157"/>
    <n v="6664.5"/>
    <n v="239"/>
    <x v="0"/>
    <n v="27.884937238493723"/>
    <s v="Yes"/>
    <s v="February"/>
    <n v="2023"/>
  </r>
  <r>
    <s v="S00027969"/>
    <x v="2"/>
    <s v="P07"/>
    <x v="5"/>
    <x v="124"/>
    <n v="5073.75"/>
    <n v="188"/>
    <x v="0"/>
    <n v="26.988031914893618"/>
    <s v="Yes"/>
    <s v="January"/>
    <n v="2023"/>
  </r>
  <r>
    <s v="S00027970"/>
    <x v="2"/>
    <s v="P07"/>
    <x v="5"/>
    <x v="351"/>
    <n v="4936.5"/>
    <n v="206"/>
    <x v="0"/>
    <n v="23.96359223300971"/>
    <s v="Yes"/>
    <s v="March"/>
    <n v="2023"/>
  </r>
  <r>
    <s v="S00027972"/>
    <x v="2"/>
    <s v="P07"/>
    <x v="2"/>
    <x v="249"/>
    <n v="6383.25"/>
    <n v="256"/>
    <x v="1"/>
    <n v="24.9345703125"/>
    <s v="No"/>
    <s v="July"/>
    <n v="2024"/>
  </r>
  <r>
    <s v="S00027973"/>
    <x v="2"/>
    <s v="P07"/>
    <x v="1"/>
    <x v="95"/>
    <n v="5490"/>
    <n v="204"/>
    <x v="1"/>
    <n v="26.911764705882351"/>
    <s v="No"/>
    <s v="July"/>
    <n v="2024"/>
  </r>
  <r>
    <s v="S00027978"/>
    <x v="2"/>
    <s v="P07"/>
    <x v="4"/>
    <x v="150"/>
    <n v="5476.5"/>
    <n v="220"/>
    <x v="3"/>
    <n v="24.893181818181819"/>
    <s v="No"/>
    <s v="August"/>
    <n v="2023"/>
  </r>
  <r>
    <s v="S00027994"/>
    <x v="2"/>
    <s v="P07"/>
    <x v="0"/>
    <x v="398"/>
    <n v="6266.25"/>
    <n v="233"/>
    <x v="0"/>
    <n v="26.893776824034333"/>
    <s v="Yes"/>
    <s v="May"/>
    <n v="2023"/>
  </r>
  <r>
    <s v="S00028023"/>
    <x v="2"/>
    <s v="P08"/>
    <x v="2"/>
    <x v="250"/>
    <n v="4365"/>
    <n v="219"/>
    <x v="0"/>
    <n v="19.931506849315067"/>
    <s v="Yes"/>
    <s v="November"/>
    <n v="2023"/>
  </r>
  <r>
    <s v="S00028047"/>
    <x v="2"/>
    <s v="P08"/>
    <x v="4"/>
    <x v="35"/>
    <n v="8118"/>
    <n v="451"/>
    <x v="0"/>
    <n v="18"/>
    <s v="Yes"/>
    <s v="January"/>
    <n v="2024"/>
  </r>
  <r>
    <s v="S00028057"/>
    <x v="2"/>
    <s v="P08"/>
    <x v="2"/>
    <x v="215"/>
    <n v="5361.75"/>
    <n v="269"/>
    <x v="2"/>
    <n v="19.932156133828997"/>
    <s v="No"/>
    <s v="September"/>
    <n v="2024"/>
  </r>
  <r>
    <s v="S00028121"/>
    <x v="2"/>
    <s v="P10"/>
    <x v="3"/>
    <x v="151"/>
    <n v="1548"/>
    <n v="97"/>
    <x v="0"/>
    <n v="15.958762886597938"/>
    <s v="Yes"/>
    <s v="October"/>
    <n v="2023"/>
  </r>
  <r>
    <s v="S00028127"/>
    <x v="2"/>
    <s v="P10"/>
    <x v="1"/>
    <x v="371"/>
    <n v="3206.25"/>
    <n v="230"/>
    <x v="0"/>
    <n v="13.940217391304348"/>
    <s v="Yes"/>
    <s v="May"/>
    <n v="2023"/>
  </r>
  <r>
    <s v="S00028134"/>
    <x v="2"/>
    <s v="P10"/>
    <x v="4"/>
    <x v="229"/>
    <n v="1885.5"/>
    <n v="118"/>
    <x v="0"/>
    <n v="15.978813559322035"/>
    <s v="Yes"/>
    <s v="June"/>
    <n v="2023"/>
  </r>
  <r>
    <s v="S00028161"/>
    <x v="2"/>
    <s v="P10"/>
    <x v="1"/>
    <x v="78"/>
    <n v="227.25"/>
    <n v="19"/>
    <x v="0"/>
    <n v="11.960526315789474"/>
    <s v="Yes"/>
    <s v="August"/>
    <n v="2023"/>
  </r>
  <r>
    <s v="S00028206"/>
    <x v="2"/>
    <s v="P10"/>
    <x v="3"/>
    <x v="139"/>
    <n v="8644.5"/>
    <n v="577"/>
    <x v="0"/>
    <n v="14.981802426343155"/>
    <s v="Yes"/>
    <s v="March"/>
    <n v="2024"/>
  </r>
  <r>
    <s v="S00028212"/>
    <x v="2"/>
    <s v="P10"/>
    <x v="1"/>
    <x v="399"/>
    <n v="1986.75"/>
    <n v="166"/>
    <x v="0"/>
    <n v="11.968373493975903"/>
    <s v="Yes"/>
    <s v="June"/>
    <n v="2023"/>
  </r>
  <r>
    <s v="S00028293"/>
    <x v="2"/>
    <s v="P12"/>
    <x v="5"/>
    <x v="398"/>
    <n v="5091.75"/>
    <n v="392"/>
    <x v="0"/>
    <n v="12.989158163265307"/>
    <s v="Yes"/>
    <s v="May"/>
    <n v="2023"/>
  </r>
  <r>
    <s v="S00028347"/>
    <x v="2"/>
    <s v="P13"/>
    <x v="1"/>
    <x v="277"/>
    <n v="9762.75"/>
    <n v="1628"/>
    <x v="0"/>
    <n v="5.996775184275184"/>
    <s v="Yes"/>
    <s v="February"/>
    <n v="2024"/>
  </r>
  <r>
    <s v="S00028371"/>
    <x v="2"/>
    <s v="P13"/>
    <x v="4"/>
    <x v="231"/>
    <n v="3093.75"/>
    <n v="516"/>
    <x v="1"/>
    <n v="5.995639534883721"/>
    <s v="No"/>
    <s v="July"/>
    <n v="2024"/>
  </r>
  <r>
    <s v="S00028387"/>
    <x v="2"/>
    <s v="P13"/>
    <x v="4"/>
    <x v="51"/>
    <n v="6014.25"/>
    <n v="602"/>
    <x v="1"/>
    <n v="9.9904485049833891"/>
    <s v="No"/>
    <s v="August"/>
    <n v="2024"/>
  </r>
  <r>
    <s v="S00028411"/>
    <x v="2"/>
    <s v="P13"/>
    <x v="5"/>
    <x v="106"/>
    <n v="12237.75"/>
    <n v="1360"/>
    <x v="0"/>
    <n v="8.9983455882352938"/>
    <s v="Yes"/>
    <s v="January"/>
    <n v="2023"/>
  </r>
  <r>
    <s v="S00028456"/>
    <x v="2"/>
    <s v="P14"/>
    <x v="4"/>
    <x v="310"/>
    <n v="5062.5"/>
    <n v="338"/>
    <x v="0"/>
    <n v="14.977810650887575"/>
    <s v="Yes"/>
    <s v="January"/>
    <n v="2024"/>
  </r>
  <r>
    <s v="S00028468"/>
    <x v="2"/>
    <s v="P14"/>
    <x v="0"/>
    <x v="400"/>
    <n v="1032.75"/>
    <n v="58"/>
    <x v="0"/>
    <n v="17.806034482758619"/>
    <s v="Yes"/>
    <s v="October"/>
    <n v="2023"/>
  </r>
  <r>
    <s v="S00028471"/>
    <x v="2"/>
    <s v="P14"/>
    <x v="4"/>
    <x v="253"/>
    <n v="6185.25"/>
    <n v="413"/>
    <x v="0"/>
    <n v="14.97639225181598"/>
    <s v="Yes"/>
    <s v="August"/>
    <n v="2023"/>
  </r>
  <r>
    <s v="S00028497"/>
    <x v="2"/>
    <s v="P14"/>
    <x v="5"/>
    <x v="134"/>
    <n v="3681"/>
    <n v="217"/>
    <x v="0"/>
    <n v="16.963133640552996"/>
    <s v="Yes"/>
    <s v="February"/>
    <n v="2024"/>
  </r>
  <r>
    <s v="S00028511"/>
    <x v="2"/>
    <s v="P15"/>
    <x v="3"/>
    <x v="189"/>
    <n v="4938.75"/>
    <n v="291"/>
    <x v="0"/>
    <n v="16.971649484536083"/>
    <s v="Yes"/>
    <s v="November"/>
    <n v="2023"/>
  </r>
  <r>
    <s v="S00028512"/>
    <x v="2"/>
    <s v="P15"/>
    <x v="3"/>
    <x v="319"/>
    <n v="6840"/>
    <n v="360"/>
    <x v="3"/>
    <n v="19"/>
    <s v="No"/>
    <s v="January"/>
    <n v="2024"/>
  </r>
  <r>
    <s v="S00028524"/>
    <x v="2"/>
    <s v="P15"/>
    <x v="4"/>
    <x v="259"/>
    <n v="6313.5"/>
    <n v="351"/>
    <x v="0"/>
    <n v="17.987179487179485"/>
    <s v="Yes"/>
    <s v="February"/>
    <n v="2023"/>
  </r>
  <r>
    <s v="S00028535"/>
    <x v="2"/>
    <s v="P15"/>
    <x v="1"/>
    <x v="107"/>
    <n v="5726.25"/>
    <n v="273"/>
    <x v="0"/>
    <n v="20.975274725274726"/>
    <s v="Yes"/>
    <s v="November"/>
    <n v="2023"/>
  </r>
  <r>
    <s v="S00028577"/>
    <x v="2"/>
    <s v="P16"/>
    <x v="3"/>
    <x v="151"/>
    <n v="9146.25"/>
    <n v="654"/>
    <x v="0"/>
    <n v="13.985091743119266"/>
    <s v="Yes"/>
    <s v="October"/>
    <n v="2023"/>
  </r>
  <r>
    <s v="S00028592"/>
    <x v="2"/>
    <s v="P16"/>
    <x v="4"/>
    <x v="297"/>
    <n v="11200.5"/>
    <n v="747"/>
    <x v="0"/>
    <n v="14.993975903614459"/>
    <s v="Yes"/>
    <s v="July"/>
    <n v="2023"/>
  </r>
  <r>
    <s v="S00028604"/>
    <x v="2"/>
    <s v="P16"/>
    <x v="0"/>
    <x v="261"/>
    <n v="6437.25"/>
    <n v="430"/>
    <x v="0"/>
    <n v="14.970348837209302"/>
    <s v="Yes"/>
    <s v="June"/>
    <n v="2024"/>
  </r>
  <r>
    <s v="S00028631"/>
    <x v="2"/>
    <s v="P17"/>
    <x v="3"/>
    <x v="223"/>
    <n v="8709.75"/>
    <n v="792"/>
    <x v="0"/>
    <n v="10.997159090909092"/>
    <s v="Yes"/>
    <s v="January"/>
    <n v="2023"/>
  </r>
  <r>
    <s v="S00028683"/>
    <x v="2"/>
    <s v="P17"/>
    <x v="5"/>
    <x v="165"/>
    <n v="6867"/>
    <n v="687"/>
    <x v="0"/>
    <n v="9.9956331877729259"/>
    <s v="Yes"/>
    <s v="April"/>
    <n v="2024"/>
  </r>
  <r>
    <s v="S00028726"/>
    <x v="2"/>
    <s v="P18"/>
    <x v="4"/>
    <x v="84"/>
    <n v="22439.25"/>
    <n v="2244"/>
    <x v="0"/>
    <n v="9.9996657754010698"/>
    <s v="Yes"/>
    <s v="November"/>
    <n v="2023"/>
  </r>
  <r>
    <s v="S00028730"/>
    <x v="2"/>
    <s v="P18"/>
    <x v="3"/>
    <x v="72"/>
    <n v="4653"/>
    <n v="582"/>
    <x v="0"/>
    <n v="7.9948453608247423"/>
    <s v="Yes"/>
    <s v="December"/>
    <n v="2023"/>
  </r>
  <r>
    <s v="S00028776"/>
    <x v="2"/>
    <s v="P18"/>
    <x v="0"/>
    <x v="249"/>
    <n v="12660.75"/>
    <n v="1407"/>
    <x v="1"/>
    <n v="8.9984008528784649"/>
    <s v="No"/>
    <s v="July"/>
    <n v="2024"/>
  </r>
  <r>
    <s v="S00028858"/>
    <x v="2"/>
    <s v="P20"/>
    <x v="1"/>
    <x v="257"/>
    <n v="17925.75"/>
    <n v="1630"/>
    <x v="0"/>
    <n v="10.997392638036811"/>
    <s v="Yes"/>
    <s v="December"/>
    <n v="2023"/>
  </r>
  <r>
    <s v="S00028888"/>
    <x v="2"/>
    <s v="P21"/>
    <x v="5"/>
    <x v="395"/>
    <n v="2612.25"/>
    <n v="238"/>
    <x v="0"/>
    <n v="10.975840336134453"/>
    <s v="Yes"/>
    <s v="May"/>
    <n v="2024"/>
  </r>
  <r>
    <s v="S00028914"/>
    <x v="2"/>
    <s v="P21"/>
    <x v="4"/>
    <x v="136"/>
    <n v="1869.75"/>
    <n v="187"/>
    <x v="0"/>
    <n v="9.9986631016042775"/>
    <s v="Yes"/>
    <s v="May"/>
    <n v="2023"/>
  </r>
  <r>
    <s v="S00028927"/>
    <x v="2"/>
    <s v="P21"/>
    <x v="0"/>
    <x v="323"/>
    <n v="3291.75"/>
    <n v="366"/>
    <x v="1"/>
    <n v="8.9938524590163933"/>
    <s v="No"/>
    <s v="July"/>
    <n v="2024"/>
  </r>
  <r>
    <s v="S00029012"/>
    <x v="2"/>
    <s v="P22"/>
    <x v="0"/>
    <x v="36"/>
    <n v="5487.75"/>
    <n v="289"/>
    <x v="0"/>
    <n v="18.988754325259517"/>
    <s v="Yes"/>
    <s v="February"/>
    <n v="2023"/>
  </r>
  <r>
    <s v="S00029020"/>
    <x v="2"/>
    <s v="P22"/>
    <x v="3"/>
    <x v="176"/>
    <n v="2713.5"/>
    <n v="143"/>
    <x v="0"/>
    <n v="18.975524475524477"/>
    <s v="Yes"/>
    <s v="May"/>
    <n v="2023"/>
  </r>
  <r>
    <s v="S00029063"/>
    <x v="2"/>
    <s v="P22"/>
    <x v="0"/>
    <x v="32"/>
    <n v="7593.75"/>
    <n v="380"/>
    <x v="0"/>
    <n v="19.983552631578949"/>
    <s v="Yes"/>
    <s v="June"/>
    <n v="2024"/>
  </r>
  <r>
    <s v="S00029073"/>
    <x v="2"/>
    <s v="P01"/>
    <x v="3"/>
    <x v="42"/>
    <n v="7373.25"/>
    <n v="492"/>
    <x v="0"/>
    <n v="14.986280487804878"/>
    <s v="Yes"/>
    <s v="June"/>
    <n v="2023"/>
  </r>
  <r>
    <s v="S00029110"/>
    <x v="2"/>
    <s v="P01"/>
    <x v="5"/>
    <x v="163"/>
    <n v="2819.25"/>
    <n v="217"/>
    <x v="0"/>
    <n v="12.991935483870968"/>
    <s v="Yes"/>
    <s v="January"/>
    <n v="2023"/>
  </r>
  <r>
    <s v="S00029127"/>
    <x v="2"/>
    <s v="P01"/>
    <x v="5"/>
    <x v="187"/>
    <n v="2178"/>
    <n v="137"/>
    <x v="0"/>
    <n v="15.897810218978103"/>
    <s v="Yes"/>
    <s v="February"/>
    <n v="2024"/>
  </r>
  <r>
    <s v="S00029140"/>
    <x v="2"/>
    <s v="P01"/>
    <x v="3"/>
    <x v="135"/>
    <n v="220.5"/>
    <n v="14"/>
    <x v="0"/>
    <n v="15.75"/>
    <s v="Yes"/>
    <s v="July"/>
    <n v="2023"/>
  </r>
  <r>
    <s v="S00029147"/>
    <x v="2"/>
    <s v="P01"/>
    <x v="1"/>
    <x v="337"/>
    <n v="900"/>
    <n v="75"/>
    <x v="2"/>
    <n v="12"/>
    <s v="No"/>
    <s v="September"/>
    <n v="2024"/>
  </r>
  <r>
    <s v="S00029151"/>
    <x v="2"/>
    <s v="P01"/>
    <x v="4"/>
    <x v="52"/>
    <n v="690.75"/>
    <n v="50"/>
    <x v="0"/>
    <n v="13.815"/>
    <s v="Yes"/>
    <s v="August"/>
    <n v="2023"/>
  </r>
  <r>
    <s v="S00029159"/>
    <x v="2"/>
    <s v="P02"/>
    <x v="5"/>
    <x v="159"/>
    <n v="281.25"/>
    <n v="17"/>
    <x v="0"/>
    <n v="16.544117647058822"/>
    <s v="Yes"/>
    <s v="June"/>
    <n v="2023"/>
  </r>
  <r>
    <s v="S00029216"/>
    <x v="2"/>
    <s v="P04"/>
    <x v="0"/>
    <x v="288"/>
    <n v="211.5"/>
    <n v="43"/>
    <x v="0"/>
    <n v="4.9186046511627906"/>
    <s v="Yes"/>
    <s v="March"/>
    <n v="2024"/>
  </r>
  <r>
    <s v="S00029233"/>
    <x v="2"/>
    <s v="P04"/>
    <x v="0"/>
    <x v="76"/>
    <n v="6237"/>
    <n v="1248"/>
    <x v="0"/>
    <n v="4.9975961538461542"/>
    <s v="Yes"/>
    <s v="January"/>
    <n v="2023"/>
  </r>
  <r>
    <s v="S00029295"/>
    <x v="2"/>
    <s v="P04"/>
    <x v="5"/>
    <x v="182"/>
    <n v="1408.5"/>
    <n v="282"/>
    <x v="0"/>
    <n v="4.9946808510638299"/>
    <s v="Yes"/>
    <s v="February"/>
    <n v="2023"/>
  </r>
  <r>
    <s v="S00029319"/>
    <x v="2"/>
    <s v="P05"/>
    <x v="0"/>
    <x v="69"/>
    <n v="218.25"/>
    <n v="32"/>
    <x v="0"/>
    <n v="6.8203125"/>
    <s v="Yes"/>
    <s v="July"/>
    <n v="2023"/>
  </r>
  <r>
    <s v="S00029321"/>
    <x v="2"/>
    <s v="P05"/>
    <x v="4"/>
    <x v="63"/>
    <n v="522"/>
    <n v="75"/>
    <x v="3"/>
    <n v="6.96"/>
    <s v="No"/>
    <s v="June"/>
    <n v="2023"/>
  </r>
  <r>
    <s v="S00029368"/>
    <x v="2"/>
    <s v="P05"/>
    <x v="1"/>
    <x v="353"/>
    <n v="3273.75"/>
    <n v="468"/>
    <x v="0"/>
    <n v="6.9951923076923075"/>
    <s v="Yes"/>
    <s v="April"/>
    <n v="2024"/>
  </r>
  <r>
    <s v="S00029369"/>
    <x v="2"/>
    <s v="P05"/>
    <x v="0"/>
    <x v="197"/>
    <n v="4344.75"/>
    <n v="621"/>
    <x v="0"/>
    <n v="6.9963768115942031"/>
    <s v="Yes"/>
    <s v="November"/>
    <n v="2023"/>
  </r>
  <r>
    <s v="S00029373"/>
    <x v="2"/>
    <s v="P05"/>
    <x v="4"/>
    <x v="122"/>
    <n v="2274.75"/>
    <n v="455"/>
    <x v="0"/>
    <n v="4.9994505494505495"/>
    <s v="Yes"/>
    <s v="September"/>
    <n v="2023"/>
  </r>
  <r>
    <s v="S00029381"/>
    <x v="2"/>
    <s v="P05"/>
    <x v="5"/>
    <x v="141"/>
    <n v="10779.75"/>
    <n v="1348"/>
    <x v="3"/>
    <n v="7.9968471810089019"/>
    <s v="No"/>
    <s v="December"/>
    <n v="2023"/>
  </r>
  <r>
    <s v="S00029399"/>
    <x v="2"/>
    <s v="P05"/>
    <x v="5"/>
    <x v="170"/>
    <n v="4140"/>
    <n v="518"/>
    <x v="1"/>
    <n v="7.9922779922779918"/>
    <s v="No"/>
    <s v="July"/>
    <n v="2024"/>
  </r>
  <r>
    <s v="S00029438"/>
    <x v="2"/>
    <s v="P06"/>
    <x v="0"/>
    <x v="319"/>
    <n v="657"/>
    <n v="25"/>
    <x v="0"/>
    <n v="26.28"/>
    <s v="Yes"/>
    <s v="January"/>
    <n v="2024"/>
  </r>
  <r>
    <s v="S00029444"/>
    <x v="2"/>
    <s v="P07"/>
    <x v="3"/>
    <x v="86"/>
    <n v="5539.5"/>
    <n v="231"/>
    <x v="0"/>
    <n v="23.980519480519479"/>
    <s v="Yes"/>
    <s v="November"/>
    <n v="2023"/>
  </r>
  <r>
    <s v="S00029469"/>
    <x v="2"/>
    <s v="P07"/>
    <x v="1"/>
    <x v="129"/>
    <n v="5445"/>
    <n v="210"/>
    <x v="0"/>
    <n v="25.928571428571427"/>
    <s v="Yes"/>
    <s v="December"/>
    <n v="2023"/>
  </r>
  <r>
    <s v="S00029492"/>
    <x v="2"/>
    <s v="P07"/>
    <x v="4"/>
    <x v="194"/>
    <n v="5177.25"/>
    <n v="192"/>
    <x v="0"/>
    <n v="26.96484375"/>
    <s v="Yes"/>
    <s v="May"/>
    <n v="2024"/>
  </r>
  <r>
    <s v="S00029538"/>
    <x v="2"/>
    <s v="P08"/>
    <x v="1"/>
    <x v="200"/>
    <n v="11526.75"/>
    <n v="577"/>
    <x v="1"/>
    <n v="19.977036395147312"/>
    <s v="No"/>
    <s v="August"/>
    <n v="2024"/>
  </r>
  <r>
    <s v="S00029541"/>
    <x v="2"/>
    <s v="P08"/>
    <x v="0"/>
    <x v="207"/>
    <n v="2580.75"/>
    <n v="136"/>
    <x v="0"/>
    <n v="18.976102941176471"/>
    <s v="Yes"/>
    <s v="June"/>
    <n v="2024"/>
  </r>
  <r>
    <s v="S00029617"/>
    <x v="2"/>
    <s v="P09"/>
    <x v="3"/>
    <x v="142"/>
    <n v="1253.25"/>
    <n v="55"/>
    <x v="3"/>
    <n v="22.786363636363635"/>
    <s v="No"/>
    <s v="August"/>
    <n v="2023"/>
  </r>
  <r>
    <s v="S00029643"/>
    <x v="2"/>
    <s v="P10"/>
    <x v="0"/>
    <x v="257"/>
    <n v="535.5"/>
    <n v="42"/>
    <x v="0"/>
    <n v="12.75"/>
    <s v="Yes"/>
    <s v="December"/>
    <n v="2023"/>
  </r>
  <r>
    <s v="S00029715"/>
    <x v="2"/>
    <s v="P10"/>
    <x v="4"/>
    <x v="303"/>
    <n v="6412.5"/>
    <n v="401"/>
    <x v="0"/>
    <n v="15.991271820448878"/>
    <s v="Yes"/>
    <s v="January"/>
    <n v="2024"/>
  </r>
  <r>
    <s v="S00029734"/>
    <x v="2"/>
    <s v="P10"/>
    <x v="3"/>
    <x v="309"/>
    <n v="3231"/>
    <n v="249"/>
    <x v="1"/>
    <n v="12.975903614457831"/>
    <s v="No"/>
    <s v="July"/>
    <n v="2024"/>
  </r>
  <r>
    <s v="S00029739"/>
    <x v="2"/>
    <s v="P10"/>
    <x v="5"/>
    <x v="12"/>
    <n v="1494"/>
    <n v="115"/>
    <x v="0"/>
    <n v="12.991304347826087"/>
    <s v="Yes"/>
    <s v="August"/>
    <n v="2023"/>
  </r>
  <r>
    <s v="S00029746"/>
    <x v="2"/>
    <s v="P10"/>
    <x v="4"/>
    <x v="274"/>
    <n v="7364.25"/>
    <n v="567"/>
    <x v="0"/>
    <n v="12.988095238095237"/>
    <s v="Yes"/>
    <s v="February"/>
    <n v="2024"/>
  </r>
  <r>
    <s v="S00029756"/>
    <x v="2"/>
    <s v="P11"/>
    <x v="5"/>
    <x v="229"/>
    <n v="9598.5"/>
    <n v="458"/>
    <x v="0"/>
    <n v="20.957423580786028"/>
    <s v="Yes"/>
    <s v="June"/>
    <n v="2023"/>
  </r>
  <r>
    <s v="S00029759"/>
    <x v="2"/>
    <s v="P11"/>
    <x v="1"/>
    <x v="322"/>
    <n v="10017"/>
    <n v="501"/>
    <x v="0"/>
    <n v="19.994011976047904"/>
    <s v="Yes"/>
    <s v="September"/>
    <n v="2023"/>
  </r>
  <r>
    <s v="S00029765"/>
    <x v="2"/>
    <s v="P11"/>
    <x v="4"/>
    <x v="47"/>
    <n v="5602.5"/>
    <n v="295"/>
    <x v="2"/>
    <n v="18.991525423728813"/>
    <s v="No"/>
    <s v="September"/>
    <n v="2024"/>
  </r>
  <r>
    <s v="S00029767"/>
    <x v="2"/>
    <s v="P11"/>
    <x v="3"/>
    <x v="329"/>
    <n v="852.75"/>
    <n v="51"/>
    <x v="0"/>
    <n v="16.720588235294116"/>
    <s v="Yes"/>
    <s v="November"/>
    <n v="2023"/>
  </r>
  <r>
    <s v="S00029792"/>
    <x v="2"/>
    <s v="P12"/>
    <x v="1"/>
    <x v="202"/>
    <n v="12042"/>
    <n v="861"/>
    <x v="0"/>
    <n v="13.986062717770034"/>
    <s v="Yes"/>
    <s v="June"/>
    <n v="2023"/>
  </r>
  <r>
    <s v="S00029797"/>
    <x v="2"/>
    <s v="P12"/>
    <x v="4"/>
    <x v="128"/>
    <n v="5004"/>
    <n v="385"/>
    <x v="0"/>
    <n v="12.997402597402598"/>
    <s v="Yes"/>
    <s v="April"/>
    <n v="2024"/>
  </r>
  <r>
    <s v="S00029844"/>
    <x v="2"/>
    <s v="P12"/>
    <x v="1"/>
    <x v="47"/>
    <n v="9897.75"/>
    <n v="660"/>
    <x v="2"/>
    <n v="14.996590909090909"/>
    <s v="No"/>
    <s v="September"/>
    <n v="2024"/>
  </r>
  <r>
    <s v="S00029870"/>
    <x v="2"/>
    <s v="P13"/>
    <x v="3"/>
    <x v="399"/>
    <n v="5559.75"/>
    <n v="695"/>
    <x v="0"/>
    <n v="7.9996402877697843"/>
    <s v="Yes"/>
    <s v="June"/>
    <n v="2023"/>
  </r>
  <r>
    <s v="S00029909"/>
    <x v="2"/>
    <s v="P13"/>
    <x v="5"/>
    <x v="401"/>
    <n v="5265"/>
    <n v="753"/>
    <x v="0"/>
    <n v="6.9920318725099602"/>
    <s v="Yes"/>
    <s v="May"/>
    <n v="2023"/>
  </r>
  <r>
    <s v="S00029944"/>
    <x v="2"/>
    <s v="P13"/>
    <x v="2"/>
    <x v="84"/>
    <n v="2490.75"/>
    <n v="250"/>
    <x v="0"/>
    <n v="9.9629999999999992"/>
    <s v="Yes"/>
    <s v="November"/>
    <n v="2023"/>
  </r>
  <r>
    <s v="S00029953"/>
    <x v="2"/>
    <s v="P13"/>
    <x v="4"/>
    <x v="179"/>
    <n v="2736"/>
    <n v="304"/>
    <x v="0"/>
    <n v="9"/>
    <s v="Yes"/>
    <s v="December"/>
    <n v="2023"/>
  </r>
  <r>
    <s v="S00029979"/>
    <x v="2"/>
    <s v="P14"/>
    <x v="1"/>
    <x v="307"/>
    <n v="4806"/>
    <n v="301"/>
    <x v="0"/>
    <n v="15.966777408637874"/>
    <s v="Yes"/>
    <s v="December"/>
    <n v="2023"/>
  </r>
  <r>
    <s v="S00029986"/>
    <x v="2"/>
    <s v="P14"/>
    <x v="4"/>
    <x v="211"/>
    <n v="5105.25"/>
    <n v="301"/>
    <x v="2"/>
    <n v="16.960963455149503"/>
    <s v="No"/>
    <s v="September"/>
    <n v="2024"/>
  </r>
  <r>
    <s v="S00029990"/>
    <x v="2"/>
    <s v="P14"/>
    <x v="3"/>
    <x v="129"/>
    <n v="297"/>
    <n v="22"/>
    <x v="0"/>
    <n v="13.5"/>
    <s v="Yes"/>
    <s v="December"/>
    <n v="2023"/>
  </r>
  <r>
    <s v="S00030000"/>
    <x v="2"/>
    <s v="P14"/>
    <x v="0"/>
    <x v="402"/>
    <n v="3764.25"/>
    <n v="222"/>
    <x v="0"/>
    <n v="16.956081081081081"/>
    <s v="Yes"/>
    <s v="April"/>
    <n v="2023"/>
  </r>
  <r>
    <s v="S00030007"/>
    <x v="2"/>
    <s v="P14"/>
    <x v="3"/>
    <x v="395"/>
    <n v="4448.25"/>
    <n v="248"/>
    <x v="0"/>
    <n v="17.936491935483872"/>
    <s v="Yes"/>
    <s v="May"/>
    <n v="2024"/>
  </r>
  <r>
    <s v="S00030075"/>
    <x v="2"/>
    <s v="P16"/>
    <x v="3"/>
    <x v="267"/>
    <n v="1327.5"/>
    <n v="95"/>
    <x v="1"/>
    <n v="13.973684210526315"/>
    <s v="No"/>
    <s v="July"/>
    <n v="2024"/>
  </r>
  <r>
    <s v="S00030081"/>
    <x v="2"/>
    <s v="P16"/>
    <x v="1"/>
    <x v="105"/>
    <n v="10660.5"/>
    <n v="628"/>
    <x v="1"/>
    <n v="16.97531847133758"/>
    <s v="No"/>
    <s v="July"/>
    <n v="2024"/>
  </r>
  <r>
    <s v="S00030082"/>
    <x v="2"/>
    <s v="P16"/>
    <x v="1"/>
    <x v="255"/>
    <n v="1325.25"/>
    <n v="74"/>
    <x v="0"/>
    <n v="17.908783783783782"/>
    <s v="Yes"/>
    <s v="April"/>
    <n v="2024"/>
  </r>
  <r>
    <s v="S00030117"/>
    <x v="2"/>
    <s v="P16"/>
    <x v="0"/>
    <x v="376"/>
    <n v="19460.25"/>
    <n v="1082"/>
    <x v="0"/>
    <n v="17.985443622920517"/>
    <s v="Yes"/>
    <s v="February"/>
    <n v="2023"/>
  </r>
  <r>
    <s v="S00030183"/>
    <x v="2"/>
    <s v="P17"/>
    <x v="1"/>
    <x v="49"/>
    <n v="3687.75"/>
    <n v="527"/>
    <x v="2"/>
    <n v="6.9976280834914615"/>
    <s v="No"/>
    <s v="September"/>
    <n v="2024"/>
  </r>
  <r>
    <s v="S00030196"/>
    <x v="2"/>
    <s v="P17"/>
    <x v="5"/>
    <x v="42"/>
    <n v="326.25"/>
    <n v="33"/>
    <x v="0"/>
    <n v="9.8863636363636367"/>
    <s v="Yes"/>
    <s v="June"/>
    <n v="2023"/>
  </r>
  <r>
    <s v="S00030208"/>
    <x v="2"/>
    <s v="P17"/>
    <x v="4"/>
    <x v="223"/>
    <n v="1680.75"/>
    <n v="153"/>
    <x v="0"/>
    <n v="10.985294117647058"/>
    <s v="Yes"/>
    <s v="January"/>
    <n v="2023"/>
  </r>
  <r>
    <s v="S00030242"/>
    <x v="2"/>
    <s v="P18"/>
    <x v="4"/>
    <x v="105"/>
    <n v="22722.75"/>
    <n v="3247"/>
    <x v="1"/>
    <n v="6.9980751462888824"/>
    <s v="No"/>
    <s v="July"/>
    <n v="2024"/>
  </r>
  <r>
    <s v="S00030249"/>
    <x v="2"/>
    <s v="P18"/>
    <x v="5"/>
    <x v="377"/>
    <n v="2783.25"/>
    <n v="348"/>
    <x v="0"/>
    <n v="7.9978448275862073"/>
    <s v="Yes"/>
    <s v="January"/>
    <n v="2023"/>
  </r>
  <r>
    <s v="S00030290"/>
    <x v="2"/>
    <s v="P18"/>
    <x v="4"/>
    <x v="146"/>
    <n v="3206.25"/>
    <n v="357"/>
    <x v="0"/>
    <n v="8.9810924369747891"/>
    <s v="Yes"/>
    <s v="April"/>
    <n v="2024"/>
  </r>
  <r>
    <s v="S00030331"/>
    <x v="2"/>
    <s v="P19"/>
    <x v="3"/>
    <x v="64"/>
    <n v="7308"/>
    <n v="282"/>
    <x v="0"/>
    <n v="25.914893617021278"/>
    <s v="Yes"/>
    <s v="August"/>
    <n v="2023"/>
  </r>
  <r>
    <s v="S00030361"/>
    <x v="2"/>
    <s v="P19"/>
    <x v="4"/>
    <x v="84"/>
    <n v="31.5"/>
    <n v="2"/>
    <x v="0"/>
    <n v="15.75"/>
    <s v="Yes"/>
    <s v="November"/>
    <n v="2023"/>
  </r>
  <r>
    <s v="S00030365"/>
    <x v="2"/>
    <s v="P20"/>
    <x v="3"/>
    <x v="70"/>
    <n v="3593.25"/>
    <n v="400"/>
    <x v="3"/>
    <n v="8.9831249999999994"/>
    <s v="No"/>
    <s v="May"/>
    <n v="2023"/>
  </r>
  <r>
    <s v="S00030370"/>
    <x v="2"/>
    <s v="P20"/>
    <x v="1"/>
    <x v="136"/>
    <n v="12055.5"/>
    <n v="1507"/>
    <x v="0"/>
    <n v="7.9996682149966825"/>
    <s v="Yes"/>
    <s v="May"/>
    <n v="2023"/>
  </r>
  <r>
    <s v="S00030404"/>
    <x v="2"/>
    <s v="P20"/>
    <x v="1"/>
    <x v="84"/>
    <n v="2416.5"/>
    <n v="269"/>
    <x v="0"/>
    <n v="8.9832713754646836"/>
    <s v="Yes"/>
    <s v="November"/>
    <n v="2023"/>
  </r>
  <r>
    <s v="S00030440"/>
    <x v="2"/>
    <s v="P21"/>
    <x v="0"/>
    <x v="144"/>
    <n v="7101"/>
    <n v="646"/>
    <x v="1"/>
    <n v="10.992260061919504"/>
    <s v="No"/>
    <s v="August"/>
    <n v="2024"/>
  </r>
  <r>
    <s v="S00030475"/>
    <x v="2"/>
    <s v="P21"/>
    <x v="0"/>
    <x v="161"/>
    <n v="3750.75"/>
    <n v="376"/>
    <x v="0"/>
    <n v="9.9753989361702136"/>
    <s v="Yes"/>
    <s v="April"/>
    <n v="2024"/>
  </r>
  <r>
    <s v="S00030479"/>
    <x v="2"/>
    <s v="P21"/>
    <x v="4"/>
    <x v="23"/>
    <n v="5292"/>
    <n v="588"/>
    <x v="1"/>
    <n v="9"/>
    <s v="No"/>
    <s v="August"/>
    <n v="2024"/>
  </r>
  <r>
    <s v="S00030526"/>
    <x v="2"/>
    <s v="P22"/>
    <x v="0"/>
    <x v="403"/>
    <n v="5154.75"/>
    <n v="272"/>
    <x v="0"/>
    <n v="18.951286764705884"/>
    <s v="Yes"/>
    <s v="May"/>
    <n v="2023"/>
  </r>
  <r>
    <s v="S00030538"/>
    <x v="2"/>
    <s v="P22"/>
    <x v="5"/>
    <x v="233"/>
    <n v="8534.25"/>
    <n v="475"/>
    <x v="0"/>
    <n v="17.966842105263158"/>
    <s v="Yes"/>
    <s v="January"/>
    <n v="2023"/>
  </r>
  <r>
    <s v="S00030550"/>
    <x v="2"/>
    <s v="P22"/>
    <x v="3"/>
    <x v="208"/>
    <n v="1575"/>
    <n v="79"/>
    <x v="0"/>
    <n v="19.936708860759495"/>
    <s v="Yes"/>
    <s v="April"/>
    <n v="2023"/>
  </r>
  <r>
    <s v="S00030592"/>
    <x v="2"/>
    <s v="P22"/>
    <x v="1"/>
    <x v="152"/>
    <n v="2871"/>
    <n v="137"/>
    <x v="0"/>
    <n v="20.956204379562045"/>
    <s v="Yes"/>
    <s v="February"/>
    <n v="2023"/>
  </r>
  <r>
    <s v="S00030627"/>
    <x v="2"/>
    <s v="P01"/>
    <x v="0"/>
    <x v="91"/>
    <n v="7942.5"/>
    <n v="662"/>
    <x v="3"/>
    <n v="11.99773413897281"/>
    <s v="No"/>
    <s v="June"/>
    <n v="2024"/>
  </r>
  <r>
    <s v="S00030632"/>
    <x v="2"/>
    <s v="P01"/>
    <x v="4"/>
    <x v="259"/>
    <n v="9747"/>
    <n v="750"/>
    <x v="0"/>
    <n v="12.996"/>
    <s v="Yes"/>
    <s v="February"/>
    <n v="2023"/>
  </r>
  <r>
    <s v="S00030655"/>
    <x v="2"/>
    <s v="P01"/>
    <x v="5"/>
    <x v="241"/>
    <n v="9263.25"/>
    <n v="772"/>
    <x v="0"/>
    <n v="11.999028497409327"/>
    <s v="Yes"/>
    <s v="June"/>
    <n v="2024"/>
  </r>
  <r>
    <s v="S00030661"/>
    <x v="2"/>
    <s v="P01"/>
    <x v="0"/>
    <x v="404"/>
    <n v="9177.75"/>
    <n v="574"/>
    <x v="0"/>
    <n v="15.98911149825784"/>
    <s v="Yes"/>
    <s v="March"/>
    <n v="2024"/>
  </r>
  <r>
    <s v="S00030676"/>
    <x v="2"/>
    <s v="P01"/>
    <x v="1"/>
    <x v="118"/>
    <n v="3458.25"/>
    <n v="289"/>
    <x v="0"/>
    <n v="11.966262975778546"/>
    <s v="Yes"/>
    <s v="February"/>
    <n v="2023"/>
  </r>
  <r>
    <s v="S00030683"/>
    <x v="2"/>
    <s v="P01"/>
    <x v="4"/>
    <x v="359"/>
    <n v="3177"/>
    <n v="199"/>
    <x v="0"/>
    <n v="15.964824120603016"/>
    <s v="Yes"/>
    <s v="May"/>
    <n v="2023"/>
  </r>
  <r>
    <s v="S00030695"/>
    <x v="2"/>
    <s v="P02"/>
    <x v="0"/>
    <x v="21"/>
    <n v="4727.25"/>
    <n v="296"/>
    <x v="0"/>
    <n v="15.970439189189189"/>
    <s v="Yes"/>
    <s v="October"/>
    <n v="2023"/>
  </r>
  <r>
    <s v="S00030740"/>
    <x v="2"/>
    <s v="P04"/>
    <x v="5"/>
    <x v="158"/>
    <n v="2108.25"/>
    <n v="422"/>
    <x v="0"/>
    <n v="4.99585308056872"/>
    <s v="Yes"/>
    <s v="July"/>
    <n v="2023"/>
  </r>
  <r>
    <s v="S00030746"/>
    <x v="2"/>
    <s v="P04"/>
    <x v="0"/>
    <x v="337"/>
    <n v="7641"/>
    <n v="849"/>
    <x v="2"/>
    <n v="9"/>
    <s v="No"/>
    <s v="September"/>
    <n v="2024"/>
  </r>
  <r>
    <s v="S00030841"/>
    <x v="2"/>
    <s v="P05"/>
    <x v="3"/>
    <x v="309"/>
    <n v="2560.5"/>
    <n v="321"/>
    <x v="1"/>
    <n v="7.9766355140186915"/>
    <s v="No"/>
    <s v="July"/>
    <n v="2024"/>
  </r>
  <r>
    <s v="S00030848"/>
    <x v="2"/>
    <s v="P05"/>
    <x v="0"/>
    <x v="232"/>
    <n v="5928.75"/>
    <n v="989"/>
    <x v="0"/>
    <n v="5.9946916076845298"/>
    <s v="Yes"/>
    <s v="March"/>
    <n v="2023"/>
  </r>
  <r>
    <s v="S00030853"/>
    <x v="2"/>
    <s v="P05"/>
    <x v="4"/>
    <x v="163"/>
    <n v="3048.75"/>
    <n v="509"/>
    <x v="0"/>
    <n v="5.9896856581532418"/>
    <s v="Yes"/>
    <s v="January"/>
    <n v="2023"/>
  </r>
  <r>
    <s v="S00030897"/>
    <x v="2"/>
    <s v="P05"/>
    <x v="1"/>
    <x v="235"/>
    <n v="2684.25"/>
    <n v="299"/>
    <x v="0"/>
    <n v="8.9774247491638803"/>
    <s v="Yes"/>
    <s v="February"/>
    <n v="2023"/>
  </r>
  <r>
    <s v="S00030911"/>
    <x v="2"/>
    <s v="P05"/>
    <x v="5"/>
    <x v="92"/>
    <n v="1800"/>
    <n v="258"/>
    <x v="0"/>
    <n v="6.9767441860465116"/>
    <s v="Yes"/>
    <s v="July"/>
    <n v="2023"/>
  </r>
  <r>
    <s v="S00030931"/>
    <x v="2"/>
    <s v="P05"/>
    <x v="1"/>
    <x v="210"/>
    <n v="2324.25"/>
    <n v="465"/>
    <x v="0"/>
    <n v="4.9983870967741932"/>
    <s v="Yes"/>
    <s v="July"/>
    <n v="2023"/>
  </r>
  <r>
    <s v="S00030950"/>
    <x v="2"/>
    <s v="P06"/>
    <x v="0"/>
    <x v="7"/>
    <n v="2504.25"/>
    <n v="90"/>
    <x v="3"/>
    <n v="27.824999999999999"/>
    <s v="No"/>
    <s v="December"/>
    <n v="2023"/>
  </r>
  <r>
    <s v="S00030952"/>
    <x v="2"/>
    <s v="P06"/>
    <x v="0"/>
    <x v="267"/>
    <n v="7753.5"/>
    <n v="311"/>
    <x v="1"/>
    <n v="24.930868167202572"/>
    <s v="No"/>
    <s v="July"/>
    <n v="2024"/>
  </r>
  <r>
    <s v="S00030958"/>
    <x v="2"/>
    <s v="P06"/>
    <x v="3"/>
    <x v="107"/>
    <n v="4803.75"/>
    <n v="201"/>
    <x v="0"/>
    <n v="23.899253731343283"/>
    <s v="Yes"/>
    <s v="November"/>
    <n v="2023"/>
  </r>
  <r>
    <s v="S00031023"/>
    <x v="2"/>
    <s v="P07"/>
    <x v="4"/>
    <x v="405"/>
    <n v="4713.75"/>
    <n v="169"/>
    <x v="0"/>
    <n v="27.892011834319526"/>
    <s v="Yes"/>
    <s v="June"/>
    <n v="2023"/>
  </r>
  <r>
    <s v="S00031032"/>
    <x v="2"/>
    <s v="P07"/>
    <x v="2"/>
    <x v="325"/>
    <n v="6124.5"/>
    <n v="227"/>
    <x v="0"/>
    <n v="26.980176211453745"/>
    <s v="Yes"/>
    <s v="May"/>
    <n v="2024"/>
  </r>
  <r>
    <s v="S00031072"/>
    <x v="2"/>
    <s v="P08"/>
    <x v="4"/>
    <x v="406"/>
    <n v="3015"/>
    <n v="138"/>
    <x v="0"/>
    <n v="21.847826086956523"/>
    <s v="Yes"/>
    <s v="May"/>
    <n v="2023"/>
  </r>
  <r>
    <s v="S00031080"/>
    <x v="2"/>
    <s v="P08"/>
    <x v="5"/>
    <x v="297"/>
    <n v="10845"/>
    <n v="603"/>
    <x v="0"/>
    <n v="17.985074626865671"/>
    <s v="Yes"/>
    <s v="July"/>
    <n v="2023"/>
  </r>
  <r>
    <s v="S00031116"/>
    <x v="2"/>
    <s v="P08"/>
    <x v="5"/>
    <x v="322"/>
    <n v="12420"/>
    <n v="592"/>
    <x v="0"/>
    <n v="20.97972972972973"/>
    <s v="Yes"/>
    <s v="September"/>
    <n v="2023"/>
  </r>
  <r>
    <s v="S00031117"/>
    <x v="2"/>
    <s v="P08"/>
    <x v="2"/>
    <x v="301"/>
    <n v="5231.25"/>
    <n v="238"/>
    <x v="0"/>
    <n v="21.980042016806724"/>
    <s v="Yes"/>
    <s v="February"/>
    <n v="2023"/>
  </r>
  <r>
    <s v="S00031143"/>
    <x v="2"/>
    <s v="P08"/>
    <x v="4"/>
    <x v="35"/>
    <n v="7814.25"/>
    <n v="373"/>
    <x v="0"/>
    <n v="20.949731903485254"/>
    <s v="Yes"/>
    <s v="January"/>
    <n v="2024"/>
  </r>
  <r>
    <s v="S00031219"/>
    <x v="2"/>
    <s v="P10"/>
    <x v="2"/>
    <x v="179"/>
    <n v="6203.25"/>
    <n v="388"/>
    <x v="0"/>
    <n v="15.987757731958762"/>
    <s v="Yes"/>
    <s v="December"/>
    <n v="2023"/>
  </r>
  <r>
    <s v="S00031236"/>
    <x v="2"/>
    <s v="P10"/>
    <x v="2"/>
    <x v="101"/>
    <n v="5244.75"/>
    <n v="328"/>
    <x v="0"/>
    <n v="15.990091463414634"/>
    <s v="Yes"/>
    <s v="April"/>
    <n v="2024"/>
  </r>
  <r>
    <s v="S00031246"/>
    <x v="2"/>
    <s v="P10"/>
    <x v="3"/>
    <x v="209"/>
    <n v="7105.5"/>
    <n v="508"/>
    <x v="0"/>
    <n v="13.987204724409448"/>
    <s v="Yes"/>
    <s v="May"/>
    <n v="2024"/>
  </r>
  <r>
    <s v="S00031247"/>
    <x v="2"/>
    <s v="P10"/>
    <x v="3"/>
    <x v="152"/>
    <n v="3786.75"/>
    <n v="253"/>
    <x v="0"/>
    <n v="14.967391304347826"/>
    <s v="Yes"/>
    <s v="February"/>
    <n v="2023"/>
  </r>
  <r>
    <s v="S00031250"/>
    <x v="2"/>
    <s v="P10"/>
    <x v="5"/>
    <x v="294"/>
    <n v="1003.5"/>
    <n v="84"/>
    <x v="1"/>
    <n v="11.946428571428571"/>
    <s v="No"/>
    <s v="July"/>
    <n v="2024"/>
  </r>
  <r>
    <s v="S00031277"/>
    <x v="2"/>
    <s v="P10"/>
    <x v="4"/>
    <x v="238"/>
    <n v="3021.75"/>
    <n v="189"/>
    <x v="0"/>
    <n v="15.988095238095237"/>
    <s v="Yes"/>
    <s v="May"/>
    <n v="2024"/>
  </r>
  <r>
    <s v="S00031288"/>
    <x v="2"/>
    <s v="P11"/>
    <x v="1"/>
    <x v="282"/>
    <n v="1257.75"/>
    <n v="67"/>
    <x v="0"/>
    <n v="18.772388059701491"/>
    <s v="Yes"/>
    <s v="January"/>
    <n v="2024"/>
  </r>
  <r>
    <s v="S00031291"/>
    <x v="2"/>
    <s v="P11"/>
    <x v="0"/>
    <x v="344"/>
    <n v="6615"/>
    <n v="390"/>
    <x v="0"/>
    <n v="16.96153846153846"/>
    <s v="Yes"/>
    <s v="June"/>
    <n v="2023"/>
  </r>
  <r>
    <s v="S00031340"/>
    <x v="2"/>
    <s v="P12"/>
    <x v="1"/>
    <x v="407"/>
    <n v="897.75"/>
    <n v="60"/>
    <x v="0"/>
    <n v="14.9625"/>
    <s v="Yes"/>
    <s v="March"/>
    <n v="2023"/>
  </r>
  <r>
    <s v="S00031364"/>
    <x v="2"/>
    <s v="P12"/>
    <x v="4"/>
    <x v="367"/>
    <n v="2254.5"/>
    <n v="141"/>
    <x v="0"/>
    <n v="15.98936170212766"/>
    <s v="Yes"/>
    <s v="February"/>
    <n v="2024"/>
  </r>
  <r>
    <s v="S00031390"/>
    <x v="2"/>
    <s v="P13"/>
    <x v="1"/>
    <x v="343"/>
    <n v="715.5"/>
    <n v="120"/>
    <x v="0"/>
    <n v="5.9625000000000004"/>
    <s v="Yes"/>
    <s v="July"/>
    <n v="2023"/>
  </r>
  <r>
    <s v="S00031403"/>
    <x v="2"/>
    <s v="P13"/>
    <x v="5"/>
    <x v="378"/>
    <n v="4072.5"/>
    <n v="582"/>
    <x v="0"/>
    <n v="6.9974226804123711"/>
    <s v="Yes"/>
    <s v="June"/>
    <n v="2023"/>
  </r>
  <r>
    <s v="S00031435"/>
    <x v="2"/>
    <s v="P13"/>
    <x v="3"/>
    <x v="408"/>
    <n v="7337.25"/>
    <n v="1049"/>
    <x v="0"/>
    <n v="6.9945185891325075"/>
    <s v="Yes"/>
    <s v="June"/>
    <n v="2023"/>
  </r>
  <r>
    <s v="S00031446"/>
    <x v="2"/>
    <s v="P13"/>
    <x v="4"/>
    <x v="152"/>
    <n v="3390.75"/>
    <n v="485"/>
    <x v="0"/>
    <n v="6.9912371134020619"/>
    <s v="Yes"/>
    <s v="February"/>
    <n v="2023"/>
  </r>
  <r>
    <s v="S00031453"/>
    <x v="2"/>
    <s v="P13"/>
    <x v="3"/>
    <x v="160"/>
    <n v="3307.5"/>
    <n v="552"/>
    <x v="3"/>
    <n v="5.9918478260869561"/>
    <s v="No"/>
    <s v="November"/>
    <n v="2023"/>
  </r>
  <r>
    <s v="S00031460"/>
    <x v="2"/>
    <s v="P13"/>
    <x v="0"/>
    <x v="286"/>
    <n v="3798"/>
    <n v="475"/>
    <x v="0"/>
    <n v="7.9957894736842103"/>
    <s v="Yes"/>
    <s v="January"/>
    <n v="2024"/>
  </r>
  <r>
    <s v="S00031487"/>
    <x v="2"/>
    <s v="P13"/>
    <x v="3"/>
    <x v="160"/>
    <n v="11612.25"/>
    <n v="1936"/>
    <x v="0"/>
    <n v="5.9980630165289259"/>
    <s v="Yes"/>
    <s v="November"/>
    <n v="2023"/>
  </r>
  <r>
    <s v="S00031598"/>
    <x v="2"/>
    <s v="P15"/>
    <x v="0"/>
    <x v="69"/>
    <n v="2749.5"/>
    <n v="145"/>
    <x v="0"/>
    <n v="18.96206896551724"/>
    <s v="Yes"/>
    <s v="July"/>
    <n v="2023"/>
  </r>
  <r>
    <s v="S00031606"/>
    <x v="2"/>
    <s v="P16"/>
    <x v="3"/>
    <x v="103"/>
    <n v="8977.5"/>
    <n v="642"/>
    <x v="0"/>
    <n v="13.983644859813085"/>
    <s v="Yes"/>
    <s v="December"/>
    <n v="2023"/>
  </r>
  <r>
    <s v="S00031617"/>
    <x v="2"/>
    <s v="P16"/>
    <x v="4"/>
    <x v="244"/>
    <n v="1611"/>
    <n v="101"/>
    <x v="0"/>
    <n v="15.950495049504951"/>
    <s v="Yes"/>
    <s v="September"/>
    <n v="2023"/>
  </r>
  <r>
    <s v="S00031628"/>
    <x v="2"/>
    <s v="P16"/>
    <x v="1"/>
    <x v="298"/>
    <n v="10986.75"/>
    <n v="785"/>
    <x v="0"/>
    <n v="13.995859872611465"/>
    <s v="Yes"/>
    <s v="February"/>
    <n v="2024"/>
  </r>
  <r>
    <s v="S00031630"/>
    <x v="2"/>
    <s v="P16"/>
    <x v="0"/>
    <x v="79"/>
    <n v="4983.75"/>
    <n v="277"/>
    <x v="0"/>
    <n v="17.991877256317689"/>
    <s v="Yes"/>
    <s v="January"/>
    <n v="2024"/>
  </r>
  <r>
    <s v="S00031643"/>
    <x v="2"/>
    <s v="P16"/>
    <x v="5"/>
    <x v="307"/>
    <n v="10298.25"/>
    <n v="736"/>
    <x v="0"/>
    <n v="13.9921875"/>
    <s v="Yes"/>
    <s v="December"/>
    <n v="2023"/>
  </r>
  <r>
    <s v="S00031691"/>
    <x v="2"/>
    <s v="P17"/>
    <x v="3"/>
    <x v="217"/>
    <n v="5703.75"/>
    <n v="571"/>
    <x v="0"/>
    <n v="9.9890542907180393"/>
    <s v="Yes"/>
    <s v="April"/>
    <n v="2024"/>
  </r>
  <r>
    <s v="S00031705"/>
    <x v="2"/>
    <s v="P17"/>
    <x v="3"/>
    <x v="154"/>
    <n v="3222"/>
    <n v="358"/>
    <x v="0"/>
    <n v="9"/>
    <s v="Yes"/>
    <s v="February"/>
    <n v="2024"/>
  </r>
  <r>
    <s v="S00031717"/>
    <x v="2"/>
    <s v="P17"/>
    <x v="0"/>
    <x v="97"/>
    <n v="13299.75"/>
    <n v="1663"/>
    <x v="0"/>
    <n v="7.9974443776307877"/>
    <s v="Yes"/>
    <s v="September"/>
    <n v="2023"/>
  </r>
  <r>
    <s v="S00031747"/>
    <x v="2"/>
    <s v="P17"/>
    <x v="1"/>
    <x v="26"/>
    <n v="10550.25"/>
    <n v="960"/>
    <x v="0"/>
    <n v="10.98984375"/>
    <s v="Yes"/>
    <s v="May"/>
    <n v="2023"/>
  </r>
  <r>
    <s v="S00031783"/>
    <x v="2"/>
    <s v="P18"/>
    <x v="0"/>
    <x v="343"/>
    <n v="10390.5"/>
    <n v="1485"/>
    <x v="0"/>
    <n v="6.9969696969696971"/>
    <s v="Yes"/>
    <s v="July"/>
    <n v="2023"/>
  </r>
  <r>
    <s v="S00031798"/>
    <x v="2"/>
    <s v="P18"/>
    <x v="1"/>
    <x v="144"/>
    <n v="24450.75"/>
    <n v="3493"/>
    <x v="1"/>
    <n v="6.9999284282851413"/>
    <s v="No"/>
    <s v="August"/>
    <n v="2024"/>
  </r>
  <r>
    <s v="S00031802"/>
    <x v="2"/>
    <s v="P18"/>
    <x v="0"/>
    <x v="16"/>
    <n v="1012.5"/>
    <n v="127"/>
    <x v="1"/>
    <n v="7.9724409448818898"/>
    <s v="No"/>
    <s v="July"/>
    <n v="2024"/>
  </r>
  <r>
    <s v="S00031806"/>
    <x v="2"/>
    <s v="P18"/>
    <x v="4"/>
    <x v="409"/>
    <n v="4619.25"/>
    <n v="578"/>
    <x v="0"/>
    <n v="7.9917820069204151"/>
    <s v="Yes"/>
    <s v="January"/>
    <n v="2024"/>
  </r>
  <r>
    <s v="S00031807"/>
    <x v="2"/>
    <s v="P18"/>
    <x v="3"/>
    <x v="318"/>
    <n v="9335.25"/>
    <n v="934"/>
    <x v="0"/>
    <n v="9.9949143468950741"/>
    <s v="Yes"/>
    <s v="September"/>
    <n v="2023"/>
  </r>
  <r>
    <s v="S00031883"/>
    <x v="2"/>
    <s v="P19"/>
    <x v="1"/>
    <x v="202"/>
    <n v="2268"/>
    <n v="79"/>
    <x v="0"/>
    <n v="28.708860759493671"/>
    <s v="Yes"/>
    <s v="June"/>
    <n v="2023"/>
  </r>
  <r>
    <s v="S00031901"/>
    <x v="2"/>
    <s v="P20"/>
    <x v="1"/>
    <x v="185"/>
    <n v="9407.25"/>
    <n v="784"/>
    <x v="0"/>
    <n v="11.999043367346939"/>
    <s v="Yes"/>
    <s v="December"/>
    <n v="2023"/>
  </r>
  <r>
    <s v="S00031918"/>
    <x v="2"/>
    <s v="P20"/>
    <x v="1"/>
    <x v="210"/>
    <n v="238.5"/>
    <n v="27"/>
    <x v="0"/>
    <n v="8.8333333333333339"/>
    <s v="Yes"/>
    <s v="July"/>
    <n v="2023"/>
  </r>
  <r>
    <s v="S00031920"/>
    <x v="2"/>
    <s v="P20"/>
    <x v="0"/>
    <x v="197"/>
    <n v="2139.75"/>
    <n v="214"/>
    <x v="0"/>
    <n v="9.9988317757009337"/>
    <s v="Yes"/>
    <s v="November"/>
    <n v="2023"/>
  </r>
  <r>
    <s v="S00031929"/>
    <x v="2"/>
    <s v="P20"/>
    <x v="3"/>
    <x v="292"/>
    <n v="2625.75"/>
    <n v="239"/>
    <x v="0"/>
    <n v="10.986401673640167"/>
    <s v="Yes"/>
    <s v="February"/>
    <n v="2024"/>
  </r>
  <r>
    <s v="S00031975"/>
    <x v="2"/>
    <s v="P21"/>
    <x v="4"/>
    <x v="23"/>
    <n v="1206"/>
    <n v="121"/>
    <x v="1"/>
    <n v="9.9669421487603298"/>
    <s v="No"/>
    <s v="August"/>
    <n v="2024"/>
  </r>
  <r>
    <s v="S00031983"/>
    <x v="2"/>
    <s v="P21"/>
    <x v="5"/>
    <x v="230"/>
    <n v="2963.25"/>
    <n v="270"/>
    <x v="0"/>
    <n v="10.975"/>
    <s v="Yes"/>
    <s v="July"/>
    <n v="2023"/>
  </r>
  <r>
    <s v="S00031990"/>
    <x v="2"/>
    <s v="P21"/>
    <x v="4"/>
    <x v="410"/>
    <n v="339.75"/>
    <n v="49"/>
    <x v="0"/>
    <n v="6.9336734693877551"/>
    <s v="Yes"/>
    <s v="March"/>
    <n v="2024"/>
  </r>
  <r>
    <s v="S00032006"/>
    <x v="2"/>
    <s v="P21"/>
    <x v="0"/>
    <x v="146"/>
    <n v="4590"/>
    <n v="418"/>
    <x v="0"/>
    <n v="10.980861244019138"/>
    <s v="Yes"/>
    <s v="April"/>
    <n v="2024"/>
  </r>
  <r>
    <s v="S00032014"/>
    <x v="2"/>
    <s v="P21"/>
    <x v="3"/>
    <x v="388"/>
    <n v="3865.5"/>
    <n v="553"/>
    <x v="0"/>
    <n v="6.9900542495479208"/>
    <s v="Yes"/>
    <s v="October"/>
    <n v="2023"/>
  </r>
  <r>
    <s v="S00032060"/>
    <x v="2"/>
    <s v="P22"/>
    <x v="4"/>
    <x v="124"/>
    <n v="3512.25"/>
    <n v="160"/>
    <x v="0"/>
    <n v="21.951562500000001"/>
    <s v="Yes"/>
    <s v="January"/>
    <n v="2023"/>
  </r>
  <r>
    <s v="S00032073"/>
    <x v="2"/>
    <s v="P22"/>
    <x v="0"/>
    <x v="113"/>
    <n v="7128"/>
    <n v="396"/>
    <x v="0"/>
    <n v="18"/>
    <s v="Yes"/>
    <s v="May"/>
    <n v="2023"/>
  </r>
  <r>
    <s v="S00032074"/>
    <x v="2"/>
    <s v="P22"/>
    <x v="0"/>
    <x v="381"/>
    <n v="6385.5"/>
    <n v="337"/>
    <x v="0"/>
    <n v="18.948071216617212"/>
    <s v="Yes"/>
    <s v="October"/>
    <n v="2023"/>
  </r>
  <r>
    <s v="S00032077"/>
    <x v="2"/>
    <s v="P22"/>
    <x v="4"/>
    <x v="326"/>
    <n v="10534.5"/>
    <n v="479"/>
    <x v="0"/>
    <n v="21.992693110647181"/>
    <s v="Yes"/>
    <s v="August"/>
    <n v="2023"/>
  </r>
  <r>
    <s v="S00032194"/>
    <x v="2"/>
    <s v="P01"/>
    <x v="4"/>
    <x v="22"/>
    <n v="15428.25"/>
    <n v="1103"/>
    <x v="3"/>
    <n v="13.987533998186763"/>
    <s v="No"/>
    <s v="October"/>
    <n v="2023"/>
  </r>
  <r>
    <s v="S00032219"/>
    <x v="2"/>
    <s v="P02"/>
    <x v="5"/>
    <x v="82"/>
    <n v="1127.25"/>
    <n v="67"/>
    <x v="3"/>
    <n v="16.824626865671643"/>
    <s v="No"/>
    <s v="February"/>
    <n v="2024"/>
  </r>
  <r>
    <s v="S00032227"/>
    <x v="2"/>
    <s v="P02"/>
    <x v="0"/>
    <x v="50"/>
    <n v="1026"/>
    <n v="61"/>
    <x v="0"/>
    <n v="16.819672131147541"/>
    <s v="Yes"/>
    <s v="July"/>
    <n v="2023"/>
  </r>
  <r>
    <s v="S00032265"/>
    <x v="2"/>
    <s v="P04"/>
    <x v="4"/>
    <x v="115"/>
    <n v="5652"/>
    <n v="1131"/>
    <x v="2"/>
    <n v="4.9973474801061011"/>
    <s v="No"/>
    <s v="September"/>
    <n v="2024"/>
  </r>
  <r>
    <s v="S00032303"/>
    <x v="2"/>
    <s v="P04"/>
    <x v="3"/>
    <x v="244"/>
    <n v="10341"/>
    <n v="1478"/>
    <x v="0"/>
    <n v="6.996617050067659"/>
    <s v="Yes"/>
    <s v="September"/>
    <n v="2023"/>
  </r>
  <r>
    <s v="S00032308"/>
    <x v="2"/>
    <s v="P04"/>
    <x v="1"/>
    <x v="208"/>
    <n v="11162.25"/>
    <n v="2233"/>
    <x v="0"/>
    <n v="4.9987684729064039"/>
    <s v="Yes"/>
    <s v="April"/>
    <n v="2023"/>
  </r>
  <r>
    <s v="S00032316"/>
    <x v="2"/>
    <s v="P04"/>
    <x v="4"/>
    <x v="388"/>
    <n v="7150.5"/>
    <n v="1431"/>
    <x v="0"/>
    <n v="4.9968553459119498"/>
    <s v="Yes"/>
    <s v="October"/>
    <n v="2023"/>
  </r>
  <r>
    <s v="S00032401"/>
    <x v="2"/>
    <s v="P05"/>
    <x v="4"/>
    <x v="267"/>
    <n v="4016.25"/>
    <n v="670"/>
    <x v="1"/>
    <n v="5.9944029850746272"/>
    <s v="No"/>
    <s v="July"/>
    <n v="2024"/>
  </r>
  <r>
    <s v="S00032423"/>
    <x v="2"/>
    <s v="P05"/>
    <x v="5"/>
    <x v="95"/>
    <n v="2022.75"/>
    <n v="405"/>
    <x v="1"/>
    <n v="4.9944444444444445"/>
    <s v="No"/>
    <s v="July"/>
    <n v="2024"/>
  </r>
  <r>
    <s v="S00032427"/>
    <x v="2"/>
    <s v="P05"/>
    <x v="1"/>
    <x v="344"/>
    <n v="321.75"/>
    <n v="41"/>
    <x v="0"/>
    <n v="7.8475609756097562"/>
    <s v="Yes"/>
    <s v="June"/>
    <n v="2023"/>
  </r>
  <r>
    <s v="S00032477"/>
    <x v="2"/>
    <s v="P06"/>
    <x v="2"/>
    <x v="142"/>
    <n v="6815.25"/>
    <n v="284"/>
    <x v="3"/>
    <n v="23.997359154929576"/>
    <s v="No"/>
    <s v="August"/>
    <n v="2023"/>
  </r>
  <r>
    <s v="S00032506"/>
    <x v="2"/>
    <s v="P07"/>
    <x v="3"/>
    <x v="187"/>
    <n v="5499"/>
    <n v="212"/>
    <x v="0"/>
    <n v="25.938679245283019"/>
    <s v="Yes"/>
    <s v="February"/>
    <n v="2024"/>
  </r>
  <r>
    <s v="S00032549"/>
    <x v="2"/>
    <s v="P07"/>
    <x v="0"/>
    <x v="67"/>
    <n v="5431.5"/>
    <n v="209"/>
    <x v="0"/>
    <n v="25.988038277511961"/>
    <s v="Yes"/>
    <s v="January"/>
    <n v="2023"/>
  </r>
  <r>
    <s v="S00032577"/>
    <x v="2"/>
    <s v="P07"/>
    <x v="5"/>
    <x v="140"/>
    <n v="5107.5"/>
    <n v="190"/>
    <x v="0"/>
    <n v="26.881578947368421"/>
    <s v="Yes"/>
    <s v="October"/>
    <n v="2023"/>
  </r>
  <r>
    <s v="S00032608"/>
    <x v="2"/>
    <s v="P08"/>
    <x v="3"/>
    <x v="306"/>
    <n v="11115"/>
    <n v="506"/>
    <x v="0"/>
    <n v="21.966403162055336"/>
    <s v="Yes"/>
    <s v="January"/>
    <n v="2024"/>
  </r>
  <r>
    <s v="S00032621"/>
    <x v="2"/>
    <s v="P08"/>
    <x v="4"/>
    <x v="143"/>
    <n v="1899"/>
    <n v="106"/>
    <x v="0"/>
    <n v="17.915094339622641"/>
    <s v="Yes"/>
    <s v="October"/>
    <n v="2023"/>
  </r>
  <r>
    <s v="S00032649"/>
    <x v="2"/>
    <s v="P08"/>
    <x v="1"/>
    <x v="111"/>
    <n v="10026"/>
    <n v="456"/>
    <x v="0"/>
    <n v="21.986842105263158"/>
    <s v="Yes"/>
    <s v="April"/>
    <n v="2024"/>
  </r>
  <r>
    <s v="S00032665"/>
    <x v="2"/>
    <s v="P08"/>
    <x v="1"/>
    <x v="303"/>
    <n v="10050.75"/>
    <n v="503"/>
    <x v="0"/>
    <n v="19.981610337972167"/>
    <s v="Yes"/>
    <s v="January"/>
    <n v="2024"/>
  </r>
  <r>
    <s v="S00032680"/>
    <x v="2"/>
    <s v="P09"/>
    <x v="5"/>
    <x v="299"/>
    <n v="8109"/>
    <n v="406"/>
    <x v="3"/>
    <n v="19.972906403940886"/>
    <s v="No"/>
    <s v="December"/>
    <n v="2023"/>
  </r>
  <r>
    <s v="S00032760"/>
    <x v="2"/>
    <s v="P10"/>
    <x v="3"/>
    <x v="349"/>
    <n v="6633"/>
    <n v="415"/>
    <x v="1"/>
    <n v="15.983132530120482"/>
    <s v="No"/>
    <s v="August"/>
    <n v="2024"/>
  </r>
  <r>
    <s v="S00032822"/>
    <x v="2"/>
    <s v="P11"/>
    <x v="0"/>
    <x v="224"/>
    <n v="2414.25"/>
    <n v="121"/>
    <x v="0"/>
    <n v="19.952479338842974"/>
    <s v="Yes"/>
    <s v="August"/>
    <n v="2023"/>
  </r>
  <r>
    <s v="S00032836"/>
    <x v="2"/>
    <s v="P11"/>
    <x v="1"/>
    <x v="375"/>
    <n v="9733.5"/>
    <n v="487"/>
    <x v="0"/>
    <n v="19.986652977412732"/>
    <s v="Yes"/>
    <s v="June"/>
    <n v="2024"/>
  </r>
  <r>
    <s v="S00032838"/>
    <x v="2"/>
    <s v="P11"/>
    <x v="0"/>
    <x v="210"/>
    <n v="4788"/>
    <n v="228"/>
    <x v="0"/>
    <n v="21"/>
    <s v="Yes"/>
    <s v="July"/>
    <n v="2023"/>
  </r>
  <r>
    <s v="S00032851"/>
    <x v="2"/>
    <s v="P12"/>
    <x v="2"/>
    <x v="264"/>
    <n v="7400.25"/>
    <n v="570"/>
    <x v="3"/>
    <n v="12.982894736842105"/>
    <s v="No"/>
    <s v="July"/>
    <n v="2024"/>
  </r>
  <r>
    <s v="S00032852"/>
    <x v="2"/>
    <s v="P12"/>
    <x v="1"/>
    <x v="4"/>
    <n v="7283.25"/>
    <n v="486"/>
    <x v="0"/>
    <n v="14.986111111111111"/>
    <s v="Yes"/>
    <s v="December"/>
    <n v="2023"/>
  </r>
  <r>
    <s v="S00032866"/>
    <x v="2"/>
    <s v="P12"/>
    <x v="5"/>
    <x v="31"/>
    <n v="7272"/>
    <n v="485"/>
    <x v="0"/>
    <n v="14.993814432989691"/>
    <s v="Yes"/>
    <s v="September"/>
    <n v="2023"/>
  </r>
  <r>
    <s v="S00032871"/>
    <x v="2"/>
    <s v="P12"/>
    <x v="0"/>
    <x v="328"/>
    <n v="7447.5"/>
    <n v="497"/>
    <x v="0"/>
    <n v="14.984909456740443"/>
    <s v="Yes"/>
    <s v="January"/>
    <n v="2023"/>
  </r>
  <r>
    <s v="S00032885"/>
    <x v="2"/>
    <s v="P12"/>
    <x v="2"/>
    <x v="411"/>
    <n v="393.75"/>
    <n v="24"/>
    <x v="0"/>
    <n v="16.40625"/>
    <s v="Yes"/>
    <s v="April"/>
    <n v="2023"/>
  </r>
  <r>
    <s v="S00032907"/>
    <x v="2"/>
    <s v="P12"/>
    <x v="0"/>
    <x v="120"/>
    <n v="8131.5"/>
    <n v="581"/>
    <x v="0"/>
    <n v="13.995697074010327"/>
    <s v="Yes"/>
    <s v="February"/>
    <n v="2023"/>
  </r>
  <r>
    <s v="S00032959"/>
    <x v="2"/>
    <s v="P13"/>
    <x v="4"/>
    <x v="147"/>
    <n v="3858.75"/>
    <n v="483"/>
    <x v="0"/>
    <n v="7.9891304347826084"/>
    <s v="Yes"/>
    <s v="November"/>
    <n v="2023"/>
  </r>
  <r>
    <s v="S00032961"/>
    <x v="2"/>
    <s v="P13"/>
    <x v="4"/>
    <x v="148"/>
    <n v="1926"/>
    <n v="193"/>
    <x v="0"/>
    <n v="9.9792746113989637"/>
    <s v="Yes"/>
    <s v="February"/>
    <n v="2024"/>
  </r>
  <r>
    <s v="S00032988"/>
    <x v="2"/>
    <s v="P13"/>
    <x v="1"/>
    <x v="81"/>
    <n v="12350.25"/>
    <n v="1236"/>
    <x v="0"/>
    <n v="9.9921116504854375"/>
    <s v="Yes"/>
    <s v="July"/>
    <n v="2023"/>
  </r>
  <r>
    <s v="S00032997"/>
    <x v="2"/>
    <s v="P13"/>
    <x v="3"/>
    <x v="39"/>
    <n v="10217.25"/>
    <n v="1278"/>
    <x v="2"/>
    <n v="7.994718309859155"/>
    <s v="No"/>
    <s v="September"/>
    <n v="2024"/>
  </r>
  <r>
    <s v="S00033026"/>
    <x v="2"/>
    <s v="P13"/>
    <x v="0"/>
    <x v="412"/>
    <n v="1665"/>
    <n v="238"/>
    <x v="0"/>
    <n v="6.9957983193277311"/>
    <s v="Yes"/>
    <s v="July"/>
    <n v="2023"/>
  </r>
  <r>
    <s v="S00033028"/>
    <x v="2"/>
    <s v="P13"/>
    <x v="4"/>
    <x v="413"/>
    <n v="5926.5"/>
    <n v="988"/>
    <x v="0"/>
    <n v="5.9984817813765181"/>
    <s v="Yes"/>
    <s v="March"/>
    <n v="2023"/>
  </r>
  <r>
    <s v="S00033047"/>
    <x v="2"/>
    <s v="P14"/>
    <x v="4"/>
    <x v="414"/>
    <n v="3469.5"/>
    <n v="205"/>
    <x v="0"/>
    <n v="16.92439024390244"/>
    <s v="Yes"/>
    <s v="December"/>
    <n v="2023"/>
  </r>
  <r>
    <s v="S00033079"/>
    <x v="2"/>
    <s v="P14"/>
    <x v="4"/>
    <x v="343"/>
    <n v="5771.25"/>
    <n v="385"/>
    <x v="0"/>
    <n v="14.99025974025974"/>
    <s v="Yes"/>
    <s v="July"/>
    <n v="2023"/>
  </r>
  <r>
    <s v="S00033108"/>
    <x v="2"/>
    <s v="P15"/>
    <x v="1"/>
    <x v="257"/>
    <n v="10104.75"/>
    <n v="482"/>
    <x v="0"/>
    <n v="20.964211618257263"/>
    <s v="Yes"/>
    <s v="December"/>
    <n v="2023"/>
  </r>
  <r>
    <s v="S00033136"/>
    <x v="2"/>
    <s v="P16"/>
    <x v="3"/>
    <x v="357"/>
    <n v="6664.5"/>
    <n v="417"/>
    <x v="0"/>
    <n v="15.982014388489208"/>
    <s v="Yes"/>
    <s v="January"/>
    <n v="2024"/>
  </r>
  <r>
    <s v="S00033147"/>
    <x v="2"/>
    <s v="P16"/>
    <x v="4"/>
    <x v="415"/>
    <n v="2760.75"/>
    <n v="154"/>
    <x v="0"/>
    <n v="17.926948051948052"/>
    <s v="Yes"/>
    <s v="March"/>
    <n v="2024"/>
  </r>
  <r>
    <s v="S00033154"/>
    <x v="2"/>
    <s v="P16"/>
    <x v="5"/>
    <x v="103"/>
    <n v="8993.25"/>
    <n v="643"/>
    <x v="0"/>
    <n v="13.986391912908243"/>
    <s v="Yes"/>
    <s v="December"/>
    <n v="2023"/>
  </r>
  <r>
    <s v="S00033166"/>
    <x v="2"/>
    <s v="P16"/>
    <x v="4"/>
    <x v="368"/>
    <n v="8916.75"/>
    <n v="496"/>
    <x v="0"/>
    <n v="17.977318548387096"/>
    <s v="Yes"/>
    <s v="March"/>
    <n v="2023"/>
  </r>
  <r>
    <s v="S00033210"/>
    <x v="2"/>
    <s v="P16"/>
    <x v="1"/>
    <x v="70"/>
    <n v="3663"/>
    <n v="216"/>
    <x v="0"/>
    <n v="16.958333333333332"/>
    <s v="Yes"/>
    <s v="May"/>
    <n v="2023"/>
  </r>
  <r>
    <s v="S00033230"/>
    <x v="2"/>
    <s v="P17"/>
    <x v="0"/>
    <x v="75"/>
    <n v="186.75"/>
    <n v="21"/>
    <x v="0"/>
    <n v="8.8928571428571423"/>
    <s v="Yes"/>
    <s v="September"/>
    <n v="2023"/>
  </r>
  <r>
    <s v="S00033248"/>
    <x v="2"/>
    <s v="P17"/>
    <x v="4"/>
    <x v="240"/>
    <n v="23476.5"/>
    <n v="3354"/>
    <x v="0"/>
    <n v="6.9995527728085865"/>
    <s v="Yes"/>
    <s v="August"/>
    <n v="2023"/>
  </r>
  <r>
    <s v="S00033250"/>
    <x v="2"/>
    <s v="P17"/>
    <x v="4"/>
    <x v="11"/>
    <n v="1982.25"/>
    <n v="248"/>
    <x v="2"/>
    <n v="7.992943548387097"/>
    <s v="No"/>
    <s v="September"/>
    <n v="2024"/>
  </r>
  <r>
    <s v="S00033266"/>
    <x v="2"/>
    <s v="P17"/>
    <x v="4"/>
    <x v="116"/>
    <n v="4781.25"/>
    <n v="435"/>
    <x v="0"/>
    <n v="10.991379310344827"/>
    <s v="Yes"/>
    <s v="August"/>
    <n v="2023"/>
  </r>
  <r>
    <s v="S00033298"/>
    <x v="2"/>
    <s v="P18"/>
    <x v="0"/>
    <x v="133"/>
    <n v="28874.25"/>
    <n v="3209"/>
    <x v="0"/>
    <n v="8.9978965409784983"/>
    <s v="Yes"/>
    <s v="March"/>
    <n v="2023"/>
  </r>
  <r>
    <s v="S00033303"/>
    <x v="2"/>
    <s v="P18"/>
    <x v="3"/>
    <x v="124"/>
    <n v="11830.5"/>
    <n v="1315"/>
    <x v="0"/>
    <n v="8.9965779467680616"/>
    <s v="Yes"/>
    <s v="January"/>
    <n v="2023"/>
  </r>
  <r>
    <s v="S00033304"/>
    <x v="2"/>
    <s v="P18"/>
    <x v="3"/>
    <x v="107"/>
    <n v="7146"/>
    <n v="794"/>
    <x v="0"/>
    <n v="9"/>
    <s v="Yes"/>
    <s v="November"/>
    <n v="2023"/>
  </r>
  <r>
    <s v="S00033357"/>
    <x v="2"/>
    <s v="P18"/>
    <x v="3"/>
    <x v="371"/>
    <n v="1271.25"/>
    <n v="159"/>
    <x v="0"/>
    <n v="7.9952830188679247"/>
    <s v="Yes"/>
    <s v="May"/>
    <n v="2023"/>
  </r>
  <r>
    <s v="S00033361"/>
    <x v="2"/>
    <s v="P18"/>
    <x v="2"/>
    <x v="105"/>
    <n v="3559.5"/>
    <n v="396"/>
    <x v="1"/>
    <n v="8.9886363636363633"/>
    <s v="No"/>
    <s v="July"/>
    <n v="2024"/>
  </r>
  <r>
    <s v="S00033364"/>
    <x v="2"/>
    <s v="P18"/>
    <x v="0"/>
    <x v="309"/>
    <n v="6871.5"/>
    <n v="982"/>
    <x v="1"/>
    <n v="6.9974541751527495"/>
    <s v="No"/>
    <s v="July"/>
    <n v="2024"/>
  </r>
  <r>
    <s v="S00033370"/>
    <x v="2"/>
    <s v="P18"/>
    <x v="4"/>
    <x v="140"/>
    <n v="9096.75"/>
    <n v="827"/>
    <x v="0"/>
    <n v="10.999697702539299"/>
    <s v="Yes"/>
    <s v="October"/>
    <n v="2023"/>
  </r>
  <r>
    <s v="S00033385"/>
    <x v="2"/>
    <s v="P19"/>
    <x v="4"/>
    <x v="325"/>
    <n v="3739.5"/>
    <n v="129"/>
    <x v="0"/>
    <n v="28.988372093023255"/>
    <s v="Yes"/>
    <s v="May"/>
    <n v="2024"/>
  </r>
  <r>
    <s v="S00033389"/>
    <x v="2"/>
    <s v="P19"/>
    <x v="3"/>
    <x v="224"/>
    <n v="12134.25"/>
    <n v="434"/>
    <x v="0"/>
    <n v="27.95910138248848"/>
    <s v="Yes"/>
    <s v="August"/>
    <n v="2023"/>
  </r>
  <r>
    <s v="S00033468"/>
    <x v="2"/>
    <s v="P20"/>
    <x v="0"/>
    <x v="26"/>
    <n v="2025"/>
    <n v="169"/>
    <x v="0"/>
    <n v="11.982248520710058"/>
    <s v="Yes"/>
    <s v="May"/>
    <n v="2023"/>
  </r>
  <r>
    <s v="S00033470"/>
    <x v="2"/>
    <s v="P20"/>
    <x v="4"/>
    <x v="47"/>
    <n v="5940"/>
    <n v="540"/>
    <x v="2"/>
    <n v="11"/>
    <s v="No"/>
    <s v="September"/>
    <n v="2024"/>
  </r>
  <r>
    <s v="S00033479"/>
    <x v="2"/>
    <s v="P21"/>
    <x v="5"/>
    <x v="187"/>
    <n v="11571.75"/>
    <n v="1654"/>
    <x v="0"/>
    <n v="6.9962212817412333"/>
    <s v="Yes"/>
    <s v="February"/>
    <n v="2024"/>
  </r>
  <r>
    <s v="S00033481"/>
    <x v="2"/>
    <s v="P21"/>
    <x v="1"/>
    <x v="7"/>
    <n v="4743"/>
    <n v="527"/>
    <x v="0"/>
    <n v="9"/>
    <s v="Yes"/>
    <s v="December"/>
    <n v="2023"/>
  </r>
  <r>
    <s v="S00033505"/>
    <x v="2"/>
    <s v="P21"/>
    <x v="4"/>
    <x v="190"/>
    <n v="2502"/>
    <n v="278"/>
    <x v="0"/>
    <n v="9"/>
    <s v="Yes"/>
    <s v="September"/>
    <n v="2023"/>
  </r>
  <r>
    <s v="S00033522"/>
    <x v="2"/>
    <s v="P21"/>
    <x v="4"/>
    <x v="73"/>
    <n v="2238.75"/>
    <n v="320"/>
    <x v="0"/>
    <n v="6.99609375"/>
    <s v="Yes"/>
    <s v="April"/>
    <n v="2024"/>
  </r>
  <r>
    <s v="S00033544"/>
    <x v="2"/>
    <s v="P21"/>
    <x v="3"/>
    <x v="234"/>
    <n v="13081.5"/>
    <n v="1309"/>
    <x v="0"/>
    <n v="9.9935064935064943"/>
    <s v="Yes"/>
    <s v="June"/>
    <n v="2023"/>
  </r>
  <r>
    <s v="S00033580"/>
    <x v="2"/>
    <s v="P22"/>
    <x v="5"/>
    <x v="28"/>
    <n v="3280.5"/>
    <n v="157"/>
    <x v="0"/>
    <n v="20.894904458598727"/>
    <s v="Yes"/>
    <s v="March"/>
    <n v="2024"/>
  </r>
  <r>
    <s v="S00033599"/>
    <x v="2"/>
    <s v="P22"/>
    <x v="2"/>
    <x v="292"/>
    <n v="6212.25"/>
    <n v="346"/>
    <x v="0"/>
    <n v="17.954479768786126"/>
    <s v="Yes"/>
    <s v="February"/>
    <n v="2024"/>
  </r>
  <r>
    <s v="S00033670"/>
    <x v="2"/>
    <s v="P01"/>
    <x v="0"/>
    <x v="291"/>
    <n v="681.75"/>
    <n v="49"/>
    <x v="0"/>
    <n v="13.913265306122449"/>
    <s v="Yes"/>
    <s v="January"/>
    <n v="2023"/>
  </r>
  <r>
    <s v="S00033678"/>
    <x v="2"/>
    <s v="P01"/>
    <x v="3"/>
    <x v="295"/>
    <n v="3600"/>
    <n v="225"/>
    <x v="0"/>
    <n v="16"/>
    <s v="Yes"/>
    <s v="September"/>
    <n v="2023"/>
  </r>
  <r>
    <s v="S00033748"/>
    <x v="2"/>
    <s v="P02"/>
    <x v="3"/>
    <x v="315"/>
    <n v="33.75"/>
    <n v="3"/>
    <x v="0"/>
    <n v="11.25"/>
    <s v="Yes"/>
    <s v="February"/>
    <n v="2023"/>
  </r>
  <r>
    <s v="S00033798"/>
    <x v="2"/>
    <s v="P04"/>
    <x v="3"/>
    <x v="416"/>
    <n v="7285.5"/>
    <n v="1041"/>
    <x v="2"/>
    <n v="6.9985590778097979"/>
    <s v="No"/>
    <s v="September"/>
    <n v="2024"/>
  </r>
  <r>
    <s v="S00033803"/>
    <x v="2"/>
    <s v="P04"/>
    <x v="2"/>
    <x v="241"/>
    <n v="3717"/>
    <n v="620"/>
    <x v="0"/>
    <n v="5.9951612903225806"/>
    <s v="Yes"/>
    <s v="June"/>
    <n v="2024"/>
  </r>
  <r>
    <s v="S00033816"/>
    <x v="2"/>
    <s v="P04"/>
    <x v="3"/>
    <x v="186"/>
    <n v="1098"/>
    <n v="122"/>
    <x v="2"/>
    <n v="9"/>
    <s v="No"/>
    <s v="September"/>
    <n v="2024"/>
  </r>
  <r>
    <s v="S00033820"/>
    <x v="2"/>
    <s v="P04"/>
    <x v="2"/>
    <x v="230"/>
    <n v="8304.75"/>
    <n v="1039"/>
    <x v="0"/>
    <n v="7.9930221366698753"/>
    <s v="Yes"/>
    <s v="July"/>
    <n v="2023"/>
  </r>
  <r>
    <s v="S00033842"/>
    <x v="2"/>
    <s v="P04"/>
    <x v="0"/>
    <x v="189"/>
    <n v="3710.25"/>
    <n v="743"/>
    <x v="0"/>
    <n v="4.993606998654105"/>
    <s v="Yes"/>
    <s v="November"/>
    <n v="2023"/>
  </r>
  <r>
    <s v="S00033850"/>
    <x v="2"/>
    <s v="P04"/>
    <x v="3"/>
    <x v="251"/>
    <n v="7294.5"/>
    <n v="1216"/>
    <x v="0"/>
    <n v="5.9987664473684212"/>
    <s v="Yes"/>
    <s v="May"/>
    <n v="2023"/>
  </r>
  <r>
    <s v="S00033862"/>
    <x v="2"/>
    <s v="P04"/>
    <x v="4"/>
    <x v="137"/>
    <n v="5001.75"/>
    <n v="715"/>
    <x v="2"/>
    <n v="6.9954545454545451"/>
    <s v="No"/>
    <s v="September"/>
    <n v="2024"/>
  </r>
  <r>
    <s v="S00033893"/>
    <x v="2"/>
    <s v="P04"/>
    <x v="0"/>
    <x v="325"/>
    <n v="504"/>
    <n v="84"/>
    <x v="0"/>
    <n v="6"/>
    <s v="Yes"/>
    <s v="May"/>
    <n v="2024"/>
  </r>
  <r>
    <s v="S00033935"/>
    <x v="2"/>
    <s v="P05"/>
    <x v="3"/>
    <x v="306"/>
    <n v="6003"/>
    <n v="1201"/>
    <x v="0"/>
    <n v="4.9983347210657785"/>
    <s v="Yes"/>
    <s v="January"/>
    <n v="2024"/>
  </r>
  <r>
    <s v="S00033966"/>
    <x v="2"/>
    <s v="P05"/>
    <x v="3"/>
    <x v="120"/>
    <n v="5463"/>
    <n v="911"/>
    <x v="0"/>
    <n v="5.996706915477497"/>
    <s v="Yes"/>
    <s v="February"/>
    <n v="2023"/>
  </r>
  <r>
    <s v="S00033970"/>
    <x v="2"/>
    <s v="P05"/>
    <x v="5"/>
    <x v="60"/>
    <n v="4673.25"/>
    <n v="779"/>
    <x v="0"/>
    <n v="5.9990372272143775"/>
    <s v="Yes"/>
    <s v="October"/>
    <n v="2023"/>
  </r>
  <r>
    <s v="S00033984"/>
    <x v="2"/>
    <s v="P05"/>
    <x v="3"/>
    <x v="21"/>
    <n v="3456"/>
    <n v="576"/>
    <x v="0"/>
    <n v="6"/>
    <s v="Yes"/>
    <s v="October"/>
    <n v="2023"/>
  </r>
  <r>
    <s v="S00034034"/>
    <x v="2"/>
    <s v="P07"/>
    <x v="3"/>
    <x v="126"/>
    <n v="4758.75"/>
    <n v="184"/>
    <x v="0"/>
    <n v="25.862771739130434"/>
    <s v="Yes"/>
    <s v="December"/>
    <n v="2023"/>
  </r>
  <r>
    <s v="S00034088"/>
    <x v="2"/>
    <s v="P07"/>
    <x v="3"/>
    <x v="325"/>
    <n v="4803.75"/>
    <n v="201"/>
    <x v="0"/>
    <n v="23.899253731343283"/>
    <s v="Yes"/>
    <s v="May"/>
    <n v="2024"/>
  </r>
  <r>
    <s v="S00034111"/>
    <x v="2"/>
    <s v="P07"/>
    <x v="1"/>
    <x v="43"/>
    <n v="4612.5"/>
    <n v="185"/>
    <x v="0"/>
    <n v="24.932432432432432"/>
    <s v="Yes"/>
    <s v="October"/>
    <n v="2023"/>
  </r>
  <r>
    <s v="S00034139"/>
    <x v="2"/>
    <s v="P08"/>
    <x v="3"/>
    <x v="67"/>
    <n v="5447.25"/>
    <n v="287"/>
    <x v="0"/>
    <n v="18.979965156794425"/>
    <s v="Yes"/>
    <s v="January"/>
    <n v="2023"/>
  </r>
  <r>
    <s v="S00034179"/>
    <x v="2"/>
    <s v="P08"/>
    <x v="1"/>
    <x v="124"/>
    <n v="7413.75"/>
    <n v="337"/>
    <x v="0"/>
    <n v="21.999258160237389"/>
    <s v="Yes"/>
    <s v="January"/>
    <n v="2023"/>
  </r>
  <r>
    <s v="S00034199"/>
    <x v="2"/>
    <s v="P08"/>
    <x v="0"/>
    <x v="46"/>
    <n v="12053.25"/>
    <n v="670"/>
    <x v="0"/>
    <n v="17.98992537313433"/>
    <s v="Yes"/>
    <s v="May"/>
    <n v="2024"/>
  </r>
  <r>
    <s v="S00034255"/>
    <x v="2"/>
    <s v="P10"/>
    <x v="3"/>
    <x v="185"/>
    <n v="9094.5"/>
    <n v="700"/>
    <x v="0"/>
    <n v="12.992142857142857"/>
    <s v="Yes"/>
    <s v="December"/>
    <n v="2023"/>
  </r>
  <r>
    <s v="S00034265"/>
    <x v="2"/>
    <s v="P10"/>
    <x v="0"/>
    <x v="277"/>
    <n v="9373.5"/>
    <n v="782"/>
    <x v="0"/>
    <n v="11.986572890025576"/>
    <s v="Yes"/>
    <s v="February"/>
    <n v="2024"/>
  </r>
  <r>
    <s v="S00034285"/>
    <x v="2"/>
    <s v="P10"/>
    <x v="4"/>
    <x v="234"/>
    <n v="4801.5"/>
    <n v="321"/>
    <x v="0"/>
    <n v="14.957943925233645"/>
    <s v="Yes"/>
    <s v="June"/>
    <n v="2023"/>
  </r>
  <r>
    <s v="S00034288"/>
    <x v="2"/>
    <s v="P10"/>
    <x v="4"/>
    <x v="58"/>
    <n v="531"/>
    <n v="38"/>
    <x v="0"/>
    <n v="13.973684210526315"/>
    <s v="Yes"/>
    <s v="December"/>
    <n v="2023"/>
  </r>
  <r>
    <s v="S00034314"/>
    <x v="2"/>
    <s v="P10"/>
    <x v="1"/>
    <x v="361"/>
    <n v="3498.75"/>
    <n v="250"/>
    <x v="0"/>
    <n v="13.994999999999999"/>
    <s v="Yes"/>
    <s v="March"/>
    <n v="2024"/>
  </r>
  <r>
    <s v="S00034326"/>
    <x v="2"/>
    <s v="P10"/>
    <x v="3"/>
    <x v="128"/>
    <n v="6324.75"/>
    <n v="396"/>
    <x v="0"/>
    <n v="15.971590909090908"/>
    <s v="Yes"/>
    <s v="April"/>
    <n v="2024"/>
  </r>
  <r>
    <s v="S00034376"/>
    <x v="2"/>
    <s v="P12"/>
    <x v="3"/>
    <x v="178"/>
    <n v="2540.25"/>
    <n v="159"/>
    <x v="0"/>
    <n v="15.976415094339623"/>
    <s v="Yes"/>
    <s v="September"/>
    <n v="2023"/>
  </r>
  <r>
    <s v="S00034415"/>
    <x v="2"/>
    <s v="P12"/>
    <x v="2"/>
    <x v="102"/>
    <n v="11598.75"/>
    <n v="725"/>
    <x v="0"/>
    <n v="15.998275862068965"/>
    <s v="Yes"/>
    <s v="March"/>
    <n v="2024"/>
  </r>
  <r>
    <s v="S00034479"/>
    <x v="2"/>
    <s v="P13"/>
    <x v="3"/>
    <x v="378"/>
    <n v="1134"/>
    <n v="189"/>
    <x v="0"/>
    <n v="6"/>
    <s v="Yes"/>
    <s v="June"/>
    <n v="2023"/>
  </r>
  <r>
    <s v="S00034492"/>
    <x v="2"/>
    <s v="P13"/>
    <x v="4"/>
    <x v="31"/>
    <n v="6320.25"/>
    <n v="903"/>
    <x v="0"/>
    <n v="6.999169435215947"/>
    <s v="Yes"/>
    <s v="September"/>
    <n v="2023"/>
  </r>
  <r>
    <s v="S00034516"/>
    <x v="2"/>
    <s v="P13"/>
    <x v="5"/>
    <x v="148"/>
    <n v="312.75"/>
    <n v="32"/>
    <x v="0"/>
    <n v="9.7734375"/>
    <s v="Yes"/>
    <s v="February"/>
    <n v="2024"/>
  </r>
  <r>
    <s v="S00034544"/>
    <x v="2"/>
    <s v="P13"/>
    <x v="3"/>
    <x v="86"/>
    <n v="3399.75"/>
    <n v="486"/>
    <x v="0"/>
    <n v="6.9953703703703702"/>
    <s v="Yes"/>
    <s v="November"/>
    <n v="2023"/>
  </r>
  <r>
    <s v="S00034625"/>
    <x v="2"/>
    <s v="P14"/>
    <x v="4"/>
    <x v="314"/>
    <n v="1917"/>
    <n v="120"/>
    <x v="0"/>
    <n v="15.975"/>
    <s v="Yes"/>
    <s v="November"/>
    <n v="2023"/>
  </r>
  <r>
    <s v="S00034632"/>
    <x v="2"/>
    <s v="P15"/>
    <x v="3"/>
    <x v="376"/>
    <n v="4036.5"/>
    <n v="202"/>
    <x v="0"/>
    <n v="19.982673267326732"/>
    <s v="Yes"/>
    <s v="February"/>
    <n v="2023"/>
  </r>
  <r>
    <s v="S00034643"/>
    <x v="2"/>
    <s v="P15"/>
    <x v="4"/>
    <x v="259"/>
    <n v="3093.75"/>
    <n v="155"/>
    <x v="0"/>
    <n v="19.95967741935484"/>
    <s v="Yes"/>
    <s v="February"/>
    <n v="2023"/>
  </r>
  <r>
    <s v="S00034649"/>
    <x v="2"/>
    <s v="P15"/>
    <x v="3"/>
    <x v="160"/>
    <n v="6520.5"/>
    <n v="327"/>
    <x v="0"/>
    <n v="19.940366972477065"/>
    <s v="Yes"/>
    <s v="November"/>
    <n v="2023"/>
  </r>
  <r>
    <s v="S00034670"/>
    <x v="2"/>
    <s v="P16"/>
    <x v="2"/>
    <x v="147"/>
    <n v="8217"/>
    <n v="457"/>
    <x v="0"/>
    <n v="17.980306345733041"/>
    <s v="Yes"/>
    <s v="November"/>
    <n v="2023"/>
  </r>
  <r>
    <s v="S00034717"/>
    <x v="2"/>
    <s v="P16"/>
    <x v="3"/>
    <x v="315"/>
    <n v="10397.25"/>
    <n v="578"/>
    <x v="0"/>
    <n v="17.988321799307958"/>
    <s v="Yes"/>
    <s v="February"/>
    <n v="2023"/>
  </r>
  <r>
    <s v="S00034791"/>
    <x v="2"/>
    <s v="P17"/>
    <x v="1"/>
    <x v="56"/>
    <n v="5440.5"/>
    <n v="681"/>
    <x v="1"/>
    <n v="7.9889867841409687"/>
    <s v="No"/>
    <s v="July"/>
    <n v="2024"/>
  </r>
  <r>
    <s v="S00034806"/>
    <x v="2"/>
    <s v="P17"/>
    <x v="2"/>
    <x v="306"/>
    <n v="10374.75"/>
    <n v="944"/>
    <x v="3"/>
    <n v="10.990201271186441"/>
    <s v="No"/>
    <s v="January"/>
    <n v="2024"/>
  </r>
  <r>
    <s v="S00034844"/>
    <x v="2"/>
    <s v="P18"/>
    <x v="0"/>
    <x v="58"/>
    <n v="4297.5"/>
    <n v="478"/>
    <x v="0"/>
    <n v="8.9905857740585766"/>
    <s v="Yes"/>
    <s v="December"/>
    <n v="2023"/>
  </r>
  <r>
    <s v="S00034853"/>
    <x v="2"/>
    <s v="P18"/>
    <x v="3"/>
    <x v="242"/>
    <n v="12876.75"/>
    <n v="1431"/>
    <x v="0"/>
    <n v="8.9984276729559749"/>
    <s v="Yes"/>
    <s v="November"/>
    <n v="2023"/>
  </r>
  <r>
    <s v="S00034876"/>
    <x v="2"/>
    <s v="P18"/>
    <x v="1"/>
    <x v="190"/>
    <n v="14458.5"/>
    <n v="2066"/>
    <x v="3"/>
    <n v="6.9983059051306871"/>
    <s v="No"/>
    <s v="September"/>
    <n v="2023"/>
  </r>
  <r>
    <s v="S00034881"/>
    <x v="2"/>
    <s v="P18"/>
    <x v="4"/>
    <x v="417"/>
    <n v="2589.75"/>
    <n v="370"/>
    <x v="0"/>
    <n v="6.9993243243243244"/>
    <s v="Yes"/>
    <s v="March"/>
    <n v="2024"/>
  </r>
  <r>
    <s v="S00034921"/>
    <x v="2"/>
    <s v="P19"/>
    <x v="3"/>
    <x v="207"/>
    <n v="5442.75"/>
    <n v="188"/>
    <x v="0"/>
    <n v="28.950797872340427"/>
    <s v="Yes"/>
    <s v="June"/>
    <n v="2024"/>
  </r>
  <r>
    <s v="S00034958"/>
    <x v="2"/>
    <s v="P20"/>
    <x v="5"/>
    <x v="327"/>
    <n v="12001.5"/>
    <n v="1092"/>
    <x v="0"/>
    <n v="10.990384615384615"/>
    <s v="Yes"/>
    <s v="April"/>
    <n v="2024"/>
  </r>
  <r>
    <s v="S00034977"/>
    <x v="2"/>
    <s v="P20"/>
    <x v="1"/>
    <x v="91"/>
    <n v="17118"/>
    <n v="1427"/>
    <x v="0"/>
    <n v="11.995795374912404"/>
    <s v="Yes"/>
    <s v="June"/>
    <n v="2024"/>
  </r>
  <r>
    <s v="S00035001"/>
    <x v="2"/>
    <s v="P20"/>
    <x v="4"/>
    <x v="165"/>
    <n v="5530.5"/>
    <n v="461"/>
    <x v="0"/>
    <n v="11.996746203904555"/>
    <s v="Yes"/>
    <s v="April"/>
    <n v="2024"/>
  </r>
  <r>
    <s v="S00035002"/>
    <x v="2"/>
    <s v="P20"/>
    <x v="4"/>
    <x v="53"/>
    <n v="5427"/>
    <n v="453"/>
    <x v="2"/>
    <n v="11.980132450331126"/>
    <s v="No"/>
    <s v="September"/>
    <n v="2024"/>
  </r>
  <r>
    <s v="S00035050"/>
    <x v="2"/>
    <s v="P21"/>
    <x v="4"/>
    <x v="178"/>
    <n v="9240.75"/>
    <n v="1156"/>
    <x v="0"/>
    <n v="7.9937283737024218"/>
    <s v="Yes"/>
    <s v="September"/>
    <n v="2023"/>
  </r>
  <r>
    <s v="S00035058"/>
    <x v="2"/>
    <s v="P21"/>
    <x v="5"/>
    <x v="79"/>
    <n v="276.75"/>
    <n v="26"/>
    <x v="0"/>
    <n v="10.64423076923077"/>
    <s v="Yes"/>
    <s v="January"/>
    <n v="2024"/>
  </r>
  <r>
    <s v="S00035119"/>
    <x v="2"/>
    <s v="P22"/>
    <x v="4"/>
    <x v="364"/>
    <n v="2882.25"/>
    <n v="132"/>
    <x v="0"/>
    <n v="21.835227272727273"/>
    <s v="Yes"/>
    <s v="November"/>
    <n v="2023"/>
  </r>
  <r>
    <s v="S00035165"/>
    <x v="2"/>
    <s v="P22"/>
    <x v="1"/>
    <x v="132"/>
    <n v="6993"/>
    <n v="389"/>
    <x v="0"/>
    <n v="17.976863753213369"/>
    <s v="Yes"/>
    <s v="July"/>
    <n v="2023"/>
  </r>
  <r>
    <s v="S00035182"/>
    <x v="2"/>
    <s v="P22"/>
    <x v="1"/>
    <x v="1"/>
    <n v="9555.75"/>
    <n v="503"/>
    <x v="0"/>
    <n v="18.997514910536779"/>
    <s v="Yes"/>
    <s v="October"/>
    <n v="2023"/>
  </r>
  <r>
    <s v="S00035209"/>
    <x v="3"/>
    <s v="P01"/>
    <x v="3"/>
    <x v="25"/>
    <n v="105.75"/>
    <n v="7"/>
    <x v="0"/>
    <n v="15.107142857142858"/>
    <s v="Yes"/>
    <s v="September"/>
    <n v="2023"/>
  </r>
  <r>
    <s v="S00035262"/>
    <x v="3"/>
    <s v="P01"/>
    <x v="5"/>
    <x v="82"/>
    <n v="11094.75"/>
    <n v="694"/>
    <x v="0"/>
    <n v="15.986671469740633"/>
    <s v="Yes"/>
    <s v="February"/>
    <n v="2024"/>
  </r>
  <r>
    <s v="S00035263"/>
    <x v="3"/>
    <s v="P01"/>
    <x v="5"/>
    <x v="292"/>
    <n v="17597.25"/>
    <n v="1257"/>
    <x v="0"/>
    <n v="13.999403341288783"/>
    <s v="Yes"/>
    <s v="February"/>
    <n v="2024"/>
  </r>
  <r>
    <s v="S00035312"/>
    <x v="3"/>
    <s v="P04"/>
    <x v="3"/>
    <x v="193"/>
    <n v="3746.25"/>
    <n v="750"/>
    <x v="0"/>
    <n v="4.9950000000000001"/>
    <s v="Yes"/>
    <s v="November"/>
    <n v="2023"/>
  </r>
  <r>
    <s v="S00035333"/>
    <x v="3"/>
    <s v="P04"/>
    <x v="2"/>
    <x v="220"/>
    <n v="2540.25"/>
    <n v="318"/>
    <x v="0"/>
    <n v="7.9882075471698117"/>
    <s v="Yes"/>
    <s v="September"/>
    <n v="2023"/>
  </r>
  <r>
    <s v="S00035345"/>
    <x v="3"/>
    <s v="P04"/>
    <x v="3"/>
    <x v="328"/>
    <n v="3577.5"/>
    <n v="716"/>
    <x v="0"/>
    <n v="4.9965083798882679"/>
    <s v="Yes"/>
    <s v="January"/>
    <n v="2023"/>
  </r>
  <r>
    <s v="S00035358"/>
    <x v="3"/>
    <s v="P04"/>
    <x v="4"/>
    <x v="409"/>
    <n v="9830.25"/>
    <n v="1229"/>
    <x v="0"/>
    <n v="7.9985760781122863"/>
    <s v="Yes"/>
    <s v="January"/>
    <n v="2024"/>
  </r>
  <r>
    <s v="S00035383"/>
    <x v="3"/>
    <s v="P04"/>
    <x v="5"/>
    <x v="383"/>
    <n v="8192.25"/>
    <n v="1025"/>
    <x v="0"/>
    <n v="7.9924390243902437"/>
    <s v="Yes"/>
    <s v="October"/>
    <n v="2023"/>
  </r>
  <r>
    <s v="S00035390"/>
    <x v="3"/>
    <s v="P04"/>
    <x v="4"/>
    <x v="82"/>
    <n v="546.75"/>
    <n v="69"/>
    <x v="0"/>
    <n v="7.9239130434782608"/>
    <s v="Yes"/>
    <s v="February"/>
    <n v="2024"/>
  </r>
  <r>
    <s v="S00035548"/>
    <x v="3"/>
    <s v="P06"/>
    <x v="3"/>
    <x v="335"/>
    <n v="2128.5"/>
    <n v="77"/>
    <x v="1"/>
    <n v="27.642857142857142"/>
    <s v="No"/>
    <s v="July"/>
    <n v="2024"/>
  </r>
  <r>
    <s v="S00035560"/>
    <x v="3"/>
    <s v="P06"/>
    <x v="4"/>
    <x v="112"/>
    <n v="1863"/>
    <n v="72"/>
    <x v="0"/>
    <n v="25.875"/>
    <s v="Yes"/>
    <s v="February"/>
    <n v="2023"/>
  </r>
  <r>
    <s v="S00035573"/>
    <x v="3"/>
    <s v="P07"/>
    <x v="1"/>
    <x v="106"/>
    <n v="4365"/>
    <n v="156"/>
    <x v="0"/>
    <n v="27.98076923076923"/>
    <s v="Yes"/>
    <s v="January"/>
    <n v="2023"/>
  </r>
  <r>
    <s v="S00035630"/>
    <x v="3"/>
    <s v="P07"/>
    <x v="4"/>
    <x v="14"/>
    <n v="4981.5"/>
    <n v="208"/>
    <x v="1"/>
    <n v="23.94951923076923"/>
    <s v="No"/>
    <s v="August"/>
    <n v="2024"/>
  </r>
  <r>
    <s v="S00035632"/>
    <x v="3"/>
    <s v="P07"/>
    <x v="3"/>
    <x v="174"/>
    <n v="5654.25"/>
    <n v="218"/>
    <x v="1"/>
    <n v="25.936926605504588"/>
    <s v="No"/>
    <s v="August"/>
    <n v="2024"/>
  </r>
  <r>
    <s v="S00035643"/>
    <x v="3"/>
    <s v="P07"/>
    <x v="0"/>
    <x v="221"/>
    <n v="4632.75"/>
    <n v="194"/>
    <x v="0"/>
    <n v="23.880154639175259"/>
    <s v="Yes"/>
    <s v="March"/>
    <n v="2023"/>
  </r>
  <r>
    <s v="S00035650"/>
    <x v="3"/>
    <s v="P08"/>
    <x v="3"/>
    <x v="97"/>
    <n v="6671.25"/>
    <n v="334"/>
    <x v="0"/>
    <n v="19.973802395209582"/>
    <s v="Yes"/>
    <s v="September"/>
    <n v="2023"/>
  </r>
  <r>
    <s v="S00035662"/>
    <x v="3"/>
    <s v="P08"/>
    <x v="4"/>
    <x v="371"/>
    <n v="7485.75"/>
    <n v="341"/>
    <x v="0"/>
    <n v="21.952346041055719"/>
    <s v="Yes"/>
    <s v="May"/>
    <n v="2023"/>
  </r>
  <r>
    <s v="S00035667"/>
    <x v="3"/>
    <s v="P08"/>
    <x v="3"/>
    <x v="136"/>
    <n v="12255.75"/>
    <n v="584"/>
    <x v="0"/>
    <n v="20.985873287671232"/>
    <s v="Yes"/>
    <s v="May"/>
    <n v="2023"/>
  </r>
  <r>
    <s v="S00035731"/>
    <x v="3"/>
    <s v="P08"/>
    <x v="4"/>
    <x v="336"/>
    <n v="10631.25"/>
    <n v="532"/>
    <x v="0"/>
    <n v="19.983552631578949"/>
    <s v="Yes"/>
    <s v="June"/>
    <n v="2023"/>
  </r>
  <r>
    <s v="S00035738"/>
    <x v="3"/>
    <s v="P09"/>
    <x v="5"/>
    <x v="42"/>
    <n v="3035.25"/>
    <n v="145"/>
    <x v="0"/>
    <n v="20.932758620689654"/>
    <s v="Yes"/>
    <s v="June"/>
    <n v="2023"/>
  </r>
  <r>
    <s v="S00035766"/>
    <x v="3"/>
    <s v="P10"/>
    <x v="4"/>
    <x v="76"/>
    <n v="4401"/>
    <n v="367"/>
    <x v="0"/>
    <n v="11.991825613079019"/>
    <s v="Yes"/>
    <s v="January"/>
    <n v="2023"/>
  </r>
  <r>
    <s v="S00035784"/>
    <x v="3"/>
    <s v="P10"/>
    <x v="4"/>
    <x v="139"/>
    <n v="3330"/>
    <n v="278"/>
    <x v="0"/>
    <n v="11.97841726618705"/>
    <s v="Yes"/>
    <s v="March"/>
    <n v="2024"/>
  </r>
  <r>
    <s v="S00035892"/>
    <x v="3"/>
    <s v="P11"/>
    <x v="5"/>
    <x v="221"/>
    <n v="4671"/>
    <n v="234"/>
    <x v="0"/>
    <n v="19.96153846153846"/>
    <s v="Yes"/>
    <s v="March"/>
    <n v="2023"/>
  </r>
  <r>
    <s v="S00035907"/>
    <x v="3"/>
    <s v="P12"/>
    <x v="3"/>
    <x v="145"/>
    <n v="2729.25"/>
    <n v="210"/>
    <x v="0"/>
    <n v="12.996428571428572"/>
    <s v="Yes"/>
    <s v="July"/>
    <n v="2023"/>
  </r>
  <r>
    <s v="S00035958"/>
    <x v="3"/>
    <s v="P12"/>
    <x v="3"/>
    <x v="182"/>
    <n v="4673.25"/>
    <n v="334"/>
    <x v="0"/>
    <n v="13.991766467065869"/>
    <s v="Yes"/>
    <s v="February"/>
    <n v="2023"/>
  </r>
  <r>
    <s v="S00035965"/>
    <x v="3"/>
    <s v="P12"/>
    <x v="0"/>
    <x v="232"/>
    <n v="805.5"/>
    <n v="51"/>
    <x v="0"/>
    <n v="15.794117647058824"/>
    <s v="Yes"/>
    <s v="March"/>
    <n v="2023"/>
  </r>
  <r>
    <s v="S00035982"/>
    <x v="3"/>
    <s v="P13"/>
    <x v="0"/>
    <x v="68"/>
    <n v="4367.25"/>
    <n v="437"/>
    <x v="1"/>
    <n v="9.9937070938215111"/>
    <s v="No"/>
    <s v="July"/>
    <n v="2024"/>
  </r>
  <r>
    <s v="S00035992"/>
    <x v="3"/>
    <s v="P13"/>
    <x v="3"/>
    <x v="291"/>
    <n v="4077"/>
    <n v="680"/>
    <x v="0"/>
    <n v="5.9955882352941172"/>
    <s v="Yes"/>
    <s v="January"/>
    <n v="2023"/>
  </r>
  <r>
    <s v="S00035998"/>
    <x v="3"/>
    <s v="P13"/>
    <x v="1"/>
    <x v="0"/>
    <n v="3921.75"/>
    <n v="491"/>
    <x v="0"/>
    <n v="7.9872708757637474"/>
    <s v="Yes"/>
    <s v="December"/>
    <n v="2023"/>
  </r>
  <r>
    <s v="S00036011"/>
    <x v="3"/>
    <s v="P13"/>
    <x v="5"/>
    <x v="372"/>
    <n v="5487.75"/>
    <n v="549"/>
    <x v="0"/>
    <n v="9.9959016393442628"/>
    <s v="Yes"/>
    <s v="August"/>
    <n v="2023"/>
  </r>
  <r>
    <s v="S00036068"/>
    <x v="3"/>
    <s v="P13"/>
    <x v="0"/>
    <x v="247"/>
    <n v="2313"/>
    <n v="290"/>
    <x v="3"/>
    <n v="7.9758620689655171"/>
    <s v="No"/>
    <s v="February"/>
    <n v="2024"/>
  </r>
  <r>
    <s v="S00036072"/>
    <x v="3"/>
    <s v="P13"/>
    <x v="4"/>
    <x v="1"/>
    <n v="10001.25"/>
    <n v="1001"/>
    <x v="3"/>
    <n v="9.9912587412587417"/>
    <s v="No"/>
    <s v="October"/>
    <n v="2023"/>
  </r>
  <r>
    <s v="S00036093"/>
    <x v="3"/>
    <s v="P14"/>
    <x v="3"/>
    <x v="356"/>
    <n v="3030.75"/>
    <n v="203"/>
    <x v="0"/>
    <n v="14.929802955665025"/>
    <s v="Yes"/>
    <s v="March"/>
    <n v="2024"/>
  </r>
  <r>
    <s v="S00036108"/>
    <x v="3"/>
    <s v="P14"/>
    <x v="3"/>
    <x v="293"/>
    <n v="7713"/>
    <n v="454"/>
    <x v="0"/>
    <n v="16.98898678414097"/>
    <s v="Yes"/>
    <s v="April"/>
    <n v="2023"/>
  </r>
  <r>
    <s v="S00036116"/>
    <x v="3"/>
    <s v="P14"/>
    <x v="1"/>
    <x v="134"/>
    <n v="7528.5"/>
    <n v="502"/>
    <x v="0"/>
    <n v="14.997011952191235"/>
    <s v="Yes"/>
    <s v="February"/>
    <n v="2024"/>
  </r>
  <r>
    <s v="S00036149"/>
    <x v="3"/>
    <s v="P14"/>
    <x v="2"/>
    <x v="208"/>
    <n v="5044.5"/>
    <n v="337"/>
    <x v="0"/>
    <n v="14.968842729970326"/>
    <s v="Yes"/>
    <s v="April"/>
    <n v="2023"/>
  </r>
  <r>
    <s v="S00036157"/>
    <x v="3"/>
    <s v="P14"/>
    <x v="4"/>
    <x v="169"/>
    <n v="8563.5"/>
    <n v="504"/>
    <x v="1"/>
    <n v="16.991071428571427"/>
    <s v="No"/>
    <s v="August"/>
    <n v="2024"/>
  </r>
  <r>
    <s v="S00036159"/>
    <x v="3"/>
    <s v="P15"/>
    <x v="3"/>
    <x v="315"/>
    <n v="6066"/>
    <n v="289"/>
    <x v="0"/>
    <n v="20.989619377162629"/>
    <s v="Yes"/>
    <s v="February"/>
    <n v="2023"/>
  </r>
  <r>
    <s v="S00036165"/>
    <x v="3"/>
    <s v="P15"/>
    <x v="5"/>
    <x v="211"/>
    <n v="5460.75"/>
    <n v="274"/>
    <x v="2"/>
    <n v="19.929744525547445"/>
    <s v="No"/>
    <s v="September"/>
    <n v="2024"/>
  </r>
  <r>
    <s v="S00036203"/>
    <x v="3"/>
    <s v="P16"/>
    <x v="0"/>
    <x v="228"/>
    <n v="8464.5"/>
    <n v="530"/>
    <x v="0"/>
    <n v="15.970754716981132"/>
    <s v="Yes"/>
    <s v="February"/>
    <n v="2023"/>
  </r>
  <r>
    <s v="S00036229"/>
    <x v="3"/>
    <s v="P16"/>
    <x v="3"/>
    <x v="418"/>
    <n v="13414.5"/>
    <n v="790"/>
    <x v="0"/>
    <n v="16.980379746835442"/>
    <s v="Yes"/>
    <s v="May"/>
    <n v="2023"/>
  </r>
  <r>
    <s v="S00036241"/>
    <x v="3"/>
    <s v="P16"/>
    <x v="4"/>
    <x v="419"/>
    <n v="3564"/>
    <n v="238"/>
    <x v="0"/>
    <n v="14.974789915966387"/>
    <s v="Yes"/>
    <s v="January"/>
    <n v="2024"/>
  </r>
  <r>
    <s v="S00036313"/>
    <x v="3"/>
    <s v="P17"/>
    <x v="3"/>
    <x v="106"/>
    <n v="2619"/>
    <n v="291"/>
    <x v="0"/>
    <n v="9"/>
    <s v="Yes"/>
    <s v="January"/>
    <n v="2023"/>
  </r>
  <r>
    <s v="S00036314"/>
    <x v="3"/>
    <s v="P17"/>
    <x v="3"/>
    <x v="140"/>
    <n v="3710.25"/>
    <n v="338"/>
    <x v="0"/>
    <n v="10.977071005917161"/>
    <s v="Yes"/>
    <s v="October"/>
    <n v="2023"/>
  </r>
  <r>
    <s v="S00036327"/>
    <x v="3"/>
    <s v="P17"/>
    <x v="4"/>
    <x v="70"/>
    <n v="7395.75"/>
    <n v="925"/>
    <x v="0"/>
    <n v="7.9954054054054051"/>
    <s v="Yes"/>
    <s v="May"/>
    <n v="2023"/>
  </r>
  <r>
    <s v="S00036331"/>
    <x v="3"/>
    <s v="P17"/>
    <x v="3"/>
    <x v="256"/>
    <n v="1260"/>
    <n v="180"/>
    <x v="0"/>
    <n v="7"/>
    <s v="Yes"/>
    <s v="January"/>
    <n v="2024"/>
  </r>
  <r>
    <s v="S00036360"/>
    <x v="3"/>
    <s v="P18"/>
    <x v="4"/>
    <x v="256"/>
    <n v="5100.75"/>
    <n v="567"/>
    <x v="0"/>
    <n v="8.9960317460317452"/>
    <s v="Yes"/>
    <s v="January"/>
    <n v="2024"/>
  </r>
  <r>
    <s v="S00036388"/>
    <x v="3"/>
    <s v="P18"/>
    <x v="1"/>
    <x v="261"/>
    <n v="6270.75"/>
    <n v="628"/>
    <x v="0"/>
    <n v="9.9852707006369421"/>
    <s v="Yes"/>
    <s v="June"/>
    <n v="2024"/>
  </r>
  <r>
    <s v="S00036398"/>
    <x v="3"/>
    <s v="P18"/>
    <x v="3"/>
    <x v="249"/>
    <n v="6257.25"/>
    <n v="783"/>
    <x v="1"/>
    <n v="7.9913793103448274"/>
    <s v="No"/>
    <s v="July"/>
    <n v="2024"/>
  </r>
  <r>
    <s v="S00036402"/>
    <x v="3"/>
    <s v="P18"/>
    <x v="5"/>
    <x v="35"/>
    <n v="1932.75"/>
    <n v="194"/>
    <x v="0"/>
    <n v="9.9626288659793811"/>
    <s v="Yes"/>
    <s v="January"/>
    <n v="2024"/>
  </r>
  <r>
    <s v="S00036411"/>
    <x v="3"/>
    <s v="P18"/>
    <x v="4"/>
    <x v="130"/>
    <n v="1797.75"/>
    <n v="164"/>
    <x v="0"/>
    <n v="10.961890243902438"/>
    <s v="Yes"/>
    <s v="July"/>
    <n v="2023"/>
  </r>
  <r>
    <s v="S00036413"/>
    <x v="3"/>
    <s v="P18"/>
    <x v="4"/>
    <x v="282"/>
    <n v="7339.5"/>
    <n v="1049"/>
    <x v="0"/>
    <n v="6.9966634890371786"/>
    <s v="Yes"/>
    <s v="January"/>
    <n v="2024"/>
  </r>
  <r>
    <s v="S00036458"/>
    <x v="3"/>
    <s v="P19"/>
    <x v="0"/>
    <x v="100"/>
    <n v="9465.75"/>
    <n v="365"/>
    <x v="0"/>
    <n v="25.933561643835617"/>
    <s v="Yes"/>
    <s v="November"/>
    <n v="2023"/>
  </r>
  <r>
    <s v="S00036495"/>
    <x v="3"/>
    <s v="P20"/>
    <x v="4"/>
    <x v="420"/>
    <n v="3177"/>
    <n v="318"/>
    <x v="1"/>
    <n v="9.9905660377358494"/>
    <s v="No"/>
    <s v="August"/>
    <n v="2024"/>
  </r>
  <r>
    <s v="S00036614"/>
    <x v="3"/>
    <s v="P21"/>
    <x v="4"/>
    <x v="170"/>
    <n v="1440"/>
    <n v="180"/>
    <x v="1"/>
    <n v="8"/>
    <s v="No"/>
    <s v="July"/>
    <n v="2024"/>
  </r>
  <r>
    <s v="S00036644"/>
    <x v="3"/>
    <s v="P22"/>
    <x v="1"/>
    <x v="97"/>
    <n v="2673"/>
    <n v="141"/>
    <x v="0"/>
    <n v="18.957446808510639"/>
    <s v="Yes"/>
    <s v="September"/>
    <n v="2023"/>
  </r>
  <r>
    <s v="S00036647"/>
    <x v="3"/>
    <s v="P22"/>
    <x v="0"/>
    <x v="307"/>
    <n v="10989"/>
    <n v="579"/>
    <x v="0"/>
    <n v="18.979274611398964"/>
    <s v="Yes"/>
    <s v="December"/>
    <n v="2023"/>
  </r>
  <r>
    <s v="S00036669"/>
    <x v="3"/>
    <s v="P22"/>
    <x v="3"/>
    <x v="156"/>
    <n v="2106"/>
    <n v="111"/>
    <x v="0"/>
    <n v="18.972972972972972"/>
    <s v="Yes"/>
    <s v="September"/>
    <n v="2023"/>
  </r>
  <r>
    <s v="S00036681"/>
    <x v="3"/>
    <s v="P22"/>
    <x v="0"/>
    <x v="258"/>
    <n v="6714"/>
    <n v="373"/>
    <x v="0"/>
    <n v="18"/>
    <s v="Yes"/>
    <s v="March"/>
    <n v="2024"/>
  </r>
  <r>
    <s v="S00036707"/>
    <x v="3"/>
    <s v="P22"/>
    <x v="5"/>
    <x v="13"/>
    <n v="6414.75"/>
    <n v="292"/>
    <x v="0"/>
    <n v="21.968321917808218"/>
    <s v="Yes"/>
    <s v="May"/>
    <n v="2024"/>
  </r>
  <r>
    <s v="S00036715"/>
    <x v="3"/>
    <s v="P22"/>
    <x v="0"/>
    <x v="303"/>
    <n v="10147.5"/>
    <n v="462"/>
    <x v="0"/>
    <n v="21.964285714285715"/>
    <s v="Yes"/>
    <s v="January"/>
    <n v="2024"/>
  </r>
  <r>
    <s v="S00036812"/>
    <x v="3"/>
    <s v="P02"/>
    <x v="2"/>
    <x v="258"/>
    <n v="497.25"/>
    <n v="30"/>
    <x v="0"/>
    <n v="16.574999999999999"/>
    <s v="Yes"/>
    <s v="March"/>
    <n v="2024"/>
  </r>
  <r>
    <s v="S00036859"/>
    <x v="3"/>
    <s v="P04"/>
    <x v="3"/>
    <x v="364"/>
    <n v="13655.25"/>
    <n v="1707"/>
    <x v="0"/>
    <n v="7.9995606326889277"/>
    <s v="Yes"/>
    <s v="November"/>
    <n v="2023"/>
  </r>
  <r>
    <s v="S00036860"/>
    <x v="3"/>
    <s v="P04"/>
    <x v="5"/>
    <x v="32"/>
    <n v="14625"/>
    <n v="2438"/>
    <x v="0"/>
    <n v="5.9987694831829366"/>
    <s v="Yes"/>
    <s v="June"/>
    <n v="2024"/>
  </r>
  <r>
    <s v="S00036868"/>
    <x v="3"/>
    <s v="P04"/>
    <x v="0"/>
    <x v="328"/>
    <n v="2108.25"/>
    <n v="235"/>
    <x v="0"/>
    <n v="8.9712765957446816"/>
    <s v="Yes"/>
    <s v="January"/>
    <n v="2023"/>
  </r>
  <r>
    <s v="S00036908"/>
    <x v="3"/>
    <s v="P04"/>
    <x v="3"/>
    <x v="306"/>
    <n v="850.5"/>
    <n v="171"/>
    <x v="0"/>
    <n v="4.9736842105263159"/>
    <s v="Yes"/>
    <s v="January"/>
    <n v="2024"/>
  </r>
  <r>
    <s v="S00036921"/>
    <x v="3"/>
    <s v="P04"/>
    <x v="4"/>
    <x v="50"/>
    <n v="21476.25"/>
    <n v="3069"/>
    <x v="0"/>
    <n v="6.9978005865102642"/>
    <s v="Yes"/>
    <s v="July"/>
    <n v="2023"/>
  </r>
  <r>
    <s v="S00036932"/>
    <x v="3"/>
    <s v="P04"/>
    <x v="1"/>
    <x v="359"/>
    <n v="1471.5"/>
    <n v="164"/>
    <x v="0"/>
    <n v="8.9725609756097562"/>
    <s v="Yes"/>
    <s v="May"/>
    <n v="2023"/>
  </r>
  <r>
    <s v="S00036934"/>
    <x v="3"/>
    <s v="P04"/>
    <x v="0"/>
    <x v="96"/>
    <n v="13556.25"/>
    <n v="1937"/>
    <x v="0"/>
    <n v="6.9985802787816214"/>
    <s v="Yes"/>
    <s v="January"/>
    <n v="2023"/>
  </r>
  <r>
    <s v="S00036982"/>
    <x v="3"/>
    <s v="P05"/>
    <x v="2"/>
    <x v="101"/>
    <n v="2079"/>
    <n v="260"/>
    <x v="0"/>
    <n v="7.9961538461538462"/>
    <s v="Yes"/>
    <s v="April"/>
    <n v="2024"/>
  </r>
  <r>
    <s v="S00036987"/>
    <x v="3"/>
    <s v="P05"/>
    <x v="0"/>
    <x v="22"/>
    <n v="4599"/>
    <n v="920"/>
    <x v="0"/>
    <n v="4.9989130434782609"/>
    <s v="Yes"/>
    <s v="October"/>
    <n v="2023"/>
  </r>
  <r>
    <s v="S00036997"/>
    <x v="3"/>
    <s v="P05"/>
    <x v="5"/>
    <x v="204"/>
    <n v="6970.5"/>
    <n v="996"/>
    <x v="0"/>
    <n v="6.9984939759036147"/>
    <s v="Yes"/>
    <s v="September"/>
    <n v="2023"/>
  </r>
  <r>
    <s v="S00037017"/>
    <x v="3"/>
    <s v="P05"/>
    <x v="1"/>
    <x v="63"/>
    <n v="3984.75"/>
    <n v="499"/>
    <x v="0"/>
    <n v="7.9854709418837677"/>
    <s v="Yes"/>
    <s v="June"/>
    <n v="2023"/>
  </r>
  <r>
    <s v="S00037027"/>
    <x v="3"/>
    <s v="P05"/>
    <x v="3"/>
    <x v="109"/>
    <n v="2198.25"/>
    <n v="275"/>
    <x v="0"/>
    <n v="7.9936363636363632"/>
    <s v="Yes"/>
    <s v="February"/>
    <n v="2024"/>
  </r>
  <r>
    <s v="S00037139"/>
    <x v="3"/>
    <s v="P07"/>
    <x v="0"/>
    <x v="275"/>
    <n v="4155.75"/>
    <n v="160"/>
    <x v="0"/>
    <n v="25.973437499999999"/>
    <s v="Yes"/>
    <s v="May"/>
    <n v="2023"/>
  </r>
  <r>
    <s v="S00037141"/>
    <x v="3"/>
    <s v="P07"/>
    <x v="4"/>
    <x v="56"/>
    <n v="5379.75"/>
    <n v="193"/>
    <x v="1"/>
    <n v="27.874352331606218"/>
    <s v="No"/>
    <s v="July"/>
    <n v="2024"/>
  </r>
  <r>
    <s v="S00037158"/>
    <x v="3"/>
    <s v="P07"/>
    <x v="4"/>
    <x v="400"/>
    <n v="6090.75"/>
    <n v="235"/>
    <x v="0"/>
    <n v="25.918085106382978"/>
    <s v="Yes"/>
    <s v="October"/>
    <n v="2023"/>
  </r>
  <r>
    <s v="S00037180"/>
    <x v="3"/>
    <s v="P08"/>
    <x v="3"/>
    <x v="238"/>
    <n v="6502.5"/>
    <n v="343"/>
    <x v="0"/>
    <n v="18.957725947521865"/>
    <s v="Yes"/>
    <s v="May"/>
    <n v="2024"/>
  </r>
  <r>
    <s v="S00037189"/>
    <x v="3"/>
    <s v="P08"/>
    <x v="0"/>
    <x v="236"/>
    <n v="8100"/>
    <n v="427"/>
    <x v="0"/>
    <n v="18.969555035128806"/>
    <s v="Yes"/>
    <s v="February"/>
    <n v="2023"/>
  </r>
  <r>
    <s v="S00037223"/>
    <x v="3"/>
    <s v="P08"/>
    <x v="0"/>
    <x v="160"/>
    <n v="1307.25"/>
    <n v="60"/>
    <x v="0"/>
    <n v="21.787500000000001"/>
    <s v="Yes"/>
    <s v="November"/>
    <n v="2023"/>
  </r>
  <r>
    <s v="S00037231"/>
    <x v="3"/>
    <s v="P08"/>
    <x v="3"/>
    <x v="309"/>
    <n v="2873.25"/>
    <n v="152"/>
    <x v="1"/>
    <n v="18.902960526315791"/>
    <s v="No"/>
    <s v="July"/>
    <n v="2024"/>
  </r>
  <r>
    <s v="S00037232"/>
    <x v="3"/>
    <s v="P08"/>
    <x v="3"/>
    <x v="82"/>
    <n v="4599"/>
    <n v="243"/>
    <x v="3"/>
    <n v="18.925925925925927"/>
    <s v="No"/>
    <s v="February"/>
    <n v="2024"/>
  </r>
  <r>
    <s v="S00037252"/>
    <x v="3"/>
    <s v="P08"/>
    <x v="5"/>
    <x v="220"/>
    <n v="7636.5"/>
    <n v="364"/>
    <x v="0"/>
    <n v="20.979395604395606"/>
    <s v="Yes"/>
    <s v="September"/>
    <n v="2023"/>
  </r>
  <r>
    <s v="S00037258"/>
    <x v="3"/>
    <s v="P08"/>
    <x v="0"/>
    <x v="364"/>
    <n v="7935.75"/>
    <n v="397"/>
    <x v="3"/>
    <n v="19.989294710327457"/>
    <s v="No"/>
    <s v="November"/>
    <n v="2023"/>
  </r>
  <r>
    <s v="S00037280"/>
    <x v="3"/>
    <s v="P09"/>
    <x v="4"/>
    <x v="264"/>
    <n v="9445.5"/>
    <n v="498"/>
    <x v="1"/>
    <n v="18.966867469879517"/>
    <s v="No"/>
    <s v="July"/>
    <n v="2024"/>
  </r>
  <r>
    <s v="S00037284"/>
    <x v="3"/>
    <s v="P10"/>
    <x v="3"/>
    <x v="260"/>
    <n v="7427.25"/>
    <n v="465"/>
    <x v="0"/>
    <n v="15.97258064516129"/>
    <s v="Yes"/>
    <s v="April"/>
    <n v="2024"/>
  </r>
  <r>
    <s v="S00037285"/>
    <x v="3"/>
    <s v="P10"/>
    <x v="5"/>
    <x v="277"/>
    <n v="465.75"/>
    <n v="30"/>
    <x v="0"/>
    <n v="15.525"/>
    <s v="Yes"/>
    <s v="February"/>
    <n v="2024"/>
  </r>
  <r>
    <s v="S00037287"/>
    <x v="3"/>
    <s v="P10"/>
    <x v="5"/>
    <x v="158"/>
    <n v="6572.25"/>
    <n v="470"/>
    <x v="0"/>
    <n v="13.983510638297872"/>
    <s v="Yes"/>
    <s v="July"/>
    <n v="2023"/>
  </r>
  <r>
    <s v="S00037321"/>
    <x v="3"/>
    <s v="P10"/>
    <x v="5"/>
    <x v="74"/>
    <n v="3426.75"/>
    <n v="245"/>
    <x v="0"/>
    <n v="13.986734693877551"/>
    <s v="Yes"/>
    <s v="February"/>
    <n v="2024"/>
  </r>
  <r>
    <s v="S00037358"/>
    <x v="3"/>
    <s v="P10"/>
    <x v="1"/>
    <x v="307"/>
    <n v="301.5"/>
    <n v="22"/>
    <x v="0"/>
    <n v="13.704545454545455"/>
    <s v="Yes"/>
    <s v="December"/>
    <n v="2023"/>
  </r>
  <r>
    <s v="S00037372"/>
    <x v="3"/>
    <s v="P10"/>
    <x v="5"/>
    <x v="80"/>
    <n v="1136.25"/>
    <n v="88"/>
    <x v="0"/>
    <n v="12.911931818181818"/>
    <s v="Yes"/>
    <s v="February"/>
    <n v="2024"/>
  </r>
  <r>
    <s v="S00037391"/>
    <x v="3"/>
    <s v="P10"/>
    <x v="1"/>
    <x v="175"/>
    <n v="6995.25"/>
    <n v="500"/>
    <x v="0"/>
    <n v="13.990500000000001"/>
    <s v="Yes"/>
    <s v="February"/>
    <n v="2023"/>
  </r>
  <r>
    <s v="S00037406"/>
    <x v="3"/>
    <s v="P11"/>
    <x v="5"/>
    <x v="133"/>
    <n v="3015"/>
    <n v="151"/>
    <x v="0"/>
    <n v="19.966887417218544"/>
    <s v="Yes"/>
    <s v="March"/>
    <n v="2023"/>
  </r>
  <r>
    <s v="S00037432"/>
    <x v="3"/>
    <s v="P11"/>
    <x v="4"/>
    <x v="119"/>
    <n v="12577.5"/>
    <n v="699"/>
    <x v="2"/>
    <n v="17.993562231759658"/>
    <s v="No"/>
    <s v="September"/>
    <n v="2024"/>
  </r>
  <r>
    <s v="S00037434"/>
    <x v="3"/>
    <s v="P12"/>
    <x v="3"/>
    <x v="291"/>
    <n v="7755.75"/>
    <n v="485"/>
    <x v="0"/>
    <n v="15.991237113402061"/>
    <s v="Yes"/>
    <s v="January"/>
    <n v="2023"/>
  </r>
  <r>
    <s v="S00037439"/>
    <x v="3"/>
    <s v="P12"/>
    <x v="5"/>
    <x v="40"/>
    <n v="3044.25"/>
    <n v="191"/>
    <x v="0"/>
    <n v="15.938481675392671"/>
    <s v="Yes"/>
    <s v="December"/>
    <n v="2023"/>
  </r>
  <r>
    <s v="S00037446"/>
    <x v="3"/>
    <s v="P12"/>
    <x v="0"/>
    <x v="306"/>
    <n v="7719.75"/>
    <n v="515"/>
    <x v="0"/>
    <n v="14.989805825242719"/>
    <s v="Yes"/>
    <s v="January"/>
    <n v="2024"/>
  </r>
  <r>
    <s v="S00037490"/>
    <x v="3"/>
    <s v="P12"/>
    <x v="5"/>
    <x v="126"/>
    <n v="8327.25"/>
    <n v="556"/>
    <x v="0"/>
    <n v="14.97706834532374"/>
    <s v="Yes"/>
    <s v="December"/>
    <n v="2023"/>
  </r>
  <r>
    <s v="S00037516"/>
    <x v="3"/>
    <s v="P13"/>
    <x v="4"/>
    <x v="384"/>
    <n v="1908"/>
    <n v="191"/>
    <x v="0"/>
    <n v="9.989528795811518"/>
    <s v="Yes"/>
    <s v="June"/>
    <n v="2024"/>
  </r>
  <r>
    <s v="S00037608"/>
    <x v="3"/>
    <s v="P13"/>
    <x v="5"/>
    <x v="357"/>
    <n v="8358.75"/>
    <n v="836"/>
    <x v="0"/>
    <n v="9.9985047846889952"/>
    <s v="Yes"/>
    <s v="January"/>
    <n v="2024"/>
  </r>
  <r>
    <s v="S00037629"/>
    <x v="3"/>
    <s v="P14"/>
    <x v="1"/>
    <x v="29"/>
    <n v="5962.5"/>
    <n v="351"/>
    <x v="0"/>
    <n v="16.987179487179485"/>
    <s v="Yes"/>
    <s v="November"/>
    <n v="2023"/>
  </r>
  <r>
    <s v="S00037656"/>
    <x v="3"/>
    <s v="P14"/>
    <x v="3"/>
    <x v="131"/>
    <n v="4349.25"/>
    <n v="311"/>
    <x v="0"/>
    <n v="13.984726688102894"/>
    <s v="Yes"/>
    <s v="May"/>
    <n v="2024"/>
  </r>
  <r>
    <s v="S00037658"/>
    <x v="3"/>
    <s v="P14"/>
    <x v="3"/>
    <x v="364"/>
    <n v="7114.5"/>
    <n v="445"/>
    <x v="0"/>
    <n v="15.987640449438203"/>
    <s v="Yes"/>
    <s v="November"/>
    <n v="2023"/>
  </r>
  <r>
    <s v="S00037695"/>
    <x v="3"/>
    <s v="P15"/>
    <x v="5"/>
    <x v="192"/>
    <n v="7233.75"/>
    <n v="345"/>
    <x v="0"/>
    <n v="20.967391304347824"/>
    <s v="Yes"/>
    <s v="April"/>
    <n v="2023"/>
  </r>
  <r>
    <s v="S00037712"/>
    <x v="3"/>
    <s v="P15"/>
    <x v="5"/>
    <x v="43"/>
    <n v="3325.5"/>
    <n v="167"/>
    <x v="0"/>
    <n v="19.91317365269461"/>
    <s v="Yes"/>
    <s v="October"/>
    <n v="2023"/>
  </r>
  <r>
    <s v="S00037722"/>
    <x v="3"/>
    <s v="P15"/>
    <x v="4"/>
    <x v="346"/>
    <n v="8340.75"/>
    <n v="398"/>
    <x v="2"/>
    <n v="20.956658291457288"/>
    <s v="No"/>
    <s v="September"/>
    <n v="2024"/>
  </r>
  <r>
    <s v="S00037727"/>
    <x v="3"/>
    <s v="P16"/>
    <x v="5"/>
    <x v="421"/>
    <n v="3924"/>
    <n v="246"/>
    <x v="0"/>
    <n v="15.951219512195122"/>
    <s v="Yes"/>
    <s v="February"/>
    <n v="2023"/>
  </r>
  <r>
    <s v="S00037730"/>
    <x v="3"/>
    <s v="P16"/>
    <x v="2"/>
    <x v="354"/>
    <n v="4248"/>
    <n v="284"/>
    <x v="0"/>
    <n v="14.95774647887324"/>
    <s v="Yes"/>
    <s v="January"/>
    <n v="2024"/>
  </r>
  <r>
    <s v="S00037758"/>
    <x v="3"/>
    <s v="P16"/>
    <x v="3"/>
    <x v="88"/>
    <n v="8147.25"/>
    <n v="480"/>
    <x v="0"/>
    <n v="16.973437499999999"/>
    <s v="Yes"/>
    <s v="November"/>
    <n v="2023"/>
  </r>
  <r>
    <s v="S00037767"/>
    <x v="3"/>
    <s v="P16"/>
    <x v="0"/>
    <x v="206"/>
    <n v="4362.75"/>
    <n v="273"/>
    <x v="0"/>
    <n v="15.98076923076923"/>
    <s v="Yes"/>
    <s v="January"/>
    <n v="2023"/>
  </r>
  <r>
    <s v="S00037824"/>
    <x v="3"/>
    <s v="P17"/>
    <x v="4"/>
    <x v="222"/>
    <n v="4061.25"/>
    <n v="407"/>
    <x v="0"/>
    <n v="9.9785012285012282"/>
    <s v="Yes"/>
    <s v="June"/>
    <n v="2024"/>
  </r>
  <r>
    <s v="S00037843"/>
    <x v="3"/>
    <s v="P17"/>
    <x v="3"/>
    <x v="215"/>
    <n v="9211.5"/>
    <n v="838"/>
    <x v="2"/>
    <n v="10.992243436754176"/>
    <s v="No"/>
    <s v="September"/>
    <n v="2024"/>
  </r>
  <r>
    <s v="S00037847"/>
    <x v="3"/>
    <s v="P17"/>
    <x v="5"/>
    <x v="93"/>
    <n v="3865.5"/>
    <n v="430"/>
    <x v="0"/>
    <n v="8.9895348837209301"/>
    <s v="Yes"/>
    <s v="December"/>
    <n v="2023"/>
  </r>
  <r>
    <s v="S00037886"/>
    <x v="3"/>
    <s v="P18"/>
    <x v="0"/>
    <x v="272"/>
    <n v="7119"/>
    <n v="890"/>
    <x v="1"/>
    <n v="7.9988764044943821"/>
    <s v="No"/>
    <s v="August"/>
    <n v="2024"/>
  </r>
  <r>
    <s v="S00037920"/>
    <x v="3"/>
    <s v="P18"/>
    <x v="0"/>
    <x v="91"/>
    <n v="10559.25"/>
    <n v="1509"/>
    <x v="0"/>
    <n v="6.9975149105367791"/>
    <s v="Yes"/>
    <s v="June"/>
    <n v="2024"/>
  </r>
  <r>
    <s v="S00037921"/>
    <x v="3"/>
    <s v="P18"/>
    <x v="0"/>
    <x v="157"/>
    <n v="6147"/>
    <n v="879"/>
    <x v="0"/>
    <n v="6.9931740614334474"/>
    <s v="Yes"/>
    <s v="February"/>
    <n v="2023"/>
  </r>
  <r>
    <s v="S00037925"/>
    <x v="3"/>
    <s v="P18"/>
    <x v="4"/>
    <x v="357"/>
    <n v="7672.5"/>
    <n v="1097"/>
    <x v="0"/>
    <n v="6.9940747493163169"/>
    <s v="Yes"/>
    <s v="January"/>
    <n v="2024"/>
  </r>
  <r>
    <s v="S00037929"/>
    <x v="3"/>
    <s v="P18"/>
    <x v="3"/>
    <x v="86"/>
    <n v="9155.25"/>
    <n v="1308"/>
    <x v="0"/>
    <n v="6.9994266055045875"/>
    <s v="Yes"/>
    <s v="November"/>
    <n v="2023"/>
  </r>
  <r>
    <s v="S00037944"/>
    <x v="3"/>
    <s v="P18"/>
    <x v="3"/>
    <x v="50"/>
    <n v="9911.25"/>
    <n v="992"/>
    <x v="0"/>
    <n v="9.9911794354838701"/>
    <s v="Yes"/>
    <s v="July"/>
    <n v="2023"/>
  </r>
  <r>
    <s v="S00037955"/>
    <x v="3"/>
    <s v="P18"/>
    <x v="0"/>
    <x v="355"/>
    <n v="6237"/>
    <n v="693"/>
    <x v="0"/>
    <n v="9"/>
    <s v="Yes"/>
    <s v="August"/>
    <n v="2023"/>
  </r>
  <r>
    <s v="S00037983"/>
    <x v="3"/>
    <s v="P19"/>
    <x v="5"/>
    <x v="364"/>
    <n v="202.5"/>
    <n v="8"/>
    <x v="0"/>
    <n v="25.3125"/>
    <s v="Yes"/>
    <s v="November"/>
    <n v="2023"/>
  </r>
  <r>
    <s v="S00037985"/>
    <x v="3"/>
    <s v="P19"/>
    <x v="2"/>
    <x v="6"/>
    <n v="2634.75"/>
    <n v="102"/>
    <x v="0"/>
    <n v="25.830882352941178"/>
    <s v="Yes"/>
    <s v="November"/>
    <n v="2023"/>
  </r>
  <r>
    <s v="S00038044"/>
    <x v="3"/>
    <s v="P20"/>
    <x v="4"/>
    <x v="197"/>
    <n v="10689.75"/>
    <n v="1188"/>
    <x v="0"/>
    <n v="8.9981060606060606"/>
    <s v="Yes"/>
    <s v="November"/>
    <n v="2023"/>
  </r>
  <r>
    <s v="S00038048"/>
    <x v="3"/>
    <s v="P20"/>
    <x v="3"/>
    <x v="350"/>
    <n v="661.5"/>
    <n v="61"/>
    <x v="0"/>
    <n v="10.844262295081966"/>
    <s v="Yes"/>
    <s v="November"/>
    <n v="2023"/>
  </r>
  <r>
    <s v="S00038063"/>
    <x v="3"/>
    <s v="P21"/>
    <x v="3"/>
    <x v="126"/>
    <n v="1413"/>
    <n v="142"/>
    <x v="0"/>
    <n v="9.9507042253521121"/>
    <s v="Yes"/>
    <s v="December"/>
    <n v="2023"/>
  </r>
  <r>
    <s v="S00038076"/>
    <x v="3"/>
    <s v="P21"/>
    <x v="4"/>
    <x v="422"/>
    <n v="3960"/>
    <n v="396"/>
    <x v="0"/>
    <n v="10"/>
    <s v="Yes"/>
    <s v="June"/>
    <n v="2023"/>
  </r>
  <r>
    <s v="S00038078"/>
    <x v="3"/>
    <s v="P21"/>
    <x v="4"/>
    <x v="85"/>
    <n v="1318.5"/>
    <n v="147"/>
    <x v="1"/>
    <n v="8.9693877551020407"/>
    <s v="No"/>
    <s v="August"/>
    <n v="2024"/>
  </r>
  <r>
    <s v="S00038080"/>
    <x v="3"/>
    <s v="P21"/>
    <x v="3"/>
    <x v="72"/>
    <n v="9189"/>
    <n v="1313"/>
    <x v="0"/>
    <n v="6.9984767707539985"/>
    <s v="Yes"/>
    <s v="December"/>
    <n v="2023"/>
  </r>
  <r>
    <s v="S00038124"/>
    <x v="3"/>
    <s v="P21"/>
    <x v="0"/>
    <x v="299"/>
    <n v="6390"/>
    <n v="710"/>
    <x v="3"/>
    <n v="9"/>
    <s v="No"/>
    <s v="December"/>
    <n v="2023"/>
  </r>
  <r>
    <s v="S00038136"/>
    <x v="3"/>
    <s v="P21"/>
    <x v="5"/>
    <x v="364"/>
    <n v="1953"/>
    <n v="245"/>
    <x v="0"/>
    <n v="7.9714285714285715"/>
    <s v="Yes"/>
    <s v="November"/>
    <n v="2023"/>
  </r>
  <r>
    <s v="S00038196"/>
    <x v="3"/>
    <s v="P22"/>
    <x v="4"/>
    <x v="423"/>
    <n v="2540.25"/>
    <n v="134"/>
    <x v="0"/>
    <n v="18.957089552238806"/>
    <s v="Yes"/>
    <s v="May"/>
    <n v="2024"/>
  </r>
  <r>
    <s v="S00038198"/>
    <x v="3"/>
    <s v="P22"/>
    <x v="4"/>
    <x v="142"/>
    <n v="5202"/>
    <n v="237"/>
    <x v="3"/>
    <n v="21.949367088607595"/>
    <s v="No"/>
    <s v="August"/>
    <n v="2023"/>
  </r>
  <r>
    <s v="S00038200"/>
    <x v="3"/>
    <s v="P22"/>
    <x v="3"/>
    <x v="328"/>
    <n v="4025.25"/>
    <n v="202"/>
    <x v="0"/>
    <n v="19.926980198019802"/>
    <s v="Yes"/>
    <s v="January"/>
    <n v="2023"/>
  </r>
  <r>
    <s v="S00038216"/>
    <x v="3"/>
    <s v="P22"/>
    <x v="3"/>
    <x v="102"/>
    <n v="10084.5"/>
    <n v="481"/>
    <x v="0"/>
    <n v="20.965696465696464"/>
    <s v="Yes"/>
    <s v="March"/>
    <n v="2024"/>
  </r>
  <r>
    <s v="S00038227"/>
    <x v="3"/>
    <s v="P22"/>
    <x v="0"/>
    <x v="232"/>
    <n v="8635.5"/>
    <n v="412"/>
    <x v="0"/>
    <n v="20.95995145631068"/>
    <s v="Yes"/>
    <s v="March"/>
    <n v="2023"/>
  </r>
  <r>
    <s v="S00038287"/>
    <x v="3"/>
    <s v="P01"/>
    <x v="3"/>
    <x v="40"/>
    <n v="1460.25"/>
    <n v="92"/>
    <x v="0"/>
    <n v="15.872282608695652"/>
    <s v="Yes"/>
    <s v="December"/>
    <n v="2023"/>
  </r>
  <r>
    <s v="S00038303"/>
    <x v="3"/>
    <s v="P01"/>
    <x v="3"/>
    <x v="309"/>
    <n v="16051.5"/>
    <n v="1004"/>
    <x v="1"/>
    <n v="15.987549800796813"/>
    <s v="No"/>
    <s v="July"/>
    <n v="2024"/>
  </r>
  <r>
    <s v="S00038323"/>
    <x v="3"/>
    <s v="P01"/>
    <x v="5"/>
    <x v="194"/>
    <n v="14550.75"/>
    <n v="910"/>
    <x v="0"/>
    <n v="15.989835164835165"/>
    <s v="Yes"/>
    <s v="May"/>
    <n v="2024"/>
  </r>
  <r>
    <s v="S00038336"/>
    <x v="3"/>
    <s v="P02"/>
    <x v="3"/>
    <x v="58"/>
    <n v="497.25"/>
    <n v="36"/>
    <x v="0"/>
    <n v="13.8125"/>
    <s v="Yes"/>
    <s v="December"/>
    <n v="2023"/>
  </r>
  <r>
    <s v="S00038342"/>
    <x v="3"/>
    <s v="P02"/>
    <x v="2"/>
    <x v="245"/>
    <n v="2850.75"/>
    <n v="204"/>
    <x v="0"/>
    <n v="13.974264705882353"/>
    <s v="Yes"/>
    <s v="October"/>
    <n v="2023"/>
  </r>
  <r>
    <s v="S00038382"/>
    <x v="3"/>
    <s v="P04"/>
    <x v="4"/>
    <x v="262"/>
    <n v="5123.25"/>
    <n v="641"/>
    <x v="0"/>
    <n v="7.9925897035881439"/>
    <s v="Yes"/>
    <s v="June"/>
    <n v="2023"/>
  </r>
  <r>
    <s v="S00038420"/>
    <x v="3"/>
    <s v="P04"/>
    <x v="3"/>
    <x v="101"/>
    <n v="2702.25"/>
    <n v="338"/>
    <x v="0"/>
    <n v="7.9948224852071004"/>
    <s v="Yes"/>
    <s v="April"/>
    <n v="2024"/>
  </r>
  <r>
    <s v="S00038447"/>
    <x v="3"/>
    <s v="P04"/>
    <x v="0"/>
    <x v="297"/>
    <n v="1161"/>
    <n v="166"/>
    <x v="0"/>
    <n v="6.9939759036144578"/>
    <s v="Yes"/>
    <s v="July"/>
    <n v="2023"/>
  </r>
  <r>
    <s v="S00038452"/>
    <x v="3"/>
    <s v="P04"/>
    <x v="4"/>
    <x v="208"/>
    <n v="6309"/>
    <n v="1052"/>
    <x v="0"/>
    <n v="5.997148288973384"/>
    <s v="Yes"/>
    <s v="April"/>
    <n v="2023"/>
  </r>
  <r>
    <s v="S00038485"/>
    <x v="3"/>
    <s v="P04"/>
    <x v="4"/>
    <x v="241"/>
    <n v="168.75"/>
    <n v="25"/>
    <x v="0"/>
    <n v="6.75"/>
    <s v="Yes"/>
    <s v="June"/>
    <n v="2024"/>
  </r>
  <r>
    <s v="S00038510"/>
    <x v="3"/>
    <s v="P05"/>
    <x v="5"/>
    <x v="336"/>
    <n v="5436"/>
    <n v="604"/>
    <x v="0"/>
    <n v="9"/>
    <s v="Yes"/>
    <s v="June"/>
    <n v="2023"/>
  </r>
  <r>
    <s v="S00038520"/>
    <x v="3"/>
    <s v="P05"/>
    <x v="4"/>
    <x v="56"/>
    <n v="3845.25"/>
    <n v="641"/>
    <x v="1"/>
    <n v="5.9988299531981282"/>
    <s v="No"/>
    <s v="July"/>
    <n v="2024"/>
  </r>
  <r>
    <s v="S00038525"/>
    <x v="3"/>
    <s v="P05"/>
    <x v="3"/>
    <x v="83"/>
    <n v="3424.5"/>
    <n v="381"/>
    <x v="0"/>
    <n v="8.9881889763779519"/>
    <s v="Yes"/>
    <s v="December"/>
    <n v="2023"/>
  </r>
  <r>
    <s v="S00038530"/>
    <x v="3"/>
    <s v="P05"/>
    <x v="1"/>
    <x v="51"/>
    <n v="4173.75"/>
    <n v="835"/>
    <x v="1"/>
    <n v="4.9985029940119761"/>
    <s v="No"/>
    <s v="August"/>
    <n v="2024"/>
  </r>
  <r>
    <s v="S00038534"/>
    <x v="3"/>
    <s v="P05"/>
    <x v="0"/>
    <x v="16"/>
    <n v="2522.25"/>
    <n v="281"/>
    <x v="1"/>
    <n v="8.9759786476868335"/>
    <s v="No"/>
    <s v="July"/>
    <n v="2024"/>
  </r>
  <r>
    <s v="S00038589"/>
    <x v="3"/>
    <s v="P05"/>
    <x v="4"/>
    <x v="261"/>
    <n v="2801.25"/>
    <n v="351"/>
    <x v="0"/>
    <n v="7.9807692307692308"/>
    <s v="Yes"/>
    <s v="June"/>
    <n v="2024"/>
  </r>
  <r>
    <s v="S00038590"/>
    <x v="3"/>
    <s v="P06"/>
    <x v="3"/>
    <x v="100"/>
    <n v="407.25"/>
    <n v="17"/>
    <x v="0"/>
    <n v="23.955882352941178"/>
    <s v="Yes"/>
    <s v="November"/>
    <n v="2023"/>
  </r>
  <r>
    <s v="S00038608"/>
    <x v="3"/>
    <s v="P06"/>
    <x v="3"/>
    <x v="378"/>
    <n v="6162.75"/>
    <n v="247"/>
    <x v="0"/>
    <n v="24.950404858299596"/>
    <s v="Yes"/>
    <s v="June"/>
    <n v="2023"/>
  </r>
  <r>
    <s v="S00038629"/>
    <x v="3"/>
    <s v="P07"/>
    <x v="5"/>
    <x v="90"/>
    <n v="3602.25"/>
    <n v="145"/>
    <x v="1"/>
    <n v="24.843103448275862"/>
    <s v="No"/>
    <s v="August"/>
    <n v="2024"/>
  </r>
  <r>
    <s v="S00038632"/>
    <x v="3"/>
    <s v="P07"/>
    <x v="1"/>
    <x v="42"/>
    <n v="4752"/>
    <n v="198"/>
    <x v="0"/>
    <n v="24"/>
    <s v="Yes"/>
    <s v="June"/>
    <n v="2023"/>
  </r>
  <r>
    <s v="S00038658"/>
    <x v="3"/>
    <s v="P07"/>
    <x v="3"/>
    <x v="131"/>
    <n v="6720.75"/>
    <n v="241"/>
    <x v="0"/>
    <n v="27.886929460580912"/>
    <s v="Yes"/>
    <s v="May"/>
    <n v="2024"/>
  </r>
  <r>
    <s v="S00038661"/>
    <x v="3"/>
    <s v="P07"/>
    <x v="3"/>
    <x v="160"/>
    <n v="5213.25"/>
    <n v="218"/>
    <x v="0"/>
    <n v="23.913990825688074"/>
    <s v="Yes"/>
    <s v="November"/>
    <n v="2023"/>
  </r>
  <r>
    <s v="S00038680"/>
    <x v="3"/>
    <s v="P07"/>
    <x v="5"/>
    <x v="30"/>
    <n v="5625"/>
    <n v="225"/>
    <x v="1"/>
    <n v="25"/>
    <s v="No"/>
    <s v="August"/>
    <n v="2024"/>
  </r>
  <r>
    <s v="S00038686"/>
    <x v="3"/>
    <s v="P07"/>
    <x v="0"/>
    <x v="148"/>
    <n v="6048"/>
    <n v="216"/>
    <x v="0"/>
    <n v="28"/>
    <s v="Yes"/>
    <s v="February"/>
    <n v="2024"/>
  </r>
  <r>
    <s v="S00038698"/>
    <x v="3"/>
    <s v="P07"/>
    <x v="5"/>
    <x v="424"/>
    <n v="5391"/>
    <n v="216"/>
    <x v="0"/>
    <n v="24.958333333333332"/>
    <s v="Yes"/>
    <s v="April"/>
    <n v="2024"/>
  </r>
  <r>
    <s v="S00038699"/>
    <x v="3"/>
    <s v="P07"/>
    <x v="2"/>
    <x v="59"/>
    <n v="5190.75"/>
    <n v="208"/>
    <x v="0"/>
    <n v="24.955528846153847"/>
    <s v="Yes"/>
    <s v="February"/>
    <n v="2024"/>
  </r>
  <r>
    <s v="S00038735"/>
    <x v="3"/>
    <s v="P08"/>
    <x v="1"/>
    <x v="32"/>
    <n v="6815.25"/>
    <n v="310"/>
    <x v="0"/>
    <n v="21.984677419354838"/>
    <s v="Yes"/>
    <s v="June"/>
    <n v="2024"/>
  </r>
  <r>
    <s v="S00038766"/>
    <x v="3"/>
    <s v="P08"/>
    <x v="5"/>
    <x v="175"/>
    <n v="7296.75"/>
    <n v="365"/>
    <x v="0"/>
    <n v="19.991095890410961"/>
    <s v="Yes"/>
    <s v="February"/>
    <n v="2023"/>
  </r>
  <r>
    <s v="S00038792"/>
    <x v="3"/>
    <s v="P08"/>
    <x v="4"/>
    <x v="55"/>
    <n v="5638.5"/>
    <n v="269"/>
    <x v="0"/>
    <n v="20.960966542750928"/>
    <s v="Yes"/>
    <s v="January"/>
    <n v="2023"/>
  </r>
  <r>
    <s v="S00038827"/>
    <x v="3"/>
    <s v="P10"/>
    <x v="4"/>
    <x v="82"/>
    <n v="4090.5"/>
    <n v="293"/>
    <x v="0"/>
    <n v="13.96075085324232"/>
    <s v="Yes"/>
    <s v="February"/>
    <n v="2024"/>
  </r>
  <r>
    <s v="S00038829"/>
    <x v="3"/>
    <s v="P10"/>
    <x v="3"/>
    <x v="131"/>
    <n v="4524.75"/>
    <n v="283"/>
    <x v="0"/>
    <n v="15.988515901060071"/>
    <s v="Yes"/>
    <s v="May"/>
    <n v="2024"/>
  </r>
  <r>
    <s v="S00038831"/>
    <x v="3"/>
    <s v="P10"/>
    <x v="3"/>
    <x v="298"/>
    <n v="267.75"/>
    <n v="18"/>
    <x v="0"/>
    <n v="14.875"/>
    <s v="Yes"/>
    <s v="February"/>
    <n v="2024"/>
  </r>
  <r>
    <s v="S00038841"/>
    <x v="3"/>
    <s v="P10"/>
    <x v="4"/>
    <x v="425"/>
    <n v="5382"/>
    <n v="359"/>
    <x v="0"/>
    <n v="14.991643454038996"/>
    <s v="Yes"/>
    <s v="December"/>
    <n v="2023"/>
  </r>
  <r>
    <s v="S00038881"/>
    <x v="3"/>
    <s v="P10"/>
    <x v="3"/>
    <x v="80"/>
    <n v="3397.5"/>
    <n v="227"/>
    <x v="0"/>
    <n v="14.966960352422907"/>
    <s v="Yes"/>
    <s v="February"/>
    <n v="2024"/>
  </r>
  <r>
    <s v="S00038920"/>
    <x v="3"/>
    <s v="P10"/>
    <x v="2"/>
    <x v="155"/>
    <n v="2423.25"/>
    <n v="152"/>
    <x v="0"/>
    <n v="15.942434210526315"/>
    <s v="Yes"/>
    <s v="April"/>
    <n v="2023"/>
  </r>
  <r>
    <s v="S00038933"/>
    <x v="3"/>
    <s v="P11"/>
    <x v="3"/>
    <x v="266"/>
    <n v="3865.5"/>
    <n v="215"/>
    <x v="0"/>
    <n v="17.97906976744186"/>
    <s v="Yes"/>
    <s v="October"/>
    <n v="2023"/>
  </r>
  <r>
    <s v="S00038986"/>
    <x v="3"/>
    <s v="P12"/>
    <x v="5"/>
    <x v="268"/>
    <n v="6477.75"/>
    <n v="382"/>
    <x v="0"/>
    <n v="16.957460732984295"/>
    <s v="Yes"/>
    <s v="April"/>
    <n v="2024"/>
  </r>
  <r>
    <s v="S00039000"/>
    <x v="3"/>
    <s v="P12"/>
    <x v="3"/>
    <x v="268"/>
    <n v="7812"/>
    <n v="460"/>
    <x v="0"/>
    <n v="16.982608695652175"/>
    <s v="Yes"/>
    <s v="April"/>
    <n v="2024"/>
  </r>
  <r>
    <s v="S00039009"/>
    <x v="3"/>
    <s v="P12"/>
    <x v="0"/>
    <x v="102"/>
    <n v="5249.25"/>
    <n v="404"/>
    <x v="0"/>
    <n v="12.993193069306932"/>
    <s v="Yes"/>
    <s v="March"/>
    <n v="2024"/>
  </r>
  <r>
    <s v="S00039056"/>
    <x v="3"/>
    <s v="P13"/>
    <x v="2"/>
    <x v="24"/>
    <n v="6192"/>
    <n v="620"/>
    <x v="0"/>
    <n v="9.9870967741935477"/>
    <s v="Yes"/>
    <s v="May"/>
    <n v="2024"/>
  </r>
  <r>
    <s v="S00039059"/>
    <x v="3"/>
    <s v="P13"/>
    <x v="0"/>
    <x v="353"/>
    <n v="4482"/>
    <n v="498"/>
    <x v="3"/>
    <n v="9"/>
    <s v="No"/>
    <s v="April"/>
    <n v="2024"/>
  </r>
  <r>
    <s v="S00039141"/>
    <x v="3"/>
    <s v="P13"/>
    <x v="2"/>
    <x v="225"/>
    <n v="12269.25"/>
    <n v="1364"/>
    <x v="1"/>
    <n v="8.995051319648093"/>
    <s v="No"/>
    <s v="July"/>
    <n v="2024"/>
  </r>
  <r>
    <s v="S00039190"/>
    <x v="3"/>
    <s v="P14"/>
    <x v="5"/>
    <x v="84"/>
    <n v="6428.25"/>
    <n v="402"/>
    <x v="0"/>
    <n v="15.990671641791044"/>
    <s v="Yes"/>
    <s v="November"/>
    <n v="2023"/>
  </r>
  <r>
    <s v="S00039272"/>
    <x v="3"/>
    <s v="P16"/>
    <x v="3"/>
    <x v="62"/>
    <n v="7069.5"/>
    <n v="505"/>
    <x v="0"/>
    <n v="13.999009900990099"/>
    <s v="Yes"/>
    <s v="November"/>
    <n v="2023"/>
  </r>
  <r>
    <s v="S00039301"/>
    <x v="3"/>
    <s v="P16"/>
    <x v="4"/>
    <x v="172"/>
    <n v="6210"/>
    <n v="389"/>
    <x v="0"/>
    <n v="15.96401028277635"/>
    <s v="Yes"/>
    <s v="January"/>
    <n v="2023"/>
  </r>
  <r>
    <s v="S00039322"/>
    <x v="3"/>
    <s v="P16"/>
    <x v="3"/>
    <x v="249"/>
    <n v="13124.25"/>
    <n v="938"/>
    <x v="1"/>
    <n v="13.991737739872068"/>
    <s v="No"/>
    <s v="July"/>
    <n v="2024"/>
  </r>
  <r>
    <s v="S00039328"/>
    <x v="3"/>
    <s v="P16"/>
    <x v="2"/>
    <x v="11"/>
    <n v="3777.75"/>
    <n v="210"/>
    <x v="2"/>
    <n v="17.989285714285714"/>
    <s v="No"/>
    <s v="September"/>
    <n v="2024"/>
  </r>
  <r>
    <s v="S00039368"/>
    <x v="3"/>
    <s v="P17"/>
    <x v="4"/>
    <x v="45"/>
    <n v="1991.25"/>
    <n v="249"/>
    <x v="0"/>
    <n v="7.9969879518072293"/>
    <s v="Yes"/>
    <s v="October"/>
    <n v="2023"/>
  </r>
  <r>
    <s v="S00039384"/>
    <x v="3"/>
    <s v="P17"/>
    <x v="0"/>
    <x v="20"/>
    <n v="2178"/>
    <n v="198"/>
    <x v="0"/>
    <n v="11"/>
    <s v="Yes"/>
    <s v="July"/>
    <n v="2023"/>
  </r>
  <r>
    <s v="S00039385"/>
    <x v="3"/>
    <s v="P17"/>
    <x v="4"/>
    <x v="20"/>
    <n v="6518.25"/>
    <n v="652"/>
    <x v="0"/>
    <n v="9.9973159509202461"/>
    <s v="Yes"/>
    <s v="July"/>
    <n v="2023"/>
  </r>
  <r>
    <s v="S00039393"/>
    <x v="3"/>
    <s v="P17"/>
    <x v="5"/>
    <x v="317"/>
    <n v="2112.75"/>
    <n v="235"/>
    <x v="0"/>
    <n v="8.9904255319148945"/>
    <s v="Yes"/>
    <s v="July"/>
    <n v="2023"/>
  </r>
  <r>
    <s v="S00039419"/>
    <x v="3"/>
    <s v="P18"/>
    <x v="4"/>
    <x v="303"/>
    <n v="1370.25"/>
    <n v="125"/>
    <x v="0"/>
    <n v="10.962"/>
    <s v="Yes"/>
    <s v="January"/>
    <n v="2024"/>
  </r>
  <r>
    <s v="S00039432"/>
    <x v="3"/>
    <s v="P18"/>
    <x v="1"/>
    <x v="331"/>
    <n v="2319.75"/>
    <n v="290"/>
    <x v="0"/>
    <n v="7.9991379310344826"/>
    <s v="Yes"/>
    <s v="March"/>
    <n v="2024"/>
  </r>
  <r>
    <s v="S00039437"/>
    <x v="3"/>
    <s v="P18"/>
    <x v="4"/>
    <x v="128"/>
    <n v="19512"/>
    <n v="1952"/>
    <x v="0"/>
    <n v="9.9959016393442628"/>
    <s v="Yes"/>
    <s v="April"/>
    <n v="2024"/>
  </r>
  <r>
    <s v="S00039443"/>
    <x v="3"/>
    <s v="P18"/>
    <x v="3"/>
    <x v="28"/>
    <n v="587.25"/>
    <n v="84"/>
    <x v="0"/>
    <n v="6.9910714285714288"/>
    <s v="Yes"/>
    <s v="March"/>
    <n v="2024"/>
  </r>
  <r>
    <s v="S00039450"/>
    <x v="3"/>
    <s v="P18"/>
    <x v="0"/>
    <x v="220"/>
    <n v="8147.25"/>
    <n v="1164"/>
    <x v="0"/>
    <n v="6.9993556701030926"/>
    <s v="Yes"/>
    <s v="September"/>
    <n v="2023"/>
  </r>
  <r>
    <s v="S00039459"/>
    <x v="3"/>
    <s v="P18"/>
    <x v="3"/>
    <x v="416"/>
    <n v="11299.5"/>
    <n v="1615"/>
    <x v="2"/>
    <n v="6.9965944272445819"/>
    <s v="No"/>
    <s v="September"/>
    <n v="2024"/>
  </r>
  <r>
    <s v="S00039473"/>
    <x v="3"/>
    <s v="P18"/>
    <x v="4"/>
    <x v="22"/>
    <n v="4612.5"/>
    <n v="462"/>
    <x v="0"/>
    <n v="9.9837662337662341"/>
    <s v="Yes"/>
    <s v="October"/>
    <n v="2023"/>
  </r>
  <r>
    <s v="S00039492"/>
    <x v="3"/>
    <s v="P19"/>
    <x v="3"/>
    <x v="68"/>
    <n v="2823.75"/>
    <n v="109"/>
    <x v="1"/>
    <n v="25.905963302752294"/>
    <s v="No"/>
    <s v="July"/>
    <n v="2024"/>
  </r>
  <r>
    <s v="S00039496"/>
    <x v="3"/>
    <s v="P19"/>
    <x v="5"/>
    <x v="174"/>
    <n v="4653"/>
    <n v="187"/>
    <x v="1"/>
    <n v="24.882352941176471"/>
    <s v="No"/>
    <s v="August"/>
    <n v="2024"/>
  </r>
  <r>
    <s v="S00039507"/>
    <x v="3"/>
    <s v="P19"/>
    <x v="4"/>
    <x v="241"/>
    <n v="7017.75"/>
    <n v="281"/>
    <x v="3"/>
    <n v="24.974199288256226"/>
    <s v="No"/>
    <s v="June"/>
    <n v="2024"/>
  </r>
  <r>
    <s v="S00039519"/>
    <x v="3"/>
    <s v="P19"/>
    <x v="0"/>
    <x v="150"/>
    <n v="9497.25"/>
    <n v="328"/>
    <x v="3"/>
    <n v="28.955030487804876"/>
    <s v="No"/>
    <s v="August"/>
    <n v="2023"/>
  </r>
  <r>
    <s v="S00039548"/>
    <x v="3"/>
    <s v="P20"/>
    <x v="5"/>
    <x v="124"/>
    <n v="20223"/>
    <n v="2528"/>
    <x v="0"/>
    <n v="7.9996044303797467"/>
    <s v="Yes"/>
    <s v="January"/>
    <n v="2023"/>
  </r>
  <r>
    <s v="S00039565"/>
    <x v="3"/>
    <s v="P20"/>
    <x v="5"/>
    <x v="426"/>
    <n v="7974"/>
    <n v="725"/>
    <x v="0"/>
    <n v="10.998620689655173"/>
    <s v="Yes"/>
    <s v="January"/>
    <n v="2023"/>
  </r>
  <r>
    <s v="S00039576"/>
    <x v="3"/>
    <s v="P20"/>
    <x v="3"/>
    <x v="353"/>
    <n v="21615.75"/>
    <n v="2702"/>
    <x v="0"/>
    <n v="7.9999074759437452"/>
    <s v="Yes"/>
    <s v="April"/>
    <n v="2024"/>
  </r>
  <r>
    <s v="S00039593"/>
    <x v="3"/>
    <s v="P21"/>
    <x v="3"/>
    <x v="161"/>
    <n v="5908.5"/>
    <n v="538"/>
    <x v="0"/>
    <n v="10.982342007434944"/>
    <s v="Yes"/>
    <s v="April"/>
    <n v="2024"/>
  </r>
  <r>
    <s v="S00039615"/>
    <x v="3"/>
    <s v="P21"/>
    <x v="5"/>
    <x v="360"/>
    <n v="5496.75"/>
    <n v="688"/>
    <x v="1"/>
    <n v="7.9894622093023253"/>
    <s v="No"/>
    <s v="August"/>
    <n v="2024"/>
  </r>
  <r>
    <s v="S00039624"/>
    <x v="3"/>
    <s v="P21"/>
    <x v="4"/>
    <x v="40"/>
    <n v="715.5"/>
    <n v="103"/>
    <x v="0"/>
    <n v="6.9466019417475726"/>
    <s v="Yes"/>
    <s v="December"/>
    <n v="2023"/>
  </r>
  <r>
    <s v="S00039668"/>
    <x v="3"/>
    <s v="P21"/>
    <x v="2"/>
    <x v="172"/>
    <n v="560.25"/>
    <n v="71"/>
    <x v="0"/>
    <n v="7.890845070422535"/>
    <s v="Yes"/>
    <s v="January"/>
    <n v="2023"/>
  </r>
  <r>
    <s v="S00039671"/>
    <x v="3"/>
    <s v="P21"/>
    <x v="0"/>
    <x v="2"/>
    <n v="5382"/>
    <n v="598"/>
    <x v="0"/>
    <n v="9"/>
    <s v="Yes"/>
    <s v="June"/>
    <n v="2024"/>
  </r>
  <r>
    <s v="S00039701"/>
    <x v="3"/>
    <s v="P22"/>
    <x v="5"/>
    <x v="324"/>
    <n v="4745.25"/>
    <n v="226"/>
    <x v="0"/>
    <n v="20.996681415929203"/>
    <s v="Yes"/>
    <s v="May"/>
    <n v="2024"/>
  </r>
  <r>
    <s v="S00039708"/>
    <x v="3"/>
    <s v="P22"/>
    <x v="4"/>
    <x v="383"/>
    <n v="10341"/>
    <n v="545"/>
    <x v="0"/>
    <n v="18.974311926605505"/>
    <s v="Yes"/>
    <s v="October"/>
    <n v="2023"/>
  </r>
  <r>
    <s v="S00039821"/>
    <x v="3"/>
    <s v="P01"/>
    <x v="2"/>
    <x v="41"/>
    <n v="2758.5"/>
    <n v="213"/>
    <x v="0"/>
    <n v="12.950704225352112"/>
    <s v="Yes"/>
    <s v="May"/>
    <n v="2024"/>
  </r>
  <r>
    <s v="S00039866"/>
    <x v="3"/>
    <s v="P02"/>
    <x v="3"/>
    <x v="356"/>
    <n v="5550.75"/>
    <n v="371"/>
    <x v="0"/>
    <n v="14.961590296495958"/>
    <s v="Yes"/>
    <s v="March"/>
    <n v="2024"/>
  </r>
  <r>
    <s v="S00039880"/>
    <x v="3"/>
    <s v="P02"/>
    <x v="4"/>
    <x v="158"/>
    <n v="294.75"/>
    <n v="22"/>
    <x v="0"/>
    <n v="13.397727272727273"/>
    <s v="Yes"/>
    <s v="July"/>
    <n v="2023"/>
  </r>
  <r>
    <s v="S00039900"/>
    <x v="3"/>
    <s v="P04"/>
    <x v="3"/>
    <x v="309"/>
    <n v="1001.25"/>
    <n v="167"/>
    <x v="1"/>
    <n v="5.9955089820359282"/>
    <s v="No"/>
    <s v="July"/>
    <n v="2024"/>
  </r>
  <r>
    <s v="S00039911"/>
    <x v="3"/>
    <s v="P04"/>
    <x v="0"/>
    <x v="155"/>
    <n v="1122.75"/>
    <n v="188"/>
    <x v="3"/>
    <n v="5.9720744680851068"/>
    <s v="No"/>
    <s v="April"/>
    <n v="2023"/>
  </r>
  <r>
    <s v="S00039913"/>
    <x v="3"/>
    <s v="P04"/>
    <x v="4"/>
    <x v="402"/>
    <n v="10289.25"/>
    <n v="1715"/>
    <x v="0"/>
    <n v="5.9995626822157435"/>
    <s v="Yes"/>
    <s v="April"/>
    <n v="2023"/>
  </r>
  <r>
    <s v="S00040003"/>
    <x v="3"/>
    <s v="P04"/>
    <x v="3"/>
    <x v="88"/>
    <n v="12647.25"/>
    <n v="2530"/>
    <x v="0"/>
    <n v="4.9989130434782609"/>
    <s v="Yes"/>
    <s v="November"/>
    <n v="2023"/>
  </r>
  <r>
    <s v="S00040029"/>
    <x v="3"/>
    <s v="P05"/>
    <x v="0"/>
    <x v="298"/>
    <n v="4122"/>
    <n v="516"/>
    <x v="0"/>
    <n v="7.9883720930232558"/>
    <s v="Yes"/>
    <s v="February"/>
    <n v="2024"/>
  </r>
  <r>
    <s v="S00040038"/>
    <x v="3"/>
    <s v="P05"/>
    <x v="3"/>
    <x v="385"/>
    <n v="479.25"/>
    <n v="69"/>
    <x v="2"/>
    <n v="6.9456521739130439"/>
    <s v="No"/>
    <s v="September"/>
    <n v="2024"/>
  </r>
  <r>
    <s v="S00040082"/>
    <x v="3"/>
    <s v="P05"/>
    <x v="4"/>
    <x v="292"/>
    <n v="4691.25"/>
    <n v="671"/>
    <x v="0"/>
    <n v="6.9914307004470935"/>
    <s v="Yes"/>
    <s v="February"/>
    <n v="2024"/>
  </r>
  <r>
    <s v="S00040084"/>
    <x v="3"/>
    <s v="P05"/>
    <x v="4"/>
    <x v="358"/>
    <n v="184.5"/>
    <n v="27"/>
    <x v="0"/>
    <n v="6.833333333333333"/>
    <s v="Yes"/>
    <s v="February"/>
    <n v="2023"/>
  </r>
  <r>
    <s v="S00040109"/>
    <x v="3"/>
    <s v="P05"/>
    <x v="5"/>
    <x v="87"/>
    <n v="7562.25"/>
    <n v="1081"/>
    <x v="0"/>
    <n v="6.9956059204440333"/>
    <s v="Yes"/>
    <s v="March"/>
    <n v="2024"/>
  </r>
  <r>
    <s v="S00040110"/>
    <x v="3"/>
    <s v="P05"/>
    <x v="2"/>
    <x v="309"/>
    <n v="3438"/>
    <n v="688"/>
    <x v="1"/>
    <n v="4.9970930232558137"/>
    <s v="No"/>
    <s v="July"/>
    <n v="2024"/>
  </r>
  <r>
    <s v="S00040132"/>
    <x v="3"/>
    <s v="P06"/>
    <x v="0"/>
    <x v="424"/>
    <n v="2245.5"/>
    <n v="81"/>
    <x v="0"/>
    <n v="27.722222222222221"/>
    <s v="Yes"/>
    <s v="April"/>
    <n v="2024"/>
  </r>
  <r>
    <s v="S00040144"/>
    <x v="3"/>
    <s v="P06"/>
    <x v="2"/>
    <x v="149"/>
    <n v="747"/>
    <n v="28"/>
    <x v="0"/>
    <n v="26.678571428571427"/>
    <s v="Yes"/>
    <s v="April"/>
    <n v="2023"/>
  </r>
  <r>
    <s v="S00040194"/>
    <x v="3"/>
    <s v="P07"/>
    <x v="5"/>
    <x v="5"/>
    <n v="5850"/>
    <n v="244"/>
    <x v="1"/>
    <n v="23.975409836065573"/>
    <s v="No"/>
    <s v="August"/>
    <n v="2024"/>
  </r>
  <r>
    <s v="S00040195"/>
    <x v="3"/>
    <s v="P07"/>
    <x v="2"/>
    <x v="225"/>
    <n v="6594.75"/>
    <n v="275"/>
    <x v="1"/>
    <n v="23.980909090909091"/>
    <s v="No"/>
    <s v="July"/>
    <n v="2024"/>
  </r>
  <r>
    <s v="S00040294"/>
    <x v="3"/>
    <s v="P08"/>
    <x v="5"/>
    <x v="179"/>
    <n v="13061.25"/>
    <n v="622"/>
    <x v="0"/>
    <n v="20.998794212218648"/>
    <s v="Yes"/>
    <s v="December"/>
    <n v="2023"/>
  </r>
  <r>
    <s v="S00040304"/>
    <x v="3"/>
    <s v="P08"/>
    <x v="4"/>
    <x v="16"/>
    <n v="8745.75"/>
    <n v="417"/>
    <x v="1"/>
    <n v="20.973021582733814"/>
    <s v="No"/>
    <s v="July"/>
    <n v="2024"/>
  </r>
  <r>
    <s v="S00040310"/>
    <x v="3"/>
    <s v="P08"/>
    <x v="3"/>
    <x v="427"/>
    <n v="3539.25"/>
    <n v="177"/>
    <x v="3"/>
    <n v="19.995762711864408"/>
    <s v="No"/>
    <s v="May"/>
    <n v="2023"/>
  </r>
  <r>
    <s v="S00040334"/>
    <x v="3"/>
    <s v="P09"/>
    <x v="0"/>
    <x v="309"/>
    <n v="1509.75"/>
    <n v="66"/>
    <x v="1"/>
    <n v="22.875"/>
    <s v="No"/>
    <s v="July"/>
    <n v="2024"/>
  </r>
  <r>
    <s v="S00040361"/>
    <x v="3"/>
    <s v="P10"/>
    <x v="3"/>
    <x v="365"/>
    <n v="189"/>
    <n v="14"/>
    <x v="2"/>
    <n v="13.5"/>
    <s v="No"/>
    <s v="September"/>
    <n v="2024"/>
  </r>
  <r>
    <s v="S00040375"/>
    <x v="3"/>
    <s v="P10"/>
    <x v="3"/>
    <x v="48"/>
    <n v="2115"/>
    <n v="177"/>
    <x v="0"/>
    <n v="11.949152542372881"/>
    <s v="Yes"/>
    <s v="June"/>
    <n v="2024"/>
  </r>
  <r>
    <s v="S00040385"/>
    <x v="3"/>
    <s v="P10"/>
    <x v="0"/>
    <x v="400"/>
    <n v="3413.25"/>
    <n v="285"/>
    <x v="0"/>
    <n v="11.976315789473684"/>
    <s v="Yes"/>
    <s v="October"/>
    <n v="2023"/>
  </r>
  <r>
    <s v="S00040390"/>
    <x v="3"/>
    <s v="P10"/>
    <x v="4"/>
    <x v="428"/>
    <n v="5096.25"/>
    <n v="319"/>
    <x v="0"/>
    <n v="15.975705329153605"/>
    <s v="Yes"/>
    <s v="June"/>
    <n v="2024"/>
  </r>
  <r>
    <s v="S00040405"/>
    <x v="3"/>
    <s v="P10"/>
    <x v="4"/>
    <x v="84"/>
    <n v="2099.25"/>
    <n v="132"/>
    <x v="0"/>
    <n v="15.903409090909092"/>
    <s v="Yes"/>
    <s v="November"/>
    <n v="2023"/>
  </r>
  <r>
    <s v="S00040418"/>
    <x v="3"/>
    <s v="P10"/>
    <x v="1"/>
    <x v="188"/>
    <n v="3591"/>
    <n v="240"/>
    <x v="0"/>
    <n v="14.9625"/>
    <s v="Yes"/>
    <s v="January"/>
    <n v="2023"/>
  </r>
  <r>
    <s v="S00040426"/>
    <x v="3"/>
    <s v="P10"/>
    <x v="3"/>
    <x v="269"/>
    <n v="3327.75"/>
    <n v="208"/>
    <x v="0"/>
    <n v="15.998798076923077"/>
    <s v="Yes"/>
    <s v="May"/>
    <n v="2024"/>
  </r>
  <r>
    <s v="S00040434"/>
    <x v="3"/>
    <s v="P10"/>
    <x v="1"/>
    <x v="425"/>
    <n v="10291.5"/>
    <n v="736"/>
    <x v="0"/>
    <n v="13.983016304347826"/>
    <s v="Yes"/>
    <s v="December"/>
    <n v="2023"/>
  </r>
  <r>
    <s v="S00040458"/>
    <x v="3"/>
    <s v="P10"/>
    <x v="4"/>
    <x v="44"/>
    <n v="13117.5"/>
    <n v="875"/>
    <x v="0"/>
    <n v="14.991428571428571"/>
    <s v="Yes"/>
    <s v="June"/>
    <n v="2023"/>
  </r>
  <r>
    <s v="S00040461"/>
    <x v="3"/>
    <s v="P11"/>
    <x v="3"/>
    <x v="292"/>
    <n v="7681.5"/>
    <n v="427"/>
    <x v="0"/>
    <n v="17.989461358313818"/>
    <s v="Yes"/>
    <s v="February"/>
    <n v="2024"/>
  </r>
  <r>
    <s v="S00040474"/>
    <x v="3"/>
    <s v="P11"/>
    <x v="4"/>
    <x v="16"/>
    <n v="5377.5"/>
    <n v="284"/>
    <x v="1"/>
    <n v="18.934859154929576"/>
    <s v="No"/>
    <s v="July"/>
    <n v="2024"/>
  </r>
  <r>
    <s v="S00040498"/>
    <x v="3"/>
    <s v="P12"/>
    <x v="5"/>
    <x v="295"/>
    <n v="3930.75"/>
    <n v="281"/>
    <x v="0"/>
    <n v="13.988434163701067"/>
    <s v="Yes"/>
    <s v="September"/>
    <n v="2023"/>
  </r>
  <r>
    <s v="S00040520"/>
    <x v="3"/>
    <s v="P12"/>
    <x v="1"/>
    <x v="85"/>
    <n v="9708.75"/>
    <n v="607"/>
    <x v="1"/>
    <n v="15.994645799011533"/>
    <s v="No"/>
    <s v="August"/>
    <n v="2024"/>
  </r>
  <r>
    <s v="S00040533"/>
    <x v="3"/>
    <s v="P12"/>
    <x v="5"/>
    <x v="109"/>
    <n v="3746.25"/>
    <n v="268"/>
    <x v="0"/>
    <n v="13.978544776119403"/>
    <s v="Yes"/>
    <s v="February"/>
    <n v="2024"/>
  </r>
  <r>
    <s v="S00040557"/>
    <x v="3"/>
    <s v="P12"/>
    <x v="0"/>
    <x v="283"/>
    <n v="5625"/>
    <n v="433"/>
    <x v="3"/>
    <n v="12.990762124711317"/>
    <s v="No"/>
    <s v="July"/>
    <n v="2023"/>
  </r>
  <r>
    <s v="S00040610"/>
    <x v="3"/>
    <s v="P13"/>
    <x v="4"/>
    <x v="393"/>
    <n v="4090.5"/>
    <n v="455"/>
    <x v="0"/>
    <n v="8.9901098901098901"/>
    <s v="Yes"/>
    <s v="January"/>
    <n v="2024"/>
  </r>
  <r>
    <s v="S00040617"/>
    <x v="3"/>
    <s v="P13"/>
    <x v="5"/>
    <x v="77"/>
    <n v="13281.75"/>
    <n v="2214"/>
    <x v="0"/>
    <n v="5.9989837398373984"/>
    <s v="Yes"/>
    <s v="November"/>
    <n v="2023"/>
  </r>
  <r>
    <s v="S00040621"/>
    <x v="3"/>
    <s v="P13"/>
    <x v="1"/>
    <x v="29"/>
    <n v="2783.25"/>
    <n v="279"/>
    <x v="0"/>
    <n v="9.9758064516129039"/>
    <s v="Yes"/>
    <s v="November"/>
    <n v="2023"/>
  </r>
  <r>
    <s v="S00040634"/>
    <x v="3"/>
    <s v="P13"/>
    <x v="5"/>
    <x v="127"/>
    <n v="67.5"/>
    <n v="10"/>
    <x v="0"/>
    <n v="6.75"/>
    <s v="Yes"/>
    <s v="July"/>
    <n v="2023"/>
  </r>
  <r>
    <s v="S00040664"/>
    <x v="3"/>
    <s v="P13"/>
    <x v="3"/>
    <x v="168"/>
    <n v="9555.75"/>
    <n v="1062"/>
    <x v="0"/>
    <n v="8.9978813559322042"/>
    <s v="Yes"/>
    <s v="January"/>
    <n v="2024"/>
  </r>
  <r>
    <s v="S00040672"/>
    <x v="3"/>
    <s v="P13"/>
    <x v="1"/>
    <x v="81"/>
    <n v="8712"/>
    <n v="1089"/>
    <x v="0"/>
    <n v="8"/>
    <s v="Yes"/>
    <s v="July"/>
    <n v="2023"/>
  </r>
  <r>
    <s v="S00040680"/>
    <x v="3"/>
    <s v="P13"/>
    <x v="4"/>
    <x v="38"/>
    <n v="3442.5"/>
    <n v="492"/>
    <x v="0"/>
    <n v="6.9969512195121952"/>
    <s v="Yes"/>
    <s v="January"/>
    <n v="2024"/>
  </r>
  <r>
    <s v="S00040688"/>
    <x v="3"/>
    <s v="P14"/>
    <x v="2"/>
    <x v="82"/>
    <n v="7364.25"/>
    <n v="410"/>
    <x v="0"/>
    <n v="17.961585365853658"/>
    <s v="Yes"/>
    <s v="February"/>
    <n v="2024"/>
  </r>
  <r>
    <s v="S00040701"/>
    <x v="3"/>
    <s v="P14"/>
    <x v="3"/>
    <x v="358"/>
    <n v="7935.75"/>
    <n v="441"/>
    <x v="0"/>
    <n v="17.994897959183675"/>
    <s v="Yes"/>
    <s v="February"/>
    <n v="2023"/>
  </r>
  <r>
    <s v="S00040723"/>
    <x v="3"/>
    <s v="P14"/>
    <x v="1"/>
    <x v="121"/>
    <n v="6898.5"/>
    <n v="460"/>
    <x v="0"/>
    <n v="14.996739130434783"/>
    <s v="Yes"/>
    <s v="September"/>
    <n v="2023"/>
  </r>
  <r>
    <s v="S00040757"/>
    <x v="3"/>
    <s v="P15"/>
    <x v="1"/>
    <x v="4"/>
    <n v="947.25"/>
    <n v="50"/>
    <x v="0"/>
    <n v="18.945"/>
    <s v="Yes"/>
    <s v="December"/>
    <n v="2023"/>
  </r>
  <r>
    <s v="S00040762"/>
    <x v="3"/>
    <s v="P15"/>
    <x v="4"/>
    <x v="19"/>
    <n v="16776"/>
    <n v="883"/>
    <x v="0"/>
    <n v="18.998867497168742"/>
    <s v="Yes"/>
    <s v="June"/>
    <n v="2023"/>
  </r>
  <r>
    <s v="S00040777"/>
    <x v="3"/>
    <s v="P15"/>
    <x v="0"/>
    <x v="370"/>
    <n v="5832"/>
    <n v="292"/>
    <x v="0"/>
    <n v="19.972602739726028"/>
    <s v="Yes"/>
    <s v="June"/>
    <n v="2024"/>
  </r>
  <r>
    <s v="S00040779"/>
    <x v="3"/>
    <s v="P15"/>
    <x v="4"/>
    <x v="198"/>
    <n v="6311.25"/>
    <n v="372"/>
    <x v="1"/>
    <n v="16.965725806451612"/>
    <s v="No"/>
    <s v="August"/>
    <n v="2024"/>
  </r>
  <r>
    <s v="S00040843"/>
    <x v="3"/>
    <s v="P16"/>
    <x v="1"/>
    <x v="39"/>
    <n v="4335.75"/>
    <n v="310"/>
    <x v="2"/>
    <n v="13.986290322580645"/>
    <s v="No"/>
    <s v="September"/>
    <n v="2024"/>
  </r>
  <r>
    <s v="S00040854"/>
    <x v="3"/>
    <s v="P16"/>
    <x v="3"/>
    <x v="36"/>
    <n v="3944.25"/>
    <n v="247"/>
    <x v="0"/>
    <n v="15.968623481781377"/>
    <s v="Yes"/>
    <s v="February"/>
    <n v="2023"/>
  </r>
  <r>
    <s v="S00040889"/>
    <x v="3"/>
    <s v="P17"/>
    <x v="5"/>
    <x v="300"/>
    <n v="14591.25"/>
    <n v="1622"/>
    <x v="0"/>
    <n v="8.9958384710234274"/>
    <s v="Yes"/>
    <s v="March"/>
    <n v="2023"/>
  </r>
  <r>
    <s v="S00040914"/>
    <x v="3"/>
    <s v="P17"/>
    <x v="0"/>
    <x v="159"/>
    <n v="8397"/>
    <n v="764"/>
    <x v="0"/>
    <n v="10.990837696335079"/>
    <s v="Yes"/>
    <s v="June"/>
    <n v="2023"/>
  </r>
  <r>
    <s v="S00040955"/>
    <x v="3"/>
    <s v="P18"/>
    <x v="3"/>
    <x v="267"/>
    <n v="13938.75"/>
    <n v="1394"/>
    <x v="1"/>
    <n v="9.9991032998565288"/>
    <s v="No"/>
    <s v="July"/>
    <n v="2024"/>
  </r>
  <r>
    <s v="S00040965"/>
    <x v="3"/>
    <s v="P18"/>
    <x v="0"/>
    <x v="126"/>
    <n v="8826.75"/>
    <n v="1104"/>
    <x v="0"/>
    <n v="7.9952445652173916"/>
    <s v="Yes"/>
    <s v="December"/>
    <n v="2023"/>
  </r>
  <r>
    <s v="S00040971"/>
    <x v="3"/>
    <s v="P18"/>
    <x v="3"/>
    <x v="369"/>
    <n v="7704"/>
    <n v="856"/>
    <x v="0"/>
    <n v="9"/>
    <s v="Yes"/>
    <s v="October"/>
    <n v="2023"/>
  </r>
  <r>
    <s v="S00041027"/>
    <x v="3"/>
    <s v="P19"/>
    <x v="5"/>
    <x v="401"/>
    <n v="11558.25"/>
    <n v="445"/>
    <x v="0"/>
    <n v="25.973595505617979"/>
    <s v="Yes"/>
    <s v="May"/>
    <n v="2023"/>
  </r>
  <r>
    <s v="S00041035"/>
    <x v="3"/>
    <s v="P19"/>
    <x v="4"/>
    <x v="364"/>
    <n v="5109.75"/>
    <n v="190"/>
    <x v="0"/>
    <n v="26.893421052631577"/>
    <s v="Yes"/>
    <s v="November"/>
    <n v="2023"/>
  </r>
  <r>
    <s v="S00041082"/>
    <x v="3"/>
    <s v="P20"/>
    <x v="0"/>
    <x v="95"/>
    <n v="21354.75"/>
    <n v="2136"/>
    <x v="1"/>
    <n v="9.9975421348314608"/>
    <s v="No"/>
    <s v="July"/>
    <n v="2024"/>
  </r>
  <r>
    <s v="S00041106"/>
    <x v="3"/>
    <s v="P20"/>
    <x v="3"/>
    <x v="346"/>
    <n v="4911.75"/>
    <n v="614"/>
    <x v="2"/>
    <n v="7.9995928338762212"/>
    <s v="No"/>
    <s v="September"/>
    <n v="2024"/>
  </r>
  <r>
    <s v="S00041118"/>
    <x v="3"/>
    <s v="P20"/>
    <x v="0"/>
    <x v="63"/>
    <n v="17338.5"/>
    <n v="1927"/>
    <x v="0"/>
    <n v="8.9976647638816818"/>
    <s v="Yes"/>
    <s v="June"/>
    <n v="2023"/>
  </r>
  <r>
    <s v="S00041120"/>
    <x v="3"/>
    <s v="P20"/>
    <x v="4"/>
    <x v="235"/>
    <n v="5006.25"/>
    <n v="456"/>
    <x v="0"/>
    <n v="10.978618421052632"/>
    <s v="Yes"/>
    <s v="February"/>
    <n v="2023"/>
  </r>
  <r>
    <s v="S00041122"/>
    <x v="3"/>
    <s v="P20"/>
    <x v="4"/>
    <x v="373"/>
    <n v="3822.75"/>
    <n v="383"/>
    <x v="0"/>
    <n v="9.9810704960835501"/>
    <s v="Yes"/>
    <s v="October"/>
    <n v="2023"/>
  </r>
  <r>
    <s v="S00041159"/>
    <x v="3"/>
    <s v="P21"/>
    <x v="3"/>
    <x v="277"/>
    <n v="10554.75"/>
    <n v="1508"/>
    <x v="0"/>
    <n v="6.9991710875331563"/>
    <s v="Yes"/>
    <s v="February"/>
    <n v="2024"/>
  </r>
  <r>
    <s v="S00041191"/>
    <x v="3"/>
    <s v="P21"/>
    <x v="3"/>
    <x v="350"/>
    <n v="121.5"/>
    <n v="13"/>
    <x v="0"/>
    <n v="9.3461538461538467"/>
    <s v="Yes"/>
    <s v="November"/>
    <n v="2023"/>
  </r>
  <r>
    <s v="S00041204"/>
    <x v="3"/>
    <s v="P21"/>
    <x v="4"/>
    <x v="74"/>
    <n v="13329"/>
    <n v="1905"/>
    <x v="0"/>
    <n v="6.9968503937007878"/>
    <s v="Yes"/>
    <s v="February"/>
    <n v="2024"/>
  </r>
  <r>
    <s v="S00041235"/>
    <x v="3"/>
    <s v="P22"/>
    <x v="0"/>
    <x v="329"/>
    <n v="13002.75"/>
    <n v="651"/>
    <x v="0"/>
    <n v="19.973502304147466"/>
    <s v="Yes"/>
    <s v="November"/>
    <n v="2023"/>
  </r>
  <r>
    <s v="S00041236"/>
    <x v="3"/>
    <s v="P22"/>
    <x v="0"/>
    <x v="225"/>
    <n v="6133.5"/>
    <n v="279"/>
    <x v="1"/>
    <n v="21.983870967741936"/>
    <s v="No"/>
    <s v="July"/>
    <n v="2024"/>
  </r>
  <r>
    <s v="S00041253"/>
    <x v="3"/>
    <s v="P22"/>
    <x v="0"/>
    <x v="429"/>
    <n v="1275.75"/>
    <n v="64"/>
    <x v="0"/>
    <n v="19.93359375"/>
    <s v="Yes"/>
    <s v="May"/>
    <n v="2023"/>
  </r>
  <r>
    <s v="S00041272"/>
    <x v="3"/>
    <s v="P22"/>
    <x v="4"/>
    <x v="425"/>
    <n v="8892"/>
    <n v="445"/>
    <x v="0"/>
    <n v="19.982022471910113"/>
    <s v="Yes"/>
    <s v="December"/>
    <n v="2023"/>
  </r>
  <r>
    <s v="S00041319"/>
    <x v="4"/>
    <s v="P01"/>
    <x v="1"/>
    <x v="329"/>
    <n v="5913"/>
    <n v="423"/>
    <x v="0"/>
    <n v="13.978723404255319"/>
    <s v="Yes"/>
    <s v="November"/>
    <n v="2023"/>
  </r>
  <r>
    <s v="S00041328"/>
    <x v="4"/>
    <s v="P01"/>
    <x v="3"/>
    <x v="116"/>
    <n v="2517.75"/>
    <n v="210"/>
    <x v="0"/>
    <n v="11.989285714285714"/>
    <s v="Yes"/>
    <s v="August"/>
    <n v="2023"/>
  </r>
  <r>
    <s v="S00041367"/>
    <x v="4"/>
    <s v="P01"/>
    <x v="5"/>
    <x v="201"/>
    <n v="7848"/>
    <n v="491"/>
    <x v="0"/>
    <n v="15.983706720977597"/>
    <s v="Yes"/>
    <s v="January"/>
    <n v="2023"/>
  </r>
  <r>
    <s v="S00041391"/>
    <x v="4"/>
    <s v="P01"/>
    <x v="4"/>
    <x v="369"/>
    <n v="12325.5"/>
    <n v="822"/>
    <x v="0"/>
    <n v="14.994525547445255"/>
    <s v="Yes"/>
    <s v="October"/>
    <n v="2023"/>
  </r>
  <r>
    <s v="S00041467"/>
    <x v="4"/>
    <s v="P04"/>
    <x v="5"/>
    <x v="347"/>
    <n v="13718.25"/>
    <n v="1715"/>
    <x v="0"/>
    <n v="7.9989795918367346"/>
    <s v="Yes"/>
    <s v="August"/>
    <n v="2023"/>
  </r>
  <r>
    <s v="S00041565"/>
    <x v="4"/>
    <s v="P05"/>
    <x v="3"/>
    <x v="126"/>
    <n v="4038.75"/>
    <n v="577"/>
    <x v="0"/>
    <n v="6.9995667244367414"/>
    <s v="Yes"/>
    <s v="December"/>
    <n v="2023"/>
  </r>
  <r>
    <s v="S00041645"/>
    <x v="4"/>
    <s v="P05"/>
    <x v="0"/>
    <x v="172"/>
    <n v="8230.5"/>
    <n v="915"/>
    <x v="0"/>
    <n v="8.9950819672131139"/>
    <s v="Yes"/>
    <s v="January"/>
    <n v="2023"/>
  </r>
  <r>
    <s v="S00041710"/>
    <x v="4"/>
    <s v="P07"/>
    <x v="1"/>
    <x v="330"/>
    <n v="6284.25"/>
    <n v="262"/>
    <x v="0"/>
    <n v="23.985687022900763"/>
    <s v="Yes"/>
    <s v="March"/>
    <n v="2024"/>
  </r>
  <r>
    <s v="S00041744"/>
    <x v="4"/>
    <s v="P07"/>
    <x v="1"/>
    <x v="367"/>
    <n v="5474.25"/>
    <n v="219"/>
    <x v="0"/>
    <n v="24.996575342465754"/>
    <s v="Yes"/>
    <s v="February"/>
    <n v="2024"/>
  </r>
  <r>
    <s v="S00041747"/>
    <x v="4"/>
    <s v="P07"/>
    <x v="0"/>
    <x v="381"/>
    <n v="4612.5"/>
    <n v="171"/>
    <x v="3"/>
    <n v="26.973684210526315"/>
    <s v="No"/>
    <s v="October"/>
    <n v="2023"/>
  </r>
  <r>
    <s v="S00041771"/>
    <x v="4"/>
    <s v="P08"/>
    <x v="3"/>
    <x v="296"/>
    <n v="1671.75"/>
    <n v="88"/>
    <x v="0"/>
    <n v="18.99715909090909"/>
    <s v="Yes"/>
    <s v="July"/>
    <n v="2023"/>
  </r>
  <r>
    <s v="S00041786"/>
    <x v="4"/>
    <s v="P08"/>
    <x v="3"/>
    <x v="84"/>
    <n v="9987.75"/>
    <n v="500"/>
    <x v="0"/>
    <n v="19.9755"/>
    <s v="Yes"/>
    <s v="November"/>
    <n v="2023"/>
  </r>
  <r>
    <s v="S00041940"/>
    <x v="4"/>
    <s v="P10"/>
    <x v="3"/>
    <x v="95"/>
    <n v="3415.5"/>
    <n v="244"/>
    <x v="1"/>
    <n v="13.997950819672131"/>
    <s v="No"/>
    <s v="July"/>
    <n v="2024"/>
  </r>
  <r>
    <s v="S00041946"/>
    <x v="4"/>
    <s v="P10"/>
    <x v="2"/>
    <x v="173"/>
    <n v="3867.75"/>
    <n v="277"/>
    <x v="0"/>
    <n v="13.962996389891696"/>
    <s v="Yes"/>
    <s v="January"/>
    <n v="2023"/>
  </r>
  <r>
    <s v="S00041995"/>
    <x v="4"/>
    <s v="P11"/>
    <x v="5"/>
    <x v="186"/>
    <n v="7922.25"/>
    <n v="441"/>
    <x v="2"/>
    <n v="17.964285714285715"/>
    <s v="No"/>
    <s v="September"/>
    <n v="2024"/>
  </r>
  <r>
    <s v="S00042025"/>
    <x v="4"/>
    <s v="P12"/>
    <x v="3"/>
    <x v="430"/>
    <n v="8331.75"/>
    <n v="491"/>
    <x v="1"/>
    <n v="16.968940936863543"/>
    <s v="No"/>
    <s v="July"/>
    <n v="2024"/>
  </r>
  <r>
    <s v="S00042079"/>
    <x v="4"/>
    <s v="P12"/>
    <x v="5"/>
    <x v="319"/>
    <n v="927"/>
    <n v="58"/>
    <x v="0"/>
    <n v="15.982758620689655"/>
    <s v="Yes"/>
    <s v="January"/>
    <n v="2024"/>
  </r>
  <r>
    <s v="S00042142"/>
    <x v="4"/>
    <s v="P13"/>
    <x v="4"/>
    <x v="152"/>
    <n v="4140"/>
    <n v="414"/>
    <x v="0"/>
    <n v="10"/>
    <s v="Yes"/>
    <s v="February"/>
    <n v="2023"/>
  </r>
  <r>
    <s v="S00042178"/>
    <x v="4"/>
    <s v="P13"/>
    <x v="3"/>
    <x v="115"/>
    <n v="2283.75"/>
    <n v="327"/>
    <x v="2"/>
    <n v="6.9839449541284404"/>
    <s v="No"/>
    <s v="September"/>
    <n v="2024"/>
  </r>
  <r>
    <s v="S00042194"/>
    <x v="4"/>
    <s v="P13"/>
    <x v="3"/>
    <x v="83"/>
    <n v="3660.75"/>
    <n v="611"/>
    <x v="0"/>
    <n v="5.9914075286415711"/>
    <s v="Yes"/>
    <s v="December"/>
    <n v="2023"/>
  </r>
  <r>
    <s v="S00042217"/>
    <x v="4"/>
    <s v="P14"/>
    <x v="5"/>
    <x v="236"/>
    <n v="7074"/>
    <n v="393"/>
    <x v="0"/>
    <n v="18"/>
    <s v="Yes"/>
    <s v="February"/>
    <n v="2023"/>
  </r>
  <r>
    <s v="S00042219"/>
    <x v="4"/>
    <s v="P14"/>
    <x v="1"/>
    <x v="333"/>
    <n v="4387.5"/>
    <n v="275"/>
    <x v="0"/>
    <n v="15.954545454545455"/>
    <s v="Yes"/>
    <s v="May"/>
    <n v="2023"/>
  </r>
  <r>
    <s v="S00042323"/>
    <x v="4"/>
    <s v="P16"/>
    <x v="0"/>
    <x v="419"/>
    <n v="12352.5"/>
    <n v="687"/>
    <x v="0"/>
    <n v="17.980349344978166"/>
    <s v="Yes"/>
    <s v="January"/>
    <n v="2024"/>
  </r>
  <r>
    <s v="S00042333"/>
    <x v="4"/>
    <s v="P16"/>
    <x v="3"/>
    <x v="252"/>
    <n v="3901.5"/>
    <n v="279"/>
    <x v="1"/>
    <n v="13.983870967741936"/>
    <s v="No"/>
    <s v="July"/>
    <n v="2024"/>
  </r>
  <r>
    <s v="S00042388"/>
    <x v="4"/>
    <s v="P16"/>
    <x v="2"/>
    <x v="305"/>
    <n v="3352.5"/>
    <n v="187"/>
    <x v="3"/>
    <n v="17.927807486631018"/>
    <s v="No"/>
    <s v="June"/>
    <n v="2024"/>
  </r>
  <r>
    <s v="S00042413"/>
    <x v="4"/>
    <s v="P17"/>
    <x v="4"/>
    <x v="140"/>
    <n v="17066.25"/>
    <n v="1897"/>
    <x v="0"/>
    <n v="8.9964417501317868"/>
    <s v="Yes"/>
    <s v="October"/>
    <n v="2023"/>
  </r>
  <r>
    <s v="S00042423"/>
    <x v="4"/>
    <s v="P17"/>
    <x v="1"/>
    <x v="115"/>
    <n v="5195.25"/>
    <n v="578"/>
    <x v="2"/>
    <n v="8.9883217993079576"/>
    <s v="No"/>
    <s v="September"/>
    <n v="2024"/>
  </r>
  <r>
    <s v="S00042424"/>
    <x v="4"/>
    <s v="P17"/>
    <x v="1"/>
    <x v="9"/>
    <n v="10633.5"/>
    <n v="1330"/>
    <x v="0"/>
    <n v="7.9951127819548873"/>
    <s v="Yes"/>
    <s v="January"/>
    <n v="2024"/>
  </r>
  <r>
    <s v="S00042512"/>
    <x v="4"/>
    <s v="P18"/>
    <x v="0"/>
    <x v="186"/>
    <n v="708.75"/>
    <n v="102"/>
    <x v="2"/>
    <n v="6.9485294117647056"/>
    <s v="No"/>
    <s v="September"/>
    <n v="2024"/>
  </r>
  <r>
    <s v="S00042542"/>
    <x v="4"/>
    <s v="P18"/>
    <x v="1"/>
    <x v="401"/>
    <n v="11214"/>
    <n v="1020"/>
    <x v="0"/>
    <n v="10.994117647058824"/>
    <s v="Yes"/>
    <s v="May"/>
    <n v="2023"/>
  </r>
  <r>
    <s v="S00042551"/>
    <x v="4"/>
    <s v="P19"/>
    <x v="3"/>
    <x v="294"/>
    <n v="1161"/>
    <n v="41"/>
    <x v="1"/>
    <n v="28.317073170731707"/>
    <s v="No"/>
    <s v="July"/>
    <n v="2024"/>
  </r>
  <r>
    <s v="S00042563"/>
    <x v="4"/>
    <s v="P19"/>
    <x v="0"/>
    <x v="21"/>
    <n v="1107"/>
    <n v="43"/>
    <x v="0"/>
    <n v="25.744186046511629"/>
    <s v="Yes"/>
    <s v="October"/>
    <n v="2023"/>
  </r>
  <r>
    <s v="S00042588"/>
    <x v="4"/>
    <s v="P19"/>
    <x v="3"/>
    <x v="23"/>
    <n v="904.5"/>
    <n v="37"/>
    <x v="1"/>
    <n v="24.445945945945947"/>
    <s v="No"/>
    <s v="August"/>
    <n v="2024"/>
  </r>
  <r>
    <s v="S00042589"/>
    <x v="4"/>
    <s v="P19"/>
    <x v="5"/>
    <x v="94"/>
    <n v="3622.5"/>
    <n v="140"/>
    <x v="1"/>
    <n v="25.875"/>
    <s v="No"/>
    <s v="July"/>
    <n v="2024"/>
  </r>
  <r>
    <s v="S00042594"/>
    <x v="4"/>
    <s v="P19"/>
    <x v="1"/>
    <x v="141"/>
    <n v="3854.25"/>
    <n v="149"/>
    <x v="0"/>
    <n v="25.867449664429529"/>
    <s v="Yes"/>
    <s v="December"/>
    <n v="2023"/>
  </r>
  <r>
    <s v="S00042609"/>
    <x v="4"/>
    <s v="P20"/>
    <x v="2"/>
    <x v="109"/>
    <n v="4180.5"/>
    <n v="419"/>
    <x v="0"/>
    <n v="9.9773269689737472"/>
    <s v="Yes"/>
    <s v="February"/>
    <n v="2024"/>
  </r>
  <r>
    <s v="S00042627"/>
    <x v="4"/>
    <s v="P20"/>
    <x v="1"/>
    <x v="141"/>
    <n v="477"/>
    <n v="48"/>
    <x v="0"/>
    <n v="9.9375"/>
    <s v="Yes"/>
    <s v="December"/>
    <n v="2023"/>
  </r>
  <r>
    <s v="S00042650"/>
    <x v="4"/>
    <s v="P20"/>
    <x v="4"/>
    <x v="382"/>
    <n v="1248.75"/>
    <n v="139"/>
    <x v="0"/>
    <n v="8.9838129496402885"/>
    <s v="Yes"/>
    <s v="January"/>
    <n v="2024"/>
  </r>
  <r>
    <s v="S00042671"/>
    <x v="4"/>
    <s v="P21"/>
    <x v="3"/>
    <x v="311"/>
    <n v="5674.5"/>
    <n v="516"/>
    <x v="0"/>
    <n v="10.997093023255815"/>
    <s v="Yes"/>
    <s v="January"/>
    <n v="2023"/>
  </r>
  <r>
    <s v="S00042700"/>
    <x v="4"/>
    <s v="P21"/>
    <x v="4"/>
    <x v="372"/>
    <n v="2776.5"/>
    <n v="278"/>
    <x v="0"/>
    <n v="9.9874100719424455"/>
    <s v="Yes"/>
    <s v="August"/>
    <n v="2023"/>
  </r>
  <r>
    <s v="S00042715"/>
    <x v="4"/>
    <s v="P21"/>
    <x v="0"/>
    <x v="228"/>
    <n v="1629"/>
    <n v="163"/>
    <x v="0"/>
    <n v="9.9938650306748471"/>
    <s v="Yes"/>
    <s v="February"/>
    <n v="2023"/>
  </r>
  <r>
    <s v="S00042740"/>
    <x v="4"/>
    <s v="P22"/>
    <x v="3"/>
    <x v="25"/>
    <n v="9231.75"/>
    <n v="513"/>
    <x v="0"/>
    <n v="17.995614035087719"/>
    <s v="Yes"/>
    <s v="September"/>
    <n v="2023"/>
  </r>
  <r>
    <s v="S00042755"/>
    <x v="4"/>
    <s v="P22"/>
    <x v="3"/>
    <x v="229"/>
    <n v="7179.75"/>
    <n v="327"/>
    <x v="0"/>
    <n v="21.956422018348626"/>
    <s v="Yes"/>
    <s v="June"/>
    <n v="2023"/>
  </r>
  <r>
    <s v="S00042756"/>
    <x v="4"/>
    <s v="P22"/>
    <x v="3"/>
    <x v="74"/>
    <n v="1903.5"/>
    <n v="91"/>
    <x v="0"/>
    <n v="20.917582417582416"/>
    <s v="Yes"/>
    <s v="February"/>
    <n v="2024"/>
  </r>
  <r>
    <s v="S00042792"/>
    <x v="4"/>
    <s v="P22"/>
    <x v="3"/>
    <x v="243"/>
    <n v="6158.25"/>
    <n v="294"/>
    <x v="0"/>
    <n v="20.946428571428573"/>
    <s v="Yes"/>
    <s v="January"/>
    <n v="2023"/>
  </r>
  <r>
    <s v="S00042796"/>
    <x v="4"/>
    <s v="P22"/>
    <x v="2"/>
    <x v="57"/>
    <n v="7386.75"/>
    <n v="352"/>
    <x v="0"/>
    <n v="20.985085227272727"/>
    <s v="Yes"/>
    <s v="February"/>
    <n v="2024"/>
  </r>
  <r>
    <s v="S00042804"/>
    <x v="4"/>
    <s v="P22"/>
    <x v="4"/>
    <x v="159"/>
    <n v="12510"/>
    <n v="626"/>
    <x v="0"/>
    <n v="19.984025559105433"/>
    <s v="Yes"/>
    <s v="June"/>
    <n v="2023"/>
  </r>
  <r>
    <s v="S00042805"/>
    <x v="4"/>
    <s v="P22"/>
    <x v="4"/>
    <x v="231"/>
    <n v="9540"/>
    <n v="530"/>
    <x v="1"/>
    <n v="18"/>
    <s v="No"/>
    <s v="July"/>
    <n v="2024"/>
  </r>
  <r>
    <s v="S00042845"/>
    <x v="4"/>
    <s v="P01"/>
    <x v="5"/>
    <x v="14"/>
    <n v="816.75"/>
    <n v="55"/>
    <x v="1"/>
    <n v="14.85"/>
    <s v="No"/>
    <s v="August"/>
    <n v="2024"/>
  </r>
  <r>
    <s v="S00042858"/>
    <x v="4"/>
    <s v="P01"/>
    <x v="3"/>
    <x v="367"/>
    <n v="10894.5"/>
    <n v="779"/>
    <x v="3"/>
    <n v="13.985237483953787"/>
    <s v="No"/>
    <s v="February"/>
    <n v="2024"/>
  </r>
  <r>
    <s v="S00042866"/>
    <x v="4"/>
    <s v="P01"/>
    <x v="1"/>
    <x v="34"/>
    <n v="8505"/>
    <n v="608"/>
    <x v="0"/>
    <n v="13.988486842105264"/>
    <s v="Yes"/>
    <s v="April"/>
    <n v="2023"/>
  </r>
  <r>
    <s v="S00042894"/>
    <x v="4"/>
    <s v="P01"/>
    <x v="3"/>
    <x v="191"/>
    <n v="1779.75"/>
    <n v="128"/>
    <x v="0"/>
    <n v="13.904296875"/>
    <s v="Yes"/>
    <s v="February"/>
    <n v="2024"/>
  </r>
  <r>
    <s v="S00042902"/>
    <x v="4"/>
    <s v="P01"/>
    <x v="0"/>
    <x v="393"/>
    <n v="10968.75"/>
    <n v="686"/>
    <x v="0"/>
    <n v="15.989431486880466"/>
    <s v="Yes"/>
    <s v="January"/>
    <n v="2024"/>
  </r>
  <r>
    <s v="S00042924"/>
    <x v="4"/>
    <s v="P01"/>
    <x v="4"/>
    <x v="90"/>
    <n v="6189.75"/>
    <n v="516"/>
    <x v="1"/>
    <n v="11.99563953488372"/>
    <s v="No"/>
    <s v="August"/>
    <n v="2024"/>
  </r>
  <r>
    <s v="S00042968"/>
    <x v="4"/>
    <s v="P04"/>
    <x v="1"/>
    <x v="317"/>
    <n v="6142.5"/>
    <n v="683"/>
    <x v="0"/>
    <n v="8.9934114202049784"/>
    <s v="Yes"/>
    <s v="July"/>
    <n v="2023"/>
  </r>
  <r>
    <s v="S00042977"/>
    <x v="4"/>
    <s v="P04"/>
    <x v="3"/>
    <x v="396"/>
    <n v="3316.5"/>
    <n v="664"/>
    <x v="0"/>
    <n v="4.9947289156626509"/>
    <s v="Yes"/>
    <s v="June"/>
    <n v="2023"/>
  </r>
  <r>
    <s v="S00043000"/>
    <x v="4"/>
    <s v="P04"/>
    <x v="2"/>
    <x v="274"/>
    <n v="1635.75"/>
    <n v="182"/>
    <x v="3"/>
    <n v="8.9876373626373631"/>
    <s v="No"/>
    <s v="February"/>
    <n v="2024"/>
  </r>
  <r>
    <s v="S00043036"/>
    <x v="4"/>
    <s v="P04"/>
    <x v="1"/>
    <x v="252"/>
    <n v="5559.75"/>
    <n v="695"/>
    <x v="1"/>
    <n v="7.9996402877697843"/>
    <s v="No"/>
    <s v="July"/>
    <n v="2024"/>
  </r>
  <r>
    <s v="S00043040"/>
    <x v="4"/>
    <s v="P04"/>
    <x v="4"/>
    <x v="52"/>
    <n v="6090.75"/>
    <n v="1016"/>
    <x v="0"/>
    <n v="5.9948326771653546"/>
    <s v="Yes"/>
    <s v="August"/>
    <n v="2023"/>
  </r>
  <r>
    <s v="S00043048"/>
    <x v="4"/>
    <s v="P04"/>
    <x v="5"/>
    <x v="250"/>
    <n v="1138.5"/>
    <n v="190"/>
    <x v="0"/>
    <n v="5.992105263157895"/>
    <s v="Yes"/>
    <s v="November"/>
    <n v="2023"/>
  </r>
  <r>
    <s v="S00043061"/>
    <x v="4"/>
    <s v="P04"/>
    <x v="3"/>
    <x v="292"/>
    <n v="20522.25"/>
    <n v="2932"/>
    <x v="3"/>
    <n v="6.9994031377899049"/>
    <s v="No"/>
    <s v="February"/>
    <n v="2024"/>
  </r>
  <r>
    <s v="S00043147"/>
    <x v="4"/>
    <s v="P05"/>
    <x v="3"/>
    <x v="21"/>
    <n v="9375.75"/>
    <n v="1042"/>
    <x v="0"/>
    <n v="8.9978406909788866"/>
    <s v="Yes"/>
    <s v="October"/>
    <n v="2023"/>
  </r>
  <r>
    <s v="S00043174"/>
    <x v="4"/>
    <s v="P05"/>
    <x v="0"/>
    <x v="152"/>
    <n v="6196.5"/>
    <n v="886"/>
    <x v="0"/>
    <n v="6.9937923250564333"/>
    <s v="Yes"/>
    <s v="February"/>
    <n v="2023"/>
  </r>
  <r>
    <s v="S00043178"/>
    <x v="4"/>
    <s v="P05"/>
    <x v="4"/>
    <x v="11"/>
    <n v="3170.25"/>
    <n v="453"/>
    <x v="2"/>
    <n v="6.9983443708609272"/>
    <s v="No"/>
    <s v="September"/>
    <n v="2024"/>
  </r>
  <r>
    <s v="S00043186"/>
    <x v="4"/>
    <s v="P06"/>
    <x v="5"/>
    <x v="306"/>
    <n v="7697.25"/>
    <n v="297"/>
    <x v="0"/>
    <n v="25.916666666666668"/>
    <s v="Yes"/>
    <s v="January"/>
    <n v="2024"/>
  </r>
  <r>
    <s v="S00043243"/>
    <x v="4"/>
    <s v="P07"/>
    <x v="0"/>
    <x v="388"/>
    <n v="5339.25"/>
    <n v="214"/>
    <x v="0"/>
    <n v="24.949766355140188"/>
    <s v="Yes"/>
    <s v="October"/>
    <n v="2023"/>
  </r>
  <r>
    <s v="S00043254"/>
    <x v="4"/>
    <s v="P07"/>
    <x v="5"/>
    <x v="103"/>
    <n v="6417"/>
    <n v="230"/>
    <x v="0"/>
    <n v="27.9"/>
    <s v="Yes"/>
    <s v="December"/>
    <n v="2023"/>
  </r>
  <r>
    <s v="S00043265"/>
    <x v="4"/>
    <s v="P07"/>
    <x v="3"/>
    <x v="109"/>
    <n v="2988"/>
    <n v="111"/>
    <x v="0"/>
    <n v="26.918918918918919"/>
    <s v="Yes"/>
    <s v="February"/>
    <n v="2024"/>
  </r>
  <r>
    <s v="S00043356"/>
    <x v="4"/>
    <s v="P08"/>
    <x v="5"/>
    <x v="214"/>
    <n v="648"/>
    <n v="35"/>
    <x v="0"/>
    <n v="18.514285714285716"/>
    <s v="Yes"/>
    <s v="March"/>
    <n v="2024"/>
  </r>
  <r>
    <s v="S00043357"/>
    <x v="4"/>
    <s v="P08"/>
    <x v="2"/>
    <x v="431"/>
    <n v="1287"/>
    <n v="72"/>
    <x v="0"/>
    <n v="17.875"/>
    <s v="Yes"/>
    <s v="July"/>
    <n v="2023"/>
  </r>
  <r>
    <s v="S00043407"/>
    <x v="4"/>
    <s v="P10"/>
    <x v="5"/>
    <x v="415"/>
    <n v="9288"/>
    <n v="715"/>
    <x v="0"/>
    <n v="12.990209790209791"/>
    <s v="Yes"/>
    <s v="March"/>
    <n v="2024"/>
  </r>
  <r>
    <s v="S00043409"/>
    <x v="4"/>
    <s v="P10"/>
    <x v="1"/>
    <x v="196"/>
    <n v="942.75"/>
    <n v="73"/>
    <x v="0"/>
    <n v="12.914383561643836"/>
    <s v="Yes"/>
    <s v="June"/>
    <n v="2023"/>
  </r>
  <r>
    <s v="S00043418"/>
    <x v="4"/>
    <s v="P10"/>
    <x v="3"/>
    <x v="4"/>
    <n v="3107.25"/>
    <n v="222"/>
    <x v="0"/>
    <n v="13.996621621621621"/>
    <s v="Yes"/>
    <s v="December"/>
    <n v="2023"/>
  </r>
  <r>
    <s v="S00043423"/>
    <x v="4"/>
    <s v="P10"/>
    <x v="5"/>
    <x v="178"/>
    <n v="4272.75"/>
    <n v="329"/>
    <x v="0"/>
    <n v="12.9870820668693"/>
    <s v="Yes"/>
    <s v="September"/>
    <n v="2023"/>
  </r>
  <r>
    <s v="S00043436"/>
    <x v="4"/>
    <s v="P10"/>
    <x v="3"/>
    <x v="122"/>
    <n v="3316.5"/>
    <n v="237"/>
    <x v="0"/>
    <n v="13.99367088607595"/>
    <s v="Yes"/>
    <s v="September"/>
    <n v="2023"/>
  </r>
  <r>
    <s v="S00043490"/>
    <x v="4"/>
    <s v="P10"/>
    <x v="5"/>
    <x v="95"/>
    <n v="7573.5"/>
    <n v="505"/>
    <x v="1"/>
    <n v="14.997029702970297"/>
    <s v="No"/>
    <s v="July"/>
    <n v="2024"/>
  </r>
  <r>
    <s v="S00043518"/>
    <x v="4"/>
    <s v="P10"/>
    <x v="4"/>
    <x v="18"/>
    <n v="3685.5"/>
    <n v="246"/>
    <x v="0"/>
    <n v="14.981707317073171"/>
    <s v="Yes"/>
    <s v="June"/>
    <n v="2023"/>
  </r>
  <r>
    <s v="S00043560"/>
    <x v="4"/>
    <s v="P12"/>
    <x v="5"/>
    <x v="187"/>
    <n v="261"/>
    <n v="19"/>
    <x v="0"/>
    <n v="13.736842105263158"/>
    <s v="Yes"/>
    <s v="February"/>
    <n v="2024"/>
  </r>
  <r>
    <s v="S00043572"/>
    <x v="4"/>
    <s v="P12"/>
    <x v="3"/>
    <x v="294"/>
    <n v="7510.5"/>
    <n v="442"/>
    <x v="3"/>
    <n v="16.992081447963802"/>
    <s v="No"/>
    <s v="July"/>
    <n v="2024"/>
  </r>
  <r>
    <s v="S00043573"/>
    <x v="4"/>
    <s v="P12"/>
    <x v="3"/>
    <x v="168"/>
    <n v="8628.75"/>
    <n v="508"/>
    <x v="0"/>
    <n v="16.985728346456693"/>
    <s v="Yes"/>
    <s v="January"/>
    <n v="2024"/>
  </r>
  <r>
    <s v="S00043577"/>
    <x v="4"/>
    <s v="P12"/>
    <x v="5"/>
    <x v="414"/>
    <n v="7364.25"/>
    <n v="461"/>
    <x v="0"/>
    <n v="15.974511930585683"/>
    <s v="Yes"/>
    <s v="December"/>
    <n v="2023"/>
  </r>
  <r>
    <s v="S00043587"/>
    <x v="4"/>
    <s v="P12"/>
    <x v="4"/>
    <x v="16"/>
    <n v="8030.25"/>
    <n v="618"/>
    <x v="1"/>
    <n v="12.993932038834952"/>
    <s v="No"/>
    <s v="July"/>
    <n v="2024"/>
  </r>
  <r>
    <s v="S00043605"/>
    <x v="4"/>
    <s v="P12"/>
    <x v="3"/>
    <x v="286"/>
    <n v="5530.5"/>
    <n v="346"/>
    <x v="0"/>
    <n v="15.984104046242775"/>
    <s v="Yes"/>
    <s v="January"/>
    <n v="2024"/>
  </r>
  <r>
    <s v="S00043610"/>
    <x v="4"/>
    <s v="P12"/>
    <x v="5"/>
    <x v="383"/>
    <n v="4081.5"/>
    <n v="241"/>
    <x v="0"/>
    <n v="16.935684647302903"/>
    <s v="Yes"/>
    <s v="October"/>
    <n v="2023"/>
  </r>
  <r>
    <s v="S00043663"/>
    <x v="4"/>
    <s v="P13"/>
    <x v="2"/>
    <x v="154"/>
    <n v="119.25"/>
    <n v="15"/>
    <x v="0"/>
    <n v="7.95"/>
    <s v="Yes"/>
    <s v="February"/>
    <n v="2024"/>
  </r>
  <r>
    <s v="S00043681"/>
    <x v="4"/>
    <s v="P13"/>
    <x v="1"/>
    <x v="77"/>
    <n v="432"/>
    <n v="44"/>
    <x v="0"/>
    <n v="9.8181818181818183"/>
    <s v="Yes"/>
    <s v="November"/>
    <n v="2023"/>
  </r>
  <r>
    <s v="S00043691"/>
    <x v="4"/>
    <s v="P13"/>
    <x v="3"/>
    <x v="82"/>
    <n v="7058.25"/>
    <n v="1177"/>
    <x v="0"/>
    <n v="5.9968139337298219"/>
    <s v="Yes"/>
    <s v="February"/>
    <n v="2024"/>
  </r>
  <r>
    <s v="S00043700"/>
    <x v="4"/>
    <s v="P13"/>
    <x v="0"/>
    <x v="80"/>
    <n v="1239.75"/>
    <n v="155"/>
    <x v="0"/>
    <n v="7.9983870967741932"/>
    <s v="Yes"/>
    <s v="February"/>
    <n v="2024"/>
  </r>
  <r>
    <s v="S00043724"/>
    <x v="4"/>
    <s v="P13"/>
    <x v="3"/>
    <x v="256"/>
    <n v="3694.5"/>
    <n v="528"/>
    <x v="0"/>
    <n v="6.9971590909090908"/>
    <s v="Yes"/>
    <s v="January"/>
    <n v="2024"/>
  </r>
  <r>
    <s v="S00043735"/>
    <x v="4"/>
    <s v="P13"/>
    <x v="0"/>
    <x v="188"/>
    <n v="2056.5"/>
    <n v="343"/>
    <x v="0"/>
    <n v="5.9956268221574343"/>
    <s v="Yes"/>
    <s v="January"/>
    <n v="2023"/>
  </r>
  <r>
    <s v="S00043746"/>
    <x v="4"/>
    <s v="P14"/>
    <x v="5"/>
    <x v="177"/>
    <n v="6718.5"/>
    <n v="374"/>
    <x v="0"/>
    <n v="17.963903743315509"/>
    <s v="Yes"/>
    <s v="May"/>
    <n v="2023"/>
  </r>
  <r>
    <s v="S00043749"/>
    <x v="4"/>
    <s v="P14"/>
    <x v="1"/>
    <x v="4"/>
    <n v="7359.75"/>
    <n v="491"/>
    <x v="0"/>
    <n v="14.989307535641547"/>
    <s v="Yes"/>
    <s v="December"/>
    <n v="2023"/>
  </r>
  <r>
    <s v="S00043780"/>
    <x v="4"/>
    <s v="P14"/>
    <x v="5"/>
    <x v="286"/>
    <n v="4133.25"/>
    <n v="276"/>
    <x v="0"/>
    <n v="14.975543478260869"/>
    <s v="Yes"/>
    <s v="January"/>
    <n v="2024"/>
  </r>
  <r>
    <s v="S00043825"/>
    <x v="4"/>
    <s v="P15"/>
    <x v="4"/>
    <x v="148"/>
    <n v="13466.25"/>
    <n v="793"/>
    <x v="0"/>
    <n v="16.981399747793191"/>
    <s v="Yes"/>
    <s v="February"/>
    <n v="2024"/>
  </r>
  <r>
    <s v="S00043834"/>
    <x v="4"/>
    <s v="P15"/>
    <x v="1"/>
    <x v="328"/>
    <n v="3501"/>
    <n v="167"/>
    <x v="3"/>
    <n v="20.964071856287426"/>
    <s v="No"/>
    <s v="January"/>
    <n v="2023"/>
  </r>
  <r>
    <s v="S00043851"/>
    <x v="4"/>
    <s v="P16"/>
    <x v="1"/>
    <x v="149"/>
    <n v="9697.5"/>
    <n v="539"/>
    <x v="0"/>
    <n v="17.991651205936922"/>
    <s v="Yes"/>
    <s v="April"/>
    <n v="2023"/>
  </r>
  <r>
    <s v="S00043855"/>
    <x v="4"/>
    <s v="P16"/>
    <x v="0"/>
    <x v="138"/>
    <n v="2187"/>
    <n v="129"/>
    <x v="0"/>
    <n v="16.953488372093023"/>
    <s v="Yes"/>
    <s v="March"/>
    <n v="2024"/>
  </r>
  <r>
    <s v="S00043947"/>
    <x v="4"/>
    <s v="P17"/>
    <x v="3"/>
    <x v="98"/>
    <n v="1779.75"/>
    <n v="255"/>
    <x v="1"/>
    <n v="6.9794117647058824"/>
    <s v="No"/>
    <s v="July"/>
    <n v="2024"/>
  </r>
  <r>
    <s v="S00043958"/>
    <x v="4"/>
    <s v="P17"/>
    <x v="4"/>
    <x v="267"/>
    <n v="4725"/>
    <n v="525"/>
    <x v="1"/>
    <n v="9"/>
    <s v="No"/>
    <s v="July"/>
    <n v="2024"/>
  </r>
  <r>
    <s v="S00043966"/>
    <x v="4"/>
    <s v="P17"/>
    <x v="5"/>
    <x v="91"/>
    <n v="1138.5"/>
    <n v="163"/>
    <x v="0"/>
    <n v="6.9846625766871169"/>
    <s v="Yes"/>
    <s v="June"/>
    <n v="2024"/>
  </r>
  <r>
    <s v="S00043991"/>
    <x v="4"/>
    <s v="P17"/>
    <x v="0"/>
    <x v="187"/>
    <n v="8255.25"/>
    <n v="751"/>
    <x v="0"/>
    <n v="10.992343541944075"/>
    <s v="Yes"/>
    <s v="February"/>
    <n v="2024"/>
  </r>
  <r>
    <s v="S00043993"/>
    <x v="4"/>
    <s v="P17"/>
    <x v="4"/>
    <x v="298"/>
    <n v="2250"/>
    <n v="225"/>
    <x v="0"/>
    <n v="10"/>
    <s v="Yes"/>
    <s v="February"/>
    <n v="2024"/>
  </r>
  <r>
    <s v="S00044081"/>
    <x v="4"/>
    <s v="P19"/>
    <x v="3"/>
    <x v="213"/>
    <n v="8622"/>
    <n v="332"/>
    <x v="0"/>
    <n v="25.96987951807229"/>
    <s v="Yes"/>
    <s v="January"/>
    <n v="2023"/>
  </r>
  <r>
    <s v="S00044084"/>
    <x v="4"/>
    <s v="P19"/>
    <x v="3"/>
    <x v="66"/>
    <n v="6284.25"/>
    <n v="225"/>
    <x v="0"/>
    <n v="27.93"/>
    <s v="Yes"/>
    <s v="December"/>
    <n v="2023"/>
  </r>
  <r>
    <s v="S00044096"/>
    <x v="4"/>
    <s v="P19"/>
    <x v="4"/>
    <x v="84"/>
    <n v="2547"/>
    <n v="88"/>
    <x v="0"/>
    <n v="28.943181818181817"/>
    <s v="Yes"/>
    <s v="November"/>
    <n v="2023"/>
  </r>
  <r>
    <s v="S00044104"/>
    <x v="4"/>
    <s v="P19"/>
    <x v="5"/>
    <x v="285"/>
    <n v="7112.25"/>
    <n v="285"/>
    <x v="0"/>
    <n v="24.955263157894738"/>
    <s v="Yes"/>
    <s v="August"/>
    <n v="2023"/>
  </r>
  <r>
    <s v="S00044115"/>
    <x v="4"/>
    <s v="P19"/>
    <x v="3"/>
    <x v="407"/>
    <n v="8853.75"/>
    <n v="341"/>
    <x v="0"/>
    <n v="25.964076246334312"/>
    <s v="Yes"/>
    <s v="March"/>
    <n v="2023"/>
  </r>
  <r>
    <s v="S00044139"/>
    <x v="4"/>
    <s v="P20"/>
    <x v="2"/>
    <x v="107"/>
    <n v="13243.5"/>
    <n v="1472"/>
    <x v="0"/>
    <n v="8.9969429347826093"/>
    <s v="Yes"/>
    <s v="November"/>
    <n v="2023"/>
  </r>
  <r>
    <s v="S00044166"/>
    <x v="4"/>
    <s v="P20"/>
    <x v="3"/>
    <x v="345"/>
    <n v="258.75"/>
    <n v="26"/>
    <x v="0"/>
    <n v="9.9519230769230766"/>
    <s v="Yes"/>
    <s v="September"/>
    <n v="2023"/>
  </r>
  <r>
    <s v="S00044201"/>
    <x v="4"/>
    <s v="P21"/>
    <x v="3"/>
    <x v="112"/>
    <n v="1453.5"/>
    <n v="146"/>
    <x v="0"/>
    <n v="9.955479452054794"/>
    <s v="Yes"/>
    <s v="February"/>
    <n v="2023"/>
  </r>
  <r>
    <s v="S00044216"/>
    <x v="4"/>
    <s v="P21"/>
    <x v="4"/>
    <x v="319"/>
    <n v="6738.75"/>
    <n v="843"/>
    <x v="3"/>
    <n v="7.9937722419928825"/>
    <s v="No"/>
    <s v="January"/>
    <n v="2024"/>
  </r>
  <r>
    <s v="S00044234"/>
    <x v="4"/>
    <s v="P21"/>
    <x v="3"/>
    <x v="281"/>
    <n v="1309.5"/>
    <n v="188"/>
    <x v="0"/>
    <n v="6.9654255319148932"/>
    <s v="Yes"/>
    <s v="June"/>
    <n v="2024"/>
  </r>
  <r>
    <s v="S00044239"/>
    <x v="4"/>
    <s v="P21"/>
    <x v="5"/>
    <x v="91"/>
    <n v="4745.25"/>
    <n v="475"/>
    <x v="0"/>
    <n v="9.99"/>
    <s v="Yes"/>
    <s v="June"/>
    <n v="2024"/>
  </r>
  <r>
    <s v="S00044295"/>
    <x v="4"/>
    <s v="P22"/>
    <x v="0"/>
    <x v="241"/>
    <n v="7778.25"/>
    <n v="433"/>
    <x v="0"/>
    <n v="17.963625866050808"/>
    <s v="Yes"/>
    <s v="June"/>
    <n v="2024"/>
  </r>
  <r>
    <s v="S00044332"/>
    <x v="4"/>
    <s v="P22"/>
    <x v="4"/>
    <x v="432"/>
    <n v="6473.25"/>
    <n v="324"/>
    <x v="2"/>
    <n v="19.979166666666668"/>
    <s v="No"/>
    <s v="September"/>
    <n v="2024"/>
  </r>
  <r>
    <s v="S00044380"/>
    <x v="4"/>
    <s v="P01"/>
    <x v="0"/>
    <x v="176"/>
    <n v="4176"/>
    <n v="279"/>
    <x v="0"/>
    <n v="14.96774193548387"/>
    <s v="Yes"/>
    <s v="May"/>
    <n v="2023"/>
  </r>
  <r>
    <s v="S00044418"/>
    <x v="4"/>
    <s v="P01"/>
    <x v="4"/>
    <x v="82"/>
    <n v="306"/>
    <n v="24"/>
    <x v="0"/>
    <n v="12.75"/>
    <s v="Yes"/>
    <s v="February"/>
    <n v="2024"/>
  </r>
  <r>
    <s v="S00044419"/>
    <x v="4"/>
    <s v="P01"/>
    <x v="4"/>
    <x v="27"/>
    <n v="726.75"/>
    <n v="61"/>
    <x v="1"/>
    <n v="11.913934426229508"/>
    <s v="No"/>
    <s v="August"/>
    <n v="2024"/>
  </r>
  <r>
    <s v="S00044423"/>
    <x v="4"/>
    <s v="P01"/>
    <x v="3"/>
    <x v="4"/>
    <n v="3111.75"/>
    <n v="260"/>
    <x v="0"/>
    <n v="11.968269230769231"/>
    <s v="Yes"/>
    <s v="December"/>
    <n v="2023"/>
  </r>
  <r>
    <s v="S00044457"/>
    <x v="4"/>
    <s v="P02"/>
    <x v="3"/>
    <x v="80"/>
    <n v="8723.25"/>
    <n v="546"/>
    <x v="0"/>
    <n v="15.976648351648352"/>
    <s v="Yes"/>
    <s v="February"/>
    <n v="2024"/>
  </r>
  <r>
    <s v="S00044458"/>
    <x v="4"/>
    <s v="P02"/>
    <x v="3"/>
    <x v="36"/>
    <n v="4671"/>
    <n v="312"/>
    <x v="0"/>
    <n v="14.971153846153847"/>
    <s v="Yes"/>
    <s v="February"/>
    <n v="2023"/>
  </r>
  <r>
    <s v="S00044519"/>
    <x v="4"/>
    <s v="P04"/>
    <x v="4"/>
    <x v="28"/>
    <n v="3064.5"/>
    <n v="341"/>
    <x v="0"/>
    <n v="8.9868035190615831"/>
    <s v="Yes"/>
    <s v="March"/>
    <n v="2024"/>
  </r>
  <r>
    <s v="S00044532"/>
    <x v="4"/>
    <s v="P04"/>
    <x v="1"/>
    <x v="292"/>
    <n v="1253.25"/>
    <n v="209"/>
    <x v="0"/>
    <n v="5.9964114832535884"/>
    <s v="Yes"/>
    <s v="February"/>
    <n v="2024"/>
  </r>
  <r>
    <s v="S00044559"/>
    <x v="4"/>
    <s v="P04"/>
    <x v="3"/>
    <x v="416"/>
    <n v="4452.75"/>
    <n v="743"/>
    <x v="2"/>
    <n v="5.9929340511440108"/>
    <s v="No"/>
    <s v="September"/>
    <n v="2024"/>
  </r>
  <r>
    <s v="S00044628"/>
    <x v="4"/>
    <s v="P05"/>
    <x v="3"/>
    <x v="389"/>
    <n v="3964.5"/>
    <n v="441"/>
    <x v="0"/>
    <n v="8.9897959183673475"/>
    <s v="Yes"/>
    <s v="August"/>
    <n v="2023"/>
  </r>
  <r>
    <s v="S00044683"/>
    <x v="4"/>
    <s v="P05"/>
    <x v="2"/>
    <x v="196"/>
    <n v="5976"/>
    <n v="664"/>
    <x v="0"/>
    <n v="9"/>
    <s v="Yes"/>
    <s v="June"/>
    <n v="2023"/>
  </r>
  <r>
    <s v="S00044688"/>
    <x v="4"/>
    <s v="P05"/>
    <x v="0"/>
    <x v="222"/>
    <n v="515.25"/>
    <n v="58"/>
    <x v="0"/>
    <n v="8.8836206896551726"/>
    <s v="Yes"/>
    <s v="June"/>
    <n v="2024"/>
  </r>
  <r>
    <s v="S00044712"/>
    <x v="4"/>
    <s v="P06"/>
    <x v="3"/>
    <x v="14"/>
    <n v="5163.75"/>
    <n v="192"/>
    <x v="1"/>
    <n v="26.89453125"/>
    <s v="No"/>
    <s v="August"/>
    <n v="2024"/>
  </r>
  <r>
    <s v="S00044728"/>
    <x v="4"/>
    <s v="P06"/>
    <x v="3"/>
    <x v="144"/>
    <n v="1302.75"/>
    <n v="51"/>
    <x v="1"/>
    <n v="25.544117647058822"/>
    <s v="No"/>
    <s v="August"/>
    <n v="2024"/>
  </r>
  <r>
    <s v="S00044754"/>
    <x v="4"/>
    <s v="P07"/>
    <x v="0"/>
    <x v="56"/>
    <n v="5269.5"/>
    <n v="203"/>
    <x v="1"/>
    <n v="25.958128078817733"/>
    <s v="No"/>
    <s v="July"/>
    <n v="2024"/>
  </r>
  <r>
    <s v="S00044761"/>
    <x v="4"/>
    <s v="P07"/>
    <x v="3"/>
    <x v="425"/>
    <n v="5368.5"/>
    <n v="207"/>
    <x v="0"/>
    <n v="25.934782608695652"/>
    <s v="Yes"/>
    <s v="December"/>
    <n v="2023"/>
  </r>
  <r>
    <s v="S00044822"/>
    <x v="4"/>
    <s v="P07"/>
    <x v="0"/>
    <x v="300"/>
    <n v="5400"/>
    <n v="208"/>
    <x v="0"/>
    <n v="25.96153846153846"/>
    <s v="Yes"/>
    <s v="March"/>
    <n v="2023"/>
  </r>
  <r>
    <s v="S00044835"/>
    <x v="4"/>
    <s v="P08"/>
    <x v="5"/>
    <x v="56"/>
    <n v="2216.25"/>
    <n v="101"/>
    <x v="3"/>
    <n v="21.943069306930692"/>
    <s v="No"/>
    <s v="July"/>
    <n v="2024"/>
  </r>
  <r>
    <s v="S00044845"/>
    <x v="4"/>
    <s v="P08"/>
    <x v="4"/>
    <x v="285"/>
    <n v="5539.5"/>
    <n v="292"/>
    <x v="0"/>
    <n v="18.970890410958905"/>
    <s v="Yes"/>
    <s v="August"/>
    <n v="2023"/>
  </r>
  <r>
    <s v="S00044854"/>
    <x v="4"/>
    <s v="P08"/>
    <x v="1"/>
    <x v="319"/>
    <n v="6594.75"/>
    <n v="348"/>
    <x v="0"/>
    <n v="18.950431034482758"/>
    <s v="Yes"/>
    <s v="January"/>
    <n v="2024"/>
  </r>
  <r>
    <s v="S00044866"/>
    <x v="4"/>
    <s v="P08"/>
    <x v="3"/>
    <x v="84"/>
    <n v="3964.5"/>
    <n v="199"/>
    <x v="0"/>
    <n v="19.922110552763819"/>
    <s v="Yes"/>
    <s v="November"/>
    <n v="2023"/>
  </r>
  <r>
    <s v="S00044909"/>
    <x v="4"/>
    <s v="P08"/>
    <x v="0"/>
    <x v="64"/>
    <n v="8192.25"/>
    <n v="391"/>
    <x v="0"/>
    <n v="20.952046035805626"/>
    <s v="Yes"/>
    <s v="August"/>
    <n v="2023"/>
  </r>
  <r>
    <s v="S00044927"/>
    <x v="4"/>
    <s v="P09"/>
    <x v="4"/>
    <x v="347"/>
    <n v="6295.5"/>
    <n v="274"/>
    <x v="0"/>
    <n v="22.976277372262775"/>
    <s v="Yes"/>
    <s v="August"/>
    <n v="2023"/>
  </r>
  <r>
    <s v="S00044997"/>
    <x v="4"/>
    <s v="P10"/>
    <x v="4"/>
    <x v="40"/>
    <n v="8581.5"/>
    <n v="613"/>
    <x v="0"/>
    <n v="13.999184339314844"/>
    <s v="Yes"/>
    <s v="December"/>
    <n v="2023"/>
  </r>
  <r>
    <s v="S00045005"/>
    <x v="4"/>
    <s v="P10"/>
    <x v="5"/>
    <x v="0"/>
    <n v="546.75"/>
    <n v="46"/>
    <x v="0"/>
    <n v="11.885869565217391"/>
    <s v="Yes"/>
    <s v="December"/>
    <n v="2023"/>
  </r>
  <r>
    <s v="S00045027"/>
    <x v="4"/>
    <s v="P10"/>
    <x v="0"/>
    <x v="306"/>
    <n v="6383.25"/>
    <n v="492"/>
    <x v="0"/>
    <n v="12.974085365853659"/>
    <s v="Yes"/>
    <s v="January"/>
    <n v="2024"/>
  </r>
  <r>
    <s v="S00045085"/>
    <x v="4"/>
    <s v="P12"/>
    <x v="3"/>
    <x v="115"/>
    <n v="6178.5"/>
    <n v="364"/>
    <x v="2"/>
    <n v="16.973901098901099"/>
    <s v="No"/>
    <s v="September"/>
    <n v="2024"/>
  </r>
  <r>
    <s v="S00045091"/>
    <x v="4"/>
    <s v="P12"/>
    <x v="2"/>
    <x v="176"/>
    <n v="1010.25"/>
    <n v="73"/>
    <x v="0"/>
    <n v="13.83904109589041"/>
    <s v="Yes"/>
    <s v="May"/>
    <n v="2023"/>
  </r>
  <r>
    <s v="S00045110"/>
    <x v="4"/>
    <s v="P12"/>
    <x v="1"/>
    <x v="371"/>
    <n v="2022.75"/>
    <n v="119"/>
    <x v="0"/>
    <n v="16.997899159663866"/>
    <s v="Yes"/>
    <s v="May"/>
    <n v="2023"/>
  </r>
  <r>
    <s v="S00045143"/>
    <x v="4"/>
    <s v="P12"/>
    <x v="1"/>
    <x v="107"/>
    <n v="3865.5"/>
    <n v="298"/>
    <x v="0"/>
    <n v="12.971476510067115"/>
    <s v="Yes"/>
    <s v="November"/>
    <n v="2023"/>
  </r>
  <r>
    <s v="S00045196"/>
    <x v="4"/>
    <s v="P13"/>
    <x v="0"/>
    <x v="171"/>
    <n v="531"/>
    <n v="89"/>
    <x v="2"/>
    <n v="5.9662921348314608"/>
    <s v="No"/>
    <s v="September"/>
    <n v="2024"/>
  </r>
  <r>
    <s v="S00045199"/>
    <x v="4"/>
    <s v="P13"/>
    <x v="4"/>
    <x v="213"/>
    <n v="193.5"/>
    <n v="33"/>
    <x v="3"/>
    <n v="5.8636363636363633"/>
    <s v="No"/>
    <s v="January"/>
    <n v="2023"/>
  </r>
  <r>
    <s v="S00045220"/>
    <x v="4"/>
    <s v="P13"/>
    <x v="3"/>
    <x v="305"/>
    <n v="5274"/>
    <n v="660"/>
    <x v="0"/>
    <n v="7.9909090909090912"/>
    <s v="Yes"/>
    <s v="June"/>
    <n v="2024"/>
  </r>
  <r>
    <s v="S00045223"/>
    <x v="4"/>
    <s v="P13"/>
    <x v="3"/>
    <x v="389"/>
    <n v="3323.25"/>
    <n v="554"/>
    <x v="0"/>
    <n v="5.9986462093862816"/>
    <s v="Yes"/>
    <s v="August"/>
    <n v="2023"/>
  </r>
  <r>
    <s v="S00045236"/>
    <x v="4"/>
    <s v="P13"/>
    <x v="4"/>
    <x v="179"/>
    <n v="742.5"/>
    <n v="83"/>
    <x v="3"/>
    <n v="8.9457831325301207"/>
    <s v="No"/>
    <s v="December"/>
    <n v="2023"/>
  </r>
  <r>
    <s v="S00045265"/>
    <x v="4"/>
    <s v="P13"/>
    <x v="0"/>
    <x v="287"/>
    <n v="5015.25"/>
    <n v="836"/>
    <x v="0"/>
    <n v="5.9991028708133971"/>
    <s v="Yes"/>
    <s v="September"/>
    <n v="2023"/>
  </r>
  <r>
    <s v="S00045297"/>
    <x v="4"/>
    <s v="P14"/>
    <x v="1"/>
    <x v="311"/>
    <n v="7715.25"/>
    <n v="483"/>
    <x v="0"/>
    <n v="15.97360248447205"/>
    <s v="Yes"/>
    <s v="January"/>
    <n v="2023"/>
  </r>
  <r>
    <s v="S00045319"/>
    <x v="4"/>
    <s v="P14"/>
    <x v="4"/>
    <x v="182"/>
    <n v="6648.75"/>
    <n v="444"/>
    <x v="0"/>
    <n v="14.974662162162161"/>
    <s v="Yes"/>
    <s v="February"/>
    <n v="2023"/>
  </r>
  <r>
    <s v="S00045370"/>
    <x v="4"/>
    <s v="P15"/>
    <x v="4"/>
    <x v="21"/>
    <n v="10608.75"/>
    <n v="559"/>
    <x v="0"/>
    <n v="18.978085867620752"/>
    <s v="Yes"/>
    <s v="October"/>
    <n v="2023"/>
  </r>
  <r>
    <s v="S00045443"/>
    <x v="4"/>
    <s v="P16"/>
    <x v="3"/>
    <x v="231"/>
    <n v="5388.75"/>
    <n v="337"/>
    <x v="1"/>
    <n v="15.990356083086054"/>
    <s v="No"/>
    <s v="July"/>
    <n v="2024"/>
  </r>
  <r>
    <s v="S00045467"/>
    <x v="4"/>
    <s v="P17"/>
    <x v="1"/>
    <x v="208"/>
    <n v="1514.25"/>
    <n v="169"/>
    <x v="0"/>
    <n v="8.9600591715976332"/>
    <s v="Yes"/>
    <s v="April"/>
    <n v="2023"/>
  </r>
  <r>
    <s v="S00045507"/>
    <x v="4"/>
    <s v="P17"/>
    <x v="4"/>
    <x v="118"/>
    <n v="1883.25"/>
    <n v="236"/>
    <x v="0"/>
    <n v="7.9798728813559325"/>
    <s v="Yes"/>
    <s v="February"/>
    <n v="2023"/>
  </r>
  <r>
    <s v="S00045509"/>
    <x v="4"/>
    <s v="P17"/>
    <x v="3"/>
    <x v="364"/>
    <n v="3368.25"/>
    <n v="422"/>
    <x v="0"/>
    <n v="7.9816350710900474"/>
    <s v="Yes"/>
    <s v="November"/>
    <n v="2023"/>
  </r>
  <r>
    <s v="S00045521"/>
    <x v="4"/>
    <s v="P17"/>
    <x v="0"/>
    <x v="146"/>
    <n v="8979.75"/>
    <n v="998"/>
    <x v="0"/>
    <n v="8.9977454909819645"/>
    <s v="Yes"/>
    <s v="April"/>
    <n v="2024"/>
  </r>
  <r>
    <s v="S00045525"/>
    <x v="4"/>
    <s v="P17"/>
    <x v="4"/>
    <x v="154"/>
    <n v="3557.25"/>
    <n v="396"/>
    <x v="0"/>
    <n v="8.982954545454545"/>
    <s v="Yes"/>
    <s v="February"/>
    <n v="2024"/>
  </r>
  <r>
    <s v="S00045554"/>
    <x v="4"/>
    <s v="P18"/>
    <x v="0"/>
    <x v="382"/>
    <n v="9191.25"/>
    <n v="1314"/>
    <x v="0"/>
    <n v="6.9948630136986303"/>
    <s v="Yes"/>
    <s v="January"/>
    <n v="2024"/>
  </r>
  <r>
    <s v="S00045591"/>
    <x v="4"/>
    <s v="P18"/>
    <x v="4"/>
    <x v="56"/>
    <n v="3064.5"/>
    <n v="279"/>
    <x v="1"/>
    <n v="10.983870967741936"/>
    <s v="No"/>
    <s v="July"/>
    <n v="2024"/>
  </r>
  <r>
    <s v="S00045604"/>
    <x v="4"/>
    <s v="P18"/>
    <x v="0"/>
    <x v="129"/>
    <n v="2634.75"/>
    <n v="377"/>
    <x v="0"/>
    <n v="6.9887267904509285"/>
    <s v="Yes"/>
    <s v="December"/>
    <n v="2023"/>
  </r>
  <r>
    <s v="S00045605"/>
    <x v="4"/>
    <s v="P18"/>
    <x v="0"/>
    <x v="20"/>
    <n v="1120.5"/>
    <n v="141"/>
    <x v="0"/>
    <n v="7.9468085106382977"/>
    <s v="Yes"/>
    <s v="July"/>
    <n v="2023"/>
  </r>
  <r>
    <s v="S00045618"/>
    <x v="4"/>
    <s v="P19"/>
    <x v="2"/>
    <x v="130"/>
    <n v="515.25"/>
    <n v="20"/>
    <x v="0"/>
    <n v="25.762499999999999"/>
    <s v="Yes"/>
    <s v="July"/>
    <n v="2023"/>
  </r>
  <r>
    <s v="S00045629"/>
    <x v="4"/>
    <s v="P19"/>
    <x v="3"/>
    <x v="87"/>
    <n v="7841.25"/>
    <n v="291"/>
    <x v="0"/>
    <n v="26.945876288659793"/>
    <s v="Yes"/>
    <s v="March"/>
    <n v="2024"/>
  </r>
  <r>
    <s v="S00045651"/>
    <x v="4"/>
    <s v="P19"/>
    <x v="5"/>
    <x v="187"/>
    <n v="8397"/>
    <n v="290"/>
    <x v="0"/>
    <n v="28.955172413793104"/>
    <s v="Yes"/>
    <s v="February"/>
    <n v="2024"/>
  </r>
  <r>
    <s v="S00045691"/>
    <x v="4"/>
    <s v="P20"/>
    <x v="0"/>
    <x v="106"/>
    <n v="6448.5"/>
    <n v="645"/>
    <x v="0"/>
    <n v="9.9976744186046513"/>
    <s v="Yes"/>
    <s v="January"/>
    <n v="2023"/>
  </r>
  <r>
    <s v="S00045715"/>
    <x v="4"/>
    <s v="P21"/>
    <x v="3"/>
    <x v="412"/>
    <n v="1066.5"/>
    <n v="153"/>
    <x v="0"/>
    <n v="6.9705882352941178"/>
    <s v="Yes"/>
    <s v="July"/>
    <n v="2023"/>
  </r>
  <r>
    <s v="S00045724"/>
    <x v="4"/>
    <s v="P21"/>
    <x v="0"/>
    <x v="241"/>
    <n v="11799"/>
    <n v="1311"/>
    <x v="0"/>
    <n v="9"/>
    <s v="Yes"/>
    <s v="June"/>
    <n v="2024"/>
  </r>
  <r>
    <s v="S00045739"/>
    <x v="4"/>
    <s v="P21"/>
    <x v="1"/>
    <x v="236"/>
    <n v="1293.75"/>
    <n v="144"/>
    <x v="0"/>
    <n v="8.984375"/>
    <s v="Yes"/>
    <s v="February"/>
    <n v="2023"/>
  </r>
  <r>
    <s v="S00045753"/>
    <x v="4"/>
    <s v="P21"/>
    <x v="5"/>
    <x v="341"/>
    <n v="3762"/>
    <n v="471"/>
    <x v="0"/>
    <n v="7.9872611464968148"/>
    <s v="Yes"/>
    <s v="March"/>
    <n v="2023"/>
  </r>
  <r>
    <s v="S00045804"/>
    <x v="4"/>
    <s v="P22"/>
    <x v="5"/>
    <x v="16"/>
    <n v="2504.25"/>
    <n v="114"/>
    <x v="1"/>
    <n v="21.967105263157894"/>
    <s v="No"/>
    <s v="July"/>
    <n v="2024"/>
  </r>
  <r>
    <s v="S00045816"/>
    <x v="4"/>
    <s v="P22"/>
    <x v="3"/>
    <x v="169"/>
    <n v="5874.75"/>
    <n v="280"/>
    <x v="1"/>
    <n v="20.981249999999999"/>
    <s v="No"/>
    <s v="August"/>
    <n v="2024"/>
  </r>
  <r>
    <s v="S00045824"/>
    <x v="4"/>
    <s v="P22"/>
    <x v="1"/>
    <x v="24"/>
    <n v="49.5"/>
    <n v="3"/>
    <x v="0"/>
    <n v="16.5"/>
    <s v="Yes"/>
    <s v="May"/>
    <n v="2024"/>
  </r>
  <r>
    <s v="S00045837"/>
    <x v="4"/>
    <s v="P22"/>
    <x v="5"/>
    <x v="108"/>
    <n v="7868.25"/>
    <n v="394"/>
    <x v="0"/>
    <n v="19.970177664974621"/>
    <s v="Yes"/>
    <s v="April"/>
    <n v="2023"/>
  </r>
  <r>
    <s v="S00045838"/>
    <x v="4"/>
    <s v="P22"/>
    <x v="5"/>
    <x v="207"/>
    <n v="3424.5"/>
    <n v="191"/>
    <x v="0"/>
    <n v="17.92931937172775"/>
    <s v="Yes"/>
    <s v="June"/>
    <n v="2024"/>
  </r>
  <r>
    <s v="S00045841"/>
    <x v="4"/>
    <s v="P22"/>
    <x v="1"/>
    <x v="299"/>
    <n v="1606.5"/>
    <n v="77"/>
    <x v="0"/>
    <n v="20.863636363636363"/>
    <s v="Yes"/>
    <s v="December"/>
    <n v="2023"/>
  </r>
  <r>
    <s v="S00045884"/>
    <x v="4"/>
    <s v="P22"/>
    <x v="3"/>
    <x v="342"/>
    <n v="10302.75"/>
    <n v="469"/>
    <x v="0"/>
    <n v="21.967484008528785"/>
    <s v="Yes"/>
    <s v="June"/>
    <n v="2024"/>
  </r>
  <r>
    <s v="S00045887"/>
    <x v="4"/>
    <s v="P22"/>
    <x v="5"/>
    <x v="169"/>
    <n v="4.5"/>
    <n v="1"/>
    <x v="1"/>
    <n v="4.5"/>
    <s v="No"/>
    <s v="August"/>
    <n v="2024"/>
  </r>
  <r>
    <s v="S00045892"/>
    <x v="4"/>
    <s v="P22"/>
    <x v="1"/>
    <x v="397"/>
    <n v="5580"/>
    <n v="310"/>
    <x v="0"/>
    <n v="18"/>
    <s v="Yes"/>
    <s v="June"/>
    <n v="2024"/>
  </r>
  <r>
    <s v="S00045895"/>
    <x v="4"/>
    <s v="P22"/>
    <x v="0"/>
    <x v="367"/>
    <n v="2400.75"/>
    <n v="110"/>
    <x v="0"/>
    <n v="21.824999999999999"/>
    <s v="Yes"/>
    <s v="February"/>
    <n v="2024"/>
  </r>
  <r>
    <s v="S00045908"/>
    <x v="4"/>
    <s v="P01"/>
    <x v="1"/>
    <x v="29"/>
    <n v="3710.25"/>
    <n v="248"/>
    <x v="0"/>
    <n v="14.960685483870968"/>
    <s v="Yes"/>
    <s v="November"/>
    <n v="2023"/>
  </r>
  <r>
    <s v="S00045913"/>
    <x v="4"/>
    <s v="P01"/>
    <x v="4"/>
    <x v="334"/>
    <n v="1689.75"/>
    <n v="130"/>
    <x v="0"/>
    <n v="12.998076923076923"/>
    <s v="Yes"/>
    <s v="September"/>
    <n v="2023"/>
  </r>
  <r>
    <s v="S00045940"/>
    <x v="4"/>
    <s v="P01"/>
    <x v="5"/>
    <x v="212"/>
    <n v="13284"/>
    <n v="949"/>
    <x v="0"/>
    <n v="13.997892518440464"/>
    <s v="Yes"/>
    <s v="May"/>
    <n v="2024"/>
  </r>
  <r>
    <s v="S00046014"/>
    <x v="4"/>
    <s v="P03"/>
    <x v="0"/>
    <x v="13"/>
    <n v="2504.25"/>
    <n v="251"/>
    <x v="3"/>
    <n v="9.9770916334661361"/>
    <s v="No"/>
    <s v="May"/>
    <n v="2024"/>
  </r>
  <r>
    <s v="S00046026"/>
    <x v="4"/>
    <s v="P04"/>
    <x v="2"/>
    <x v="131"/>
    <n v="6669"/>
    <n v="1334"/>
    <x v="0"/>
    <n v="4.9992503748125934"/>
    <s v="Yes"/>
    <s v="May"/>
    <n v="2024"/>
  </r>
  <r>
    <s v="S00046062"/>
    <x v="4"/>
    <s v="P04"/>
    <x v="1"/>
    <x v="219"/>
    <n v="6660"/>
    <n v="1332"/>
    <x v="0"/>
    <n v="5"/>
    <s v="Yes"/>
    <s v="March"/>
    <n v="2023"/>
  </r>
  <r>
    <s v="S00046078"/>
    <x v="4"/>
    <s v="P04"/>
    <x v="1"/>
    <x v="296"/>
    <n v="12339"/>
    <n v="1371"/>
    <x v="0"/>
    <n v="9"/>
    <s v="Yes"/>
    <s v="July"/>
    <n v="2023"/>
  </r>
  <r>
    <s v="S00046093"/>
    <x v="4"/>
    <s v="P04"/>
    <x v="5"/>
    <x v="124"/>
    <n v="7791.75"/>
    <n v="1299"/>
    <x v="0"/>
    <n v="5.9982678983833715"/>
    <s v="Yes"/>
    <s v="January"/>
    <n v="2023"/>
  </r>
  <r>
    <s v="S00046137"/>
    <x v="4"/>
    <s v="P04"/>
    <x v="4"/>
    <x v="92"/>
    <n v="103.5"/>
    <n v="12"/>
    <x v="0"/>
    <n v="8.625"/>
    <s v="Yes"/>
    <s v="July"/>
    <n v="2023"/>
  </r>
  <r>
    <s v="S00046232"/>
    <x v="4"/>
    <s v="P05"/>
    <x v="1"/>
    <x v="393"/>
    <n v="189"/>
    <n v="24"/>
    <x v="0"/>
    <n v="7.875"/>
    <s v="Yes"/>
    <s v="January"/>
    <n v="2024"/>
  </r>
  <r>
    <s v="S00046237"/>
    <x v="4"/>
    <s v="P05"/>
    <x v="4"/>
    <x v="151"/>
    <n v="2241"/>
    <n v="281"/>
    <x v="3"/>
    <n v="7.97508896797153"/>
    <s v="No"/>
    <s v="October"/>
    <n v="2023"/>
  </r>
  <r>
    <s v="S00046284"/>
    <x v="4"/>
    <s v="P07"/>
    <x v="0"/>
    <x v="259"/>
    <n v="5215.5"/>
    <n v="187"/>
    <x v="0"/>
    <n v="27.890374331550802"/>
    <s v="Yes"/>
    <s v="February"/>
    <n v="2023"/>
  </r>
  <r>
    <s v="S00046310"/>
    <x v="4"/>
    <s v="P07"/>
    <x v="3"/>
    <x v="284"/>
    <n v="4403.25"/>
    <n v="164"/>
    <x v="0"/>
    <n v="26.849085365853657"/>
    <s v="Yes"/>
    <s v="March"/>
    <n v="2024"/>
  </r>
  <r>
    <s v="S00046316"/>
    <x v="4"/>
    <s v="P07"/>
    <x v="1"/>
    <x v="263"/>
    <n v="5755.5"/>
    <n v="222"/>
    <x v="3"/>
    <n v="25.925675675675677"/>
    <s v="No"/>
    <s v="August"/>
    <n v="2023"/>
  </r>
  <r>
    <s v="S00046323"/>
    <x v="4"/>
    <s v="P07"/>
    <x v="4"/>
    <x v="257"/>
    <n v="5530.5"/>
    <n v="205"/>
    <x v="0"/>
    <n v="26.978048780487804"/>
    <s v="Yes"/>
    <s v="December"/>
    <n v="2023"/>
  </r>
  <r>
    <s v="S00046368"/>
    <x v="4"/>
    <s v="P08"/>
    <x v="1"/>
    <x v="182"/>
    <n v="216"/>
    <n v="11"/>
    <x v="0"/>
    <n v="19.636363636363637"/>
    <s v="Yes"/>
    <s v="February"/>
    <n v="2023"/>
  </r>
  <r>
    <s v="S00046416"/>
    <x v="4"/>
    <s v="P08"/>
    <x v="5"/>
    <x v="267"/>
    <n v="3109.5"/>
    <n v="173"/>
    <x v="1"/>
    <n v="17.973988439306357"/>
    <s v="No"/>
    <s v="July"/>
    <n v="2024"/>
  </r>
  <r>
    <s v="S00046436"/>
    <x v="4"/>
    <s v="P08"/>
    <x v="1"/>
    <x v="15"/>
    <n v="4682.25"/>
    <n v="247"/>
    <x v="2"/>
    <n v="18.956477732793523"/>
    <s v="No"/>
    <s v="September"/>
    <n v="2024"/>
  </r>
  <r>
    <s v="S00046443"/>
    <x v="4"/>
    <s v="P08"/>
    <x v="4"/>
    <x v="317"/>
    <n v="5746.5"/>
    <n v="303"/>
    <x v="0"/>
    <n v="18.965346534653467"/>
    <s v="Yes"/>
    <s v="July"/>
    <n v="2023"/>
  </r>
  <r>
    <s v="S00046451"/>
    <x v="4"/>
    <s v="P09"/>
    <x v="2"/>
    <x v="433"/>
    <n v="8336.25"/>
    <n v="397"/>
    <x v="0"/>
    <n v="20.998110831234257"/>
    <s v="Yes"/>
    <s v="May"/>
    <n v="2023"/>
  </r>
  <r>
    <s v="S00046468"/>
    <x v="4"/>
    <s v="P10"/>
    <x v="2"/>
    <x v="12"/>
    <n v="8093.25"/>
    <n v="506"/>
    <x v="0"/>
    <n v="15.994565217391305"/>
    <s v="Yes"/>
    <s v="August"/>
    <n v="2023"/>
  </r>
  <r>
    <s v="S00046469"/>
    <x v="4"/>
    <s v="P10"/>
    <x v="1"/>
    <x v="66"/>
    <n v="5602.5"/>
    <n v="467"/>
    <x v="0"/>
    <n v="11.996788008565311"/>
    <s v="Yes"/>
    <s v="December"/>
    <n v="2023"/>
  </r>
  <r>
    <s v="S00046500"/>
    <x v="4"/>
    <s v="P10"/>
    <x v="5"/>
    <x v="60"/>
    <n v="4065.75"/>
    <n v="339"/>
    <x v="0"/>
    <n v="11.993362831858407"/>
    <s v="Yes"/>
    <s v="October"/>
    <n v="2023"/>
  </r>
  <r>
    <s v="S00046541"/>
    <x v="4"/>
    <s v="P10"/>
    <x v="0"/>
    <x v="19"/>
    <n v="2871"/>
    <n v="240"/>
    <x v="0"/>
    <n v="11.9625"/>
    <s v="Yes"/>
    <s v="June"/>
    <n v="2023"/>
  </r>
  <r>
    <s v="S00046542"/>
    <x v="4"/>
    <s v="P10"/>
    <x v="4"/>
    <x v="404"/>
    <n v="8592.75"/>
    <n v="573"/>
    <x v="0"/>
    <n v="14.996073298429319"/>
    <s v="Yes"/>
    <s v="March"/>
    <n v="2024"/>
  </r>
  <r>
    <s v="S00046546"/>
    <x v="4"/>
    <s v="P10"/>
    <x v="3"/>
    <x v="220"/>
    <n v="10674"/>
    <n v="668"/>
    <x v="0"/>
    <n v="15.979041916167665"/>
    <s v="Yes"/>
    <s v="September"/>
    <n v="2023"/>
  </r>
  <r>
    <s v="S00046613"/>
    <x v="4"/>
    <s v="P11"/>
    <x v="4"/>
    <x v="52"/>
    <n v="8201.25"/>
    <n v="432"/>
    <x v="0"/>
    <n v="18.984375"/>
    <s v="Yes"/>
    <s v="August"/>
    <n v="2023"/>
  </r>
  <r>
    <s v="S00046618"/>
    <x v="4"/>
    <s v="P12"/>
    <x v="5"/>
    <x v="190"/>
    <n v="7515"/>
    <n v="579"/>
    <x v="0"/>
    <n v="12.979274611398964"/>
    <s v="Yes"/>
    <s v="September"/>
    <n v="2023"/>
  </r>
  <r>
    <s v="S00046619"/>
    <x v="4"/>
    <s v="P12"/>
    <x v="5"/>
    <x v="66"/>
    <n v="6534"/>
    <n v="385"/>
    <x v="0"/>
    <n v="16.971428571428572"/>
    <s v="Yes"/>
    <s v="December"/>
    <n v="2023"/>
  </r>
  <r>
    <s v="S00046624"/>
    <x v="4"/>
    <s v="P12"/>
    <x v="0"/>
    <x v="335"/>
    <n v="5742"/>
    <n v="442"/>
    <x v="1"/>
    <n v="12.990950226244344"/>
    <s v="No"/>
    <s v="July"/>
    <n v="2024"/>
  </r>
  <r>
    <s v="S00046632"/>
    <x v="4"/>
    <s v="P12"/>
    <x v="3"/>
    <x v="335"/>
    <n v="10694.25"/>
    <n v="669"/>
    <x v="1"/>
    <n v="15.985426008968609"/>
    <s v="No"/>
    <s v="July"/>
    <n v="2024"/>
  </r>
  <r>
    <s v="S00046659"/>
    <x v="4"/>
    <s v="P12"/>
    <x v="0"/>
    <x v="179"/>
    <n v="3246.75"/>
    <n v="191"/>
    <x v="0"/>
    <n v="16.998691099476439"/>
    <s v="Yes"/>
    <s v="December"/>
    <n v="2023"/>
  </r>
  <r>
    <s v="S00046760"/>
    <x v="4"/>
    <s v="P13"/>
    <x v="0"/>
    <x v="48"/>
    <n v="3604.5"/>
    <n v="401"/>
    <x v="0"/>
    <n v="8.9887780548628431"/>
    <s v="Yes"/>
    <s v="June"/>
    <n v="2024"/>
  </r>
  <r>
    <s v="S00046788"/>
    <x v="4"/>
    <s v="P13"/>
    <x v="5"/>
    <x v="226"/>
    <n v="60.75"/>
    <n v="9"/>
    <x v="0"/>
    <n v="6.75"/>
    <s v="Yes"/>
    <s v="May"/>
    <n v="2024"/>
  </r>
  <r>
    <s v="S00046796"/>
    <x v="4"/>
    <s v="P13"/>
    <x v="0"/>
    <x v="103"/>
    <n v="697.5"/>
    <n v="100"/>
    <x v="0"/>
    <n v="6.9749999999999996"/>
    <s v="Yes"/>
    <s v="December"/>
    <n v="2023"/>
  </r>
  <r>
    <s v="S00046857"/>
    <x v="4"/>
    <s v="P14"/>
    <x v="5"/>
    <x v="365"/>
    <n v="1354.5"/>
    <n v="97"/>
    <x v="2"/>
    <n v="13.963917525773196"/>
    <s v="No"/>
    <s v="September"/>
    <n v="2024"/>
  </r>
  <r>
    <s v="S00046858"/>
    <x v="4"/>
    <s v="P14"/>
    <x v="5"/>
    <x v="327"/>
    <n v="5370.75"/>
    <n v="359"/>
    <x v="0"/>
    <n v="14.960306406685238"/>
    <s v="Yes"/>
    <s v="April"/>
    <n v="2024"/>
  </r>
  <r>
    <s v="S00046887"/>
    <x v="4"/>
    <s v="P15"/>
    <x v="3"/>
    <x v="311"/>
    <n v="6723"/>
    <n v="396"/>
    <x v="0"/>
    <n v="16.977272727272727"/>
    <s v="Yes"/>
    <s v="January"/>
    <n v="2023"/>
  </r>
  <r>
    <s v="S00046926"/>
    <x v="4"/>
    <s v="P16"/>
    <x v="5"/>
    <x v="109"/>
    <n v="4313.25"/>
    <n v="254"/>
    <x v="0"/>
    <n v="16.981299212598426"/>
    <s v="Yes"/>
    <s v="February"/>
    <n v="2024"/>
  </r>
  <r>
    <s v="S00046929"/>
    <x v="4"/>
    <s v="P16"/>
    <x v="1"/>
    <x v="67"/>
    <n v="12881.25"/>
    <n v="859"/>
    <x v="0"/>
    <n v="14.995634458672875"/>
    <s v="Yes"/>
    <s v="January"/>
    <n v="2023"/>
  </r>
  <r>
    <s v="S00046946"/>
    <x v="4"/>
    <s v="P16"/>
    <x v="1"/>
    <x v="284"/>
    <n v="13122"/>
    <n v="772"/>
    <x v="0"/>
    <n v="16.997409326424872"/>
    <s v="Yes"/>
    <s v="March"/>
    <n v="2024"/>
  </r>
  <r>
    <s v="S00046970"/>
    <x v="4"/>
    <s v="P16"/>
    <x v="4"/>
    <x v="196"/>
    <n v="1561.5"/>
    <n v="87"/>
    <x v="0"/>
    <n v="17.948275862068964"/>
    <s v="Yes"/>
    <s v="June"/>
    <n v="2023"/>
  </r>
  <r>
    <s v="S00047022"/>
    <x v="4"/>
    <s v="P17"/>
    <x v="3"/>
    <x v="248"/>
    <n v="877.5"/>
    <n v="98"/>
    <x v="0"/>
    <n v="8.954081632653061"/>
    <s v="Yes"/>
    <s v="April"/>
    <n v="2023"/>
  </r>
  <r>
    <s v="S00047023"/>
    <x v="4"/>
    <s v="P17"/>
    <x v="3"/>
    <x v="45"/>
    <n v="5395.5"/>
    <n v="675"/>
    <x v="0"/>
    <n v="7.9933333333333332"/>
    <s v="Yes"/>
    <s v="October"/>
    <n v="2023"/>
  </r>
  <r>
    <s v="S00047070"/>
    <x v="4"/>
    <s v="P18"/>
    <x v="4"/>
    <x v="292"/>
    <n v="8658"/>
    <n v="788"/>
    <x v="0"/>
    <n v="10.98730964467005"/>
    <s v="Yes"/>
    <s v="February"/>
    <n v="2024"/>
  </r>
  <r>
    <s v="S00047081"/>
    <x v="4"/>
    <s v="P18"/>
    <x v="1"/>
    <x v="19"/>
    <n v="8993.25"/>
    <n v="1125"/>
    <x v="0"/>
    <n v="7.9939999999999998"/>
    <s v="Yes"/>
    <s v="June"/>
    <n v="2023"/>
  </r>
  <r>
    <s v="S00047138"/>
    <x v="4"/>
    <s v="P18"/>
    <x v="4"/>
    <x v="21"/>
    <n v="10062"/>
    <n v="1007"/>
    <x v="0"/>
    <n v="9.9920556107249254"/>
    <s v="Yes"/>
    <s v="October"/>
    <n v="2023"/>
  </r>
  <r>
    <s v="S00047145"/>
    <x v="4"/>
    <s v="P19"/>
    <x v="5"/>
    <x v="245"/>
    <n v="1309.5"/>
    <n v="46"/>
    <x v="0"/>
    <n v="28.467391304347824"/>
    <s v="Yes"/>
    <s v="October"/>
    <n v="2023"/>
  </r>
  <r>
    <s v="S00047192"/>
    <x v="4"/>
    <s v="P20"/>
    <x v="3"/>
    <x v="259"/>
    <n v="1932.75"/>
    <n v="162"/>
    <x v="0"/>
    <n v="11.930555555555555"/>
    <s v="Yes"/>
    <s v="February"/>
    <n v="2023"/>
  </r>
  <r>
    <s v="S00047213"/>
    <x v="4"/>
    <s v="P20"/>
    <x v="5"/>
    <x v="250"/>
    <n v="3676.5"/>
    <n v="307"/>
    <x v="0"/>
    <n v="11.975570032573289"/>
    <s v="Yes"/>
    <s v="November"/>
    <n v="2023"/>
  </r>
  <r>
    <s v="S00047217"/>
    <x v="4"/>
    <s v="P20"/>
    <x v="1"/>
    <x v="117"/>
    <n v="8293.5"/>
    <n v="830"/>
    <x v="3"/>
    <n v="9.9921686746987959"/>
    <s v="No"/>
    <s v="February"/>
    <n v="2024"/>
  </r>
  <r>
    <s v="S00047240"/>
    <x v="4"/>
    <s v="P20"/>
    <x v="4"/>
    <x v="332"/>
    <n v="5863.5"/>
    <n v="652"/>
    <x v="0"/>
    <n v="8.9930981595092021"/>
    <s v="Yes"/>
    <s v="May"/>
    <n v="2023"/>
  </r>
  <r>
    <s v="S00047287"/>
    <x v="4"/>
    <s v="P21"/>
    <x v="0"/>
    <x v="125"/>
    <n v="2715.75"/>
    <n v="388"/>
    <x v="0"/>
    <n v="6.9993556701030926"/>
    <s v="Yes"/>
    <s v="October"/>
    <n v="2023"/>
  </r>
  <r>
    <s v="S00047328"/>
    <x v="4"/>
    <s v="P22"/>
    <x v="3"/>
    <x v="147"/>
    <n v="8257.5"/>
    <n v="394"/>
    <x v="0"/>
    <n v="20.958121827411169"/>
    <s v="Yes"/>
    <s v="November"/>
    <n v="2023"/>
  </r>
  <r>
    <s v="S00047395"/>
    <x v="4"/>
    <s v="P22"/>
    <x v="4"/>
    <x v="1"/>
    <n v="11110.5"/>
    <n v="556"/>
    <x v="0"/>
    <n v="19.982913669064747"/>
    <s v="Yes"/>
    <s v="October"/>
    <n v="2023"/>
  </r>
  <r>
    <s v="S00047423"/>
    <x v="4"/>
    <s v="P22"/>
    <x v="0"/>
    <x v="50"/>
    <n v="3379.5"/>
    <n v="188"/>
    <x v="0"/>
    <n v="17.976063829787233"/>
    <s v="Yes"/>
    <s v="July"/>
    <n v="2023"/>
  </r>
  <r>
    <s v="S00047439"/>
    <x v="5"/>
    <s v="P01"/>
    <x v="1"/>
    <x v="425"/>
    <n v="6057"/>
    <n v="433"/>
    <x v="0"/>
    <n v="13.988452655889146"/>
    <s v="Yes"/>
    <s v="December"/>
    <n v="2023"/>
  </r>
  <r>
    <s v="S00047444"/>
    <x v="5"/>
    <s v="P01"/>
    <x v="4"/>
    <x v="164"/>
    <n v="3370.5"/>
    <n v="241"/>
    <x v="3"/>
    <n v="13.985477178423237"/>
    <s v="No"/>
    <s v="March"/>
    <n v="2023"/>
  </r>
  <r>
    <s v="S00047472"/>
    <x v="5"/>
    <s v="P01"/>
    <x v="1"/>
    <x v="48"/>
    <n v="4844.25"/>
    <n v="373"/>
    <x v="0"/>
    <n v="12.987265415549597"/>
    <s v="Yes"/>
    <s v="June"/>
    <n v="2024"/>
  </r>
  <r>
    <s v="S00047488"/>
    <x v="5"/>
    <s v="P01"/>
    <x v="2"/>
    <x v="263"/>
    <n v="5404.5"/>
    <n v="416"/>
    <x v="0"/>
    <n v="12.991586538461538"/>
    <s v="Yes"/>
    <s v="August"/>
    <n v="2023"/>
  </r>
  <r>
    <s v="S00047519"/>
    <x v="5"/>
    <s v="P02"/>
    <x v="5"/>
    <x v="421"/>
    <n v="3730.5"/>
    <n v="267"/>
    <x v="0"/>
    <n v="13.97191011235955"/>
    <s v="Yes"/>
    <s v="February"/>
    <n v="2023"/>
  </r>
  <r>
    <s v="S00047520"/>
    <x v="5"/>
    <s v="P02"/>
    <x v="5"/>
    <x v="302"/>
    <n v="5465.25"/>
    <n v="342"/>
    <x v="0"/>
    <n v="15.980263157894736"/>
    <s v="Yes"/>
    <s v="April"/>
    <n v="2023"/>
  </r>
  <r>
    <s v="S00047548"/>
    <x v="5"/>
    <s v="P03"/>
    <x v="4"/>
    <x v="229"/>
    <n v="12100.5"/>
    <n v="1211"/>
    <x v="0"/>
    <n v="9.9921552436003296"/>
    <s v="Yes"/>
    <s v="June"/>
    <n v="2023"/>
  </r>
  <r>
    <s v="S00047570"/>
    <x v="5"/>
    <s v="P04"/>
    <x v="5"/>
    <x v="413"/>
    <n v="389.25"/>
    <n v="65"/>
    <x v="0"/>
    <n v="5.9884615384615385"/>
    <s v="Yes"/>
    <s v="March"/>
    <n v="2023"/>
  </r>
  <r>
    <s v="S00047572"/>
    <x v="5"/>
    <s v="P04"/>
    <x v="5"/>
    <x v="70"/>
    <n v="6178.5"/>
    <n v="1236"/>
    <x v="0"/>
    <n v="4.9987864077669899"/>
    <s v="Yes"/>
    <s v="May"/>
    <n v="2023"/>
  </r>
  <r>
    <s v="S00047647"/>
    <x v="5"/>
    <s v="P04"/>
    <x v="4"/>
    <x v="372"/>
    <n v="2747.25"/>
    <n v="393"/>
    <x v="0"/>
    <n v="6.9904580152671754"/>
    <s v="Yes"/>
    <s v="August"/>
    <n v="2023"/>
  </r>
  <r>
    <s v="S00047655"/>
    <x v="5"/>
    <s v="P04"/>
    <x v="5"/>
    <x v="98"/>
    <n v="8354.25"/>
    <n v="1045"/>
    <x v="1"/>
    <n v="7.9944976076555028"/>
    <s v="No"/>
    <s v="July"/>
    <n v="2024"/>
  </r>
  <r>
    <s v="S00047662"/>
    <x v="5"/>
    <s v="P04"/>
    <x v="0"/>
    <x v="31"/>
    <n v="6882.75"/>
    <n v="765"/>
    <x v="0"/>
    <n v="8.9970588235294109"/>
    <s v="Yes"/>
    <s v="September"/>
    <n v="2023"/>
  </r>
  <r>
    <s v="S00047682"/>
    <x v="5"/>
    <s v="P05"/>
    <x v="4"/>
    <x v="249"/>
    <n v="5775.75"/>
    <n v="722"/>
    <x v="1"/>
    <n v="7.9996537396121887"/>
    <s v="No"/>
    <s v="July"/>
    <n v="2024"/>
  </r>
  <r>
    <s v="S00047686"/>
    <x v="5"/>
    <s v="P05"/>
    <x v="3"/>
    <x v="274"/>
    <n v="211.5"/>
    <n v="43"/>
    <x v="0"/>
    <n v="4.9186046511627906"/>
    <s v="Yes"/>
    <s v="February"/>
    <n v="2024"/>
  </r>
  <r>
    <s v="S00047690"/>
    <x v="5"/>
    <s v="P05"/>
    <x v="5"/>
    <x v="24"/>
    <n v="2868.75"/>
    <n v="574"/>
    <x v="0"/>
    <n v="4.9978222996515678"/>
    <s v="Yes"/>
    <s v="May"/>
    <n v="2024"/>
  </r>
  <r>
    <s v="S00047716"/>
    <x v="5"/>
    <s v="P05"/>
    <x v="4"/>
    <x v="226"/>
    <n v="819"/>
    <n v="91"/>
    <x v="0"/>
    <n v="9"/>
    <s v="Yes"/>
    <s v="May"/>
    <n v="2024"/>
  </r>
  <r>
    <s v="S00047723"/>
    <x v="5"/>
    <s v="P05"/>
    <x v="5"/>
    <x v="145"/>
    <n v="6277.5"/>
    <n v="1047"/>
    <x v="0"/>
    <n v="5.9957020057306591"/>
    <s v="Yes"/>
    <s v="July"/>
    <n v="2023"/>
  </r>
  <r>
    <s v="S00047782"/>
    <x v="5"/>
    <s v="P06"/>
    <x v="0"/>
    <x v="367"/>
    <n v="4702.5"/>
    <n v="181"/>
    <x v="0"/>
    <n v="25.980662983425415"/>
    <s v="Yes"/>
    <s v="February"/>
    <n v="2024"/>
  </r>
  <r>
    <s v="S00047814"/>
    <x v="5"/>
    <s v="P07"/>
    <x v="0"/>
    <x v="66"/>
    <n v="3593.25"/>
    <n v="139"/>
    <x v="0"/>
    <n v="25.850719424460433"/>
    <s v="Yes"/>
    <s v="December"/>
    <n v="2023"/>
  </r>
  <r>
    <s v="S00047845"/>
    <x v="5"/>
    <s v="P07"/>
    <x v="2"/>
    <x v="92"/>
    <n v="5451.75"/>
    <n v="210"/>
    <x v="3"/>
    <n v="25.960714285714285"/>
    <s v="No"/>
    <s v="July"/>
    <n v="2023"/>
  </r>
  <r>
    <s v="S00047852"/>
    <x v="5"/>
    <s v="P07"/>
    <x v="4"/>
    <x v="338"/>
    <n v="4779"/>
    <n v="192"/>
    <x v="0"/>
    <n v="24.890625"/>
    <s v="Yes"/>
    <s v="September"/>
    <n v="2023"/>
  </r>
  <r>
    <s v="S00047873"/>
    <x v="5"/>
    <s v="P07"/>
    <x v="3"/>
    <x v="252"/>
    <n v="5539.5"/>
    <n v="206"/>
    <x v="1"/>
    <n v="26.890776699029125"/>
    <s v="No"/>
    <s v="July"/>
    <n v="2024"/>
  </r>
  <r>
    <s v="S00047889"/>
    <x v="5"/>
    <s v="P08"/>
    <x v="3"/>
    <x v="229"/>
    <n v="5172.75"/>
    <n v="259"/>
    <x v="0"/>
    <n v="19.972007722007721"/>
    <s v="Yes"/>
    <s v="June"/>
    <n v="2023"/>
  </r>
  <r>
    <s v="S00047894"/>
    <x v="5"/>
    <s v="P08"/>
    <x v="5"/>
    <x v="374"/>
    <n v="5820.75"/>
    <n v="278"/>
    <x v="0"/>
    <n v="20.937949640287769"/>
    <s v="Yes"/>
    <s v="May"/>
    <n v="2024"/>
  </r>
  <r>
    <s v="S00047921"/>
    <x v="5"/>
    <s v="P08"/>
    <x v="4"/>
    <x v="259"/>
    <n v="4234.5"/>
    <n v="236"/>
    <x v="0"/>
    <n v="17.942796610169491"/>
    <s v="Yes"/>
    <s v="February"/>
    <n v="2023"/>
  </r>
  <r>
    <s v="S00047930"/>
    <x v="5"/>
    <s v="P08"/>
    <x v="2"/>
    <x v="158"/>
    <n v="11403"/>
    <n v="519"/>
    <x v="0"/>
    <n v="21.971098265895954"/>
    <s v="Yes"/>
    <s v="July"/>
    <n v="2023"/>
  </r>
  <r>
    <s v="S00047943"/>
    <x v="5"/>
    <s v="P08"/>
    <x v="3"/>
    <x v="130"/>
    <n v="2232"/>
    <n v="107"/>
    <x v="0"/>
    <n v="20.859813084112151"/>
    <s v="Yes"/>
    <s v="July"/>
    <n v="2023"/>
  </r>
  <r>
    <s v="S00047949"/>
    <x v="5"/>
    <s v="P08"/>
    <x v="1"/>
    <x v="304"/>
    <n v="10631.25"/>
    <n v="591"/>
    <x v="0"/>
    <n v="17.988578680203045"/>
    <s v="Yes"/>
    <s v="November"/>
    <n v="2023"/>
  </r>
  <r>
    <s v="S00047999"/>
    <x v="5"/>
    <s v="P10"/>
    <x v="1"/>
    <x v="370"/>
    <n v="3946.5"/>
    <n v="329"/>
    <x v="0"/>
    <n v="11.995440729483283"/>
    <s v="Yes"/>
    <s v="June"/>
    <n v="2024"/>
  </r>
  <r>
    <s v="S00048010"/>
    <x v="5"/>
    <s v="P10"/>
    <x v="3"/>
    <x v="375"/>
    <n v="10176.75"/>
    <n v="637"/>
    <x v="0"/>
    <n v="15.976059654631083"/>
    <s v="Yes"/>
    <s v="June"/>
    <n v="2024"/>
  </r>
  <r>
    <s v="S00048047"/>
    <x v="5"/>
    <s v="P10"/>
    <x v="5"/>
    <x v="109"/>
    <n v="261"/>
    <n v="18"/>
    <x v="0"/>
    <n v="14.5"/>
    <s v="Yes"/>
    <s v="February"/>
    <n v="2024"/>
  </r>
  <r>
    <s v="S00048070"/>
    <x v="5"/>
    <s v="P10"/>
    <x v="0"/>
    <x v="98"/>
    <n v="3222"/>
    <n v="248"/>
    <x v="1"/>
    <n v="12.991935483870968"/>
    <s v="No"/>
    <s v="July"/>
    <n v="2024"/>
  </r>
  <r>
    <s v="S00048091"/>
    <x v="5"/>
    <s v="P10"/>
    <x v="4"/>
    <x v="78"/>
    <n v="9285.75"/>
    <n v="774"/>
    <x v="0"/>
    <n v="11.997093023255815"/>
    <s v="Yes"/>
    <s v="August"/>
    <n v="2023"/>
  </r>
  <r>
    <s v="S00048117"/>
    <x v="5"/>
    <s v="P11"/>
    <x v="2"/>
    <x v="223"/>
    <n v="560.25"/>
    <n v="33"/>
    <x v="0"/>
    <n v="16.977272727272727"/>
    <s v="Yes"/>
    <s v="January"/>
    <n v="2023"/>
  </r>
  <r>
    <s v="S00048124"/>
    <x v="5"/>
    <s v="P11"/>
    <x v="4"/>
    <x v="257"/>
    <n v="5517"/>
    <n v="263"/>
    <x v="0"/>
    <n v="20.977186311787072"/>
    <s v="Yes"/>
    <s v="December"/>
    <n v="2023"/>
  </r>
  <r>
    <s v="S00048126"/>
    <x v="5"/>
    <s v="P11"/>
    <x v="4"/>
    <x v="421"/>
    <n v="4288.5"/>
    <n v="253"/>
    <x v="0"/>
    <n v="16.950592885375492"/>
    <s v="Yes"/>
    <s v="February"/>
    <n v="2023"/>
  </r>
  <r>
    <s v="S00048130"/>
    <x v="5"/>
    <s v="P11"/>
    <x v="3"/>
    <x v="236"/>
    <n v="5872.5"/>
    <n v="280"/>
    <x v="0"/>
    <n v="20.973214285714285"/>
    <s v="Yes"/>
    <s v="February"/>
    <n v="2023"/>
  </r>
  <r>
    <s v="S00048208"/>
    <x v="5"/>
    <s v="P12"/>
    <x v="4"/>
    <x v="309"/>
    <n v="11101.5"/>
    <n v="793"/>
    <x v="1"/>
    <n v="13.999369482976041"/>
    <s v="No"/>
    <s v="July"/>
    <n v="2024"/>
  </r>
  <r>
    <s v="S00048216"/>
    <x v="5"/>
    <s v="P13"/>
    <x v="5"/>
    <x v="187"/>
    <n v="3856.5"/>
    <n v="386"/>
    <x v="0"/>
    <n v="9.9909326424870475"/>
    <s v="Yes"/>
    <s v="February"/>
    <n v="2024"/>
  </r>
  <r>
    <s v="S00048232"/>
    <x v="5"/>
    <s v="P13"/>
    <x v="3"/>
    <x v="334"/>
    <n v="7276.5"/>
    <n v="728"/>
    <x v="0"/>
    <n v="9.9951923076923084"/>
    <s v="Yes"/>
    <s v="September"/>
    <n v="2023"/>
  </r>
  <r>
    <s v="S00048314"/>
    <x v="5"/>
    <s v="P13"/>
    <x v="3"/>
    <x v="319"/>
    <n v="3397.5"/>
    <n v="486"/>
    <x v="0"/>
    <n v="6.9907407407407405"/>
    <s v="Yes"/>
    <s v="January"/>
    <n v="2024"/>
  </r>
  <r>
    <s v="S00048324"/>
    <x v="5"/>
    <s v="P13"/>
    <x v="0"/>
    <x v="86"/>
    <n v="7308"/>
    <n v="1218"/>
    <x v="0"/>
    <n v="6"/>
    <s v="Yes"/>
    <s v="November"/>
    <n v="2023"/>
  </r>
  <r>
    <s v="S00048368"/>
    <x v="5"/>
    <s v="P14"/>
    <x v="3"/>
    <x v="62"/>
    <n v="4342.5"/>
    <n v="311"/>
    <x v="0"/>
    <n v="13.963022508038586"/>
    <s v="Yes"/>
    <s v="November"/>
    <n v="2023"/>
  </r>
  <r>
    <s v="S00048371"/>
    <x v="5"/>
    <s v="P14"/>
    <x v="5"/>
    <x v="149"/>
    <n v="5730.75"/>
    <n v="410"/>
    <x v="0"/>
    <n v="13.977439024390243"/>
    <s v="Yes"/>
    <s v="April"/>
    <n v="2023"/>
  </r>
  <r>
    <s v="S00048374"/>
    <x v="5"/>
    <s v="P14"/>
    <x v="1"/>
    <x v="223"/>
    <n v="4907.25"/>
    <n v="289"/>
    <x v="0"/>
    <n v="16.980103806228374"/>
    <s v="Yes"/>
    <s v="January"/>
    <n v="2023"/>
  </r>
  <r>
    <s v="S00048414"/>
    <x v="5"/>
    <s v="P15"/>
    <x v="4"/>
    <x v="292"/>
    <n v="7670.25"/>
    <n v="452"/>
    <x v="0"/>
    <n v="16.969579646017699"/>
    <s v="Yes"/>
    <s v="February"/>
    <n v="2024"/>
  </r>
  <r>
    <s v="S00048420"/>
    <x v="5"/>
    <s v="P15"/>
    <x v="5"/>
    <x v="296"/>
    <n v="9252"/>
    <n v="487"/>
    <x v="0"/>
    <n v="18.997946611909651"/>
    <s v="Yes"/>
    <s v="July"/>
    <n v="2023"/>
  </r>
  <r>
    <s v="S00048423"/>
    <x v="5"/>
    <s v="P15"/>
    <x v="2"/>
    <x v="342"/>
    <n v="1813.5"/>
    <n v="87"/>
    <x v="0"/>
    <n v="20.844827586206897"/>
    <s v="Yes"/>
    <s v="June"/>
    <n v="2024"/>
  </r>
  <r>
    <s v="S00048425"/>
    <x v="5"/>
    <s v="P15"/>
    <x v="1"/>
    <x v="401"/>
    <n v="3746.25"/>
    <n v="188"/>
    <x v="0"/>
    <n v="19.92686170212766"/>
    <s v="Yes"/>
    <s v="May"/>
    <n v="2023"/>
  </r>
  <r>
    <s v="S00048454"/>
    <x v="5"/>
    <s v="P16"/>
    <x v="5"/>
    <x v="366"/>
    <n v="8154"/>
    <n v="480"/>
    <x v="0"/>
    <n v="16.987500000000001"/>
    <s v="Yes"/>
    <s v="January"/>
    <n v="2024"/>
  </r>
  <r>
    <s v="S00048459"/>
    <x v="5"/>
    <s v="P16"/>
    <x v="1"/>
    <x v="304"/>
    <n v="5751"/>
    <n v="339"/>
    <x v="0"/>
    <n v="16.964601769911503"/>
    <s v="Yes"/>
    <s v="November"/>
    <n v="2023"/>
  </r>
  <r>
    <s v="S00048499"/>
    <x v="5"/>
    <s v="P16"/>
    <x v="4"/>
    <x v="132"/>
    <n v="11166.75"/>
    <n v="698"/>
    <x v="0"/>
    <n v="15.998209169054441"/>
    <s v="Yes"/>
    <s v="July"/>
    <n v="2023"/>
  </r>
  <r>
    <s v="S00048570"/>
    <x v="5"/>
    <s v="P17"/>
    <x v="3"/>
    <x v="364"/>
    <n v="5676.75"/>
    <n v="517"/>
    <x v="0"/>
    <n v="10.98017408123791"/>
    <s v="Yes"/>
    <s v="November"/>
    <n v="2023"/>
  </r>
  <r>
    <s v="S00048578"/>
    <x v="5"/>
    <s v="P17"/>
    <x v="1"/>
    <x v="343"/>
    <n v="1127.25"/>
    <n v="162"/>
    <x v="3"/>
    <n v="6.958333333333333"/>
    <s v="No"/>
    <s v="July"/>
    <n v="2023"/>
  </r>
  <r>
    <s v="S00048607"/>
    <x v="5"/>
    <s v="P18"/>
    <x v="5"/>
    <x v="82"/>
    <n v="16587"/>
    <n v="1508"/>
    <x v="0"/>
    <n v="10.999336870026525"/>
    <s v="Yes"/>
    <s v="February"/>
    <n v="2024"/>
  </r>
  <r>
    <s v="S00048624"/>
    <x v="5"/>
    <s v="P18"/>
    <x v="5"/>
    <x v="340"/>
    <n v="7976.25"/>
    <n v="1140"/>
    <x v="0"/>
    <n v="6.9967105263157894"/>
    <s v="Yes"/>
    <s v="June"/>
    <n v="2023"/>
  </r>
  <r>
    <s v="S00048664"/>
    <x v="5"/>
    <s v="P18"/>
    <x v="0"/>
    <x v="429"/>
    <n v="8473.5"/>
    <n v="1060"/>
    <x v="0"/>
    <n v="7.9938679245283017"/>
    <s v="Yes"/>
    <s v="May"/>
    <n v="2023"/>
  </r>
  <r>
    <s v="S00048692"/>
    <x v="5"/>
    <s v="P19"/>
    <x v="5"/>
    <x v="118"/>
    <n v="5766.75"/>
    <n v="214"/>
    <x v="0"/>
    <n v="26.947429906542055"/>
    <s v="Yes"/>
    <s v="February"/>
    <n v="2023"/>
  </r>
  <r>
    <s v="S00048718"/>
    <x v="5"/>
    <s v="P19"/>
    <x v="4"/>
    <x v="59"/>
    <n v="3435.75"/>
    <n v="128"/>
    <x v="0"/>
    <n v="26.841796875"/>
    <s v="Yes"/>
    <s v="February"/>
    <n v="2024"/>
  </r>
  <r>
    <s v="S00048722"/>
    <x v="5"/>
    <s v="P20"/>
    <x v="3"/>
    <x v="434"/>
    <n v="1563.75"/>
    <n v="196"/>
    <x v="0"/>
    <n v="7.9783163265306118"/>
    <s v="Yes"/>
    <s v="May"/>
    <n v="2024"/>
  </r>
  <r>
    <s v="S00048728"/>
    <x v="5"/>
    <s v="P20"/>
    <x v="5"/>
    <x v="29"/>
    <n v="4326.75"/>
    <n v="394"/>
    <x v="0"/>
    <n v="10.981598984771574"/>
    <s v="Yes"/>
    <s v="November"/>
    <n v="2023"/>
  </r>
  <r>
    <s v="S00048765"/>
    <x v="5"/>
    <s v="P20"/>
    <x v="1"/>
    <x v="115"/>
    <n v="1050.75"/>
    <n v="132"/>
    <x v="3"/>
    <n v="7.9602272727272725"/>
    <s v="No"/>
    <s v="September"/>
    <n v="2024"/>
  </r>
  <r>
    <s v="S00048770"/>
    <x v="5"/>
    <s v="P20"/>
    <x v="4"/>
    <x v="222"/>
    <n v="16506"/>
    <n v="1834"/>
    <x v="0"/>
    <n v="9"/>
    <s v="Yes"/>
    <s v="June"/>
    <n v="2024"/>
  </r>
  <r>
    <s v="S00048781"/>
    <x v="5"/>
    <s v="P21"/>
    <x v="1"/>
    <x v="115"/>
    <n v="13720.5"/>
    <n v="1373"/>
    <x v="2"/>
    <n v="9.9930808448652577"/>
    <s v="No"/>
    <s v="September"/>
    <n v="2024"/>
  </r>
  <r>
    <s v="S00048830"/>
    <x v="5"/>
    <s v="P21"/>
    <x v="5"/>
    <x v="50"/>
    <n v="9672.75"/>
    <n v="1075"/>
    <x v="0"/>
    <n v="8.9979069767441864"/>
    <s v="Yes"/>
    <s v="July"/>
    <n v="2023"/>
  </r>
  <r>
    <s v="S00048877"/>
    <x v="5"/>
    <s v="P22"/>
    <x v="3"/>
    <x v="57"/>
    <n v="4772.25"/>
    <n v="239"/>
    <x v="0"/>
    <n v="19.967573221757323"/>
    <s v="Yes"/>
    <s v="February"/>
    <n v="2024"/>
  </r>
  <r>
    <s v="S00048896"/>
    <x v="5"/>
    <s v="P22"/>
    <x v="5"/>
    <x v="193"/>
    <n v="10408.5"/>
    <n v="521"/>
    <x v="0"/>
    <n v="19.977927063339731"/>
    <s v="Yes"/>
    <s v="November"/>
    <n v="2023"/>
  </r>
  <r>
    <s v="S00048898"/>
    <x v="5"/>
    <s v="P22"/>
    <x v="5"/>
    <x v="66"/>
    <n v="6653.25"/>
    <n v="317"/>
    <x v="0"/>
    <n v="20.988170347003155"/>
    <s v="Yes"/>
    <s v="December"/>
    <n v="2023"/>
  </r>
  <r>
    <s v="S00049085"/>
    <x v="5"/>
    <s v="P04"/>
    <x v="5"/>
    <x v="223"/>
    <n v="4909.5"/>
    <n v="546"/>
    <x v="0"/>
    <n v="8.9917582417582409"/>
    <s v="Yes"/>
    <s v="January"/>
    <n v="2023"/>
  </r>
  <r>
    <s v="S00049120"/>
    <x v="5"/>
    <s v="P04"/>
    <x v="2"/>
    <x v="315"/>
    <n v="4614.75"/>
    <n v="923"/>
    <x v="0"/>
    <n v="4.9997291440953413"/>
    <s v="Yes"/>
    <s v="February"/>
    <n v="2023"/>
  </r>
  <r>
    <s v="S00049157"/>
    <x v="5"/>
    <s v="P04"/>
    <x v="0"/>
    <x v="188"/>
    <n v="8349.75"/>
    <n v="928"/>
    <x v="0"/>
    <n v="8.9975754310344822"/>
    <s v="Yes"/>
    <s v="January"/>
    <n v="2023"/>
  </r>
  <r>
    <s v="S00049181"/>
    <x v="5"/>
    <s v="P04"/>
    <x v="3"/>
    <x v="141"/>
    <n v="40.5"/>
    <n v="6"/>
    <x v="0"/>
    <n v="6.75"/>
    <s v="Yes"/>
    <s v="December"/>
    <n v="2023"/>
  </r>
  <r>
    <s v="S00049197"/>
    <x v="5"/>
    <s v="P04"/>
    <x v="4"/>
    <x v="431"/>
    <n v="10041.75"/>
    <n v="1116"/>
    <x v="3"/>
    <n v="8.997983870967742"/>
    <s v="No"/>
    <s v="July"/>
    <n v="2023"/>
  </r>
  <r>
    <s v="S00049235"/>
    <x v="5"/>
    <s v="P05"/>
    <x v="3"/>
    <x v="11"/>
    <n v="6804"/>
    <n v="851"/>
    <x v="2"/>
    <n v="7.9952996474735603"/>
    <s v="No"/>
    <s v="September"/>
    <n v="2024"/>
  </r>
  <r>
    <s v="S00049246"/>
    <x v="5"/>
    <s v="P05"/>
    <x v="4"/>
    <x v="229"/>
    <n v="4320"/>
    <n v="720"/>
    <x v="0"/>
    <n v="6"/>
    <s v="Yes"/>
    <s v="June"/>
    <n v="2023"/>
  </r>
  <r>
    <s v="S00049281"/>
    <x v="5"/>
    <s v="P05"/>
    <x v="4"/>
    <x v="21"/>
    <n v="472.5"/>
    <n v="79"/>
    <x v="0"/>
    <n v="5.981012658227848"/>
    <s v="Yes"/>
    <s v="October"/>
    <n v="2023"/>
  </r>
  <r>
    <s v="S00049300"/>
    <x v="5"/>
    <s v="P06"/>
    <x v="3"/>
    <x v="346"/>
    <n v="407.25"/>
    <n v="16"/>
    <x v="2"/>
    <n v="25.453125"/>
    <s v="No"/>
    <s v="September"/>
    <n v="2024"/>
  </r>
  <r>
    <s v="S00049313"/>
    <x v="5"/>
    <s v="P06"/>
    <x v="4"/>
    <x v="62"/>
    <n v="3186"/>
    <n v="118"/>
    <x v="0"/>
    <n v="27"/>
    <s v="Yes"/>
    <s v="November"/>
    <n v="2023"/>
  </r>
  <r>
    <s v="S00049322"/>
    <x v="5"/>
    <s v="P06"/>
    <x v="5"/>
    <x v="40"/>
    <n v="150.75"/>
    <n v="7"/>
    <x v="0"/>
    <n v="21.535714285714285"/>
    <s v="Yes"/>
    <s v="December"/>
    <n v="2023"/>
  </r>
  <r>
    <s v="S00049328"/>
    <x v="5"/>
    <s v="P06"/>
    <x v="0"/>
    <x v="34"/>
    <n v="279"/>
    <n v="10"/>
    <x v="0"/>
    <n v="27.9"/>
    <s v="Yes"/>
    <s v="April"/>
    <n v="2023"/>
  </r>
  <r>
    <s v="S00049329"/>
    <x v="5"/>
    <s v="P06"/>
    <x v="0"/>
    <x v="276"/>
    <n v="3332.25"/>
    <n v="129"/>
    <x v="0"/>
    <n v="25.831395348837209"/>
    <s v="Yes"/>
    <s v="October"/>
    <n v="2023"/>
  </r>
  <r>
    <s v="S00049332"/>
    <x v="5"/>
    <s v="P06"/>
    <x v="4"/>
    <x v="401"/>
    <n v="1062"/>
    <n v="38"/>
    <x v="3"/>
    <n v="27.94736842105263"/>
    <s v="No"/>
    <s v="May"/>
    <n v="2023"/>
  </r>
  <r>
    <s v="S00049341"/>
    <x v="5"/>
    <s v="P07"/>
    <x v="2"/>
    <x v="179"/>
    <n v="5377.5"/>
    <n v="207"/>
    <x v="0"/>
    <n v="25.978260869565219"/>
    <s v="Yes"/>
    <s v="December"/>
    <n v="2023"/>
  </r>
  <r>
    <s v="S00049379"/>
    <x v="5"/>
    <s v="P07"/>
    <x v="0"/>
    <x v="110"/>
    <n v="5060.25"/>
    <n v="181"/>
    <x v="1"/>
    <n v="27.957182320441991"/>
    <s v="No"/>
    <s v="August"/>
    <n v="2024"/>
  </r>
  <r>
    <s v="S00049383"/>
    <x v="5"/>
    <s v="P07"/>
    <x v="4"/>
    <x v="382"/>
    <n v="5609.25"/>
    <n v="234"/>
    <x v="0"/>
    <n v="23.971153846153847"/>
    <s v="Yes"/>
    <s v="January"/>
    <n v="2024"/>
  </r>
  <r>
    <s v="S00049409"/>
    <x v="5"/>
    <s v="P07"/>
    <x v="2"/>
    <x v="195"/>
    <n v="5591.25"/>
    <n v="216"/>
    <x v="0"/>
    <n v="25.885416666666668"/>
    <s v="Yes"/>
    <s v="May"/>
    <n v="2024"/>
  </r>
  <r>
    <s v="S00049410"/>
    <x v="5"/>
    <s v="P07"/>
    <x v="1"/>
    <x v="293"/>
    <n v="5094"/>
    <n v="213"/>
    <x v="0"/>
    <n v="23.91549295774648"/>
    <s v="Yes"/>
    <s v="April"/>
    <n v="2023"/>
  </r>
  <r>
    <s v="S00049418"/>
    <x v="5"/>
    <s v="P07"/>
    <x v="4"/>
    <x v="176"/>
    <n v="5350.5"/>
    <n v="223"/>
    <x v="0"/>
    <n v="23.993273542600896"/>
    <s v="Yes"/>
    <s v="May"/>
    <n v="2023"/>
  </r>
  <r>
    <s v="S00049430"/>
    <x v="5"/>
    <s v="P08"/>
    <x v="0"/>
    <x v="103"/>
    <n v="7258.5"/>
    <n v="404"/>
    <x v="0"/>
    <n v="17.966584158415841"/>
    <s v="Yes"/>
    <s v="December"/>
    <n v="2023"/>
  </r>
  <r>
    <s v="S00049437"/>
    <x v="5"/>
    <s v="P08"/>
    <x v="3"/>
    <x v="71"/>
    <n v="6023.25"/>
    <n v="335"/>
    <x v="2"/>
    <n v="17.979850746268657"/>
    <s v="No"/>
    <s v="September"/>
    <n v="2024"/>
  </r>
  <r>
    <s v="S00049438"/>
    <x v="5"/>
    <s v="P08"/>
    <x v="3"/>
    <x v="435"/>
    <n v="2805.75"/>
    <n v="156"/>
    <x v="0"/>
    <n v="17.985576923076923"/>
    <s v="Yes"/>
    <s v="April"/>
    <n v="2024"/>
  </r>
  <r>
    <s v="S00049449"/>
    <x v="5"/>
    <s v="P08"/>
    <x v="4"/>
    <x v="150"/>
    <n v="6903"/>
    <n v="329"/>
    <x v="0"/>
    <n v="20.981762917933132"/>
    <s v="Yes"/>
    <s v="August"/>
    <n v="2023"/>
  </r>
  <r>
    <s v="S00049478"/>
    <x v="5"/>
    <s v="P08"/>
    <x v="1"/>
    <x v="364"/>
    <n v="9776.25"/>
    <n v="466"/>
    <x v="0"/>
    <n v="20.979077253218883"/>
    <s v="Yes"/>
    <s v="November"/>
    <n v="2023"/>
  </r>
  <r>
    <s v="S00049504"/>
    <x v="5"/>
    <s v="P09"/>
    <x v="3"/>
    <x v="436"/>
    <n v="3935.25"/>
    <n v="179"/>
    <x v="0"/>
    <n v="21.984636871508378"/>
    <s v="Yes"/>
    <s v="February"/>
    <n v="2024"/>
  </r>
  <r>
    <s v="S00049531"/>
    <x v="5"/>
    <s v="P10"/>
    <x v="0"/>
    <x v="148"/>
    <n v="5010.75"/>
    <n v="386"/>
    <x v="0"/>
    <n v="12.981217616580311"/>
    <s v="Yes"/>
    <s v="February"/>
    <n v="2024"/>
  </r>
  <r>
    <s v="S00049538"/>
    <x v="5"/>
    <s v="P10"/>
    <x v="3"/>
    <x v="148"/>
    <n v="3375"/>
    <n v="260"/>
    <x v="0"/>
    <n v="12.98076923076923"/>
    <s v="Yes"/>
    <s v="February"/>
    <n v="2024"/>
  </r>
  <r>
    <s v="S00049568"/>
    <x v="5"/>
    <s v="P10"/>
    <x v="4"/>
    <x v="111"/>
    <n v="4299.75"/>
    <n v="331"/>
    <x v="0"/>
    <n v="12.990181268882175"/>
    <s v="Yes"/>
    <s v="April"/>
    <n v="2024"/>
  </r>
  <r>
    <s v="S00049592"/>
    <x v="5"/>
    <s v="P10"/>
    <x v="3"/>
    <x v="183"/>
    <n v="3521.25"/>
    <n v="252"/>
    <x v="0"/>
    <n v="13.973214285714286"/>
    <s v="Yes"/>
    <s v="June"/>
    <n v="2024"/>
  </r>
  <r>
    <s v="S00049607"/>
    <x v="5"/>
    <s v="P10"/>
    <x v="3"/>
    <x v="63"/>
    <n v="6340.5"/>
    <n v="453"/>
    <x v="0"/>
    <n v="13.996688741721854"/>
    <s v="Yes"/>
    <s v="June"/>
    <n v="2023"/>
  </r>
  <r>
    <s v="S00049646"/>
    <x v="5"/>
    <s v="P11"/>
    <x v="5"/>
    <x v="111"/>
    <n v="7132.5"/>
    <n v="340"/>
    <x v="3"/>
    <n v="20.977941176470587"/>
    <s v="No"/>
    <s v="April"/>
    <n v="2024"/>
  </r>
  <r>
    <s v="S00049647"/>
    <x v="5"/>
    <s v="P11"/>
    <x v="2"/>
    <x v="183"/>
    <n v="2625.75"/>
    <n v="155"/>
    <x v="0"/>
    <n v="16.940322580645162"/>
    <s v="Yes"/>
    <s v="June"/>
    <n v="2024"/>
  </r>
  <r>
    <s v="S00049667"/>
    <x v="5"/>
    <s v="P11"/>
    <x v="0"/>
    <x v="173"/>
    <n v="8001"/>
    <n v="471"/>
    <x v="0"/>
    <n v="16.987261146496817"/>
    <s v="Yes"/>
    <s v="January"/>
    <n v="2023"/>
  </r>
  <r>
    <s v="S00049672"/>
    <x v="5"/>
    <s v="P11"/>
    <x v="4"/>
    <x v="337"/>
    <n v="10984.5"/>
    <n v="579"/>
    <x v="2"/>
    <n v="18.971502590673577"/>
    <s v="No"/>
    <s v="September"/>
    <n v="2024"/>
  </r>
  <r>
    <s v="S00049702"/>
    <x v="5"/>
    <s v="P12"/>
    <x v="0"/>
    <x v="340"/>
    <n v="5193"/>
    <n v="400"/>
    <x v="0"/>
    <n v="12.9825"/>
    <s v="Yes"/>
    <s v="June"/>
    <n v="2023"/>
  </r>
  <r>
    <s v="S00049788"/>
    <x v="5"/>
    <s v="P13"/>
    <x v="0"/>
    <x v="205"/>
    <n v="495"/>
    <n v="71"/>
    <x v="0"/>
    <n v="6.971830985915493"/>
    <s v="Yes"/>
    <s v="June"/>
    <n v="2024"/>
  </r>
  <r>
    <s v="S00049794"/>
    <x v="5"/>
    <s v="P13"/>
    <x v="3"/>
    <x v="156"/>
    <n v="4032"/>
    <n v="672"/>
    <x v="0"/>
    <n v="6"/>
    <s v="Yes"/>
    <s v="September"/>
    <n v="2023"/>
  </r>
  <r>
    <s v="S00049808"/>
    <x v="5"/>
    <s v="P13"/>
    <x v="4"/>
    <x v="316"/>
    <n v="992.25"/>
    <n v="125"/>
    <x v="0"/>
    <n v="7.9379999999999997"/>
    <s v="Yes"/>
    <s v="March"/>
    <n v="2024"/>
  </r>
  <r>
    <s v="S00049857"/>
    <x v="5"/>
    <s v="P13"/>
    <x v="4"/>
    <x v="2"/>
    <n v="5987.25"/>
    <n v="998"/>
    <x v="3"/>
    <n v="5.9992484969939879"/>
    <s v="No"/>
    <s v="June"/>
    <n v="2024"/>
  </r>
  <r>
    <s v="S00049862"/>
    <x v="5"/>
    <s v="P14"/>
    <x v="3"/>
    <x v="307"/>
    <n v="4014"/>
    <n v="237"/>
    <x v="3"/>
    <n v="16.936708860759495"/>
    <s v="No"/>
    <s v="December"/>
    <n v="2023"/>
  </r>
  <r>
    <s v="S00049882"/>
    <x v="5"/>
    <s v="P14"/>
    <x v="5"/>
    <x v="172"/>
    <n v="7326"/>
    <n v="458"/>
    <x v="0"/>
    <n v="15.995633187772926"/>
    <s v="Yes"/>
    <s v="January"/>
    <n v="2023"/>
  </r>
  <r>
    <s v="S00049910"/>
    <x v="5"/>
    <s v="P14"/>
    <x v="4"/>
    <x v="11"/>
    <n v="5451.75"/>
    <n v="364"/>
    <x v="2"/>
    <n v="14.977335164835164"/>
    <s v="No"/>
    <s v="September"/>
    <n v="2024"/>
  </r>
  <r>
    <s v="S00049943"/>
    <x v="5"/>
    <s v="P15"/>
    <x v="4"/>
    <x v="230"/>
    <n v="4790.25"/>
    <n v="240"/>
    <x v="0"/>
    <n v="19.959375000000001"/>
    <s v="Yes"/>
    <s v="July"/>
    <n v="2023"/>
  </r>
  <r>
    <s v="S00050030"/>
    <x v="5"/>
    <s v="P16"/>
    <x v="4"/>
    <x v="82"/>
    <n v="10197"/>
    <n v="729"/>
    <x v="0"/>
    <n v="13.987654320987655"/>
    <s v="Yes"/>
    <s v="February"/>
    <n v="2024"/>
  </r>
  <r>
    <s v="S00050127"/>
    <x v="5"/>
    <s v="P18"/>
    <x v="0"/>
    <x v="430"/>
    <n v="1804.5"/>
    <n v="165"/>
    <x v="1"/>
    <n v="10.936363636363636"/>
    <s v="No"/>
    <s v="July"/>
    <n v="2024"/>
  </r>
  <r>
    <s v="S00050132"/>
    <x v="5"/>
    <s v="P18"/>
    <x v="4"/>
    <x v="428"/>
    <n v="5933.25"/>
    <n v="660"/>
    <x v="0"/>
    <n v="8.9897727272727277"/>
    <s v="Yes"/>
    <s v="June"/>
    <n v="2024"/>
  </r>
  <r>
    <s v="S00050138"/>
    <x v="5"/>
    <s v="P18"/>
    <x v="5"/>
    <x v="259"/>
    <n v="553.5"/>
    <n v="70"/>
    <x v="0"/>
    <n v="7.9071428571428575"/>
    <s v="Yes"/>
    <s v="February"/>
    <n v="2023"/>
  </r>
  <r>
    <s v="S00050200"/>
    <x v="5"/>
    <s v="P18"/>
    <x v="4"/>
    <x v="243"/>
    <n v="7535.25"/>
    <n v="754"/>
    <x v="0"/>
    <n v="9.9937002652519897"/>
    <s v="Yes"/>
    <s v="January"/>
    <n v="2023"/>
  </r>
  <r>
    <s v="S00050232"/>
    <x v="5"/>
    <s v="P19"/>
    <x v="4"/>
    <x v="436"/>
    <n v="3726"/>
    <n v="129"/>
    <x v="0"/>
    <n v="28.88372093023256"/>
    <s v="Yes"/>
    <s v="February"/>
    <n v="2024"/>
  </r>
  <r>
    <s v="S00050234"/>
    <x v="5"/>
    <s v="P19"/>
    <x v="4"/>
    <x v="96"/>
    <n v="3107.25"/>
    <n v="125"/>
    <x v="0"/>
    <n v="24.858000000000001"/>
    <s v="Yes"/>
    <s v="January"/>
    <n v="2023"/>
  </r>
  <r>
    <s v="S00050276"/>
    <x v="5"/>
    <s v="P20"/>
    <x v="2"/>
    <x v="200"/>
    <n v="2211.75"/>
    <n v="222"/>
    <x v="1"/>
    <n v="9.9628378378378386"/>
    <s v="No"/>
    <s v="August"/>
    <n v="2024"/>
  </r>
  <r>
    <s v="S00050291"/>
    <x v="5"/>
    <s v="P20"/>
    <x v="5"/>
    <x v="366"/>
    <n v="1559.25"/>
    <n v="156"/>
    <x v="0"/>
    <n v="9.9951923076923084"/>
    <s v="Yes"/>
    <s v="January"/>
    <n v="2024"/>
  </r>
  <r>
    <s v="S00050349"/>
    <x v="5"/>
    <s v="P21"/>
    <x v="0"/>
    <x v="229"/>
    <n v="1552.5"/>
    <n v="142"/>
    <x v="0"/>
    <n v="10.933098591549296"/>
    <s v="Yes"/>
    <s v="June"/>
    <n v="2023"/>
  </r>
  <r>
    <s v="S00050355"/>
    <x v="5"/>
    <s v="P21"/>
    <x v="3"/>
    <x v="291"/>
    <n v="6768"/>
    <n v="846"/>
    <x v="0"/>
    <n v="8"/>
    <s v="Yes"/>
    <s v="January"/>
    <n v="2023"/>
  </r>
  <r>
    <s v="S00050420"/>
    <x v="5"/>
    <s v="P22"/>
    <x v="4"/>
    <x v="336"/>
    <n v="10410.75"/>
    <n v="521"/>
    <x v="0"/>
    <n v="19.982245681381958"/>
    <s v="Yes"/>
    <s v="June"/>
    <n v="2023"/>
  </r>
  <r>
    <s v="S00050487"/>
    <x v="5"/>
    <s v="P22"/>
    <x v="4"/>
    <x v="247"/>
    <n v="5339.25"/>
    <n v="267"/>
    <x v="0"/>
    <n v="19.997191011235955"/>
    <s v="Yes"/>
    <s v="February"/>
    <n v="2024"/>
  </r>
  <r>
    <s v="S00050516"/>
    <x v="5"/>
    <s v="P01"/>
    <x v="1"/>
    <x v="234"/>
    <n v="976.5"/>
    <n v="76"/>
    <x v="0"/>
    <n v="12.848684210526315"/>
    <s v="Yes"/>
    <s v="June"/>
    <n v="2023"/>
  </r>
  <r>
    <s v="S00050566"/>
    <x v="5"/>
    <s v="P01"/>
    <x v="1"/>
    <x v="68"/>
    <n v="6882.75"/>
    <n v="530"/>
    <x v="1"/>
    <n v="12.986320754716981"/>
    <s v="No"/>
    <s v="July"/>
    <n v="2024"/>
  </r>
  <r>
    <s v="S00050587"/>
    <x v="5"/>
    <s v="P02"/>
    <x v="0"/>
    <x v="416"/>
    <n v="2493"/>
    <n v="156"/>
    <x v="2"/>
    <n v="15.98076923076923"/>
    <s v="No"/>
    <s v="September"/>
    <n v="2024"/>
  </r>
  <r>
    <s v="S00050621"/>
    <x v="5"/>
    <s v="P04"/>
    <x v="0"/>
    <x v="354"/>
    <n v="5476.5"/>
    <n v="609"/>
    <x v="0"/>
    <n v="8.9926108374384235"/>
    <s v="Yes"/>
    <s v="January"/>
    <n v="2024"/>
  </r>
  <r>
    <s v="S00050633"/>
    <x v="5"/>
    <s v="P04"/>
    <x v="2"/>
    <x v="259"/>
    <n v="560.25"/>
    <n v="63"/>
    <x v="0"/>
    <n v="8.8928571428571423"/>
    <s v="Yes"/>
    <s v="February"/>
    <n v="2023"/>
  </r>
  <r>
    <s v="S00050651"/>
    <x v="5"/>
    <s v="P04"/>
    <x v="1"/>
    <x v="11"/>
    <n v="6966"/>
    <n v="1394"/>
    <x v="2"/>
    <n v="4.9971305595408895"/>
    <s v="No"/>
    <s v="September"/>
    <n v="2024"/>
  </r>
  <r>
    <s v="S00050667"/>
    <x v="5"/>
    <s v="P04"/>
    <x v="2"/>
    <x v="354"/>
    <n v="1478.25"/>
    <n v="247"/>
    <x v="0"/>
    <n v="5.984817813765182"/>
    <s v="Yes"/>
    <s v="January"/>
    <n v="2024"/>
  </r>
  <r>
    <s v="S00050704"/>
    <x v="5"/>
    <s v="P04"/>
    <x v="0"/>
    <x v="327"/>
    <n v="2823.75"/>
    <n v="471"/>
    <x v="0"/>
    <n v="5.9952229299363058"/>
    <s v="Yes"/>
    <s v="April"/>
    <n v="2024"/>
  </r>
  <r>
    <s v="S00050705"/>
    <x v="5"/>
    <s v="P04"/>
    <x v="0"/>
    <x v="68"/>
    <n v="2196"/>
    <n v="314"/>
    <x v="1"/>
    <n v="6.9936305732484074"/>
    <s v="No"/>
    <s v="July"/>
    <n v="2024"/>
  </r>
  <r>
    <s v="S00050708"/>
    <x v="5"/>
    <s v="P04"/>
    <x v="4"/>
    <x v="249"/>
    <n v="2211.75"/>
    <n v="246"/>
    <x v="1"/>
    <n v="8.9908536585365848"/>
    <s v="No"/>
    <s v="July"/>
    <n v="2024"/>
  </r>
  <r>
    <s v="S00050723"/>
    <x v="5"/>
    <s v="P04"/>
    <x v="0"/>
    <x v="204"/>
    <n v="6444"/>
    <n v="921"/>
    <x v="0"/>
    <n v="6.9967426710097724"/>
    <s v="Yes"/>
    <s v="September"/>
    <n v="2023"/>
  </r>
  <r>
    <s v="S00050739"/>
    <x v="5"/>
    <s v="P05"/>
    <x v="0"/>
    <x v="121"/>
    <n v="735.75"/>
    <n v="148"/>
    <x v="0"/>
    <n v="4.9712837837837842"/>
    <s v="Yes"/>
    <s v="September"/>
    <n v="2023"/>
  </r>
  <r>
    <s v="S00050772"/>
    <x v="5"/>
    <s v="P05"/>
    <x v="0"/>
    <x v="357"/>
    <n v="1856.25"/>
    <n v="266"/>
    <x v="0"/>
    <n v="6.9783834586466167"/>
    <s v="Yes"/>
    <s v="January"/>
    <n v="2024"/>
  </r>
  <r>
    <s v="S00050786"/>
    <x v="5"/>
    <s v="P05"/>
    <x v="2"/>
    <x v="197"/>
    <n v="11205"/>
    <n v="1601"/>
    <x v="0"/>
    <n v="6.9987507807620242"/>
    <s v="Yes"/>
    <s v="November"/>
    <n v="2023"/>
  </r>
  <r>
    <s v="S00050787"/>
    <x v="5"/>
    <s v="P05"/>
    <x v="1"/>
    <x v="80"/>
    <n v="4317.75"/>
    <n v="720"/>
    <x v="0"/>
    <n v="5.9968750000000002"/>
    <s v="Yes"/>
    <s v="February"/>
    <n v="2024"/>
  </r>
  <r>
    <s v="S00050789"/>
    <x v="5"/>
    <s v="P05"/>
    <x v="0"/>
    <x v="57"/>
    <n v="2893.5"/>
    <n v="362"/>
    <x v="0"/>
    <n v="7.9930939226519335"/>
    <s v="Yes"/>
    <s v="February"/>
    <n v="2024"/>
  </r>
  <r>
    <s v="S00050792"/>
    <x v="5"/>
    <s v="P05"/>
    <x v="4"/>
    <x v="92"/>
    <n v="1804.5"/>
    <n v="226"/>
    <x v="0"/>
    <n v="7.9845132743362832"/>
    <s v="Yes"/>
    <s v="July"/>
    <n v="2023"/>
  </r>
  <r>
    <s v="S00050795"/>
    <x v="5"/>
    <s v="P05"/>
    <x v="4"/>
    <x v="231"/>
    <n v="6324.75"/>
    <n v="1265"/>
    <x v="1"/>
    <n v="4.9998023715415023"/>
    <s v="No"/>
    <s v="July"/>
    <n v="2024"/>
  </r>
  <r>
    <s v="S00050821"/>
    <x v="5"/>
    <s v="P05"/>
    <x v="1"/>
    <x v="351"/>
    <n v="2850.75"/>
    <n v="571"/>
    <x v="0"/>
    <n v="4.9925569176882663"/>
    <s v="Yes"/>
    <s v="March"/>
    <n v="2023"/>
  </r>
  <r>
    <s v="S00050867"/>
    <x v="5"/>
    <s v="P07"/>
    <x v="3"/>
    <x v="209"/>
    <n v="5451.75"/>
    <n v="219"/>
    <x v="0"/>
    <n v="24.893835616438356"/>
    <s v="Yes"/>
    <s v="May"/>
    <n v="2024"/>
  </r>
  <r>
    <s v="S00050886"/>
    <x v="5"/>
    <s v="P07"/>
    <x v="5"/>
    <x v="96"/>
    <n v="5717.25"/>
    <n v="205"/>
    <x v="3"/>
    <n v="27.889024390243904"/>
    <s v="No"/>
    <s v="January"/>
    <n v="2023"/>
  </r>
  <r>
    <s v="S00050949"/>
    <x v="5"/>
    <s v="P08"/>
    <x v="3"/>
    <x v="314"/>
    <n v="528.75"/>
    <n v="30"/>
    <x v="0"/>
    <n v="17.625"/>
    <s v="Yes"/>
    <s v="November"/>
    <n v="2023"/>
  </r>
  <r>
    <s v="S00050991"/>
    <x v="5"/>
    <s v="P08"/>
    <x v="1"/>
    <x v="56"/>
    <n v="8734.5"/>
    <n v="398"/>
    <x v="1"/>
    <n v="21.945979899497488"/>
    <s v="No"/>
    <s v="July"/>
    <n v="2024"/>
  </r>
  <r>
    <s v="S00051000"/>
    <x v="5"/>
    <s v="P08"/>
    <x v="3"/>
    <x v="247"/>
    <n v="4410"/>
    <n v="201"/>
    <x v="0"/>
    <n v="21.940298507462686"/>
    <s v="Yes"/>
    <s v="February"/>
    <n v="2024"/>
  </r>
  <r>
    <s v="S00051009"/>
    <x v="5"/>
    <s v="P08"/>
    <x v="1"/>
    <x v="369"/>
    <n v="12642.75"/>
    <n v="575"/>
    <x v="0"/>
    <n v="21.987391304347828"/>
    <s v="Yes"/>
    <s v="October"/>
    <n v="2023"/>
  </r>
  <r>
    <s v="S00051013"/>
    <x v="5"/>
    <s v="P08"/>
    <x v="4"/>
    <x v="130"/>
    <n v="1845"/>
    <n v="98"/>
    <x v="0"/>
    <n v="18.826530612244898"/>
    <s v="Yes"/>
    <s v="July"/>
    <n v="2023"/>
  </r>
  <r>
    <s v="S00051042"/>
    <x v="5"/>
    <s v="P09"/>
    <x v="1"/>
    <x v="28"/>
    <n v="1374.75"/>
    <n v="63"/>
    <x v="3"/>
    <n v="21.821428571428573"/>
    <s v="No"/>
    <s v="March"/>
    <n v="2024"/>
  </r>
  <r>
    <s v="S00051078"/>
    <x v="5"/>
    <s v="P10"/>
    <x v="0"/>
    <x v="419"/>
    <n v="6183"/>
    <n v="516"/>
    <x v="0"/>
    <n v="11.982558139534884"/>
    <s v="Yes"/>
    <s v="January"/>
    <n v="2024"/>
  </r>
  <r>
    <s v="S00051109"/>
    <x v="5"/>
    <s v="P10"/>
    <x v="2"/>
    <x v="126"/>
    <n v="10748.25"/>
    <n v="827"/>
    <x v="0"/>
    <n v="12.996674727932286"/>
    <s v="Yes"/>
    <s v="December"/>
    <n v="2023"/>
  </r>
  <r>
    <s v="S00051141"/>
    <x v="5"/>
    <s v="P10"/>
    <x v="5"/>
    <x v="66"/>
    <n v="7051.5"/>
    <n v="543"/>
    <x v="0"/>
    <n v="12.986187845303867"/>
    <s v="Yes"/>
    <s v="December"/>
    <n v="2023"/>
  </r>
  <r>
    <s v="S00051159"/>
    <x v="5"/>
    <s v="P10"/>
    <x v="5"/>
    <x v="52"/>
    <n v="2832.75"/>
    <n v="189"/>
    <x v="0"/>
    <n v="14.988095238095237"/>
    <s v="Yes"/>
    <s v="August"/>
    <n v="2023"/>
  </r>
  <r>
    <s v="S00051184"/>
    <x v="5"/>
    <s v="P11"/>
    <x v="4"/>
    <x v="218"/>
    <n v="7508.25"/>
    <n v="358"/>
    <x v="0"/>
    <n v="20.972765363128492"/>
    <s v="Yes"/>
    <s v="February"/>
    <n v="2024"/>
  </r>
  <r>
    <s v="S00051228"/>
    <x v="5"/>
    <s v="P12"/>
    <x v="2"/>
    <x v="380"/>
    <n v="8043.75"/>
    <n v="503"/>
    <x v="0"/>
    <n v="15.991550695825049"/>
    <s v="Yes"/>
    <s v="June"/>
    <n v="2023"/>
  </r>
  <r>
    <s v="S00051256"/>
    <x v="5"/>
    <s v="P12"/>
    <x v="3"/>
    <x v="164"/>
    <n v="4306.5"/>
    <n v="288"/>
    <x v="0"/>
    <n v="14.953125"/>
    <s v="Yes"/>
    <s v="March"/>
    <n v="2023"/>
  </r>
  <r>
    <s v="S00051262"/>
    <x v="5"/>
    <s v="P12"/>
    <x v="2"/>
    <x v="103"/>
    <n v="6612.75"/>
    <n v="414"/>
    <x v="0"/>
    <n v="15.972826086956522"/>
    <s v="Yes"/>
    <s v="December"/>
    <n v="2023"/>
  </r>
  <r>
    <s v="S00051270"/>
    <x v="5"/>
    <s v="P12"/>
    <x v="4"/>
    <x v="275"/>
    <n v="4770"/>
    <n v="318"/>
    <x v="0"/>
    <n v="15"/>
    <s v="Yes"/>
    <s v="May"/>
    <n v="2023"/>
  </r>
  <r>
    <s v="S00051290"/>
    <x v="5"/>
    <s v="P13"/>
    <x v="3"/>
    <x v="131"/>
    <n v="1858.5"/>
    <n v="186"/>
    <x v="0"/>
    <n v="9.991935483870968"/>
    <s v="Yes"/>
    <s v="May"/>
    <n v="2024"/>
  </r>
  <r>
    <s v="S00051297"/>
    <x v="5"/>
    <s v="P13"/>
    <x v="1"/>
    <x v="32"/>
    <n v="9603"/>
    <n v="961"/>
    <x v="0"/>
    <n v="9.9927159209157121"/>
    <s v="Yes"/>
    <s v="June"/>
    <n v="2024"/>
  </r>
  <r>
    <s v="S00051303"/>
    <x v="5"/>
    <s v="P13"/>
    <x v="4"/>
    <x v="137"/>
    <n v="10341"/>
    <n v="1293"/>
    <x v="2"/>
    <n v="7.9976798143851511"/>
    <s v="No"/>
    <s v="September"/>
    <n v="2024"/>
  </r>
  <r>
    <s v="S00051313"/>
    <x v="5"/>
    <s v="P13"/>
    <x v="2"/>
    <x v="147"/>
    <n v="4533.75"/>
    <n v="454"/>
    <x v="0"/>
    <n v="9.986233480176212"/>
    <s v="Yes"/>
    <s v="November"/>
    <n v="2023"/>
  </r>
  <r>
    <s v="S00051370"/>
    <x v="5"/>
    <s v="P13"/>
    <x v="4"/>
    <x v="418"/>
    <n v="8514"/>
    <n v="946"/>
    <x v="0"/>
    <n v="9"/>
    <s v="Yes"/>
    <s v="May"/>
    <n v="2023"/>
  </r>
  <r>
    <s v="S00051371"/>
    <x v="5"/>
    <s v="P13"/>
    <x v="4"/>
    <x v="158"/>
    <n v="2418.75"/>
    <n v="242"/>
    <x v="0"/>
    <n v="9.9948347107438025"/>
    <s v="Yes"/>
    <s v="July"/>
    <n v="2023"/>
  </r>
  <r>
    <s v="S00051388"/>
    <x v="5"/>
    <s v="P13"/>
    <x v="4"/>
    <x v="302"/>
    <n v="3294"/>
    <n v="366"/>
    <x v="0"/>
    <n v="9"/>
    <s v="Yes"/>
    <s v="April"/>
    <n v="2023"/>
  </r>
  <r>
    <s v="S00051409"/>
    <x v="5"/>
    <s v="P14"/>
    <x v="3"/>
    <x v="289"/>
    <n v="7386.75"/>
    <n v="411"/>
    <x v="0"/>
    <n v="17.972627737226276"/>
    <s v="Yes"/>
    <s v="July"/>
    <n v="2023"/>
  </r>
  <r>
    <s v="S00051427"/>
    <x v="5"/>
    <s v="P14"/>
    <x v="3"/>
    <x v="390"/>
    <n v="8257.5"/>
    <n v="590"/>
    <x v="0"/>
    <n v="13.995762711864407"/>
    <s v="Yes"/>
    <s v="April"/>
    <n v="2023"/>
  </r>
  <r>
    <s v="S00051430"/>
    <x v="5"/>
    <s v="P14"/>
    <x v="5"/>
    <x v="159"/>
    <n v="3638.25"/>
    <n v="260"/>
    <x v="0"/>
    <n v="13.993269230769231"/>
    <s v="Yes"/>
    <s v="June"/>
    <n v="2023"/>
  </r>
  <r>
    <s v="S00051442"/>
    <x v="5"/>
    <s v="P14"/>
    <x v="3"/>
    <x v="43"/>
    <n v="4614.75"/>
    <n v="257"/>
    <x v="0"/>
    <n v="17.956225680933851"/>
    <s v="Yes"/>
    <s v="October"/>
    <n v="2023"/>
  </r>
  <r>
    <s v="S00051446"/>
    <x v="5"/>
    <s v="P14"/>
    <x v="5"/>
    <x v="419"/>
    <n v="5868"/>
    <n v="367"/>
    <x v="0"/>
    <n v="15.989100817438691"/>
    <s v="Yes"/>
    <s v="January"/>
    <n v="2024"/>
  </r>
  <r>
    <s v="S00051448"/>
    <x v="5"/>
    <s v="P14"/>
    <x v="5"/>
    <x v="152"/>
    <n v="5816.25"/>
    <n v="416"/>
    <x v="0"/>
    <n v="13.981370192307692"/>
    <s v="Yes"/>
    <s v="February"/>
    <n v="2023"/>
  </r>
  <r>
    <s v="S00051456"/>
    <x v="5"/>
    <s v="P14"/>
    <x v="4"/>
    <x v="293"/>
    <n v="5049"/>
    <n v="361"/>
    <x v="0"/>
    <n v="13.986149584487535"/>
    <s v="Yes"/>
    <s v="April"/>
    <n v="2023"/>
  </r>
  <r>
    <s v="S00051463"/>
    <x v="5"/>
    <s v="P15"/>
    <x v="5"/>
    <x v="136"/>
    <n v="10008"/>
    <n v="589"/>
    <x v="0"/>
    <n v="16.991511035653652"/>
    <s v="Yes"/>
    <s v="May"/>
    <n v="2023"/>
  </r>
  <r>
    <s v="S00051473"/>
    <x v="5"/>
    <s v="P15"/>
    <x v="4"/>
    <x v="176"/>
    <n v="7605"/>
    <n v="448"/>
    <x v="0"/>
    <n v="16.975446428571427"/>
    <s v="Yes"/>
    <s v="May"/>
    <n v="2023"/>
  </r>
  <r>
    <s v="S00051476"/>
    <x v="5"/>
    <s v="P15"/>
    <x v="3"/>
    <x v="145"/>
    <n v="227.25"/>
    <n v="12"/>
    <x v="0"/>
    <n v="18.9375"/>
    <s v="Yes"/>
    <s v="July"/>
    <n v="2023"/>
  </r>
  <r>
    <s v="S00051490"/>
    <x v="5"/>
    <s v="P15"/>
    <x v="4"/>
    <x v="210"/>
    <n v="4601.25"/>
    <n v="243"/>
    <x v="0"/>
    <n v="18.935185185185187"/>
    <s v="Yes"/>
    <s v="July"/>
    <n v="2023"/>
  </r>
  <r>
    <s v="S00051503"/>
    <x v="5"/>
    <s v="P16"/>
    <x v="0"/>
    <x v="437"/>
    <n v="699.75"/>
    <n v="50"/>
    <x v="0"/>
    <n v="13.994999999999999"/>
    <s v="Yes"/>
    <s v="March"/>
    <n v="2023"/>
  </r>
  <r>
    <s v="S00051508"/>
    <x v="5"/>
    <s v="P16"/>
    <x v="4"/>
    <x v="225"/>
    <n v="3872.25"/>
    <n v="216"/>
    <x v="1"/>
    <n v="17.927083333333332"/>
    <s v="No"/>
    <s v="July"/>
    <n v="2024"/>
  </r>
  <r>
    <s v="S00051521"/>
    <x v="5"/>
    <s v="P16"/>
    <x v="0"/>
    <x v="332"/>
    <n v="7857"/>
    <n v="562"/>
    <x v="3"/>
    <n v="13.980427046263346"/>
    <s v="No"/>
    <s v="May"/>
    <n v="2023"/>
  </r>
  <r>
    <s v="S00051557"/>
    <x v="5"/>
    <s v="P16"/>
    <x v="4"/>
    <x v="158"/>
    <n v="7778.25"/>
    <n v="433"/>
    <x v="0"/>
    <n v="17.963625866050808"/>
    <s v="Yes"/>
    <s v="July"/>
    <n v="2023"/>
  </r>
  <r>
    <s v="S00051607"/>
    <x v="5"/>
    <s v="P17"/>
    <x v="0"/>
    <x v="5"/>
    <n v="3395.25"/>
    <n v="486"/>
    <x v="1"/>
    <n v="6.9861111111111107"/>
    <s v="No"/>
    <s v="August"/>
    <n v="2024"/>
  </r>
  <r>
    <s v="S00051643"/>
    <x v="5"/>
    <s v="P17"/>
    <x v="4"/>
    <x v="379"/>
    <n v="3258"/>
    <n v="408"/>
    <x v="0"/>
    <n v="7.9852941176470589"/>
    <s v="Yes"/>
    <s v="January"/>
    <n v="2024"/>
  </r>
  <r>
    <s v="S00051690"/>
    <x v="5"/>
    <s v="P18"/>
    <x v="0"/>
    <x v="196"/>
    <n v="8248.5"/>
    <n v="1179"/>
    <x v="0"/>
    <n v="6.9961832061068705"/>
    <s v="Yes"/>
    <s v="June"/>
    <n v="2023"/>
  </r>
  <r>
    <s v="S00051714"/>
    <x v="5"/>
    <s v="P18"/>
    <x v="3"/>
    <x v="98"/>
    <n v="10233"/>
    <n v="931"/>
    <x v="3"/>
    <n v="10.991407089151449"/>
    <s v="No"/>
    <s v="July"/>
    <n v="2024"/>
  </r>
  <r>
    <s v="S00051784"/>
    <x v="5"/>
    <s v="P20"/>
    <x v="3"/>
    <x v="225"/>
    <n v="4468.5"/>
    <n v="373"/>
    <x v="3"/>
    <n v="11.979892761394101"/>
    <s v="No"/>
    <s v="July"/>
    <n v="2024"/>
  </r>
  <r>
    <s v="S00051801"/>
    <x v="5"/>
    <s v="P20"/>
    <x v="3"/>
    <x v="14"/>
    <n v="2846.25"/>
    <n v="317"/>
    <x v="1"/>
    <n v="8.9787066246056781"/>
    <s v="No"/>
    <s v="August"/>
    <n v="2024"/>
  </r>
  <r>
    <s v="S00051802"/>
    <x v="5"/>
    <s v="P20"/>
    <x v="3"/>
    <x v="93"/>
    <n v="1107"/>
    <n v="139"/>
    <x v="0"/>
    <n v="7.9640287769784175"/>
    <s v="Yes"/>
    <s v="December"/>
    <n v="2023"/>
  </r>
  <r>
    <s v="S00051818"/>
    <x v="5"/>
    <s v="P20"/>
    <x v="3"/>
    <x v="425"/>
    <n v="4776.75"/>
    <n v="478"/>
    <x v="0"/>
    <n v="9.9932008368200833"/>
    <s v="Yes"/>
    <s v="December"/>
    <n v="2023"/>
  </r>
  <r>
    <s v="S00051843"/>
    <x v="5"/>
    <s v="P21"/>
    <x v="0"/>
    <x v="132"/>
    <n v="5699.25"/>
    <n v="713"/>
    <x v="0"/>
    <n v="7.9933380084151473"/>
    <s v="Yes"/>
    <s v="July"/>
    <n v="2023"/>
  </r>
  <r>
    <s v="S00051853"/>
    <x v="5"/>
    <s v="P21"/>
    <x v="3"/>
    <x v="44"/>
    <n v="6579"/>
    <n v="823"/>
    <x v="0"/>
    <n v="7.9939246658566221"/>
    <s v="Yes"/>
    <s v="June"/>
    <n v="2023"/>
  </r>
  <r>
    <s v="S00051855"/>
    <x v="5"/>
    <s v="P21"/>
    <x v="5"/>
    <x v="271"/>
    <n v="1035"/>
    <n v="148"/>
    <x v="2"/>
    <n v="6.993243243243243"/>
    <s v="No"/>
    <s v="September"/>
    <n v="2024"/>
  </r>
  <r>
    <s v="S00051871"/>
    <x v="5"/>
    <s v="P21"/>
    <x v="5"/>
    <x v="14"/>
    <n v="2013.75"/>
    <n v="184"/>
    <x v="1"/>
    <n v="10.944293478260869"/>
    <s v="No"/>
    <s v="August"/>
    <n v="2024"/>
  </r>
  <r>
    <s v="S00051918"/>
    <x v="5"/>
    <s v="P22"/>
    <x v="3"/>
    <x v="4"/>
    <n v="11027.25"/>
    <n v="552"/>
    <x v="0"/>
    <n v="19.976902173913043"/>
    <s v="Yes"/>
    <s v="December"/>
    <n v="2023"/>
  </r>
  <r>
    <s v="S00051920"/>
    <x v="5"/>
    <s v="P22"/>
    <x v="3"/>
    <x v="126"/>
    <n v="780.75"/>
    <n v="40"/>
    <x v="0"/>
    <n v="19.518750000000001"/>
    <s v="Yes"/>
    <s v="December"/>
    <n v="2023"/>
  </r>
  <r>
    <s v="S00052010"/>
    <x v="5"/>
    <s v="P22"/>
    <x v="2"/>
    <x v="58"/>
    <n v="3399.75"/>
    <n v="162"/>
    <x v="0"/>
    <n v="20.986111111111111"/>
    <s v="Yes"/>
    <s v="December"/>
    <n v="2023"/>
  </r>
  <r>
    <s v="S00052012"/>
    <x v="5"/>
    <s v="P22"/>
    <x v="1"/>
    <x v="106"/>
    <n v="1923.75"/>
    <n v="92"/>
    <x v="0"/>
    <n v="20.910326086956523"/>
    <s v="Yes"/>
    <s v="January"/>
    <n v="2023"/>
  </r>
  <r>
    <s v="S00052021"/>
    <x v="5"/>
    <s v="P01"/>
    <x v="3"/>
    <x v="42"/>
    <n v="2119.5"/>
    <n v="164"/>
    <x v="0"/>
    <n v="12.923780487804878"/>
    <s v="Yes"/>
    <s v="June"/>
    <n v="2023"/>
  </r>
  <r>
    <s v="S00052034"/>
    <x v="5"/>
    <s v="P01"/>
    <x v="4"/>
    <x v="5"/>
    <n v="14654.25"/>
    <n v="1128"/>
    <x v="1"/>
    <n v="12.991356382978724"/>
    <s v="No"/>
    <s v="August"/>
    <n v="2024"/>
  </r>
  <r>
    <s v="S00052157"/>
    <x v="5"/>
    <s v="P04"/>
    <x v="3"/>
    <x v="85"/>
    <n v="9540"/>
    <n v="1060"/>
    <x v="1"/>
    <n v="9"/>
    <s v="No"/>
    <s v="August"/>
    <n v="2024"/>
  </r>
  <r>
    <s v="S00052178"/>
    <x v="5"/>
    <s v="P04"/>
    <x v="5"/>
    <x v="193"/>
    <n v="1489.5"/>
    <n v="213"/>
    <x v="0"/>
    <n v="6.992957746478873"/>
    <s v="Yes"/>
    <s v="November"/>
    <n v="2023"/>
  </r>
  <r>
    <s v="S00052179"/>
    <x v="5"/>
    <s v="P04"/>
    <x v="5"/>
    <x v="221"/>
    <n v="4729.5"/>
    <n v="789"/>
    <x v="0"/>
    <n v="5.9942965779467681"/>
    <s v="Yes"/>
    <s v="March"/>
    <n v="2023"/>
  </r>
  <r>
    <s v="S00052210"/>
    <x v="5"/>
    <s v="P04"/>
    <x v="3"/>
    <x v="215"/>
    <n v="1350"/>
    <n v="150"/>
    <x v="2"/>
    <n v="9"/>
    <s v="No"/>
    <s v="September"/>
    <n v="2024"/>
  </r>
  <r>
    <s v="S00052215"/>
    <x v="5"/>
    <s v="P04"/>
    <x v="1"/>
    <x v="323"/>
    <n v="4304.25"/>
    <n v="615"/>
    <x v="1"/>
    <n v="6.9987804878048783"/>
    <s v="No"/>
    <s v="July"/>
    <n v="2024"/>
  </r>
  <r>
    <s v="S00052221"/>
    <x v="5"/>
    <s v="P04"/>
    <x v="4"/>
    <x v="93"/>
    <n v="1581.75"/>
    <n v="317"/>
    <x v="0"/>
    <n v="4.9897476340694009"/>
    <s v="Yes"/>
    <s v="December"/>
    <n v="2023"/>
  </r>
  <r>
    <s v="S00052245"/>
    <x v="5"/>
    <s v="P04"/>
    <x v="5"/>
    <x v="346"/>
    <n v="18666"/>
    <n v="3734"/>
    <x v="2"/>
    <n v="4.9989287627209427"/>
    <s v="No"/>
    <s v="September"/>
    <n v="2024"/>
  </r>
  <r>
    <s v="S00052253"/>
    <x v="5"/>
    <s v="P04"/>
    <x v="0"/>
    <x v="346"/>
    <n v="5067"/>
    <n v="1014"/>
    <x v="2"/>
    <n v="4.9970414201183431"/>
    <s v="No"/>
    <s v="September"/>
    <n v="2024"/>
  </r>
  <r>
    <s v="S00052306"/>
    <x v="5"/>
    <s v="P05"/>
    <x v="4"/>
    <x v="239"/>
    <n v="4027.5"/>
    <n v="448"/>
    <x v="0"/>
    <n v="8.9899553571428577"/>
    <s v="Yes"/>
    <s v="September"/>
    <n v="2023"/>
  </r>
  <r>
    <s v="S00052331"/>
    <x v="5"/>
    <s v="P05"/>
    <x v="5"/>
    <x v="281"/>
    <n v="380.25"/>
    <n v="48"/>
    <x v="0"/>
    <n v="7.921875"/>
    <s v="Yes"/>
    <s v="June"/>
    <n v="2024"/>
  </r>
  <r>
    <s v="S00052351"/>
    <x v="5"/>
    <s v="P05"/>
    <x v="1"/>
    <x v="103"/>
    <n v="7755.75"/>
    <n v="862"/>
    <x v="0"/>
    <n v="8.997389791183295"/>
    <s v="Yes"/>
    <s v="December"/>
    <n v="2023"/>
  </r>
  <r>
    <s v="S00052354"/>
    <x v="5"/>
    <s v="P05"/>
    <x v="0"/>
    <x v="176"/>
    <n v="9029.25"/>
    <n v="1129"/>
    <x v="0"/>
    <n v="7.9975642161204608"/>
    <s v="Yes"/>
    <s v="May"/>
    <n v="2023"/>
  </r>
  <r>
    <s v="S00052357"/>
    <x v="5"/>
    <s v="P05"/>
    <x v="4"/>
    <x v="269"/>
    <n v="3737.25"/>
    <n v="534"/>
    <x v="0"/>
    <n v="6.9985955056179776"/>
    <s v="Yes"/>
    <s v="May"/>
    <n v="2024"/>
  </r>
  <r>
    <s v="S00052368"/>
    <x v="5"/>
    <s v="P06"/>
    <x v="1"/>
    <x v="69"/>
    <n v="2256.75"/>
    <n v="91"/>
    <x v="0"/>
    <n v="24.799450549450551"/>
    <s v="Yes"/>
    <s v="July"/>
    <n v="2023"/>
  </r>
  <r>
    <s v="S00052389"/>
    <x v="5"/>
    <s v="P06"/>
    <x v="0"/>
    <x v="247"/>
    <n v="922.5"/>
    <n v="35"/>
    <x v="0"/>
    <n v="26.357142857142858"/>
    <s v="Yes"/>
    <s v="February"/>
    <n v="2024"/>
  </r>
  <r>
    <s v="S00052394"/>
    <x v="5"/>
    <s v="P07"/>
    <x v="3"/>
    <x v="56"/>
    <n v="5537.25"/>
    <n v="213"/>
    <x v="1"/>
    <n v="25.996478873239436"/>
    <s v="No"/>
    <s v="July"/>
    <n v="2024"/>
  </r>
  <r>
    <s v="S00052426"/>
    <x v="5"/>
    <s v="P07"/>
    <x v="4"/>
    <x v="18"/>
    <n v="5888.25"/>
    <n v="219"/>
    <x v="0"/>
    <n v="26.886986301369863"/>
    <s v="Yes"/>
    <s v="June"/>
    <n v="2023"/>
  </r>
  <r>
    <s v="S00052462"/>
    <x v="5"/>
    <s v="P07"/>
    <x v="3"/>
    <x v="285"/>
    <n v="5492.25"/>
    <n v="220"/>
    <x v="0"/>
    <n v="24.964772727272727"/>
    <s v="Yes"/>
    <s v="August"/>
    <n v="2023"/>
  </r>
  <r>
    <s v="S00052468"/>
    <x v="5"/>
    <s v="P07"/>
    <x v="5"/>
    <x v="212"/>
    <n v="4839.75"/>
    <n v="187"/>
    <x v="0"/>
    <n v="25.88101604278075"/>
    <s v="Yes"/>
    <s v="May"/>
    <n v="2024"/>
  </r>
  <r>
    <s v="S00052478"/>
    <x v="5"/>
    <s v="P07"/>
    <x v="4"/>
    <x v="373"/>
    <n v="5393.25"/>
    <n v="193"/>
    <x v="0"/>
    <n v="27.944300518134714"/>
    <s v="Yes"/>
    <s v="October"/>
    <n v="2023"/>
  </r>
  <r>
    <s v="S00052534"/>
    <x v="5"/>
    <s v="P08"/>
    <x v="5"/>
    <x v="289"/>
    <n v="9033.75"/>
    <n v="502"/>
    <x v="0"/>
    <n v="17.995517928286851"/>
    <s v="Yes"/>
    <s v="July"/>
    <n v="2023"/>
  </r>
  <r>
    <s v="S00052572"/>
    <x v="5"/>
    <s v="P09"/>
    <x v="1"/>
    <x v="9"/>
    <n v="5868"/>
    <n v="256"/>
    <x v="0"/>
    <n v="22.921875"/>
    <s v="Yes"/>
    <s v="January"/>
    <n v="2024"/>
  </r>
  <r>
    <s v="S00052581"/>
    <x v="5"/>
    <s v="P10"/>
    <x v="3"/>
    <x v="389"/>
    <n v="7472.25"/>
    <n v="468"/>
    <x v="0"/>
    <n v="15.966346153846153"/>
    <s v="Yes"/>
    <s v="August"/>
    <n v="2023"/>
  </r>
  <r>
    <s v="S00052617"/>
    <x v="5"/>
    <s v="P10"/>
    <x v="3"/>
    <x v="382"/>
    <n v="4241.25"/>
    <n v="283"/>
    <x v="0"/>
    <n v="14.986749116607774"/>
    <s v="Yes"/>
    <s v="January"/>
    <n v="2024"/>
  </r>
  <r>
    <s v="S00052665"/>
    <x v="5"/>
    <s v="P10"/>
    <x v="4"/>
    <x v="373"/>
    <n v="2886.75"/>
    <n v="241"/>
    <x v="0"/>
    <n v="11.978215767634854"/>
    <s v="Yes"/>
    <s v="October"/>
    <n v="2023"/>
  </r>
  <r>
    <s v="S00052674"/>
    <x v="5"/>
    <s v="P10"/>
    <x v="1"/>
    <x v="157"/>
    <n v="4959"/>
    <n v="414"/>
    <x v="0"/>
    <n v="11.978260869565217"/>
    <s v="Yes"/>
    <s v="February"/>
    <n v="2023"/>
  </r>
  <r>
    <s v="S00052678"/>
    <x v="5"/>
    <s v="P10"/>
    <x v="0"/>
    <x v="256"/>
    <n v="7958.25"/>
    <n v="498"/>
    <x v="0"/>
    <n v="15.980421686746988"/>
    <s v="Yes"/>
    <s v="January"/>
    <n v="2024"/>
  </r>
  <r>
    <s v="S00052701"/>
    <x v="5"/>
    <s v="P11"/>
    <x v="3"/>
    <x v="311"/>
    <n v="8743.5"/>
    <n v="515"/>
    <x v="0"/>
    <n v="16.97766990291262"/>
    <s v="Yes"/>
    <s v="January"/>
    <n v="2023"/>
  </r>
  <r>
    <s v="S00052703"/>
    <x v="5"/>
    <s v="P11"/>
    <x v="3"/>
    <x v="279"/>
    <n v="12487.5"/>
    <n v="694"/>
    <x v="0"/>
    <n v="17.993515850144092"/>
    <s v="Yes"/>
    <s v="March"/>
    <n v="2023"/>
  </r>
  <r>
    <s v="S00052731"/>
    <x v="5"/>
    <s v="P11"/>
    <x v="4"/>
    <x v="270"/>
    <n v="4668.75"/>
    <n v="246"/>
    <x v="0"/>
    <n v="18.978658536585368"/>
    <s v="Yes"/>
    <s v="April"/>
    <n v="2024"/>
  </r>
  <r>
    <s v="S00052746"/>
    <x v="5"/>
    <s v="P12"/>
    <x v="0"/>
    <x v="242"/>
    <n v="10302.75"/>
    <n v="736"/>
    <x v="0"/>
    <n v="13.998301630434783"/>
    <s v="Yes"/>
    <s v="November"/>
    <n v="2023"/>
  </r>
  <r>
    <s v="S00052753"/>
    <x v="5"/>
    <s v="P12"/>
    <x v="3"/>
    <x v="249"/>
    <n v="9891"/>
    <n v="619"/>
    <x v="1"/>
    <n v="15.978998384491115"/>
    <s v="No"/>
    <s v="July"/>
    <n v="2024"/>
  </r>
  <r>
    <s v="S00052775"/>
    <x v="5"/>
    <s v="P12"/>
    <x v="2"/>
    <x v="186"/>
    <n v="7056"/>
    <n v="416"/>
    <x v="2"/>
    <n v="16.96153846153846"/>
    <s v="No"/>
    <s v="September"/>
    <n v="2024"/>
  </r>
  <r>
    <s v="S00052831"/>
    <x v="5"/>
    <s v="P13"/>
    <x v="0"/>
    <x v="197"/>
    <n v="2376"/>
    <n v="340"/>
    <x v="0"/>
    <n v="6.9882352941176471"/>
    <s v="Yes"/>
    <s v="November"/>
    <n v="2023"/>
  </r>
  <r>
    <s v="S00052835"/>
    <x v="5"/>
    <s v="P13"/>
    <x v="4"/>
    <x v="329"/>
    <n v="7368.75"/>
    <n v="1229"/>
    <x v="3"/>
    <n v="5.995728234336859"/>
    <s v="No"/>
    <s v="November"/>
    <n v="2023"/>
  </r>
  <r>
    <s v="S00052848"/>
    <x v="5"/>
    <s v="P13"/>
    <x v="0"/>
    <x v="151"/>
    <n v="218.25"/>
    <n v="25"/>
    <x v="0"/>
    <n v="8.73"/>
    <s v="Yes"/>
    <s v="October"/>
    <n v="2023"/>
  </r>
  <r>
    <s v="S00052862"/>
    <x v="5"/>
    <s v="P13"/>
    <x v="1"/>
    <x v="350"/>
    <n v="10748.25"/>
    <n v="1195"/>
    <x v="0"/>
    <n v="8.9943514644351463"/>
    <s v="Yes"/>
    <s v="November"/>
    <n v="2023"/>
  </r>
  <r>
    <s v="S00052877"/>
    <x v="5"/>
    <s v="P13"/>
    <x v="2"/>
    <x v="76"/>
    <n v="13191.75"/>
    <n v="1466"/>
    <x v="0"/>
    <n v="8.9984652114597541"/>
    <s v="Yes"/>
    <s v="January"/>
    <n v="2023"/>
  </r>
  <r>
    <s v="S00052890"/>
    <x v="5"/>
    <s v="P13"/>
    <x v="3"/>
    <x v="215"/>
    <n v="1552.5"/>
    <n v="173"/>
    <x v="2"/>
    <n v="8.9739884393063587"/>
    <s v="No"/>
    <s v="September"/>
    <n v="2024"/>
  </r>
  <r>
    <s v="S00052918"/>
    <x v="5"/>
    <s v="P13"/>
    <x v="4"/>
    <x v="378"/>
    <n v="5458.5"/>
    <n v="546"/>
    <x v="0"/>
    <n v="9.9972527472527464"/>
    <s v="Yes"/>
    <s v="June"/>
    <n v="2023"/>
  </r>
  <r>
    <s v="S00052930"/>
    <x v="5"/>
    <s v="P14"/>
    <x v="1"/>
    <x v="130"/>
    <n v="4396.5"/>
    <n v="259"/>
    <x v="0"/>
    <n v="16.974903474903474"/>
    <s v="Yes"/>
    <s v="July"/>
    <n v="2023"/>
  </r>
  <r>
    <s v="S00052950"/>
    <x v="5"/>
    <s v="P14"/>
    <x v="0"/>
    <x v="13"/>
    <n v="4457.25"/>
    <n v="319"/>
    <x v="0"/>
    <n v="13.972570532915361"/>
    <s v="Yes"/>
    <s v="May"/>
    <n v="2024"/>
  </r>
  <r>
    <s v="S00052960"/>
    <x v="5"/>
    <s v="P14"/>
    <x v="5"/>
    <x v="300"/>
    <n v="5049"/>
    <n v="316"/>
    <x v="0"/>
    <n v="15.977848101265822"/>
    <s v="Yes"/>
    <s v="March"/>
    <n v="2023"/>
  </r>
  <r>
    <s v="S00052962"/>
    <x v="5"/>
    <s v="P14"/>
    <x v="2"/>
    <x v="226"/>
    <n v="4239"/>
    <n v="303"/>
    <x v="0"/>
    <n v="13.990099009900991"/>
    <s v="Yes"/>
    <s v="May"/>
    <n v="2024"/>
  </r>
  <r>
    <s v="S00052967"/>
    <x v="5"/>
    <s v="P14"/>
    <x v="0"/>
    <x v="409"/>
    <n v="4416.75"/>
    <n v="277"/>
    <x v="0"/>
    <n v="15.94494584837545"/>
    <s v="Yes"/>
    <s v="January"/>
    <n v="2024"/>
  </r>
  <r>
    <s v="S00052987"/>
    <x v="5"/>
    <s v="P14"/>
    <x v="4"/>
    <x v="19"/>
    <n v="477"/>
    <n v="32"/>
    <x v="0"/>
    <n v="14.90625"/>
    <s v="Yes"/>
    <s v="June"/>
    <n v="2023"/>
  </r>
  <r>
    <s v="S00053044"/>
    <x v="5"/>
    <s v="P16"/>
    <x v="5"/>
    <x v="284"/>
    <n v="1757.25"/>
    <n v="110"/>
    <x v="0"/>
    <n v="15.975"/>
    <s v="Yes"/>
    <s v="March"/>
    <n v="2024"/>
  </r>
  <r>
    <s v="S00053108"/>
    <x v="5"/>
    <s v="P17"/>
    <x v="3"/>
    <x v="127"/>
    <n v="463.5"/>
    <n v="58"/>
    <x v="0"/>
    <n v="7.9913793103448274"/>
    <s v="Yes"/>
    <s v="July"/>
    <n v="2023"/>
  </r>
  <r>
    <s v="S00053129"/>
    <x v="5"/>
    <s v="P17"/>
    <x v="5"/>
    <x v="0"/>
    <n v="2783.25"/>
    <n v="279"/>
    <x v="0"/>
    <n v="9.9758064516129039"/>
    <s v="Yes"/>
    <s v="December"/>
    <n v="2023"/>
  </r>
  <r>
    <s v="S00053156"/>
    <x v="5"/>
    <s v="P17"/>
    <x v="4"/>
    <x v="43"/>
    <n v="10471.5"/>
    <n v="1048"/>
    <x v="0"/>
    <n v="9.9918893129770989"/>
    <s v="Yes"/>
    <s v="October"/>
    <n v="2023"/>
  </r>
  <r>
    <s v="S00053157"/>
    <x v="5"/>
    <s v="P17"/>
    <x v="4"/>
    <x v="100"/>
    <n v="14388.75"/>
    <n v="1599"/>
    <x v="0"/>
    <n v="8.9985928705440905"/>
    <s v="Yes"/>
    <s v="November"/>
    <n v="2023"/>
  </r>
  <r>
    <s v="S00053175"/>
    <x v="5"/>
    <s v="P17"/>
    <x v="4"/>
    <x v="131"/>
    <n v="2045.25"/>
    <n v="186"/>
    <x v="0"/>
    <n v="10.995967741935484"/>
    <s v="Yes"/>
    <s v="May"/>
    <n v="2024"/>
  </r>
  <r>
    <s v="S00053186"/>
    <x v="5"/>
    <s v="P18"/>
    <x v="0"/>
    <x v="346"/>
    <n v="3219.75"/>
    <n v="358"/>
    <x v="2"/>
    <n v="8.9937150837988824"/>
    <s v="No"/>
    <s v="September"/>
    <n v="2024"/>
  </r>
  <r>
    <s v="S00053204"/>
    <x v="5"/>
    <s v="P18"/>
    <x v="0"/>
    <x v="213"/>
    <n v="425.25"/>
    <n v="48"/>
    <x v="0"/>
    <n v="8.859375"/>
    <s v="Yes"/>
    <s v="January"/>
    <n v="2023"/>
  </r>
  <r>
    <s v="S00053207"/>
    <x v="5"/>
    <s v="P18"/>
    <x v="4"/>
    <x v="1"/>
    <n v="7098.75"/>
    <n v="888"/>
    <x v="0"/>
    <n v="7.9940878378378377"/>
    <s v="Yes"/>
    <s v="October"/>
    <n v="2023"/>
  </r>
  <r>
    <s v="S00053210"/>
    <x v="5"/>
    <s v="P18"/>
    <x v="3"/>
    <x v="333"/>
    <n v="6196.5"/>
    <n v="564"/>
    <x v="0"/>
    <n v="10.986702127659575"/>
    <s v="Yes"/>
    <s v="May"/>
    <n v="2023"/>
  </r>
  <r>
    <s v="S00053279"/>
    <x v="5"/>
    <s v="P19"/>
    <x v="3"/>
    <x v="170"/>
    <n v="4817.25"/>
    <n v="186"/>
    <x v="1"/>
    <n v="25.899193548387096"/>
    <s v="No"/>
    <s v="July"/>
    <n v="2024"/>
  </r>
  <r>
    <s v="S00053283"/>
    <x v="5"/>
    <s v="P19"/>
    <x v="5"/>
    <x v="199"/>
    <n v="3946.5"/>
    <n v="147"/>
    <x v="0"/>
    <n v="26.846938775510203"/>
    <s v="Yes"/>
    <s v="April"/>
    <n v="2024"/>
  </r>
  <r>
    <s v="S00053296"/>
    <x v="5"/>
    <s v="P19"/>
    <x v="3"/>
    <x v="14"/>
    <n v="1273.5"/>
    <n v="46"/>
    <x v="1"/>
    <n v="27.684782608695652"/>
    <s v="No"/>
    <s v="August"/>
    <n v="2024"/>
  </r>
  <r>
    <s v="S00053299"/>
    <x v="5"/>
    <s v="P19"/>
    <x v="5"/>
    <x v="377"/>
    <n v="8725.5"/>
    <n v="336"/>
    <x v="0"/>
    <n v="25.96875"/>
    <s v="Yes"/>
    <s v="January"/>
    <n v="2023"/>
  </r>
  <r>
    <s v="S00053318"/>
    <x v="5"/>
    <s v="P20"/>
    <x v="5"/>
    <x v="438"/>
    <n v="5631.75"/>
    <n v="626"/>
    <x v="0"/>
    <n v="8.9964057507987221"/>
    <s v="Yes"/>
    <s v="August"/>
    <n v="2023"/>
  </r>
  <r>
    <s v="S00053359"/>
    <x v="5"/>
    <s v="P20"/>
    <x v="4"/>
    <x v="204"/>
    <n v="13234.5"/>
    <n v="1655"/>
    <x v="0"/>
    <n v="7.9966767371601213"/>
    <s v="Yes"/>
    <s v="September"/>
    <n v="2023"/>
  </r>
  <r>
    <s v="S00053361"/>
    <x v="5"/>
    <s v="P20"/>
    <x v="4"/>
    <x v="105"/>
    <n v="4659.75"/>
    <n v="583"/>
    <x v="1"/>
    <n v="7.9927101200686108"/>
    <s v="No"/>
    <s v="July"/>
    <n v="2024"/>
  </r>
  <r>
    <s v="S00053540"/>
    <x v="5"/>
    <s v="P22"/>
    <x v="2"/>
    <x v="181"/>
    <n v="5040"/>
    <n v="280"/>
    <x v="0"/>
    <n v="18"/>
    <s v="Yes"/>
    <s v="October"/>
    <n v="2023"/>
  </r>
  <r>
    <s v="S00053558"/>
    <x v="6"/>
    <s v="P01"/>
    <x v="1"/>
    <x v="130"/>
    <n v="6653.25"/>
    <n v="416"/>
    <x v="0"/>
    <n v="15.993389423076923"/>
    <s v="Yes"/>
    <s v="July"/>
    <n v="2023"/>
  </r>
  <r>
    <s v="S00053581"/>
    <x v="6"/>
    <s v="P01"/>
    <x v="4"/>
    <x v="319"/>
    <n v="6950.25"/>
    <n v="497"/>
    <x v="0"/>
    <n v="13.98440643863179"/>
    <s v="Yes"/>
    <s v="January"/>
    <n v="2024"/>
  </r>
  <r>
    <s v="S00053607"/>
    <x v="6"/>
    <s v="P01"/>
    <x v="5"/>
    <x v="226"/>
    <n v="2425.5"/>
    <n v="174"/>
    <x v="0"/>
    <n v="13.939655172413794"/>
    <s v="Yes"/>
    <s v="May"/>
    <n v="2024"/>
  </r>
  <r>
    <s v="S00053653"/>
    <x v="6"/>
    <s v="P03"/>
    <x v="3"/>
    <x v="262"/>
    <n v="7701.75"/>
    <n v="593"/>
    <x v="0"/>
    <n v="12.987774030354132"/>
    <s v="Yes"/>
    <s v="June"/>
    <n v="2023"/>
  </r>
  <r>
    <s v="S00053665"/>
    <x v="6"/>
    <s v="P03"/>
    <x v="4"/>
    <x v="141"/>
    <n v="5361.75"/>
    <n v="488"/>
    <x v="0"/>
    <n v="10.98719262295082"/>
    <s v="Yes"/>
    <s v="December"/>
    <n v="2023"/>
  </r>
  <r>
    <s v="S00053675"/>
    <x v="6"/>
    <s v="P04"/>
    <x v="5"/>
    <x v="141"/>
    <n v="9623.25"/>
    <n v="1203"/>
    <x v="0"/>
    <n v="7.9993765586034913"/>
    <s v="Yes"/>
    <s v="December"/>
    <n v="2023"/>
  </r>
  <r>
    <s v="S00053702"/>
    <x v="6"/>
    <s v="P04"/>
    <x v="4"/>
    <x v="299"/>
    <n v="1323"/>
    <n v="147"/>
    <x v="0"/>
    <n v="9"/>
    <s v="Yes"/>
    <s v="December"/>
    <n v="2023"/>
  </r>
  <r>
    <s v="S00053721"/>
    <x v="6"/>
    <s v="P04"/>
    <x v="3"/>
    <x v="432"/>
    <n v="9150.75"/>
    <n v="1526"/>
    <x v="2"/>
    <n v="5.9965596330275233"/>
    <s v="No"/>
    <s v="September"/>
    <n v="2024"/>
  </r>
  <r>
    <s v="S00053730"/>
    <x v="6"/>
    <s v="P04"/>
    <x v="0"/>
    <x v="112"/>
    <n v="3019.5"/>
    <n v="336"/>
    <x v="0"/>
    <n v="8.9866071428571423"/>
    <s v="Yes"/>
    <s v="February"/>
    <n v="2023"/>
  </r>
  <r>
    <s v="S00053732"/>
    <x v="6"/>
    <s v="P04"/>
    <x v="0"/>
    <x v="103"/>
    <n v="2589.75"/>
    <n v="518"/>
    <x v="0"/>
    <n v="4.9995173745173744"/>
    <s v="Yes"/>
    <s v="December"/>
    <n v="2023"/>
  </r>
  <r>
    <s v="S00053739"/>
    <x v="6"/>
    <s v="P04"/>
    <x v="3"/>
    <x v="330"/>
    <n v="6410.25"/>
    <n v="1069"/>
    <x v="0"/>
    <n v="5.9964920486435922"/>
    <s v="Yes"/>
    <s v="March"/>
    <n v="2024"/>
  </r>
  <r>
    <s v="S00053777"/>
    <x v="6"/>
    <s v="P04"/>
    <x v="5"/>
    <x v="95"/>
    <n v="7121.25"/>
    <n v="1425"/>
    <x v="1"/>
    <n v="4.9973684210526317"/>
    <s v="No"/>
    <s v="July"/>
    <n v="2024"/>
  </r>
  <r>
    <s v="S00053782"/>
    <x v="6"/>
    <s v="P04"/>
    <x v="0"/>
    <x v="390"/>
    <n v="7911"/>
    <n v="1319"/>
    <x v="0"/>
    <n v="5.9977255496588322"/>
    <s v="Yes"/>
    <s v="April"/>
    <n v="2023"/>
  </r>
  <r>
    <s v="S00053790"/>
    <x v="6"/>
    <s v="P05"/>
    <x v="3"/>
    <x v="319"/>
    <n v="463.5"/>
    <n v="52"/>
    <x v="0"/>
    <n v="8.9134615384615383"/>
    <s v="Yes"/>
    <s v="January"/>
    <n v="2024"/>
  </r>
  <r>
    <s v="S00053811"/>
    <x v="6"/>
    <s v="P05"/>
    <x v="5"/>
    <x v="56"/>
    <n v="1984.5"/>
    <n v="397"/>
    <x v="1"/>
    <n v="4.9987405541561714"/>
    <s v="No"/>
    <s v="July"/>
    <n v="2024"/>
  </r>
  <r>
    <s v="S00053823"/>
    <x v="6"/>
    <s v="P05"/>
    <x v="3"/>
    <x v="126"/>
    <n v="3579.75"/>
    <n v="597"/>
    <x v="0"/>
    <n v="5.9962311557788945"/>
    <s v="Yes"/>
    <s v="December"/>
    <n v="2023"/>
  </r>
  <r>
    <s v="S00053833"/>
    <x v="6"/>
    <s v="P05"/>
    <x v="0"/>
    <x v="419"/>
    <n v="2108.25"/>
    <n v="302"/>
    <x v="0"/>
    <n v="6.9809602649006619"/>
    <s v="Yes"/>
    <s v="January"/>
    <n v="2024"/>
  </r>
  <r>
    <s v="S00053845"/>
    <x v="6"/>
    <s v="P05"/>
    <x v="5"/>
    <x v="80"/>
    <n v="1325.25"/>
    <n v="221"/>
    <x v="0"/>
    <n v="5.996606334841629"/>
    <s v="Yes"/>
    <s v="February"/>
    <n v="2024"/>
  </r>
  <r>
    <s v="S00053891"/>
    <x v="6"/>
    <s v="P06"/>
    <x v="3"/>
    <x v="189"/>
    <n v="8505"/>
    <n v="355"/>
    <x v="0"/>
    <n v="23.95774647887324"/>
    <s v="Yes"/>
    <s v="November"/>
    <n v="2023"/>
  </r>
  <r>
    <s v="S00053988"/>
    <x v="6"/>
    <s v="P07"/>
    <x v="4"/>
    <x v="43"/>
    <n v="5519.25"/>
    <n v="230"/>
    <x v="0"/>
    <n v="23.996739130434783"/>
    <s v="Yes"/>
    <s v="October"/>
    <n v="2023"/>
  </r>
  <r>
    <s v="S00053995"/>
    <x v="6"/>
    <s v="P07"/>
    <x v="3"/>
    <x v="225"/>
    <n v="4635"/>
    <n v="166"/>
    <x v="1"/>
    <n v="27.921686746987952"/>
    <s v="No"/>
    <s v="July"/>
    <n v="2024"/>
  </r>
  <r>
    <s v="S00054008"/>
    <x v="6"/>
    <s v="P07"/>
    <x v="4"/>
    <x v="420"/>
    <n v="5724"/>
    <n v="229"/>
    <x v="1"/>
    <n v="24.995633187772924"/>
    <s v="No"/>
    <s v="August"/>
    <n v="2024"/>
  </r>
  <r>
    <s v="S00054017"/>
    <x v="6"/>
    <s v="P08"/>
    <x v="1"/>
    <x v="142"/>
    <n v="2493"/>
    <n v="139"/>
    <x v="0"/>
    <n v="17.935251798561151"/>
    <s v="Yes"/>
    <s v="August"/>
    <n v="2023"/>
  </r>
  <r>
    <s v="S00054038"/>
    <x v="6"/>
    <s v="P08"/>
    <x v="0"/>
    <x v="143"/>
    <n v="12154.5"/>
    <n v="676"/>
    <x v="0"/>
    <n v="17.980029585798817"/>
    <s v="Yes"/>
    <s v="October"/>
    <n v="2023"/>
  </r>
  <r>
    <s v="S00054039"/>
    <x v="6"/>
    <s v="P08"/>
    <x v="4"/>
    <x v="404"/>
    <n v="3683.25"/>
    <n v="194"/>
    <x v="0"/>
    <n v="18.98582474226804"/>
    <s v="Yes"/>
    <s v="March"/>
    <n v="2024"/>
  </r>
  <r>
    <s v="S00054094"/>
    <x v="6"/>
    <s v="P09"/>
    <x v="3"/>
    <x v="44"/>
    <n v="6446.25"/>
    <n v="294"/>
    <x v="0"/>
    <n v="21.926020408163264"/>
    <s v="Yes"/>
    <s v="June"/>
    <n v="2023"/>
  </r>
  <r>
    <s v="S00054099"/>
    <x v="6"/>
    <s v="P09"/>
    <x v="5"/>
    <x v="131"/>
    <n v="7301.25"/>
    <n v="318"/>
    <x v="0"/>
    <n v="22.959905660377359"/>
    <s v="Yes"/>
    <s v="May"/>
    <n v="2024"/>
  </r>
  <r>
    <s v="S00054109"/>
    <x v="6"/>
    <s v="P09"/>
    <x v="4"/>
    <x v="29"/>
    <n v="3352.5"/>
    <n v="168"/>
    <x v="0"/>
    <n v="19.955357142857142"/>
    <s v="Yes"/>
    <s v="November"/>
    <n v="2023"/>
  </r>
  <r>
    <s v="S00054118"/>
    <x v="6"/>
    <s v="P10"/>
    <x v="2"/>
    <x v="52"/>
    <n v="7758"/>
    <n v="647"/>
    <x v="0"/>
    <n v="11.990726429675425"/>
    <s v="Yes"/>
    <s v="August"/>
    <n v="2023"/>
  </r>
  <r>
    <s v="S00054144"/>
    <x v="6"/>
    <s v="P10"/>
    <x v="4"/>
    <x v="20"/>
    <n v="9893.25"/>
    <n v="619"/>
    <x v="0"/>
    <n v="15.982633279483037"/>
    <s v="Yes"/>
    <s v="July"/>
    <n v="2023"/>
  </r>
  <r>
    <s v="S00054162"/>
    <x v="6"/>
    <s v="P10"/>
    <x v="3"/>
    <x v="76"/>
    <n v="855"/>
    <n v="72"/>
    <x v="0"/>
    <n v="11.875"/>
    <s v="Yes"/>
    <s v="January"/>
    <n v="2023"/>
  </r>
  <r>
    <s v="S00054174"/>
    <x v="6"/>
    <s v="P10"/>
    <x v="0"/>
    <x v="156"/>
    <n v="8003.25"/>
    <n v="667"/>
    <x v="0"/>
    <n v="11.99887556221889"/>
    <s v="Yes"/>
    <s v="September"/>
    <n v="2023"/>
  </r>
  <r>
    <s v="S00054191"/>
    <x v="6"/>
    <s v="P10"/>
    <x v="0"/>
    <x v="190"/>
    <n v="10192.5"/>
    <n v="785"/>
    <x v="0"/>
    <n v="12.98407643312102"/>
    <s v="Yes"/>
    <s v="September"/>
    <n v="2023"/>
  </r>
  <r>
    <s v="S00054227"/>
    <x v="6"/>
    <s v="P10"/>
    <x v="4"/>
    <x v="395"/>
    <n v="4619.25"/>
    <n v="356"/>
    <x v="0"/>
    <n v="12.975421348314606"/>
    <s v="Yes"/>
    <s v="May"/>
    <n v="2024"/>
  </r>
  <r>
    <s v="S00054234"/>
    <x v="6"/>
    <s v="P11"/>
    <x v="5"/>
    <x v="328"/>
    <n v="10512"/>
    <n v="554"/>
    <x v="0"/>
    <n v="18.974729241877256"/>
    <s v="Yes"/>
    <s v="January"/>
    <n v="2023"/>
  </r>
  <r>
    <s v="S00054237"/>
    <x v="6"/>
    <s v="P11"/>
    <x v="2"/>
    <x v="152"/>
    <n v="8331.75"/>
    <n v="439"/>
    <x v="0"/>
    <n v="18.978929384965831"/>
    <s v="Yes"/>
    <s v="February"/>
    <n v="2023"/>
  </r>
  <r>
    <s v="S00054284"/>
    <x v="6"/>
    <s v="P12"/>
    <x v="3"/>
    <x v="356"/>
    <n v="5402.25"/>
    <n v="416"/>
    <x v="0"/>
    <n v="12.986177884615385"/>
    <s v="Yes"/>
    <s v="March"/>
    <n v="2024"/>
  </r>
  <r>
    <s v="S00054339"/>
    <x v="6"/>
    <s v="P13"/>
    <x v="2"/>
    <x v="88"/>
    <n v="7857"/>
    <n v="1310"/>
    <x v="0"/>
    <n v="5.9977099236641225"/>
    <s v="Yes"/>
    <s v="November"/>
    <n v="2023"/>
  </r>
  <r>
    <s v="S00054347"/>
    <x v="6"/>
    <s v="P13"/>
    <x v="4"/>
    <x v="33"/>
    <n v="13047.75"/>
    <n v="1305"/>
    <x v="0"/>
    <n v="9.9982758620689651"/>
    <s v="Yes"/>
    <s v="February"/>
    <n v="2023"/>
  </r>
  <r>
    <s v="S00054349"/>
    <x v="6"/>
    <s v="P13"/>
    <x v="3"/>
    <x v="49"/>
    <n v="13461.75"/>
    <n v="1496"/>
    <x v="2"/>
    <n v="8.9984959893048124"/>
    <s v="No"/>
    <s v="September"/>
    <n v="2024"/>
  </r>
  <r>
    <s v="S00054369"/>
    <x v="6"/>
    <s v="P13"/>
    <x v="3"/>
    <x v="310"/>
    <n v="4452.75"/>
    <n v="637"/>
    <x v="0"/>
    <n v="6.9901883830455258"/>
    <s v="Yes"/>
    <s v="January"/>
    <n v="2024"/>
  </r>
  <r>
    <s v="S00054391"/>
    <x v="6"/>
    <s v="P13"/>
    <x v="1"/>
    <x v="202"/>
    <n v="3719.25"/>
    <n v="532"/>
    <x v="0"/>
    <n v="6.9910714285714288"/>
    <s v="Yes"/>
    <s v="June"/>
    <n v="2023"/>
  </r>
  <r>
    <s v="S00054404"/>
    <x v="6"/>
    <s v="P13"/>
    <x v="5"/>
    <x v="294"/>
    <n v="189"/>
    <n v="32"/>
    <x v="1"/>
    <n v="5.90625"/>
    <s v="No"/>
    <s v="July"/>
    <n v="2024"/>
  </r>
  <r>
    <s v="S00054480"/>
    <x v="6"/>
    <s v="P14"/>
    <x v="0"/>
    <x v="236"/>
    <n v="4164.75"/>
    <n v="232"/>
    <x v="0"/>
    <n v="17.951508620689655"/>
    <s v="Yes"/>
    <s v="February"/>
    <n v="2023"/>
  </r>
  <r>
    <s v="S00054485"/>
    <x v="6"/>
    <s v="P14"/>
    <x v="3"/>
    <x v="43"/>
    <n v="4918.5"/>
    <n v="352"/>
    <x v="0"/>
    <n v="13.973011363636363"/>
    <s v="Yes"/>
    <s v="October"/>
    <n v="2023"/>
  </r>
  <r>
    <s v="S00054535"/>
    <x v="6"/>
    <s v="P15"/>
    <x v="4"/>
    <x v="175"/>
    <n v="9596.25"/>
    <n v="534"/>
    <x v="0"/>
    <n v="17.97050561797753"/>
    <s v="Yes"/>
    <s v="February"/>
    <n v="2023"/>
  </r>
  <r>
    <s v="S00054571"/>
    <x v="6"/>
    <s v="P16"/>
    <x v="3"/>
    <x v="270"/>
    <n v="9047.25"/>
    <n v="604"/>
    <x v="0"/>
    <n v="14.978890728476822"/>
    <s v="Yes"/>
    <s v="April"/>
    <n v="2024"/>
  </r>
  <r>
    <s v="S00054573"/>
    <x v="6"/>
    <s v="P16"/>
    <x v="3"/>
    <x v="6"/>
    <n v="7434"/>
    <n v="413"/>
    <x v="0"/>
    <n v="18"/>
    <s v="Yes"/>
    <s v="November"/>
    <n v="2023"/>
  </r>
  <r>
    <s v="S00054600"/>
    <x v="6"/>
    <s v="P16"/>
    <x v="4"/>
    <x v="14"/>
    <n v="2668.5"/>
    <n v="178"/>
    <x v="1"/>
    <n v="14.991573033707866"/>
    <s v="No"/>
    <s v="August"/>
    <n v="2024"/>
  </r>
  <r>
    <s v="S00054613"/>
    <x v="6"/>
    <s v="P16"/>
    <x v="1"/>
    <x v="149"/>
    <n v="2448"/>
    <n v="153"/>
    <x v="0"/>
    <n v="16"/>
    <s v="Yes"/>
    <s v="April"/>
    <n v="2023"/>
  </r>
  <r>
    <s v="S00054620"/>
    <x v="6"/>
    <s v="P16"/>
    <x v="4"/>
    <x v="257"/>
    <n v="1473.75"/>
    <n v="106"/>
    <x v="0"/>
    <n v="13.903301886792454"/>
    <s v="Yes"/>
    <s v="December"/>
    <n v="2023"/>
  </r>
  <r>
    <s v="S00054629"/>
    <x v="6"/>
    <s v="P16"/>
    <x v="1"/>
    <x v="42"/>
    <n v="11873.25"/>
    <n v="699"/>
    <x v="0"/>
    <n v="16.986051502145923"/>
    <s v="Yes"/>
    <s v="June"/>
    <n v="2023"/>
  </r>
  <r>
    <s v="S00054637"/>
    <x v="6"/>
    <s v="P16"/>
    <x v="4"/>
    <x v="94"/>
    <n v="13851"/>
    <n v="770"/>
    <x v="1"/>
    <n v="17.98831168831169"/>
    <s v="No"/>
    <s v="July"/>
    <n v="2024"/>
  </r>
  <r>
    <s v="S00054666"/>
    <x v="6"/>
    <s v="P17"/>
    <x v="0"/>
    <x v="24"/>
    <n v="3141"/>
    <n v="349"/>
    <x v="0"/>
    <n v="9"/>
    <s v="Yes"/>
    <s v="May"/>
    <n v="2024"/>
  </r>
  <r>
    <s v="S00054673"/>
    <x v="6"/>
    <s v="P17"/>
    <x v="3"/>
    <x v="5"/>
    <n v="2175.75"/>
    <n v="198"/>
    <x v="1"/>
    <n v="10.988636363636363"/>
    <s v="No"/>
    <s v="August"/>
    <n v="2024"/>
  </r>
  <r>
    <s v="S00054682"/>
    <x v="6"/>
    <s v="P17"/>
    <x v="0"/>
    <x v="48"/>
    <n v="326.25"/>
    <n v="37"/>
    <x v="0"/>
    <n v="8.8175675675675684"/>
    <s v="Yes"/>
    <s v="June"/>
    <n v="2024"/>
  </r>
  <r>
    <s v="S00054716"/>
    <x v="6"/>
    <s v="P18"/>
    <x v="0"/>
    <x v="166"/>
    <n v="4986"/>
    <n v="713"/>
    <x v="0"/>
    <n v="6.9929873772791025"/>
    <s v="Yes"/>
    <s v="September"/>
    <n v="2023"/>
  </r>
  <r>
    <s v="S00054744"/>
    <x v="6"/>
    <s v="P18"/>
    <x v="5"/>
    <x v="229"/>
    <n v="5710.5"/>
    <n v="572"/>
    <x v="0"/>
    <n v="9.9833916083916083"/>
    <s v="Yes"/>
    <s v="June"/>
    <n v="2023"/>
  </r>
  <r>
    <s v="S00054766"/>
    <x v="6"/>
    <s v="P18"/>
    <x v="1"/>
    <x v="14"/>
    <n v="9452.25"/>
    <n v="1182"/>
    <x v="1"/>
    <n v="7.9968274111675131"/>
    <s v="No"/>
    <s v="August"/>
    <n v="2024"/>
  </r>
  <r>
    <s v="S00054802"/>
    <x v="6"/>
    <s v="P19"/>
    <x v="0"/>
    <x v="364"/>
    <n v="3825"/>
    <n v="132"/>
    <x v="3"/>
    <n v="28.977272727272727"/>
    <s v="No"/>
    <s v="November"/>
    <n v="2023"/>
  </r>
  <r>
    <s v="S00054813"/>
    <x v="6"/>
    <s v="P19"/>
    <x v="5"/>
    <x v="175"/>
    <n v="1284.75"/>
    <n v="46"/>
    <x v="0"/>
    <n v="27.929347826086957"/>
    <s v="Yes"/>
    <s v="February"/>
    <n v="2023"/>
  </r>
  <r>
    <s v="S00054832"/>
    <x v="6"/>
    <s v="P19"/>
    <x v="2"/>
    <x v="423"/>
    <n v="1775.25"/>
    <n v="72"/>
    <x v="0"/>
    <n v="24.65625"/>
    <s v="Yes"/>
    <s v="May"/>
    <n v="2024"/>
  </r>
  <r>
    <s v="S00054909"/>
    <x v="6"/>
    <s v="P21"/>
    <x v="4"/>
    <x v="252"/>
    <n v="9387"/>
    <n v="1341"/>
    <x v="1"/>
    <n v="7"/>
    <s v="No"/>
    <s v="July"/>
    <n v="2024"/>
  </r>
  <r>
    <s v="S00054940"/>
    <x v="6"/>
    <s v="P21"/>
    <x v="4"/>
    <x v="146"/>
    <n v="83.25"/>
    <n v="8"/>
    <x v="0"/>
    <n v="10.40625"/>
    <s v="Yes"/>
    <s v="April"/>
    <n v="2024"/>
  </r>
  <r>
    <s v="S00054942"/>
    <x v="6"/>
    <s v="P21"/>
    <x v="4"/>
    <x v="124"/>
    <n v="1962"/>
    <n v="218"/>
    <x v="0"/>
    <n v="9"/>
    <s v="Yes"/>
    <s v="January"/>
    <n v="2023"/>
  </r>
  <r>
    <s v="S00054960"/>
    <x v="6"/>
    <s v="P21"/>
    <x v="4"/>
    <x v="96"/>
    <n v="6113.25"/>
    <n v="612"/>
    <x v="0"/>
    <n v="9.9889705882352935"/>
    <s v="Yes"/>
    <s v="January"/>
    <n v="2023"/>
  </r>
  <r>
    <s v="S00054964"/>
    <x v="6"/>
    <s v="P21"/>
    <x v="3"/>
    <x v="422"/>
    <n v="3955.5"/>
    <n v="440"/>
    <x v="0"/>
    <n v="8.9897727272727277"/>
    <s v="Yes"/>
    <s v="June"/>
    <n v="2023"/>
  </r>
  <r>
    <s v="S00054977"/>
    <x v="6"/>
    <s v="P21"/>
    <x v="4"/>
    <x v="0"/>
    <n v="7476.75"/>
    <n v="831"/>
    <x v="0"/>
    <n v="8.9972924187725631"/>
    <s v="Yes"/>
    <s v="December"/>
    <n v="2023"/>
  </r>
  <r>
    <s v="S00054980"/>
    <x v="6"/>
    <s v="P22"/>
    <x v="3"/>
    <x v="137"/>
    <n v="184.5"/>
    <n v="10"/>
    <x v="2"/>
    <n v="18.45"/>
    <s v="No"/>
    <s v="September"/>
    <n v="2024"/>
  </r>
  <r>
    <s v="S00055008"/>
    <x v="6"/>
    <s v="P22"/>
    <x v="4"/>
    <x v="362"/>
    <n v="9459"/>
    <n v="430"/>
    <x v="1"/>
    <n v="21.99767441860465"/>
    <s v="No"/>
    <s v="August"/>
    <n v="2024"/>
  </r>
  <r>
    <s v="S00055021"/>
    <x v="6"/>
    <s v="P22"/>
    <x v="1"/>
    <x v="172"/>
    <n v="4173.75"/>
    <n v="232"/>
    <x v="0"/>
    <n v="17.990301724137932"/>
    <s v="Yes"/>
    <s v="January"/>
    <n v="2023"/>
  </r>
  <r>
    <s v="S00055023"/>
    <x v="6"/>
    <s v="P22"/>
    <x v="0"/>
    <x v="224"/>
    <n v="11054.25"/>
    <n v="503"/>
    <x v="0"/>
    <n v="21.976640159045726"/>
    <s v="Yes"/>
    <s v="August"/>
    <n v="2023"/>
  </r>
  <r>
    <s v="S00055056"/>
    <x v="6"/>
    <s v="P22"/>
    <x v="0"/>
    <x v="19"/>
    <n v="11144.25"/>
    <n v="507"/>
    <x v="0"/>
    <n v="21.98076923076923"/>
    <s v="Yes"/>
    <s v="June"/>
    <n v="2023"/>
  </r>
  <r>
    <s v="S00055063"/>
    <x v="6"/>
    <s v="P22"/>
    <x v="3"/>
    <x v="372"/>
    <n v="11817"/>
    <n v="538"/>
    <x v="0"/>
    <n v="21.964684014869889"/>
    <s v="Yes"/>
    <s v="August"/>
    <n v="2023"/>
  </r>
  <r>
    <s v="S00055070"/>
    <x v="6"/>
    <s v="P22"/>
    <x v="2"/>
    <x v="98"/>
    <n v="7062.75"/>
    <n v="372"/>
    <x v="1"/>
    <n v="18.985887096774192"/>
    <s v="No"/>
    <s v="July"/>
    <n v="2024"/>
  </r>
  <r>
    <s v="S00055106"/>
    <x v="6"/>
    <s v="P01"/>
    <x v="1"/>
    <x v="309"/>
    <n v="4932"/>
    <n v="411"/>
    <x v="1"/>
    <n v="12"/>
    <s v="No"/>
    <s v="July"/>
    <n v="2024"/>
  </r>
  <r>
    <s v="S00055156"/>
    <x v="6"/>
    <s v="P01"/>
    <x v="1"/>
    <x v="315"/>
    <n v="1892.25"/>
    <n v="119"/>
    <x v="0"/>
    <n v="15.90126050420168"/>
    <s v="Yes"/>
    <s v="February"/>
    <n v="2023"/>
  </r>
  <r>
    <s v="S00055161"/>
    <x v="6"/>
    <s v="P01"/>
    <x v="4"/>
    <x v="220"/>
    <n v="6367.5"/>
    <n v="531"/>
    <x v="0"/>
    <n v="11.991525423728813"/>
    <s v="Yes"/>
    <s v="September"/>
    <n v="2023"/>
  </r>
  <r>
    <s v="S00055183"/>
    <x v="6"/>
    <s v="P03"/>
    <x v="3"/>
    <x v="15"/>
    <n v="10341"/>
    <n v="1035"/>
    <x v="2"/>
    <n v="9.9913043478260875"/>
    <s v="No"/>
    <s v="September"/>
    <n v="2024"/>
  </r>
  <r>
    <s v="S00055220"/>
    <x v="6"/>
    <s v="P04"/>
    <x v="5"/>
    <x v="388"/>
    <n v="3303"/>
    <n v="551"/>
    <x v="0"/>
    <n v="5.9945553539019967"/>
    <s v="Yes"/>
    <s v="October"/>
    <n v="2023"/>
  </r>
  <r>
    <s v="S00055231"/>
    <x v="6"/>
    <s v="P04"/>
    <x v="4"/>
    <x v="339"/>
    <n v="2175.75"/>
    <n v="436"/>
    <x v="0"/>
    <n v="4.9902522935779814"/>
    <s v="Yes"/>
    <s v="April"/>
    <n v="2023"/>
  </r>
  <r>
    <s v="S00055246"/>
    <x v="6"/>
    <s v="P04"/>
    <x v="4"/>
    <x v="132"/>
    <n v="776.25"/>
    <n v="87"/>
    <x v="0"/>
    <n v="8.9224137931034484"/>
    <s v="Yes"/>
    <s v="July"/>
    <n v="2023"/>
  </r>
  <r>
    <s v="S00055254"/>
    <x v="6"/>
    <s v="P04"/>
    <x v="5"/>
    <x v="112"/>
    <n v="837"/>
    <n v="120"/>
    <x v="0"/>
    <n v="6.9749999999999996"/>
    <s v="Yes"/>
    <s v="February"/>
    <n v="2023"/>
  </r>
  <r>
    <s v="S00055275"/>
    <x v="6"/>
    <s v="P04"/>
    <x v="1"/>
    <x v="186"/>
    <n v="6858"/>
    <n v="858"/>
    <x v="2"/>
    <n v="7.9930069930069934"/>
    <s v="No"/>
    <s v="September"/>
    <n v="2024"/>
  </r>
  <r>
    <s v="S00055293"/>
    <x v="6"/>
    <s v="P04"/>
    <x v="1"/>
    <x v="85"/>
    <n v="7146"/>
    <n v="1021"/>
    <x v="1"/>
    <n v="6.9990205680705193"/>
    <s v="No"/>
    <s v="August"/>
    <n v="2024"/>
  </r>
  <r>
    <s v="S00055299"/>
    <x v="6"/>
    <s v="P04"/>
    <x v="4"/>
    <x v="147"/>
    <n v="2164.5"/>
    <n v="271"/>
    <x v="0"/>
    <n v="7.9870848708487081"/>
    <s v="Yes"/>
    <s v="November"/>
    <n v="2023"/>
  </r>
  <r>
    <s v="S00055340"/>
    <x v="6"/>
    <s v="P05"/>
    <x v="5"/>
    <x v="395"/>
    <n v="2936.25"/>
    <n v="420"/>
    <x v="0"/>
    <n v="6.9910714285714288"/>
    <s v="Yes"/>
    <s v="May"/>
    <n v="2024"/>
  </r>
  <r>
    <s v="S00055379"/>
    <x v="6"/>
    <s v="P05"/>
    <x v="0"/>
    <x v="103"/>
    <n v="8583.75"/>
    <n v="1717"/>
    <x v="0"/>
    <n v="4.9992719860221317"/>
    <s v="Yes"/>
    <s v="December"/>
    <n v="2023"/>
  </r>
  <r>
    <s v="S00055382"/>
    <x v="6"/>
    <s v="P05"/>
    <x v="4"/>
    <x v="366"/>
    <n v="6664.5"/>
    <n v="1111"/>
    <x v="0"/>
    <n v="5.9986498649864988"/>
    <s v="Yes"/>
    <s v="January"/>
    <n v="2024"/>
  </r>
  <r>
    <s v="S00055397"/>
    <x v="6"/>
    <s v="P05"/>
    <x v="0"/>
    <x v="84"/>
    <n v="4621.5"/>
    <n v="925"/>
    <x v="0"/>
    <n v="4.996216216216216"/>
    <s v="Yes"/>
    <s v="November"/>
    <n v="2023"/>
  </r>
  <r>
    <s v="S00055415"/>
    <x v="6"/>
    <s v="P05"/>
    <x v="0"/>
    <x v="236"/>
    <n v="5350.5"/>
    <n v="669"/>
    <x v="0"/>
    <n v="7.9977578475336326"/>
    <s v="Yes"/>
    <s v="February"/>
    <n v="2023"/>
  </r>
  <r>
    <s v="S00055423"/>
    <x v="6"/>
    <s v="P06"/>
    <x v="3"/>
    <x v="107"/>
    <n v="7024.5"/>
    <n v="293"/>
    <x v="0"/>
    <n v="23.974402730375427"/>
    <s v="Yes"/>
    <s v="November"/>
    <n v="2023"/>
  </r>
  <r>
    <s v="S00055432"/>
    <x v="6"/>
    <s v="P06"/>
    <x v="0"/>
    <x v="120"/>
    <n v="2913.75"/>
    <n v="108"/>
    <x v="0"/>
    <n v="26.979166666666668"/>
    <s v="Yes"/>
    <s v="February"/>
    <n v="2023"/>
  </r>
  <r>
    <s v="S00055450"/>
    <x v="6"/>
    <s v="P06"/>
    <x v="4"/>
    <x v="42"/>
    <n v="8655.75"/>
    <n v="347"/>
    <x v="3"/>
    <n v="24.944524495677232"/>
    <s v="No"/>
    <s v="June"/>
    <n v="2023"/>
  </r>
  <r>
    <s v="S00055470"/>
    <x v="6"/>
    <s v="P07"/>
    <x v="4"/>
    <x v="349"/>
    <n v="5523.75"/>
    <n v="205"/>
    <x v="1"/>
    <n v="26.945121951219512"/>
    <s v="No"/>
    <s v="August"/>
    <n v="2024"/>
  </r>
  <r>
    <s v="S00055514"/>
    <x v="6"/>
    <s v="P07"/>
    <x v="1"/>
    <x v="398"/>
    <n v="6106.5"/>
    <n v="227"/>
    <x v="0"/>
    <n v="26.900881057268723"/>
    <s v="Yes"/>
    <s v="May"/>
    <n v="2023"/>
  </r>
  <r>
    <s v="S00055526"/>
    <x v="6"/>
    <s v="P07"/>
    <x v="5"/>
    <x v="99"/>
    <n v="5060.25"/>
    <n v="188"/>
    <x v="0"/>
    <n v="26.916223404255319"/>
    <s v="Yes"/>
    <s v="June"/>
    <n v="2023"/>
  </r>
  <r>
    <s v="S00055582"/>
    <x v="6"/>
    <s v="P08"/>
    <x v="1"/>
    <x v="235"/>
    <n v="3289.5"/>
    <n v="165"/>
    <x v="0"/>
    <n v="19.936363636363637"/>
    <s v="Yes"/>
    <s v="February"/>
    <n v="2023"/>
  </r>
  <r>
    <s v="S00055618"/>
    <x v="6"/>
    <s v="P08"/>
    <x v="0"/>
    <x v="83"/>
    <n v="7443"/>
    <n v="339"/>
    <x v="0"/>
    <n v="21.955752212389381"/>
    <s v="Yes"/>
    <s v="December"/>
    <n v="2023"/>
  </r>
  <r>
    <s v="S00055621"/>
    <x v="6"/>
    <s v="P08"/>
    <x v="4"/>
    <x v="196"/>
    <n v="7555.5"/>
    <n v="360"/>
    <x v="0"/>
    <n v="20.987500000000001"/>
    <s v="Yes"/>
    <s v="June"/>
    <n v="2023"/>
  </r>
  <r>
    <s v="S00055625"/>
    <x v="6"/>
    <s v="P09"/>
    <x v="3"/>
    <x v="47"/>
    <n v="2256.75"/>
    <n v="119"/>
    <x v="2"/>
    <n v="18.964285714285715"/>
    <s v="No"/>
    <s v="September"/>
    <n v="2024"/>
  </r>
  <r>
    <s v="S00055626"/>
    <x v="6"/>
    <s v="P09"/>
    <x v="3"/>
    <x v="34"/>
    <n v="13871.25"/>
    <n v="694"/>
    <x v="0"/>
    <n v="19.987391930835734"/>
    <s v="Yes"/>
    <s v="April"/>
    <n v="2023"/>
  </r>
  <r>
    <s v="S00055634"/>
    <x v="6"/>
    <s v="P09"/>
    <x v="0"/>
    <x v="349"/>
    <n v="12073.5"/>
    <n v="636"/>
    <x v="1"/>
    <n v="18.983490566037737"/>
    <s v="No"/>
    <s v="August"/>
    <n v="2024"/>
  </r>
  <r>
    <s v="S00055663"/>
    <x v="6"/>
    <s v="P10"/>
    <x v="5"/>
    <x v="136"/>
    <n v="1653.75"/>
    <n v="138"/>
    <x v="0"/>
    <n v="11.983695652173912"/>
    <s v="Yes"/>
    <s v="May"/>
    <n v="2023"/>
  </r>
  <r>
    <s v="S00055756"/>
    <x v="6"/>
    <s v="P10"/>
    <x v="4"/>
    <x v="247"/>
    <n v="1687.5"/>
    <n v="113"/>
    <x v="0"/>
    <n v="14.93362831858407"/>
    <s v="Yes"/>
    <s v="February"/>
    <n v="2024"/>
  </r>
  <r>
    <s v="S00055761"/>
    <x v="6"/>
    <s v="P11"/>
    <x v="3"/>
    <x v="135"/>
    <n v="9177.75"/>
    <n v="438"/>
    <x v="0"/>
    <n v="20.953767123287673"/>
    <s v="Yes"/>
    <s v="July"/>
    <n v="2023"/>
  </r>
  <r>
    <s v="S00055829"/>
    <x v="6"/>
    <s v="P12"/>
    <x v="3"/>
    <x v="350"/>
    <n v="8192.25"/>
    <n v="631"/>
    <x v="3"/>
    <n v="12.982963549920761"/>
    <s v="No"/>
    <s v="November"/>
    <n v="2023"/>
  </r>
  <r>
    <s v="S00055843"/>
    <x v="6"/>
    <s v="P12"/>
    <x v="4"/>
    <x v="13"/>
    <n v="870.75"/>
    <n v="63"/>
    <x v="0"/>
    <n v="13.821428571428571"/>
    <s v="Yes"/>
    <s v="May"/>
    <n v="2024"/>
  </r>
  <r>
    <s v="S00055886"/>
    <x v="6"/>
    <s v="P13"/>
    <x v="2"/>
    <x v="355"/>
    <n v="7011"/>
    <n v="779"/>
    <x v="0"/>
    <n v="9"/>
    <s v="Yes"/>
    <s v="August"/>
    <n v="2023"/>
  </r>
  <r>
    <s v="S00055933"/>
    <x v="6"/>
    <s v="P13"/>
    <x v="3"/>
    <x v="434"/>
    <n v="6131.25"/>
    <n v="682"/>
    <x v="0"/>
    <n v="8.9901026392961878"/>
    <s v="Yes"/>
    <s v="May"/>
    <n v="2024"/>
  </r>
  <r>
    <s v="S00055952"/>
    <x v="6"/>
    <s v="P13"/>
    <x v="5"/>
    <x v="336"/>
    <n v="5204.25"/>
    <n v="651"/>
    <x v="0"/>
    <n v="7.9942396313364057"/>
    <s v="Yes"/>
    <s v="June"/>
    <n v="2023"/>
  </r>
  <r>
    <s v="S00055953"/>
    <x v="6"/>
    <s v="P13"/>
    <x v="5"/>
    <x v="113"/>
    <n v="3555"/>
    <n v="356"/>
    <x v="0"/>
    <n v="9.9859550561797761"/>
    <s v="Yes"/>
    <s v="May"/>
    <n v="2023"/>
  </r>
  <r>
    <s v="S00055969"/>
    <x v="6"/>
    <s v="P13"/>
    <x v="5"/>
    <x v="336"/>
    <n v="1723.5"/>
    <n v="216"/>
    <x v="0"/>
    <n v="7.979166666666667"/>
    <s v="Yes"/>
    <s v="June"/>
    <n v="2023"/>
  </r>
  <r>
    <s v="S00055985"/>
    <x v="6"/>
    <s v="P14"/>
    <x v="5"/>
    <x v="363"/>
    <n v="6194.25"/>
    <n v="413"/>
    <x v="0"/>
    <n v="14.998184019370459"/>
    <s v="Yes"/>
    <s v="April"/>
    <n v="2023"/>
  </r>
  <r>
    <s v="S00056087"/>
    <x v="6"/>
    <s v="P16"/>
    <x v="5"/>
    <x v="230"/>
    <n v="830.25"/>
    <n v="56"/>
    <x v="0"/>
    <n v="14.825892857142858"/>
    <s v="Yes"/>
    <s v="July"/>
    <n v="2023"/>
  </r>
  <r>
    <s v="S00056099"/>
    <x v="6"/>
    <s v="P16"/>
    <x v="4"/>
    <x v="147"/>
    <n v="22.5"/>
    <n v="2"/>
    <x v="0"/>
    <n v="11.25"/>
    <s v="Yes"/>
    <s v="November"/>
    <n v="2023"/>
  </r>
  <r>
    <s v="S00056101"/>
    <x v="6"/>
    <s v="P16"/>
    <x v="3"/>
    <x v="146"/>
    <n v="17624.25"/>
    <n v="1102"/>
    <x v="0"/>
    <n v="15.992967332123412"/>
    <s v="Yes"/>
    <s v="April"/>
    <n v="2024"/>
  </r>
  <r>
    <s v="S00056106"/>
    <x v="6"/>
    <s v="P16"/>
    <x v="5"/>
    <x v="141"/>
    <n v="8766"/>
    <n v="585"/>
    <x v="0"/>
    <n v="14.984615384615385"/>
    <s v="Yes"/>
    <s v="December"/>
    <n v="2023"/>
  </r>
  <r>
    <s v="S00056145"/>
    <x v="6"/>
    <s v="P16"/>
    <x v="0"/>
    <x v="329"/>
    <n v="6702.75"/>
    <n v="479"/>
    <x v="0"/>
    <n v="13.993215031315239"/>
    <s v="Yes"/>
    <s v="November"/>
    <n v="2023"/>
  </r>
  <r>
    <s v="S00056161"/>
    <x v="6"/>
    <s v="P16"/>
    <x v="0"/>
    <x v="409"/>
    <n v="11578.5"/>
    <n v="644"/>
    <x v="0"/>
    <n v="17.979037267080745"/>
    <s v="Yes"/>
    <s v="January"/>
    <n v="2024"/>
  </r>
  <r>
    <s v="S00056174"/>
    <x v="6"/>
    <s v="P17"/>
    <x v="5"/>
    <x v="204"/>
    <n v="488.25"/>
    <n v="49"/>
    <x v="0"/>
    <n v="9.9642857142857135"/>
    <s v="Yes"/>
    <s v="September"/>
    <n v="2023"/>
  </r>
  <r>
    <s v="S00056184"/>
    <x v="6"/>
    <s v="P17"/>
    <x v="4"/>
    <x v="386"/>
    <n v="7276.5"/>
    <n v="728"/>
    <x v="0"/>
    <n v="9.9951923076923084"/>
    <s v="Yes"/>
    <s v="May"/>
    <n v="2023"/>
  </r>
  <r>
    <s v="S00056206"/>
    <x v="6"/>
    <s v="P17"/>
    <x v="5"/>
    <x v="389"/>
    <n v="3712.5"/>
    <n v="465"/>
    <x v="0"/>
    <n v="7.9838709677419351"/>
    <s v="Yes"/>
    <s v="August"/>
    <n v="2023"/>
  </r>
  <r>
    <s v="S00056218"/>
    <x v="6"/>
    <s v="P17"/>
    <x v="4"/>
    <x v="430"/>
    <n v="7985.25"/>
    <n v="799"/>
    <x v="1"/>
    <n v="9.9940550688360457"/>
    <s v="No"/>
    <s v="July"/>
    <n v="2024"/>
  </r>
  <r>
    <s v="S00056221"/>
    <x v="6"/>
    <s v="P17"/>
    <x v="3"/>
    <x v="259"/>
    <n v="726.75"/>
    <n v="104"/>
    <x v="0"/>
    <n v="6.9879807692307692"/>
    <s v="Yes"/>
    <s v="February"/>
    <n v="2023"/>
  </r>
  <r>
    <s v="S00056230"/>
    <x v="6"/>
    <s v="P17"/>
    <x v="0"/>
    <x v="42"/>
    <n v="7346.25"/>
    <n v="1050"/>
    <x v="0"/>
    <n v="6.996428571428571"/>
    <s v="Yes"/>
    <s v="June"/>
    <n v="2023"/>
  </r>
  <r>
    <s v="S00056267"/>
    <x v="6"/>
    <s v="P18"/>
    <x v="4"/>
    <x v="266"/>
    <n v="3246.75"/>
    <n v="296"/>
    <x v="0"/>
    <n v="10.96875"/>
    <s v="Yes"/>
    <s v="October"/>
    <n v="2023"/>
  </r>
  <r>
    <s v="S00056307"/>
    <x v="6"/>
    <s v="P18"/>
    <x v="3"/>
    <x v="167"/>
    <n v="281.25"/>
    <n v="32"/>
    <x v="0"/>
    <n v="8.7890625"/>
    <s v="Yes"/>
    <s v="April"/>
    <n v="2023"/>
  </r>
  <r>
    <s v="S00056329"/>
    <x v="6"/>
    <s v="P19"/>
    <x v="1"/>
    <x v="356"/>
    <n v="569.25"/>
    <n v="21"/>
    <x v="0"/>
    <n v="27.107142857142858"/>
    <s v="Yes"/>
    <s v="March"/>
    <n v="2024"/>
  </r>
  <r>
    <s v="S00056375"/>
    <x v="6"/>
    <s v="P20"/>
    <x v="3"/>
    <x v="147"/>
    <n v="87.75"/>
    <n v="8"/>
    <x v="0"/>
    <n v="10.96875"/>
    <s v="Yes"/>
    <s v="November"/>
    <n v="2023"/>
  </r>
  <r>
    <s v="S00056384"/>
    <x v="6"/>
    <s v="P20"/>
    <x v="0"/>
    <x v="167"/>
    <n v="4464"/>
    <n v="558"/>
    <x v="0"/>
    <n v="8"/>
    <s v="Yes"/>
    <s v="April"/>
    <n v="2023"/>
  </r>
  <r>
    <s v="S00056391"/>
    <x v="6"/>
    <s v="P20"/>
    <x v="3"/>
    <x v="296"/>
    <n v="8399.25"/>
    <n v="840"/>
    <x v="0"/>
    <n v="9.9991071428571434"/>
    <s v="Yes"/>
    <s v="July"/>
    <n v="2023"/>
  </r>
  <r>
    <s v="S00056440"/>
    <x v="6"/>
    <s v="P21"/>
    <x v="3"/>
    <x v="305"/>
    <n v="2277"/>
    <n v="253"/>
    <x v="0"/>
    <n v="9"/>
    <s v="Yes"/>
    <s v="June"/>
    <n v="2024"/>
  </r>
  <r>
    <s v="S00056458"/>
    <x v="6"/>
    <s v="P21"/>
    <x v="3"/>
    <x v="280"/>
    <n v="5656.5"/>
    <n v="566"/>
    <x v="0"/>
    <n v="9.9938162544169611"/>
    <s v="Yes"/>
    <s v="January"/>
    <n v="2024"/>
  </r>
  <r>
    <s v="S00056527"/>
    <x v="6"/>
    <s v="P22"/>
    <x v="3"/>
    <x v="383"/>
    <n v="8725.5"/>
    <n v="460"/>
    <x v="0"/>
    <n v="18.968478260869563"/>
    <s v="Yes"/>
    <s v="October"/>
    <n v="2023"/>
  </r>
  <r>
    <s v="S00056538"/>
    <x v="6"/>
    <s v="P22"/>
    <x v="4"/>
    <x v="103"/>
    <n v="6666.75"/>
    <n v="371"/>
    <x v="0"/>
    <n v="17.96967654986523"/>
    <s v="Yes"/>
    <s v="December"/>
    <n v="2023"/>
  </r>
  <r>
    <s v="S00056565"/>
    <x v="6"/>
    <s v="P22"/>
    <x v="5"/>
    <x v="147"/>
    <n v="4538.25"/>
    <n v="253"/>
    <x v="0"/>
    <n v="17.937747035573121"/>
    <s v="Yes"/>
    <s v="November"/>
    <n v="2023"/>
  </r>
  <r>
    <s v="S00056571"/>
    <x v="6"/>
    <s v="P22"/>
    <x v="0"/>
    <x v="261"/>
    <n v="6828.75"/>
    <n v="360"/>
    <x v="0"/>
    <n v="18.96875"/>
    <s v="Yes"/>
    <s v="June"/>
    <n v="2024"/>
  </r>
  <r>
    <s v="S00056573"/>
    <x v="6"/>
    <s v="P22"/>
    <x v="4"/>
    <x v="107"/>
    <n v="7647.75"/>
    <n v="383"/>
    <x v="0"/>
    <n v="19.968015665796344"/>
    <s v="Yes"/>
    <s v="November"/>
    <n v="2023"/>
  </r>
  <r>
    <s v="S00056576"/>
    <x v="6"/>
    <s v="P22"/>
    <x v="3"/>
    <x v="17"/>
    <n v="1383.75"/>
    <n v="63"/>
    <x v="0"/>
    <n v="21.964285714285715"/>
    <s v="Yes"/>
    <s v="October"/>
    <n v="2023"/>
  </r>
  <r>
    <s v="S00056602"/>
    <x v="6"/>
    <s v="P22"/>
    <x v="1"/>
    <x v="20"/>
    <n v="12208.5"/>
    <n v="582"/>
    <x v="0"/>
    <n v="20.976804123711339"/>
    <s v="Yes"/>
    <s v="July"/>
    <n v="2023"/>
  </r>
  <r>
    <s v="S00056604"/>
    <x v="6"/>
    <s v="P22"/>
    <x v="0"/>
    <x v="76"/>
    <n v="5413.5"/>
    <n v="285"/>
    <x v="0"/>
    <n v="18.994736842105262"/>
    <s v="Yes"/>
    <s v="January"/>
    <n v="2023"/>
  </r>
  <r>
    <s v="S00056623"/>
    <x v="6"/>
    <s v="P01"/>
    <x v="4"/>
    <x v="152"/>
    <n v="3523.5"/>
    <n v="221"/>
    <x v="0"/>
    <n v="15.94343891402715"/>
    <s v="Yes"/>
    <s v="February"/>
    <n v="2023"/>
  </r>
  <r>
    <s v="S00056649"/>
    <x v="6"/>
    <s v="P01"/>
    <x v="5"/>
    <x v="214"/>
    <n v="6864.75"/>
    <n v="458"/>
    <x v="3"/>
    <n v="14.988537117903929"/>
    <s v="No"/>
    <s v="March"/>
    <n v="2024"/>
  </r>
  <r>
    <s v="S00056655"/>
    <x v="6"/>
    <s v="P01"/>
    <x v="0"/>
    <x v="189"/>
    <n v="5487.75"/>
    <n v="423"/>
    <x v="3"/>
    <n v="12.973404255319149"/>
    <s v="No"/>
    <s v="November"/>
    <n v="2023"/>
  </r>
  <r>
    <s v="S00056673"/>
    <x v="6"/>
    <s v="P01"/>
    <x v="0"/>
    <x v="239"/>
    <n v="3690"/>
    <n v="284"/>
    <x v="0"/>
    <n v="12.992957746478874"/>
    <s v="Yes"/>
    <s v="September"/>
    <n v="2023"/>
  </r>
  <r>
    <s v="S00056716"/>
    <x v="6"/>
    <s v="P03"/>
    <x v="5"/>
    <x v="115"/>
    <n v="13263.75"/>
    <n v="1021"/>
    <x v="2"/>
    <n v="12.990940254652301"/>
    <s v="No"/>
    <s v="September"/>
    <n v="2024"/>
  </r>
  <r>
    <s v="S00056717"/>
    <x v="6"/>
    <s v="P03"/>
    <x v="5"/>
    <x v="369"/>
    <n v="567"/>
    <n v="52"/>
    <x v="0"/>
    <n v="10.903846153846153"/>
    <s v="Yes"/>
    <s v="October"/>
    <n v="2023"/>
  </r>
  <r>
    <s v="S00056732"/>
    <x v="6"/>
    <s v="P04"/>
    <x v="3"/>
    <x v="123"/>
    <n v="5222.25"/>
    <n v="747"/>
    <x v="0"/>
    <n v="6.9909638554216871"/>
    <s v="Yes"/>
    <s v="March"/>
    <n v="2023"/>
  </r>
  <r>
    <s v="S00056745"/>
    <x v="6"/>
    <s v="P04"/>
    <x v="4"/>
    <x v="104"/>
    <n v="1509.75"/>
    <n v="189"/>
    <x v="0"/>
    <n v="7.9880952380952381"/>
    <s v="Yes"/>
    <s v="April"/>
    <n v="2023"/>
  </r>
  <r>
    <s v="S00056752"/>
    <x v="6"/>
    <s v="P04"/>
    <x v="5"/>
    <x v="58"/>
    <n v="2823.75"/>
    <n v="404"/>
    <x v="0"/>
    <n v="6.9894801980198018"/>
    <s v="Yes"/>
    <s v="December"/>
    <n v="2023"/>
  </r>
  <r>
    <s v="S00056769"/>
    <x v="6"/>
    <s v="P04"/>
    <x v="5"/>
    <x v="115"/>
    <n v="18202.5"/>
    <n v="2601"/>
    <x v="2"/>
    <n v="6.9982698961937713"/>
    <s v="No"/>
    <s v="September"/>
    <n v="2024"/>
  </r>
  <r>
    <s v="S00056822"/>
    <x v="6"/>
    <s v="P04"/>
    <x v="1"/>
    <x v="291"/>
    <n v="85.5"/>
    <n v="11"/>
    <x v="0"/>
    <n v="7.7727272727272725"/>
    <s v="Yes"/>
    <s v="January"/>
    <n v="2023"/>
  </r>
  <r>
    <s v="S00056840"/>
    <x v="6"/>
    <s v="P04"/>
    <x v="1"/>
    <x v="439"/>
    <n v="6072.75"/>
    <n v="1215"/>
    <x v="0"/>
    <n v="4.9981481481481485"/>
    <s v="Yes"/>
    <s v="March"/>
    <n v="2023"/>
  </r>
  <r>
    <s v="S00056858"/>
    <x v="6"/>
    <s v="P05"/>
    <x v="0"/>
    <x v="187"/>
    <n v="7715.25"/>
    <n v="1544"/>
    <x v="0"/>
    <n v="4.996923575129534"/>
    <s v="Yes"/>
    <s v="February"/>
    <n v="2024"/>
  </r>
  <r>
    <s v="S00056893"/>
    <x v="6"/>
    <s v="P05"/>
    <x v="0"/>
    <x v="358"/>
    <n v="3462.75"/>
    <n v="433"/>
    <x v="0"/>
    <n v="7.9971131639722861"/>
    <s v="Yes"/>
    <s v="February"/>
    <n v="2023"/>
  </r>
  <r>
    <s v="S00056897"/>
    <x v="6"/>
    <s v="P05"/>
    <x v="4"/>
    <x v="233"/>
    <n v="13866.75"/>
    <n v="2774"/>
    <x v="0"/>
    <n v="4.9988284066330211"/>
    <s v="Yes"/>
    <s v="January"/>
    <n v="2023"/>
  </r>
  <r>
    <s v="S00056910"/>
    <x v="6"/>
    <s v="P05"/>
    <x v="0"/>
    <x v="36"/>
    <n v="4864.5"/>
    <n v="811"/>
    <x v="0"/>
    <n v="5.9981504315659677"/>
    <s v="Yes"/>
    <s v="February"/>
    <n v="2023"/>
  </r>
  <r>
    <s v="S00056943"/>
    <x v="6"/>
    <s v="P05"/>
    <x v="0"/>
    <x v="385"/>
    <n v="924.75"/>
    <n v="133"/>
    <x v="2"/>
    <n v="6.9530075187969924"/>
    <s v="No"/>
    <s v="September"/>
    <n v="2024"/>
  </r>
  <r>
    <s v="S00056955"/>
    <x v="6"/>
    <s v="P06"/>
    <x v="5"/>
    <x v="389"/>
    <n v="5454"/>
    <n v="210"/>
    <x v="0"/>
    <n v="25.971428571428572"/>
    <s v="Yes"/>
    <s v="August"/>
    <n v="2023"/>
  </r>
  <r>
    <s v="S00056992"/>
    <x v="6"/>
    <s v="P07"/>
    <x v="1"/>
    <x v="382"/>
    <n v="3771"/>
    <n v="135"/>
    <x v="0"/>
    <n v="27.933333333333334"/>
    <s v="Yes"/>
    <s v="January"/>
    <n v="2024"/>
  </r>
  <r>
    <s v="S00057003"/>
    <x v="6"/>
    <s v="P07"/>
    <x v="3"/>
    <x v="109"/>
    <n v="5323.5"/>
    <n v="191"/>
    <x v="0"/>
    <n v="27.8717277486911"/>
    <s v="Yes"/>
    <s v="February"/>
    <n v="2024"/>
  </r>
  <r>
    <s v="S00057028"/>
    <x v="6"/>
    <s v="P07"/>
    <x v="0"/>
    <x v="309"/>
    <n v="6342.75"/>
    <n v="235"/>
    <x v="1"/>
    <n v="26.990425531914894"/>
    <s v="No"/>
    <s v="July"/>
    <n v="2024"/>
  </r>
  <r>
    <s v="S00057040"/>
    <x v="6"/>
    <s v="P07"/>
    <x v="5"/>
    <x v="109"/>
    <n v="4961.25"/>
    <n v="178"/>
    <x v="0"/>
    <n v="27.872191011235955"/>
    <s v="Yes"/>
    <s v="February"/>
    <n v="2024"/>
  </r>
  <r>
    <s v="S00057101"/>
    <x v="6"/>
    <s v="P08"/>
    <x v="4"/>
    <x v="135"/>
    <n v="4200.75"/>
    <n v="234"/>
    <x v="0"/>
    <n v="17.951923076923077"/>
    <s v="Yes"/>
    <s v="July"/>
    <n v="2023"/>
  </r>
  <r>
    <s v="S00057104"/>
    <x v="6"/>
    <s v="P08"/>
    <x v="3"/>
    <x v="154"/>
    <n v="650.25"/>
    <n v="30"/>
    <x v="0"/>
    <n v="21.675000000000001"/>
    <s v="Yes"/>
    <s v="February"/>
    <n v="2024"/>
  </r>
  <r>
    <s v="S00057108"/>
    <x v="6"/>
    <s v="P08"/>
    <x v="5"/>
    <x v="137"/>
    <n v="1237.5"/>
    <n v="59"/>
    <x v="2"/>
    <n v="20.974576271186439"/>
    <s v="No"/>
    <s v="September"/>
    <n v="2024"/>
  </r>
  <r>
    <s v="S00057126"/>
    <x v="6"/>
    <s v="P08"/>
    <x v="5"/>
    <x v="247"/>
    <n v="11193.75"/>
    <n v="509"/>
    <x v="3"/>
    <n v="21.991650294695482"/>
    <s v="No"/>
    <s v="February"/>
    <n v="2024"/>
  </r>
  <r>
    <s v="S00057208"/>
    <x v="6"/>
    <s v="P10"/>
    <x v="3"/>
    <x v="292"/>
    <n v="3595.5"/>
    <n v="240"/>
    <x v="0"/>
    <n v="14.981249999999999"/>
    <s v="Yes"/>
    <s v="February"/>
    <n v="2024"/>
  </r>
  <r>
    <s v="S00057256"/>
    <x v="6"/>
    <s v="P10"/>
    <x v="3"/>
    <x v="4"/>
    <n v="8446.5"/>
    <n v="564"/>
    <x v="0"/>
    <n v="14.976063829787234"/>
    <s v="Yes"/>
    <s v="December"/>
    <n v="2023"/>
  </r>
  <r>
    <s v="S00057258"/>
    <x v="6"/>
    <s v="P10"/>
    <x v="3"/>
    <x v="347"/>
    <n v="3948.75"/>
    <n v="304"/>
    <x v="0"/>
    <n v="12.989309210526315"/>
    <s v="Yes"/>
    <s v="August"/>
    <n v="2023"/>
  </r>
  <r>
    <s v="S00057275"/>
    <x v="6"/>
    <s v="P10"/>
    <x v="3"/>
    <x v="397"/>
    <n v="4416.75"/>
    <n v="340"/>
    <x v="3"/>
    <n v="12.990441176470588"/>
    <s v="No"/>
    <s v="June"/>
    <n v="2024"/>
  </r>
  <r>
    <s v="S00057353"/>
    <x v="6"/>
    <s v="P12"/>
    <x v="0"/>
    <x v="0"/>
    <n v="7654.5"/>
    <n v="547"/>
    <x v="0"/>
    <n v="13.993601462522852"/>
    <s v="Yes"/>
    <s v="December"/>
    <n v="2023"/>
  </r>
  <r>
    <s v="S00057374"/>
    <x v="6"/>
    <s v="P12"/>
    <x v="4"/>
    <x v="138"/>
    <n v="11848.5"/>
    <n v="741"/>
    <x v="0"/>
    <n v="15.989878542510121"/>
    <s v="Yes"/>
    <s v="March"/>
    <n v="2024"/>
  </r>
  <r>
    <s v="S00057379"/>
    <x v="6"/>
    <s v="P12"/>
    <x v="5"/>
    <x v="241"/>
    <n v="5872.5"/>
    <n v="346"/>
    <x v="0"/>
    <n v="16.972543352601157"/>
    <s v="Yes"/>
    <s v="June"/>
    <n v="2024"/>
  </r>
  <r>
    <s v="S00057383"/>
    <x v="6"/>
    <s v="P12"/>
    <x v="1"/>
    <x v="197"/>
    <n v="7789.5"/>
    <n v="557"/>
    <x v="0"/>
    <n v="13.984739676840215"/>
    <s v="Yes"/>
    <s v="November"/>
    <n v="2023"/>
  </r>
  <r>
    <s v="S00057386"/>
    <x v="6"/>
    <s v="P12"/>
    <x v="0"/>
    <x v="150"/>
    <n v="10815.75"/>
    <n v="722"/>
    <x v="0"/>
    <n v="14.980263157894736"/>
    <s v="Yes"/>
    <s v="August"/>
    <n v="2023"/>
  </r>
  <r>
    <s v="S00057389"/>
    <x v="6"/>
    <s v="P12"/>
    <x v="4"/>
    <x v="45"/>
    <n v="5526"/>
    <n v="326"/>
    <x v="0"/>
    <n v="16.950920245398773"/>
    <s v="Yes"/>
    <s v="October"/>
    <n v="2023"/>
  </r>
  <r>
    <s v="S00057404"/>
    <x v="6"/>
    <s v="P13"/>
    <x v="0"/>
    <x v="342"/>
    <n v="6088.5"/>
    <n v="870"/>
    <x v="0"/>
    <n v="6.9982758620689651"/>
    <s v="Yes"/>
    <s v="June"/>
    <n v="2024"/>
  </r>
  <r>
    <s v="S00057413"/>
    <x v="6"/>
    <s v="P13"/>
    <x v="5"/>
    <x v="126"/>
    <n v="3480.75"/>
    <n v="387"/>
    <x v="0"/>
    <n v="8.9941860465116275"/>
    <s v="Yes"/>
    <s v="December"/>
    <n v="2023"/>
  </r>
  <r>
    <s v="S00057449"/>
    <x v="6"/>
    <s v="P13"/>
    <x v="5"/>
    <x v="77"/>
    <n v="8568"/>
    <n v="1428"/>
    <x v="0"/>
    <n v="6"/>
    <s v="Yes"/>
    <s v="November"/>
    <n v="2023"/>
  </r>
  <r>
    <s v="S00057456"/>
    <x v="6"/>
    <s v="P13"/>
    <x v="4"/>
    <x v="66"/>
    <n v="6176.25"/>
    <n v="618"/>
    <x v="0"/>
    <n v="9.9939320388349522"/>
    <s v="Yes"/>
    <s v="December"/>
    <n v="2023"/>
  </r>
  <r>
    <s v="S00057505"/>
    <x v="6"/>
    <s v="P13"/>
    <x v="0"/>
    <x v="7"/>
    <n v="3604.5"/>
    <n v="601"/>
    <x v="0"/>
    <n v="5.9975041597337766"/>
    <s v="Yes"/>
    <s v="December"/>
    <n v="2023"/>
  </r>
  <r>
    <s v="S00057514"/>
    <x v="6"/>
    <s v="P14"/>
    <x v="3"/>
    <x v="342"/>
    <n v="6990.75"/>
    <n v="500"/>
    <x v="0"/>
    <n v="13.9815"/>
    <s v="Yes"/>
    <s v="June"/>
    <n v="2024"/>
  </r>
  <r>
    <s v="S00057571"/>
    <x v="6"/>
    <s v="P14"/>
    <x v="1"/>
    <x v="85"/>
    <n v="3723.75"/>
    <n v="220"/>
    <x v="1"/>
    <n v="16.926136363636363"/>
    <s v="No"/>
    <s v="August"/>
    <n v="2024"/>
  </r>
  <r>
    <s v="S00057587"/>
    <x v="6"/>
    <s v="P15"/>
    <x v="1"/>
    <x v="234"/>
    <n v="6756.75"/>
    <n v="376"/>
    <x v="0"/>
    <n v="17.970079787234042"/>
    <s v="Yes"/>
    <s v="June"/>
    <n v="2023"/>
  </r>
  <r>
    <s v="S00057595"/>
    <x v="6"/>
    <s v="P15"/>
    <x v="4"/>
    <x v="62"/>
    <n v="11360.25"/>
    <n v="669"/>
    <x v="0"/>
    <n v="16.980941704035875"/>
    <s v="Yes"/>
    <s v="November"/>
    <n v="2023"/>
  </r>
  <r>
    <s v="S00057602"/>
    <x v="6"/>
    <s v="P15"/>
    <x v="5"/>
    <x v="8"/>
    <n v="10343.25"/>
    <n v="609"/>
    <x v="0"/>
    <n v="16.983990147783253"/>
    <s v="Yes"/>
    <s v="August"/>
    <n v="2023"/>
  </r>
  <r>
    <s v="S00057645"/>
    <x v="6"/>
    <s v="P16"/>
    <x v="4"/>
    <x v="16"/>
    <n v="4572"/>
    <n v="254"/>
    <x v="1"/>
    <n v="18"/>
    <s v="No"/>
    <s v="July"/>
    <n v="2024"/>
  </r>
  <r>
    <s v="S00057706"/>
    <x v="6"/>
    <s v="P17"/>
    <x v="1"/>
    <x v="37"/>
    <n v="902.25"/>
    <n v="101"/>
    <x v="0"/>
    <n v="8.9331683168316829"/>
    <s v="Yes"/>
    <s v="November"/>
    <n v="2023"/>
  </r>
  <r>
    <s v="S00057716"/>
    <x v="6"/>
    <s v="P17"/>
    <x v="3"/>
    <x v="277"/>
    <n v="4828.5"/>
    <n v="537"/>
    <x v="0"/>
    <n v="8.9916201117318444"/>
    <s v="Yes"/>
    <s v="February"/>
    <n v="2024"/>
  </r>
  <r>
    <s v="S00057717"/>
    <x v="6"/>
    <s v="P17"/>
    <x v="3"/>
    <x v="264"/>
    <n v="7992"/>
    <n v="727"/>
    <x v="1"/>
    <n v="10.99312242090784"/>
    <s v="No"/>
    <s v="July"/>
    <n v="2024"/>
  </r>
  <r>
    <s v="S00057725"/>
    <x v="6"/>
    <s v="P17"/>
    <x v="0"/>
    <x v="64"/>
    <n v="8804.25"/>
    <n v="1258"/>
    <x v="0"/>
    <n v="6.998608903020668"/>
    <s v="Yes"/>
    <s v="August"/>
    <n v="2023"/>
  </r>
  <r>
    <s v="S00057733"/>
    <x v="6"/>
    <s v="P17"/>
    <x v="3"/>
    <x v="306"/>
    <n v="5242.5"/>
    <n v="583"/>
    <x v="0"/>
    <n v="8.9922813036020575"/>
    <s v="Yes"/>
    <s v="January"/>
    <n v="2024"/>
  </r>
  <r>
    <s v="S00057762"/>
    <x v="6"/>
    <s v="P17"/>
    <x v="4"/>
    <x v="7"/>
    <n v="2238.75"/>
    <n v="320"/>
    <x v="0"/>
    <n v="6.99609375"/>
    <s v="Yes"/>
    <s v="December"/>
    <n v="2023"/>
  </r>
  <r>
    <s v="S00057765"/>
    <x v="6"/>
    <s v="P17"/>
    <x v="4"/>
    <x v="298"/>
    <n v="14859"/>
    <n v="1486"/>
    <x v="0"/>
    <n v="9.9993270524899049"/>
    <s v="Yes"/>
    <s v="February"/>
    <n v="2024"/>
  </r>
  <r>
    <s v="S00057784"/>
    <x v="6"/>
    <s v="P18"/>
    <x v="3"/>
    <x v="198"/>
    <n v="1748.25"/>
    <n v="195"/>
    <x v="1"/>
    <n v="8.9653846153846146"/>
    <s v="No"/>
    <s v="August"/>
    <n v="2024"/>
  </r>
  <r>
    <s v="S00057785"/>
    <x v="6"/>
    <s v="P18"/>
    <x v="3"/>
    <x v="173"/>
    <n v="2790"/>
    <n v="349"/>
    <x v="0"/>
    <n v="7.9942693409742116"/>
    <s v="Yes"/>
    <s v="January"/>
    <n v="2023"/>
  </r>
  <r>
    <s v="S00057861"/>
    <x v="6"/>
    <s v="P19"/>
    <x v="0"/>
    <x v="3"/>
    <n v="4182.75"/>
    <n v="150"/>
    <x v="0"/>
    <n v="27.885000000000002"/>
    <s v="Yes"/>
    <s v="April"/>
    <n v="2023"/>
  </r>
  <r>
    <s v="S00057956"/>
    <x v="6"/>
    <s v="P21"/>
    <x v="3"/>
    <x v="13"/>
    <n v="5195.25"/>
    <n v="520"/>
    <x v="0"/>
    <n v="9.9908653846153843"/>
    <s v="Yes"/>
    <s v="May"/>
    <n v="2024"/>
  </r>
  <r>
    <s v="S00058085"/>
    <x v="6"/>
    <s v="P22"/>
    <x v="4"/>
    <x v="213"/>
    <n v="3555"/>
    <n v="178"/>
    <x v="0"/>
    <n v="19.971910112359552"/>
    <s v="Yes"/>
    <s v="January"/>
    <n v="2023"/>
  </r>
  <r>
    <s v="S00058108"/>
    <x v="6"/>
    <s v="P22"/>
    <x v="3"/>
    <x v="257"/>
    <n v="4313.25"/>
    <n v="228"/>
    <x v="0"/>
    <n v="18.917763157894736"/>
    <s v="Yes"/>
    <s v="December"/>
    <n v="2023"/>
  </r>
  <r>
    <s v="S00058116"/>
    <x v="6"/>
    <s v="P22"/>
    <x v="0"/>
    <x v="310"/>
    <n v="8721"/>
    <n v="437"/>
    <x v="0"/>
    <n v="19.956521739130434"/>
    <s v="Yes"/>
    <s v="January"/>
    <n v="2024"/>
  </r>
  <r>
    <s v="S00058138"/>
    <x v="6"/>
    <s v="P22"/>
    <x v="4"/>
    <x v="93"/>
    <n v="1410.75"/>
    <n v="65"/>
    <x v="0"/>
    <n v="21.703846153846154"/>
    <s v="Yes"/>
    <s v="December"/>
    <n v="2023"/>
  </r>
  <r>
    <s v="S00058201"/>
    <x v="7"/>
    <s v="P01"/>
    <x v="0"/>
    <x v="77"/>
    <n v="11218.5"/>
    <n v="802"/>
    <x v="0"/>
    <n v="13.988154613466333"/>
    <s v="Yes"/>
    <s v="November"/>
    <n v="2023"/>
  </r>
  <r>
    <s v="S00058266"/>
    <x v="7"/>
    <s v="P04"/>
    <x v="2"/>
    <x v="85"/>
    <n v="7332.75"/>
    <n v="917"/>
    <x v="1"/>
    <n v="7.9964558342420942"/>
    <s v="No"/>
    <s v="August"/>
    <n v="2024"/>
  </r>
  <r>
    <s v="S00058302"/>
    <x v="7"/>
    <s v="P04"/>
    <x v="1"/>
    <x v="384"/>
    <n v="227.25"/>
    <n v="46"/>
    <x v="0"/>
    <n v="4.9402173913043477"/>
    <s v="Yes"/>
    <s v="June"/>
    <n v="2024"/>
  </r>
  <r>
    <s v="S00058316"/>
    <x v="7"/>
    <s v="P04"/>
    <x v="5"/>
    <x v="373"/>
    <n v="2830.5"/>
    <n v="405"/>
    <x v="0"/>
    <n v="6.9888888888888889"/>
    <s v="Yes"/>
    <s v="October"/>
    <n v="2023"/>
  </r>
  <r>
    <s v="S00058343"/>
    <x v="7"/>
    <s v="P04"/>
    <x v="4"/>
    <x v="71"/>
    <n v="15554.25"/>
    <n v="2593"/>
    <x v="2"/>
    <n v="5.9985537986887776"/>
    <s v="No"/>
    <s v="September"/>
    <n v="2024"/>
  </r>
  <r>
    <s v="S00058372"/>
    <x v="7"/>
    <s v="P04"/>
    <x v="0"/>
    <x v="316"/>
    <n v="8331.75"/>
    <n v="1667"/>
    <x v="0"/>
    <n v="4.9980503899220157"/>
    <s v="Yes"/>
    <s v="March"/>
    <n v="2024"/>
  </r>
  <r>
    <s v="S00058392"/>
    <x v="7"/>
    <s v="P05"/>
    <x v="4"/>
    <x v="225"/>
    <n v="1390.5"/>
    <n v="279"/>
    <x v="1"/>
    <n v="4.9838709677419351"/>
    <s v="No"/>
    <s v="July"/>
    <n v="2024"/>
  </r>
  <r>
    <s v="S00058397"/>
    <x v="7"/>
    <s v="P05"/>
    <x v="3"/>
    <x v="319"/>
    <n v="2110.5"/>
    <n v="235"/>
    <x v="0"/>
    <n v="8.9808510638297872"/>
    <s v="Yes"/>
    <s v="January"/>
    <n v="2024"/>
  </r>
  <r>
    <s v="S00058401"/>
    <x v="7"/>
    <s v="P05"/>
    <x v="5"/>
    <x v="26"/>
    <n v="468"/>
    <n v="94"/>
    <x v="0"/>
    <n v="4.9787234042553195"/>
    <s v="Yes"/>
    <s v="May"/>
    <n v="2023"/>
  </r>
  <r>
    <s v="S00058406"/>
    <x v="7"/>
    <s v="P05"/>
    <x v="0"/>
    <x v="285"/>
    <n v="3109.5"/>
    <n v="445"/>
    <x v="0"/>
    <n v="6.9876404494382021"/>
    <s v="Yes"/>
    <s v="August"/>
    <n v="2023"/>
  </r>
  <r>
    <s v="S00058433"/>
    <x v="7"/>
    <s v="P05"/>
    <x v="5"/>
    <x v="365"/>
    <n v="6840"/>
    <n v="978"/>
    <x v="2"/>
    <n v="6.9938650306748462"/>
    <s v="No"/>
    <s v="September"/>
    <n v="2024"/>
  </r>
  <r>
    <s v="S00058446"/>
    <x v="7"/>
    <s v="P05"/>
    <x v="3"/>
    <x v="124"/>
    <n v="5548.5"/>
    <n v="793"/>
    <x v="0"/>
    <n v="6.996847414880202"/>
    <s v="Yes"/>
    <s v="January"/>
    <n v="2023"/>
  </r>
  <r>
    <s v="S00058475"/>
    <x v="7"/>
    <s v="P05"/>
    <x v="0"/>
    <x v="292"/>
    <n v="5103"/>
    <n v="638"/>
    <x v="0"/>
    <n v="7.9984326018808778"/>
    <s v="Yes"/>
    <s v="February"/>
    <n v="2024"/>
  </r>
  <r>
    <s v="S00058505"/>
    <x v="7"/>
    <s v="P06"/>
    <x v="1"/>
    <x v="103"/>
    <n v="6.75"/>
    <n v="1"/>
    <x v="0"/>
    <n v="6.75"/>
    <s v="Yes"/>
    <s v="December"/>
    <n v="2023"/>
  </r>
  <r>
    <s v="S00058510"/>
    <x v="7"/>
    <s v="P06"/>
    <x v="4"/>
    <x v="203"/>
    <n v="1719"/>
    <n v="72"/>
    <x v="0"/>
    <n v="23.875"/>
    <s v="Yes"/>
    <s v="October"/>
    <n v="2023"/>
  </r>
  <r>
    <s v="S00058634"/>
    <x v="7"/>
    <s v="P08"/>
    <x v="3"/>
    <x v="24"/>
    <n v="9024.75"/>
    <n v="452"/>
    <x v="0"/>
    <n v="19.966261061946902"/>
    <s v="Yes"/>
    <s v="May"/>
    <n v="2024"/>
  </r>
  <r>
    <s v="S00058691"/>
    <x v="7"/>
    <s v="P09"/>
    <x v="2"/>
    <x v="107"/>
    <n v="5289.75"/>
    <n v="265"/>
    <x v="0"/>
    <n v="19.961320754716983"/>
    <s v="Yes"/>
    <s v="November"/>
    <n v="2023"/>
  </r>
  <r>
    <s v="S00058700"/>
    <x v="7"/>
    <s v="P09"/>
    <x v="4"/>
    <x v="150"/>
    <n v="2164.5"/>
    <n v="109"/>
    <x v="3"/>
    <n v="19.857798165137616"/>
    <s v="No"/>
    <s v="August"/>
    <n v="2023"/>
  </r>
  <r>
    <s v="S00058701"/>
    <x v="7"/>
    <s v="P10"/>
    <x v="3"/>
    <x v="31"/>
    <n v="996.75"/>
    <n v="77"/>
    <x v="0"/>
    <n v="12.944805194805195"/>
    <s v="Yes"/>
    <s v="September"/>
    <n v="2023"/>
  </r>
  <r>
    <s v="S00058702"/>
    <x v="7"/>
    <s v="P10"/>
    <x v="3"/>
    <x v="309"/>
    <n v="4808.25"/>
    <n v="370"/>
    <x v="1"/>
    <n v="12.99527027027027"/>
    <s v="No"/>
    <s v="July"/>
    <n v="2024"/>
  </r>
  <r>
    <s v="S00058785"/>
    <x v="7"/>
    <s v="P10"/>
    <x v="4"/>
    <x v="227"/>
    <n v="828"/>
    <n v="69"/>
    <x v="0"/>
    <n v="12"/>
    <s v="Yes"/>
    <s v="March"/>
    <n v="2023"/>
  </r>
  <r>
    <s v="S00058790"/>
    <x v="7"/>
    <s v="P10"/>
    <x v="5"/>
    <x v="346"/>
    <n v="9398.25"/>
    <n v="672"/>
    <x v="2"/>
    <n v="13.985491071428571"/>
    <s v="No"/>
    <s v="September"/>
    <n v="2024"/>
  </r>
  <r>
    <s v="S00058823"/>
    <x v="7"/>
    <s v="P11"/>
    <x v="3"/>
    <x v="168"/>
    <n v="10899"/>
    <n v="519"/>
    <x v="0"/>
    <n v="21"/>
    <s v="Yes"/>
    <s v="January"/>
    <n v="2024"/>
  </r>
  <r>
    <s v="S00058839"/>
    <x v="7"/>
    <s v="P11"/>
    <x v="3"/>
    <x v="367"/>
    <n v="3028.5"/>
    <n v="179"/>
    <x v="0"/>
    <n v="16.91899441340782"/>
    <s v="Yes"/>
    <s v="February"/>
    <n v="2024"/>
  </r>
  <r>
    <s v="S00058840"/>
    <x v="7"/>
    <s v="P11"/>
    <x v="3"/>
    <x v="262"/>
    <n v="6075"/>
    <n v="304"/>
    <x v="0"/>
    <n v="19.983552631578949"/>
    <s v="Yes"/>
    <s v="June"/>
    <n v="2023"/>
  </r>
  <r>
    <s v="S00058851"/>
    <x v="7"/>
    <s v="P11"/>
    <x v="4"/>
    <x v="138"/>
    <n v="7742.25"/>
    <n v="408"/>
    <x v="0"/>
    <n v="18.976102941176471"/>
    <s v="Yes"/>
    <s v="March"/>
    <n v="2024"/>
  </r>
  <r>
    <s v="S00058864"/>
    <x v="7"/>
    <s v="P12"/>
    <x v="0"/>
    <x v="358"/>
    <n v="6752.25"/>
    <n v="483"/>
    <x v="0"/>
    <n v="13.979813664596273"/>
    <s v="Yes"/>
    <s v="February"/>
    <n v="2023"/>
  </r>
  <r>
    <s v="S00058866"/>
    <x v="7"/>
    <s v="P12"/>
    <x v="0"/>
    <x v="130"/>
    <n v="7976.25"/>
    <n v="614"/>
    <x v="0"/>
    <n v="12.990635179153095"/>
    <s v="Yes"/>
    <s v="July"/>
    <n v="2023"/>
  </r>
  <r>
    <s v="S00058871"/>
    <x v="7"/>
    <s v="P12"/>
    <x v="3"/>
    <x v="94"/>
    <n v="373.5"/>
    <n v="27"/>
    <x v="1"/>
    <n v="13.833333333333334"/>
    <s v="No"/>
    <s v="July"/>
    <n v="2024"/>
  </r>
  <r>
    <s v="S00058896"/>
    <x v="7"/>
    <s v="P12"/>
    <x v="1"/>
    <x v="419"/>
    <n v="6903"/>
    <n v="531"/>
    <x v="0"/>
    <n v="13"/>
    <s v="Yes"/>
    <s v="January"/>
    <n v="2024"/>
  </r>
  <r>
    <s v="S00058903"/>
    <x v="7"/>
    <s v="P12"/>
    <x v="4"/>
    <x v="297"/>
    <n v="4506.75"/>
    <n v="282"/>
    <x v="0"/>
    <n v="15.981382978723405"/>
    <s v="Yes"/>
    <s v="July"/>
    <n v="2023"/>
  </r>
  <r>
    <s v="S00058909"/>
    <x v="7"/>
    <s v="P12"/>
    <x v="5"/>
    <x v="84"/>
    <n v="5764.5"/>
    <n v="385"/>
    <x v="0"/>
    <n v="14.972727272727273"/>
    <s v="Yes"/>
    <s v="November"/>
    <n v="2023"/>
  </r>
  <r>
    <s v="S00058912"/>
    <x v="7"/>
    <s v="P12"/>
    <x v="2"/>
    <x v="132"/>
    <n v="2682"/>
    <n v="168"/>
    <x v="0"/>
    <n v="15.964285714285714"/>
    <s v="Yes"/>
    <s v="July"/>
    <n v="2023"/>
  </r>
  <r>
    <s v="S00058983"/>
    <x v="7"/>
    <s v="P13"/>
    <x v="0"/>
    <x v="213"/>
    <n v="6918.75"/>
    <n v="865"/>
    <x v="0"/>
    <n v="7.9985549132947975"/>
    <s v="Yes"/>
    <s v="January"/>
    <n v="2023"/>
  </r>
  <r>
    <s v="S00059019"/>
    <x v="7"/>
    <s v="P13"/>
    <x v="0"/>
    <x v="117"/>
    <n v="4106.25"/>
    <n v="685"/>
    <x v="0"/>
    <n v="5.9945255474452557"/>
    <s v="Yes"/>
    <s v="February"/>
    <n v="2024"/>
  </r>
  <r>
    <s v="S00059095"/>
    <x v="7"/>
    <s v="P14"/>
    <x v="3"/>
    <x v="275"/>
    <n v="4648.5"/>
    <n v="291"/>
    <x v="3"/>
    <n v="15.974226804123711"/>
    <s v="No"/>
    <s v="May"/>
    <n v="2023"/>
  </r>
  <r>
    <s v="S00059116"/>
    <x v="7"/>
    <s v="P15"/>
    <x v="2"/>
    <x v="419"/>
    <n v="2326.5"/>
    <n v="117"/>
    <x v="0"/>
    <n v="19.884615384615383"/>
    <s v="Yes"/>
    <s v="January"/>
    <n v="2024"/>
  </r>
  <r>
    <s v="S00059149"/>
    <x v="7"/>
    <s v="P16"/>
    <x v="5"/>
    <x v="303"/>
    <n v="2976.75"/>
    <n v="176"/>
    <x v="0"/>
    <n v="16.913352272727273"/>
    <s v="Yes"/>
    <s v="January"/>
    <n v="2024"/>
  </r>
  <r>
    <s v="S00059201"/>
    <x v="7"/>
    <s v="P16"/>
    <x v="2"/>
    <x v="90"/>
    <n v="4893.75"/>
    <n v="350"/>
    <x v="1"/>
    <n v="13.982142857142858"/>
    <s v="No"/>
    <s v="August"/>
    <n v="2024"/>
  </r>
  <r>
    <s v="S00059226"/>
    <x v="7"/>
    <s v="P16"/>
    <x v="4"/>
    <x v="77"/>
    <n v="5460.75"/>
    <n v="342"/>
    <x v="0"/>
    <n v="15.967105263157896"/>
    <s v="Yes"/>
    <s v="November"/>
    <n v="2023"/>
  </r>
  <r>
    <s v="S00059253"/>
    <x v="7"/>
    <s v="P17"/>
    <x v="1"/>
    <x v="98"/>
    <n v="3422.25"/>
    <n v="343"/>
    <x v="1"/>
    <n v="9.9774052478134116"/>
    <s v="No"/>
    <s v="July"/>
    <n v="2024"/>
  </r>
  <r>
    <s v="S00059255"/>
    <x v="7"/>
    <s v="P17"/>
    <x v="0"/>
    <x v="417"/>
    <n v="6599.25"/>
    <n v="943"/>
    <x v="0"/>
    <n v="6.9981442205726401"/>
    <s v="Yes"/>
    <s v="March"/>
    <n v="2024"/>
  </r>
  <r>
    <s v="S00059346"/>
    <x v="7"/>
    <s v="P18"/>
    <x v="4"/>
    <x v="357"/>
    <n v="1359"/>
    <n v="195"/>
    <x v="0"/>
    <n v="6.9692307692307693"/>
    <s v="Yes"/>
    <s v="January"/>
    <n v="2024"/>
  </r>
  <r>
    <s v="S00059366"/>
    <x v="7"/>
    <s v="P18"/>
    <x v="3"/>
    <x v="105"/>
    <n v="4893.75"/>
    <n v="612"/>
    <x v="1"/>
    <n v="7.9963235294117645"/>
    <s v="No"/>
    <s v="July"/>
    <n v="2024"/>
  </r>
  <r>
    <s v="S00059383"/>
    <x v="7"/>
    <s v="P19"/>
    <x v="3"/>
    <x v="267"/>
    <n v="8082"/>
    <n v="289"/>
    <x v="1"/>
    <n v="27.965397923875432"/>
    <s v="No"/>
    <s v="July"/>
    <n v="2024"/>
  </r>
  <r>
    <s v="S00059397"/>
    <x v="7"/>
    <s v="P19"/>
    <x v="4"/>
    <x v="126"/>
    <n v="8561.25"/>
    <n v="343"/>
    <x v="0"/>
    <n v="24.959912536443149"/>
    <s v="Yes"/>
    <s v="December"/>
    <n v="2023"/>
  </r>
  <r>
    <s v="S00059399"/>
    <x v="7"/>
    <s v="P19"/>
    <x v="3"/>
    <x v="34"/>
    <n v="1395"/>
    <n v="52"/>
    <x v="0"/>
    <n v="26.826923076923077"/>
    <s v="Yes"/>
    <s v="April"/>
    <n v="2023"/>
  </r>
  <r>
    <s v="S00059443"/>
    <x v="7"/>
    <s v="P20"/>
    <x v="0"/>
    <x v="348"/>
    <n v="11947.5"/>
    <n v="1087"/>
    <x v="0"/>
    <n v="10.991260349586016"/>
    <s v="Yes"/>
    <s v="May"/>
    <n v="2024"/>
  </r>
  <r>
    <s v="S00059446"/>
    <x v="7"/>
    <s v="P20"/>
    <x v="4"/>
    <x v="243"/>
    <n v="13221"/>
    <n v="1202"/>
    <x v="0"/>
    <n v="10.999168053244592"/>
    <s v="Yes"/>
    <s v="January"/>
    <n v="2023"/>
  </r>
  <r>
    <s v="S00059478"/>
    <x v="7"/>
    <s v="P20"/>
    <x v="0"/>
    <x v="369"/>
    <n v="3883.5"/>
    <n v="354"/>
    <x v="0"/>
    <n v="10.970338983050848"/>
    <s v="Yes"/>
    <s v="October"/>
    <n v="2023"/>
  </r>
  <r>
    <s v="S00059496"/>
    <x v="7"/>
    <s v="P21"/>
    <x v="4"/>
    <x v="311"/>
    <n v="3935.25"/>
    <n v="438"/>
    <x v="0"/>
    <n v="8.9845890410958908"/>
    <s v="Yes"/>
    <s v="January"/>
    <n v="2023"/>
  </r>
  <r>
    <s v="S00059498"/>
    <x v="7"/>
    <s v="P21"/>
    <x v="4"/>
    <x v="214"/>
    <n v="4965.75"/>
    <n v="710"/>
    <x v="0"/>
    <n v="6.9940140845070422"/>
    <s v="Yes"/>
    <s v="March"/>
    <n v="2024"/>
  </r>
  <r>
    <s v="S00059516"/>
    <x v="7"/>
    <s v="P21"/>
    <x v="4"/>
    <x v="152"/>
    <n v="679.5"/>
    <n v="85"/>
    <x v="0"/>
    <n v="7.9941176470588236"/>
    <s v="Yes"/>
    <s v="February"/>
    <n v="2023"/>
  </r>
  <r>
    <s v="S00059521"/>
    <x v="7"/>
    <s v="P21"/>
    <x v="5"/>
    <x v="7"/>
    <n v="2403"/>
    <n v="219"/>
    <x v="0"/>
    <n v="10.972602739726028"/>
    <s v="Yes"/>
    <s v="December"/>
    <n v="2023"/>
  </r>
  <r>
    <s v="S00059547"/>
    <x v="7"/>
    <s v="P21"/>
    <x v="4"/>
    <x v="2"/>
    <n v="1100.25"/>
    <n v="111"/>
    <x v="0"/>
    <n v="9.9121621621621614"/>
    <s v="Yes"/>
    <s v="June"/>
    <n v="2024"/>
  </r>
  <r>
    <s v="S00059574"/>
    <x v="7"/>
    <s v="P22"/>
    <x v="5"/>
    <x v="197"/>
    <n v="1262.25"/>
    <n v="58"/>
    <x v="0"/>
    <n v="21.762931034482758"/>
    <s v="Yes"/>
    <s v="November"/>
    <n v="2023"/>
  </r>
  <r>
    <s v="S00059595"/>
    <x v="7"/>
    <s v="P22"/>
    <x v="0"/>
    <x v="109"/>
    <n v="10680.75"/>
    <n v="535"/>
    <x v="0"/>
    <n v="19.964018691588784"/>
    <s v="Yes"/>
    <s v="February"/>
    <n v="2024"/>
  </r>
  <r>
    <s v="S00059614"/>
    <x v="7"/>
    <s v="P22"/>
    <x v="0"/>
    <x v="159"/>
    <n v="7650"/>
    <n v="348"/>
    <x v="3"/>
    <n v="21.982758620689655"/>
    <s v="No"/>
    <s v="June"/>
    <n v="2023"/>
  </r>
  <r>
    <s v="S00059639"/>
    <x v="7"/>
    <s v="P22"/>
    <x v="3"/>
    <x v="109"/>
    <n v="7195.5"/>
    <n v="360"/>
    <x v="0"/>
    <n v="19.987500000000001"/>
    <s v="Yes"/>
    <s v="February"/>
    <n v="2024"/>
  </r>
  <r>
    <s v="S00059643"/>
    <x v="7"/>
    <s v="P22"/>
    <x v="2"/>
    <x v="76"/>
    <n v="8120.25"/>
    <n v="452"/>
    <x v="0"/>
    <n v="17.965154867256636"/>
    <s v="Yes"/>
    <s v="January"/>
    <n v="2023"/>
  </r>
  <r>
    <s v="S00059648"/>
    <x v="7"/>
    <s v="P22"/>
    <x v="0"/>
    <x v="186"/>
    <n v="3807"/>
    <n v="201"/>
    <x v="2"/>
    <n v="18.940298507462686"/>
    <s v="No"/>
    <s v="September"/>
    <n v="2024"/>
  </r>
  <r>
    <s v="S00059753"/>
    <x v="7"/>
    <s v="P01"/>
    <x v="4"/>
    <x v="329"/>
    <n v="7852.5"/>
    <n v="524"/>
    <x v="0"/>
    <n v="14.985687022900763"/>
    <s v="Yes"/>
    <s v="November"/>
    <n v="2023"/>
  </r>
  <r>
    <s v="S00059760"/>
    <x v="7"/>
    <s v="P02"/>
    <x v="5"/>
    <x v="282"/>
    <n v="5395.5"/>
    <n v="360"/>
    <x v="0"/>
    <n v="14.987500000000001"/>
    <s v="Yes"/>
    <s v="January"/>
    <n v="2024"/>
  </r>
  <r>
    <s v="S00059811"/>
    <x v="7"/>
    <s v="P04"/>
    <x v="5"/>
    <x v="388"/>
    <n v="17613"/>
    <n v="2936"/>
    <x v="0"/>
    <n v="5.9989782016348778"/>
    <s v="Yes"/>
    <s v="October"/>
    <n v="2023"/>
  </r>
  <r>
    <s v="S00059815"/>
    <x v="7"/>
    <s v="P04"/>
    <x v="1"/>
    <x v="333"/>
    <n v="2011.5"/>
    <n v="403"/>
    <x v="0"/>
    <n v="4.9913151364764268"/>
    <s v="Yes"/>
    <s v="May"/>
    <n v="2023"/>
  </r>
  <r>
    <s v="S00059827"/>
    <x v="7"/>
    <s v="P04"/>
    <x v="5"/>
    <x v="280"/>
    <n v="11207.25"/>
    <n v="1246"/>
    <x v="0"/>
    <n v="8.9945826645264848"/>
    <s v="Yes"/>
    <s v="January"/>
    <n v="2024"/>
  </r>
  <r>
    <s v="S00059859"/>
    <x v="7"/>
    <s v="P04"/>
    <x v="3"/>
    <x v="52"/>
    <n v="1271.25"/>
    <n v="159"/>
    <x v="3"/>
    <n v="7.9952830188679247"/>
    <s v="No"/>
    <s v="August"/>
    <n v="2023"/>
  </r>
  <r>
    <s v="S00059917"/>
    <x v="7"/>
    <s v="P05"/>
    <x v="1"/>
    <x v="221"/>
    <n v="8428.5"/>
    <n v="1205"/>
    <x v="0"/>
    <n v="6.9946058091286307"/>
    <s v="Yes"/>
    <s v="March"/>
    <n v="2023"/>
  </r>
  <r>
    <s v="S00059935"/>
    <x v="7"/>
    <s v="P05"/>
    <x v="0"/>
    <x v="102"/>
    <n v="1224"/>
    <n v="204"/>
    <x v="0"/>
    <n v="6"/>
    <s v="Yes"/>
    <s v="March"/>
    <n v="2024"/>
  </r>
  <r>
    <s v="S00059937"/>
    <x v="7"/>
    <s v="P05"/>
    <x v="0"/>
    <x v="88"/>
    <n v="2517.75"/>
    <n v="504"/>
    <x v="0"/>
    <n v="4.9955357142857144"/>
    <s v="Yes"/>
    <s v="November"/>
    <n v="2023"/>
  </r>
  <r>
    <s v="S00059960"/>
    <x v="7"/>
    <s v="P05"/>
    <x v="3"/>
    <x v="313"/>
    <n v="713.25"/>
    <n v="90"/>
    <x v="1"/>
    <n v="7.9249999999999998"/>
    <s v="No"/>
    <s v="July"/>
    <n v="2024"/>
  </r>
  <r>
    <s v="S00059961"/>
    <x v="7"/>
    <s v="P05"/>
    <x v="3"/>
    <x v="204"/>
    <n v="6871.5"/>
    <n v="1375"/>
    <x v="0"/>
    <n v="4.9974545454545458"/>
    <s v="Yes"/>
    <s v="September"/>
    <n v="2023"/>
  </r>
  <r>
    <s v="S00059965"/>
    <x v="7"/>
    <s v="P05"/>
    <x v="5"/>
    <x v="215"/>
    <n v="10527.75"/>
    <n v="1170"/>
    <x v="2"/>
    <n v="8.9980769230769226"/>
    <s v="No"/>
    <s v="September"/>
    <n v="2024"/>
  </r>
  <r>
    <s v="S00059979"/>
    <x v="7"/>
    <s v="P05"/>
    <x v="3"/>
    <x v="156"/>
    <n v="3768.75"/>
    <n v="754"/>
    <x v="0"/>
    <n v="4.9983421750663126"/>
    <s v="Yes"/>
    <s v="September"/>
    <n v="2023"/>
  </r>
  <r>
    <s v="S00060019"/>
    <x v="7"/>
    <s v="P06"/>
    <x v="1"/>
    <x v="158"/>
    <n v="1377"/>
    <n v="51"/>
    <x v="0"/>
    <n v="27"/>
    <s v="Yes"/>
    <s v="July"/>
    <n v="2023"/>
  </r>
  <r>
    <s v="S00060028"/>
    <x v="7"/>
    <s v="P06"/>
    <x v="3"/>
    <x v="428"/>
    <n v="9585"/>
    <n v="343"/>
    <x v="0"/>
    <n v="27.944606413994169"/>
    <s v="Yes"/>
    <s v="June"/>
    <n v="2024"/>
  </r>
  <r>
    <s v="S00060046"/>
    <x v="7"/>
    <s v="P07"/>
    <x v="3"/>
    <x v="281"/>
    <n v="6358.5"/>
    <n v="265"/>
    <x v="0"/>
    <n v="23.994339622641508"/>
    <s v="Yes"/>
    <s v="June"/>
    <n v="2024"/>
  </r>
  <r>
    <s v="S00060049"/>
    <x v="7"/>
    <s v="P07"/>
    <x v="5"/>
    <x v="344"/>
    <n v="5490"/>
    <n v="220"/>
    <x v="0"/>
    <n v="24.954545454545453"/>
    <s v="Yes"/>
    <s v="June"/>
    <n v="2023"/>
  </r>
  <r>
    <s v="S00060062"/>
    <x v="7"/>
    <s v="P07"/>
    <x v="3"/>
    <x v="191"/>
    <n v="5402.25"/>
    <n v="201"/>
    <x v="0"/>
    <n v="26.876865671641792"/>
    <s v="Yes"/>
    <s v="February"/>
    <n v="2024"/>
  </r>
  <r>
    <s v="S00060076"/>
    <x v="7"/>
    <s v="P07"/>
    <x v="4"/>
    <x v="178"/>
    <n v="4961.25"/>
    <n v="207"/>
    <x v="0"/>
    <n v="23.967391304347824"/>
    <s v="Yes"/>
    <s v="September"/>
    <n v="2023"/>
  </r>
  <r>
    <s v="S00060096"/>
    <x v="7"/>
    <s v="P07"/>
    <x v="3"/>
    <x v="193"/>
    <n v="3946.5"/>
    <n v="158"/>
    <x v="0"/>
    <n v="24.977848101265824"/>
    <s v="Yes"/>
    <s v="November"/>
    <n v="2023"/>
  </r>
  <r>
    <s v="S00060103"/>
    <x v="7"/>
    <s v="P07"/>
    <x v="1"/>
    <x v="120"/>
    <n v="6608.25"/>
    <n v="265"/>
    <x v="0"/>
    <n v="24.93679245283019"/>
    <s v="Yes"/>
    <s v="February"/>
    <n v="2023"/>
  </r>
  <r>
    <s v="S00060108"/>
    <x v="7"/>
    <s v="P07"/>
    <x v="4"/>
    <x v="334"/>
    <n v="5451.75"/>
    <n v="195"/>
    <x v="0"/>
    <n v="27.957692307692309"/>
    <s v="Yes"/>
    <s v="September"/>
    <n v="2023"/>
  </r>
  <r>
    <s v="S00060129"/>
    <x v="7"/>
    <s v="P08"/>
    <x v="3"/>
    <x v="53"/>
    <n v="3294"/>
    <n v="150"/>
    <x v="2"/>
    <n v="21.96"/>
    <s v="No"/>
    <s v="September"/>
    <n v="2024"/>
  </r>
  <r>
    <s v="S00060208"/>
    <x v="7"/>
    <s v="P08"/>
    <x v="0"/>
    <x v="126"/>
    <n v="6212.25"/>
    <n v="311"/>
    <x v="0"/>
    <n v="19.975080385852092"/>
    <s v="Yes"/>
    <s v="December"/>
    <n v="2023"/>
  </r>
  <r>
    <s v="S00060213"/>
    <x v="7"/>
    <s v="P08"/>
    <x v="4"/>
    <x v="207"/>
    <n v="4702.5"/>
    <n v="248"/>
    <x v="0"/>
    <n v="18.961693548387096"/>
    <s v="Yes"/>
    <s v="June"/>
    <n v="2024"/>
  </r>
  <r>
    <s v="S00060236"/>
    <x v="7"/>
    <s v="P10"/>
    <x v="5"/>
    <x v="412"/>
    <n v="3721.5"/>
    <n v="266"/>
    <x v="0"/>
    <n v="13.990601503759398"/>
    <s v="Yes"/>
    <s v="July"/>
    <n v="2023"/>
  </r>
  <r>
    <s v="S00060239"/>
    <x v="7"/>
    <s v="P10"/>
    <x v="1"/>
    <x v="84"/>
    <n v="1586.25"/>
    <n v="123"/>
    <x v="0"/>
    <n v="12.896341463414634"/>
    <s v="Yes"/>
    <s v="November"/>
    <n v="2023"/>
  </r>
  <r>
    <s v="S00060272"/>
    <x v="7"/>
    <s v="P10"/>
    <x v="2"/>
    <x v="49"/>
    <n v="12170.25"/>
    <n v="761"/>
    <x v="2"/>
    <n v="15.992444152431013"/>
    <s v="No"/>
    <s v="September"/>
    <n v="2024"/>
  </r>
  <r>
    <s v="S00060301"/>
    <x v="7"/>
    <s v="P10"/>
    <x v="3"/>
    <x v="229"/>
    <n v="10003.5"/>
    <n v="626"/>
    <x v="0"/>
    <n v="15.980031948881789"/>
    <s v="Yes"/>
    <s v="June"/>
    <n v="2023"/>
  </r>
  <r>
    <s v="S00060328"/>
    <x v="7"/>
    <s v="P10"/>
    <x v="0"/>
    <x v="69"/>
    <n v="4394.25"/>
    <n v="339"/>
    <x v="0"/>
    <n v="12.962389380530974"/>
    <s v="Yes"/>
    <s v="July"/>
    <n v="2023"/>
  </r>
  <r>
    <s v="S00060341"/>
    <x v="7"/>
    <s v="P10"/>
    <x v="1"/>
    <x v="139"/>
    <n v="1638"/>
    <n v="126"/>
    <x v="0"/>
    <n v="13"/>
    <s v="Yes"/>
    <s v="March"/>
    <n v="2024"/>
  </r>
  <r>
    <s v="S00060454"/>
    <x v="7"/>
    <s v="P13"/>
    <x v="3"/>
    <x v="155"/>
    <n v="1845"/>
    <n v="264"/>
    <x v="0"/>
    <n v="6.9886363636363633"/>
    <s v="Yes"/>
    <s v="April"/>
    <n v="2023"/>
  </r>
  <r>
    <s v="S00060476"/>
    <x v="7"/>
    <s v="P13"/>
    <x v="2"/>
    <x v="440"/>
    <n v="3921.75"/>
    <n v="436"/>
    <x v="2"/>
    <n v="8.9948394495412849"/>
    <s v="No"/>
    <s v="October"/>
    <n v="2024"/>
  </r>
  <r>
    <s v="S00060488"/>
    <x v="7"/>
    <s v="P13"/>
    <x v="3"/>
    <x v="42"/>
    <n v="8777.25"/>
    <n v="1254"/>
    <x v="0"/>
    <n v="6.9994019138755981"/>
    <s v="Yes"/>
    <s v="June"/>
    <n v="2023"/>
  </r>
  <r>
    <s v="S00060531"/>
    <x v="7"/>
    <s v="P13"/>
    <x v="0"/>
    <x v="225"/>
    <n v="8664.75"/>
    <n v="1445"/>
    <x v="1"/>
    <n v="5.9963667820069206"/>
    <s v="No"/>
    <s v="July"/>
    <n v="2024"/>
  </r>
  <r>
    <s v="S00060558"/>
    <x v="7"/>
    <s v="P13"/>
    <x v="5"/>
    <x v="131"/>
    <n v="6340.5"/>
    <n v="1057"/>
    <x v="0"/>
    <n v="5.9985808893093662"/>
    <s v="Yes"/>
    <s v="May"/>
    <n v="2024"/>
  </r>
  <r>
    <s v="S00060561"/>
    <x v="7"/>
    <s v="P13"/>
    <x v="2"/>
    <x v="193"/>
    <n v="6252.75"/>
    <n v="695"/>
    <x v="0"/>
    <n v="8.996762589928057"/>
    <s v="Yes"/>
    <s v="November"/>
    <n v="2023"/>
  </r>
  <r>
    <s v="S00060620"/>
    <x v="7"/>
    <s v="P14"/>
    <x v="4"/>
    <x v="239"/>
    <n v="1329.75"/>
    <n v="89"/>
    <x v="0"/>
    <n v="14.941011235955056"/>
    <s v="Yes"/>
    <s v="September"/>
    <n v="2023"/>
  </r>
  <r>
    <s v="S00060651"/>
    <x v="7"/>
    <s v="P15"/>
    <x v="0"/>
    <x v="107"/>
    <n v="3215.25"/>
    <n v="179"/>
    <x v="0"/>
    <n v="17.962290502793294"/>
    <s v="Yes"/>
    <s v="November"/>
    <n v="2023"/>
  </r>
  <r>
    <s v="S00060659"/>
    <x v="7"/>
    <s v="P15"/>
    <x v="3"/>
    <x v="369"/>
    <n v="4657.5"/>
    <n v="222"/>
    <x v="0"/>
    <n v="20.97972972972973"/>
    <s v="Yes"/>
    <s v="October"/>
    <n v="2023"/>
  </r>
  <r>
    <s v="S00060666"/>
    <x v="7"/>
    <s v="P15"/>
    <x v="0"/>
    <x v="261"/>
    <n v="5125.5"/>
    <n v="302"/>
    <x v="0"/>
    <n v="16.971854304635762"/>
    <s v="Yes"/>
    <s v="June"/>
    <n v="2024"/>
  </r>
  <r>
    <s v="S00060672"/>
    <x v="7"/>
    <s v="P15"/>
    <x v="4"/>
    <x v="167"/>
    <n v="8349.75"/>
    <n v="464"/>
    <x v="0"/>
    <n v="17.995150862068964"/>
    <s v="Yes"/>
    <s v="April"/>
    <n v="2023"/>
  </r>
  <r>
    <s v="S00060708"/>
    <x v="7"/>
    <s v="P16"/>
    <x v="3"/>
    <x v="381"/>
    <n v="14436"/>
    <n v="903"/>
    <x v="0"/>
    <n v="15.986710963455149"/>
    <s v="Yes"/>
    <s v="October"/>
    <n v="2023"/>
  </r>
  <r>
    <s v="S00060709"/>
    <x v="7"/>
    <s v="P16"/>
    <x v="3"/>
    <x v="230"/>
    <n v="13212"/>
    <n v="778"/>
    <x v="0"/>
    <n v="16.982005141388175"/>
    <s v="Yes"/>
    <s v="July"/>
    <n v="2023"/>
  </r>
  <r>
    <s v="S00060735"/>
    <x v="7"/>
    <s v="P16"/>
    <x v="0"/>
    <x v="395"/>
    <n v="6185.25"/>
    <n v="387"/>
    <x v="0"/>
    <n v="15.982558139534884"/>
    <s v="Yes"/>
    <s v="May"/>
    <n v="2024"/>
  </r>
  <r>
    <s v="S00060778"/>
    <x v="7"/>
    <s v="P17"/>
    <x v="3"/>
    <x v="133"/>
    <n v="6738.75"/>
    <n v="843"/>
    <x v="0"/>
    <n v="7.9937722419928825"/>
    <s v="Yes"/>
    <s v="March"/>
    <n v="2023"/>
  </r>
  <r>
    <s v="S00060808"/>
    <x v="7"/>
    <s v="P17"/>
    <x v="4"/>
    <x v="252"/>
    <n v="10075.5"/>
    <n v="1008"/>
    <x v="1"/>
    <n v="9.9955357142857135"/>
    <s v="No"/>
    <s v="July"/>
    <n v="2024"/>
  </r>
  <r>
    <s v="S00060818"/>
    <x v="7"/>
    <s v="P17"/>
    <x v="1"/>
    <x v="129"/>
    <n v="600.75"/>
    <n v="86"/>
    <x v="0"/>
    <n v="6.9854651162790695"/>
    <s v="Yes"/>
    <s v="December"/>
    <n v="2023"/>
  </r>
  <r>
    <s v="S00060847"/>
    <x v="7"/>
    <s v="P18"/>
    <x v="5"/>
    <x v="256"/>
    <n v="11106"/>
    <n v="1010"/>
    <x v="0"/>
    <n v="10.996039603960396"/>
    <s v="Yes"/>
    <s v="January"/>
    <n v="2024"/>
  </r>
  <r>
    <s v="S00060862"/>
    <x v="7"/>
    <s v="P18"/>
    <x v="3"/>
    <x v="224"/>
    <n v="14805"/>
    <n v="1645"/>
    <x v="0"/>
    <n v="9"/>
    <s v="Yes"/>
    <s v="August"/>
    <n v="2023"/>
  </r>
  <r>
    <s v="S00060873"/>
    <x v="7"/>
    <s v="P18"/>
    <x v="4"/>
    <x v="208"/>
    <n v="12611.25"/>
    <n v="1802"/>
    <x v="0"/>
    <n v="6.9984739178690347"/>
    <s v="Yes"/>
    <s v="April"/>
    <n v="2023"/>
  </r>
  <r>
    <s v="S00060893"/>
    <x v="7"/>
    <s v="P18"/>
    <x v="4"/>
    <x v="227"/>
    <n v="9812.25"/>
    <n v="1227"/>
    <x v="0"/>
    <n v="7.9969437652811735"/>
    <s v="Yes"/>
    <s v="March"/>
    <n v="2023"/>
  </r>
  <r>
    <s v="S00060898"/>
    <x v="7"/>
    <s v="P18"/>
    <x v="5"/>
    <x v="31"/>
    <n v="4509"/>
    <n v="564"/>
    <x v="0"/>
    <n v="7.9946808510638299"/>
    <s v="Yes"/>
    <s v="September"/>
    <n v="2023"/>
  </r>
  <r>
    <s v="S00060924"/>
    <x v="7"/>
    <s v="P19"/>
    <x v="4"/>
    <x v="283"/>
    <n v="4529.25"/>
    <n v="168"/>
    <x v="0"/>
    <n v="26.959821428571427"/>
    <s v="Yes"/>
    <s v="July"/>
    <n v="2023"/>
  </r>
  <r>
    <s v="S00060937"/>
    <x v="7"/>
    <s v="P19"/>
    <x v="1"/>
    <x v="294"/>
    <n v="9094.5"/>
    <n v="350"/>
    <x v="1"/>
    <n v="25.984285714285715"/>
    <s v="No"/>
    <s v="July"/>
    <n v="2024"/>
  </r>
  <r>
    <s v="S00060939"/>
    <x v="7"/>
    <s v="P19"/>
    <x v="0"/>
    <x v="129"/>
    <n v="6801.75"/>
    <n v="273"/>
    <x v="0"/>
    <n v="24.914835164835164"/>
    <s v="Yes"/>
    <s v="December"/>
    <n v="2023"/>
  </r>
  <r>
    <s v="S00060953"/>
    <x v="7"/>
    <s v="P19"/>
    <x v="1"/>
    <x v="50"/>
    <n v="2085.75"/>
    <n v="84"/>
    <x v="0"/>
    <n v="24.830357142857142"/>
    <s v="Yes"/>
    <s v="July"/>
    <n v="2023"/>
  </r>
  <r>
    <s v="S00060972"/>
    <x v="7"/>
    <s v="P20"/>
    <x v="0"/>
    <x v="69"/>
    <n v="12514.5"/>
    <n v="1043"/>
    <x v="0"/>
    <n v="11.99856184084372"/>
    <s v="Yes"/>
    <s v="July"/>
    <n v="2023"/>
  </r>
  <r>
    <s v="S00060978"/>
    <x v="7"/>
    <s v="P20"/>
    <x v="4"/>
    <x v="309"/>
    <n v="13054.5"/>
    <n v="1632"/>
    <x v="1"/>
    <n v="7.9990808823529411"/>
    <s v="No"/>
    <s v="July"/>
    <n v="2024"/>
  </r>
  <r>
    <s v="S00060980"/>
    <x v="7"/>
    <s v="P20"/>
    <x v="3"/>
    <x v="62"/>
    <n v="12156.75"/>
    <n v="1106"/>
    <x v="0"/>
    <n v="10.991636528028932"/>
    <s v="Yes"/>
    <s v="November"/>
    <n v="2023"/>
  </r>
  <r>
    <s v="S00060988"/>
    <x v="7"/>
    <s v="P20"/>
    <x v="1"/>
    <x v="336"/>
    <n v="12345.75"/>
    <n v="1235"/>
    <x v="0"/>
    <n v="9.9965587044534416"/>
    <s v="Yes"/>
    <s v="June"/>
    <n v="2023"/>
  </r>
  <r>
    <s v="S00061017"/>
    <x v="7"/>
    <s v="P21"/>
    <x v="5"/>
    <x v="61"/>
    <n v="13941"/>
    <n v="1268"/>
    <x v="0"/>
    <n v="10.99447949526814"/>
    <s v="Yes"/>
    <s v="January"/>
    <n v="2024"/>
  </r>
  <r>
    <s v="S00061033"/>
    <x v="7"/>
    <s v="P21"/>
    <x v="3"/>
    <x v="82"/>
    <n v="567"/>
    <n v="63"/>
    <x v="0"/>
    <n v="9"/>
    <s v="Yes"/>
    <s v="February"/>
    <n v="2024"/>
  </r>
  <r>
    <s v="S00061117"/>
    <x v="7"/>
    <s v="P22"/>
    <x v="3"/>
    <x v="50"/>
    <n v="3894.75"/>
    <n v="178"/>
    <x v="0"/>
    <n v="21.88061797752809"/>
    <s v="Yes"/>
    <s v="July"/>
    <n v="2023"/>
  </r>
  <r>
    <s v="S00061122"/>
    <x v="7"/>
    <s v="P22"/>
    <x v="2"/>
    <x v="68"/>
    <n v="7141.5"/>
    <n v="325"/>
    <x v="1"/>
    <n v="21.973846153846154"/>
    <s v="No"/>
    <s v="July"/>
    <n v="2024"/>
  </r>
  <r>
    <s v="S00061153"/>
    <x v="7"/>
    <s v="P22"/>
    <x v="5"/>
    <x v="67"/>
    <n v="9569.25"/>
    <n v="504"/>
    <x v="0"/>
    <n v="18.986607142857142"/>
    <s v="Yes"/>
    <s v="January"/>
    <n v="2023"/>
  </r>
  <r>
    <s v="S00061190"/>
    <x v="7"/>
    <s v="P22"/>
    <x v="2"/>
    <x v="4"/>
    <n v="2445.75"/>
    <n v="129"/>
    <x v="0"/>
    <n v="18.959302325581394"/>
    <s v="Yes"/>
    <s v="December"/>
    <n v="2023"/>
  </r>
  <r>
    <s v="S00061218"/>
    <x v="7"/>
    <s v="P01"/>
    <x v="3"/>
    <x v="396"/>
    <n v="3732.75"/>
    <n v="267"/>
    <x v="0"/>
    <n v="13.980337078651685"/>
    <s v="Yes"/>
    <s v="June"/>
    <n v="2023"/>
  </r>
  <r>
    <s v="S00061238"/>
    <x v="7"/>
    <s v="P01"/>
    <x v="5"/>
    <x v="196"/>
    <n v="5321.25"/>
    <n v="410"/>
    <x v="0"/>
    <n v="12.978658536585366"/>
    <s v="Yes"/>
    <s v="June"/>
    <n v="2023"/>
  </r>
  <r>
    <s v="S00061258"/>
    <x v="7"/>
    <s v="P01"/>
    <x v="2"/>
    <x v="84"/>
    <n v="5773.5"/>
    <n v="361"/>
    <x v="0"/>
    <n v="15.993074792243767"/>
    <s v="Yes"/>
    <s v="November"/>
    <n v="2023"/>
  </r>
  <r>
    <s v="S00061282"/>
    <x v="7"/>
    <s v="P01"/>
    <x v="4"/>
    <x v="179"/>
    <n v="1732.5"/>
    <n v="109"/>
    <x v="0"/>
    <n v="15.894495412844037"/>
    <s v="Yes"/>
    <s v="December"/>
    <n v="2023"/>
  </r>
  <r>
    <s v="S00061287"/>
    <x v="7"/>
    <s v="P02"/>
    <x v="3"/>
    <x v="182"/>
    <n v="3728.25"/>
    <n v="249"/>
    <x v="0"/>
    <n v="14.97289156626506"/>
    <s v="Yes"/>
    <s v="February"/>
    <n v="2023"/>
  </r>
  <r>
    <s v="S00061313"/>
    <x v="7"/>
    <s v="P03"/>
    <x v="0"/>
    <x v="20"/>
    <n v="3735"/>
    <n v="374"/>
    <x v="0"/>
    <n v="9.9866310160427805"/>
    <s v="Yes"/>
    <s v="July"/>
    <n v="2023"/>
  </r>
  <r>
    <s v="S00061320"/>
    <x v="7"/>
    <s v="P04"/>
    <x v="3"/>
    <x v="319"/>
    <n v="1386"/>
    <n v="154"/>
    <x v="0"/>
    <n v="9"/>
    <s v="Yes"/>
    <s v="January"/>
    <n v="2024"/>
  </r>
  <r>
    <s v="S00061327"/>
    <x v="7"/>
    <s v="P04"/>
    <x v="1"/>
    <x v="107"/>
    <n v="5373"/>
    <n v="597"/>
    <x v="0"/>
    <n v="9"/>
    <s v="Yes"/>
    <s v="November"/>
    <n v="2023"/>
  </r>
  <r>
    <s v="S00061364"/>
    <x v="7"/>
    <s v="P04"/>
    <x v="0"/>
    <x v="336"/>
    <n v="6995.25"/>
    <n v="1000"/>
    <x v="0"/>
    <n v="6.9952500000000004"/>
    <s v="Yes"/>
    <s v="June"/>
    <n v="2023"/>
  </r>
  <r>
    <s v="S00061420"/>
    <x v="7"/>
    <s v="P04"/>
    <x v="4"/>
    <x v="225"/>
    <n v="7105.5"/>
    <n v="1185"/>
    <x v="1"/>
    <n v="5.9962025316455696"/>
    <s v="No"/>
    <s v="July"/>
    <n v="2024"/>
  </r>
  <r>
    <s v="S00061461"/>
    <x v="7"/>
    <s v="P05"/>
    <x v="5"/>
    <x v="40"/>
    <n v="4263.75"/>
    <n v="853"/>
    <x v="0"/>
    <n v="4.9985345838218054"/>
    <s v="Yes"/>
    <s v="December"/>
    <n v="2023"/>
  </r>
  <r>
    <s v="S00061474"/>
    <x v="7"/>
    <s v="P05"/>
    <x v="3"/>
    <x v="287"/>
    <n v="285.75"/>
    <n v="41"/>
    <x v="3"/>
    <n v="6.9695121951219514"/>
    <s v="No"/>
    <s v="September"/>
    <n v="2023"/>
  </r>
  <r>
    <s v="S00061491"/>
    <x v="7"/>
    <s v="P05"/>
    <x v="3"/>
    <x v="396"/>
    <n v="5280.75"/>
    <n v="881"/>
    <x v="3"/>
    <n v="5.9940408626560728"/>
    <s v="No"/>
    <s v="June"/>
    <n v="2023"/>
  </r>
  <r>
    <s v="S00061501"/>
    <x v="7"/>
    <s v="P05"/>
    <x v="0"/>
    <x v="184"/>
    <n v="8561.25"/>
    <n v="952"/>
    <x v="0"/>
    <n v="8.9929096638655466"/>
    <s v="Yes"/>
    <s v="May"/>
    <n v="2024"/>
  </r>
  <r>
    <s v="S00061507"/>
    <x v="7"/>
    <s v="P05"/>
    <x v="3"/>
    <x v="298"/>
    <n v="6320.25"/>
    <n v="1054"/>
    <x v="0"/>
    <n v="5.9964421252371913"/>
    <s v="Yes"/>
    <s v="February"/>
    <n v="2024"/>
  </r>
  <r>
    <s v="S00061549"/>
    <x v="7"/>
    <s v="P06"/>
    <x v="1"/>
    <x v="213"/>
    <n v="6662.25"/>
    <n v="257"/>
    <x v="0"/>
    <n v="25.923151750972764"/>
    <s v="Yes"/>
    <s v="January"/>
    <n v="2023"/>
  </r>
  <r>
    <s v="S00061571"/>
    <x v="7"/>
    <s v="P06"/>
    <x v="4"/>
    <x v="172"/>
    <n v="3096"/>
    <n v="115"/>
    <x v="0"/>
    <n v="26.921739130434784"/>
    <s v="Yes"/>
    <s v="January"/>
    <n v="2023"/>
  </r>
  <r>
    <s v="S00061588"/>
    <x v="7"/>
    <s v="P07"/>
    <x v="4"/>
    <x v="59"/>
    <n v="5343.75"/>
    <n v="198"/>
    <x v="0"/>
    <n v="26.988636363636363"/>
    <s v="Yes"/>
    <s v="February"/>
    <n v="2024"/>
  </r>
  <r>
    <s v="S00061663"/>
    <x v="7"/>
    <s v="P08"/>
    <x v="5"/>
    <x v="103"/>
    <n v="10275.75"/>
    <n v="541"/>
    <x v="0"/>
    <n v="18.993992606284657"/>
    <s v="Yes"/>
    <s v="December"/>
    <n v="2023"/>
  </r>
  <r>
    <s v="S00061674"/>
    <x v="7"/>
    <s v="P08"/>
    <x v="4"/>
    <x v="112"/>
    <n v="3865.5"/>
    <n v="185"/>
    <x v="0"/>
    <n v="20.894594594594594"/>
    <s v="Yes"/>
    <s v="February"/>
    <n v="2023"/>
  </r>
  <r>
    <s v="S00061679"/>
    <x v="7"/>
    <s v="P08"/>
    <x v="3"/>
    <x v="255"/>
    <n v="2400.75"/>
    <n v="115"/>
    <x v="0"/>
    <n v="20.876086956521739"/>
    <s v="Yes"/>
    <s v="April"/>
    <n v="2024"/>
  </r>
  <r>
    <s v="S00061717"/>
    <x v="7"/>
    <s v="P08"/>
    <x v="2"/>
    <x v="202"/>
    <n v="3890.25"/>
    <n v="195"/>
    <x v="0"/>
    <n v="19.95"/>
    <s v="Yes"/>
    <s v="June"/>
    <n v="2023"/>
  </r>
  <r>
    <s v="S00061729"/>
    <x v="7"/>
    <s v="P08"/>
    <x v="3"/>
    <x v="366"/>
    <n v="14055.75"/>
    <n v="740"/>
    <x v="0"/>
    <n v="18.994256756756755"/>
    <s v="Yes"/>
    <s v="January"/>
    <n v="2024"/>
  </r>
  <r>
    <s v="S00061773"/>
    <x v="7"/>
    <s v="P10"/>
    <x v="0"/>
    <x v="376"/>
    <n v="4189.5"/>
    <n v="300"/>
    <x v="0"/>
    <n v="13.965"/>
    <s v="Yes"/>
    <s v="February"/>
    <n v="2023"/>
  </r>
  <r>
    <s v="S00061776"/>
    <x v="7"/>
    <s v="P10"/>
    <x v="4"/>
    <x v="228"/>
    <n v="5870.25"/>
    <n v="367"/>
    <x v="0"/>
    <n v="15.995231607629428"/>
    <s v="Yes"/>
    <s v="February"/>
    <n v="2023"/>
  </r>
  <r>
    <s v="S00061780"/>
    <x v="7"/>
    <s v="P10"/>
    <x v="3"/>
    <x v="31"/>
    <n v="6041.25"/>
    <n v="504"/>
    <x v="0"/>
    <n v="11.986607142857142"/>
    <s v="Yes"/>
    <s v="September"/>
    <n v="2023"/>
  </r>
  <r>
    <s v="S00061793"/>
    <x v="7"/>
    <s v="P10"/>
    <x v="4"/>
    <x v="229"/>
    <n v="4146.75"/>
    <n v="260"/>
    <x v="0"/>
    <n v="15.949038461538462"/>
    <s v="Yes"/>
    <s v="June"/>
    <n v="2023"/>
  </r>
  <r>
    <s v="S00061802"/>
    <x v="7"/>
    <s v="P10"/>
    <x v="2"/>
    <x v="21"/>
    <n v="1725.75"/>
    <n v="124"/>
    <x v="0"/>
    <n v="13.91733870967742"/>
    <s v="Yes"/>
    <s v="October"/>
    <n v="2023"/>
  </r>
  <r>
    <s v="S00061842"/>
    <x v="7"/>
    <s v="P10"/>
    <x v="4"/>
    <x v="405"/>
    <n v="1361.25"/>
    <n v="86"/>
    <x v="0"/>
    <n v="15.828488372093023"/>
    <s v="Yes"/>
    <s v="June"/>
    <n v="2023"/>
  </r>
  <r>
    <s v="S00061883"/>
    <x v="7"/>
    <s v="P11"/>
    <x v="3"/>
    <x v="162"/>
    <n v="4700.25"/>
    <n v="224"/>
    <x v="0"/>
    <n v="20.983258928571427"/>
    <s v="Yes"/>
    <s v="August"/>
    <n v="2023"/>
  </r>
  <r>
    <s v="S00061898"/>
    <x v="7"/>
    <s v="P11"/>
    <x v="3"/>
    <x v="223"/>
    <n v="7290"/>
    <n v="384"/>
    <x v="0"/>
    <n v="18.984375"/>
    <s v="Yes"/>
    <s v="January"/>
    <n v="2023"/>
  </r>
  <r>
    <s v="S00061967"/>
    <x v="7"/>
    <s v="P12"/>
    <x v="3"/>
    <x v="125"/>
    <n v="9144"/>
    <n v="610"/>
    <x v="0"/>
    <n v="14.99016393442623"/>
    <s v="Yes"/>
    <s v="October"/>
    <n v="2023"/>
  </r>
  <r>
    <s v="S00061976"/>
    <x v="7"/>
    <s v="P12"/>
    <x v="0"/>
    <x v="187"/>
    <n v="11862"/>
    <n v="698"/>
    <x v="0"/>
    <n v="16.994269340974213"/>
    <s v="Yes"/>
    <s v="February"/>
    <n v="2024"/>
  </r>
  <r>
    <s v="S00061990"/>
    <x v="7"/>
    <s v="P13"/>
    <x v="1"/>
    <x v="157"/>
    <n v="3467.25"/>
    <n v="578"/>
    <x v="0"/>
    <n v="5.9987024221453291"/>
    <s v="Yes"/>
    <s v="February"/>
    <n v="2023"/>
  </r>
  <r>
    <s v="S00061994"/>
    <x v="7"/>
    <s v="P13"/>
    <x v="0"/>
    <x v="36"/>
    <n v="1896.75"/>
    <n v="271"/>
    <x v="0"/>
    <n v="6.9990774907749076"/>
    <s v="Yes"/>
    <s v="February"/>
    <n v="2023"/>
  </r>
  <r>
    <s v="S00062019"/>
    <x v="7"/>
    <s v="P13"/>
    <x v="3"/>
    <x v="165"/>
    <n v="5919.75"/>
    <n v="846"/>
    <x v="0"/>
    <n v="6.9973404255319149"/>
    <s v="Yes"/>
    <s v="April"/>
    <n v="2024"/>
  </r>
  <r>
    <s v="S00062029"/>
    <x v="7"/>
    <s v="P13"/>
    <x v="4"/>
    <x v="26"/>
    <n v="670.5"/>
    <n v="84"/>
    <x v="0"/>
    <n v="7.9821428571428568"/>
    <s v="Yes"/>
    <s v="May"/>
    <n v="2023"/>
  </r>
  <r>
    <s v="S00062035"/>
    <x v="7"/>
    <s v="P13"/>
    <x v="3"/>
    <x v="234"/>
    <n v="13016.25"/>
    <n v="1628"/>
    <x v="0"/>
    <n v="7.9952395577395574"/>
    <s v="Yes"/>
    <s v="June"/>
    <n v="2023"/>
  </r>
  <r>
    <s v="S00062094"/>
    <x v="7"/>
    <s v="P13"/>
    <x v="0"/>
    <x v="62"/>
    <n v="7557.75"/>
    <n v="945"/>
    <x v="0"/>
    <n v="7.9976190476190476"/>
    <s v="Yes"/>
    <s v="November"/>
    <n v="2023"/>
  </r>
  <r>
    <s v="S00062114"/>
    <x v="7"/>
    <s v="P14"/>
    <x v="4"/>
    <x v="329"/>
    <n v="4414.5"/>
    <n v="260"/>
    <x v="0"/>
    <n v="16.978846153846153"/>
    <s v="Yes"/>
    <s v="November"/>
    <n v="2023"/>
  </r>
  <r>
    <s v="S00062121"/>
    <x v="7"/>
    <s v="P14"/>
    <x v="3"/>
    <x v="36"/>
    <n v="6516"/>
    <n v="435"/>
    <x v="0"/>
    <n v="14.979310344827587"/>
    <s v="Yes"/>
    <s v="February"/>
    <n v="2023"/>
  </r>
  <r>
    <s v="S00062126"/>
    <x v="7"/>
    <s v="P14"/>
    <x v="1"/>
    <x v="252"/>
    <n v="5937.75"/>
    <n v="372"/>
    <x v="1"/>
    <n v="15.961693548387096"/>
    <s v="No"/>
    <s v="July"/>
    <n v="2024"/>
  </r>
  <r>
    <s v="S00062150"/>
    <x v="7"/>
    <s v="P14"/>
    <x v="4"/>
    <x v="93"/>
    <n v="6954.75"/>
    <n v="387"/>
    <x v="0"/>
    <n v="17.970930232558139"/>
    <s v="Yes"/>
    <s v="December"/>
    <n v="2023"/>
  </r>
  <r>
    <s v="S00062152"/>
    <x v="7"/>
    <s v="P14"/>
    <x v="3"/>
    <x v="254"/>
    <n v="7589.25"/>
    <n v="506"/>
    <x v="0"/>
    <n v="14.998517786561266"/>
    <s v="Yes"/>
    <s v="August"/>
    <n v="2023"/>
  </r>
  <r>
    <s v="S00062162"/>
    <x v="7"/>
    <s v="P14"/>
    <x v="0"/>
    <x v="85"/>
    <n v="5422.5"/>
    <n v="388"/>
    <x v="1"/>
    <n v="13.975515463917526"/>
    <s v="No"/>
    <s v="August"/>
    <n v="2024"/>
  </r>
  <r>
    <s v="S00062168"/>
    <x v="7"/>
    <s v="P14"/>
    <x v="4"/>
    <x v="127"/>
    <n v="5782.5"/>
    <n v="362"/>
    <x v="0"/>
    <n v="15.973756906077348"/>
    <s v="Yes"/>
    <s v="July"/>
    <n v="2023"/>
  </r>
  <r>
    <s v="S00062172"/>
    <x v="7"/>
    <s v="P15"/>
    <x v="3"/>
    <x v="194"/>
    <n v="7679.25"/>
    <n v="366"/>
    <x v="0"/>
    <n v="20.981557377049182"/>
    <s v="Yes"/>
    <s v="May"/>
    <n v="2024"/>
  </r>
  <r>
    <s v="S00062189"/>
    <x v="7"/>
    <s v="P15"/>
    <x v="3"/>
    <x v="186"/>
    <n v="8637.75"/>
    <n v="480"/>
    <x v="2"/>
    <n v="17.995312500000001"/>
    <s v="No"/>
    <s v="September"/>
    <n v="2024"/>
  </r>
  <r>
    <s v="S00062205"/>
    <x v="7"/>
    <s v="P16"/>
    <x v="3"/>
    <x v="337"/>
    <n v="276.75"/>
    <n v="19"/>
    <x v="2"/>
    <n v="14.565789473684211"/>
    <s v="No"/>
    <s v="September"/>
    <n v="2024"/>
  </r>
  <r>
    <s v="S00062206"/>
    <x v="7"/>
    <s v="P16"/>
    <x v="3"/>
    <x v="193"/>
    <n v="10181.25"/>
    <n v="679"/>
    <x v="0"/>
    <n v="14.994477172312223"/>
    <s v="Yes"/>
    <s v="November"/>
    <n v="2023"/>
  </r>
  <r>
    <s v="S00062213"/>
    <x v="7"/>
    <s v="P16"/>
    <x v="0"/>
    <x v="211"/>
    <n v="9333"/>
    <n v="623"/>
    <x v="2"/>
    <n v="14.980738362760835"/>
    <s v="No"/>
    <s v="September"/>
    <n v="2024"/>
  </r>
  <r>
    <s v="S00062222"/>
    <x v="7"/>
    <s v="P16"/>
    <x v="3"/>
    <x v="358"/>
    <n v="1296"/>
    <n v="93"/>
    <x v="0"/>
    <n v="13.935483870967742"/>
    <s v="Yes"/>
    <s v="February"/>
    <n v="2023"/>
  </r>
  <r>
    <s v="S00062232"/>
    <x v="7"/>
    <s v="P16"/>
    <x v="0"/>
    <x v="83"/>
    <n v="12903.75"/>
    <n v="922"/>
    <x v="0"/>
    <n v="13.995390455531453"/>
    <s v="Yes"/>
    <s v="December"/>
    <n v="2023"/>
  </r>
  <r>
    <s v="S00062238"/>
    <x v="7"/>
    <s v="P16"/>
    <x v="3"/>
    <x v="138"/>
    <n v="5141.25"/>
    <n v="286"/>
    <x v="0"/>
    <n v="17.9763986013986"/>
    <s v="Yes"/>
    <s v="March"/>
    <n v="2024"/>
  </r>
  <r>
    <s v="S00062250"/>
    <x v="7"/>
    <s v="P16"/>
    <x v="4"/>
    <x v="7"/>
    <n v="6743.25"/>
    <n v="482"/>
    <x v="0"/>
    <n v="13.990145228215768"/>
    <s v="Yes"/>
    <s v="December"/>
    <n v="2023"/>
  </r>
  <r>
    <s v="S00062307"/>
    <x v="7"/>
    <s v="P17"/>
    <x v="3"/>
    <x v="242"/>
    <n v="807.75"/>
    <n v="116"/>
    <x v="0"/>
    <n v="6.9633620689655169"/>
    <s v="Yes"/>
    <s v="November"/>
    <n v="2023"/>
  </r>
  <r>
    <s v="S00062313"/>
    <x v="7"/>
    <s v="P17"/>
    <x v="1"/>
    <x v="432"/>
    <n v="112.5"/>
    <n v="11"/>
    <x v="2"/>
    <n v="10.227272727272727"/>
    <s v="No"/>
    <s v="September"/>
    <n v="2024"/>
  </r>
  <r>
    <s v="S00062316"/>
    <x v="7"/>
    <s v="P17"/>
    <x v="0"/>
    <x v="380"/>
    <n v="5334.75"/>
    <n v="593"/>
    <x v="3"/>
    <n v="8.9962057335581793"/>
    <s v="No"/>
    <s v="June"/>
    <n v="2023"/>
  </r>
  <r>
    <s v="S00062322"/>
    <x v="7"/>
    <s v="P17"/>
    <x v="3"/>
    <x v="197"/>
    <n v="7375.5"/>
    <n v="1054"/>
    <x v="0"/>
    <n v="6.9976280834914615"/>
    <s v="Yes"/>
    <s v="November"/>
    <n v="2023"/>
  </r>
  <r>
    <s v="S00062364"/>
    <x v="7"/>
    <s v="P18"/>
    <x v="1"/>
    <x v="210"/>
    <n v="4837.5"/>
    <n v="440"/>
    <x v="0"/>
    <n v="10.994318181818182"/>
    <s v="Yes"/>
    <s v="July"/>
    <n v="2023"/>
  </r>
  <r>
    <s v="S00062365"/>
    <x v="7"/>
    <s v="P18"/>
    <x v="1"/>
    <x v="175"/>
    <n v="3863.25"/>
    <n v="552"/>
    <x v="3"/>
    <n v="6.9986413043478262"/>
    <s v="No"/>
    <s v="February"/>
    <n v="2023"/>
  </r>
  <r>
    <s v="S00062381"/>
    <x v="7"/>
    <s v="P18"/>
    <x v="1"/>
    <x v="89"/>
    <n v="3314.25"/>
    <n v="332"/>
    <x v="3"/>
    <n v="9.9826807228915655"/>
    <s v="No"/>
    <s v="December"/>
    <n v="2023"/>
  </r>
  <r>
    <s v="S00062390"/>
    <x v="7"/>
    <s v="P18"/>
    <x v="3"/>
    <x v="249"/>
    <n v="14208.75"/>
    <n v="1579"/>
    <x v="1"/>
    <n v="8.9985750474984165"/>
    <s v="No"/>
    <s v="July"/>
    <n v="2024"/>
  </r>
  <r>
    <s v="S00062412"/>
    <x v="7"/>
    <s v="P18"/>
    <x v="5"/>
    <x v="157"/>
    <n v="2391.75"/>
    <n v="240"/>
    <x v="0"/>
    <n v="9.9656249999999993"/>
    <s v="Yes"/>
    <s v="February"/>
    <n v="2023"/>
  </r>
  <r>
    <s v="S00062478"/>
    <x v="7"/>
    <s v="P19"/>
    <x v="3"/>
    <x v="328"/>
    <n v="2076.75"/>
    <n v="77"/>
    <x v="0"/>
    <n v="26.970779220779221"/>
    <s v="Yes"/>
    <s v="January"/>
    <n v="2023"/>
  </r>
  <r>
    <s v="S00062498"/>
    <x v="7"/>
    <s v="P20"/>
    <x v="5"/>
    <x v="89"/>
    <n v="1086.75"/>
    <n v="99"/>
    <x v="0"/>
    <n v="10.977272727272727"/>
    <s v="Yes"/>
    <s v="December"/>
    <n v="2023"/>
  </r>
  <r>
    <s v="S00062519"/>
    <x v="7"/>
    <s v="P20"/>
    <x v="0"/>
    <x v="342"/>
    <n v="17599.5"/>
    <n v="1467"/>
    <x v="0"/>
    <n v="11.996932515337424"/>
    <s v="Yes"/>
    <s v="June"/>
    <n v="2024"/>
  </r>
  <r>
    <s v="S00062520"/>
    <x v="7"/>
    <s v="P20"/>
    <x v="0"/>
    <x v="403"/>
    <n v="12519"/>
    <n v="1044"/>
    <x v="0"/>
    <n v="11.991379310344827"/>
    <s v="Yes"/>
    <s v="May"/>
    <n v="2023"/>
  </r>
  <r>
    <s v="S00062540"/>
    <x v="7"/>
    <s v="P20"/>
    <x v="4"/>
    <x v="432"/>
    <n v="2576.25"/>
    <n v="258"/>
    <x v="2"/>
    <n v="9.9854651162790695"/>
    <s v="No"/>
    <s v="September"/>
    <n v="2024"/>
  </r>
  <r>
    <s v="S00062561"/>
    <x v="7"/>
    <s v="P21"/>
    <x v="3"/>
    <x v="329"/>
    <n v="285.75"/>
    <n v="29"/>
    <x v="0"/>
    <n v="9.8534482758620694"/>
    <s v="Yes"/>
    <s v="November"/>
    <n v="2023"/>
  </r>
  <r>
    <s v="S00062579"/>
    <x v="7"/>
    <s v="P21"/>
    <x v="3"/>
    <x v="122"/>
    <n v="3512.25"/>
    <n v="391"/>
    <x v="0"/>
    <n v="8.9827365728900261"/>
    <s v="Yes"/>
    <s v="September"/>
    <n v="2023"/>
  </r>
  <r>
    <s v="S00062582"/>
    <x v="7"/>
    <s v="P21"/>
    <x v="5"/>
    <x v="307"/>
    <n v="2929.5"/>
    <n v="293"/>
    <x v="0"/>
    <n v="9.9982935153583625"/>
    <s v="Yes"/>
    <s v="December"/>
    <n v="2023"/>
  </r>
  <r>
    <s v="S00062589"/>
    <x v="7"/>
    <s v="P21"/>
    <x v="0"/>
    <x v="230"/>
    <n v="6999.75"/>
    <n v="875"/>
    <x v="0"/>
    <n v="7.999714285714286"/>
    <s v="Yes"/>
    <s v="July"/>
    <n v="2023"/>
  </r>
  <r>
    <s v="S00062601"/>
    <x v="7"/>
    <s v="P21"/>
    <x v="2"/>
    <x v="438"/>
    <n v="2261.25"/>
    <n v="283"/>
    <x v="0"/>
    <n v="7.9902826855123674"/>
    <s v="Yes"/>
    <s v="August"/>
    <n v="2023"/>
  </r>
  <r>
    <s v="S00062616"/>
    <x v="7"/>
    <s v="P21"/>
    <x v="5"/>
    <x v="217"/>
    <n v="2819.25"/>
    <n v="403"/>
    <x v="0"/>
    <n v="6.9956575682382134"/>
    <s v="Yes"/>
    <s v="April"/>
    <n v="2024"/>
  </r>
  <r>
    <s v="S00062656"/>
    <x v="7"/>
    <s v="P22"/>
    <x v="0"/>
    <x v="130"/>
    <n v="11283.75"/>
    <n v="594"/>
    <x v="0"/>
    <n v="18.996212121212121"/>
    <s v="Yes"/>
    <s v="July"/>
    <n v="2023"/>
  </r>
  <r>
    <s v="S00062671"/>
    <x v="7"/>
    <s v="P22"/>
    <x v="1"/>
    <x v="311"/>
    <n v="8354.25"/>
    <n v="380"/>
    <x v="0"/>
    <n v="21.984868421052632"/>
    <s v="Yes"/>
    <s v="January"/>
    <n v="2023"/>
  </r>
  <r>
    <s v="S00062709"/>
    <x v="7"/>
    <s v="P22"/>
    <x v="4"/>
    <x v="33"/>
    <n v="4133.25"/>
    <n v="197"/>
    <x v="0"/>
    <n v="20.980964467005077"/>
    <s v="Yes"/>
    <s v="February"/>
    <n v="2023"/>
  </r>
  <r>
    <s v="S00062725"/>
    <x v="7"/>
    <s v="P22"/>
    <x v="0"/>
    <x v="82"/>
    <n v="10593"/>
    <n v="505"/>
    <x v="0"/>
    <n v="20.976237623762376"/>
    <s v="Yes"/>
    <s v="February"/>
    <n v="2024"/>
  </r>
  <r>
    <s v="S00062760"/>
    <x v="7"/>
    <s v="P01"/>
    <x v="4"/>
    <x v="77"/>
    <n v="6867"/>
    <n v="430"/>
    <x v="0"/>
    <n v="15.969767441860466"/>
    <s v="Yes"/>
    <s v="November"/>
    <n v="2023"/>
  </r>
  <r>
    <s v="S00062776"/>
    <x v="7"/>
    <s v="P01"/>
    <x v="0"/>
    <x v="337"/>
    <n v="2414.25"/>
    <n v="186"/>
    <x v="2"/>
    <n v="12.97983870967742"/>
    <s v="No"/>
    <s v="September"/>
    <n v="2024"/>
  </r>
  <r>
    <s v="S00062798"/>
    <x v="7"/>
    <s v="P01"/>
    <x v="3"/>
    <x v="110"/>
    <n v="5181.75"/>
    <n v="324"/>
    <x v="1"/>
    <n v="15.993055555555555"/>
    <s v="No"/>
    <s v="August"/>
    <n v="2024"/>
  </r>
  <r>
    <s v="S00062814"/>
    <x v="7"/>
    <s v="P01"/>
    <x v="4"/>
    <x v="164"/>
    <n v="1998"/>
    <n v="143"/>
    <x v="0"/>
    <n v="13.972027972027972"/>
    <s v="Yes"/>
    <s v="March"/>
    <n v="2023"/>
  </r>
  <r>
    <s v="S00062823"/>
    <x v="7"/>
    <s v="P02"/>
    <x v="1"/>
    <x v="281"/>
    <n v="6115.5"/>
    <n v="383"/>
    <x v="0"/>
    <n v="15.967362924281984"/>
    <s v="Yes"/>
    <s v="June"/>
    <n v="2024"/>
  </r>
  <r>
    <s v="S00062874"/>
    <x v="7"/>
    <s v="P04"/>
    <x v="1"/>
    <x v="428"/>
    <n v="2326.5"/>
    <n v="333"/>
    <x v="3"/>
    <n v="6.9864864864864868"/>
    <s v="No"/>
    <s v="June"/>
    <n v="2024"/>
  </r>
  <r>
    <s v="S00062881"/>
    <x v="7"/>
    <s v="P04"/>
    <x v="4"/>
    <x v="130"/>
    <n v="4169.25"/>
    <n v="834"/>
    <x v="0"/>
    <n v="4.9991007194244608"/>
    <s v="Yes"/>
    <s v="July"/>
    <n v="2023"/>
  </r>
  <r>
    <s v="S00062884"/>
    <x v="7"/>
    <s v="P04"/>
    <x v="3"/>
    <x v="179"/>
    <n v="2949.75"/>
    <n v="492"/>
    <x v="0"/>
    <n v="5.9954268292682924"/>
    <s v="Yes"/>
    <s v="December"/>
    <n v="2023"/>
  </r>
  <r>
    <s v="S00062890"/>
    <x v="7"/>
    <s v="P04"/>
    <x v="2"/>
    <x v="58"/>
    <n v="10401.75"/>
    <n v="1156"/>
    <x v="0"/>
    <n v="8.9980536332179923"/>
    <s v="Yes"/>
    <s v="December"/>
    <n v="2023"/>
  </r>
  <r>
    <s v="S00062926"/>
    <x v="7"/>
    <s v="P04"/>
    <x v="1"/>
    <x v="53"/>
    <n v="7753.5"/>
    <n v="970"/>
    <x v="2"/>
    <n v="7.993298969072165"/>
    <s v="No"/>
    <s v="September"/>
    <n v="2024"/>
  </r>
  <r>
    <s v="S00062928"/>
    <x v="7"/>
    <s v="P04"/>
    <x v="0"/>
    <x v="402"/>
    <n v="3651.75"/>
    <n v="522"/>
    <x v="0"/>
    <n v="6.9956896551724137"/>
    <s v="Yes"/>
    <s v="April"/>
    <n v="2023"/>
  </r>
  <r>
    <s v="S00062940"/>
    <x v="7"/>
    <s v="P04"/>
    <x v="5"/>
    <x v="66"/>
    <n v="5897.25"/>
    <n v="656"/>
    <x v="0"/>
    <n v="8.989710365853659"/>
    <s v="Yes"/>
    <s v="December"/>
    <n v="2023"/>
  </r>
  <r>
    <s v="S00062962"/>
    <x v="7"/>
    <s v="P04"/>
    <x v="0"/>
    <x v="431"/>
    <n v="9402.75"/>
    <n v="1045"/>
    <x v="0"/>
    <n v="8.9978468899521538"/>
    <s v="Yes"/>
    <s v="July"/>
    <n v="2023"/>
  </r>
  <r>
    <s v="S00062989"/>
    <x v="7"/>
    <s v="P05"/>
    <x v="5"/>
    <x v="140"/>
    <n v="3678.75"/>
    <n v="614"/>
    <x v="0"/>
    <n v="5.9914495114006519"/>
    <s v="Yes"/>
    <s v="October"/>
    <n v="2023"/>
  </r>
  <r>
    <s v="S00063051"/>
    <x v="7"/>
    <s v="P05"/>
    <x v="4"/>
    <x v="109"/>
    <n v="1163.25"/>
    <n v="146"/>
    <x v="0"/>
    <n v="7.9674657534246576"/>
    <s v="Yes"/>
    <s v="February"/>
    <n v="2024"/>
  </r>
  <r>
    <s v="S00063073"/>
    <x v="7"/>
    <s v="P06"/>
    <x v="3"/>
    <x v="245"/>
    <n v="3537"/>
    <n v="137"/>
    <x v="0"/>
    <n v="25.817518248175183"/>
    <s v="Yes"/>
    <s v="October"/>
    <n v="2023"/>
  </r>
  <r>
    <s v="S00063076"/>
    <x v="7"/>
    <s v="P06"/>
    <x v="5"/>
    <x v="262"/>
    <n v="1703.25"/>
    <n v="71"/>
    <x v="0"/>
    <n v="23.989436619718308"/>
    <s v="Yes"/>
    <s v="June"/>
    <n v="2023"/>
  </r>
  <r>
    <s v="S00063077"/>
    <x v="7"/>
    <s v="P06"/>
    <x v="2"/>
    <x v="354"/>
    <n v="1307.25"/>
    <n v="55"/>
    <x v="0"/>
    <n v="23.768181818181819"/>
    <s v="Yes"/>
    <s v="January"/>
    <n v="2024"/>
  </r>
  <r>
    <s v="S00063080"/>
    <x v="7"/>
    <s v="P06"/>
    <x v="0"/>
    <x v="236"/>
    <n v="3510"/>
    <n v="135"/>
    <x v="0"/>
    <n v="26"/>
    <s v="Yes"/>
    <s v="February"/>
    <n v="2023"/>
  </r>
  <r>
    <s v="S00063082"/>
    <x v="7"/>
    <s v="P06"/>
    <x v="0"/>
    <x v="92"/>
    <n v="5238"/>
    <n v="194"/>
    <x v="0"/>
    <n v="27"/>
    <s v="Yes"/>
    <s v="July"/>
    <n v="2023"/>
  </r>
  <r>
    <s v="S00063097"/>
    <x v="7"/>
    <s v="P06"/>
    <x v="0"/>
    <x v="441"/>
    <n v="324"/>
    <n v="13"/>
    <x v="0"/>
    <n v="24.923076923076923"/>
    <s v="Yes"/>
    <s v="April"/>
    <n v="2024"/>
  </r>
  <r>
    <s v="S00063126"/>
    <x v="7"/>
    <s v="P07"/>
    <x v="5"/>
    <x v="262"/>
    <n v="5710.5"/>
    <n v="220"/>
    <x v="0"/>
    <n v="25.956818181818182"/>
    <s v="Yes"/>
    <s v="June"/>
    <n v="2023"/>
  </r>
  <r>
    <s v="S00063127"/>
    <x v="7"/>
    <s v="P07"/>
    <x v="5"/>
    <x v="241"/>
    <n v="6653.25"/>
    <n v="238"/>
    <x v="0"/>
    <n v="27.954831932773111"/>
    <s v="Yes"/>
    <s v="June"/>
    <n v="2024"/>
  </r>
  <r>
    <s v="S00063141"/>
    <x v="7"/>
    <s v="P07"/>
    <x v="3"/>
    <x v="361"/>
    <n v="5694.75"/>
    <n v="220"/>
    <x v="0"/>
    <n v="25.885227272727274"/>
    <s v="Yes"/>
    <s v="March"/>
    <n v="2024"/>
  </r>
  <r>
    <s v="S00063184"/>
    <x v="7"/>
    <s v="P07"/>
    <x v="0"/>
    <x v="296"/>
    <n v="4806"/>
    <n v="201"/>
    <x v="0"/>
    <n v="23.910447761194028"/>
    <s v="Yes"/>
    <s v="July"/>
    <n v="2023"/>
  </r>
  <r>
    <s v="S00063185"/>
    <x v="7"/>
    <s v="P07"/>
    <x v="4"/>
    <x v="398"/>
    <n v="5593.5"/>
    <n v="200"/>
    <x v="0"/>
    <n v="27.967500000000001"/>
    <s v="Yes"/>
    <s v="May"/>
    <n v="2023"/>
  </r>
  <r>
    <s v="S00063189"/>
    <x v="7"/>
    <s v="P08"/>
    <x v="3"/>
    <x v="205"/>
    <n v="3885.75"/>
    <n v="186"/>
    <x v="0"/>
    <n v="20.891129032258064"/>
    <s v="Yes"/>
    <s v="June"/>
    <n v="2024"/>
  </r>
  <r>
    <s v="S00063200"/>
    <x v="7"/>
    <s v="P08"/>
    <x v="0"/>
    <x v="174"/>
    <n v="10210.5"/>
    <n v="487"/>
    <x v="1"/>
    <n v="20.966119096509239"/>
    <s v="No"/>
    <s v="August"/>
    <n v="2024"/>
  </r>
  <r>
    <s v="S00063201"/>
    <x v="7"/>
    <s v="P08"/>
    <x v="0"/>
    <x v="191"/>
    <n v="319.5"/>
    <n v="15"/>
    <x v="0"/>
    <n v="21.3"/>
    <s v="Yes"/>
    <s v="February"/>
    <n v="2024"/>
  </r>
  <r>
    <s v="S00063211"/>
    <x v="7"/>
    <s v="P08"/>
    <x v="5"/>
    <x v="346"/>
    <n v="2004.75"/>
    <n v="96"/>
    <x v="2"/>
    <n v="20.8828125"/>
    <s v="No"/>
    <s v="September"/>
    <n v="2024"/>
  </r>
  <r>
    <s v="S00063232"/>
    <x v="7"/>
    <s v="P08"/>
    <x v="1"/>
    <x v="305"/>
    <n v="7857"/>
    <n v="358"/>
    <x v="0"/>
    <n v="21.946927374301676"/>
    <s v="Yes"/>
    <s v="June"/>
    <n v="2024"/>
  </r>
  <r>
    <s v="S00063247"/>
    <x v="7"/>
    <s v="P08"/>
    <x v="2"/>
    <x v="373"/>
    <n v="2880"/>
    <n v="138"/>
    <x v="0"/>
    <n v="20.869565217391305"/>
    <s v="Yes"/>
    <s v="October"/>
    <n v="2023"/>
  </r>
  <r>
    <s v="S00063249"/>
    <x v="7"/>
    <s v="P08"/>
    <x v="1"/>
    <x v="120"/>
    <n v="675"/>
    <n v="31"/>
    <x v="0"/>
    <n v="21.774193548387096"/>
    <s v="Yes"/>
    <s v="February"/>
    <n v="2023"/>
  </r>
  <r>
    <s v="S00063273"/>
    <x v="7"/>
    <s v="P08"/>
    <x v="4"/>
    <x v="4"/>
    <n v="5595.75"/>
    <n v="280"/>
    <x v="0"/>
    <n v="19.984821428571429"/>
    <s v="Yes"/>
    <s v="December"/>
    <n v="2023"/>
  </r>
  <r>
    <s v="S00063304"/>
    <x v="7"/>
    <s v="P10"/>
    <x v="4"/>
    <x v="76"/>
    <n v="4104"/>
    <n v="257"/>
    <x v="0"/>
    <n v="15.968871595330739"/>
    <s v="Yes"/>
    <s v="January"/>
    <n v="2023"/>
  </r>
  <r>
    <s v="S00063314"/>
    <x v="7"/>
    <s v="P10"/>
    <x v="5"/>
    <x v="313"/>
    <n v="297"/>
    <n v="20"/>
    <x v="1"/>
    <n v="14.85"/>
    <s v="No"/>
    <s v="July"/>
    <n v="2024"/>
  </r>
  <r>
    <s v="S00063319"/>
    <x v="7"/>
    <s v="P10"/>
    <x v="0"/>
    <x v="253"/>
    <n v="10653.75"/>
    <n v="820"/>
    <x v="0"/>
    <n v="12.992378048780488"/>
    <s v="Yes"/>
    <s v="August"/>
    <n v="2023"/>
  </r>
  <r>
    <s v="S00063334"/>
    <x v="7"/>
    <s v="P10"/>
    <x v="1"/>
    <x v="387"/>
    <n v="9315"/>
    <n v="666"/>
    <x v="0"/>
    <n v="13.986486486486486"/>
    <s v="Yes"/>
    <s v="March"/>
    <n v="2023"/>
  </r>
  <r>
    <s v="S00063335"/>
    <x v="7"/>
    <s v="P10"/>
    <x v="0"/>
    <x v="438"/>
    <n v="15419.25"/>
    <n v="1102"/>
    <x v="3"/>
    <n v="13.992059891107077"/>
    <s v="No"/>
    <s v="August"/>
    <n v="2023"/>
  </r>
  <r>
    <s v="S00063393"/>
    <x v="7"/>
    <s v="P10"/>
    <x v="3"/>
    <x v="47"/>
    <n v="2830.5"/>
    <n v="218"/>
    <x v="2"/>
    <n v="12.98394495412844"/>
    <s v="No"/>
    <s v="September"/>
    <n v="2024"/>
  </r>
  <r>
    <s v="S00063429"/>
    <x v="7"/>
    <s v="P11"/>
    <x v="3"/>
    <x v="405"/>
    <n v="4018.5"/>
    <n v="212"/>
    <x v="0"/>
    <n v="18.955188679245282"/>
    <s v="Yes"/>
    <s v="June"/>
    <n v="2023"/>
  </r>
  <r>
    <s v="S00063448"/>
    <x v="7"/>
    <s v="P12"/>
    <x v="5"/>
    <x v="264"/>
    <n v="5757.75"/>
    <n v="384"/>
    <x v="1"/>
    <n v="14.994140625"/>
    <s v="No"/>
    <s v="July"/>
    <n v="2024"/>
  </r>
  <r>
    <s v="S00063454"/>
    <x v="7"/>
    <s v="P12"/>
    <x v="0"/>
    <x v="36"/>
    <n v="7242.75"/>
    <n v="518"/>
    <x v="0"/>
    <n v="13.982142857142858"/>
    <s v="Yes"/>
    <s v="February"/>
    <n v="2023"/>
  </r>
  <r>
    <s v="S00063470"/>
    <x v="7"/>
    <s v="P12"/>
    <x v="1"/>
    <x v="100"/>
    <n v="420.75"/>
    <n v="25"/>
    <x v="0"/>
    <n v="16.829999999999998"/>
    <s v="Yes"/>
    <s v="November"/>
    <n v="2023"/>
  </r>
  <r>
    <s v="S00063529"/>
    <x v="7"/>
    <s v="P13"/>
    <x v="3"/>
    <x v="243"/>
    <n v="2097"/>
    <n v="300"/>
    <x v="0"/>
    <n v="6.99"/>
    <s v="Yes"/>
    <s v="January"/>
    <n v="2023"/>
  </r>
  <r>
    <s v="S00063612"/>
    <x v="7"/>
    <s v="P13"/>
    <x v="4"/>
    <x v="40"/>
    <n v="12107.25"/>
    <n v="1730"/>
    <x v="0"/>
    <n v="6.9984104046242779"/>
    <s v="Yes"/>
    <s v="December"/>
    <n v="2023"/>
  </r>
  <r>
    <s v="S00063649"/>
    <x v="7"/>
    <s v="P14"/>
    <x v="3"/>
    <x v="97"/>
    <n v="5656.5"/>
    <n v="405"/>
    <x v="0"/>
    <n v="13.966666666666667"/>
    <s v="Yes"/>
    <s v="September"/>
    <n v="2023"/>
  </r>
  <r>
    <s v="S00063665"/>
    <x v="7"/>
    <s v="P14"/>
    <x v="3"/>
    <x v="402"/>
    <n v="7114.5"/>
    <n v="419"/>
    <x v="3"/>
    <n v="16.979713603818617"/>
    <s v="No"/>
    <s v="April"/>
    <n v="2023"/>
  </r>
  <r>
    <s v="S00063684"/>
    <x v="7"/>
    <s v="P14"/>
    <x v="3"/>
    <x v="40"/>
    <n v="6786"/>
    <n v="425"/>
    <x v="0"/>
    <n v="15.967058823529412"/>
    <s v="Yes"/>
    <s v="December"/>
    <n v="2023"/>
  </r>
  <r>
    <s v="S00063691"/>
    <x v="7"/>
    <s v="P14"/>
    <x v="1"/>
    <x v="174"/>
    <n v="4099.5"/>
    <n v="228"/>
    <x v="1"/>
    <n v="17.980263157894736"/>
    <s v="No"/>
    <s v="August"/>
    <n v="2024"/>
  </r>
  <r>
    <s v="S00063700"/>
    <x v="7"/>
    <s v="P15"/>
    <x v="3"/>
    <x v="40"/>
    <n v="2261.25"/>
    <n v="134"/>
    <x v="0"/>
    <n v="16.875"/>
    <s v="Yes"/>
    <s v="December"/>
    <n v="2023"/>
  </r>
  <r>
    <s v="S00063710"/>
    <x v="7"/>
    <s v="P15"/>
    <x v="0"/>
    <x v="151"/>
    <n v="5301"/>
    <n v="295"/>
    <x v="0"/>
    <n v="17.969491525423727"/>
    <s v="Yes"/>
    <s v="October"/>
    <n v="2023"/>
  </r>
  <r>
    <s v="S00063721"/>
    <x v="7"/>
    <s v="P15"/>
    <x v="5"/>
    <x v="63"/>
    <n v="7544.25"/>
    <n v="420"/>
    <x v="0"/>
    <n v="17.962499999999999"/>
    <s v="Yes"/>
    <s v="June"/>
    <n v="2023"/>
  </r>
  <r>
    <s v="S00063723"/>
    <x v="7"/>
    <s v="P15"/>
    <x v="2"/>
    <x v="100"/>
    <n v="4824"/>
    <n v="268"/>
    <x v="0"/>
    <n v="18"/>
    <s v="Yes"/>
    <s v="November"/>
    <n v="2023"/>
  </r>
  <r>
    <s v="S00063730"/>
    <x v="7"/>
    <s v="P15"/>
    <x v="4"/>
    <x v="20"/>
    <n v="681.75"/>
    <n v="33"/>
    <x v="0"/>
    <n v="20.65909090909091"/>
    <s v="Yes"/>
    <s v="July"/>
    <n v="2023"/>
  </r>
  <r>
    <s v="S00063772"/>
    <x v="7"/>
    <s v="P16"/>
    <x v="5"/>
    <x v="426"/>
    <n v="9976.5"/>
    <n v="587"/>
    <x v="0"/>
    <n v="16.995741056218058"/>
    <s v="Yes"/>
    <s v="January"/>
    <n v="2023"/>
  </r>
  <r>
    <s v="S00063874"/>
    <x v="7"/>
    <s v="P17"/>
    <x v="5"/>
    <x v="369"/>
    <n v="8901"/>
    <n v="1272"/>
    <x v="0"/>
    <n v="6.9976415094339623"/>
    <s v="Yes"/>
    <s v="October"/>
    <n v="2023"/>
  </r>
  <r>
    <s v="S00063877"/>
    <x v="7"/>
    <s v="P17"/>
    <x v="1"/>
    <x v="7"/>
    <n v="2389.5"/>
    <n v="342"/>
    <x v="0"/>
    <n v="6.9868421052631575"/>
    <s v="Yes"/>
    <s v="December"/>
    <n v="2023"/>
  </r>
  <r>
    <s v="S00063919"/>
    <x v="7"/>
    <s v="P18"/>
    <x v="4"/>
    <x v="145"/>
    <n v="650.25"/>
    <n v="93"/>
    <x v="0"/>
    <n v="6.991935483870968"/>
    <s v="Yes"/>
    <s v="July"/>
    <n v="2023"/>
  </r>
  <r>
    <s v="S00063928"/>
    <x v="7"/>
    <s v="P18"/>
    <x v="1"/>
    <x v="126"/>
    <n v="7470"/>
    <n v="680"/>
    <x v="0"/>
    <n v="10.985294117647058"/>
    <s v="Yes"/>
    <s v="December"/>
    <n v="2023"/>
  </r>
  <r>
    <s v="S00063929"/>
    <x v="7"/>
    <s v="P18"/>
    <x v="1"/>
    <x v="381"/>
    <n v="2621.25"/>
    <n v="292"/>
    <x v="0"/>
    <n v="8.9768835616438363"/>
    <s v="Yes"/>
    <s v="October"/>
    <n v="2023"/>
  </r>
  <r>
    <s v="S00063945"/>
    <x v="7"/>
    <s v="P18"/>
    <x v="1"/>
    <x v="53"/>
    <n v="4171.5"/>
    <n v="522"/>
    <x v="2"/>
    <n v="7.9913793103448274"/>
    <s v="No"/>
    <s v="September"/>
    <n v="2024"/>
  </r>
  <r>
    <s v="S00063981"/>
    <x v="7"/>
    <s v="P19"/>
    <x v="0"/>
    <x v="80"/>
    <n v="1379.25"/>
    <n v="54"/>
    <x v="0"/>
    <n v="25.541666666666668"/>
    <s v="Yes"/>
    <s v="February"/>
    <n v="2024"/>
  </r>
  <r>
    <s v="S00063982"/>
    <x v="7"/>
    <s v="P19"/>
    <x v="0"/>
    <x v="314"/>
    <n v="9076.5"/>
    <n v="350"/>
    <x v="0"/>
    <n v="25.932857142857141"/>
    <s v="Yes"/>
    <s v="November"/>
    <n v="2023"/>
  </r>
  <r>
    <s v="S00064027"/>
    <x v="7"/>
    <s v="P20"/>
    <x v="5"/>
    <x v="151"/>
    <n v="2758.5"/>
    <n v="276"/>
    <x v="0"/>
    <n v="9.9945652173913047"/>
    <s v="Yes"/>
    <s v="October"/>
    <n v="2023"/>
  </r>
  <r>
    <s v="S00064050"/>
    <x v="7"/>
    <s v="P20"/>
    <x v="0"/>
    <x v="9"/>
    <n v="9031.5"/>
    <n v="1129"/>
    <x v="0"/>
    <n v="7.9995571302037201"/>
    <s v="Yes"/>
    <s v="January"/>
    <n v="2024"/>
  </r>
  <r>
    <s v="S00064064"/>
    <x v="7"/>
    <s v="P20"/>
    <x v="1"/>
    <x v="42"/>
    <n v="504"/>
    <n v="42"/>
    <x v="0"/>
    <n v="12"/>
    <s v="Yes"/>
    <s v="June"/>
    <n v="2023"/>
  </r>
  <r>
    <s v="S00064071"/>
    <x v="7"/>
    <s v="P20"/>
    <x v="4"/>
    <x v="215"/>
    <n v="5094"/>
    <n v="566"/>
    <x v="2"/>
    <n v="9"/>
    <s v="No"/>
    <s v="September"/>
    <n v="2024"/>
  </r>
  <r>
    <s v="S00064074"/>
    <x v="7"/>
    <s v="P21"/>
    <x v="3"/>
    <x v="328"/>
    <n v="9508.5"/>
    <n v="1359"/>
    <x v="0"/>
    <n v="6.9966887417218544"/>
    <s v="Yes"/>
    <s v="January"/>
    <n v="2023"/>
  </r>
  <r>
    <s v="S00064094"/>
    <x v="7"/>
    <s v="P21"/>
    <x v="5"/>
    <x v="442"/>
    <n v="1059.75"/>
    <n v="106"/>
    <x v="0"/>
    <n v="9.9976415094339615"/>
    <s v="Yes"/>
    <s v="April"/>
    <n v="2023"/>
  </r>
  <r>
    <s v="S00064192"/>
    <x v="7"/>
    <s v="P22"/>
    <x v="3"/>
    <x v="328"/>
    <n v="5028.75"/>
    <n v="229"/>
    <x v="0"/>
    <n v="21.959606986899562"/>
    <s v="Yes"/>
    <s v="January"/>
    <n v="2023"/>
  </r>
  <r>
    <s v="S00064216"/>
    <x v="7"/>
    <s v="P22"/>
    <x v="2"/>
    <x v="2"/>
    <n v="10674"/>
    <n v="486"/>
    <x v="0"/>
    <n v="21.962962962962962"/>
    <s v="Yes"/>
    <s v="June"/>
    <n v="2024"/>
  </r>
  <r>
    <s v="S00064228"/>
    <x v="7"/>
    <s v="P22"/>
    <x v="3"/>
    <x v="107"/>
    <n v="3282.75"/>
    <n v="173"/>
    <x v="0"/>
    <n v="18.97543352601156"/>
    <s v="Yes"/>
    <s v="November"/>
    <n v="2023"/>
  </r>
  <r>
    <s v="S00064255"/>
    <x v="7"/>
    <s v="P22"/>
    <x v="0"/>
    <x v="112"/>
    <n v="9531"/>
    <n v="477"/>
    <x v="0"/>
    <n v="19.981132075471699"/>
    <s v="Yes"/>
    <s v="February"/>
    <n v="2023"/>
  </r>
  <r>
    <s v="S00064264"/>
    <x v="7"/>
    <s v="P01"/>
    <x v="5"/>
    <x v="107"/>
    <n v="220.5"/>
    <n v="15"/>
    <x v="0"/>
    <n v="14.7"/>
    <s v="Yes"/>
    <s v="November"/>
    <n v="2023"/>
  </r>
  <r>
    <s v="S00064277"/>
    <x v="7"/>
    <s v="P01"/>
    <x v="3"/>
    <x v="135"/>
    <n v="17604"/>
    <n v="1258"/>
    <x v="0"/>
    <n v="13.993640699523052"/>
    <s v="Yes"/>
    <s v="July"/>
    <n v="2023"/>
  </r>
  <r>
    <s v="S00064293"/>
    <x v="7"/>
    <s v="P01"/>
    <x v="4"/>
    <x v="185"/>
    <n v="382.5"/>
    <n v="28"/>
    <x v="0"/>
    <n v="13.660714285714286"/>
    <s v="Yes"/>
    <s v="December"/>
    <n v="2023"/>
  </r>
  <r>
    <s v="S00064329"/>
    <x v="7"/>
    <s v="P01"/>
    <x v="3"/>
    <x v="132"/>
    <n v="1986.75"/>
    <n v="125"/>
    <x v="0"/>
    <n v="15.894"/>
    <s v="Yes"/>
    <s v="July"/>
    <n v="2023"/>
  </r>
  <r>
    <s v="S00064391"/>
    <x v="7"/>
    <s v="P04"/>
    <x v="0"/>
    <x v="66"/>
    <n v="3217.5"/>
    <n v="537"/>
    <x v="0"/>
    <n v="5.9916201117318435"/>
    <s v="Yes"/>
    <s v="December"/>
    <n v="2023"/>
  </r>
  <r>
    <s v="S00064403"/>
    <x v="7"/>
    <s v="P04"/>
    <x v="2"/>
    <x v="383"/>
    <n v="5143.5"/>
    <n v="1029"/>
    <x v="0"/>
    <n v="4.9985422740524781"/>
    <s v="Yes"/>
    <s v="October"/>
    <n v="2023"/>
  </r>
  <r>
    <s v="S00064424"/>
    <x v="7"/>
    <s v="P04"/>
    <x v="0"/>
    <x v="109"/>
    <n v="14735.25"/>
    <n v="2106"/>
    <x v="0"/>
    <n v="6.9967948717948714"/>
    <s v="Yes"/>
    <s v="February"/>
    <n v="2024"/>
  </r>
  <r>
    <s v="S00064465"/>
    <x v="7"/>
    <s v="P04"/>
    <x v="3"/>
    <x v="31"/>
    <n v="8604"/>
    <n v="1721"/>
    <x v="3"/>
    <n v="4.9994189424753053"/>
    <s v="No"/>
    <s v="September"/>
    <n v="2023"/>
  </r>
  <r>
    <s v="S00064489"/>
    <x v="7"/>
    <s v="P04"/>
    <x v="1"/>
    <x v="289"/>
    <n v="4227.75"/>
    <n v="470"/>
    <x v="0"/>
    <n v="8.9952127659574472"/>
    <s v="Yes"/>
    <s v="July"/>
    <n v="2023"/>
  </r>
  <r>
    <s v="S00064495"/>
    <x v="7"/>
    <s v="P04"/>
    <x v="4"/>
    <x v="176"/>
    <n v="6885"/>
    <n v="1148"/>
    <x v="0"/>
    <n v="5.9973867595818815"/>
    <s v="Yes"/>
    <s v="May"/>
    <n v="2023"/>
  </r>
  <r>
    <s v="S00064502"/>
    <x v="7"/>
    <s v="P05"/>
    <x v="5"/>
    <x v="343"/>
    <n v="2081.25"/>
    <n v="417"/>
    <x v="0"/>
    <n v="4.9910071942446042"/>
    <s v="Yes"/>
    <s v="July"/>
    <n v="2023"/>
  </r>
  <r>
    <s v="S00064542"/>
    <x v="7"/>
    <s v="P05"/>
    <x v="0"/>
    <x v="92"/>
    <n v="4439.25"/>
    <n v="555"/>
    <x v="0"/>
    <n v="7.9986486486486488"/>
    <s v="Yes"/>
    <s v="July"/>
    <n v="2023"/>
  </r>
  <r>
    <s v="S00064552"/>
    <x v="7"/>
    <s v="P05"/>
    <x v="3"/>
    <x v="373"/>
    <n v="519.75"/>
    <n v="58"/>
    <x v="0"/>
    <n v="8.9612068965517242"/>
    <s v="Yes"/>
    <s v="October"/>
    <n v="2023"/>
  </r>
  <r>
    <s v="S00064578"/>
    <x v="7"/>
    <s v="P05"/>
    <x v="0"/>
    <x v="126"/>
    <n v="1154.25"/>
    <n v="231"/>
    <x v="0"/>
    <n v="4.9967532467532472"/>
    <s v="Yes"/>
    <s v="December"/>
    <n v="2023"/>
  </r>
  <r>
    <s v="S00064583"/>
    <x v="7"/>
    <s v="P05"/>
    <x v="3"/>
    <x v="164"/>
    <n v="1228.5"/>
    <n v="176"/>
    <x v="0"/>
    <n v="6.9801136363636367"/>
    <s v="Yes"/>
    <s v="March"/>
    <n v="2023"/>
  </r>
  <r>
    <s v="S00064598"/>
    <x v="7"/>
    <s v="P05"/>
    <x v="4"/>
    <x v="79"/>
    <n v="3669.75"/>
    <n v="612"/>
    <x v="0"/>
    <n v="5.9963235294117645"/>
    <s v="Yes"/>
    <s v="January"/>
    <n v="2024"/>
  </r>
  <r>
    <s v="S00064625"/>
    <x v="7"/>
    <s v="P06"/>
    <x v="1"/>
    <x v="126"/>
    <n v="5343.75"/>
    <n v="191"/>
    <x v="0"/>
    <n v="27.977748691099478"/>
    <s v="Yes"/>
    <s v="December"/>
    <n v="2023"/>
  </r>
  <r>
    <s v="S00064648"/>
    <x v="7"/>
    <s v="P07"/>
    <x v="4"/>
    <x v="204"/>
    <n v="5841"/>
    <n v="244"/>
    <x v="0"/>
    <n v="23.938524590163933"/>
    <s v="Yes"/>
    <s v="September"/>
    <n v="2023"/>
  </r>
  <r>
    <s v="S00064650"/>
    <x v="7"/>
    <s v="P07"/>
    <x v="4"/>
    <x v="117"/>
    <n v="5829.75"/>
    <n v="225"/>
    <x v="0"/>
    <n v="25.91"/>
    <s v="Yes"/>
    <s v="February"/>
    <n v="2024"/>
  </r>
  <r>
    <s v="S00064675"/>
    <x v="7"/>
    <s v="P07"/>
    <x v="2"/>
    <x v="134"/>
    <n v="5559.75"/>
    <n v="206"/>
    <x v="0"/>
    <n v="26.989077669902912"/>
    <s v="Yes"/>
    <s v="February"/>
    <n v="2024"/>
  </r>
  <r>
    <s v="S00064742"/>
    <x v="7"/>
    <s v="P08"/>
    <x v="5"/>
    <x v="35"/>
    <n v="8016.75"/>
    <n v="365"/>
    <x v="0"/>
    <n v="21.963698630136985"/>
    <s v="Yes"/>
    <s v="January"/>
    <n v="2024"/>
  </r>
  <r>
    <s v="S00064761"/>
    <x v="7"/>
    <s v="P08"/>
    <x v="1"/>
    <x v="64"/>
    <n v="11139.75"/>
    <n v="507"/>
    <x v="0"/>
    <n v="21.971893491124259"/>
    <s v="Yes"/>
    <s v="August"/>
    <n v="2023"/>
  </r>
  <r>
    <s v="S00064774"/>
    <x v="7"/>
    <s v="P08"/>
    <x v="5"/>
    <x v="225"/>
    <n v="5564.25"/>
    <n v="310"/>
    <x v="1"/>
    <n v="17.949193548387097"/>
    <s v="No"/>
    <s v="July"/>
    <n v="2024"/>
  </r>
  <r>
    <s v="S00064849"/>
    <x v="7"/>
    <s v="P10"/>
    <x v="0"/>
    <x v="257"/>
    <n v="3260.25"/>
    <n v="251"/>
    <x v="0"/>
    <n v="12.989043824701195"/>
    <s v="Yes"/>
    <s v="December"/>
    <n v="2023"/>
  </r>
  <r>
    <s v="S00064875"/>
    <x v="7"/>
    <s v="P10"/>
    <x v="3"/>
    <x v="294"/>
    <n v="17615.25"/>
    <n v="1468"/>
    <x v="1"/>
    <n v="11.999489100817438"/>
    <s v="No"/>
    <s v="July"/>
    <n v="2024"/>
  </r>
  <r>
    <s v="S00064903"/>
    <x v="7"/>
    <s v="P10"/>
    <x v="4"/>
    <x v="303"/>
    <n v="13038.75"/>
    <n v="932"/>
    <x v="0"/>
    <n v="13.990075107296137"/>
    <s v="Yes"/>
    <s v="January"/>
    <n v="2024"/>
  </r>
  <r>
    <s v="S00064966"/>
    <x v="7"/>
    <s v="P11"/>
    <x v="1"/>
    <x v="235"/>
    <n v="3532.5"/>
    <n v="169"/>
    <x v="0"/>
    <n v="20.902366863905325"/>
    <s v="Yes"/>
    <s v="February"/>
    <n v="2023"/>
  </r>
  <r>
    <s v="S00064982"/>
    <x v="7"/>
    <s v="P12"/>
    <x v="1"/>
    <x v="342"/>
    <n v="12739.5"/>
    <n v="850"/>
    <x v="0"/>
    <n v="14.98764705882353"/>
    <s v="Yes"/>
    <s v="June"/>
    <n v="2024"/>
  </r>
  <r>
    <s v="S00064987"/>
    <x v="7"/>
    <s v="P12"/>
    <x v="4"/>
    <x v="281"/>
    <n v="4482"/>
    <n v="281"/>
    <x v="0"/>
    <n v="15.95017793594306"/>
    <s v="Yes"/>
    <s v="June"/>
    <n v="2024"/>
  </r>
  <r>
    <s v="S00064993"/>
    <x v="7"/>
    <s v="P12"/>
    <x v="3"/>
    <x v="84"/>
    <n v="10561.5"/>
    <n v="755"/>
    <x v="0"/>
    <n v="13.988741721854305"/>
    <s v="Yes"/>
    <s v="November"/>
    <n v="2023"/>
  </r>
  <r>
    <s v="S00065001"/>
    <x v="7"/>
    <s v="P12"/>
    <x v="0"/>
    <x v="321"/>
    <n v="4342.5"/>
    <n v="290"/>
    <x v="0"/>
    <n v="14.974137931034482"/>
    <s v="Yes"/>
    <s v="January"/>
    <n v="2024"/>
  </r>
  <r>
    <s v="S00065041"/>
    <x v="7"/>
    <s v="P12"/>
    <x v="4"/>
    <x v="341"/>
    <n v="4927.5"/>
    <n v="308"/>
    <x v="0"/>
    <n v="15.998376623376624"/>
    <s v="Yes"/>
    <s v="March"/>
    <n v="2023"/>
  </r>
  <r>
    <s v="S00065044"/>
    <x v="7"/>
    <s v="P13"/>
    <x v="3"/>
    <x v="354"/>
    <n v="9373.5"/>
    <n v="1340"/>
    <x v="0"/>
    <n v="6.9951492537313431"/>
    <s v="Yes"/>
    <s v="January"/>
    <n v="2024"/>
  </r>
  <r>
    <s v="S00065045"/>
    <x v="7"/>
    <s v="P13"/>
    <x v="3"/>
    <x v="178"/>
    <n v="2875.5"/>
    <n v="360"/>
    <x v="0"/>
    <n v="7.9874999999999998"/>
    <s v="Yes"/>
    <s v="September"/>
    <n v="2023"/>
  </r>
  <r>
    <s v="S00065047"/>
    <x v="7"/>
    <s v="P13"/>
    <x v="5"/>
    <x v="266"/>
    <n v="1152"/>
    <n v="192"/>
    <x v="0"/>
    <n v="6"/>
    <s v="Yes"/>
    <s v="October"/>
    <n v="2023"/>
  </r>
  <r>
    <s v="S00065117"/>
    <x v="7"/>
    <s v="P13"/>
    <x v="2"/>
    <x v="63"/>
    <n v="2468.25"/>
    <n v="275"/>
    <x v="0"/>
    <n v="8.9754545454545447"/>
    <s v="Yes"/>
    <s v="June"/>
    <n v="2023"/>
  </r>
  <r>
    <s v="S00065137"/>
    <x v="7"/>
    <s v="P13"/>
    <x v="0"/>
    <x v="421"/>
    <n v="555.75"/>
    <n v="80"/>
    <x v="0"/>
    <n v="6.9468750000000004"/>
    <s v="Yes"/>
    <s v="February"/>
    <n v="2023"/>
  </r>
  <r>
    <s v="S00065191"/>
    <x v="7"/>
    <s v="P14"/>
    <x v="4"/>
    <x v="32"/>
    <n v="5013"/>
    <n v="314"/>
    <x v="0"/>
    <n v="15.964968152866241"/>
    <s v="Yes"/>
    <s v="June"/>
    <n v="2024"/>
  </r>
  <r>
    <s v="S00065218"/>
    <x v="7"/>
    <s v="P14"/>
    <x v="5"/>
    <x v="231"/>
    <n v="9888.75"/>
    <n v="619"/>
    <x v="1"/>
    <n v="15.975363489499193"/>
    <s v="No"/>
    <s v="July"/>
    <n v="2024"/>
  </r>
  <r>
    <s v="S00065302"/>
    <x v="7"/>
    <s v="P16"/>
    <x v="5"/>
    <x v="443"/>
    <n v="5931"/>
    <n v="424"/>
    <x v="1"/>
    <n v="13.988207547169811"/>
    <s v="No"/>
    <s v="July"/>
    <n v="2024"/>
  </r>
  <r>
    <s v="S00065315"/>
    <x v="7"/>
    <s v="P16"/>
    <x v="3"/>
    <x v="370"/>
    <n v="14132.25"/>
    <n v="1010"/>
    <x v="0"/>
    <n v="13.992326732673268"/>
    <s v="Yes"/>
    <s v="June"/>
    <n v="2024"/>
  </r>
  <r>
    <s v="S00065328"/>
    <x v="7"/>
    <s v="P16"/>
    <x v="4"/>
    <x v="225"/>
    <n v="12953.25"/>
    <n v="810"/>
    <x v="1"/>
    <n v="15.991666666666667"/>
    <s v="No"/>
    <s v="July"/>
    <n v="2024"/>
  </r>
  <r>
    <s v="S00065348"/>
    <x v="7"/>
    <s v="P17"/>
    <x v="3"/>
    <x v="40"/>
    <n v="4578.75"/>
    <n v="655"/>
    <x v="0"/>
    <n v="6.9904580152671754"/>
    <s v="Yes"/>
    <s v="December"/>
    <n v="2023"/>
  </r>
  <r>
    <s v="S00065452"/>
    <x v="7"/>
    <s v="P18"/>
    <x v="3"/>
    <x v="82"/>
    <n v="15711.75"/>
    <n v="1429"/>
    <x v="0"/>
    <n v="10.994926522043388"/>
    <s v="Yes"/>
    <s v="February"/>
    <n v="2024"/>
  </r>
  <r>
    <s v="S00065469"/>
    <x v="7"/>
    <s v="P18"/>
    <x v="3"/>
    <x v="444"/>
    <n v="7762.5"/>
    <n v="971"/>
    <x v="0"/>
    <n v="7.994335736354274"/>
    <s v="Yes"/>
    <s v="May"/>
    <n v="2024"/>
  </r>
  <r>
    <s v="S00065471"/>
    <x v="7"/>
    <s v="P18"/>
    <x v="5"/>
    <x v="213"/>
    <n v="10145.25"/>
    <n v="1015"/>
    <x v="0"/>
    <n v="9.9953201970443342"/>
    <s v="Yes"/>
    <s v="January"/>
    <n v="2023"/>
  </r>
  <r>
    <s v="S00065478"/>
    <x v="7"/>
    <s v="P18"/>
    <x v="0"/>
    <x v="143"/>
    <n v="7632"/>
    <n v="954"/>
    <x v="0"/>
    <n v="8"/>
    <s v="Yes"/>
    <s v="October"/>
    <n v="2023"/>
  </r>
  <r>
    <s v="S00065488"/>
    <x v="7"/>
    <s v="P18"/>
    <x v="5"/>
    <x v="445"/>
    <n v="1712.25"/>
    <n v="172"/>
    <x v="0"/>
    <n v="9.9549418604651159"/>
    <s v="Yes"/>
    <s v="March"/>
    <n v="2024"/>
  </r>
  <r>
    <s v="S00065491"/>
    <x v="7"/>
    <s v="P18"/>
    <x v="2"/>
    <x v="247"/>
    <n v="9006.75"/>
    <n v="1287"/>
    <x v="0"/>
    <n v="6.9982517482517483"/>
    <s v="Yes"/>
    <s v="February"/>
    <n v="2024"/>
  </r>
  <r>
    <s v="S00065492"/>
    <x v="7"/>
    <s v="P18"/>
    <x v="1"/>
    <x v="17"/>
    <n v="1561.5"/>
    <n v="196"/>
    <x v="0"/>
    <n v="7.966836734693878"/>
    <s v="Yes"/>
    <s v="October"/>
    <n v="2023"/>
  </r>
  <r>
    <s v="S00065557"/>
    <x v="7"/>
    <s v="P20"/>
    <x v="5"/>
    <x v="250"/>
    <n v="9288"/>
    <n v="1032"/>
    <x v="0"/>
    <n v="9"/>
    <s v="Yes"/>
    <s v="November"/>
    <n v="2023"/>
  </r>
  <r>
    <s v="S00065595"/>
    <x v="7"/>
    <s v="P20"/>
    <x v="1"/>
    <x v="53"/>
    <n v="10147.5"/>
    <n v="1269"/>
    <x v="2"/>
    <n v="7.9964539007092199"/>
    <s v="No"/>
    <s v="September"/>
    <n v="2024"/>
  </r>
  <r>
    <s v="S00065629"/>
    <x v="7"/>
    <s v="P21"/>
    <x v="1"/>
    <x v="365"/>
    <n v="2315.25"/>
    <n v="290"/>
    <x v="2"/>
    <n v="7.9836206896551722"/>
    <s v="No"/>
    <s v="September"/>
    <n v="2024"/>
  </r>
  <r>
    <s v="S00065642"/>
    <x v="7"/>
    <s v="P21"/>
    <x v="5"/>
    <x v="103"/>
    <n v="4826.25"/>
    <n v="690"/>
    <x v="0"/>
    <n v="6.9945652173913047"/>
    <s v="Yes"/>
    <s v="December"/>
    <n v="2023"/>
  </r>
  <r>
    <s v="S00065651"/>
    <x v="7"/>
    <s v="P21"/>
    <x v="4"/>
    <x v="446"/>
    <n v="7002"/>
    <n v="637"/>
    <x v="0"/>
    <n v="10.992150706436421"/>
    <s v="Yes"/>
    <s v="February"/>
    <n v="2023"/>
  </r>
  <r>
    <s v="S00065658"/>
    <x v="7"/>
    <s v="P21"/>
    <x v="5"/>
    <x v="432"/>
    <n v="69.75"/>
    <n v="9"/>
    <x v="2"/>
    <n v="7.75"/>
    <s v="No"/>
    <s v="September"/>
    <n v="2024"/>
  </r>
  <r>
    <s v="S00065693"/>
    <x v="7"/>
    <s v="P22"/>
    <x v="5"/>
    <x v="236"/>
    <n v="6826.5"/>
    <n v="360"/>
    <x v="0"/>
    <n v="18.962499999999999"/>
    <s v="Yes"/>
    <s v="February"/>
    <n v="2023"/>
  </r>
  <r>
    <s v="S00065698"/>
    <x v="7"/>
    <s v="P22"/>
    <x v="0"/>
    <x v="334"/>
    <n v="8997.75"/>
    <n v="474"/>
    <x v="0"/>
    <n v="18.98259493670886"/>
    <s v="Yes"/>
    <s v="September"/>
    <n v="2023"/>
  </r>
  <r>
    <s v="S00065709"/>
    <x v="7"/>
    <s v="P22"/>
    <x v="5"/>
    <x v="349"/>
    <n v="3847.5"/>
    <n v="193"/>
    <x v="1"/>
    <n v="19.935233160621763"/>
    <s v="No"/>
    <s v="August"/>
    <n v="2024"/>
  </r>
  <r>
    <s v="S00065727"/>
    <x v="7"/>
    <s v="P22"/>
    <x v="5"/>
    <x v="57"/>
    <n v="9945"/>
    <n v="498"/>
    <x v="0"/>
    <n v="19.96987951807229"/>
    <s v="Yes"/>
    <s v="February"/>
    <n v="2024"/>
  </r>
  <r>
    <s v="S00065745"/>
    <x v="7"/>
    <s v="P22"/>
    <x v="5"/>
    <x v="10"/>
    <n v="10566"/>
    <n v="504"/>
    <x v="0"/>
    <n v="20.964285714285715"/>
    <s v="Yes"/>
    <s v="May"/>
    <n v="2023"/>
  </r>
  <r>
    <s v="S00065779"/>
    <x v="7"/>
    <s v="P22"/>
    <x v="5"/>
    <x v="10"/>
    <n v="11965.5"/>
    <n v="630"/>
    <x v="0"/>
    <n v="18.992857142857144"/>
    <s v="Yes"/>
    <s v="May"/>
    <n v="2023"/>
  </r>
  <r>
    <s v="S00065781"/>
    <x v="7"/>
    <s v="P22"/>
    <x v="1"/>
    <x v="196"/>
    <n v="5931"/>
    <n v="283"/>
    <x v="0"/>
    <n v="20.957597173144876"/>
    <s v="Yes"/>
    <s v="June"/>
    <n v="2023"/>
  </r>
  <r>
    <s v="S00065842"/>
    <x v="7"/>
    <s v="P01"/>
    <x v="3"/>
    <x v="198"/>
    <n v="12143.25"/>
    <n v="810"/>
    <x v="1"/>
    <n v="14.991666666666667"/>
    <s v="No"/>
    <s v="August"/>
    <n v="2024"/>
  </r>
  <r>
    <s v="S00065853"/>
    <x v="7"/>
    <s v="P01"/>
    <x v="0"/>
    <x v="420"/>
    <n v="5827.5"/>
    <n v="449"/>
    <x v="1"/>
    <n v="12.978841870824054"/>
    <s v="No"/>
    <s v="August"/>
    <n v="2024"/>
  </r>
  <r>
    <s v="S00065861"/>
    <x v="7"/>
    <s v="P01"/>
    <x v="3"/>
    <x v="149"/>
    <n v="555.75"/>
    <n v="40"/>
    <x v="0"/>
    <n v="13.893750000000001"/>
    <s v="Yes"/>
    <s v="April"/>
    <n v="2023"/>
  </r>
  <r>
    <s v="S00065965"/>
    <x v="7"/>
    <s v="P04"/>
    <x v="5"/>
    <x v="357"/>
    <n v="14256"/>
    <n v="2376"/>
    <x v="0"/>
    <n v="6"/>
    <s v="Yes"/>
    <s v="January"/>
    <n v="2024"/>
  </r>
  <r>
    <s v="S00065977"/>
    <x v="7"/>
    <s v="P04"/>
    <x v="3"/>
    <x v="181"/>
    <n v="2702.25"/>
    <n v="451"/>
    <x v="0"/>
    <n v="5.9916851441241681"/>
    <s v="Yes"/>
    <s v="October"/>
    <n v="2023"/>
  </r>
  <r>
    <s v="S00066027"/>
    <x v="7"/>
    <s v="P04"/>
    <x v="4"/>
    <x v="100"/>
    <n v="4169.25"/>
    <n v="695"/>
    <x v="0"/>
    <n v="5.9989208633093529"/>
    <s v="Yes"/>
    <s v="November"/>
    <n v="2023"/>
  </r>
  <r>
    <s v="S00066040"/>
    <x v="7"/>
    <s v="P05"/>
    <x v="0"/>
    <x v="29"/>
    <n v="2115"/>
    <n v="265"/>
    <x v="0"/>
    <n v="7.9811320754716979"/>
    <s v="Yes"/>
    <s v="November"/>
    <n v="2023"/>
  </r>
  <r>
    <s v="S00066092"/>
    <x v="7"/>
    <s v="P05"/>
    <x v="4"/>
    <x v="404"/>
    <n v="524.25"/>
    <n v="59"/>
    <x v="0"/>
    <n v="8.8855932203389827"/>
    <s v="Yes"/>
    <s v="March"/>
    <n v="2024"/>
  </r>
  <r>
    <s v="S00066105"/>
    <x v="7"/>
    <s v="P05"/>
    <x v="1"/>
    <x v="253"/>
    <n v="7913.25"/>
    <n v="1583"/>
    <x v="0"/>
    <n v="4.9988945041061275"/>
    <s v="Yes"/>
    <s v="August"/>
    <n v="2023"/>
  </r>
  <r>
    <s v="S00066126"/>
    <x v="7"/>
    <s v="P05"/>
    <x v="4"/>
    <x v="158"/>
    <n v="3798"/>
    <n v="422"/>
    <x v="0"/>
    <n v="9"/>
    <s v="Yes"/>
    <s v="July"/>
    <n v="2023"/>
  </r>
  <r>
    <s v="S00066147"/>
    <x v="7"/>
    <s v="P06"/>
    <x v="3"/>
    <x v="160"/>
    <n v="371.25"/>
    <n v="16"/>
    <x v="0"/>
    <n v="23.203125"/>
    <s v="Yes"/>
    <s v="November"/>
    <n v="2023"/>
  </r>
  <r>
    <s v="S00066207"/>
    <x v="7"/>
    <s v="P07"/>
    <x v="1"/>
    <x v="246"/>
    <n v="6016.5"/>
    <n v="232"/>
    <x v="0"/>
    <n v="25.933189655172413"/>
    <s v="Yes"/>
    <s v="January"/>
    <n v="2023"/>
  </r>
  <r>
    <s v="S00066218"/>
    <x v="7"/>
    <s v="P07"/>
    <x v="3"/>
    <x v="137"/>
    <n v="5069.25"/>
    <n v="188"/>
    <x v="2"/>
    <n v="26.964095744680851"/>
    <s v="No"/>
    <s v="September"/>
    <n v="2024"/>
  </r>
  <r>
    <s v="S00066310"/>
    <x v="7"/>
    <s v="P08"/>
    <x v="0"/>
    <x v="162"/>
    <n v="3420"/>
    <n v="190"/>
    <x v="0"/>
    <n v="18"/>
    <s v="Yes"/>
    <s v="August"/>
    <n v="2023"/>
  </r>
  <r>
    <s v="S00066311"/>
    <x v="7"/>
    <s v="P08"/>
    <x v="0"/>
    <x v="18"/>
    <n v="3960"/>
    <n v="180"/>
    <x v="0"/>
    <n v="22"/>
    <s v="Yes"/>
    <s v="June"/>
    <n v="2023"/>
  </r>
  <r>
    <s v="S00066341"/>
    <x v="7"/>
    <s v="P09"/>
    <x v="2"/>
    <x v="193"/>
    <n v="1131.75"/>
    <n v="52"/>
    <x v="0"/>
    <n v="21.764423076923077"/>
    <s v="Yes"/>
    <s v="November"/>
    <n v="2023"/>
  </r>
  <r>
    <s v="S00066350"/>
    <x v="7"/>
    <s v="P09"/>
    <x v="4"/>
    <x v="63"/>
    <n v="8509.5"/>
    <n v="448"/>
    <x v="0"/>
    <n v="18.994419642857142"/>
    <s v="Yes"/>
    <s v="June"/>
    <n v="2023"/>
  </r>
  <r>
    <s v="S00066352"/>
    <x v="7"/>
    <s v="P10"/>
    <x v="3"/>
    <x v="49"/>
    <n v="3208.5"/>
    <n v="230"/>
    <x v="2"/>
    <n v="13.95"/>
    <s v="No"/>
    <s v="September"/>
    <n v="2024"/>
  </r>
  <r>
    <s v="S00066356"/>
    <x v="7"/>
    <s v="P10"/>
    <x v="5"/>
    <x v="78"/>
    <n v="1419.75"/>
    <n v="89"/>
    <x v="0"/>
    <n v="15.952247191011235"/>
    <s v="Yes"/>
    <s v="August"/>
    <n v="2023"/>
  </r>
  <r>
    <s v="S00066380"/>
    <x v="7"/>
    <s v="P10"/>
    <x v="0"/>
    <x v="196"/>
    <n v="10138.5"/>
    <n v="845"/>
    <x v="0"/>
    <n v="11.998224852071006"/>
    <s v="Yes"/>
    <s v="June"/>
    <n v="2023"/>
  </r>
  <r>
    <s v="S00066425"/>
    <x v="7"/>
    <s v="P10"/>
    <x v="5"/>
    <x v="384"/>
    <n v="2279.25"/>
    <n v="176"/>
    <x v="0"/>
    <n v="12.950284090909092"/>
    <s v="Yes"/>
    <s v="June"/>
    <n v="2024"/>
  </r>
  <r>
    <s v="S00066426"/>
    <x v="7"/>
    <s v="P10"/>
    <x v="2"/>
    <x v="43"/>
    <n v="11632.5"/>
    <n v="895"/>
    <x v="0"/>
    <n v="12.997206703910615"/>
    <s v="Yes"/>
    <s v="October"/>
    <n v="2023"/>
  </r>
  <r>
    <s v="S00066459"/>
    <x v="7"/>
    <s v="P10"/>
    <x v="5"/>
    <x v="283"/>
    <n v="2139.75"/>
    <n v="153"/>
    <x v="0"/>
    <n v="13.985294117647058"/>
    <s v="Yes"/>
    <s v="July"/>
    <n v="2023"/>
  </r>
  <r>
    <s v="S00066464"/>
    <x v="7"/>
    <s v="P10"/>
    <x v="0"/>
    <x v="279"/>
    <n v="13387.5"/>
    <n v="837"/>
    <x v="0"/>
    <n v="15.994623655913978"/>
    <s v="Yes"/>
    <s v="March"/>
    <n v="2023"/>
  </r>
  <r>
    <s v="S00066496"/>
    <x v="7"/>
    <s v="P11"/>
    <x v="1"/>
    <x v="0"/>
    <n v="2920.5"/>
    <n v="147"/>
    <x v="0"/>
    <n v="19.867346938775512"/>
    <s v="Yes"/>
    <s v="December"/>
    <n v="2023"/>
  </r>
  <r>
    <s v="S00066498"/>
    <x v="7"/>
    <s v="P11"/>
    <x v="0"/>
    <x v="309"/>
    <n v="5690.25"/>
    <n v="285"/>
    <x v="1"/>
    <n v="19.965789473684211"/>
    <s v="No"/>
    <s v="July"/>
    <n v="2024"/>
  </r>
  <r>
    <s v="S00066545"/>
    <x v="7"/>
    <s v="P12"/>
    <x v="2"/>
    <x v="236"/>
    <n v="9843.75"/>
    <n v="704"/>
    <x v="0"/>
    <n v="13.982599431818182"/>
    <s v="Yes"/>
    <s v="February"/>
    <n v="2023"/>
  </r>
  <r>
    <s v="S00066557"/>
    <x v="7"/>
    <s v="P12"/>
    <x v="3"/>
    <x v="384"/>
    <n v="1237.5"/>
    <n v="83"/>
    <x v="0"/>
    <n v="14.909638554216867"/>
    <s v="Yes"/>
    <s v="June"/>
    <n v="2024"/>
  </r>
  <r>
    <s v="S00066567"/>
    <x v="7"/>
    <s v="P12"/>
    <x v="0"/>
    <x v="66"/>
    <n v="9688.5"/>
    <n v="646"/>
    <x v="0"/>
    <n v="14.997678018575851"/>
    <s v="Yes"/>
    <s v="December"/>
    <n v="2023"/>
  </r>
  <r>
    <s v="S00066570"/>
    <x v="7"/>
    <s v="P12"/>
    <x v="4"/>
    <x v="420"/>
    <n v="9661.5"/>
    <n v="744"/>
    <x v="1"/>
    <n v="12.985887096774194"/>
    <s v="No"/>
    <s v="August"/>
    <n v="2024"/>
  </r>
  <r>
    <s v="S00066593"/>
    <x v="7"/>
    <s v="P13"/>
    <x v="5"/>
    <x v="142"/>
    <n v="5364"/>
    <n v="767"/>
    <x v="0"/>
    <n v="6.9934810951760102"/>
    <s v="Yes"/>
    <s v="August"/>
    <n v="2023"/>
  </r>
  <r>
    <s v="S00066612"/>
    <x v="7"/>
    <s v="P13"/>
    <x v="5"/>
    <x v="85"/>
    <n v="2362.5"/>
    <n v="263"/>
    <x v="1"/>
    <n v="8.9828897338403042"/>
    <s v="No"/>
    <s v="August"/>
    <n v="2024"/>
  </r>
  <r>
    <s v="S00066633"/>
    <x v="7"/>
    <s v="P13"/>
    <x v="0"/>
    <x v="357"/>
    <n v="7956"/>
    <n v="1326"/>
    <x v="0"/>
    <n v="6"/>
    <s v="Yes"/>
    <s v="January"/>
    <n v="2024"/>
  </r>
  <r>
    <s v="S00066661"/>
    <x v="7"/>
    <s v="P13"/>
    <x v="5"/>
    <x v="369"/>
    <n v="8538.75"/>
    <n v="949"/>
    <x v="0"/>
    <n v="8.9976290832455224"/>
    <s v="Yes"/>
    <s v="October"/>
    <n v="2023"/>
  </r>
  <r>
    <s v="S00066711"/>
    <x v="7"/>
    <s v="P14"/>
    <x v="3"/>
    <x v="259"/>
    <n v="6561"/>
    <n v="469"/>
    <x v="0"/>
    <n v="13.989339019189766"/>
    <s v="Yes"/>
    <s v="February"/>
    <n v="2023"/>
  </r>
  <r>
    <s v="S00066748"/>
    <x v="7"/>
    <s v="P14"/>
    <x v="5"/>
    <x v="256"/>
    <n v="3012.75"/>
    <n v="201"/>
    <x v="0"/>
    <n v="14.988805970149254"/>
    <s v="Yes"/>
    <s v="January"/>
    <n v="2024"/>
  </r>
  <r>
    <s v="S00066759"/>
    <x v="7"/>
    <s v="P15"/>
    <x v="3"/>
    <x v="273"/>
    <n v="3163.5"/>
    <n v="167"/>
    <x v="1"/>
    <n v="18.943113772455089"/>
    <s v="No"/>
    <s v="July"/>
    <n v="2024"/>
  </r>
  <r>
    <s v="S00066791"/>
    <x v="7"/>
    <s v="P15"/>
    <x v="4"/>
    <x v="400"/>
    <n v="8696.25"/>
    <n v="484"/>
    <x v="0"/>
    <n v="17.967458677685951"/>
    <s v="Yes"/>
    <s v="October"/>
    <n v="2023"/>
  </r>
  <r>
    <s v="S00066800"/>
    <x v="7"/>
    <s v="P16"/>
    <x v="2"/>
    <x v="129"/>
    <n v="4014"/>
    <n v="237"/>
    <x v="0"/>
    <n v="16.936708860759495"/>
    <s v="Yes"/>
    <s v="December"/>
    <n v="2023"/>
  </r>
  <r>
    <s v="S00066824"/>
    <x v="7"/>
    <s v="P16"/>
    <x v="4"/>
    <x v="78"/>
    <n v="8928"/>
    <n v="558"/>
    <x v="0"/>
    <n v="16"/>
    <s v="Yes"/>
    <s v="August"/>
    <n v="2023"/>
  </r>
  <r>
    <s v="S00066829"/>
    <x v="7"/>
    <s v="P16"/>
    <x v="3"/>
    <x v="291"/>
    <n v="7143.75"/>
    <n v="511"/>
    <x v="0"/>
    <n v="13.979941291585128"/>
    <s v="Yes"/>
    <s v="January"/>
    <n v="2023"/>
  </r>
  <r>
    <s v="S00066848"/>
    <x v="7"/>
    <s v="P16"/>
    <x v="5"/>
    <x v="315"/>
    <n v="10480.5"/>
    <n v="656"/>
    <x v="0"/>
    <n v="15.976371951219512"/>
    <s v="Yes"/>
    <s v="February"/>
    <n v="2023"/>
  </r>
  <r>
    <s v="S00066851"/>
    <x v="7"/>
    <s v="P16"/>
    <x v="2"/>
    <x v="71"/>
    <n v="4131"/>
    <n v="259"/>
    <x v="2"/>
    <n v="15.94980694980695"/>
    <s v="No"/>
    <s v="September"/>
    <n v="2024"/>
  </r>
  <r>
    <s v="S00066861"/>
    <x v="7"/>
    <s v="P16"/>
    <x v="3"/>
    <x v="202"/>
    <n v="8471.25"/>
    <n v="530"/>
    <x v="0"/>
    <n v="15.983490566037736"/>
    <s v="Yes"/>
    <s v="June"/>
    <n v="2023"/>
  </r>
  <r>
    <s v="S00066876"/>
    <x v="7"/>
    <s v="P16"/>
    <x v="4"/>
    <x v="329"/>
    <n v="5258.25"/>
    <n v="310"/>
    <x v="0"/>
    <n v="16.962096774193547"/>
    <s v="Yes"/>
    <s v="November"/>
    <n v="2023"/>
  </r>
  <r>
    <s v="S00066903"/>
    <x v="7"/>
    <s v="P17"/>
    <x v="1"/>
    <x v="254"/>
    <n v="7947"/>
    <n v="795"/>
    <x v="0"/>
    <n v="9.9962264150943394"/>
    <s v="Yes"/>
    <s v="August"/>
    <n v="2023"/>
  </r>
  <r>
    <s v="S00066967"/>
    <x v="7"/>
    <s v="P18"/>
    <x v="5"/>
    <x v="337"/>
    <n v="8664.75"/>
    <n v="788"/>
    <x v="2"/>
    <n v="10.995875634517766"/>
    <s v="No"/>
    <s v="September"/>
    <n v="2024"/>
  </r>
  <r>
    <s v="S00066971"/>
    <x v="7"/>
    <s v="P18"/>
    <x v="1"/>
    <x v="279"/>
    <n v="12132"/>
    <n v="1214"/>
    <x v="0"/>
    <n v="9.9934102141680388"/>
    <s v="Yes"/>
    <s v="March"/>
    <n v="2023"/>
  </r>
  <r>
    <s v="S00066974"/>
    <x v="7"/>
    <s v="P18"/>
    <x v="0"/>
    <x v="306"/>
    <n v="2088"/>
    <n v="232"/>
    <x v="0"/>
    <n v="9"/>
    <s v="Yes"/>
    <s v="January"/>
    <n v="2024"/>
  </r>
  <r>
    <s v="S00067019"/>
    <x v="7"/>
    <s v="P18"/>
    <x v="5"/>
    <x v="267"/>
    <n v="1174.5"/>
    <n v="131"/>
    <x v="1"/>
    <n v="8.9656488549618327"/>
    <s v="No"/>
    <s v="July"/>
    <n v="2024"/>
  </r>
  <r>
    <s v="S00067021"/>
    <x v="7"/>
    <s v="P18"/>
    <x v="2"/>
    <x v="135"/>
    <n v="3575.25"/>
    <n v="447"/>
    <x v="0"/>
    <n v="7.9983221476510069"/>
    <s v="Yes"/>
    <s v="July"/>
    <n v="2023"/>
  </r>
  <r>
    <s v="S00067061"/>
    <x v="7"/>
    <s v="P19"/>
    <x v="4"/>
    <x v="213"/>
    <n v="3822.75"/>
    <n v="137"/>
    <x v="0"/>
    <n v="27.903284671532848"/>
    <s v="Yes"/>
    <s v="January"/>
    <n v="2023"/>
  </r>
  <r>
    <s v="S00067085"/>
    <x v="7"/>
    <s v="P20"/>
    <x v="3"/>
    <x v="47"/>
    <n v="10154.25"/>
    <n v="1016"/>
    <x v="2"/>
    <n v="9.9943405511811019"/>
    <s v="No"/>
    <s v="September"/>
    <n v="2024"/>
  </r>
  <r>
    <s v="S00067092"/>
    <x v="7"/>
    <s v="P20"/>
    <x v="0"/>
    <x v="49"/>
    <n v="11441.25"/>
    <n v="1041"/>
    <x v="2"/>
    <n v="10.990634005763688"/>
    <s v="No"/>
    <s v="September"/>
    <n v="2024"/>
  </r>
  <r>
    <s v="S00067139"/>
    <x v="7"/>
    <s v="P21"/>
    <x v="5"/>
    <x v="129"/>
    <n v="10037.25"/>
    <n v="1004"/>
    <x v="0"/>
    <n v="9.9972609561752996"/>
    <s v="Yes"/>
    <s v="December"/>
    <n v="2023"/>
  </r>
  <r>
    <s v="S00067145"/>
    <x v="7"/>
    <s v="P21"/>
    <x v="0"/>
    <x v="272"/>
    <n v="6363"/>
    <n v="637"/>
    <x v="3"/>
    <n v="9.9890109890109891"/>
    <s v="No"/>
    <s v="August"/>
    <n v="2024"/>
  </r>
  <r>
    <s v="S00067215"/>
    <x v="7"/>
    <s v="P21"/>
    <x v="4"/>
    <x v="395"/>
    <n v="607.5"/>
    <n v="68"/>
    <x v="0"/>
    <n v="8.9338235294117645"/>
    <s v="Yes"/>
    <s v="May"/>
    <n v="2024"/>
  </r>
  <r>
    <s v="S00067239"/>
    <x v="7"/>
    <s v="P22"/>
    <x v="5"/>
    <x v="40"/>
    <n v="10575"/>
    <n v="504"/>
    <x v="0"/>
    <n v="20.982142857142858"/>
    <s v="Yes"/>
    <s v="December"/>
    <n v="2023"/>
  </r>
  <r>
    <s v="S00067243"/>
    <x v="7"/>
    <s v="P22"/>
    <x v="1"/>
    <x v="160"/>
    <n v="5575.5"/>
    <n v="294"/>
    <x v="0"/>
    <n v="18.964285714285715"/>
    <s v="Yes"/>
    <s v="November"/>
    <n v="2023"/>
  </r>
  <r>
    <s v="S00067255"/>
    <x v="7"/>
    <s v="P22"/>
    <x v="3"/>
    <x v="196"/>
    <n v="5100.75"/>
    <n v="256"/>
    <x v="0"/>
    <n v="19.9248046875"/>
    <s v="Yes"/>
    <s v="June"/>
    <n v="2023"/>
  </r>
  <r>
    <s v="S00067292"/>
    <x v="7"/>
    <s v="P22"/>
    <x v="5"/>
    <x v="410"/>
    <n v="1453.5"/>
    <n v="77"/>
    <x v="0"/>
    <n v="18.876623376623378"/>
    <s v="Yes"/>
    <s v="March"/>
    <n v="2024"/>
  </r>
  <r>
    <s v="S00067333"/>
    <x v="7"/>
    <s v="P01"/>
    <x v="4"/>
    <x v="124"/>
    <n v="832.5"/>
    <n v="60"/>
    <x v="0"/>
    <n v="13.875"/>
    <s v="Yes"/>
    <s v="January"/>
    <n v="2023"/>
  </r>
  <r>
    <s v="S00067344"/>
    <x v="7"/>
    <s v="P01"/>
    <x v="2"/>
    <x v="307"/>
    <n v="10356.75"/>
    <n v="740"/>
    <x v="0"/>
    <n v="13.995608108108108"/>
    <s v="Yes"/>
    <s v="December"/>
    <n v="2023"/>
  </r>
  <r>
    <s v="S00067368"/>
    <x v="7"/>
    <s v="P01"/>
    <x v="4"/>
    <x v="419"/>
    <n v="2623.5"/>
    <n v="164"/>
    <x v="0"/>
    <n v="15.996951219512194"/>
    <s v="Yes"/>
    <s v="January"/>
    <n v="2024"/>
  </r>
  <r>
    <s v="S00067373"/>
    <x v="7"/>
    <s v="P01"/>
    <x v="3"/>
    <x v="233"/>
    <n v="2097"/>
    <n v="175"/>
    <x v="0"/>
    <n v="11.982857142857142"/>
    <s v="Yes"/>
    <s v="January"/>
    <n v="2023"/>
  </r>
  <r>
    <s v="S00067394"/>
    <x v="7"/>
    <s v="P01"/>
    <x v="5"/>
    <x v="54"/>
    <n v="4045.5"/>
    <n v="253"/>
    <x v="1"/>
    <n v="15.9901185770751"/>
    <s v="No"/>
    <s v="July"/>
    <n v="2024"/>
  </r>
  <r>
    <s v="S00067400"/>
    <x v="7"/>
    <s v="P01"/>
    <x v="0"/>
    <x v="89"/>
    <n v="74.25"/>
    <n v="6"/>
    <x v="0"/>
    <n v="12.375"/>
    <s v="Yes"/>
    <s v="December"/>
    <n v="2023"/>
  </r>
  <r>
    <s v="S00067499"/>
    <x v="7"/>
    <s v="P04"/>
    <x v="1"/>
    <x v="78"/>
    <n v="879.75"/>
    <n v="110"/>
    <x v="0"/>
    <n v="7.997727272727273"/>
    <s v="Yes"/>
    <s v="August"/>
    <n v="2023"/>
  </r>
  <r>
    <s v="S00067513"/>
    <x v="7"/>
    <s v="P04"/>
    <x v="5"/>
    <x v="2"/>
    <n v="2700"/>
    <n v="386"/>
    <x v="0"/>
    <n v="6.9948186528497409"/>
    <s v="Yes"/>
    <s v="June"/>
    <n v="2024"/>
  </r>
  <r>
    <s v="S00067551"/>
    <x v="7"/>
    <s v="P04"/>
    <x v="0"/>
    <x v="209"/>
    <n v="5046.75"/>
    <n v="721"/>
    <x v="0"/>
    <n v="6.9996532593619971"/>
    <s v="Yes"/>
    <s v="May"/>
    <n v="2024"/>
  </r>
  <r>
    <s v="S00067554"/>
    <x v="7"/>
    <s v="P04"/>
    <x v="4"/>
    <x v="91"/>
    <n v="4014"/>
    <n v="446"/>
    <x v="0"/>
    <n v="9"/>
    <s v="Yes"/>
    <s v="June"/>
    <n v="2024"/>
  </r>
  <r>
    <s v="S00067559"/>
    <x v="7"/>
    <s v="P05"/>
    <x v="3"/>
    <x v="209"/>
    <n v="263.25"/>
    <n v="33"/>
    <x v="0"/>
    <n v="7.9772727272727275"/>
    <s v="Yes"/>
    <s v="May"/>
    <n v="2024"/>
  </r>
  <r>
    <s v="S00067578"/>
    <x v="7"/>
    <s v="P05"/>
    <x v="3"/>
    <x v="39"/>
    <n v="2583"/>
    <n v="517"/>
    <x v="2"/>
    <n v="4.9961315280464218"/>
    <s v="No"/>
    <s v="September"/>
    <n v="2024"/>
  </r>
  <r>
    <s v="S00067590"/>
    <x v="7"/>
    <s v="P05"/>
    <x v="4"/>
    <x v="0"/>
    <n v="6511.5"/>
    <n v="931"/>
    <x v="0"/>
    <n v="6.9940923737916219"/>
    <s v="Yes"/>
    <s v="December"/>
    <n v="2023"/>
  </r>
  <r>
    <s v="S00067610"/>
    <x v="7"/>
    <s v="P05"/>
    <x v="3"/>
    <x v="379"/>
    <n v="1120.5"/>
    <n v="161"/>
    <x v="3"/>
    <n v="6.9596273291925463"/>
    <s v="No"/>
    <s v="January"/>
    <n v="2024"/>
  </r>
  <r>
    <s v="S00067681"/>
    <x v="7"/>
    <s v="P06"/>
    <x v="5"/>
    <x v="72"/>
    <n v="1759.5"/>
    <n v="68"/>
    <x v="0"/>
    <n v="25.875"/>
    <s v="Yes"/>
    <s v="December"/>
    <n v="2023"/>
  </r>
  <r>
    <s v="S00067685"/>
    <x v="7"/>
    <s v="P06"/>
    <x v="1"/>
    <x v="11"/>
    <n v="6655.5"/>
    <n v="278"/>
    <x v="2"/>
    <n v="23.940647482014388"/>
    <s v="No"/>
    <s v="September"/>
    <n v="2024"/>
  </r>
  <r>
    <s v="S00067696"/>
    <x v="7"/>
    <s v="P07"/>
    <x v="3"/>
    <x v="84"/>
    <n v="5580"/>
    <n v="215"/>
    <x v="0"/>
    <n v="25.953488372093023"/>
    <s v="Yes"/>
    <s v="November"/>
    <n v="2023"/>
  </r>
  <r>
    <s v="S00067706"/>
    <x v="7"/>
    <s v="P07"/>
    <x v="0"/>
    <x v="245"/>
    <n v="5667.75"/>
    <n v="218"/>
    <x v="0"/>
    <n v="25.998853211009173"/>
    <s v="Yes"/>
    <s v="October"/>
    <n v="2023"/>
  </r>
  <r>
    <s v="S00067717"/>
    <x v="7"/>
    <s v="P07"/>
    <x v="5"/>
    <x v="94"/>
    <n v="5208.75"/>
    <n v="209"/>
    <x v="1"/>
    <n v="24.922248803827753"/>
    <s v="No"/>
    <s v="July"/>
    <n v="2024"/>
  </r>
  <r>
    <s v="S00067743"/>
    <x v="7"/>
    <s v="P07"/>
    <x v="4"/>
    <x v="40"/>
    <n v="4927.5"/>
    <n v="190"/>
    <x v="0"/>
    <n v="25.934210526315791"/>
    <s v="Yes"/>
    <s v="December"/>
    <n v="2023"/>
  </r>
  <r>
    <s v="S00067744"/>
    <x v="7"/>
    <s v="P07"/>
    <x v="4"/>
    <x v="26"/>
    <n v="4659.75"/>
    <n v="173"/>
    <x v="0"/>
    <n v="26.934971098265898"/>
    <s v="Yes"/>
    <s v="May"/>
    <n v="2023"/>
  </r>
  <r>
    <s v="S00067747"/>
    <x v="7"/>
    <s v="P07"/>
    <x v="3"/>
    <x v="70"/>
    <n v="5469.75"/>
    <n v="219"/>
    <x v="0"/>
    <n v="24.976027397260275"/>
    <s v="Yes"/>
    <s v="May"/>
    <n v="2023"/>
  </r>
  <r>
    <s v="S00067758"/>
    <x v="7"/>
    <s v="P07"/>
    <x v="4"/>
    <x v="72"/>
    <n v="5613.75"/>
    <n v="208"/>
    <x v="0"/>
    <n v="26.989182692307693"/>
    <s v="Yes"/>
    <s v="December"/>
    <n v="2023"/>
  </r>
  <r>
    <s v="S00067767"/>
    <x v="7"/>
    <s v="P07"/>
    <x v="5"/>
    <x v="238"/>
    <n v="5863.5"/>
    <n v="210"/>
    <x v="0"/>
    <n v="27.921428571428571"/>
    <s v="Yes"/>
    <s v="May"/>
    <n v="2024"/>
  </r>
  <r>
    <s v="S00067768"/>
    <x v="7"/>
    <s v="P07"/>
    <x v="5"/>
    <x v="358"/>
    <n v="6772.5"/>
    <n v="271"/>
    <x v="0"/>
    <n v="24.990774907749078"/>
    <s v="Yes"/>
    <s v="February"/>
    <n v="2023"/>
  </r>
  <r>
    <s v="S00067787"/>
    <x v="7"/>
    <s v="P08"/>
    <x v="1"/>
    <x v="289"/>
    <n v="9094.5"/>
    <n v="455"/>
    <x v="0"/>
    <n v="19.987912087912086"/>
    <s v="Yes"/>
    <s v="July"/>
    <n v="2023"/>
  </r>
  <r>
    <s v="S00067800"/>
    <x v="7"/>
    <s v="P08"/>
    <x v="5"/>
    <x v="420"/>
    <n v="4074.75"/>
    <n v="215"/>
    <x v="1"/>
    <n v="18.95232558139535"/>
    <s v="No"/>
    <s v="August"/>
    <n v="2024"/>
  </r>
  <r>
    <s v="S00067849"/>
    <x v="7"/>
    <s v="P08"/>
    <x v="3"/>
    <x v="315"/>
    <n v="5211"/>
    <n v="275"/>
    <x v="0"/>
    <n v="18.949090909090909"/>
    <s v="Yes"/>
    <s v="February"/>
    <n v="2023"/>
  </r>
  <r>
    <s v="S00067868"/>
    <x v="7"/>
    <s v="P09"/>
    <x v="5"/>
    <x v="375"/>
    <n v="4551.75"/>
    <n v="217"/>
    <x v="3"/>
    <n v="20.975806451612904"/>
    <s v="No"/>
    <s v="June"/>
    <n v="2024"/>
  </r>
  <r>
    <s v="S00067877"/>
    <x v="7"/>
    <s v="P09"/>
    <x v="4"/>
    <x v="348"/>
    <n v="13659.75"/>
    <n v="594"/>
    <x v="0"/>
    <n v="22.996212121212121"/>
    <s v="Yes"/>
    <s v="May"/>
    <n v="2024"/>
  </r>
  <r>
    <s v="S00067885"/>
    <x v="7"/>
    <s v="P10"/>
    <x v="5"/>
    <x v="253"/>
    <n v="652.5"/>
    <n v="44"/>
    <x v="0"/>
    <n v="14.829545454545455"/>
    <s v="Yes"/>
    <s v="August"/>
    <n v="2023"/>
  </r>
  <r>
    <s v="S00067911"/>
    <x v="7"/>
    <s v="P10"/>
    <x v="4"/>
    <x v="389"/>
    <n v="2832.75"/>
    <n v="189"/>
    <x v="0"/>
    <n v="14.988095238095237"/>
    <s v="Yes"/>
    <s v="August"/>
    <n v="2023"/>
  </r>
  <r>
    <s v="S00067972"/>
    <x v="7"/>
    <s v="P10"/>
    <x v="5"/>
    <x v="447"/>
    <n v="11432.25"/>
    <n v="715"/>
    <x v="0"/>
    <n v="15.989160839160839"/>
    <s v="Yes"/>
    <s v="May"/>
    <n v="2023"/>
  </r>
  <r>
    <s v="S00067977"/>
    <x v="7"/>
    <s v="P10"/>
    <x v="0"/>
    <x v="256"/>
    <n v="438.75"/>
    <n v="34"/>
    <x v="0"/>
    <n v="12.904411764705882"/>
    <s v="Yes"/>
    <s v="January"/>
    <n v="2024"/>
  </r>
  <r>
    <s v="S00067996"/>
    <x v="7"/>
    <s v="P10"/>
    <x v="4"/>
    <x v="26"/>
    <n v="10903.5"/>
    <n v="779"/>
    <x v="0"/>
    <n v="13.996790757381259"/>
    <s v="Yes"/>
    <s v="May"/>
    <n v="2023"/>
  </r>
  <r>
    <s v="S00068031"/>
    <x v="7"/>
    <s v="P11"/>
    <x v="4"/>
    <x v="230"/>
    <n v="6032.25"/>
    <n v="288"/>
    <x v="0"/>
    <n v="20.9453125"/>
    <s v="Yes"/>
    <s v="July"/>
    <n v="2023"/>
  </r>
  <r>
    <s v="S00068110"/>
    <x v="7"/>
    <s v="P13"/>
    <x v="1"/>
    <x v="175"/>
    <n v="2247.75"/>
    <n v="250"/>
    <x v="0"/>
    <n v="8.9909999999999997"/>
    <s v="Yes"/>
    <s v="February"/>
    <n v="2023"/>
  </r>
  <r>
    <s v="S00068156"/>
    <x v="7"/>
    <s v="P13"/>
    <x v="3"/>
    <x v="388"/>
    <n v="479.25"/>
    <n v="48"/>
    <x v="0"/>
    <n v="9.984375"/>
    <s v="Yes"/>
    <s v="October"/>
    <n v="2023"/>
  </r>
  <r>
    <s v="S00068170"/>
    <x v="7"/>
    <s v="P13"/>
    <x v="3"/>
    <x v="162"/>
    <n v="3804.75"/>
    <n v="423"/>
    <x v="0"/>
    <n v="8.9946808510638299"/>
    <s v="Yes"/>
    <s v="August"/>
    <n v="2023"/>
  </r>
  <r>
    <s v="S00068187"/>
    <x v="7"/>
    <s v="P13"/>
    <x v="3"/>
    <x v="85"/>
    <n v="2229.75"/>
    <n v="372"/>
    <x v="1"/>
    <n v="5.993951612903226"/>
    <s v="No"/>
    <s v="August"/>
    <n v="2024"/>
  </r>
  <r>
    <s v="S00068197"/>
    <x v="7"/>
    <s v="P13"/>
    <x v="0"/>
    <x v="362"/>
    <n v="11992.5"/>
    <n v="1200"/>
    <x v="1"/>
    <n v="9.9937500000000004"/>
    <s v="No"/>
    <s v="August"/>
    <n v="2024"/>
  </r>
  <r>
    <s v="S00068314"/>
    <x v="7"/>
    <s v="P15"/>
    <x v="1"/>
    <x v="74"/>
    <n v="6480"/>
    <n v="324"/>
    <x v="0"/>
    <n v="20"/>
    <s v="Yes"/>
    <s v="February"/>
    <n v="2024"/>
  </r>
  <r>
    <s v="S00068334"/>
    <x v="7"/>
    <s v="P16"/>
    <x v="0"/>
    <x v="19"/>
    <n v="12010.5"/>
    <n v="858"/>
    <x v="0"/>
    <n v="13.998251748251748"/>
    <s v="Yes"/>
    <s v="June"/>
    <n v="2023"/>
  </r>
  <r>
    <s v="S00068347"/>
    <x v="7"/>
    <s v="P16"/>
    <x v="2"/>
    <x v="241"/>
    <n v="6423.75"/>
    <n v="429"/>
    <x v="0"/>
    <n v="14.973776223776223"/>
    <s v="Yes"/>
    <s v="June"/>
    <n v="2024"/>
  </r>
  <r>
    <s v="S00068358"/>
    <x v="7"/>
    <s v="P16"/>
    <x v="3"/>
    <x v="172"/>
    <n v="6468.75"/>
    <n v="432"/>
    <x v="0"/>
    <n v="14.973958333333334"/>
    <s v="Yes"/>
    <s v="January"/>
    <n v="2023"/>
  </r>
  <r>
    <s v="S00068382"/>
    <x v="7"/>
    <s v="P16"/>
    <x v="1"/>
    <x v="146"/>
    <n v="15423.75"/>
    <n v="1029"/>
    <x v="0"/>
    <n v="14.989067055393585"/>
    <s v="Yes"/>
    <s v="April"/>
    <n v="2024"/>
  </r>
  <r>
    <s v="S00068417"/>
    <x v="7"/>
    <s v="P17"/>
    <x v="1"/>
    <x v="224"/>
    <n v="1721.25"/>
    <n v="157"/>
    <x v="0"/>
    <n v="10.963375796178344"/>
    <s v="Yes"/>
    <s v="August"/>
    <n v="2023"/>
  </r>
  <r>
    <s v="S00068434"/>
    <x v="7"/>
    <s v="P17"/>
    <x v="1"/>
    <x v="447"/>
    <n v="2477.25"/>
    <n v="248"/>
    <x v="0"/>
    <n v="9.9889112903225801"/>
    <s v="Yes"/>
    <s v="May"/>
    <n v="2023"/>
  </r>
  <r>
    <s v="S00068441"/>
    <x v="7"/>
    <s v="P17"/>
    <x v="4"/>
    <x v="203"/>
    <n v="13518"/>
    <n v="1932"/>
    <x v="0"/>
    <n v="6.9968944099378882"/>
    <s v="Yes"/>
    <s v="October"/>
    <n v="2023"/>
  </r>
  <r>
    <s v="S00068446"/>
    <x v="7"/>
    <s v="P17"/>
    <x v="5"/>
    <x v="317"/>
    <n v="2722.5"/>
    <n v="389"/>
    <x v="0"/>
    <n v="6.9987146529562985"/>
    <s v="Yes"/>
    <s v="July"/>
    <n v="2023"/>
  </r>
  <r>
    <s v="S00068454"/>
    <x v="7"/>
    <s v="P17"/>
    <x v="0"/>
    <x v="299"/>
    <n v="5789.25"/>
    <n v="828"/>
    <x v="0"/>
    <n v="6.9918478260869561"/>
    <s v="Yes"/>
    <s v="December"/>
    <n v="2023"/>
  </r>
  <r>
    <s v="S00068495"/>
    <x v="7"/>
    <s v="P18"/>
    <x v="3"/>
    <x v="81"/>
    <n v="10921.5"/>
    <n v="1214"/>
    <x v="0"/>
    <n v="8.9962932454695217"/>
    <s v="Yes"/>
    <s v="July"/>
    <n v="2023"/>
  </r>
  <r>
    <s v="S00068541"/>
    <x v="7"/>
    <s v="P18"/>
    <x v="4"/>
    <x v="49"/>
    <n v="1593"/>
    <n v="228"/>
    <x v="2"/>
    <n v="6.9868421052631575"/>
    <s v="No"/>
    <s v="September"/>
    <n v="2024"/>
  </r>
  <r>
    <s v="S00068551"/>
    <x v="7"/>
    <s v="P18"/>
    <x v="2"/>
    <x v="408"/>
    <n v="18288"/>
    <n v="1663"/>
    <x v="0"/>
    <n v="10.996993385447986"/>
    <s v="Yes"/>
    <s v="June"/>
    <n v="2023"/>
  </r>
  <r>
    <s v="S00068555"/>
    <x v="7"/>
    <s v="P18"/>
    <x v="0"/>
    <x v="10"/>
    <n v="9333"/>
    <n v="1037"/>
    <x v="0"/>
    <n v="9"/>
    <s v="Yes"/>
    <s v="May"/>
    <n v="2023"/>
  </r>
  <r>
    <s v="S00068569"/>
    <x v="7"/>
    <s v="P19"/>
    <x v="1"/>
    <x v="257"/>
    <n v="3642.75"/>
    <n v="131"/>
    <x v="0"/>
    <n v="27.807251908396946"/>
    <s v="Yes"/>
    <s v="December"/>
    <n v="2023"/>
  </r>
  <r>
    <s v="S00068639"/>
    <x v="7"/>
    <s v="P20"/>
    <x v="0"/>
    <x v="345"/>
    <n v="13007.25"/>
    <n v="1446"/>
    <x v="0"/>
    <n v="8.9953319502074685"/>
    <s v="Yes"/>
    <s v="September"/>
    <n v="2023"/>
  </r>
  <r>
    <s v="S00068656"/>
    <x v="7"/>
    <s v="P20"/>
    <x v="0"/>
    <x v="224"/>
    <n v="10221.75"/>
    <n v="1023"/>
    <x v="0"/>
    <n v="9.991935483870968"/>
    <s v="Yes"/>
    <s v="August"/>
    <n v="2023"/>
  </r>
  <r>
    <s v="S00068666"/>
    <x v="7"/>
    <s v="P21"/>
    <x v="3"/>
    <x v="427"/>
    <n v="634.5"/>
    <n v="80"/>
    <x v="0"/>
    <n v="7.9312500000000004"/>
    <s v="Yes"/>
    <s v="May"/>
    <n v="2023"/>
  </r>
  <r>
    <s v="S00068667"/>
    <x v="7"/>
    <s v="P21"/>
    <x v="5"/>
    <x v="149"/>
    <n v="4682.25"/>
    <n v="469"/>
    <x v="0"/>
    <n v="9.9834754797441363"/>
    <s v="Yes"/>
    <s v="April"/>
    <n v="2023"/>
  </r>
  <r>
    <s v="S00068677"/>
    <x v="7"/>
    <s v="P21"/>
    <x v="4"/>
    <x v="267"/>
    <n v="4317.75"/>
    <n v="617"/>
    <x v="1"/>
    <n v="6.9979740680713132"/>
    <s v="No"/>
    <s v="July"/>
    <n v="2024"/>
  </r>
  <r>
    <s v="S00068734"/>
    <x v="7"/>
    <s v="P21"/>
    <x v="3"/>
    <x v="446"/>
    <n v="11715.75"/>
    <n v="1172"/>
    <x v="0"/>
    <n v="9.9963737201365195"/>
    <s v="Yes"/>
    <s v="February"/>
    <n v="2023"/>
  </r>
  <r>
    <s v="S00068770"/>
    <x v="7"/>
    <s v="P22"/>
    <x v="5"/>
    <x v="89"/>
    <n v="10255.5"/>
    <n v="513"/>
    <x v="0"/>
    <n v="19.991228070175438"/>
    <s v="Yes"/>
    <s v="December"/>
    <n v="2023"/>
  </r>
  <r>
    <s v="S00068777"/>
    <x v="7"/>
    <s v="P22"/>
    <x v="0"/>
    <x v="280"/>
    <n v="12141"/>
    <n v="639"/>
    <x v="0"/>
    <n v="19"/>
    <s v="Yes"/>
    <s v="January"/>
    <n v="2024"/>
  </r>
  <r>
    <s v="S00068803"/>
    <x v="7"/>
    <s v="P22"/>
    <x v="5"/>
    <x v="265"/>
    <n v="4614.75"/>
    <n v="243"/>
    <x v="0"/>
    <n v="18.99074074074074"/>
    <s v="Yes"/>
    <s v="February"/>
    <n v="2023"/>
  </r>
  <r>
    <s v="S00068808"/>
    <x v="7"/>
    <s v="P22"/>
    <x v="1"/>
    <x v="276"/>
    <n v="9909"/>
    <n v="496"/>
    <x v="0"/>
    <n v="19.97782258064516"/>
    <s v="Yes"/>
    <s v="October"/>
    <n v="2023"/>
  </r>
  <r>
    <s v="S00068823"/>
    <x v="7"/>
    <s v="P22"/>
    <x v="2"/>
    <x v="156"/>
    <n v="7278.75"/>
    <n v="405"/>
    <x v="0"/>
    <n v="17.972222222222221"/>
    <s v="Yes"/>
    <s v="September"/>
    <n v="2023"/>
  </r>
  <r>
    <s v="S00068843"/>
    <x v="7"/>
    <s v="P22"/>
    <x v="0"/>
    <x v="326"/>
    <n v="9544.5"/>
    <n v="455"/>
    <x v="0"/>
    <n v="20.976923076923075"/>
    <s v="Yes"/>
    <s v="August"/>
    <n v="2023"/>
  </r>
  <r>
    <s v="S00068869"/>
    <x v="7"/>
    <s v="P01"/>
    <x v="3"/>
    <x v="293"/>
    <n v="8545.5"/>
    <n v="570"/>
    <x v="0"/>
    <n v="14.992105263157894"/>
    <s v="Yes"/>
    <s v="April"/>
    <n v="2023"/>
  </r>
  <r>
    <s v="S00068882"/>
    <x v="7"/>
    <s v="P01"/>
    <x v="4"/>
    <x v="143"/>
    <n v="4245.75"/>
    <n v="354"/>
    <x v="0"/>
    <n v="11.993644067796611"/>
    <s v="Yes"/>
    <s v="October"/>
    <n v="2023"/>
  </r>
  <r>
    <s v="S00068905"/>
    <x v="7"/>
    <s v="P01"/>
    <x v="5"/>
    <x v="127"/>
    <n v="7119"/>
    <n v="594"/>
    <x v="0"/>
    <n v="11.984848484848484"/>
    <s v="Yes"/>
    <s v="July"/>
    <n v="2023"/>
  </r>
  <r>
    <s v="S00068911"/>
    <x v="7"/>
    <s v="P01"/>
    <x v="0"/>
    <x v="147"/>
    <n v="1176.75"/>
    <n v="79"/>
    <x v="0"/>
    <n v="14.895569620253164"/>
    <s v="Yes"/>
    <s v="November"/>
    <n v="2023"/>
  </r>
  <r>
    <s v="S00068968"/>
    <x v="7"/>
    <s v="P03"/>
    <x v="4"/>
    <x v="24"/>
    <n v="4612.5"/>
    <n v="513"/>
    <x v="0"/>
    <n v="8.9912280701754383"/>
    <s v="Yes"/>
    <s v="May"/>
    <n v="2024"/>
  </r>
  <r>
    <s v="S00068977"/>
    <x v="7"/>
    <s v="P04"/>
    <x v="1"/>
    <x v="77"/>
    <n v="1766.25"/>
    <n v="197"/>
    <x v="0"/>
    <n v="8.9657360406091371"/>
    <s v="Yes"/>
    <s v="November"/>
    <n v="2023"/>
  </r>
  <r>
    <s v="S00068998"/>
    <x v="7"/>
    <s v="P04"/>
    <x v="0"/>
    <x v="286"/>
    <n v="713.25"/>
    <n v="80"/>
    <x v="0"/>
    <n v="8.9156250000000004"/>
    <s v="Yes"/>
    <s v="January"/>
    <n v="2024"/>
  </r>
  <r>
    <s v="S00069002"/>
    <x v="7"/>
    <s v="P04"/>
    <x v="4"/>
    <x v="179"/>
    <n v="9400.5"/>
    <n v="1176"/>
    <x v="0"/>
    <n v="7.9936224489795915"/>
    <s v="Yes"/>
    <s v="December"/>
    <n v="2023"/>
  </r>
  <r>
    <s v="S00069004"/>
    <x v="7"/>
    <s v="P04"/>
    <x v="3"/>
    <x v="164"/>
    <n v="2526.75"/>
    <n v="422"/>
    <x v="0"/>
    <n v="5.9875592417061609"/>
    <s v="Yes"/>
    <s v="March"/>
    <n v="2023"/>
  </r>
  <r>
    <s v="S00069032"/>
    <x v="7"/>
    <s v="P04"/>
    <x v="0"/>
    <x v="232"/>
    <n v="5989.5"/>
    <n v="999"/>
    <x v="0"/>
    <n v="5.9954954954954953"/>
    <s v="Yes"/>
    <s v="March"/>
    <n v="2023"/>
  </r>
  <r>
    <s v="S00069036"/>
    <x v="7"/>
    <s v="P04"/>
    <x v="4"/>
    <x v="375"/>
    <n v="5816.25"/>
    <n v="1164"/>
    <x v="0"/>
    <n v="4.9967783505154637"/>
    <s v="Yes"/>
    <s v="June"/>
    <n v="2024"/>
  </r>
  <r>
    <s v="S00069109"/>
    <x v="7"/>
    <s v="P05"/>
    <x v="5"/>
    <x v="383"/>
    <n v="3091.5"/>
    <n v="344"/>
    <x v="0"/>
    <n v="8.9869186046511622"/>
    <s v="Yes"/>
    <s v="October"/>
    <n v="2023"/>
  </r>
  <r>
    <s v="S00069110"/>
    <x v="7"/>
    <s v="P05"/>
    <x v="5"/>
    <x v="184"/>
    <n v="839.25"/>
    <n v="105"/>
    <x v="0"/>
    <n v="7.9928571428571429"/>
    <s v="Yes"/>
    <s v="May"/>
    <n v="2024"/>
  </r>
  <r>
    <s v="S00069156"/>
    <x v="7"/>
    <s v="P05"/>
    <x v="3"/>
    <x v="85"/>
    <n v="85.5"/>
    <n v="11"/>
    <x v="1"/>
    <n v="7.7727272727272725"/>
    <s v="No"/>
    <s v="August"/>
    <n v="2024"/>
  </r>
  <r>
    <s v="S00069168"/>
    <x v="7"/>
    <s v="P05"/>
    <x v="0"/>
    <x v="332"/>
    <n v="10230.75"/>
    <n v="1137"/>
    <x v="0"/>
    <n v="8.9980211081794188"/>
    <s v="Yes"/>
    <s v="May"/>
    <n v="2023"/>
  </r>
  <r>
    <s v="S00069202"/>
    <x v="7"/>
    <s v="P06"/>
    <x v="0"/>
    <x v="170"/>
    <n v="4151.25"/>
    <n v="160"/>
    <x v="1"/>
    <n v="25.9453125"/>
    <s v="No"/>
    <s v="July"/>
    <n v="2024"/>
  </r>
  <r>
    <s v="S00069274"/>
    <x v="7"/>
    <s v="P07"/>
    <x v="4"/>
    <x v="96"/>
    <n v="2641.5"/>
    <n v="95"/>
    <x v="0"/>
    <n v="27.805263157894736"/>
    <s v="Yes"/>
    <s v="January"/>
    <n v="2023"/>
  </r>
  <r>
    <s v="S00069284"/>
    <x v="7"/>
    <s v="P07"/>
    <x v="1"/>
    <x v="218"/>
    <n v="5463"/>
    <n v="219"/>
    <x v="0"/>
    <n v="24.945205479452056"/>
    <s v="Yes"/>
    <s v="February"/>
    <n v="2024"/>
  </r>
  <r>
    <s v="S00069286"/>
    <x v="7"/>
    <s v="P07"/>
    <x v="0"/>
    <x v="202"/>
    <n v="5067"/>
    <n v="181"/>
    <x v="0"/>
    <n v="27.994475138121548"/>
    <s v="Yes"/>
    <s v="June"/>
    <n v="2023"/>
  </r>
  <r>
    <s v="S00069291"/>
    <x v="7"/>
    <s v="P07"/>
    <x v="4"/>
    <x v="17"/>
    <n v="5728.5"/>
    <n v="221"/>
    <x v="0"/>
    <n v="25.920814479638008"/>
    <s v="Yes"/>
    <s v="October"/>
    <n v="2023"/>
  </r>
  <r>
    <s v="S00069334"/>
    <x v="7"/>
    <s v="P08"/>
    <x v="1"/>
    <x v="213"/>
    <n v="8030.25"/>
    <n v="447"/>
    <x v="0"/>
    <n v="17.964765100671141"/>
    <s v="Yes"/>
    <s v="January"/>
    <n v="2023"/>
  </r>
  <r>
    <s v="S00069346"/>
    <x v="7"/>
    <s v="P08"/>
    <x v="3"/>
    <x v="120"/>
    <n v="6869.25"/>
    <n v="362"/>
    <x v="0"/>
    <n v="18.975828729281769"/>
    <s v="Yes"/>
    <s v="February"/>
    <n v="2023"/>
  </r>
  <r>
    <s v="S00069373"/>
    <x v="7"/>
    <s v="P08"/>
    <x v="4"/>
    <x v="329"/>
    <n v="9047.25"/>
    <n v="412"/>
    <x v="0"/>
    <n v="21.959344660194176"/>
    <s v="Yes"/>
    <s v="November"/>
    <n v="2023"/>
  </r>
  <r>
    <s v="S00069387"/>
    <x v="7"/>
    <s v="P08"/>
    <x v="0"/>
    <x v="239"/>
    <n v="5199.75"/>
    <n v="289"/>
    <x v="0"/>
    <n v="17.992214532871973"/>
    <s v="Yes"/>
    <s v="September"/>
    <n v="2023"/>
  </r>
  <r>
    <s v="S00069389"/>
    <x v="7"/>
    <s v="P08"/>
    <x v="0"/>
    <x v="109"/>
    <n v="12969"/>
    <n v="649"/>
    <x v="0"/>
    <n v="19.983050847457626"/>
    <s v="Yes"/>
    <s v="February"/>
    <n v="2024"/>
  </r>
  <r>
    <s v="S00069412"/>
    <x v="7"/>
    <s v="P10"/>
    <x v="3"/>
    <x v="195"/>
    <n v="1131.75"/>
    <n v="88"/>
    <x v="0"/>
    <n v="12.860795454545455"/>
    <s v="Yes"/>
    <s v="May"/>
    <n v="2024"/>
  </r>
  <r>
    <s v="S00069426"/>
    <x v="7"/>
    <s v="P10"/>
    <x v="4"/>
    <x v="124"/>
    <n v="1712.25"/>
    <n v="132"/>
    <x v="0"/>
    <n v="12.971590909090908"/>
    <s v="Yes"/>
    <s v="January"/>
    <n v="2023"/>
  </r>
  <r>
    <s v="S00069433"/>
    <x v="7"/>
    <s v="P10"/>
    <x v="5"/>
    <x v="238"/>
    <n v="10977.75"/>
    <n v="785"/>
    <x v="0"/>
    <n v="13.984394904458599"/>
    <s v="Yes"/>
    <s v="May"/>
    <n v="2024"/>
  </r>
  <r>
    <s v="S00069474"/>
    <x v="7"/>
    <s v="P10"/>
    <x v="0"/>
    <x v="351"/>
    <n v="4531.5"/>
    <n v="284"/>
    <x v="0"/>
    <n v="15.955985915492958"/>
    <s v="Yes"/>
    <s v="March"/>
    <n v="2023"/>
  </r>
  <r>
    <s v="S00069475"/>
    <x v="7"/>
    <s v="P10"/>
    <x v="4"/>
    <x v="284"/>
    <n v="1253.25"/>
    <n v="90"/>
    <x v="0"/>
    <n v="13.925000000000001"/>
    <s v="Yes"/>
    <s v="March"/>
    <n v="2024"/>
  </r>
  <r>
    <s v="S00069487"/>
    <x v="7"/>
    <s v="P10"/>
    <x v="1"/>
    <x v="309"/>
    <n v="1453.5"/>
    <n v="112"/>
    <x v="1"/>
    <n v="12.977678571428571"/>
    <s v="No"/>
    <s v="July"/>
    <n v="2024"/>
  </r>
  <r>
    <s v="S00069504"/>
    <x v="7"/>
    <s v="P10"/>
    <x v="1"/>
    <x v="40"/>
    <n v="6369.75"/>
    <n v="425"/>
    <x v="0"/>
    <n v="14.98764705882353"/>
    <s v="Yes"/>
    <s v="December"/>
    <n v="2023"/>
  </r>
  <r>
    <s v="S00069509"/>
    <x v="7"/>
    <s v="P10"/>
    <x v="4"/>
    <x v="414"/>
    <n v="3705.75"/>
    <n v="286"/>
    <x v="0"/>
    <n v="12.957167832167832"/>
    <s v="Yes"/>
    <s v="December"/>
    <n v="2023"/>
  </r>
  <r>
    <s v="S00069512"/>
    <x v="7"/>
    <s v="P10"/>
    <x v="4"/>
    <x v="445"/>
    <n v="1665"/>
    <n v="111"/>
    <x v="0"/>
    <n v="15"/>
    <s v="Yes"/>
    <s v="March"/>
    <n v="2024"/>
  </r>
  <r>
    <s v="S00069522"/>
    <x v="7"/>
    <s v="P10"/>
    <x v="1"/>
    <x v="93"/>
    <n v="9947.25"/>
    <n v="711"/>
    <x v="0"/>
    <n v="13.990506329113924"/>
    <s v="Yes"/>
    <s v="December"/>
    <n v="2023"/>
  </r>
  <r>
    <s v="S00069539"/>
    <x v="7"/>
    <s v="P11"/>
    <x v="1"/>
    <x v="34"/>
    <n v="6608.25"/>
    <n v="348"/>
    <x v="0"/>
    <n v="18.989224137931036"/>
    <s v="Yes"/>
    <s v="April"/>
    <n v="2023"/>
  </r>
  <r>
    <s v="S00069552"/>
    <x v="7"/>
    <s v="P11"/>
    <x v="5"/>
    <x v="448"/>
    <n v="8232.75"/>
    <n v="458"/>
    <x v="1"/>
    <n v="17.975436681222707"/>
    <s v="No"/>
    <s v="August"/>
    <n v="2024"/>
  </r>
  <r>
    <s v="S00069562"/>
    <x v="7"/>
    <s v="P11"/>
    <x v="4"/>
    <x v="29"/>
    <n v="1991.25"/>
    <n v="111"/>
    <x v="0"/>
    <n v="17.939189189189189"/>
    <s v="Yes"/>
    <s v="November"/>
    <n v="2023"/>
  </r>
  <r>
    <s v="S00069576"/>
    <x v="7"/>
    <s v="P12"/>
    <x v="0"/>
    <x v="1"/>
    <n v="14026.5"/>
    <n v="936"/>
    <x v="0"/>
    <n v="14.985576923076923"/>
    <s v="Yes"/>
    <s v="October"/>
    <n v="2023"/>
  </r>
  <r>
    <s v="S00069577"/>
    <x v="7"/>
    <s v="P12"/>
    <x v="4"/>
    <x v="421"/>
    <n v="8289"/>
    <n v="488"/>
    <x v="0"/>
    <n v="16.985655737704917"/>
    <s v="Yes"/>
    <s v="February"/>
    <n v="2023"/>
  </r>
  <r>
    <s v="S00069593"/>
    <x v="7"/>
    <s v="P12"/>
    <x v="0"/>
    <x v="309"/>
    <n v="6059.25"/>
    <n v="433"/>
    <x v="1"/>
    <n v="13.99364896073903"/>
    <s v="No"/>
    <s v="July"/>
    <n v="2024"/>
  </r>
  <r>
    <s v="S00069595"/>
    <x v="7"/>
    <s v="P12"/>
    <x v="4"/>
    <x v="158"/>
    <n v="5316.75"/>
    <n v="409"/>
    <x v="0"/>
    <n v="12.999388753056234"/>
    <s v="Yes"/>
    <s v="July"/>
    <n v="2023"/>
  </r>
  <r>
    <s v="S00069669"/>
    <x v="7"/>
    <s v="P13"/>
    <x v="3"/>
    <x v="425"/>
    <n v="1275.75"/>
    <n v="142"/>
    <x v="3"/>
    <n v="8.9841549295774641"/>
    <s v="No"/>
    <s v="December"/>
    <n v="2023"/>
  </r>
  <r>
    <s v="S00069706"/>
    <x v="7"/>
    <s v="P13"/>
    <x v="5"/>
    <x v="222"/>
    <n v="7353"/>
    <n v="817"/>
    <x v="0"/>
    <n v="9"/>
    <s v="Yes"/>
    <s v="June"/>
    <n v="2024"/>
  </r>
  <r>
    <s v="S00069718"/>
    <x v="7"/>
    <s v="P13"/>
    <x v="3"/>
    <x v="122"/>
    <n v="5388.75"/>
    <n v="674"/>
    <x v="0"/>
    <n v="7.9951780415430269"/>
    <s v="Yes"/>
    <s v="September"/>
    <n v="2023"/>
  </r>
  <r>
    <s v="S00069854"/>
    <x v="7"/>
    <s v="P16"/>
    <x v="3"/>
    <x v="308"/>
    <n v="10111.5"/>
    <n v="675"/>
    <x v="0"/>
    <n v="14.98"/>
    <s v="Yes"/>
    <s v="March"/>
    <n v="2024"/>
  </r>
  <r>
    <s v="S00069864"/>
    <x v="7"/>
    <s v="P16"/>
    <x v="0"/>
    <x v="273"/>
    <n v="393.75"/>
    <n v="27"/>
    <x v="1"/>
    <n v="14.583333333333334"/>
    <s v="No"/>
    <s v="July"/>
    <n v="2024"/>
  </r>
  <r>
    <s v="S00069900"/>
    <x v="7"/>
    <s v="P16"/>
    <x v="4"/>
    <x v="160"/>
    <n v="8536.5"/>
    <n v="475"/>
    <x v="0"/>
    <n v="17.971578947368421"/>
    <s v="Yes"/>
    <s v="November"/>
    <n v="2023"/>
  </r>
  <r>
    <s v="S00069902"/>
    <x v="7"/>
    <s v="P16"/>
    <x v="4"/>
    <x v="0"/>
    <n v="14881.5"/>
    <n v="876"/>
    <x v="0"/>
    <n v="16.988013698630137"/>
    <s v="Yes"/>
    <s v="December"/>
    <n v="2023"/>
  </r>
  <r>
    <s v="S00069970"/>
    <x v="7"/>
    <s v="P17"/>
    <x v="4"/>
    <x v="336"/>
    <n v="2547"/>
    <n v="232"/>
    <x v="0"/>
    <n v="10.978448275862069"/>
    <s v="Yes"/>
    <s v="June"/>
    <n v="2023"/>
  </r>
  <r>
    <s v="S00069972"/>
    <x v="7"/>
    <s v="P17"/>
    <x v="3"/>
    <x v="7"/>
    <n v="1482.75"/>
    <n v="149"/>
    <x v="0"/>
    <n v="9.9513422818791941"/>
    <s v="Yes"/>
    <s v="December"/>
    <n v="2023"/>
  </r>
  <r>
    <s v="S00069985"/>
    <x v="7"/>
    <s v="P17"/>
    <x v="4"/>
    <x v="342"/>
    <n v="10471.5"/>
    <n v="1496"/>
    <x v="0"/>
    <n v="6.9996657754010698"/>
    <s v="Yes"/>
    <s v="June"/>
    <n v="2024"/>
  </r>
  <r>
    <s v="S00069997"/>
    <x v="7"/>
    <s v="P17"/>
    <x v="1"/>
    <x v="416"/>
    <n v="16060.5"/>
    <n v="2295"/>
    <x v="2"/>
    <n v="6.9980392156862745"/>
    <s v="No"/>
    <s v="September"/>
    <n v="2024"/>
  </r>
  <r>
    <s v="S00070016"/>
    <x v="7"/>
    <s v="P18"/>
    <x v="0"/>
    <x v="52"/>
    <n v="13216.5"/>
    <n v="1889"/>
    <x v="0"/>
    <n v="6.9965590259396508"/>
    <s v="Yes"/>
    <s v="August"/>
    <n v="2023"/>
  </r>
  <r>
    <s v="S00070042"/>
    <x v="7"/>
    <s v="P18"/>
    <x v="3"/>
    <x v="389"/>
    <n v="135"/>
    <n v="14"/>
    <x v="0"/>
    <n v="9.6428571428571423"/>
    <s v="Yes"/>
    <s v="August"/>
    <n v="2023"/>
  </r>
  <r>
    <s v="S00070043"/>
    <x v="7"/>
    <s v="P18"/>
    <x v="3"/>
    <x v="274"/>
    <n v="303.75"/>
    <n v="38"/>
    <x v="0"/>
    <n v="7.9934210526315788"/>
    <s v="Yes"/>
    <s v="February"/>
    <n v="2024"/>
  </r>
  <r>
    <s v="S00070071"/>
    <x v="7"/>
    <s v="P18"/>
    <x v="4"/>
    <x v="414"/>
    <n v="8894.25"/>
    <n v="890"/>
    <x v="0"/>
    <n v="9.993539325842697"/>
    <s v="Yes"/>
    <s v="December"/>
    <n v="2023"/>
  </r>
  <r>
    <s v="S00070118"/>
    <x v="7"/>
    <s v="P19"/>
    <x v="0"/>
    <x v="141"/>
    <n v="2130.75"/>
    <n v="74"/>
    <x v="3"/>
    <n v="28.793918918918919"/>
    <s v="No"/>
    <s v="December"/>
    <n v="2023"/>
  </r>
  <r>
    <s v="S00070126"/>
    <x v="7"/>
    <s v="P19"/>
    <x v="3"/>
    <x v="395"/>
    <n v="2472.75"/>
    <n v="89"/>
    <x v="0"/>
    <n v="27.783707865168541"/>
    <s v="Yes"/>
    <s v="May"/>
    <n v="2024"/>
  </r>
  <r>
    <s v="S00070129"/>
    <x v="7"/>
    <s v="P19"/>
    <x v="5"/>
    <x v="426"/>
    <n v="7580.25"/>
    <n v="304"/>
    <x v="0"/>
    <n v="24.935032894736842"/>
    <s v="Yes"/>
    <s v="January"/>
    <n v="2023"/>
  </r>
  <r>
    <s v="S00070142"/>
    <x v="7"/>
    <s v="P20"/>
    <x v="3"/>
    <x v="19"/>
    <n v="177.75"/>
    <n v="15"/>
    <x v="0"/>
    <n v="11.85"/>
    <s v="Yes"/>
    <s v="June"/>
    <n v="2023"/>
  </r>
  <r>
    <s v="S00070150"/>
    <x v="7"/>
    <s v="P20"/>
    <x v="1"/>
    <x v="231"/>
    <n v="2362.5"/>
    <n v="237"/>
    <x v="1"/>
    <n v="9.9683544303797476"/>
    <s v="No"/>
    <s v="July"/>
    <n v="2024"/>
  </r>
  <r>
    <s v="S00070156"/>
    <x v="7"/>
    <s v="P20"/>
    <x v="4"/>
    <x v="375"/>
    <n v="2664"/>
    <n v="243"/>
    <x v="0"/>
    <n v="10.962962962962964"/>
    <s v="Yes"/>
    <s v="June"/>
    <n v="2024"/>
  </r>
  <r>
    <s v="S00070169"/>
    <x v="7"/>
    <s v="P20"/>
    <x v="0"/>
    <x v="82"/>
    <n v="12105"/>
    <n v="1345"/>
    <x v="0"/>
    <n v="9"/>
    <s v="Yes"/>
    <s v="February"/>
    <n v="2024"/>
  </r>
  <r>
    <s v="S00070199"/>
    <x v="7"/>
    <s v="P21"/>
    <x v="5"/>
    <x v="318"/>
    <n v="4916.25"/>
    <n v="492"/>
    <x v="0"/>
    <n v="9.9923780487804876"/>
    <s v="Yes"/>
    <s v="September"/>
    <n v="2023"/>
  </r>
  <r>
    <s v="S00070205"/>
    <x v="7"/>
    <s v="P21"/>
    <x v="0"/>
    <x v="319"/>
    <n v="3719.25"/>
    <n v="339"/>
    <x v="0"/>
    <n v="10.971238938053098"/>
    <s v="Yes"/>
    <s v="January"/>
    <n v="2024"/>
  </r>
  <r>
    <s v="S00070260"/>
    <x v="7"/>
    <s v="P21"/>
    <x v="4"/>
    <x v="32"/>
    <n v="1104.75"/>
    <n v="101"/>
    <x v="0"/>
    <n v="10.938118811881187"/>
    <s v="Yes"/>
    <s v="June"/>
    <n v="2024"/>
  </r>
  <r>
    <s v="S00070263"/>
    <x v="7"/>
    <s v="P21"/>
    <x v="3"/>
    <x v="425"/>
    <n v="3107.25"/>
    <n v="283"/>
    <x v="0"/>
    <n v="10.979681978798586"/>
    <s v="Yes"/>
    <s v="December"/>
    <n v="2023"/>
  </r>
  <r>
    <s v="S00070285"/>
    <x v="7"/>
    <s v="P22"/>
    <x v="2"/>
    <x v="365"/>
    <n v="3217.5"/>
    <n v="170"/>
    <x v="2"/>
    <n v="18.926470588235293"/>
    <s v="No"/>
    <s v="September"/>
    <n v="2024"/>
  </r>
  <r>
    <s v="S00070299"/>
    <x v="7"/>
    <s v="P22"/>
    <x v="5"/>
    <x v="288"/>
    <n v="7038"/>
    <n v="371"/>
    <x v="0"/>
    <n v="18.970350404312669"/>
    <s v="Yes"/>
    <s v="March"/>
    <n v="2024"/>
  </r>
  <r>
    <s v="S00070328"/>
    <x v="7"/>
    <s v="P22"/>
    <x v="4"/>
    <x v="238"/>
    <n v="3935.25"/>
    <n v="208"/>
    <x v="0"/>
    <n v="18.919471153846153"/>
    <s v="Yes"/>
    <s v="May"/>
    <n v="2024"/>
  </r>
  <r>
    <s v="S00070337"/>
    <x v="7"/>
    <s v="P22"/>
    <x v="1"/>
    <x v="79"/>
    <n v="8574.75"/>
    <n v="477"/>
    <x v="0"/>
    <n v="17.976415094339622"/>
    <s v="Yes"/>
    <s v="January"/>
    <n v="2024"/>
  </r>
  <r>
    <s v="S00070390"/>
    <x v="8"/>
    <s v="P01"/>
    <x v="0"/>
    <x v="178"/>
    <n v="4446"/>
    <n v="278"/>
    <x v="0"/>
    <n v="15.992805755395683"/>
    <s v="Yes"/>
    <s v="September"/>
    <n v="2023"/>
  </r>
  <r>
    <s v="S00070477"/>
    <x v="8"/>
    <s v="P02"/>
    <x v="0"/>
    <x v="398"/>
    <n v="6781.5"/>
    <n v="424"/>
    <x v="0"/>
    <n v="15.994103773584905"/>
    <s v="Yes"/>
    <s v="May"/>
    <n v="2023"/>
  </r>
  <r>
    <s v="S00070479"/>
    <x v="8"/>
    <s v="P02"/>
    <x v="4"/>
    <x v="80"/>
    <n v="1149.75"/>
    <n v="83"/>
    <x v="0"/>
    <n v="13.852409638554217"/>
    <s v="Yes"/>
    <s v="February"/>
    <n v="2024"/>
  </r>
  <r>
    <s v="S00070485"/>
    <x v="8"/>
    <s v="P03"/>
    <x v="3"/>
    <x v="131"/>
    <n v="16962.75"/>
    <n v="1697"/>
    <x v="0"/>
    <n v="9.9957277548615195"/>
    <s v="Yes"/>
    <s v="May"/>
    <n v="2024"/>
  </r>
  <r>
    <s v="S00070569"/>
    <x v="8"/>
    <s v="P04"/>
    <x v="3"/>
    <x v="40"/>
    <n v="202.5"/>
    <n v="23"/>
    <x v="0"/>
    <n v="8.804347826086957"/>
    <s v="Yes"/>
    <s v="December"/>
    <n v="2023"/>
  </r>
  <r>
    <s v="S00070589"/>
    <x v="8"/>
    <s v="P04"/>
    <x v="5"/>
    <x v="199"/>
    <n v="9317.25"/>
    <n v="1864"/>
    <x v="0"/>
    <n v="4.998524678111588"/>
    <s v="Yes"/>
    <s v="April"/>
    <n v="2024"/>
  </r>
  <r>
    <s v="S00070596"/>
    <x v="8"/>
    <s v="P04"/>
    <x v="0"/>
    <x v="116"/>
    <n v="1561.5"/>
    <n v="261"/>
    <x v="0"/>
    <n v="5.9827586206896548"/>
    <s v="Yes"/>
    <s v="August"/>
    <n v="2023"/>
  </r>
  <r>
    <s v="S00070598"/>
    <x v="8"/>
    <s v="P04"/>
    <x v="4"/>
    <x v="224"/>
    <n v="7413.75"/>
    <n v="1060"/>
    <x v="0"/>
    <n v="6.9941037735849054"/>
    <s v="Yes"/>
    <s v="August"/>
    <n v="2023"/>
  </r>
  <r>
    <s v="S00070612"/>
    <x v="8"/>
    <s v="P04"/>
    <x v="0"/>
    <x v="296"/>
    <n v="15682.5"/>
    <n v="1743"/>
    <x v="0"/>
    <n v="8.9974182444061963"/>
    <s v="Yes"/>
    <s v="July"/>
    <n v="2023"/>
  </r>
  <r>
    <s v="S00070613"/>
    <x v="8"/>
    <s v="P04"/>
    <x v="0"/>
    <x v="162"/>
    <n v="7641"/>
    <n v="956"/>
    <x v="0"/>
    <n v="7.9926778242677825"/>
    <s v="Yes"/>
    <s v="August"/>
    <n v="2023"/>
  </r>
  <r>
    <s v="S00070675"/>
    <x v="8"/>
    <s v="P05"/>
    <x v="5"/>
    <x v="310"/>
    <n v="6714"/>
    <n v="960"/>
    <x v="0"/>
    <n v="6.9937500000000004"/>
    <s v="Yes"/>
    <s v="January"/>
    <n v="2024"/>
  </r>
  <r>
    <s v="S00070689"/>
    <x v="8"/>
    <s v="P05"/>
    <x v="3"/>
    <x v="337"/>
    <n v="2367"/>
    <n v="395"/>
    <x v="2"/>
    <n v="5.9924050632911392"/>
    <s v="No"/>
    <s v="September"/>
    <n v="2024"/>
  </r>
  <r>
    <s v="S00070725"/>
    <x v="8"/>
    <s v="P06"/>
    <x v="5"/>
    <x v="12"/>
    <n v="1842.75"/>
    <n v="74"/>
    <x v="0"/>
    <n v="24.902027027027028"/>
    <s v="Yes"/>
    <s v="August"/>
    <n v="2023"/>
  </r>
  <r>
    <s v="S00070752"/>
    <x v="8"/>
    <s v="P06"/>
    <x v="4"/>
    <x v="68"/>
    <n v="681.75"/>
    <n v="25"/>
    <x v="1"/>
    <n v="27.27"/>
    <s v="No"/>
    <s v="July"/>
    <n v="2024"/>
  </r>
  <r>
    <s v="S00070789"/>
    <x v="8"/>
    <s v="P07"/>
    <x v="3"/>
    <x v="51"/>
    <n v="4212"/>
    <n v="156"/>
    <x v="1"/>
    <n v="27"/>
    <s v="No"/>
    <s v="August"/>
    <n v="2024"/>
  </r>
  <r>
    <s v="S00070817"/>
    <x v="8"/>
    <s v="P07"/>
    <x v="0"/>
    <x v="96"/>
    <n v="5895"/>
    <n v="236"/>
    <x v="0"/>
    <n v="24.978813559322035"/>
    <s v="Yes"/>
    <s v="January"/>
    <n v="2023"/>
  </r>
  <r>
    <s v="S00070842"/>
    <x v="8"/>
    <s v="P08"/>
    <x v="3"/>
    <x v="191"/>
    <n v="2031.75"/>
    <n v="102"/>
    <x v="0"/>
    <n v="19.919117647058822"/>
    <s v="Yes"/>
    <s v="February"/>
    <n v="2024"/>
  </r>
  <r>
    <s v="S00070847"/>
    <x v="8"/>
    <s v="P08"/>
    <x v="1"/>
    <x v="123"/>
    <n v="8203.5"/>
    <n v="411"/>
    <x v="0"/>
    <n v="19.959854014598541"/>
    <s v="Yes"/>
    <s v="March"/>
    <n v="2023"/>
  </r>
  <r>
    <s v="S00070855"/>
    <x v="8"/>
    <s v="P08"/>
    <x v="4"/>
    <x v="54"/>
    <n v="10395"/>
    <n v="520"/>
    <x v="1"/>
    <n v="19.990384615384617"/>
    <s v="No"/>
    <s v="July"/>
    <n v="2024"/>
  </r>
  <r>
    <s v="S00070873"/>
    <x v="8"/>
    <s v="P08"/>
    <x v="3"/>
    <x v="0"/>
    <n v="7231.5"/>
    <n v="381"/>
    <x v="0"/>
    <n v="18.980314960629922"/>
    <s v="Yes"/>
    <s v="December"/>
    <n v="2023"/>
  </r>
  <r>
    <s v="S00070888"/>
    <x v="8"/>
    <s v="P08"/>
    <x v="4"/>
    <x v="45"/>
    <n v="9119.25"/>
    <n v="507"/>
    <x v="0"/>
    <n v="17.986686390532544"/>
    <s v="Yes"/>
    <s v="October"/>
    <n v="2023"/>
  </r>
  <r>
    <s v="S00070946"/>
    <x v="8"/>
    <s v="P10"/>
    <x v="5"/>
    <x v="222"/>
    <n v="607.5"/>
    <n v="44"/>
    <x v="0"/>
    <n v="13.806818181818182"/>
    <s v="Yes"/>
    <s v="June"/>
    <n v="2024"/>
  </r>
  <r>
    <s v="S00070961"/>
    <x v="8"/>
    <s v="P10"/>
    <x v="3"/>
    <x v="351"/>
    <n v="204.75"/>
    <n v="18"/>
    <x v="0"/>
    <n v="11.375"/>
    <s v="Yes"/>
    <s v="March"/>
    <n v="2023"/>
  </r>
  <r>
    <s v="S00070968"/>
    <x v="8"/>
    <s v="P10"/>
    <x v="0"/>
    <x v="16"/>
    <n v="11477.25"/>
    <n v="883"/>
    <x v="1"/>
    <n v="12.9980181200453"/>
    <s v="No"/>
    <s v="July"/>
    <n v="2024"/>
  </r>
  <r>
    <s v="S00070996"/>
    <x v="8"/>
    <s v="P10"/>
    <x v="5"/>
    <x v="418"/>
    <n v="2646"/>
    <n v="189"/>
    <x v="0"/>
    <n v="14"/>
    <s v="Yes"/>
    <s v="May"/>
    <n v="2023"/>
  </r>
  <r>
    <s v="S00071010"/>
    <x v="8"/>
    <s v="P10"/>
    <x v="3"/>
    <x v="211"/>
    <n v="2202.75"/>
    <n v="158"/>
    <x v="2"/>
    <n v="13.941455696202532"/>
    <s v="No"/>
    <s v="September"/>
    <n v="2024"/>
  </r>
  <r>
    <s v="S00071019"/>
    <x v="8"/>
    <s v="P10"/>
    <x v="0"/>
    <x v="160"/>
    <n v="1554.75"/>
    <n v="120"/>
    <x v="0"/>
    <n v="12.956250000000001"/>
    <s v="Yes"/>
    <s v="November"/>
    <n v="2023"/>
  </r>
  <r>
    <s v="S00071070"/>
    <x v="8"/>
    <s v="P11"/>
    <x v="0"/>
    <x v="306"/>
    <n v="9546.75"/>
    <n v="478"/>
    <x v="0"/>
    <n v="19.972280334728033"/>
    <s v="Yes"/>
    <s v="January"/>
    <n v="2024"/>
  </r>
  <r>
    <s v="S00071099"/>
    <x v="8"/>
    <s v="P12"/>
    <x v="5"/>
    <x v="280"/>
    <n v="6743.25"/>
    <n v="519"/>
    <x v="0"/>
    <n v="12.992774566473988"/>
    <s v="Yes"/>
    <s v="January"/>
    <n v="2024"/>
  </r>
  <r>
    <s v="S00071118"/>
    <x v="8"/>
    <s v="P12"/>
    <x v="2"/>
    <x v="97"/>
    <n v="6095.25"/>
    <n v="359"/>
    <x v="0"/>
    <n v="16.978412256267408"/>
    <s v="Yes"/>
    <s v="September"/>
    <n v="2023"/>
  </r>
  <r>
    <s v="S00071123"/>
    <x v="8"/>
    <s v="P12"/>
    <x v="0"/>
    <x v="350"/>
    <n v="3541.5"/>
    <n v="273"/>
    <x v="0"/>
    <n v="12.972527472527473"/>
    <s v="Yes"/>
    <s v="November"/>
    <n v="2023"/>
  </r>
  <r>
    <s v="S00071130"/>
    <x v="8"/>
    <s v="P12"/>
    <x v="3"/>
    <x v="124"/>
    <n v="110.25"/>
    <n v="8"/>
    <x v="3"/>
    <n v="13.78125"/>
    <s v="No"/>
    <s v="January"/>
    <n v="2023"/>
  </r>
  <r>
    <s v="S00071138"/>
    <x v="8"/>
    <s v="P12"/>
    <x v="0"/>
    <x v="151"/>
    <n v="10334.25"/>
    <n v="689"/>
    <x v="0"/>
    <n v="14.998911465892599"/>
    <s v="Yes"/>
    <s v="October"/>
    <n v="2023"/>
  </r>
  <r>
    <s v="S00071150"/>
    <x v="8"/>
    <s v="P12"/>
    <x v="5"/>
    <x v="262"/>
    <n v="7951.5"/>
    <n v="497"/>
    <x v="0"/>
    <n v="15.998993963782697"/>
    <s v="Yes"/>
    <s v="June"/>
    <n v="2023"/>
  </r>
  <r>
    <s v="S00071179"/>
    <x v="8"/>
    <s v="P13"/>
    <x v="3"/>
    <x v="405"/>
    <n v="3629.25"/>
    <n v="519"/>
    <x v="0"/>
    <n v="6.9927745664739884"/>
    <s v="Yes"/>
    <s v="June"/>
    <n v="2023"/>
  </r>
  <r>
    <s v="S00071196"/>
    <x v="8"/>
    <s v="P13"/>
    <x v="3"/>
    <x v="249"/>
    <n v="5049"/>
    <n v="561"/>
    <x v="1"/>
    <n v="9"/>
    <s v="No"/>
    <s v="July"/>
    <n v="2024"/>
  </r>
  <r>
    <s v="S00071206"/>
    <x v="8"/>
    <s v="P13"/>
    <x v="0"/>
    <x v="445"/>
    <n v="7546.5"/>
    <n v="944"/>
    <x v="0"/>
    <n v="7.9941737288135597"/>
    <s v="Yes"/>
    <s v="March"/>
    <n v="2024"/>
  </r>
  <r>
    <s v="S00071242"/>
    <x v="8"/>
    <s v="P13"/>
    <x v="0"/>
    <x v="236"/>
    <n v="13.5"/>
    <n v="3"/>
    <x v="0"/>
    <n v="4.5"/>
    <s v="Yes"/>
    <s v="February"/>
    <n v="2023"/>
  </r>
  <r>
    <s v="S00071252"/>
    <x v="8"/>
    <s v="P13"/>
    <x v="5"/>
    <x v="126"/>
    <n v="2479.5"/>
    <n v="248"/>
    <x v="0"/>
    <n v="9.997983870967742"/>
    <s v="Yes"/>
    <s v="December"/>
    <n v="2023"/>
  </r>
  <r>
    <s v="S00071268"/>
    <x v="8"/>
    <s v="P13"/>
    <x v="5"/>
    <x v="110"/>
    <n v="6228"/>
    <n v="623"/>
    <x v="1"/>
    <n v="9.9967897271268065"/>
    <s v="No"/>
    <s v="August"/>
    <n v="2024"/>
  </r>
  <r>
    <s v="S00071295"/>
    <x v="8"/>
    <s v="P14"/>
    <x v="4"/>
    <x v="166"/>
    <n v="4635"/>
    <n v="309"/>
    <x v="0"/>
    <n v="15"/>
    <s v="Yes"/>
    <s v="September"/>
    <n v="2023"/>
  </r>
  <r>
    <s v="S00071306"/>
    <x v="8"/>
    <s v="P14"/>
    <x v="1"/>
    <x v="32"/>
    <n v="5593.5"/>
    <n v="400"/>
    <x v="0"/>
    <n v="13.983750000000001"/>
    <s v="Yes"/>
    <s v="June"/>
    <n v="2024"/>
  </r>
  <r>
    <s v="S00071317"/>
    <x v="8"/>
    <s v="P14"/>
    <x v="3"/>
    <x v="97"/>
    <n v="5411.25"/>
    <n v="361"/>
    <x v="0"/>
    <n v="14.989612188365651"/>
    <s v="Yes"/>
    <s v="September"/>
    <n v="2023"/>
  </r>
  <r>
    <s v="S00071335"/>
    <x v="8"/>
    <s v="P14"/>
    <x v="3"/>
    <x v="128"/>
    <n v="7213.5"/>
    <n v="425"/>
    <x v="0"/>
    <n v="16.972941176470588"/>
    <s v="Yes"/>
    <s v="April"/>
    <n v="2024"/>
  </r>
  <r>
    <s v="S00071365"/>
    <x v="8"/>
    <s v="P15"/>
    <x v="4"/>
    <x v="20"/>
    <n v="4902.75"/>
    <n v="273"/>
    <x v="0"/>
    <n v="17.958791208791208"/>
    <s v="Yes"/>
    <s v="July"/>
    <n v="2023"/>
  </r>
  <r>
    <s v="S00071379"/>
    <x v="8"/>
    <s v="P15"/>
    <x v="4"/>
    <x v="117"/>
    <n v="2988"/>
    <n v="158"/>
    <x v="0"/>
    <n v="18.911392405063292"/>
    <s v="Yes"/>
    <s v="February"/>
    <n v="2024"/>
  </r>
  <r>
    <s v="S00071449"/>
    <x v="8"/>
    <s v="P16"/>
    <x v="4"/>
    <x v="324"/>
    <n v="5724"/>
    <n v="409"/>
    <x v="0"/>
    <n v="13.995110024449877"/>
    <s v="Yes"/>
    <s v="May"/>
    <n v="2024"/>
  </r>
  <r>
    <s v="S00071457"/>
    <x v="8"/>
    <s v="P16"/>
    <x v="5"/>
    <x v="200"/>
    <n v="6286.5"/>
    <n v="350"/>
    <x v="1"/>
    <n v="17.96142857142857"/>
    <s v="No"/>
    <s v="August"/>
    <n v="2024"/>
  </r>
  <r>
    <s v="S00071498"/>
    <x v="8"/>
    <s v="P17"/>
    <x v="4"/>
    <x v="276"/>
    <n v="1377"/>
    <n v="138"/>
    <x v="0"/>
    <n v="9.9782608695652169"/>
    <s v="Yes"/>
    <s v="October"/>
    <n v="2023"/>
  </r>
  <r>
    <s v="S00071514"/>
    <x v="8"/>
    <s v="P17"/>
    <x v="0"/>
    <x v="110"/>
    <n v="4304.25"/>
    <n v="431"/>
    <x v="1"/>
    <n v="9.9866589327146169"/>
    <s v="No"/>
    <s v="August"/>
    <n v="2024"/>
  </r>
  <r>
    <s v="S00071556"/>
    <x v="8"/>
    <s v="P18"/>
    <x v="3"/>
    <x v="93"/>
    <n v="722.25"/>
    <n v="66"/>
    <x v="0"/>
    <n v="10.943181818181818"/>
    <s v="Yes"/>
    <s v="December"/>
    <n v="2023"/>
  </r>
  <r>
    <s v="S00071557"/>
    <x v="8"/>
    <s v="P18"/>
    <x v="5"/>
    <x v="371"/>
    <n v="5649.75"/>
    <n v="565"/>
    <x v="0"/>
    <n v="9.9995575221238937"/>
    <s v="Yes"/>
    <s v="May"/>
    <n v="2023"/>
  </r>
  <r>
    <s v="S00071570"/>
    <x v="8"/>
    <s v="P18"/>
    <x v="3"/>
    <x v="320"/>
    <n v="5665.5"/>
    <n v="567"/>
    <x v="0"/>
    <n v="9.9920634920634921"/>
    <s v="Yes"/>
    <s v="March"/>
    <n v="2024"/>
  </r>
  <r>
    <s v="S00071580"/>
    <x v="8"/>
    <s v="P18"/>
    <x v="0"/>
    <x v="161"/>
    <n v="9285.75"/>
    <n v="845"/>
    <x v="3"/>
    <n v="10.98905325443787"/>
    <s v="No"/>
    <s v="April"/>
    <n v="2024"/>
  </r>
  <r>
    <s v="S00071665"/>
    <x v="8"/>
    <s v="P19"/>
    <x v="0"/>
    <x v="139"/>
    <n v="9092.25"/>
    <n v="364"/>
    <x v="0"/>
    <n v="24.978708791208792"/>
    <s v="Yes"/>
    <s v="March"/>
    <n v="2024"/>
  </r>
  <r>
    <s v="S00071685"/>
    <x v="8"/>
    <s v="P20"/>
    <x v="4"/>
    <x v="36"/>
    <n v="6151.5"/>
    <n v="769"/>
    <x v="0"/>
    <n v="7.9993498049414828"/>
    <s v="Yes"/>
    <s v="February"/>
    <n v="2023"/>
  </r>
  <r>
    <s v="S00071733"/>
    <x v="8"/>
    <s v="P21"/>
    <x v="0"/>
    <x v="449"/>
    <n v="12636"/>
    <n v="1404"/>
    <x v="0"/>
    <n v="9"/>
    <s v="Yes"/>
    <s v="May"/>
    <n v="2024"/>
  </r>
  <r>
    <s v="S00071754"/>
    <x v="8"/>
    <s v="P21"/>
    <x v="4"/>
    <x v="307"/>
    <n v="8165.25"/>
    <n v="743"/>
    <x v="0"/>
    <n v="10.98956931359354"/>
    <s v="Yes"/>
    <s v="December"/>
    <n v="2023"/>
  </r>
  <r>
    <s v="S00071775"/>
    <x v="8"/>
    <s v="P21"/>
    <x v="3"/>
    <x v="281"/>
    <n v="2155.5"/>
    <n v="270"/>
    <x v="0"/>
    <n v="7.9833333333333334"/>
    <s v="Yes"/>
    <s v="June"/>
    <n v="2024"/>
  </r>
  <r>
    <s v="S00071777"/>
    <x v="8"/>
    <s v="P21"/>
    <x v="3"/>
    <x v="69"/>
    <n v="2182.5"/>
    <n v="199"/>
    <x v="3"/>
    <n v="10.967336683417086"/>
    <s v="No"/>
    <s v="July"/>
    <n v="2023"/>
  </r>
  <r>
    <s v="S00071780"/>
    <x v="8"/>
    <s v="P21"/>
    <x v="5"/>
    <x v="243"/>
    <n v="3199.5"/>
    <n v="320"/>
    <x v="0"/>
    <n v="9.9984374999999996"/>
    <s v="Yes"/>
    <s v="January"/>
    <n v="2023"/>
  </r>
  <r>
    <s v="S00071784"/>
    <x v="8"/>
    <s v="P21"/>
    <x v="0"/>
    <x v="403"/>
    <n v="24.75"/>
    <n v="3"/>
    <x v="0"/>
    <n v="8.25"/>
    <s v="Yes"/>
    <s v="May"/>
    <n v="2023"/>
  </r>
  <r>
    <s v="S00071822"/>
    <x v="8"/>
    <s v="P22"/>
    <x v="4"/>
    <x v="112"/>
    <n v="11142"/>
    <n v="558"/>
    <x v="0"/>
    <n v="19.967741935483872"/>
    <s v="Yes"/>
    <s v="February"/>
    <n v="2023"/>
  </r>
  <r>
    <s v="S00071826"/>
    <x v="8"/>
    <s v="P22"/>
    <x v="3"/>
    <x v="349"/>
    <n v="8185.5"/>
    <n v="390"/>
    <x v="1"/>
    <n v="20.988461538461539"/>
    <s v="No"/>
    <s v="August"/>
    <n v="2024"/>
  </r>
  <r>
    <s v="S00071862"/>
    <x v="8"/>
    <s v="P22"/>
    <x v="3"/>
    <x v="316"/>
    <n v="9708.75"/>
    <n v="511"/>
    <x v="0"/>
    <n v="18.999510763209393"/>
    <s v="Yes"/>
    <s v="March"/>
    <n v="2024"/>
  </r>
  <r>
    <s v="S00071867"/>
    <x v="8"/>
    <s v="P22"/>
    <x v="1"/>
    <x v="40"/>
    <n v="6777"/>
    <n v="309"/>
    <x v="0"/>
    <n v="21.932038834951456"/>
    <s v="Yes"/>
    <s v="December"/>
    <n v="2023"/>
  </r>
  <r>
    <s v="S00071947"/>
    <x v="8"/>
    <s v="P01"/>
    <x v="3"/>
    <x v="424"/>
    <n v="3654"/>
    <n v="244"/>
    <x v="0"/>
    <n v="14.975409836065573"/>
    <s v="Yes"/>
    <s v="April"/>
    <n v="2024"/>
  </r>
  <r>
    <s v="S00071965"/>
    <x v="8"/>
    <s v="P01"/>
    <x v="5"/>
    <x v="275"/>
    <n v="1122.75"/>
    <n v="75"/>
    <x v="0"/>
    <n v="14.97"/>
    <s v="Yes"/>
    <s v="May"/>
    <n v="2023"/>
  </r>
  <r>
    <s v="S00071967"/>
    <x v="8"/>
    <s v="P01"/>
    <x v="5"/>
    <x v="433"/>
    <n v="1500.75"/>
    <n v="116"/>
    <x v="0"/>
    <n v="12.9375"/>
    <s v="Yes"/>
    <s v="May"/>
    <n v="2023"/>
  </r>
  <r>
    <s v="S00071983"/>
    <x v="8"/>
    <s v="P01"/>
    <x v="5"/>
    <x v="224"/>
    <n v="1246.5"/>
    <n v="78"/>
    <x v="0"/>
    <n v="15.98076923076923"/>
    <s v="Yes"/>
    <s v="August"/>
    <n v="2023"/>
  </r>
  <r>
    <s v="S00072000"/>
    <x v="8"/>
    <s v="P02"/>
    <x v="5"/>
    <x v="336"/>
    <n v="3327.75"/>
    <n v="196"/>
    <x v="0"/>
    <n v="16.978316326530614"/>
    <s v="Yes"/>
    <s v="June"/>
    <n v="2023"/>
  </r>
  <r>
    <s v="S00072022"/>
    <x v="8"/>
    <s v="P03"/>
    <x v="0"/>
    <x v="120"/>
    <n v="2841.75"/>
    <n v="316"/>
    <x v="0"/>
    <n v="8.9928797468354436"/>
    <s v="Yes"/>
    <s v="February"/>
    <n v="2023"/>
  </r>
  <r>
    <s v="S00072050"/>
    <x v="8"/>
    <s v="P04"/>
    <x v="5"/>
    <x v="85"/>
    <n v="2319.75"/>
    <n v="332"/>
    <x v="1"/>
    <n v="6.9871987951807233"/>
    <s v="No"/>
    <s v="August"/>
    <n v="2024"/>
  </r>
  <r>
    <s v="S00072069"/>
    <x v="8"/>
    <s v="P04"/>
    <x v="5"/>
    <x v="431"/>
    <n v="6603.75"/>
    <n v="826"/>
    <x v="0"/>
    <n v="7.9948547215496371"/>
    <s v="Yes"/>
    <s v="July"/>
    <n v="2023"/>
  </r>
  <r>
    <s v="S00072075"/>
    <x v="8"/>
    <s v="P04"/>
    <x v="0"/>
    <x v="158"/>
    <n v="3669.75"/>
    <n v="525"/>
    <x v="0"/>
    <n v="6.99"/>
    <s v="Yes"/>
    <s v="July"/>
    <n v="2023"/>
  </r>
  <r>
    <s v="S00072130"/>
    <x v="8"/>
    <s v="P04"/>
    <x v="4"/>
    <x v="137"/>
    <n v="848.25"/>
    <n v="122"/>
    <x v="2"/>
    <n v="6.9528688524590168"/>
    <s v="No"/>
    <s v="September"/>
    <n v="2024"/>
  </r>
  <r>
    <s v="S00072151"/>
    <x v="8"/>
    <s v="P05"/>
    <x v="3"/>
    <x v="259"/>
    <n v="2709"/>
    <n v="339"/>
    <x v="0"/>
    <n v="7.9911504424778759"/>
    <s v="Yes"/>
    <s v="February"/>
    <n v="2023"/>
  </r>
  <r>
    <s v="S00072158"/>
    <x v="8"/>
    <s v="P05"/>
    <x v="0"/>
    <x v="132"/>
    <n v="486"/>
    <n v="70"/>
    <x v="0"/>
    <n v="6.9428571428571431"/>
    <s v="Yes"/>
    <s v="July"/>
    <n v="2023"/>
  </r>
  <r>
    <s v="S00072209"/>
    <x v="8"/>
    <s v="P05"/>
    <x v="0"/>
    <x v="223"/>
    <n v="3820.5"/>
    <n v="765"/>
    <x v="0"/>
    <n v="4.9941176470588236"/>
    <s v="Yes"/>
    <s v="January"/>
    <n v="2023"/>
  </r>
  <r>
    <s v="S00072230"/>
    <x v="8"/>
    <s v="P05"/>
    <x v="4"/>
    <x v="48"/>
    <n v="4369.5"/>
    <n v="486"/>
    <x v="0"/>
    <n v="8.9907407407407405"/>
    <s v="Yes"/>
    <s v="June"/>
    <n v="2024"/>
  </r>
  <r>
    <s v="S00072307"/>
    <x v="8"/>
    <s v="P07"/>
    <x v="5"/>
    <x v="248"/>
    <n v="4848.75"/>
    <n v="180"/>
    <x v="0"/>
    <n v="26.9375"/>
    <s v="Yes"/>
    <s v="April"/>
    <n v="2023"/>
  </r>
  <r>
    <s v="S00072333"/>
    <x v="8"/>
    <s v="P07"/>
    <x v="4"/>
    <x v="383"/>
    <n v="5402.25"/>
    <n v="226"/>
    <x v="0"/>
    <n v="23.903761061946902"/>
    <s v="Yes"/>
    <s v="October"/>
    <n v="2023"/>
  </r>
  <r>
    <s v="S00072487"/>
    <x v="8"/>
    <s v="P10"/>
    <x v="4"/>
    <x v="313"/>
    <n v="8781.75"/>
    <n v="549"/>
    <x v="1"/>
    <n v="15.995901639344263"/>
    <s v="No"/>
    <s v="July"/>
    <n v="2024"/>
  </r>
  <r>
    <s v="S00072546"/>
    <x v="8"/>
    <s v="P10"/>
    <x v="2"/>
    <x v="356"/>
    <n v="10698.75"/>
    <n v="892"/>
    <x v="0"/>
    <n v="11.994114349775785"/>
    <s v="Yes"/>
    <s v="March"/>
    <n v="2024"/>
  </r>
  <r>
    <s v="S00072589"/>
    <x v="8"/>
    <s v="P10"/>
    <x v="4"/>
    <x v="71"/>
    <n v="4680"/>
    <n v="312"/>
    <x v="2"/>
    <n v="15"/>
    <s v="No"/>
    <s v="September"/>
    <n v="2024"/>
  </r>
  <r>
    <s v="S00072604"/>
    <x v="8"/>
    <s v="P11"/>
    <x v="4"/>
    <x v="78"/>
    <n v="5463"/>
    <n v="274"/>
    <x v="0"/>
    <n v="19.937956204379564"/>
    <s v="Yes"/>
    <s v="August"/>
    <n v="2023"/>
  </r>
  <r>
    <s v="S00072645"/>
    <x v="8"/>
    <s v="P12"/>
    <x v="5"/>
    <x v="406"/>
    <n v="9290.25"/>
    <n v="581"/>
    <x v="0"/>
    <n v="15.990103270223752"/>
    <s v="Yes"/>
    <s v="May"/>
    <n v="2023"/>
  </r>
  <r>
    <s v="S00072662"/>
    <x v="8"/>
    <s v="P12"/>
    <x v="5"/>
    <x v="354"/>
    <n v="12759.75"/>
    <n v="851"/>
    <x v="0"/>
    <n v="14.993830787309049"/>
    <s v="Yes"/>
    <s v="January"/>
    <n v="2024"/>
  </r>
  <r>
    <s v="S00072676"/>
    <x v="8"/>
    <s v="P12"/>
    <x v="3"/>
    <x v="213"/>
    <n v="2360.25"/>
    <n v="148"/>
    <x v="0"/>
    <n v="15.947635135135135"/>
    <s v="Yes"/>
    <s v="January"/>
    <n v="2023"/>
  </r>
  <r>
    <s v="S00072708"/>
    <x v="8"/>
    <s v="P13"/>
    <x v="4"/>
    <x v="200"/>
    <n v="4576.5"/>
    <n v="509"/>
    <x v="1"/>
    <n v="8.9911591355599221"/>
    <s v="No"/>
    <s v="August"/>
    <n v="2024"/>
  </r>
  <r>
    <s v="S00072722"/>
    <x v="8"/>
    <s v="P13"/>
    <x v="4"/>
    <x v="420"/>
    <n v="3521.25"/>
    <n v="441"/>
    <x v="1"/>
    <n v="7.9846938775510203"/>
    <s v="No"/>
    <s v="August"/>
    <n v="2024"/>
  </r>
  <r>
    <s v="S00072732"/>
    <x v="8"/>
    <s v="P13"/>
    <x v="5"/>
    <x v="236"/>
    <n v="7015.5"/>
    <n v="1003"/>
    <x v="0"/>
    <n v="6.9945164506480557"/>
    <s v="Yes"/>
    <s v="February"/>
    <n v="2023"/>
  </r>
  <r>
    <s v="S00072734"/>
    <x v="8"/>
    <s v="P13"/>
    <x v="1"/>
    <x v="412"/>
    <n v="6320.25"/>
    <n v="791"/>
    <x v="3"/>
    <n v="7.990202275600506"/>
    <s v="No"/>
    <s v="July"/>
    <n v="2023"/>
  </r>
  <r>
    <s v="S00072757"/>
    <x v="8"/>
    <s v="P13"/>
    <x v="4"/>
    <x v="174"/>
    <n v="5019.75"/>
    <n v="837"/>
    <x v="1"/>
    <n v="5.997311827956989"/>
    <s v="No"/>
    <s v="August"/>
    <n v="2024"/>
  </r>
  <r>
    <s v="S00072760"/>
    <x v="8"/>
    <s v="P13"/>
    <x v="3"/>
    <x v="207"/>
    <n v="3494.25"/>
    <n v="437"/>
    <x v="0"/>
    <n v="7.9959954233409611"/>
    <s v="Yes"/>
    <s v="June"/>
    <n v="2024"/>
  </r>
  <r>
    <s v="S00072763"/>
    <x v="8"/>
    <s v="P13"/>
    <x v="3"/>
    <x v="318"/>
    <n v="2702.25"/>
    <n v="338"/>
    <x v="0"/>
    <n v="7.9948224852071004"/>
    <s v="Yes"/>
    <s v="September"/>
    <n v="2023"/>
  </r>
  <r>
    <s v="S00072794"/>
    <x v="8"/>
    <s v="P13"/>
    <x v="3"/>
    <x v="315"/>
    <n v="398.25"/>
    <n v="57"/>
    <x v="0"/>
    <n v="6.9868421052631575"/>
    <s v="Yes"/>
    <s v="February"/>
    <n v="2023"/>
  </r>
  <r>
    <s v="S00072828"/>
    <x v="8"/>
    <s v="P14"/>
    <x v="3"/>
    <x v="267"/>
    <n v="4187.25"/>
    <n v="247"/>
    <x v="1"/>
    <n v="16.95242914979757"/>
    <s v="No"/>
    <s v="July"/>
    <n v="2024"/>
  </r>
  <r>
    <s v="S00072831"/>
    <x v="8"/>
    <s v="P14"/>
    <x v="3"/>
    <x v="252"/>
    <n v="6813"/>
    <n v="455"/>
    <x v="1"/>
    <n v="14.973626373626374"/>
    <s v="No"/>
    <s v="July"/>
    <n v="2024"/>
  </r>
  <r>
    <s v="S00072837"/>
    <x v="8"/>
    <s v="P14"/>
    <x v="1"/>
    <x v="72"/>
    <n v="5314.5"/>
    <n v="380"/>
    <x v="3"/>
    <n v="13.985526315789473"/>
    <s v="No"/>
    <s v="December"/>
    <n v="2023"/>
  </r>
  <r>
    <s v="S00072841"/>
    <x v="8"/>
    <s v="P14"/>
    <x v="4"/>
    <x v="142"/>
    <n v="7614"/>
    <n v="448"/>
    <x v="0"/>
    <n v="16.995535714285715"/>
    <s v="Yes"/>
    <s v="August"/>
    <n v="2023"/>
  </r>
  <r>
    <s v="S00072906"/>
    <x v="8"/>
    <s v="P15"/>
    <x v="0"/>
    <x v="166"/>
    <n v="722.25"/>
    <n v="39"/>
    <x v="0"/>
    <n v="18.51923076923077"/>
    <s v="Yes"/>
    <s v="September"/>
    <n v="2023"/>
  </r>
  <r>
    <s v="S00072945"/>
    <x v="8"/>
    <s v="P16"/>
    <x v="4"/>
    <x v="324"/>
    <n v="1804.5"/>
    <n v="129"/>
    <x v="0"/>
    <n v="13.988372093023257"/>
    <s v="Yes"/>
    <s v="May"/>
    <n v="2024"/>
  </r>
  <r>
    <s v="S00072975"/>
    <x v="8"/>
    <s v="P16"/>
    <x v="0"/>
    <x v="255"/>
    <n v="21028.5"/>
    <n v="1402"/>
    <x v="0"/>
    <n v="14.998930099857347"/>
    <s v="Yes"/>
    <s v="April"/>
    <n v="2024"/>
  </r>
  <r>
    <s v="S00072994"/>
    <x v="8"/>
    <s v="P16"/>
    <x v="4"/>
    <x v="107"/>
    <n v="12609"/>
    <n v="701"/>
    <x v="0"/>
    <n v="17.98716119828816"/>
    <s v="Yes"/>
    <s v="November"/>
    <n v="2023"/>
  </r>
  <r>
    <s v="S00073006"/>
    <x v="8"/>
    <s v="P17"/>
    <x v="1"/>
    <x v="146"/>
    <n v="7767"/>
    <n v="777"/>
    <x v="0"/>
    <n v="9.9961389961389955"/>
    <s v="Yes"/>
    <s v="April"/>
    <n v="2024"/>
  </r>
  <r>
    <s v="S00073025"/>
    <x v="8"/>
    <s v="P17"/>
    <x v="0"/>
    <x v="303"/>
    <n v="3096"/>
    <n v="282"/>
    <x v="0"/>
    <n v="10.978723404255319"/>
    <s v="Yes"/>
    <s v="January"/>
    <n v="2024"/>
  </r>
  <r>
    <s v="S00073033"/>
    <x v="8"/>
    <s v="P17"/>
    <x v="3"/>
    <x v="22"/>
    <n v="9110.25"/>
    <n v="912"/>
    <x v="3"/>
    <n v="9.989309210526315"/>
    <s v="No"/>
    <s v="October"/>
    <n v="2023"/>
  </r>
  <r>
    <s v="S00073061"/>
    <x v="8"/>
    <s v="P17"/>
    <x v="0"/>
    <x v="14"/>
    <n v="12055.5"/>
    <n v="1206"/>
    <x v="1"/>
    <n v="9.9962686567164187"/>
    <s v="No"/>
    <s v="August"/>
    <n v="2024"/>
  </r>
  <r>
    <s v="S00073062"/>
    <x v="8"/>
    <s v="P17"/>
    <x v="4"/>
    <x v="103"/>
    <n v="3426.75"/>
    <n v="381"/>
    <x v="0"/>
    <n v="8.9940944881889759"/>
    <s v="Yes"/>
    <s v="December"/>
    <n v="2023"/>
  </r>
  <r>
    <s v="S00073072"/>
    <x v="8"/>
    <s v="P18"/>
    <x v="5"/>
    <x v="400"/>
    <n v="2931.75"/>
    <n v="326"/>
    <x v="0"/>
    <n v="8.9930981595092021"/>
    <s v="Yes"/>
    <s v="October"/>
    <n v="2023"/>
  </r>
  <r>
    <s v="S00073093"/>
    <x v="8"/>
    <s v="P18"/>
    <x v="0"/>
    <x v="205"/>
    <n v="14827.5"/>
    <n v="2119"/>
    <x v="0"/>
    <n v="6.9974044360547429"/>
    <s v="Yes"/>
    <s v="June"/>
    <n v="2024"/>
  </r>
  <r>
    <s v="S00073121"/>
    <x v="8"/>
    <s v="P18"/>
    <x v="5"/>
    <x v="315"/>
    <n v="11214"/>
    <n v="1122"/>
    <x v="0"/>
    <n v="9.9946524064171118"/>
    <s v="Yes"/>
    <s v="February"/>
    <n v="2023"/>
  </r>
  <r>
    <s v="S00073172"/>
    <x v="8"/>
    <s v="P19"/>
    <x v="5"/>
    <x v="259"/>
    <n v="189"/>
    <n v="8"/>
    <x v="0"/>
    <n v="23.625"/>
    <s v="Yes"/>
    <s v="February"/>
    <n v="2023"/>
  </r>
  <r>
    <s v="S00073177"/>
    <x v="8"/>
    <s v="P19"/>
    <x v="1"/>
    <x v="32"/>
    <n v="6243.75"/>
    <n v="232"/>
    <x v="0"/>
    <n v="26.912715517241381"/>
    <s v="Yes"/>
    <s v="June"/>
    <n v="2024"/>
  </r>
  <r>
    <s v="S00073182"/>
    <x v="8"/>
    <s v="P19"/>
    <x v="4"/>
    <x v="380"/>
    <n v="10125"/>
    <n v="362"/>
    <x v="0"/>
    <n v="27.96961325966851"/>
    <s v="Yes"/>
    <s v="June"/>
    <n v="2023"/>
  </r>
  <r>
    <s v="S00073185"/>
    <x v="8"/>
    <s v="P19"/>
    <x v="3"/>
    <x v="224"/>
    <n v="3863.25"/>
    <n v="144"/>
    <x v="0"/>
    <n v="26.828125"/>
    <s v="Yes"/>
    <s v="August"/>
    <n v="2023"/>
  </r>
  <r>
    <s v="S00073349"/>
    <x v="8"/>
    <s v="P22"/>
    <x v="0"/>
    <x v="8"/>
    <n v="16854.75"/>
    <n v="937"/>
    <x v="0"/>
    <n v="17.987993596584847"/>
    <s v="Yes"/>
    <s v="August"/>
    <n v="2023"/>
  </r>
  <r>
    <s v="S00073365"/>
    <x v="8"/>
    <s v="P22"/>
    <x v="0"/>
    <x v="18"/>
    <n v="1350"/>
    <n v="62"/>
    <x v="0"/>
    <n v="21.774193548387096"/>
    <s v="Yes"/>
    <s v="June"/>
    <n v="2023"/>
  </r>
  <r>
    <s v="S00073370"/>
    <x v="8"/>
    <s v="P22"/>
    <x v="4"/>
    <x v="371"/>
    <n v="10280.25"/>
    <n v="468"/>
    <x v="0"/>
    <n v="21.966346153846153"/>
    <s v="Yes"/>
    <s v="May"/>
    <n v="2023"/>
  </r>
  <r>
    <s v="S00073425"/>
    <x v="8"/>
    <s v="P22"/>
    <x v="3"/>
    <x v="256"/>
    <n v="5004"/>
    <n v="239"/>
    <x v="0"/>
    <n v="20.93723849372385"/>
    <s v="Yes"/>
    <s v="January"/>
    <n v="2024"/>
  </r>
  <r>
    <s v="S00073451"/>
    <x v="8"/>
    <s v="P01"/>
    <x v="0"/>
    <x v="104"/>
    <n v="6777"/>
    <n v="485"/>
    <x v="0"/>
    <n v="13.97319587628866"/>
    <s v="Yes"/>
    <s v="April"/>
    <n v="2023"/>
  </r>
  <r>
    <s v="S00073491"/>
    <x v="8"/>
    <s v="P01"/>
    <x v="3"/>
    <x v="435"/>
    <n v="13014"/>
    <n v="930"/>
    <x v="0"/>
    <n v="13.993548387096775"/>
    <s v="Yes"/>
    <s v="April"/>
    <n v="2024"/>
  </r>
  <r>
    <s v="S00073498"/>
    <x v="8"/>
    <s v="P01"/>
    <x v="2"/>
    <x v="336"/>
    <n v="1676.25"/>
    <n v="112"/>
    <x v="0"/>
    <n v="14.966517857142858"/>
    <s v="Yes"/>
    <s v="June"/>
    <n v="2023"/>
  </r>
  <r>
    <s v="S00073511"/>
    <x v="8"/>
    <s v="P01"/>
    <x v="3"/>
    <x v="226"/>
    <n v="2358"/>
    <n v="197"/>
    <x v="0"/>
    <n v="11.969543147208121"/>
    <s v="Yes"/>
    <s v="May"/>
    <n v="2024"/>
  </r>
  <r>
    <s v="S00073592"/>
    <x v="8"/>
    <s v="P04"/>
    <x v="4"/>
    <x v="147"/>
    <n v="1201.5"/>
    <n v="172"/>
    <x v="0"/>
    <n v="6.9854651162790695"/>
    <s v="Yes"/>
    <s v="November"/>
    <n v="2023"/>
  </r>
  <r>
    <s v="S00073651"/>
    <x v="8"/>
    <s v="P04"/>
    <x v="2"/>
    <x v="314"/>
    <n v="6860.25"/>
    <n v="1373"/>
    <x v="0"/>
    <n v="4.9965404224326289"/>
    <s v="Yes"/>
    <s v="November"/>
    <n v="2023"/>
  </r>
  <r>
    <s v="S00073683"/>
    <x v="8"/>
    <s v="P05"/>
    <x v="5"/>
    <x v="194"/>
    <n v="5091.75"/>
    <n v="1019"/>
    <x v="0"/>
    <n v="4.9968105986261042"/>
    <s v="Yes"/>
    <s v="May"/>
    <n v="2024"/>
  </r>
  <r>
    <s v="S00073723"/>
    <x v="8"/>
    <s v="P05"/>
    <x v="0"/>
    <x v="373"/>
    <n v="3766.5"/>
    <n v="754"/>
    <x v="0"/>
    <n v="4.9953580901856762"/>
    <s v="Yes"/>
    <s v="October"/>
    <n v="2023"/>
  </r>
  <r>
    <s v="S00073738"/>
    <x v="8"/>
    <s v="P05"/>
    <x v="1"/>
    <x v="37"/>
    <n v="2898"/>
    <n v="414"/>
    <x v="0"/>
    <n v="7"/>
    <s v="Yes"/>
    <s v="November"/>
    <n v="2023"/>
  </r>
  <r>
    <s v="S00073750"/>
    <x v="8"/>
    <s v="P05"/>
    <x v="5"/>
    <x v="89"/>
    <n v="9436.5"/>
    <n v="1573"/>
    <x v="0"/>
    <n v="5.9990464081373176"/>
    <s v="Yes"/>
    <s v="December"/>
    <n v="2023"/>
  </r>
  <r>
    <s v="S00073776"/>
    <x v="8"/>
    <s v="P05"/>
    <x v="4"/>
    <x v="63"/>
    <n v="2486.25"/>
    <n v="415"/>
    <x v="0"/>
    <n v="5.9909638554216871"/>
    <s v="Yes"/>
    <s v="June"/>
    <n v="2023"/>
  </r>
  <r>
    <s v="S00073801"/>
    <x v="8"/>
    <s v="P06"/>
    <x v="5"/>
    <x v="296"/>
    <n v="5337"/>
    <n v="198"/>
    <x v="0"/>
    <n v="26.954545454545453"/>
    <s v="Yes"/>
    <s v="July"/>
    <n v="2023"/>
  </r>
  <r>
    <s v="S00073820"/>
    <x v="8"/>
    <s v="P07"/>
    <x v="5"/>
    <x v="298"/>
    <n v="5348.25"/>
    <n v="214"/>
    <x v="0"/>
    <n v="24.991822429906541"/>
    <s v="Yes"/>
    <s v="February"/>
    <n v="2024"/>
  </r>
  <r>
    <s v="S00073861"/>
    <x v="8"/>
    <s v="P07"/>
    <x v="4"/>
    <x v="62"/>
    <n v="5125.5"/>
    <n v="214"/>
    <x v="0"/>
    <n v="23.950934579439252"/>
    <s v="Yes"/>
    <s v="November"/>
    <n v="2023"/>
  </r>
  <r>
    <s v="S00073893"/>
    <x v="8"/>
    <s v="P07"/>
    <x v="0"/>
    <x v="218"/>
    <n v="6196.5"/>
    <n v="239"/>
    <x v="0"/>
    <n v="25.926778242677823"/>
    <s v="Yes"/>
    <s v="February"/>
    <n v="2024"/>
  </r>
  <r>
    <s v="S00073936"/>
    <x v="8"/>
    <s v="P08"/>
    <x v="3"/>
    <x v="105"/>
    <n v="7141.5"/>
    <n v="325"/>
    <x v="1"/>
    <n v="21.973846153846154"/>
    <s v="No"/>
    <s v="July"/>
    <n v="2024"/>
  </r>
  <r>
    <s v="S00073944"/>
    <x v="8"/>
    <s v="P08"/>
    <x v="0"/>
    <x v="174"/>
    <n v="8221.5"/>
    <n v="433"/>
    <x v="1"/>
    <n v="18.98729792147806"/>
    <s v="No"/>
    <s v="August"/>
    <n v="2024"/>
  </r>
  <r>
    <s v="S00073945"/>
    <x v="8"/>
    <s v="P08"/>
    <x v="0"/>
    <x v="401"/>
    <n v="10136.25"/>
    <n v="564"/>
    <x v="0"/>
    <n v="17.972074468085108"/>
    <s v="Yes"/>
    <s v="May"/>
    <n v="2023"/>
  </r>
  <r>
    <s v="S00073973"/>
    <x v="8"/>
    <s v="P08"/>
    <x v="5"/>
    <x v="280"/>
    <n v="7929"/>
    <n v="418"/>
    <x v="0"/>
    <n v="18.9688995215311"/>
    <s v="Yes"/>
    <s v="January"/>
    <n v="2024"/>
  </r>
  <r>
    <s v="S00074024"/>
    <x v="8"/>
    <s v="P10"/>
    <x v="5"/>
    <x v="146"/>
    <n v="1584"/>
    <n v="114"/>
    <x v="0"/>
    <n v="13.894736842105264"/>
    <s v="Yes"/>
    <s v="April"/>
    <n v="2024"/>
  </r>
  <r>
    <s v="S00074050"/>
    <x v="8"/>
    <s v="P10"/>
    <x v="4"/>
    <x v="20"/>
    <n v="5539.5"/>
    <n v="370"/>
    <x v="0"/>
    <n v="14.971621621621622"/>
    <s v="Yes"/>
    <s v="July"/>
    <n v="2023"/>
  </r>
  <r>
    <s v="S00074061"/>
    <x v="8"/>
    <s v="P10"/>
    <x v="1"/>
    <x v="357"/>
    <n v="2547"/>
    <n v="170"/>
    <x v="0"/>
    <n v="14.982352941176471"/>
    <s v="Yes"/>
    <s v="January"/>
    <n v="2024"/>
  </r>
  <r>
    <s v="S00074235"/>
    <x v="8"/>
    <s v="P13"/>
    <x v="4"/>
    <x v="128"/>
    <n v="5262.75"/>
    <n v="658"/>
    <x v="0"/>
    <n v="7.9981003039513681"/>
    <s v="Yes"/>
    <s v="April"/>
    <n v="2024"/>
  </r>
  <r>
    <s v="S00074245"/>
    <x v="8"/>
    <s v="P13"/>
    <x v="5"/>
    <x v="439"/>
    <n v="1962"/>
    <n v="327"/>
    <x v="0"/>
    <n v="6"/>
    <s v="Yes"/>
    <s v="March"/>
    <n v="2023"/>
  </r>
  <r>
    <s v="S00074256"/>
    <x v="8"/>
    <s v="P13"/>
    <x v="3"/>
    <x v="331"/>
    <n v="8739"/>
    <n v="1457"/>
    <x v="0"/>
    <n v="5.9979409746053536"/>
    <s v="Yes"/>
    <s v="March"/>
    <n v="2024"/>
  </r>
  <r>
    <s v="S00074259"/>
    <x v="8"/>
    <s v="P13"/>
    <x v="3"/>
    <x v="325"/>
    <n v="10626.75"/>
    <n v="1519"/>
    <x v="0"/>
    <n v="6.9958854509545754"/>
    <s v="Yes"/>
    <s v="May"/>
    <n v="2024"/>
  </r>
  <r>
    <s v="S00074280"/>
    <x v="8"/>
    <s v="P13"/>
    <x v="2"/>
    <x v="423"/>
    <n v="10275.75"/>
    <n v="1285"/>
    <x v="0"/>
    <n v="7.9966926070038911"/>
    <s v="Yes"/>
    <s v="May"/>
    <n v="2024"/>
  </r>
  <r>
    <s v="S00074308"/>
    <x v="8"/>
    <s v="P13"/>
    <x v="3"/>
    <x v="223"/>
    <n v="5490"/>
    <n v="610"/>
    <x v="0"/>
    <n v="9"/>
    <s v="Yes"/>
    <s v="January"/>
    <n v="2023"/>
  </r>
  <r>
    <s v="S00074311"/>
    <x v="8"/>
    <s v="P13"/>
    <x v="5"/>
    <x v="342"/>
    <n v="4533.75"/>
    <n v="648"/>
    <x v="0"/>
    <n v="6.9965277777777777"/>
    <s v="Yes"/>
    <s v="June"/>
    <n v="2024"/>
  </r>
  <r>
    <s v="S00074318"/>
    <x v="8"/>
    <s v="P13"/>
    <x v="0"/>
    <x v="33"/>
    <n v="2205"/>
    <n v="221"/>
    <x v="0"/>
    <n v="9.9773755656108598"/>
    <s v="Yes"/>
    <s v="February"/>
    <n v="2023"/>
  </r>
  <r>
    <s v="S00074354"/>
    <x v="8"/>
    <s v="P14"/>
    <x v="4"/>
    <x v="419"/>
    <n v="4954.5"/>
    <n v="354"/>
    <x v="0"/>
    <n v="13.995762711864407"/>
    <s v="Yes"/>
    <s v="January"/>
    <n v="2024"/>
  </r>
  <r>
    <s v="S00074363"/>
    <x v="8"/>
    <s v="P14"/>
    <x v="5"/>
    <x v="3"/>
    <n v="4506.75"/>
    <n v="301"/>
    <x v="0"/>
    <n v="14.972591362126245"/>
    <s v="Yes"/>
    <s v="April"/>
    <n v="2023"/>
  </r>
  <r>
    <s v="S00074391"/>
    <x v="8"/>
    <s v="P14"/>
    <x v="4"/>
    <x v="315"/>
    <n v="5071.5"/>
    <n v="363"/>
    <x v="0"/>
    <n v="13.971074380165289"/>
    <s v="Yes"/>
    <s v="February"/>
    <n v="2023"/>
  </r>
  <r>
    <s v="S00074396"/>
    <x v="8"/>
    <s v="P14"/>
    <x v="5"/>
    <x v="50"/>
    <n v="3521.25"/>
    <n v="221"/>
    <x v="0"/>
    <n v="15.933257918552036"/>
    <s v="Yes"/>
    <s v="July"/>
    <n v="2023"/>
  </r>
  <r>
    <s v="S00074419"/>
    <x v="8"/>
    <s v="P15"/>
    <x v="0"/>
    <x v="361"/>
    <n v="4502.25"/>
    <n v="215"/>
    <x v="0"/>
    <n v="20.940697674418605"/>
    <s v="Yes"/>
    <s v="March"/>
    <n v="2024"/>
  </r>
  <r>
    <s v="S00074449"/>
    <x v="8"/>
    <s v="P16"/>
    <x v="5"/>
    <x v="38"/>
    <n v="8536.5"/>
    <n v="570"/>
    <x v="3"/>
    <n v="14.976315789473684"/>
    <s v="No"/>
    <s v="January"/>
    <n v="2024"/>
  </r>
  <r>
    <s v="S00074454"/>
    <x v="8"/>
    <s v="P16"/>
    <x v="0"/>
    <x v="328"/>
    <n v="7938"/>
    <n v="567"/>
    <x v="0"/>
    <n v="14"/>
    <s v="Yes"/>
    <s v="January"/>
    <n v="2023"/>
  </r>
  <r>
    <s v="S00074467"/>
    <x v="8"/>
    <s v="P16"/>
    <x v="2"/>
    <x v="249"/>
    <n v="4632.75"/>
    <n v="309"/>
    <x v="1"/>
    <n v="14.992718446601941"/>
    <s v="No"/>
    <s v="July"/>
    <n v="2024"/>
  </r>
  <r>
    <s v="S00074500"/>
    <x v="8"/>
    <s v="P16"/>
    <x v="5"/>
    <x v="302"/>
    <n v="5625"/>
    <n v="331"/>
    <x v="0"/>
    <n v="16.993957703927492"/>
    <s v="Yes"/>
    <s v="April"/>
    <n v="2023"/>
  </r>
  <r>
    <s v="S00074551"/>
    <x v="8"/>
    <s v="P17"/>
    <x v="5"/>
    <x v="154"/>
    <n v="8102.25"/>
    <n v="1013"/>
    <x v="0"/>
    <n v="7.9982724580454096"/>
    <s v="Yes"/>
    <s v="February"/>
    <n v="2024"/>
  </r>
  <r>
    <s v="S00074560"/>
    <x v="8"/>
    <s v="P17"/>
    <x v="4"/>
    <x v="402"/>
    <n v="7220.25"/>
    <n v="723"/>
    <x v="0"/>
    <n v="9.9865145228215759"/>
    <s v="Yes"/>
    <s v="April"/>
    <n v="2023"/>
  </r>
  <r>
    <s v="S00074572"/>
    <x v="8"/>
    <s v="P17"/>
    <x v="0"/>
    <x v="59"/>
    <n v="8214.75"/>
    <n v="1174"/>
    <x v="0"/>
    <n v="6.9972316865417374"/>
    <s v="Yes"/>
    <s v="February"/>
    <n v="2024"/>
  </r>
  <r>
    <s v="S00074574"/>
    <x v="8"/>
    <s v="P17"/>
    <x v="0"/>
    <x v="419"/>
    <n v="162"/>
    <n v="15"/>
    <x v="0"/>
    <n v="10.8"/>
    <s v="Yes"/>
    <s v="January"/>
    <n v="2024"/>
  </r>
  <r>
    <s v="S00074576"/>
    <x v="8"/>
    <s v="P17"/>
    <x v="4"/>
    <x v="369"/>
    <n v="9524.25"/>
    <n v="1361"/>
    <x v="0"/>
    <n v="6.997979426891991"/>
    <s v="Yes"/>
    <s v="October"/>
    <n v="2023"/>
  </r>
  <r>
    <s v="S00074579"/>
    <x v="8"/>
    <s v="P17"/>
    <x v="3"/>
    <x v="228"/>
    <n v="6113.25"/>
    <n v="680"/>
    <x v="3"/>
    <n v="8.9900735294117649"/>
    <s v="No"/>
    <s v="February"/>
    <n v="2023"/>
  </r>
  <r>
    <s v="S00074586"/>
    <x v="8"/>
    <s v="P17"/>
    <x v="2"/>
    <x v="7"/>
    <n v="990"/>
    <n v="142"/>
    <x v="0"/>
    <n v="6.971830985915493"/>
    <s v="Yes"/>
    <s v="December"/>
    <n v="2023"/>
  </r>
  <r>
    <s v="S00074614"/>
    <x v="8"/>
    <s v="P18"/>
    <x v="3"/>
    <x v="52"/>
    <n v="4441.5"/>
    <n v="404"/>
    <x v="0"/>
    <n v="10.993811881188119"/>
    <s v="Yes"/>
    <s v="August"/>
    <n v="2023"/>
  </r>
  <r>
    <s v="S00074618"/>
    <x v="8"/>
    <s v="P18"/>
    <x v="5"/>
    <x v="75"/>
    <n v="10325.25"/>
    <n v="1291"/>
    <x v="0"/>
    <n v="7.9978698683191327"/>
    <s v="Yes"/>
    <s v="September"/>
    <n v="2023"/>
  </r>
  <r>
    <s v="S00074621"/>
    <x v="8"/>
    <s v="P18"/>
    <x v="1"/>
    <x v="379"/>
    <n v="9470.25"/>
    <n v="1353"/>
    <x v="0"/>
    <n v="6.9994456762749442"/>
    <s v="Yes"/>
    <s v="January"/>
    <n v="2024"/>
  </r>
  <r>
    <s v="S00074622"/>
    <x v="8"/>
    <s v="P18"/>
    <x v="1"/>
    <x v="282"/>
    <n v="17892"/>
    <n v="1627"/>
    <x v="0"/>
    <n v="10.996926859250154"/>
    <s v="Yes"/>
    <s v="January"/>
    <n v="2024"/>
  </r>
  <r>
    <s v="S00074636"/>
    <x v="8"/>
    <s v="P18"/>
    <x v="5"/>
    <x v="55"/>
    <n v="11389.5"/>
    <n v="1266"/>
    <x v="0"/>
    <n v="8.9964454976303312"/>
    <s v="Yes"/>
    <s v="January"/>
    <n v="2023"/>
  </r>
  <r>
    <s v="S00074637"/>
    <x v="8"/>
    <s v="P18"/>
    <x v="2"/>
    <x v="289"/>
    <n v="13185"/>
    <n v="1649"/>
    <x v="0"/>
    <n v="7.9957550030321407"/>
    <s v="Yes"/>
    <s v="July"/>
    <n v="2023"/>
  </r>
  <r>
    <s v="S00074779"/>
    <x v="8"/>
    <s v="P20"/>
    <x v="4"/>
    <x v="358"/>
    <n v="4410"/>
    <n v="552"/>
    <x v="0"/>
    <n v="7.9891304347826084"/>
    <s v="Yes"/>
    <s v="February"/>
    <n v="2023"/>
  </r>
  <r>
    <s v="S00074792"/>
    <x v="8"/>
    <s v="P21"/>
    <x v="1"/>
    <x v="284"/>
    <n v="6165"/>
    <n v="881"/>
    <x v="0"/>
    <n v="6.9977298524404086"/>
    <s v="Yes"/>
    <s v="March"/>
    <n v="2024"/>
  </r>
  <r>
    <s v="S00074808"/>
    <x v="8"/>
    <s v="P21"/>
    <x v="1"/>
    <x v="94"/>
    <n v="6993"/>
    <n v="875"/>
    <x v="1"/>
    <n v="7.992"/>
    <s v="No"/>
    <s v="July"/>
    <n v="2024"/>
  </r>
  <r>
    <s v="S00074818"/>
    <x v="8"/>
    <s v="P21"/>
    <x v="3"/>
    <x v="244"/>
    <n v="1734.75"/>
    <n v="248"/>
    <x v="0"/>
    <n v="6.994959677419355"/>
    <s v="Yes"/>
    <s v="September"/>
    <n v="2023"/>
  </r>
  <r>
    <s v="S00074830"/>
    <x v="8"/>
    <s v="P21"/>
    <x v="4"/>
    <x v="354"/>
    <n v="4358.25"/>
    <n v="545"/>
    <x v="0"/>
    <n v="7.9967889908256877"/>
    <s v="Yes"/>
    <s v="January"/>
    <n v="2024"/>
  </r>
  <r>
    <s v="S00074884"/>
    <x v="8"/>
    <s v="P22"/>
    <x v="4"/>
    <x v="63"/>
    <n v="6489"/>
    <n v="325"/>
    <x v="0"/>
    <n v="19.966153846153848"/>
    <s v="Yes"/>
    <s v="June"/>
    <n v="2023"/>
  </r>
  <r>
    <s v="S00074915"/>
    <x v="8"/>
    <s v="P22"/>
    <x v="4"/>
    <x v="437"/>
    <n v="2688.75"/>
    <n v="142"/>
    <x v="0"/>
    <n v="18.934859154929576"/>
    <s v="Yes"/>
    <s v="March"/>
    <n v="2023"/>
  </r>
  <r>
    <s v="S00074990"/>
    <x v="8"/>
    <s v="P01"/>
    <x v="3"/>
    <x v="32"/>
    <n v="5600.25"/>
    <n v="351"/>
    <x v="0"/>
    <n v="15.955128205128204"/>
    <s v="Yes"/>
    <s v="June"/>
    <n v="2024"/>
  </r>
  <r>
    <s v="S00075029"/>
    <x v="8"/>
    <s v="P01"/>
    <x v="1"/>
    <x v="272"/>
    <n v="9463.5"/>
    <n v="631"/>
    <x v="1"/>
    <n v="14.997622820919176"/>
    <s v="No"/>
    <s v="August"/>
    <n v="2024"/>
  </r>
  <r>
    <s v="S00075088"/>
    <x v="8"/>
    <s v="P03"/>
    <x v="4"/>
    <x v="223"/>
    <n v="14395.5"/>
    <n v="1600"/>
    <x v="0"/>
    <n v="8.9971875000000008"/>
    <s v="Yes"/>
    <s v="January"/>
    <n v="2023"/>
  </r>
  <r>
    <s v="S00075093"/>
    <x v="8"/>
    <s v="P04"/>
    <x v="5"/>
    <x v="50"/>
    <n v="2108.25"/>
    <n v="264"/>
    <x v="0"/>
    <n v="7.9857954545454541"/>
    <s v="Yes"/>
    <s v="July"/>
    <n v="2023"/>
  </r>
  <r>
    <s v="S00075097"/>
    <x v="8"/>
    <s v="P04"/>
    <x v="1"/>
    <x v="206"/>
    <n v="6777"/>
    <n v="969"/>
    <x v="0"/>
    <n v="6.9938080495356036"/>
    <s v="Yes"/>
    <s v="January"/>
    <n v="2023"/>
  </r>
  <r>
    <s v="S00075118"/>
    <x v="8"/>
    <s v="P04"/>
    <x v="0"/>
    <x v="195"/>
    <n v="8181"/>
    <n v="1023"/>
    <x v="0"/>
    <n v="7.9970674486803519"/>
    <s v="Yes"/>
    <s v="May"/>
    <n v="2024"/>
  </r>
  <r>
    <s v="S00075182"/>
    <x v="8"/>
    <s v="P04"/>
    <x v="1"/>
    <x v="110"/>
    <n v="8111.25"/>
    <n v="1159"/>
    <x v="1"/>
    <n v="6.9984900776531491"/>
    <s v="No"/>
    <s v="August"/>
    <n v="2024"/>
  </r>
  <r>
    <s v="S00075183"/>
    <x v="8"/>
    <s v="P04"/>
    <x v="1"/>
    <x v="134"/>
    <n v="3300.75"/>
    <n v="472"/>
    <x v="0"/>
    <n v="6.9931144067796609"/>
    <s v="Yes"/>
    <s v="February"/>
    <n v="2024"/>
  </r>
  <r>
    <s v="S00075194"/>
    <x v="8"/>
    <s v="P04"/>
    <x v="3"/>
    <x v="23"/>
    <n v="9513"/>
    <n v="1057"/>
    <x v="1"/>
    <n v="9"/>
    <s v="No"/>
    <s v="August"/>
    <n v="2024"/>
  </r>
  <r>
    <s v="S00075214"/>
    <x v="8"/>
    <s v="P05"/>
    <x v="5"/>
    <x v="268"/>
    <n v="1395"/>
    <n v="175"/>
    <x v="0"/>
    <n v="7.9714285714285715"/>
    <s v="Yes"/>
    <s v="April"/>
    <n v="2024"/>
  </r>
  <r>
    <s v="S00075311"/>
    <x v="8"/>
    <s v="P06"/>
    <x v="3"/>
    <x v="68"/>
    <n v="5580"/>
    <n v="224"/>
    <x v="1"/>
    <n v="24.910714285714285"/>
    <s v="No"/>
    <s v="July"/>
    <n v="2024"/>
  </r>
  <r>
    <s v="S00075395"/>
    <x v="8"/>
    <s v="P07"/>
    <x v="3"/>
    <x v="57"/>
    <n v="5692.5"/>
    <n v="219"/>
    <x v="0"/>
    <n v="25.993150684931507"/>
    <s v="Yes"/>
    <s v="February"/>
    <n v="2024"/>
  </r>
  <r>
    <s v="S00075404"/>
    <x v="8"/>
    <s v="P07"/>
    <x v="1"/>
    <x v="125"/>
    <n v="5728.5"/>
    <n v="213"/>
    <x v="0"/>
    <n v="26.8943661971831"/>
    <s v="Yes"/>
    <s v="October"/>
    <n v="2023"/>
  </r>
  <r>
    <s v="S00075413"/>
    <x v="8"/>
    <s v="P07"/>
    <x v="3"/>
    <x v="51"/>
    <n v="6646.5"/>
    <n v="238"/>
    <x v="1"/>
    <n v="27.926470588235293"/>
    <s v="No"/>
    <s v="August"/>
    <n v="2024"/>
  </r>
  <r>
    <s v="S00075415"/>
    <x v="8"/>
    <s v="P07"/>
    <x v="3"/>
    <x v="450"/>
    <n v="6349.5"/>
    <n v="236"/>
    <x v="0"/>
    <n v="26.904661016949152"/>
    <s v="Yes"/>
    <s v="March"/>
    <n v="2023"/>
  </r>
  <r>
    <s v="S00075465"/>
    <x v="8"/>
    <s v="P08"/>
    <x v="3"/>
    <x v="235"/>
    <n v="10606.5"/>
    <n v="590"/>
    <x v="0"/>
    <n v="17.977118644067797"/>
    <s v="Yes"/>
    <s v="February"/>
    <n v="2023"/>
  </r>
  <r>
    <s v="S00075468"/>
    <x v="8"/>
    <s v="P08"/>
    <x v="5"/>
    <x v="239"/>
    <n v="58.5"/>
    <n v="3"/>
    <x v="0"/>
    <n v="19.5"/>
    <s v="Yes"/>
    <s v="September"/>
    <n v="2023"/>
  </r>
  <r>
    <s v="S00075474"/>
    <x v="8"/>
    <s v="P08"/>
    <x v="0"/>
    <x v="180"/>
    <n v="14341.5"/>
    <n v="718"/>
    <x v="0"/>
    <n v="19.974233983286908"/>
    <s v="Yes"/>
    <s v="April"/>
    <n v="2023"/>
  </r>
  <r>
    <s v="S00075483"/>
    <x v="8"/>
    <s v="P08"/>
    <x v="3"/>
    <x v="89"/>
    <n v="8230.5"/>
    <n v="434"/>
    <x v="3"/>
    <n v="18.964285714285715"/>
    <s v="No"/>
    <s v="December"/>
    <n v="2023"/>
  </r>
  <r>
    <s v="S00075509"/>
    <x v="8"/>
    <s v="P08"/>
    <x v="0"/>
    <x v="94"/>
    <n v="4128.75"/>
    <n v="218"/>
    <x v="1"/>
    <n v="18.939220183486238"/>
    <s v="No"/>
    <s v="July"/>
    <n v="2024"/>
  </r>
  <r>
    <s v="S00075517"/>
    <x v="8"/>
    <s v="P09"/>
    <x v="3"/>
    <x v="211"/>
    <n v="5301"/>
    <n v="231"/>
    <x v="2"/>
    <n v="22.948051948051948"/>
    <s v="No"/>
    <s v="September"/>
    <n v="2024"/>
  </r>
  <r>
    <s v="S00075537"/>
    <x v="8"/>
    <s v="P10"/>
    <x v="5"/>
    <x v="222"/>
    <n v="13407.75"/>
    <n v="894"/>
    <x v="0"/>
    <n v="14.997483221476511"/>
    <s v="Yes"/>
    <s v="June"/>
    <n v="2024"/>
  </r>
  <r>
    <s v="S00075553"/>
    <x v="8"/>
    <s v="P10"/>
    <x v="5"/>
    <x v="57"/>
    <n v="1716.75"/>
    <n v="115"/>
    <x v="0"/>
    <n v="14.928260869565218"/>
    <s v="Yes"/>
    <s v="February"/>
    <n v="2024"/>
  </r>
  <r>
    <s v="S00075562"/>
    <x v="8"/>
    <s v="P10"/>
    <x v="4"/>
    <x v="85"/>
    <n v="5258.25"/>
    <n v="329"/>
    <x v="1"/>
    <n v="15.982522796352583"/>
    <s v="No"/>
    <s v="August"/>
    <n v="2024"/>
  </r>
  <r>
    <s v="S00075564"/>
    <x v="8"/>
    <s v="P10"/>
    <x v="4"/>
    <x v="121"/>
    <n v="6367.5"/>
    <n v="490"/>
    <x v="0"/>
    <n v="12.994897959183673"/>
    <s v="Yes"/>
    <s v="September"/>
    <n v="2023"/>
  </r>
  <r>
    <s v="S00075568"/>
    <x v="8"/>
    <s v="P10"/>
    <x v="3"/>
    <x v="187"/>
    <n v="6201"/>
    <n v="388"/>
    <x v="0"/>
    <n v="15.981958762886597"/>
    <s v="Yes"/>
    <s v="February"/>
    <n v="2024"/>
  </r>
  <r>
    <s v="S00075602"/>
    <x v="8"/>
    <s v="P10"/>
    <x v="3"/>
    <x v="272"/>
    <n v="524.25"/>
    <n v="38"/>
    <x v="1"/>
    <n v="13.796052631578947"/>
    <s v="No"/>
    <s v="August"/>
    <n v="2024"/>
  </r>
  <r>
    <s v="S00075618"/>
    <x v="8"/>
    <s v="P10"/>
    <x v="3"/>
    <x v="213"/>
    <n v="4727.25"/>
    <n v="394"/>
    <x v="0"/>
    <n v="11.998096446700508"/>
    <s v="Yes"/>
    <s v="January"/>
    <n v="2023"/>
  </r>
  <r>
    <s v="S00075635"/>
    <x v="8"/>
    <s v="P10"/>
    <x v="3"/>
    <x v="80"/>
    <n v="7166.25"/>
    <n v="512"/>
    <x v="0"/>
    <n v="13.99658203125"/>
    <s v="Yes"/>
    <s v="February"/>
    <n v="2024"/>
  </r>
  <r>
    <s v="S00075636"/>
    <x v="8"/>
    <s v="P10"/>
    <x v="3"/>
    <x v="304"/>
    <n v="8358.75"/>
    <n v="643"/>
    <x v="0"/>
    <n v="12.999611197511664"/>
    <s v="Yes"/>
    <s v="November"/>
    <n v="2023"/>
  </r>
  <r>
    <s v="S00075651"/>
    <x v="8"/>
    <s v="P11"/>
    <x v="3"/>
    <x v="369"/>
    <n v="5652"/>
    <n v="283"/>
    <x v="0"/>
    <n v="19.971731448763251"/>
    <s v="Yes"/>
    <s v="October"/>
    <n v="2023"/>
  </r>
  <r>
    <s v="S00075660"/>
    <x v="8"/>
    <s v="P11"/>
    <x v="0"/>
    <x v="299"/>
    <n v="7026.75"/>
    <n v="370"/>
    <x v="0"/>
    <n v="18.991216216216216"/>
    <s v="Yes"/>
    <s v="December"/>
    <n v="2023"/>
  </r>
  <r>
    <s v="S00075701"/>
    <x v="8"/>
    <s v="P12"/>
    <x v="3"/>
    <x v="244"/>
    <n v="9605.25"/>
    <n v="739"/>
    <x v="0"/>
    <n v="12.997631935047361"/>
    <s v="Yes"/>
    <s v="September"/>
    <n v="2023"/>
  </r>
  <r>
    <s v="S00075709"/>
    <x v="8"/>
    <s v="P12"/>
    <x v="1"/>
    <x v="111"/>
    <n v="9724.5"/>
    <n v="573"/>
    <x v="3"/>
    <n v="16.971204188481675"/>
    <s v="No"/>
    <s v="April"/>
    <n v="2024"/>
  </r>
  <r>
    <s v="S00075740"/>
    <x v="8"/>
    <s v="P12"/>
    <x v="5"/>
    <x v="241"/>
    <n v="4250.25"/>
    <n v="284"/>
    <x v="0"/>
    <n v="14.965669014084508"/>
    <s v="Yes"/>
    <s v="June"/>
    <n v="2024"/>
  </r>
  <r>
    <s v="S00075749"/>
    <x v="8"/>
    <s v="P12"/>
    <x v="4"/>
    <x v="199"/>
    <n v="769.5"/>
    <n v="55"/>
    <x v="3"/>
    <n v="13.99090909090909"/>
    <s v="No"/>
    <s v="April"/>
    <n v="2024"/>
  </r>
  <r>
    <s v="S00075766"/>
    <x v="8"/>
    <s v="P13"/>
    <x v="4"/>
    <x v="176"/>
    <n v="7638.75"/>
    <n v="1274"/>
    <x v="0"/>
    <n v="5.9958791208791204"/>
    <s v="Yes"/>
    <s v="May"/>
    <n v="2023"/>
  </r>
  <r>
    <s v="S00075791"/>
    <x v="8"/>
    <s v="P13"/>
    <x v="5"/>
    <x v="160"/>
    <n v="2434.5"/>
    <n v="244"/>
    <x v="0"/>
    <n v="9.9774590163934427"/>
    <s v="Yes"/>
    <s v="November"/>
    <n v="2023"/>
  </r>
  <r>
    <s v="S00075889"/>
    <x v="8"/>
    <s v="P14"/>
    <x v="3"/>
    <x v="223"/>
    <n v="5546.25"/>
    <n v="370"/>
    <x v="0"/>
    <n v="14.989864864864865"/>
    <s v="Yes"/>
    <s v="January"/>
    <n v="2023"/>
  </r>
  <r>
    <s v="S00075963"/>
    <x v="8"/>
    <s v="P15"/>
    <x v="2"/>
    <x v="326"/>
    <n v="1392.75"/>
    <n v="70"/>
    <x v="0"/>
    <n v="19.896428571428572"/>
    <s v="Yes"/>
    <s v="August"/>
    <n v="2023"/>
  </r>
  <r>
    <s v="S00075969"/>
    <x v="8"/>
    <s v="P15"/>
    <x v="4"/>
    <x v="78"/>
    <n v="1066.5"/>
    <n v="60"/>
    <x v="0"/>
    <n v="17.774999999999999"/>
    <s v="Yes"/>
    <s v="August"/>
    <n v="2023"/>
  </r>
  <r>
    <s v="S00075976"/>
    <x v="8"/>
    <s v="P16"/>
    <x v="3"/>
    <x v="143"/>
    <n v="1251"/>
    <n v="79"/>
    <x v="0"/>
    <n v="15.835443037974683"/>
    <s v="Yes"/>
    <s v="October"/>
    <n v="2023"/>
  </r>
  <r>
    <s v="S00075985"/>
    <x v="8"/>
    <s v="P16"/>
    <x v="0"/>
    <x v="75"/>
    <n v="13268.25"/>
    <n v="948"/>
    <x v="0"/>
    <n v="13.996044303797468"/>
    <s v="Yes"/>
    <s v="September"/>
    <n v="2023"/>
  </r>
  <r>
    <s v="S00076010"/>
    <x v="8"/>
    <s v="P16"/>
    <x v="3"/>
    <x v="96"/>
    <n v="8043.75"/>
    <n v="503"/>
    <x v="0"/>
    <n v="15.991550695825049"/>
    <s v="Yes"/>
    <s v="January"/>
    <n v="2023"/>
  </r>
  <r>
    <s v="S00076045"/>
    <x v="8"/>
    <s v="P16"/>
    <x v="5"/>
    <x v="86"/>
    <n v="177.75"/>
    <n v="10"/>
    <x v="0"/>
    <n v="17.774999999999999"/>
    <s v="Yes"/>
    <s v="November"/>
    <n v="2023"/>
  </r>
  <r>
    <s v="S00076100"/>
    <x v="8"/>
    <s v="P17"/>
    <x v="1"/>
    <x v="96"/>
    <n v="2065.5"/>
    <n v="259"/>
    <x v="0"/>
    <n v="7.9749034749034751"/>
    <s v="Yes"/>
    <s v="January"/>
    <n v="2023"/>
  </r>
  <r>
    <s v="S00076104"/>
    <x v="8"/>
    <s v="P17"/>
    <x v="0"/>
    <x v="15"/>
    <n v="1352.25"/>
    <n v="136"/>
    <x v="2"/>
    <n v="9.9430147058823533"/>
    <s v="No"/>
    <s v="September"/>
    <n v="2024"/>
  </r>
  <r>
    <s v="S00076124"/>
    <x v="8"/>
    <s v="P17"/>
    <x v="4"/>
    <x v="109"/>
    <n v="5139"/>
    <n v="643"/>
    <x v="0"/>
    <n v="7.9922239502332815"/>
    <s v="Yes"/>
    <s v="February"/>
    <n v="2024"/>
  </r>
  <r>
    <s v="S00076156"/>
    <x v="8"/>
    <s v="P18"/>
    <x v="4"/>
    <x v="292"/>
    <n v="1836"/>
    <n v="230"/>
    <x v="0"/>
    <n v="7.982608695652174"/>
    <s v="Yes"/>
    <s v="February"/>
    <n v="2024"/>
  </r>
  <r>
    <s v="S00076189"/>
    <x v="8"/>
    <s v="P18"/>
    <x v="0"/>
    <x v="136"/>
    <n v="182.25"/>
    <n v="21"/>
    <x v="0"/>
    <n v="8.6785714285714288"/>
    <s v="Yes"/>
    <s v="May"/>
    <n v="2023"/>
  </r>
  <r>
    <s v="S00076190"/>
    <x v="8"/>
    <s v="P18"/>
    <x v="4"/>
    <x v="329"/>
    <n v="2666.25"/>
    <n v="381"/>
    <x v="0"/>
    <n v="6.9980314960629917"/>
    <s v="Yes"/>
    <s v="November"/>
    <n v="2023"/>
  </r>
  <r>
    <s v="S00076225"/>
    <x v="8"/>
    <s v="P19"/>
    <x v="4"/>
    <x v="63"/>
    <n v="9074.25"/>
    <n v="325"/>
    <x v="0"/>
    <n v="27.920769230769231"/>
    <s v="Yes"/>
    <s v="June"/>
    <n v="2023"/>
  </r>
  <r>
    <s v="S00076284"/>
    <x v="8"/>
    <s v="P20"/>
    <x v="5"/>
    <x v="329"/>
    <n v="1818"/>
    <n v="166"/>
    <x v="0"/>
    <n v="10.951807228915662"/>
    <s v="Yes"/>
    <s v="November"/>
    <n v="2023"/>
  </r>
  <r>
    <s v="S00076286"/>
    <x v="8"/>
    <s v="P20"/>
    <x v="2"/>
    <x v="372"/>
    <n v="8727.75"/>
    <n v="1091"/>
    <x v="0"/>
    <n v="7.9997708524289646"/>
    <s v="Yes"/>
    <s v="August"/>
    <n v="2023"/>
  </r>
  <r>
    <s v="S00076329"/>
    <x v="8"/>
    <s v="P21"/>
    <x v="4"/>
    <x v="215"/>
    <n v="8885.25"/>
    <n v="808"/>
    <x v="2"/>
    <n v="10.996596534653465"/>
    <s v="No"/>
    <s v="September"/>
    <n v="2024"/>
  </r>
  <r>
    <s v="S00076338"/>
    <x v="8"/>
    <s v="P21"/>
    <x v="1"/>
    <x v="175"/>
    <n v="3138.75"/>
    <n v="393"/>
    <x v="0"/>
    <n v="7.9866412213740459"/>
    <s v="Yes"/>
    <s v="February"/>
    <n v="2023"/>
  </r>
  <r>
    <s v="S00076369"/>
    <x v="8"/>
    <s v="P21"/>
    <x v="5"/>
    <x v="9"/>
    <n v="6923.25"/>
    <n v="770"/>
    <x v="0"/>
    <n v="8.9912337662337656"/>
    <s v="Yes"/>
    <s v="January"/>
    <n v="2024"/>
  </r>
  <r>
    <s v="S00076397"/>
    <x v="8"/>
    <s v="P21"/>
    <x v="4"/>
    <x v="95"/>
    <n v="101.25"/>
    <n v="13"/>
    <x v="1"/>
    <n v="7.7884615384615383"/>
    <s v="No"/>
    <s v="July"/>
    <n v="2024"/>
  </r>
  <r>
    <s v="S00076407"/>
    <x v="8"/>
    <s v="P22"/>
    <x v="1"/>
    <x v="424"/>
    <n v="2850.75"/>
    <n v="136"/>
    <x v="0"/>
    <n v="20.961397058823529"/>
    <s v="Yes"/>
    <s v="April"/>
    <n v="2024"/>
  </r>
  <r>
    <s v="S00076421"/>
    <x v="8"/>
    <s v="P22"/>
    <x v="5"/>
    <x v="238"/>
    <n v="4844.25"/>
    <n v="243"/>
    <x v="0"/>
    <n v="19.935185185185187"/>
    <s v="Yes"/>
    <s v="May"/>
    <n v="2024"/>
  </r>
  <r>
    <s v="S00076432"/>
    <x v="8"/>
    <s v="P22"/>
    <x v="3"/>
    <x v="66"/>
    <n v="8916.75"/>
    <n v="470"/>
    <x v="0"/>
    <n v="18.971808510638297"/>
    <s v="Yes"/>
    <s v="December"/>
    <n v="2023"/>
  </r>
  <r>
    <s v="S00076462"/>
    <x v="8"/>
    <s v="P22"/>
    <x v="4"/>
    <x v="102"/>
    <n v="5598"/>
    <n v="255"/>
    <x v="0"/>
    <n v="21.952941176470588"/>
    <s v="Yes"/>
    <s v="March"/>
    <n v="2024"/>
  </r>
  <r>
    <s v="S00076535"/>
    <x v="8"/>
    <s v="P01"/>
    <x v="3"/>
    <x v="163"/>
    <n v="7193.25"/>
    <n v="554"/>
    <x v="0"/>
    <n v="12.984205776173285"/>
    <s v="Yes"/>
    <s v="January"/>
    <n v="2023"/>
  </r>
  <r>
    <s v="S00076554"/>
    <x v="8"/>
    <s v="P01"/>
    <x v="3"/>
    <x v="275"/>
    <n v="9018"/>
    <n v="602"/>
    <x v="0"/>
    <n v="14.980066445182723"/>
    <s v="Yes"/>
    <s v="May"/>
    <n v="2023"/>
  </r>
  <r>
    <s v="S00076564"/>
    <x v="8"/>
    <s v="P01"/>
    <x v="4"/>
    <x v="33"/>
    <n v="8687.25"/>
    <n v="724"/>
    <x v="3"/>
    <n v="11.998964088397789"/>
    <s v="No"/>
    <s v="February"/>
    <n v="2023"/>
  </r>
  <r>
    <s v="S00076567"/>
    <x v="8"/>
    <s v="P01"/>
    <x v="4"/>
    <x v="115"/>
    <n v="3712.5"/>
    <n v="286"/>
    <x v="2"/>
    <n v="12.98076923076923"/>
    <s v="No"/>
    <s v="September"/>
    <n v="2024"/>
  </r>
  <r>
    <s v="S00076585"/>
    <x v="8"/>
    <s v="P02"/>
    <x v="3"/>
    <x v="127"/>
    <n v="7857"/>
    <n v="562"/>
    <x v="0"/>
    <n v="13.980427046263346"/>
    <s v="Yes"/>
    <s v="July"/>
    <n v="2023"/>
  </r>
  <r>
    <s v="S00076602"/>
    <x v="8"/>
    <s v="P03"/>
    <x v="3"/>
    <x v="354"/>
    <n v="10820.25"/>
    <n v="984"/>
    <x v="0"/>
    <n v="10.996189024390244"/>
    <s v="Yes"/>
    <s v="January"/>
    <n v="2024"/>
  </r>
  <r>
    <s v="S00076691"/>
    <x v="8"/>
    <s v="P04"/>
    <x v="5"/>
    <x v="309"/>
    <n v="9308.25"/>
    <n v="1330"/>
    <x v="1"/>
    <n v="6.9986842105263154"/>
    <s v="No"/>
    <s v="July"/>
    <n v="2024"/>
  </r>
  <r>
    <s v="S00076692"/>
    <x v="8"/>
    <s v="P04"/>
    <x v="5"/>
    <x v="337"/>
    <n v="5919.75"/>
    <n v="658"/>
    <x v="2"/>
    <n v="8.9965805471124618"/>
    <s v="No"/>
    <s v="September"/>
    <n v="2024"/>
  </r>
  <r>
    <s v="S00076745"/>
    <x v="8"/>
    <s v="P05"/>
    <x v="2"/>
    <x v="56"/>
    <n v="4567.5"/>
    <n v="571"/>
    <x v="1"/>
    <n v="7.999124343257443"/>
    <s v="No"/>
    <s v="July"/>
    <n v="2024"/>
  </r>
  <r>
    <s v="S00076759"/>
    <x v="8"/>
    <s v="P05"/>
    <x v="5"/>
    <x v="25"/>
    <n v="2299.5"/>
    <n v="460"/>
    <x v="0"/>
    <n v="4.9989130434782609"/>
    <s v="Yes"/>
    <s v="September"/>
    <n v="2023"/>
  </r>
  <r>
    <s v="S00076761"/>
    <x v="8"/>
    <s v="P05"/>
    <x v="5"/>
    <x v="46"/>
    <n v="4099.5"/>
    <n v="586"/>
    <x v="0"/>
    <n v="6.9957337883959045"/>
    <s v="Yes"/>
    <s v="May"/>
    <n v="2024"/>
  </r>
  <r>
    <s v="S00076768"/>
    <x v="8"/>
    <s v="P05"/>
    <x v="4"/>
    <x v="129"/>
    <n v="3620.25"/>
    <n v="403"/>
    <x v="0"/>
    <n v="8.9832506203473947"/>
    <s v="Yes"/>
    <s v="December"/>
    <n v="2023"/>
  </r>
  <r>
    <s v="S00076789"/>
    <x v="8"/>
    <s v="P05"/>
    <x v="3"/>
    <x v="109"/>
    <n v="4747.5"/>
    <n v="950"/>
    <x v="0"/>
    <n v="4.9973684210526317"/>
    <s v="Yes"/>
    <s v="February"/>
    <n v="2024"/>
  </r>
  <r>
    <s v="S00076885"/>
    <x v="8"/>
    <s v="P07"/>
    <x v="0"/>
    <x v="151"/>
    <n v="5523.75"/>
    <n v="221"/>
    <x v="0"/>
    <n v="24.994343891402714"/>
    <s v="Yes"/>
    <s v="October"/>
    <n v="2023"/>
  </r>
  <r>
    <s v="S00076925"/>
    <x v="8"/>
    <s v="P07"/>
    <x v="3"/>
    <x v="20"/>
    <n v="5427"/>
    <n v="209"/>
    <x v="0"/>
    <n v="25.966507177033492"/>
    <s v="Yes"/>
    <s v="July"/>
    <n v="2023"/>
  </r>
  <r>
    <s v="S00077009"/>
    <x v="8"/>
    <s v="P08"/>
    <x v="4"/>
    <x v="84"/>
    <n v="8169.75"/>
    <n v="454"/>
    <x v="0"/>
    <n v="17.995044052863435"/>
    <s v="Yes"/>
    <s v="November"/>
    <n v="2023"/>
  </r>
  <r>
    <s v="S00077076"/>
    <x v="8"/>
    <s v="P10"/>
    <x v="4"/>
    <x v="25"/>
    <n v="639"/>
    <n v="43"/>
    <x v="0"/>
    <n v="14.86046511627907"/>
    <s v="Yes"/>
    <s v="September"/>
    <n v="2023"/>
  </r>
  <r>
    <s v="S00077106"/>
    <x v="8"/>
    <s v="P10"/>
    <x v="0"/>
    <x v="353"/>
    <n v="5334.75"/>
    <n v="382"/>
    <x v="0"/>
    <n v="13.965314136125654"/>
    <s v="Yes"/>
    <s v="April"/>
    <n v="2024"/>
  </r>
  <r>
    <s v="S00077146"/>
    <x v="8"/>
    <s v="P10"/>
    <x v="3"/>
    <x v="288"/>
    <n v="2652.75"/>
    <n v="166"/>
    <x v="0"/>
    <n v="15.980421686746988"/>
    <s v="Yes"/>
    <s v="March"/>
    <n v="2024"/>
  </r>
  <r>
    <s v="S00077152"/>
    <x v="8"/>
    <s v="P10"/>
    <x v="5"/>
    <x v="421"/>
    <n v="11315.25"/>
    <n v="708"/>
    <x v="0"/>
    <n v="15.981991525423728"/>
    <s v="Yes"/>
    <s v="February"/>
    <n v="2023"/>
  </r>
  <r>
    <s v="S00077153"/>
    <x v="8"/>
    <s v="P10"/>
    <x v="2"/>
    <x v="401"/>
    <n v="10910.25"/>
    <n v="682"/>
    <x v="0"/>
    <n v="15.997434017595308"/>
    <s v="Yes"/>
    <s v="May"/>
    <n v="2023"/>
  </r>
  <r>
    <s v="S00077155"/>
    <x v="8"/>
    <s v="P10"/>
    <x v="1"/>
    <x v="257"/>
    <n v="1595.25"/>
    <n v="114"/>
    <x v="0"/>
    <n v="13.993421052631579"/>
    <s v="Yes"/>
    <s v="December"/>
    <n v="2023"/>
  </r>
  <r>
    <s v="S00077169"/>
    <x v="8"/>
    <s v="P10"/>
    <x v="5"/>
    <x v="338"/>
    <n v="4479.75"/>
    <n v="299"/>
    <x v="0"/>
    <n v="14.982441471571907"/>
    <s v="Yes"/>
    <s v="September"/>
    <n v="2023"/>
  </r>
  <r>
    <s v="S00077222"/>
    <x v="8"/>
    <s v="P12"/>
    <x v="1"/>
    <x v="360"/>
    <n v="15369.75"/>
    <n v="1098"/>
    <x v="1"/>
    <n v="13.997950819672131"/>
    <s v="No"/>
    <s v="August"/>
    <n v="2024"/>
  </r>
  <r>
    <s v="S00077233"/>
    <x v="8"/>
    <s v="P12"/>
    <x v="3"/>
    <x v="93"/>
    <n v="11445.75"/>
    <n v="881"/>
    <x v="0"/>
    <n v="12.991770715096481"/>
    <s v="Yes"/>
    <s v="December"/>
    <n v="2023"/>
  </r>
  <r>
    <s v="S00077243"/>
    <x v="8"/>
    <s v="P12"/>
    <x v="0"/>
    <x v="6"/>
    <n v="5685.75"/>
    <n v="380"/>
    <x v="0"/>
    <n v="14.9625"/>
    <s v="Yes"/>
    <s v="November"/>
    <n v="2023"/>
  </r>
  <r>
    <s v="S00077256"/>
    <x v="8"/>
    <s v="P12"/>
    <x v="1"/>
    <x v="351"/>
    <n v="11452.5"/>
    <n v="674"/>
    <x v="0"/>
    <n v="16.991839762611274"/>
    <s v="Yes"/>
    <s v="March"/>
    <n v="2023"/>
  </r>
  <r>
    <s v="S00077276"/>
    <x v="8"/>
    <s v="P12"/>
    <x v="0"/>
    <x v="108"/>
    <n v="2634.75"/>
    <n v="155"/>
    <x v="0"/>
    <n v="16.998387096774195"/>
    <s v="Yes"/>
    <s v="April"/>
    <n v="2023"/>
  </r>
  <r>
    <s v="S00077304"/>
    <x v="8"/>
    <s v="P13"/>
    <x v="5"/>
    <x v="40"/>
    <n v="819"/>
    <n v="91"/>
    <x v="0"/>
    <n v="9"/>
    <s v="Yes"/>
    <s v="December"/>
    <n v="2023"/>
  </r>
  <r>
    <s v="S00077371"/>
    <x v="8"/>
    <s v="P13"/>
    <x v="5"/>
    <x v="147"/>
    <n v="10617.75"/>
    <n v="1062"/>
    <x v="0"/>
    <n v="9.9978813559322042"/>
    <s v="Yes"/>
    <s v="November"/>
    <n v="2023"/>
  </r>
  <r>
    <s v="S00077410"/>
    <x v="8"/>
    <s v="P14"/>
    <x v="1"/>
    <x v="21"/>
    <n v="5069.25"/>
    <n v="363"/>
    <x v="0"/>
    <n v="13.964876033057852"/>
    <s v="Yes"/>
    <s v="October"/>
    <n v="2023"/>
  </r>
  <r>
    <s v="S00077438"/>
    <x v="8"/>
    <s v="P14"/>
    <x v="3"/>
    <x v="13"/>
    <n v="3150"/>
    <n v="186"/>
    <x v="0"/>
    <n v="16.93548387096774"/>
    <s v="Yes"/>
    <s v="May"/>
    <n v="2024"/>
  </r>
  <r>
    <s v="S00077453"/>
    <x v="8"/>
    <s v="P14"/>
    <x v="3"/>
    <x v="334"/>
    <n v="4196.25"/>
    <n v="280"/>
    <x v="0"/>
    <n v="14.986607142857142"/>
    <s v="Yes"/>
    <s v="September"/>
    <n v="2023"/>
  </r>
  <r>
    <s v="S00077489"/>
    <x v="8"/>
    <s v="P15"/>
    <x v="3"/>
    <x v="407"/>
    <n v="1302.75"/>
    <n v="69"/>
    <x v="0"/>
    <n v="18.880434782608695"/>
    <s v="Yes"/>
    <s v="March"/>
    <n v="2023"/>
  </r>
  <r>
    <s v="S00077495"/>
    <x v="8"/>
    <s v="P15"/>
    <x v="1"/>
    <x v="373"/>
    <n v="4416.75"/>
    <n v="211"/>
    <x v="0"/>
    <n v="20.932464454976305"/>
    <s v="Yes"/>
    <s v="October"/>
    <n v="2023"/>
  </r>
  <r>
    <s v="S00077527"/>
    <x v="8"/>
    <s v="P16"/>
    <x v="2"/>
    <x v="28"/>
    <n v="22236.75"/>
    <n v="1589"/>
    <x v="0"/>
    <n v="13.994178728760227"/>
    <s v="Yes"/>
    <s v="March"/>
    <n v="2024"/>
  </r>
  <r>
    <s v="S00077539"/>
    <x v="8"/>
    <s v="P16"/>
    <x v="3"/>
    <x v="172"/>
    <n v="1532.25"/>
    <n v="86"/>
    <x v="0"/>
    <n v="17.816860465116278"/>
    <s v="Yes"/>
    <s v="January"/>
    <n v="2023"/>
  </r>
  <r>
    <s v="S00077559"/>
    <x v="8"/>
    <s v="P16"/>
    <x v="5"/>
    <x v="100"/>
    <n v="2425.5"/>
    <n v="162"/>
    <x v="0"/>
    <n v="14.972222222222221"/>
    <s v="Yes"/>
    <s v="November"/>
    <n v="2023"/>
  </r>
  <r>
    <s v="S00077579"/>
    <x v="8"/>
    <s v="P16"/>
    <x v="1"/>
    <x v="15"/>
    <n v="3262.5"/>
    <n v="192"/>
    <x v="2"/>
    <n v="16.9921875"/>
    <s v="No"/>
    <s v="September"/>
    <n v="2024"/>
  </r>
  <r>
    <s v="S00077619"/>
    <x v="8"/>
    <s v="P17"/>
    <x v="4"/>
    <x v="168"/>
    <n v="6018.75"/>
    <n v="669"/>
    <x v="0"/>
    <n v="8.996636771300448"/>
    <s v="Yes"/>
    <s v="January"/>
    <n v="2024"/>
  </r>
  <r>
    <s v="S00077633"/>
    <x v="8"/>
    <s v="P17"/>
    <x v="0"/>
    <x v="247"/>
    <n v="12962.25"/>
    <n v="1179"/>
    <x v="0"/>
    <n v="10.994274809160306"/>
    <s v="Yes"/>
    <s v="February"/>
    <n v="2024"/>
  </r>
  <r>
    <s v="S00077638"/>
    <x v="8"/>
    <s v="P17"/>
    <x v="4"/>
    <x v="152"/>
    <n v="787.5"/>
    <n v="99"/>
    <x v="0"/>
    <n v="7.9545454545454541"/>
    <s v="Yes"/>
    <s v="February"/>
    <n v="2023"/>
  </r>
  <r>
    <s v="S00077648"/>
    <x v="8"/>
    <s v="P17"/>
    <x v="1"/>
    <x v="350"/>
    <n v="8552.25"/>
    <n v="778"/>
    <x v="0"/>
    <n v="10.992609254498715"/>
    <s v="Yes"/>
    <s v="November"/>
    <n v="2023"/>
  </r>
  <r>
    <s v="S00077654"/>
    <x v="8"/>
    <s v="P17"/>
    <x v="4"/>
    <x v="103"/>
    <n v="2263.5"/>
    <n v="227"/>
    <x v="0"/>
    <n v="9.9713656387665193"/>
    <s v="Yes"/>
    <s v="December"/>
    <n v="2023"/>
  </r>
  <r>
    <s v="S00077660"/>
    <x v="8"/>
    <s v="P18"/>
    <x v="5"/>
    <x v="285"/>
    <n v="2288.25"/>
    <n v="229"/>
    <x v="0"/>
    <n v="9.9923580786026207"/>
    <s v="Yes"/>
    <s v="August"/>
    <n v="2023"/>
  </r>
  <r>
    <s v="S00077664"/>
    <x v="8"/>
    <s v="P18"/>
    <x v="1"/>
    <x v="43"/>
    <n v="14375.25"/>
    <n v="1307"/>
    <x v="0"/>
    <n v="10.998661055853098"/>
    <s v="Yes"/>
    <s v="October"/>
    <n v="2023"/>
  </r>
  <r>
    <s v="S00077667"/>
    <x v="8"/>
    <s v="P18"/>
    <x v="0"/>
    <x v="382"/>
    <n v="8934.75"/>
    <n v="1117"/>
    <x v="0"/>
    <n v="7.9988809310653535"/>
    <s v="Yes"/>
    <s v="January"/>
    <n v="2024"/>
  </r>
  <r>
    <s v="S00077681"/>
    <x v="8"/>
    <s v="P18"/>
    <x v="1"/>
    <x v="382"/>
    <n v="11841.75"/>
    <n v="1077"/>
    <x v="0"/>
    <n v="10.995125348189415"/>
    <s v="Yes"/>
    <s v="January"/>
    <n v="2024"/>
  </r>
  <r>
    <s v="S00077690"/>
    <x v="8"/>
    <s v="P18"/>
    <x v="3"/>
    <x v="298"/>
    <n v="1320.75"/>
    <n v="189"/>
    <x v="0"/>
    <n v="6.9880952380952381"/>
    <s v="Yes"/>
    <s v="February"/>
    <n v="2024"/>
  </r>
  <r>
    <s v="S00077693"/>
    <x v="8"/>
    <s v="P18"/>
    <x v="3"/>
    <x v="188"/>
    <n v="5503.5"/>
    <n v="551"/>
    <x v="3"/>
    <n v="9.988203266787659"/>
    <s v="No"/>
    <s v="January"/>
    <n v="2023"/>
  </r>
  <r>
    <s v="S00077719"/>
    <x v="8"/>
    <s v="P18"/>
    <x v="0"/>
    <x v="349"/>
    <n v="7566.75"/>
    <n v="688"/>
    <x v="1"/>
    <n v="10.998183139534884"/>
    <s v="No"/>
    <s v="August"/>
    <n v="2024"/>
  </r>
  <r>
    <s v="S00077730"/>
    <x v="8"/>
    <s v="P18"/>
    <x v="5"/>
    <x v="69"/>
    <n v="6356.25"/>
    <n v="909"/>
    <x v="0"/>
    <n v="6.9925742574257423"/>
    <s v="Yes"/>
    <s v="July"/>
    <n v="2023"/>
  </r>
  <r>
    <s v="S00077744"/>
    <x v="8"/>
    <s v="P19"/>
    <x v="3"/>
    <x v="241"/>
    <n v="7402.5"/>
    <n v="297"/>
    <x v="0"/>
    <n v="24.924242424242426"/>
    <s v="Yes"/>
    <s v="June"/>
    <n v="2024"/>
  </r>
  <r>
    <s v="S00077761"/>
    <x v="8"/>
    <s v="P19"/>
    <x v="3"/>
    <x v="131"/>
    <n v="15502.5"/>
    <n v="575"/>
    <x v="0"/>
    <n v="26.96086956521739"/>
    <s v="Yes"/>
    <s v="May"/>
    <n v="2024"/>
  </r>
  <r>
    <s v="S00077780"/>
    <x v="8"/>
    <s v="P19"/>
    <x v="5"/>
    <x v="202"/>
    <n v="630"/>
    <n v="25"/>
    <x v="0"/>
    <n v="25.2"/>
    <s v="Yes"/>
    <s v="June"/>
    <n v="2023"/>
  </r>
  <r>
    <s v="S00077824"/>
    <x v="8"/>
    <s v="P20"/>
    <x v="4"/>
    <x v="69"/>
    <n v="1289.25"/>
    <n v="144"/>
    <x v="0"/>
    <n v="8.953125"/>
    <s v="Yes"/>
    <s v="July"/>
    <n v="2023"/>
  </r>
  <r>
    <s v="S00077864"/>
    <x v="8"/>
    <s v="P21"/>
    <x v="5"/>
    <x v="186"/>
    <n v="2061"/>
    <n v="188"/>
    <x v="2"/>
    <n v="10.962765957446809"/>
    <s v="No"/>
    <s v="September"/>
    <n v="2024"/>
  </r>
  <r>
    <s v="S00077875"/>
    <x v="8"/>
    <s v="P21"/>
    <x v="4"/>
    <x v="179"/>
    <n v="69.75"/>
    <n v="7"/>
    <x v="0"/>
    <n v="9.9642857142857135"/>
    <s v="Yes"/>
    <s v="December"/>
    <n v="2023"/>
  </r>
  <r>
    <s v="S00077877"/>
    <x v="8"/>
    <s v="P21"/>
    <x v="3"/>
    <x v="431"/>
    <n v="8347.5"/>
    <n v="759"/>
    <x v="0"/>
    <n v="10.99802371541502"/>
    <s v="Yes"/>
    <s v="July"/>
    <n v="2023"/>
  </r>
  <r>
    <s v="S00077885"/>
    <x v="8"/>
    <s v="P21"/>
    <x v="1"/>
    <x v="127"/>
    <n v="1923.75"/>
    <n v="214"/>
    <x v="0"/>
    <n v="8.9894859813084107"/>
    <s v="Yes"/>
    <s v="July"/>
    <n v="2023"/>
  </r>
  <r>
    <s v="S00077891"/>
    <x v="8"/>
    <s v="P21"/>
    <x v="4"/>
    <x v="292"/>
    <n v="1422"/>
    <n v="204"/>
    <x v="0"/>
    <n v="6.9705882352941178"/>
    <s v="Yes"/>
    <s v="February"/>
    <n v="2024"/>
  </r>
  <r>
    <s v="S00077899"/>
    <x v="8"/>
    <s v="P21"/>
    <x v="5"/>
    <x v="358"/>
    <n v="7067.25"/>
    <n v="786"/>
    <x v="0"/>
    <n v="8.9914122137404586"/>
    <s v="Yes"/>
    <s v="February"/>
    <n v="2023"/>
  </r>
  <r>
    <s v="S00077905"/>
    <x v="8"/>
    <s v="P21"/>
    <x v="0"/>
    <x v="368"/>
    <n v="540"/>
    <n v="78"/>
    <x v="0"/>
    <n v="6.9230769230769234"/>
    <s v="Yes"/>
    <s v="March"/>
    <n v="2023"/>
  </r>
  <r>
    <s v="S00077913"/>
    <x v="8"/>
    <s v="P21"/>
    <x v="3"/>
    <x v="341"/>
    <n v="4432.5"/>
    <n v="634"/>
    <x v="0"/>
    <n v="6.9913249211356465"/>
    <s v="Yes"/>
    <s v="March"/>
    <n v="2023"/>
  </r>
  <r>
    <s v="S00077918"/>
    <x v="8"/>
    <s v="P21"/>
    <x v="2"/>
    <x v="52"/>
    <n v="3987"/>
    <n v="363"/>
    <x v="0"/>
    <n v="10.983471074380166"/>
    <s v="Yes"/>
    <s v="August"/>
    <n v="2023"/>
  </r>
  <r>
    <s v="S00077925"/>
    <x v="8"/>
    <s v="P21"/>
    <x v="4"/>
    <x v="343"/>
    <n v="8025.75"/>
    <n v="803"/>
    <x v="0"/>
    <n v="9.9947073474470738"/>
    <s v="Yes"/>
    <s v="July"/>
    <n v="2023"/>
  </r>
  <r>
    <s v="S00077926"/>
    <x v="8"/>
    <s v="P21"/>
    <x v="4"/>
    <x v="157"/>
    <n v="1417.5"/>
    <n v="178"/>
    <x v="0"/>
    <n v="7.963483146067416"/>
    <s v="Yes"/>
    <s v="February"/>
    <n v="2023"/>
  </r>
  <r>
    <s v="S00077933"/>
    <x v="8"/>
    <s v="P22"/>
    <x v="5"/>
    <x v="143"/>
    <n v="11466"/>
    <n v="574"/>
    <x v="0"/>
    <n v="19.975609756097562"/>
    <s v="Yes"/>
    <s v="October"/>
    <n v="2023"/>
  </r>
  <r>
    <s v="S00077938"/>
    <x v="8"/>
    <s v="P22"/>
    <x v="0"/>
    <x v="412"/>
    <n v="6873.75"/>
    <n v="313"/>
    <x v="0"/>
    <n v="21.960862619808307"/>
    <s v="Yes"/>
    <s v="July"/>
    <n v="2023"/>
  </r>
  <r>
    <s v="S00077971"/>
    <x v="8"/>
    <s v="P22"/>
    <x v="1"/>
    <x v="299"/>
    <n v="10496.25"/>
    <n v="500"/>
    <x v="0"/>
    <n v="20.9925"/>
    <s v="Yes"/>
    <s v="December"/>
    <n v="2023"/>
  </r>
  <r>
    <s v="S00078008"/>
    <x v="8"/>
    <s v="P22"/>
    <x v="0"/>
    <x v="64"/>
    <n v="4068"/>
    <n v="194"/>
    <x v="0"/>
    <n v="20.969072164948454"/>
    <s v="Yes"/>
    <s v="August"/>
    <n v="2023"/>
  </r>
  <r>
    <s v="S00078033"/>
    <x v="8"/>
    <s v="P01"/>
    <x v="3"/>
    <x v="230"/>
    <n v="560.25"/>
    <n v="44"/>
    <x v="0"/>
    <n v="12.732954545454545"/>
    <s v="Yes"/>
    <s v="July"/>
    <n v="2023"/>
  </r>
  <r>
    <s v="S00078061"/>
    <x v="8"/>
    <s v="P01"/>
    <x v="4"/>
    <x v="384"/>
    <n v="326.25"/>
    <n v="21"/>
    <x v="0"/>
    <n v="15.535714285714286"/>
    <s v="Yes"/>
    <s v="June"/>
    <n v="2024"/>
  </r>
  <r>
    <s v="S00078062"/>
    <x v="8"/>
    <s v="P01"/>
    <x v="4"/>
    <x v="324"/>
    <n v="3867.75"/>
    <n v="242"/>
    <x v="0"/>
    <n v="15.982438016528926"/>
    <s v="Yes"/>
    <s v="May"/>
    <n v="2024"/>
  </r>
  <r>
    <s v="S00078067"/>
    <x v="8"/>
    <s v="P01"/>
    <x v="3"/>
    <x v="42"/>
    <n v="7796.25"/>
    <n v="650"/>
    <x v="0"/>
    <n v="11.99423076923077"/>
    <s v="Yes"/>
    <s v="June"/>
    <n v="2023"/>
  </r>
  <r>
    <s v="S00078143"/>
    <x v="8"/>
    <s v="P03"/>
    <x v="0"/>
    <x v="16"/>
    <n v="6003"/>
    <n v="667"/>
    <x v="1"/>
    <n v="9"/>
    <s v="No"/>
    <s v="July"/>
    <n v="2024"/>
  </r>
  <r>
    <s v="S00078145"/>
    <x v="8"/>
    <s v="P03"/>
    <x v="4"/>
    <x v="202"/>
    <n v="6048"/>
    <n v="605"/>
    <x v="0"/>
    <n v="9.9966942148760332"/>
    <s v="Yes"/>
    <s v="June"/>
    <n v="2023"/>
  </r>
  <r>
    <s v="S00078168"/>
    <x v="8"/>
    <s v="P04"/>
    <x v="3"/>
    <x v="156"/>
    <n v="3710.25"/>
    <n v="619"/>
    <x v="0"/>
    <n v="5.9939418416801296"/>
    <s v="Yes"/>
    <s v="September"/>
    <n v="2023"/>
  </r>
  <r>
    <s v="S00078194"/>
    <x v="8"/>
    <s v="P04"/>
    <x v="0"/>
    <x v="265"/>
    <n v="582.75"/>
    <n v="117"/>
    <x v="0"/>
    <n v="4.9807692307692308"/>
    <s v="Yes"/>
    <s v="February"/>
    <n v="2023"/>
  </r>
  <r>
    <s v="S00078217"/>
    <x v="8"/>
    <s v="P04"/>
    <x v="3"/>
    <x v="179"/>
    <n v="6759"/>
    <n v="845"/>
    <x v="0"/>
    <n v="7.9988165680473369"/>
    <s v="Yes"/>
    <s v="December"/>
    <n v="2023"/>
  </r>
  <r>
    <s v="S00078226"/>
    <x v="8"/>
    <s v="P04"/>
    <x v="1"/>
    <x v="84"/>
    <n v="6464.25"/>
    <n v="809"/>
    <x v="0"/>
    <n v="7.9904202719406676"/>
    <s v="Yes"/>
    <s v="November"/>
    <n v="2023"/>
  </r>
  <r>
    <s v="S00078252"/>
    <x v="8"/>
    <s v="P04"/>
    <x v="3"/>
    <x v="256"/>
    <n v="4938.75"/>
    <n v="706"/>
    <x v="0"/>
    <n v="6.995396600566572"/>
    <s v="Yes"/>
    <s v="January"/>
    <n v="2024"/>
  </r>
  <r>
    <s v="S00078268"/>
    <x v="8"/>
    <s v="P05"/>
    <x v="3"/>
    <x v="414"/>
    <n v="1561.5"/>
    <n v="313"/>
    <x v="0"/>
    <n v="4.9888178913738015"/>
    <s v="Yes"/>
    <s v="December"/>
    <n v="2023"/>
  </r>
  <r>
    <s v="S00078273"/>
    <x v="8"/>
    <s v="P05"/>
    <x v="5"/>
    <x v="151"/>
    <n v="9191.25"/>
    <n v="1314"/>
    <x v="0"/>
    <n v="6.9948630136986303"/>
    <s v="Yes"/>
    <s v="October"/>
    <n v="2023"/>
  </r>
  <r>
    <s v="S00078284"/>
    <x v="8"/>
    <s v="P05"/>
    <x v="4"/>
    <x v="328"/>
    <n v="2972.25"/>
    <n v="425"/>
    <x v="0"/>
    <n v="6.9935294117647056"/>
    <s v="Yes"/>
    <s v="January"/>
    <n v="2023"/>
  </r>
  <r>
    <s v="S00078334"/>
    <x v="8"/>
    <s v="P05"/>
    <x v="4"/>
    <x v="27"/>
    <n v="2538"/>
    <n v="508"/>
    <x v="1"/>
    <n v="4.9960629921259843"/>
    <s v="No"/>
    <s v="August"/>
    <n v="2024"/>
  </r>
  <r>
    <s v="S00078447"/>
    <x v="8"/>
    <s v="P07"/>
    <x v="1"/>
    <x v="55"/>
    <n v="5643"/>
    <n v="218"/>
    <x v="0"/>
    <n v="25.88532110091743"/>
    <s v="Yes"/>
    <s v="January"/>
    <n v="2023"/>
  </r>
  <r>
    <s v="S00078463"/>
    <x v="8"/>
    <s v="P07"/>
    <x v="1"/>
    <x v="401"/>
    <n v="4387.5"/>
    <n v="183"/>
    <x v="0"/>
    <n v="23.975409836065573"/>
    <s v="Yes"/>
    <s v="May"/>
    <n v="2023"/>
  </r>
  <r>
    <s v="S00078469"/>
    <x v="8"/>
    <s v="P07"/>
    <x v="4"/>
    <x v="44"/>
    <n v="5337"/>
    <n v="198"/>
    <x v="0"/>
    <n v="26.954545454545453"/>
    <s v="Yes"/>
    <s v="June"/>
    <n v="2023"/>
  </r>
  <r>
    <s v="S00078484"/>
    <x v="8"/>
    <s v="P07"/>
    <x v="0"/>
    <x v="52"/>
    <n v="5431.5"/>
    <n v="202"/>
    <x v="0"/>
    <n v="26.888613861386137"/>
    <s v="Yes"/>
    <s v="August"/>
    <n v="2023"/>
  </r>
  <r>
    <s v="S00078520"/>
    <x v="8"/>
    <s v="P08"/>
    <x v="4"/>
    <x v="182"/>
    <n v="5242.5"/>
    <n v="250"/>
    <x v="0"/>
    <n v="20.97"/>
    <s v="Yes"/>
    <s v="February"/>
    <n v="2023"/>
  </r>
  <r>
    <s v="S00078578"/>
    <x v="8"/>
    <s v="P09"/>
    <x v="5"/>
    <x v="147"/>
    <n v="1145.25"/>
    <n v="61"/>
    <x v="0"/>
    <n v="18.774590163934427"/>
    <s v="Yes"/>
    <s v="November"/>
    <n v="2023"/>
  </r>
  <r>
    <s v="S00078583"/>
    <x v="8"/>
    <s v="P09"/>
    <x v="1"/>
    <x v="37"/>
    <n v="443.25"/>
    <n v="23"/>
    <x v="0"/>
    <n v="19.271739130434781"/>
    <s v="Yes"/>
    <s v="November"/>
    <n v="2023"/>
  </r>
  <r>
    <s v="S00078601"/>
    <x v="8"/>
    <s v="P10"/>
    <x v="0"/>
    <x v="229"/>
    <n v="4666.5"/>
    <n v="389"/>
    <x v="0"/>
    <n v="11.996143958868895"/>
    <s v="Yes"/>
    <s v="June"/>
    <n v="2023"/>
  </r>
  <r>
    <s v="S00078621"/>
    <x v="8"/>
    <s v="P10"/>
    <x v="4"/>
    <x v="92"/>
    <n v="5094"/>
    <n v="340"/>
    <x v="0"/>
    <n v="14.982352941176471"/>
    <s v="Yes"/>
    <s v="July"/>
    <n v="2023"/>
  </r>
  <r>
    <s v="S00078633"/>
    <x v="8"/>
    <s v="P10"/>
    <x v="1"/>
    <x v="299"/>
    <n v="7753.5"/>
    <n v="597"/>
    <x v="0"/>
    <n v="12.987437185929648"/>
    <s v="Yes"/>
    <s v="December"/>
    <n v="2023"/>
  </r>
  <r>
    <s v="S00078653"/>
    <x v="8"/>
    <s v="P10"/>
    <x v="0"/>
    <x v="72"/>
    <n v="1545.75"/>
    <n v="97"/>
    <x v="0"/>
    <n v="15.935567010309278"/>
    <s v="Yes"/>
    <s v="December"/>
    <n v="2023"/>
  </r>
  <r>
    <s v="S00078654"/>
    <x v="8"/>
    <s v="P10"/>
    <x v="0"/>
    <x v="350"/>
    <n v="7803"/>
    <n v="651"/>
    <x v="0"/>
    <n v="11.986175115207374"/>
    <s v="Yes"/>
    <s v="November"/>
    <n v="2023"/>
  </r>
  <r>
    <s v="S00078667"/>
    <x v="8"/>
    <s v="P10"/>
    <x v="1"/>
    <x v="57"/>
    <n v="10435.5"/>
    <n v="746"/>
    <x v="0"/>
    <n v="13.988605898123325"/>
    <s v="Yes"/>
    <s v="February"/>
    <n v="2024"/>
  </r>
  <r>
    <s v="S00078694"/>
    <x v="8"/>
    <s v="P10"/>
    <x v="3"/>
    <x v="81"/>
    <n v="4621.5"/>
    <n v="356"/>
    <x v="0"/>
    <n v="12.981741573033707"/>
    <s v="Yes"/>
    <s v="July"/>
    <n v="2023"/>
  </r>
  <r>
    <s v="S00078738"/>
    <x v="8"/>
    <s v="P11"/>
    <x v="0"/>
    <x v="21"/>
    <n v="5004"/>
    <n v="251"/>
    <x v="0"/>
    <n v="19.936254980079681"/>
    <s v="Yes"/>
    <s v="October"/>
    <n v="2023"/>
  </r>
  <r>
    <s v="S00078743"/>
    <x v="8"/>
    <s v="P11"/>
    <x v="4"/>
    <x v="99"/>
    <n v="4338"/>
    <n v="229"/>
    <x v="0"/>
    <n v="18.943231441048034"/>
    <s v="Yes"/>
    <s v="June"/>
    <n v="2023"/>
  </r>
  <r>
    <s v="S00078763"/>
    <x v="8"/>
    <s v="P12"/>
    <x v="3"/>
    <x v="307"/>
    <n v="5064.75"/>
    <n v="298"/>
    <x v="0"/>
    <n v="16.995805369127517"/>
    <s v="Yes"/>
    <s v="December"/>
    <n v="2023"/>
  </r>
  <r>
    <s v="S00078780"/>
    <x v="8"/>
    <s v="P12"/>
    <x v="3"/>
    <x v="84"/>
    <n v="7335"/>
    <n v="565"/>
    <x v="0"/>
    <n v="12.982300884955752"/>
    <s v="Yes"/>
    <s v="November"/>
    <n v="2023"/>
  </r>
  <r>
    <s v="S00078788"/>
    <x v="8"/>
    <s v="P12"/>
    <x v="0"/>
    <x v="199"/>
    <n v="2043"/>
    <n v="137"/>
    <x v="0"/>
    <n v="14.912408759124087"/>
    <s v="Yes"/>
    <s v="April"/>
    <n v="2024"/>
  </r>
  <r>
    <s v="S00078794"/>
    <x v="8"/>
    <s v="P12"/>
    <x v="4"/>
    <x v="350"/>
    <n v="6723"/>
    <n v="481"/>
    <x v="0"/>
    <n v="13.977130977130978"/>
    <s v="Yes"/>
    <s v="November"/>
    <n v="2023"/>
  </r>
  <r>
    <s v="S00078816"/>
    <x v="8"/>
    <s v="P13"/>
    <x v="5"/>
    <x v="12"/>
    <n v="6293.25"/>
    <n v="1049"/>
    <x v="0"/>
    <n v="5.9992850333651093"/>
    <s v="Yes"/>
    <s v="August"/>
    <n v="2023"/>
  </r>
  <r>
    <s v="S00078843"/>
    <x v="8"/>
    <s v="P13"/>
    <x v="4"/>
    <x v="141"/>
    <n v="8102.25"/>
    <n v="811"/>
    <x v="3"/>
    <n v="9.9904438964241677"/>
    <s v="No"/>
    <s v="December"/>
    <n v="2023"/>
  </r>
  <r>
    <s v="S00078850"/>
    <x v="8"/>
    <s v="P13"/>
    <x v="5"/>
    <x v="129"/>
    <n v="3260.25"/>
    <n v="466"/>
    <x v="0"/>
    <n v="6.9962446351931327"/>
    <s v="Yes"/>
    <s v="December"/>
    <n v="2023"/>
  </r>
  <r>
    <s v="S00078883"/>
    <x v="8"/>
    <s v="P13"/>
    <x v="3"/>
    <x v="292"/>
    <n v="427.5"/>
    <n v="72"/>
    <x v="0"/>
    <n v="5.9375"/>
    <s v="Yes"/>
    <s v="February"/>
    <n v="2024"/>
  </r>
  <r>
    <s v="S00078891"/>
    <x v="8"/>
    <s v="P13"/>
    <x v="0"/>
    <x v="239"/>
    <n v="200.25"/>
    <n v="29"/>
    <x v="0"/>
    <n v="6.9051724137931032"/>
    <s v="Yes"/>
    <s v="September"/>
    <n v="2023"/>
  </r>
  <r>
    <s v="S00078933"/>
    <x v="8"/>
    <s v="P14"/>
    <x v="3"/>
    <x v="107"/>
    <n v="3316.5"/>
    <n v="185"/>
    <x v="0"/>
    <n v="17.927027027027027"/>
    <s v="Yes"/>
    <s v="November"/>
    <n v="2023"/>
  </r>
  <r>
    <s v="S00078946"/>
    <x v="8"/>
    <s v="P14"/>
    <x v="4"/>
    <x v="259"/>
    <n v="6880.5"/>
    <n v="492"/>
    <x v="0"/>
    <n v="13.984756097560975"/>
    <s v="Yes"/>
    <s v="February"/>
    <n v="2023"/>
  </r>
  <r>
    <s v="S00078949"/>
    <x v="8"/>
    <s v="P14"/>
    <x v="3"/>
    <x v="187"/>
    <n v="3498.75"/>
    <n v="234"/>
    <x v="0"/>
    <n v="14.951923076923077"/>
    <s v="Yes"/>
    <s v="February"/>
    <n v="2024"/>
  </r>
  <r>
    <s v="S00078965"/>
    <x v="8"/>
    <s v="P14"/>
    <x v="3"/>
    <x v="91"/>
    <n v="6068.25"/>
    <n v="380"/>
    <x v="0"/>
    <n v="15.969078947368422"/>
    <s v="Yes"/>
    <s v="June"/>
    <n v="2024"/>
  </r>
  <r>
    <s v="S00078968"/>
    <x v="8"/>
    <s v="P14"/>
    <x v="3"/>
    <x v="10"/>
    <n v="5982.75"/>
    <n v="428"/>
    <x v="0"/>
    <n v="13.978387850467289"/>
    <s v="Yes"/>
    <s v="May"/>
    <n v="2023"/>
  </r>
  <r>
    <s v="S00078997"/>
    <x v="8"/>
    <s v="P14"/>
    <x v="4"/>
    <x v="2"/>
    <n v="4821.75"/>
    <n v="284"/>
    <x v="0"/>
    <n v="16.97799295774648"/>
    <s v="Yes"/>
    <s v="June"/>
    <n v="2024"/>
  </r>
  <r>
    <s v="S00079026"/>
    <x v="8"/>
    <s v="P15"/>
    <x v="0"/>
    <x v="221"/>
    <n v="769.5"/>
    <n v="43"/>
    <x v="0"/>
    <n v="17.895348837209301"/>
    <s v="Yes"/>
    <s v="March"/>
    <n v="2023"/>
  </r>
  <r>
    <s v="S00079029"/>
    <x v="8"/>
    <s v="P15"/>
    <x v="4"/>
    <x v="105"/>
    <n v="3811.5"/>
    <n v="225"/>
    <x v="1"/>
    <n v="16.940000000000001"/>
    <s v="No"/>
    <s v="July"/>
    <n v="2024"/>
  </r>
  <r>
    <s v="S00079041"/>
    <x v="8"/>
    <s v="P16"/>
    <x v="1"/>
    <x v="118"/>
    <n v="4880.25"/>
    <n v="288"/>
    <x v="0"/>
    <n v="16.9453125"/>
    <s v="Yes"/>
    <s v="February"/>
    <n v="2023"/>
  </r>
  <r>
    <s v="S00079056"/>
    <x v="8"/>
    <s v="P16"/>
    <x v="5"/>
    <x v="8"/>
    <n v="9315"/>
    <n v="518"/>
    <x v="0"/>
    <n v="17.982625482625483"/>
    <s v="Yes"/>
    <s v="August"/>
    <n v="2023"/>
  </r>
  <r>
    <s v="S00079059"/>
    <x v="8"/>
    <s v="P16"/>
    <x v="1"/>
    <x v="69"/>
    <n v="6097.5"/>
    <n v="382"/>
    <x v="0"/>
    <n v="15.962041884816754"/>
    <s v="Yes"/>
    <s v="July"/>
    <n v="2023"/>
  </r>
  <r>
    <s v="S00079061"/>
    <x v="8"/>
    <s v="P16"/>
    <x v="0"/>
    <x v="251"/>
    <n v="4743"/>
    <n v="317"/>
    <x v="0"/>
    <n v="14.962145110410095"/>
    <s v="Yes"/>
    <s v="May"/>
    <n v="2023"/>
  </r>
  <r>
    <s v="S00079070"/>
    <x v="8"/>
    <s v="P16"/>
    <x v="3"/>
    <x v="9"/>
    <n v="9549"/>
    <n v="683"/>
    <x v="0"/>
    <n v="13.980966325036603"/>
    <s v="Yes"/>
    <s v="January"/>
    <n v="2024"/>
  </r>
  <r>
    <s v="S00079082"/>
    <x v="8"/>
    <s v="P16"/>
    <x v="4"/>
    <x v="62"/>
    <n v="2616.75"/>
    <n v="175"/>
    <x v="0"/>
    <n v="14.952857142857143"/>
    <s v="Yes"/>
    <s v="November"/>
    <n v="2023"/>
  </r>
  <r>
    <s v="S00079127"/>
    <x v="8"/>
    <s v="P17"/>
    <x v="1"/>
    <x v="298"/>
    <n v="4979.25"/>
    <n v="498"/>
    <x v="0"/>
    <n v="9.9984939759036138"/>
    <s v="Yes"/>
    <s v="February"/>
    <n v="2024"/>
  </r>
  <r>
    <s v="S00079137"/>
    <x v="8"/>
    <s v="P17"/>
    <x v="3"/>
    <x v="277"/>
    <n v="9751.5"/>
    <n v="887"/>
    <x v="0"/>
    <n v="10.99379932356257"/>
    <s v="Yes"/>
    <s v="February"/>
    <n v="2024"/>
  </r>
  <r>
    <s v="S00079157"/>
    <x v="8"/>
    <s v="P17"/>
    <x v="5"/>
    <x v="170"/>
    <n v="2830.5"/>
    <n v="405"/>
    <x v="1"/>
    <n v="6.9888888888888889"/>
    <s v="No"/>
    <s v="July"/>
    <n v="2024"/>
  </r>
  <r>
    <s v="S00079159"/>
    <x v="8"/>
    <s v="P17"/>
    <x v="2"/>
    <x v="123"/>
    <n v="4277.25"/>
    <n v="389"/>
    <x v="0"/>
    <n v="10.995501285347043"/>
    <s v="Yes"/>
    <s v="March"/>
    <n v="2023"/>
  </r>
  <r>
    <s v="S00079189"/>
    <x v="8"/>
    <s v="P18"/>
    <x v="3"/>
    <x v="17"/>
    <n v="20234.25"/>
    <n v="2024"/>
    <x v="0"/>
    <n v="9.9971590909090917"/>
    <s v="Yes"/>
    <s v="October"/>
    <n v="2023"/>
  </r>
  <r>
    <s v="S00079216"/>
    <x v="8"/>
    <s v="P18"/>
    <x v="4"/>
    <x v="142"/>
    <n v="6815.25"/>
    <n v="758"/>
    <x v="0"/>
    <n v="8.9910949868073882"/>
    <s v="Yes"/>
    <s v="August"/>
    <n v="2023"/>
  </r>
  <r>
    <s v="S00079240"/>
    <x v="8"/>
    <s v="P18"/>
    <x v="3"/>
    <x v="251"/>
    <n v="9672.75"/>
    <n v="880"/>
    <x v="0"/>
    <n v="10.991761363636364"/>
    <s v="Yes"/>
    <s v="May"/>
    <n v="2023"/>
  </r>
  <r>
    <s v="S00079339"/>
    <x v="8"/>
    <s v="P20"/>
    <x v="3"/>
    <x v="285"/>
    <n v="1435.5"/>
    <n v="160"/>
    <x v="0"/>
    <n v="8.9718750000000007"/>
    <s v="Yes"/>
    <s v="August"/>
    <n v="2023"/>
  </r>
  <r>
    <s v="S00079347"/>
    <x v="8"/>
    <s v="P20"/>
    <x v="1"/>
    <x v="343"/>
    <n v="1503"/>
    <n v="126"/>
    <x v="0"/>
    <n v="11.928571428571429"/>
    <s v="Yes"/>
    <s v="July"/>
    <n v="2023"/>
  </r>
  <r>
    <s v="S00079366"/>
    <x v="8"/>
    <s v="P20"/>
    <x v="0"/>
    <x v="0"/>
    <n v="353.25"/>
    <n v="36"/>
    <x v="0"/>
    <n v="9.8125"/>
    <s v="Yes"/>
    <s v="December"/>
    <n v="2023"/>
  </r>
  <r>
    <s v="S00079407"/>
    <x v="8"/>
    <s v="P21"/>
    <x v="3"/>
    <x v="433"/>
    <n v="1197"/>
    <n v="171"/>
    <x v="0"/>
    <n v="7"/>
    <s v="Yes"/>
    <s v="May"/>
    <n v="2023"/>
  </r>
  <r>
    <s v="S00079436"/>
    <x v="8"/>
    <s v="P21"/>
    <x v="0"/>
    <x v="143"/>
    <n v="3546"/>
    <n v="394"/>
    <x v="0"/>
    <n v="9"/>
    <s v="Yes"/>
    <s v="October"/>
    <n v="2023"/>
  </r>
  <r>
    <s v="S00079487"/>
    <x v="8"/>
    <s v="P22"/>
    <x v="0"/>
    <x v="249"/>
    <n v="7425"/>
    <n v="391"/>
    <x v="1"/>
    <n v="18.989769820971865"/>
    <s v="No"/>
    <s v="July"/>
    <n v="2024"/>
  </r>
  <r>
    <s v="S00079513"/>
    <x v="8"/>
    <s v="P22"/>
    <x v="5"/>
    <x v="109"/>
    <n v="213.75"/>
    <n v="11"/>
    <x v="0"/>
    <n v="19.431818181818183"/>
    <s v="Yes"/>
    <s v="February"/>
    <n v="2024"/>
  </r>
  <r>
    <s v="S00079528"/>
    <x v="8"/>
    <s v="P22"/>
    <x v="3"/>
    <x v="424"/>
    <n v="12827.25"/>
    <n v="713"/>
    <x v="0"/>
    <n v="17.990532959326789"/>
    <s v="Yes"/>
    <s v="April"/>
    <n v="2024"/>
  </r>
  <r>
    <s v="S00079594"/>
    <x v="9"/>
    <s v="P01"/>
    <x v="3"/>
    <x v="8"/>
    <n v="1743.75"/>
    <n v="117"/>
    <x v="0"/>
    <n v="14.903846153846153"/>
    <s v="Yes"/>
    <s v="August"/>
    <n v="2023"/>
  </r>
  <r>
    <s v="S00079682"/>
    <x v="9"/>
    <s v="P04"/>
    <x v="3"/>
    <x v="140"/>
    <n v="11403"/>
    <n v="1629"/>
    <x v="0"/>
    <n v="7"/>
    <s v="Yes"/>
    <s v="October"/>
    <n v="2023"/>
  </r>
  <r>
    <s v="S00079707"/>
    <x v="9"/>
    <s v="P04"/>
    <x v="0"/>
    <x v="311"/>
    <n v="9783"/>
    <n v="1957"/>
    <x v="0"/>
    <n v="4.9989780275932549"/>
    <s v="Yes"/>
    <s v="January"/>
    <n v="2023"/>
  </r>
  <r>
    <s v="S00079714"/>
    <x v="9"/>
    <s v="P04"/>
    <x v="3"/>
    <x v="152"/>
    <n v="7512.75"/>
    <n v="1253"/>
    <x v="0"/>
    <n v="5.9958100558659222"/>
    <s v="Yes"/>
    <s v="February"/>
    <n v="2023"/>
  </r>
  <r>
    <s v="S00079731"/>
    <x v="9"/>
    <s v="P04"/>
    <x v="3"/>
    <x v="318"/>
    <n v="19107"/>
    <n v="3185"/>
    <x v="0"/>
    <n v="5.9990580847723702"/>
    <s v="Yes"/>
    <s v="September"/>
    <n v="2023"/>
  </r>
  <r>
    <s v="S00079741"/>
    <x v="9"/>
    <s v="P04"/>
    <x v="0"/>
    <x v="15"/>
    <n v="2124"/>
    <n v="304"/>
    <x v="2"/>
    <n v="6.9868421052631575"/>
    <s v="No"/>
    <s v="September"/>
    <n v="2024"/>
  </r>
  <r>
    <s v="S00079742"/>
    <x v="9"/>
    <s v="P04"/>
    <x v="0"/>
    <x v="181"/>
    <n v="238.5"/>
    <n v="48"/>
    <x v="0"/>
    <n v="4.96875"/>
    <s v="Yes"/>
    <s v="October"/>
    <n v="2023"/>
  </r>
  <r>
    <s v="S00079744"/>
    <x v="9"/>
    <s v="P04"/>
    <x v="4"/>
    <x v="210"/>
    <n v="2441.25"/>
    <n v="349"/>
    <x v="0"/>
    <n v="6.9949856733524358"/>
    <s v="Yes"/>
    <s v="July"/>
    <n v="2023"/>
  </r>
  <r>
    <s v="S00079754"/>
    <x v="9"/>
    <s v="P04"/>
    <x v="2"/>
    <x v="351"/>
    <n v="5433.75"/>
    <n v="680"/>
    <x v="0"/>
    <n v="7.9908088235294121"/>
    <s v="Yes"/>
    <s v="March"/>
    <n v="2023"/>
  </r>
  <r>
    <s v="S00079758"/>
    <x v="9"/>
    <s v="P04"/>
    <x v="0"/>
    <x v="76"/>
    <n v="3325.5"/>
    <n v="476"/>
    <x v="0"/>
    <n v="6.9863445378151257"/>
    <s v="Yes"/>
    <s v="January"/>
    <n v="2023"/>
  </r>
  <r>
    <s v="S00079761"/>
    <x v="9"/>
    <s v="P04"/>
    <x v="4"/>
    <x v="147"/>
    <n v="7830"/>
    <n v="1305"/>
    <x v="0"/>
    <n v="6"/>
    <s v="Yes"/>
    <s v="November"/>
    <n v="2023"/>
  </r>
  <r>
    <s v="S00079772"/>
    <x v="9"/>
    <s v="P04"/>
    <x v="1"/>
    <x v="377"/>
    <n v="6597"/>
    <n v="1320"/>
    <x v="0"/>
    <n v="4.997727272727273"/>
    <s v="Yes"/>
    <s v="January"/>
    <n v="2023"/>
  </r>
  <r>
    <s v="S00079778"/>
    <x v="9"/>
    <s v="P04"/>
    <x v="4"/>
    <x v="89"/>
    <n v="4900.5"/>
    <n v="545"/>
    <x v="3"/>
    <n v="8.9917431192660544"/>
    <s v="No"/>
    <s v="December"/>
    <n v="2023"/>
  </r>
  <r>
    <s v="S00079788"/>
    <x v="9"/>
    <s v="P04"/>
    <x v="2"/>
    <x v="253"/>
    <n v="8160.75"/>
    <n v="907"/>
    <x v="0"/>
    <n v="8.9975192943770672"/>
    <s v="Yes"/>
    <s v="August"/>
    <n v="2023"/>
  </r>
  <r>
    <s v="S00079805"/>
    <x v="9"/>
    <s v="P05"/>
    <x v="2"/>
    <x v="222"/>
    <n v="1944"/>
    <n v="278"/>
    <x v="0"/>
    <n v="6.9928057553956835"/>
    <s v="Yes"/>
    <s v="June"/>
    <n v="2024"/>
  </r>
  <r>
    <s v="S00079829"/>
    <x v="9"/>
    <s v="P05"/>
    <x v="4"/>
    <x v="423"/>
    <n v="103.5"/>
    <n v="18"/>
    <x v="0"/>
    <n v="5.75"/>
    <s v="Yes"/>
    <s v="May"/>
    <n v="2024"/>
  </r>
  <r>
    <s v="S00079847"/>
    <x v="9"/>
    <s v="P05"/>
    <x v="4"/>
    <x v="91"/>
    <n v="1374.75"/>
    <n v="197"/>
    <x v="0"/>
    <n v="6.9784263959390866"/>
    <s v="Yes"/>
    <s v="June"/>
    <n v="2024"/>
  </r>
  <r>
    <s v="S00079856"/>
    <x v="9"/>
    <s v="P05"/>
    <x v="2"/>
    <x v="58"/>
    <n v="1613.25"/>
    <n v="231"/>
    <x v="0"/>
    <n v="6.9837662337662341"/>
    <s v="Yes"/>
    <s v="December"/>
    <n v="2023"/>
  </r>
  <r>
    <s v="S00079865"/>
    <x v="9"/>
    <s v="P05"/>
    <x v="4"/>
    <x v="376"/>
    <n v="1080"/>
    <n v="180"/>
    <x v="0"/>
    <n v="6"/>
    <s v="Yes"/>
    <s v="February"/>
    <n v="2023"/>
  </r>
  <r>
    <s v="S00079866"/>
    <x v="9"/>
    <s v="P05"/>
    <x v="3"/>
    <x v="411"/>
    <n v="3208.5"/>
    <n v="402"/>
    <x v="0"/>
    <n v="7.9813432835820892"/>
    <s v="Yes"/>
    <s v="April"/>
    <n v="2023"/>
  </r>
  <r>
    <s v="S00079885"/>
    <x v="9"/>
    <s v="P05"/>
    <x v="3"/>
    <x v="11"/>
    <n v="3690"/>
    <n v="410"/>
    <x v="2"/>
    <n v="9"/>
    <s v="No"/>
    <s v="September"/>
    <n v="2024"/>
  </r>
  <r>
    <s v="S00079900"/>
    <x v="9"/>
    <s v="P06"/>
    <x v="3"/>
    <x v="105"/>
    <n v="2250"/>
    <n v="87"/>
    <x v="1"/>
    <n v="25.862068965517242"/>
    <s v="No"/>
    <s v="July"/>
    <n v="2024"/>
  </r>
  <r>
    <s v="S00079908"/>
    <x v="9"/>
    <s v="P06"/>
    <x v="1"/>
    <x v="276"/>
    <n v="6714"/>
    <n v="240"/>
    <x v="0"/>
    <n v="27.975000000000001"/>
    <s v="Yes"/>
    <s v="October"/>
    <n v="2023"/>
  </r>
  <r>
    <s v="S00079920"/>
    <x v="9"/>
    <s v="P06"/>
    <x v="3"/>
    <x v="289"/>
    <n v="1383.75"/>
    <n v="56"/>
    <x v="3"/>
    <n v="24.709821428571427"/>
    <s v="No"/>
    <s v="July"/>
    <n v="2023"/>
  </r>
  <r>
    <s v="S00079963"/>
    <x v="9"/>
    <s v="P07"/>
    <x v="0"/>
    <x v="126"/>
    <n v="5584.5"/>
    <n v="224"/>
    <x v="0"/>
    <n v="24.930803571428573"/>
    <s v="Yes"/>
    <s v="December"/>
    <n v="2023"/>
  </r>
  <r>
    <s v="S00079994"/>
    <x v="9"/>
    <s v="P07"/>
    <x v="1"/>
    <x v="218"/>
    <n v="7863.75"/>
    <n v="292"/>
    <x v="0"/>
    <n v="26.930650684931507"/>
    <s v="Yes"/>
    <s v="February"/>
    <n v="2024"/>
  </r>
  <r>
    <s v="S00080001"/>
    <x v="9"/>
    <s v="P07"/>
    <x v="4"/>
    <x v="298"/>
    <n v="5481"/>
    <n v="220"/>
    <x v="0"/>
    <n v="24.913636363636364"/>
    <s v="Yes"/>
    <s v="February"/>
    <n v="2024"/>
  </r>
  <r>
    <s v="S00080028"/>
    <x v="9"/>
    <s v="P08"/>
    <x v="1"/>
    <x v="201"/>
    <n v="9580.5"/>
    <n v="480"/>
    <x v="0"/>
    <n v="19.959375000000001"/>
    <s v="Yes"/>
    <s v="January"/>
    <n v="2023"/>
  </r>
  <r>
    <s v="S00080036"/>
    <x v="9"/>
    <s v="P08"/>
    <x v="3"/>
    <x v="214"/>
    <n v="2614.5"/>
    <n v="131"/>
    <x v="0"/>
    <n v="19.958015267175572"/>
    <s v="Yes"/>
    <s v="March"/>
    <n v="2024"/>
  </r>
  <r>
    <s v="S00080056"/>
    <x v="9"/>
    <s v="P08"/>
    <x v="3"/>
    <x v="167"/>
    <n v="2891.25"/>
    <n v="161"/>
    <x v="0"/>
    <n v="17.95807453416149"/>
    <s v="Yes"/>
    <s v="April"/>
    <n v="2023"/>
  </r>
  <r>
    <s v="S00080059"/>
    <x v="9"/>
    <s v="P08"/>
    <x v="5"/>
    <x v="252"/>
    <n v="3546"/>
    <n v="178"/>
    <x v="1"/>
    <n v="19.921348314606742"/>
    <s v="No"/>
    <s v="July"/>
    <n v="2024"/>
  </r>
  <r>
    <s v="S00080120"/>
    <x v="9"/>
    <s v="P09"/>
    <x v="4"/>
    <x v="54"/>
    <n v="11088"/>
    <n v="504"/>
    <x v="1"/>
    <n v="22"/>
    <s v="No"/>
    <s v="July"/>
    <n v="2024"/>
  </r>
  <r>
    <s v="S00080162"/>
    <x v="9"/>
    <s v="P10"/>
    <x v="2"/>
    <x v="250"/>
    <n v="2515.5"/>
    <n v="194"/>
    <x v="0"/>
    <n v="12.966494845360824"/>
    <s v="Yes"/>
    <s v="November"/>
    <n v="2023"/>
  </r>
  <r>
    <s v="S00080169"/>
    <x v="9"/>
    <s v="P10"/>
    <x v="4"/>
    <x v="141"/>
    <n v="14393.25"/>
    <n v="1200"/>
    <x v="0"/>
    <n v="11.994375"/>
    <s v="Yes"/>
    <s v="December"/>
    <n v="2023"/>
  </r>
  <r>
    <s v="S00080208"/>
    <x v="9"/>
    <s v="P10"/>
    <x v="3"/>
    <x v="131"/>
    <n v="7843.5"/>
    <n v="561"/>
    <x v="0"/>
    <n v="13.981283422459892"/>
    <s v="Yes"/>
    <s v="May"/>
    <n v="2024"/>
  </r>
  <r>
    <s v="S00080226"/>
    <x v="9"/>
    <s v="P10"/>
    <x v="3"/>
    <x v="152"/>
    <n v="14143.5"/>
    <n v="884"/>
    <x v="0"/>
    <n v="15.999434389140271"/>
    <s v="Yes"/>
    <s v="February"/>
    <n v="2023"/>
  </r>
  <r>
    <s v="S00080239"/>
    <x v="9"/>
    <s v="P10"/>
    <x v="4"/>
    <x v="130"/>
    <n v="2110.5"/>
    <n v="176"/>
    <x v="0"/>
    <n v="11.991477272727273"/>
    <s v="Yes"/>
    <s v="July"/>
    <n v="2023"/>
  </r>
  <r>
    <s v="S00080280"/>
    <x v="9"/>
    <s v="P12"/>
    <x v="5"/>
    <x v="89"/>
    <n v="13230"/>
    <n v="779"/>
    <x v="0"/>
    <n v="16.983311938382542"/>
    <s v="Yes"/>
    <s v="December"/>
    <n v="2023"/>
  </r>
  <r>
    <s v="S00080298"/>
    <x v="9"/>
    <s v="P12"/>
    <x v="2"/>
    <x v="57"/>
    <n v="6849"/>
    <n v="457"/>
    <x v="0"/>
    <n v="14.986870897155361"/>
    <s v="Yes"/>
    <s v="February"/>
    <n v="2024"/>
  </r>
  <r>
    <s v="S00080299"/>
    <x v="9"/>
    <s v="P12"/>
    <x v="1"/>
    <x v="396"/>
    <n v="7778.25"/>
    <n v="519"/>
    <x v="0"/>
    <n v="14.986994219653178"/>
    <s v="Yes"/>
    <s v="June"/>
    <n v="2023"/>
  </r>
  <r>
    <s v="S00080303"/>
    <x v="9"/>
    <s v="P12"/>
    <x v="0"/>
    <x v="139"/>
    <n v="5593.5"/>
    <n v="400"/>
    <x v="0"/>
    <n v="13.983750000000001"/>
    <s v="Yes"/>
    <s v="March"/>
    <n v="2024"/>
  </r>
  <r>
    <s v="S00080317"/>
    <x v="9"/>
    <s v="P12"/>
    <x v="1"/>
    <x v="347"/>
    <n v="11621.25"/>
    <n v="831"/>
    <x v="0"/>
    <n v="13.984657039711191"/>
    <s v="Yes"/>
    <s v="August"/>
    <n v="2023"/>
  </r>
  <r>
    <s v="S00080362"/>
    <x v="9"/>
    <s v="P13"/>
    <x v="3"/>
    <x v="209"/>
    <n v="5539.5"/>
    <n v="792"/>
    <x v="0"/>
    <n v="6.9943181818181817"/>
    <s v="Yes"/>
    <s v="May"/>
    <n v="2024"/>
  </r>
  <r>
    <s v="S00080387"/>
    <x v="9"/>
    <s v="P13"/>
    <x v="0"/>
    <x v="342"/>
    <n v="1316.25"/>
    <n v="220"/>
    <x v="0"/>
    <n v="5.9829545454545459"/>
    <s v="Yes"/>
    <s v="June"/>
    <n v="2024"/>
  </r>
  <r>
    <s v="S00080392"/>
    <x v="9"/>
    <s v="P13"/>
    <x v="4"/>
    <x v="296"/>
    <n v="432"/>
    <n v="72"/>
    <x v="0"/>
    <n v="6"/>
    <s v="Yes"/>
    <s v="July"/>
    <n v="2023"/>
  </r>
  <r>
    <s v="S00080400"/>
    <x v="9"/>
    <s v="P13"/>
    <x v="2"/>
    <x v="1"/>
    <n v="7888.5"/>
    <n v="1315"/>
    <x v="0"/>
    <n v="5.9988593155893533"/>
    <s v="Yes"/>
    <s v="October"/>
    <n v="2023"/>
  </r>
  <r>
    <s v="S00080414"/>
    <x v="9"/>
    <s v="P13"/>
    <x v="5"/>
    <x v="174"/>
    <n v="5573.25"/>
    <n v="558"/>
    <x v="1"/>
    <n v="9.987903225806452"/>
    <s v="No"/>
    <s v="August"/>
    <n v="2024"/>
  </r>
  <r>
    <s v="S00080436"/>
    <x v="9"/>
    <s v="P13"/>
    <x v="1"/>
    <x v="92"/>
    <n v="1869.75"/>
    <n v="187"/>
    <x v="0"/>
    <n v="9.9986631016042775"/>
    <s v="Yes"/>
    <s v="July"/>
    <n v="2023"/>
  </r>
  <r>
    <s v="S00080474"/>
    <x v="9"/>
    <s v="P14"/>
    <x v="4"/>
    <x v="6"/>
    <n v="8199"/>
    <n v="547"/>
    <x v="0"/>
    <n v="14.989031078610603"/>
    <s v="Yes"/>
    <s v="November"/>
    <n v="2023"/>
  </r>
  <r>
    <s v="S00080480"/>
    <x v="9"/>
    <s v="P14"/>
    <x v="3"/>
    <x v="420"/>
    <n v="7854.75"/>
    <n v="562"/>
    <x v="3"/>
    <n v="13.976423487544483"/>
    <s v="No"/>
    <s v="August"/>
    <n v="2024"/>
  </r>
  <r>
    <s v="S00080496"/>
    <x v="9"/>
    <s v="P14"/>
    <x v="3"/>
    <x v="57"/>
    <n v="6491.25"/>
    <n v="382"/>
    <x v="3"/>
    <n v="16.99280104712042"/>
    <s v="No"/>
    <s v="February"/>
    <n v="2024"/>
  </r>
  <r>
    <s v="S00080566"/>
    <x v="9"/>
    <s v="P16"/>
    <x v="3"/>
    <x v="151"/>
    <n v="10809"/>
    <n v="676"/>
    <x v="0"/>
    <n v="15.989644970414201"/>
    <s v="Yes"/>
    <s v="October"/>
    <n v="2023"/>
  </r>
  <r>
    <s v="S00080601"/>
    <x v="9"/>
    <s v="P16"/>
    <x v="5"/>
    <x v="419"/>
    <n v="19352.25"/>
    <n v="1139"/>
    <x v="0"/>
    <n v="16.990561896400351"/>
    <s v="Yes"/>
    <s v="January"/>
    <n v="2024"/>
  </r>
  <r>
    <s v="S00080653"/>
    <x v="9"/>
    <s v="P17"/>
    <x v="5"/>
    <x v="181"/>
    <n v="6234.75"/>
    <n v="567"/>
    <x v="0"/>
    <n v="10.996031746031745"/>
    <s v="Yes"/>
    <s v="October"/>
    <n v="2023"/>
  </r>
  <r>
    <s v="S00080667"/>
    <x v="9"/>
    <s v="P17"/>
    <x v="3"/>
    <x v="90"/>
    <n v="1498.5"/>
    <n v="215"/>
    <x v="1"/>
    <n v="6.9697674418604647"/>
    <s v="No"/>
    <s v="August"/>
    <n v="2024"/>
  </r>
  <r>
    <s v="S00080678"/>
    <x v="9"/>
    <s v="P17"/>
    <x v="4"/>
    <x v="222"/>
    <n v="5987.25"/>
    <n v="545"/>
    <x v="0"/>
    <n v="10.985779816513762"/>
    <s v="Yes"/>
    <s v="June"/>
    <n v="2024"/>
  </r>
  <r>
    <s v="S00080706"/>
    <x v="9"/>
    <s v="P17"/>
    <x v="2"/>
    <x v="175"/>
    <n v="1523.25"/>
    <n v="153"/>
    <x v="0"/>
    <n v="9.9558823529411757"/>
    <s v="Yes"/>
    <s v="February"/>
    <n v="2023"/>
  </r>
  <r>
    <s v="S00080740"/>
    <x v="9"/>
    <s v="P18"/>
    <x v="2"/>
    <x v="29"/>
    <n v="5015.25"/>
    <n v="627"/>
    <x v="0"/>
    <n v="7.9988038277511961"/>
    <s v="Yes"/>
    <s v="November"/>
    <n v="2023"/>
  </r>
  <r>
    <s v="S00080755"/>
    <x v="9"/>
    <s v="P18"/>
    <x v="5"/>
    <x v="57"/>
    <n v="4853.25"/>
    <n v="442"/>
    <x v="0"/>
    <n v="10.980203619909503"/>
    <s v="Yes"/>
    <s v="February"/>
    <n v="2024"/>
  </r>
  <r>
    <s v="S00080763"/>
    <x v="9"/>
    <s v="P18"/>
    <x v="4"/>
    <x v="239"/>
    <n v="10091.25"/>
    <n v="1262"/>
    <x v="0"/>
    <n v="7.9962361331220286"/>
    <s v="Yes"/>
    <s v="September"/>
    <n v="2023"/>
  </r>
  <r>
    <s v="S00080784"/>
    <x v="9"/>
    <s v="P18"/>
    <x v="3"/>
    <x v="39"/>
    <n v="5922"/>
    <n v="658"/>
    <x v="2"/>
    <n v="9"/>
    <s v="No"/>
    <s v="September"/>
    <n v="2024"/>
  </r>
  <r>
    <s v="S00080824"/>
    <x v="9"/>
    <s v="P19"/>
    <x v="5"/>
    <x v="235"/>
    <n v="2947.5"/>
    <n v="106"/>
    <x v="0"/>
    <n v="27.806603773584907"/>
    <s v="Yes"/>
    <s v="February"/>
    <n v="2023"/>
  </r>
  <r>
    <s v="S00080878"/>
    <x v="9"/>
    <s v="P20"/>
    <x v="1"/>
    <x v="194"/>
    <n v="6696"/>
    <n v="558"/>
    <x v="0"/>
    <n v="12"/>
    <s v="Yes"/>
    <s v="May"/>
    <n v="2024"/>
  </r>
  <r>
    <s v="S00080906"/>
    <x v="9"/>
    <s v="P21"/>
    <x v="3"/>
    <x v="188"/>
    <n v="4284"/>
    <n v="390"/>
    <x v="0"/>
    <n v="10.984615384615385"/>
    <s v="Yes"/>
    <s v="January"/>
    <n v="2023"/>
  </r>
  <r>
    <s v="S00080918"/>
    <x v="9"/>
    <s v="P21"/>
    <x v="4"/>
    <x v="419"/>
    <n v="290.25"/>
    <n v="42"/>
    <x v="0"/>
    <n v="6.9107142857142856"/>
    <s v="Yes"/>
    <s v="January"/>
    <n v="2024"/>
  </r>
  <r>
    <s v="S00080921"/>
    <x v="9"/>
    <s v="P21"/>
    <x v="3"/>
    <x v="350"/>
    <n v="3244.5"/>
    <n v="295"/>
    <x v="0"/>
    <n v="10.998305084745763"/>
    <s v="Yes"/>
    <s v="November"/>
    <n v="2023"/>
  </r>
  <r>
    <s v="S00080995"/>
    <x v="9"/>
    <s v="P22"/>
    <x v="2"/>
    <x v="367"/>
    <n v="9720"/>
    <n v="486"/>
    <x v="0"/>
    <n v="20"/>
    <s v="Yes"/>
    <s v="February"/>
    <n v="2024"/>
  </r>
  <r>
    <s v="S00081012"/>
    <x v="9"/>
    <s v="P22"/>
    <x v="2"/>
    <x v="429"/>
    <n v="6039"/>
    <n v="318"/>
    <x v="0"/>
    <n v="18.990566037735849"/>
    <s v="Yes"/>
    <s v="May"/>
    <n v="2023"/>
  </r>
  <r>
    <s v="S00081023"/>
    <x v="9"/>
    <s v="P22"/>
    <x v="3"/>
    <x v="226"/>
    <n v="9099"/>
    <n v="506"/>
    <x v="0"/>
    <n v="17.98221343873518"/>
    <s v="Yes"/>
    <s v="May"/>
    <n v="2024"/>
  </r>
  <r>
    <s v="S00081093"/>
    <x v="9"/>
    <s v="P01"/>
    <x v="3"/>
    <x v="131"/>
    <n v="5634"/>
    <n v="353"/>
    <x v="0"/>
    <n v="15.960339943342776"/>
    <s v="Yes"/>
    <s v="May"/>
    <n v="2024"/>
  </r>
  <r>
    <s v="S00081103"/>
    <x v="9"/>
    <s v="P01"/>
    <x v="4"/>
    <x v="364"/>
    <n v="3192.75"/>
    <n v="213"/>
    <x v="0"/>
    <n v="14.98943661971831"/>
    <s v="Yes"/>
    <s v="November"/>
    <n v="2023"/>
  </r>
  <r>
    <s v="S00081111"/>
    <x v="9"/>
    <s v="P01"/>
    <x v="5"/>
    <x v="294"/>
    <n v="947.25"/>
    <n v="79"/>
    <x v="1"/>
    <n v="11.990506329113924"/>
    <s v="No"/>
    <s v="July"/>
    <n v="2024"/>
  </r>
  <r>
    <s v="S00081135"/>
    <x v="9"/>
    <s v="P01"/>
    <x v="0"/>
    <x v="325"/>
    <n v="12219.75"/>
    <n v="764"/>
    <x v="0"/>
    <n v="15.99443717277487"/>
    <s v="Yes"/>
    <s v="May"/>
    <n v="2024"/>
  </r>
  <r>
    <s v="S00081137"/>
    <x v="9"/>
    <s v="P01"/>
    <x v="4"/>
    <x v="14"/>
    <n v="605.25"/>
    <n v="41"/>
    <x v="1"/>
    <n v="14.762195121951219"/>
    <s v="No"/>
    <s v="August"/>
    <n v="2024"/>
  </r>
  <r>
    <s v="S00081151"/>
    <x v="9"/>
    <s v="P01"/>
    <x v="0"/>
    <x v="233"/>
    <n v="355.5"/>
    <n v="28"/>
    <x v="0"/>
    <n v="12.696428571428571"/>
    <s v="Yes"/>
    <s v="January"/>
    <n v="2023"/>
  </r>
  <r>
    <s v="S00081204"/>
    <x v="9"/>
    <s v="P03"/>
    <x v="0"/>
    <x v="346"/>
    <n v="4896"/>
    <n v="377"/>
    <x v="3"/>
    <n v="12.986737400530505"/>
    <s v="No"/>
    <s v="September"/>
    <n v="2024"/>
  </r>
  <r>
    <s v="S00081245"/>
    <x v="9"/>
    <s v="P04"/>
    <x v="3"/>
    <x v="78"/>
    <n v="4504.5"/>
    <n v="501"/>
    <x v="0"/>
    <n v="8.9910179640718564"/>
    <s v="Yes"/>
    <s v="August"/>
    <n v="2023"/>
  </r>
  <r>
    <s v="S00081282"/>
    <x v="9"/>
    <s v="P04"/>
    <x v="5"/>
    <x v="412"/>
    <n v="855"/>
    <n v="95"/>
    <x v="0"/>
    <n v="9"/>
    <s v="Yes"/>
    <s v="July"/>
    <n v="2023"/>
  </r>
  <r>
    <s v="S00081296"/>
    <x v="9"/>
    <s v="P04"/>
    <x v="3"/>
    <x v="220"/>
    <n v="9893.25"/>
    <n v="1414"/>
    <x v="0"/>
    <n v="6.9966407355021216"/>
    <s v="Yes"/>
    <s v="September"/>
    <n v="2023"/>
  </r>
  <r>
    <s v="S00081304"/>
    <x v="9"/>
    <s v="P04"/>
    <x v="0"/>
    <x v="215"/>
    <n v="4038.75"/>
    <n v="674"/>
    <x v="2"/>
    <n v="5.9922106824925816"/>
    <s v="No"/>
    <s v="September"/>
    <n v="2024"/>
  </r>
  <r>
    <s v="S00081344"/>
    <x v="9"/>
    <s v="P05"/>
    <x v="4"/>
    <x v="45"/>
    <n v="4430.25"/>
    <n v="493"/>
    <x v="0"/>
    <n v="8.986308316430021"/>
    <s v="Yes"/>
    <s v="October"/>
    <n v="2023"/>
  </r>
  <r>
    <s v="S00081361"/>
    <x v="9"/>
    <s v="P05"/>
    <x v="4"/>
    <x v="11"/>
    <n v="3201.75"/>
    <n v="356"/>
    <x v="2"/>
    <n v="8.9936797752808992"/>
    <s v="No"/>
    <s v="September"/>
    <n v="2024"/>
  </r>
  <r>
    <s v="S00081376"/>
    <x v="9"/>
    <s v="P05"/>
    <x v="4"/>
    <x v="8"/>
    <n v="571.5"/>
    <n v="115"/>
    <x v="0"/>
    <n v="4.9695652173913043"/>
    <s v="Yes"/>
    <s v="August"/>
    <n v="2023"/>
  </r>
  <r>
    <s v="S00081412"/>
    <x v="9"/>
    <s v="P05"/>
    <x v="4"/>
    <x v="397"/>
    <n v="10620"/>
    <n v="1770"/>
    <x v="0"/>
    <n v="6"/>
    <s v="Yes"/>
    <s v="June"/>
    <n v="2024"/>
  </r>
  <r>
    <s v="S00081451"/>
    <x v="9"/>
    <s v="P06"/>
    <x v="5"/>
    <x v="201"/>
    <n v="6201"/>
    <n v="222"/>
    <x v="0"/>
    <n v="27.932432432432432"/>
    <s v="Yes"/>
    <s v="January"/>
    <n v="2023"/>
  </r>
  <r>
    <s v="S00081568"/>
    <x v="9"/>
    <s v="P08"/>
    <x v="3"/>
    <x v="434"/>
    <n v="8667"/>
    <n v="434"/>
    <x v="0"/>
    <n v="19.97004608294931"/>
    <s v="Yes"/>
    <s v="May"/>
    <n v="2024"/>
  </r>
  <r>
    <s v="S00081593"/>
    <x v="9"/>
    <s v="P08"/>
    <x v="0"/>
    <x v="203"/>
    <n v="16022.25"/>
    <n v="844"/>
    <x v="0"/>
    <n v="18.983708530805686"/>
    <s v="Yes"/>
    <s v="October"/>
    <n v="2023"/>
  </r>
  <r>
    <s v="S00081620"/>
    <x v="9"/>
    <s v="P08"/>
    <x v="3"/>
    <x v="385"/>
    <n v="4682.25"/>
    <n v="235"/>
    <x v="3"/>
    <n v="19.924468085106383"/>
    <s v="No"/>
    <s v="September"/>
    <n v="2024"/>
  </r>
  <r>
    <s v="S00081631"/>
    <x v="9"/>
    <s v="P08"/>
    <x v="4"/>
    <x v="293"/>
    <n v="9713.25"/>
    <n v="540"/>
    <x v="0"/>
    <n v="17.987500000000001"/>
    <s v="Yes"/>
    <s v="April"/>
    <n v="2023"/>
  </r>
  <r>
    <s v="S00081677"/>
    <x v="9"/>
    <s v="P10"/>
    <x v="1"/>
    <x v="231"/>
    <n v="1345.5"/>
    <n v="97"/>
    <x v="1"/>
    <n v="13.871134020618557"/>
    <s v="No"/>
    <s v="July"/>
    <n v="2024"/>
  </r>
  <r>
    <s v="S00081689"/>
    <x v="9"/>
    <s v="P10"/>
    <x v="5"/>
    <x v="354"/>
    <n v="7420.5"/>
    <n v="495"/>
    <x v="0"/>
    <n v="14.99090909090909"/>
    <s v="Yes"/>
    <s v="January"/>
    <n v="2024"/>
  </r>
  <r>
    <s v="S00081719"/>
    <x v="9"/>
    <s v="P10"/>
    <x v="3"/>
    <x v="218"/>
    <n v="4864.5"/>
    <n v="348"/>
    <x v="0"/>
    <n v="13.978448275862069"/>
    <s v="Yes"/>
    <s v="February"/>
    <n v="2024"/>
  </r>
  <r>
    <s v="S00081724"/>
    <x v="9"/>
    <s v="P10"/>
    <x v="5"/>
    <x v="338"/>
    <n v="2844"/>
    <n v="204"/>
    <x v="0"/>
    <n v="13.941176470588236"/>
    <s v="Yes"/>
    <s v="September"/>
    <n v="2023"/>
  </r>
  <r>
    <s v="S00081796"/>
    <x v="9"/>
    <s v="P11"/>
    <x v="1"/>
    <x v="240"/>
    <n v="7485.75"/>
    <n v="394"/>
    <x v="0"/>
    <n v="18.999365482233504"/>
    <s v="Yes"/>
    <s v="August"/>
    <n v="2023"/>
  </r>
  <r>
    <s v="S00081862"/>
    <x v="9"/>
    <s v="P12"/>
    <x v="2"/>
    <x v="318"/>
    <n v="9589.5"/>
    <n v="738"/>
    <x v="0"/>
    <n v="12.99390243902439"/>
    <s v="Yes"/>
    <s v="September"/>
    <n v="2023"/>
  </r>
  <r>
    <s v="S00081871"/>
    <x v="9"/>
    <s v="P12"/>
    <x v="4"/>
    <x v="259"/>
    <n v="2540.25"/>
    <n v="182"/>
    <x v="0"/>
    <n v="13.957417582417582"/>
    <s v="Yes"/>
    <s v="February"/>
    <n v="2023"/>
  </r>
  <r>
    <s v="S00081881"/>
    <x v="9"/>
    <s v="P13"/>
    <x v="1"/>
    <x v="233"/>
    <n v="4171.5"/>
    <n v="596"/>
    <x v="0"/>
    <n v="6.999161073825503"/>
    <s v="Yes"/>
    <s v="January"/>
    <n v="2023"/>
  </r>
  <r>
    <s v="S00081912"/>
    <x v="9"/>
    <s v="P13"/>
    <x v="5"/>
    <x v="127"/>
    <n v="2448"/>
    <n v="306"/>
    <x v="0"/>
    <n v="8"/>
    <s v="Yes"/>
    <s v="July"/>
    <n v="2023"/>
  </r>
  <r>
    <s v="S00081916"/>
    <x v="9"/>
    <s v="P13"/>
    <x v="0"/>
    <x v="205"/>
    <n v="2040.75"/>
    <n v="227"/>
    <x v="0"/>
    <n v="8.9900881057268727"/>
    <s v="Yes"/>
    <s v="June"/>
    <n v="2024"/>
  </r>
  <r>
    <s v="S00081930"/>
    <x v="9"/>
    <s v="P13"/>
    <x v="2"/>
    <x v="54"/>
    <n v="1176.75"/>
    <n v="118"/>
    <x v="3"/>
    <n v="9.9724576271186436"/>
    <s v="No"/>
    <s v="July"/>
    <n v="2024"/>
  </r>
  <r>
    <s v="S00081940"/>
    <x v="9"/>
    <s v="P13"/>
    <x v="3"/>
    <x v="103"/>
    <n v="1689.75"/>
    <n v="169"/>
    <x v="0"/>
    <n v="9.9985207100591715"/>
    <s v="Yes"/>
    <s v="December"/>
    <n v="2023"/>
  </r>
  <r>
    <s v="S00081961"/>
    <x v="9"/>
    <s v="P13"/>
    <x v="5"/>
    <x v="2"/>
    <n v="9155.25"/>
    <n v="1145"/>
    <x v="0"/>
    <n v="7.9958515283842795"/>
    <s v="Yes"/>
    <s v="June"/>
    <n v="2024"/>
  </r>
  <r>
    <s v="S00081986"/>
    <x v="9"/>
    <s v="P13"/>
    <x v="0"/>
    <x v="408"/>
    <n v="6198.75"/>
    <n v="886"/>
    <x v="0"/>
    <n v="6.9963318284424378"/>
    <s v="Yes"/>
    <s v="June"/>
    <n v="2023"/>
  </r>
  <r>
    <s v="S00082038"/>
    <x v="9"/>
    <s v="P14"/>
    <x v="4"/>
    <x v="385"/>
    <n v="5287.5"/>
    <n v="294"/>
    <x v="2"/>
    <n v="17.98469387755102"/>
    <s v="No"/>
    <s v="September"/>
    <n v="2024"/>
  </r>
  <r>
    <s v="S00082059"/>
    <x v="9"/>
    <s v="P15"/>
    <x v="3"/>
    <x v="72"/>
    <n v="459"/>
    <n v="27"/>
    <x v="0"/>
    <n v="17"/>
    <s v="Yes"/>
    <s v="December"/>
    <n v="2023"/>
  </r>
  <r>
    <s v="S00082097"/>
    <x v="9"/>
    <s v="P16"/>
    <x v="5"/>
    <x v="303"/>
    <n v="2369.25"/>
    <n v="170"/>
    <x v="0"/>
    <n v="13.936764705882354"/>
    <s v="Yes"/>
    <s v="January"/>
    <n v="2024"/>
  </r>
  <r>
    <s v="S00082115"/>
    <x v="9"/>
    <s v="P16"/>
    <x v="5"/>
    <x v="152"/>
    <n v="11565"/>
    <n v="771"/>
    <x v="0"/>
    <n v="15"/>
    <s v="Yes"/>
    <s v="February"/>
    <n v="2023"/>
  </r>
  <r>
    <s v="S00082117"/>
    <x v="9"/>
    <s v="P16"/>
    <x v="2"/>
    <x v="206"/>
    <n v="5818.5"/>
    <n v="324"/>
    <x v="0"/>
    <n v="17.958333333333332"/>
    <s v="Yes"/>
    <s v="January"/>
    <n v="2023"/>
  </r>
  <r>
    <s v="S00082154"/>
    <x v="9"/>
    <s v="P16"/>
    <x v="0"/>
    <x v="43"/>
    <n v="12903.75"/>
    <n v="760"/>
    <x v="0"/>
    <n v="16.97861842105263"/>
    <s v="Yes"/>
    <s v="October"/>
    <n v="2023"/>
  </r>
  <r>
    <s v="S00082167"/>
    <x v="9"/>
    <s v="P16"/>
    <x v="5"/>
    <x v="115"/>
    <n v="15914.25"/>
    <n v="995"/>
    <x v="2"/>
    <n v="15.994221105527638"/>
    <s v="No"/>
    <s v="September"/>
    <n v="2024"/>
  </r>
  <r>
    <s v="S00082186"/>
    <x v="9"/>
    <s v="P17"/>
    <x v="1"/>
    <x v="213"/>
    <n v="12494.25"/>
    <n v="1250"/>
    <x v="0"/>
    <n v="9.9954000000000001"/>
    <s v="Yes"/>
    <s v="January"/>
    <n v="2023"/>
  </r>
  <r>
    <s v="S00082187"/>
    <x v="9"/>
    <s v="P17"/>
    <x v="1"/>
    <x v="208"/>
    <n v="3197.25"/>
    <n v="356"/>
    <x v="0"/>
    <n v="8.9810393258426959"/>
    <s v="Yes"/>
    <s v="April"/>
    <n v="2023"/>
  </r>
  <r>
    <s v="S00082211"/>
    <x v="9"/>
    <s v="P17"/>
    <x v="4"/>
    <x v="112"/>
    <n v="112.5"/>
    <n v="13"/>
    <x v="0"/>
    <n v="8.6538461538461533"/>
    <s v="Yes"/>
    <s v="February"/>
    <n v="2023"/>
  </r>
  <r>
    <s v="S00082243"/>
    <x v="9"/>
    <s v="P17"/>
    <x v="4"/>
    <x v="353"/>
    <n v="6158.25"/>
    <n v="880"/>
    <x v="0"/>
    <n v="6.9980113636363637"/>
    <s v="Yes"/>
    <s v="April"/>
    <n v="2024"/>
  </r>
  <r>
    <s v="S00082288"/>
    <x v="9"/>
    <s v="P18"/>
    <x v="1"/>
    <x v="336"/>
    <n v="11470.5"/>
    <n v="1043"/>
    <x v="0"/>
    <n v="10.997603068072866"/>
    <s v="Yes"/>
    <s v="June"/>
    <n v="2023"/>
  </r>
  <r>
    <s v="S00082320"/>
    <x v="9"/>
    <s v="P18"/>
    <x v="5"/>
    <x v="78"/>
    <n v="13342.5"/>
    <n v="1213"/>
    <x v="0"/>
    <n v="10.999587798845837"/>
    <s v="Yes"/>
    <s v="August"/>
    <n v="2023"/>
  </r>
  <r>
    <s v="S00082381"/>
    <x v="9"/>
    <s v="P19"/>
    <x v="4"/>
    <x v="356"/>
    <n v="8403.75"/>
    <n v="312"/>
    <x v="0"/>
    <n v="26.935096153846153"/>
    <s v="Yes"/>
    <s v="March"/>
    <n v="2024"/>
  </r>
  <r>
    <s v="S00082401"/>
    <x v="9"/>
    <s v="P20"/>
    <x v="3"/>
    <x v="117"/>
    <n v="3487.5"/>
    <n v="436"/>
    <x v="0"/>
    <n v="7.9988532110091741"/>
    <s v="Yes"/>
    <s v="February"/>
    <n v="2024"/>
  </r>
  <r>
    <s v="S00082457"/>
    <x v="9"/>
    <s v="P21"/>
    <x v="2"/>
    <x v="17"/>
    <n v="4151.25"/>
    <n v="594"/>
    <x v="0"/>
    <n v="6.9886363636363633"/>
    <s v="Yes"/>
    <s v="October"/>
    <n v="2023"/>
  </r>
  <r>
    <s v="S00082464"/>
    <x v="9"/>
    <s v="P21"/>
    <x v="4"/>
    <x v="140"/>
    <n v="4585.5"/>
    <n v="417"/>
    <x v="0"/>
    <n v="10.996402877697841"/>
    <s v="Yes"/>
    <s v="October"/>
    <n v="2023"/>
  </r>
  <r>
    <s v="S00082494"/>
    <x v="9"/>
    <s v="P21"/>
    <x v="0"/>
    <x v="84"/>
    <n v="409.5"/>
    <n v="38"/>
    <x v="0"/>
    <n v="10.776315789473685"/>
    <s v="Yes"/>
    <s v="November"/>
    <n v="2023"/>
  </r>
  <r>
    <s v="S00082508"/>
    <x v="9"/>
    <s v="P21"/>
    <x v="2"/>
    <x v="115"/>
    <n v="4403.25"/>
    <n v="551"/>
    <x v="2"/>
    <n v="7.9913793103448274"/>
    <s v="No"/>
    <s v="September"/>
    <n v="2024"/>
  </r>
  <r>
    <s v="S00082530"/>
    <x v="9"/>
    <s v="P22"/>
    <x v="0"/>
    <x v="112"/>
    <n v="6844.5"/>
    <n v="343"/>
    <x v="0"/>
    <n v="19.954810495626823"/>
    <s v="Yes"/>
    <s v="February"/>
    <n v="2023"/>
  </r>
  <r>
    <s v="S00082598"/>
    <x v="9"/>
    <s v="P22"/>
    <x v="0"/>
    <x v="151"/>
    <n v="9173.25"/>
    <n v="483"/>
    <x v="0"/>
    <n v="18.992236024844722"/>
    <s v="Yes"/>
    <s v="October"/>
    <n v="2023"/>
  </r>
  <r>
    <s v="S00082625"/>
    <x v="9"/>
    <s v="P01"/>
    <x v="5"/>
    <x v="264"/>
    <n v="186.75"/>
    <n v="14"/>
    <x v="1"/>
    <n v="13.339285714285714"/>
    <s v="No"/>
    <s v="July"/>
    <n v="2024"/>
  </r>
  <r>
    <s v="S00082676"/>
    <x v="9"/>
    <s v="P01"/>
    <x v="5"/>
    <x v="373"/>
    <n v="4558.5"/>
    <n v="351"/>
    <x v="0"/>
    <n v="12.987179487179487"/>
    <s v="Yes"/>
    <s v="October"/>
    <n v="2023"/>
  </r>
  <r>
    <s v="S00082708"/>
    <x v="9"/>
    <s v="P02"/>
    <x v="3"/>
    <x v="298"/>
    <n v="463.5"/>
    <n v="36"/>
    <x v="3"/>
    <n v="12.875"/>
    <s v="No"/>
    <s v="February"/>
    <n v="2024"/>
  </r>
  <r>
    <s v="S00082711"/>
    <x v="9"/>
    <s v="P02"/>
    <x v="5"/>
    <x v="63"/>
    <n v="2891.25"/>
    <n v="181"/>
    <x v="0"/>
    <n v="15.973756906077348"/>
    <s v="Yes"/>
    <s v="June"/>
    <n v="2023"/>
  </r>
  <r>
    <s v="S00082725"/>
    <x v="9"/>
    <s v="P03"/>
    <x v="3"/>
    <x v="22"/>
    <n v="13437"/>
    <n v="1344"/>
    <x v="0"/>
    <n v="9.9977678571428577"/>
    <s v="Yes"/>
    <s v="October"/>
    <n v="2023"/>
  </r>
  <r>
    <s v="S00082727"/>
    <x v="9"/>
    <s v="P03"/>
    <x v="5"/>
    <x v="328"/>
    <n v="5404.5"/>
    <n v="451"/>
    <x v="0"/>
    <n v="11.983370288248336"/>
    <s v="Yes"/>
    <s v="January"/>
    <n v="2023"/>
  </r>
  <r>
    <s v="S00082759"/>
    <x v="9"/>
    <s v="P04"/>
    <x v="3"/>
    <x v="432"/>
    <n v="6666.75"/>
    <n v="741"/>
    <x v="2"/>
    <n v="8.9969635627530362"/>
    <s v="No"/>
    <s v="September"/>
    <n v="2024"/>
  </r>
  <r>
    <s v="S00082769"/>
    <x v="9"/>
    <s v="P04"/>
    <x v="4"/>
    <x v="105"/>
    <n v="3822.75"/>
    <n v="478"/>
    <x v="1"/>
    <n v="7.9973849372384933"/>
    <s v="No"/>
    <s v="July"/>
    <n v="2024"/>
  </r>
  <r>
    <s v="S00082771"/>
    <x v="9"/>
    <s v="P04"/>
    <x v="4"/>
    <x v="46"/>
    <n v="4808.25"/>
    <n v="802"/>
    <x v="0"/>
    <n v="5.9953241895261842"/>
    <s v="Yes"/>
    <s v="May"/>
    <n v="2024"/>
  </r>
  <r>
    <s v="S00082788"/>
    <x v="9"/>
    <s v="P04"/>
    <x v="4"/>
    <x v="449"/>
    <n v="2781"/>
    <n v="557"/>
    <x v="0"/>
    <n v="4.9928186714542191"/>
    <s v="Yes"/>
    <s v="May"/>
    <n v="2024"/>
  </r>
  <r>
    <s v="S00082853"/>
    <x v="9"/>
    <s v="P04"/>
    <x v="0"/>
    <x v="66"/>
    <n v="4169.25"/>
    <n v="695"/>
    <x v="0"/>
    <n v="5.9989208633093529"/>
    <s v="Yes"/>
    <s v="December"/>
    <n v="2023"/>
  </r>
  <r>
    <s v="S00082899"/>
    <x v="9"/>
    <s v="P05"/>
    <x v="2"/>
    <x v="354"/>
    <n v="2718"/>
    <n v="302"/>
    <x v="0"/>
    <n v="9"/>
    <s v="Yes"/>
    <s v="January"/>
    <n v="2024"/>
  </r>
  <r>
    <s v="S00082957"/>
    <x v="9"/>
    <s v="P05"/>
    <x v="4"/>
    <x v="52"/>
    <n v="7726.5"/>
    <n v="1546"/>
    <x v="0"/>
    <n v="4.9977360931435966"/>
    <s v="Yes"/>
    <s v="August"/>
    <n v="2023"/>
  </r>
  <r>
    <s v="S00082986"/>
    <x v="9"/>
    <s v="P06"/>
    <x v="1"/>
    <x v="236"/>
    <n v="2137.5"/>
    <n v="77"/>
    <x v="0"/>
    <n v="27.759740259740258"/>
    <s v="Yes"/>
    <s v="February"/>
    <n v="2023"/>
  </r>
  <r>
    <s v="S00082993"/>
    <x v="9"/>
    <s v="P06"/>
    <x v="4"/>
    <x v="103"/>
    <n v="1381.5"/>
    <n v="54"/>
    <x v="0"/>
    <n v="25.583333333333332"/>
    <s v="Yes"/>
    <s v="December"/>
    <n v="2023"/>
  </r>
  <r>
    <s v="S00083013"/>
    <x v="9"/>
    <s v="P07"/>
    <x v="3"/>
    <x v="238"/>
    <n v="5267.25"/>
    <n v="203"/>
    <x v="0"/>
    <n v="25.94704433497537"/>
    <s v="Yes"/>
    <s v="May"/>
    <n v="2024"/>
  </r>
  <r>
    <s v="S00083021"/>
    <x v="9"/>
    <s v="P07"/>
    <x v="0"/>
    <x v="163"/>
    <n v="5249.25"/>
    <n v="202"/>
    <x v="0"/>
    <n v="25.986386138613863"/>
    <s v="Yes"/>
    <s v="January"/>
    <n v="2023"/>
  </r>
  <r>
    <s v="S00083072"/>
    <x v="9"/>
    <s v="P07"/>
    <x v="0"/>
    <x v="185"/>
    <n v="4747.5"/>
    <n v="198"/>
    <x v="0"/>
    <n v="23.977272727272727"/>
    <s v="Yes"/>
    <s v="December"/>
    <n v="2023"/>
  </r>
  <r>
    <s v="S00083094"/>
    <x v="9"/>
    <s v="P08"/>
    <x v="4"/>
    <x v="206"/>
    <n v="4277.25"/>
    <n v="226"/>
    <x v="0"/>
    <n v="18.925884955752213"/>
    <s v="Yes"/>
    <s v="January"/>
    <n v="2023"/>
  </r>
  <r>
    <s v="S00083097"/>
    <x v="9"/>
    <s v="P08"/>
    <x v="3"/>
    <x v="76"/>
    <n v="8043.75"/>
    <n v="384"/>
    <x v="0"/>
    <n v="20.947265625"/>
    <s v="Yes"/>
    <s v="January"/>
    <n v="2023"/>
  </r>
  <r>
    <s v="S00083115"/>
    <x v="9"/>
    <s v="P08"/>
    <x v="3"/>
    <x v="110"/>
    <n v="3145.5"/>
    <n v="150"/>
    <x v="1"/>
    <n v="20.97"/>
    <s v="No"/>
    <s v="August"/>
    <n v="2024"/>
  </r>
  <r>
    <s v="S00083117"/>
    <x v="9"/>
    <s v="P08"/>
    <x v="5"/>
    <x v="311"/>
    <n v="7344"/>
    <n v="368"/>
    <x v="0"/>
    <n v="19.956521739130434"/>
    <s v="Yes"/>
    <s v="January"/>
    <n v="2023"/>
  </r>
  <r>
    <s v="S00083177"/>
    <x v="9"/>
    <s v="P09"/>
    <x v="4"/>
    <x v="166"/>
    <n v="11738.25"/>
    <n v="618"/>
    <x v="0"/>
    <n v="18.993932038834952"/>
    <s v="Yes"/>
    <s v="September"/>
    <n v="2023"/>
  </r>
  <r>
    <s v="S00083207"/>
    <x v="9"/>
    <s v="P10"/>
    <x v="1"/>
    <x v="336"/>
    <n v="3858.75"/>
    <n v="242"/>
    <x v="0"/>
    <n v="15.945247933884298"/>
    <s v="Yes"/>
    <s v="June"/>
    <n v="2023"/>
  </r>
  <r>
    <s v="S00083223"/>
    <x v="9"/>
    <s v="P10"/>
    <x v="1"/>
    <x v="68"/>
    <n v="8397"/>
    <n v="646"/>
    <x v="1"/>
    <n v="12.9984520123839"/>
    <s v="No"/>
    <s v="July"/>
    <n v="2024"/>
  </r>
  <r>
    <s v="S00083266"/>
    <x v="9"/>
    <s v="P10"/>
    <x v="3"/>
    <x v="34"/>
    <n v="3867.75"/>
    <n v="323"/>
    <x v="0"/>
    <n v="11.974458204334365"/>
    <s v="Yes"/>
    <s v="April"/>
    <n v="2023"/>
  </r>
  <r>
    <s v="S00083269"/>
    <x v="9"/>
    <s v="P10"/>
    <x v="3"/>
    <x v="305"/>
    <n v="2457"/>
    <n v="189"/>
    <x v="0"/>
    <n v="13"/>
    <s v="Yes"/>
    <s v="June"/>
    <n v="2024"/>
  </r>
  <r>
    <s v="S00083290"/>
    <x v="9"/>
    <s v="P10"/>
    <x v="2"/>
    <x v="284"/>
    <n v="10473.75"/>
    <n v="655"/>
    <x v="0"/>
    <n v="15.990458015267176"/>
    <s v="Yes"/>
    <s v="March"/>
    <n v="2024"/>
  </r>
  <r>
    <s v="S00083295"/>
    <x v="9"/>
    <s v="P10"/>
    <x v="0"/>
    <x v="77"/>
    <n v="470.25"/>
    <n v="40"/>
    <x v="0"/>
    <n v="11.75625"/>
    <s v="Yes"/>
    <s v="November"/>
    <n v="2023"/>
  </r>
  <r>
    <s v="S00083362"/>
    <x v="9"/>
    <s v="P12"/>
    <x v="0"/>
    <x v="218"/>
    <n v="9508.5"/>
    <n v="732"/>
    <x v="0"/>
    <n v="12.989754098360656"/>
    <s v="Yes"/>
    <s v="February"/>
    <n v="2024"/>
  </r>
  <r>
    <s v="S00083412"/>
    <x v="9"/>
    <s v="P13"/>
    <x v="0"/>
    <x v="307"/>
    <n v="2106"/>
    <n v="351"/>
    <x v="0"/>
    <n v="6"/>
    <s v="Yes"/>
    <s v="December"/>
    <n v="2023"/>
  </r>
  <r>
    <s v="S00083496"/>
    <x v="9"/>
    <s v="P13"/>
    <x v="1"/>
    <x v="284"/>
    <n v="996.75"/>
    <n v="125"/>
    <x v="0"/>
    <n v="7.9740000000000002"/>
    <s v="Yes"/>
    <s v="March"/>
    <n v="2024"/>
  </r>
  <r>
    <s v="S00083504"/>
    <x v="9"/>
    <s v="P13"/>
    <x v="3"/>
    <x v="65"/>
    <n v="5055.75"/>
    <n v="562"/>
    <x v="0"/>
    <n v="8.9959964412811395"/>
    <s v="Yes"/>
    <s v="March"/>
    <n v="2023"/>
  </r>
  <r>
    <s v="S00083510"/>
    <x v="9"/>
    <s v="P13"/>
    <x v="5"/>
    <x v="194"/>
    <n v="4425.75"/>
    <n v="554"/>
    <x v="0"/>
    <n v="7.9887184115523464"/>
    <s v="Yes"/>
    <s v="May"/>
    <n v="2024"/>
  </r>
  <r>
    <s v="S00083551"/>
    <x v="9"/>
    <s v="P14"/>
    <x v="4"/>
    <x v="9"/>
    <n v="3919.5"/>
    <n v="262"/>
    <x v="0"/>
    <n v="14.959923664122137"/>
    <s v="Yes"/>
    <s v="January"/>
    <n v="2024"/>
  </r>
  <r>
    <s v="S00083562"/>
    <x v="9"/>
    <s v="P14"/>
    <x v="2"/>
    <x v="379"/>
    <n v="4079.25"/>
    <n v="227"/>
    <x v="0"/>
    <n v="17.970264317180618"/>
    <s v="Yes"/>
    <s v="January"/>
    <n v="2024"/>
  </r>
  <r>
    <s v="S00083567"/>
    <x v="9"/>
    <s v="P14"/>
    <x v="0"/>
    <x v="103"/>
    <n v="6027.75"/>
    <n v="355"/>
    <x v="0"/>
    <n v="16.979577464788733"/>
    <s v="Yes"/>
    <s v="December"/>
    <n v="2023"/>
  </r>
  <r>
    <s v="S00083580"/>
    <x v="9"/>
    <s v="P14"/>
    <x v="1"/>
    <x v="29"/>
    <n v="7553.25"/>
    <n v="420"/>
    <x v="0"/>
    <n v="17.983928571428571"/>
    <s v="Yes"/>
    <s v="November"/>
    <n v="2023"/>
  </r>
  <r>
    <s v="S00083595"/>
    <x v="9"/>
    <s v="P15"/>
    <x v="5"/>
    <x v="40"/>
    <n v="4344.75"/>
    <n v="242"/>
    <x v="0"/>
    <n v="17.953512396694215"/>
    <s v="Yes"/>
    <s v="December"/>
    <n v="2023"/>
  </r>
  <r>
    <s v="S00083610"/>
    <x v="9"/>
    <s v="P15"/>
    <x v="5"/>
    <x v="397"/>
    <n v="884.25"/>
    <n v="50"/>
    <x v="0"/>
    <n v="17.684999999999999"/>
    <s v="Yes"/>
    <s v="June"/>
    <n v="2024"/>
  </r>
  <r>
    <s v="S00083623"/>
    <x v="9"/>
    <s v="P16"/>
    <x v="3"/>
    <x v="209"/>
    <n v="614.25"/>
    <n v="44"/>
    <x v="0"/>
    <n v="13.960227272727273"/>
    <s v="Yes"/>
    <s v="May"/>
    <n v="2024"/>
  </r>
  <r>
    <s v="S00083636"/>
    <x v="9"/>
    <s v="P16"/>
    <x v="4"/>
    <x v="122"/>
    <n v="7816.5"/>
    <n v="559"/>
    <x v="0"/>
    <n v="13.983005366726298"/>
    <s v="Yes"/>
    <s v="September"/>
    <n v="2023"/>
  </r>
  <r>
    <s v="S00083645"/>
    <x v="9"/>
    <s v="P16"/>
    <x v="5"/>
    <x v="175"/>
    <n v="9972"/>
    <n v="624"/>
    <x v="0"/>
    <n v="15.98076923076923"/>
    <s v="Yes"/>
    <s v="February"/>
    <n v="2023"/>
  </r>
  <r>
    <s v="S00083665"/>
    <x v="9"/>
    <s v="P16"/>
    <x v="1"/>
    <x v="66"/>
    <n v="15099.75"/>
    <n v="944"/>
    <x v="0"/>
    <n v="15.995497881355933"/>
    <s v="Yes"/>
    <s v="December"/>
    <n v="2023"/>
  </r>
  <r>
    <s v="S00083796"/>
    <x v="9"/>
    <s v="P18"/>
    <x v="3"/>
    <x v="253"/>
    <n v="12570.75"/>
    <n v="1258"/>
    <x v="0"/>
    <n v="9.992647058823529"/>
    <s v="Yes"/>
    <s v="August"/>
    <n v="2023"/>
  </r>
  <r>
    <s v="S00083798"/>
    <x v="9"/>
    <s v="P18"/>
    <x v="5"/>
    <x v="222"/>
    <n v="1435.5"/>
    <n v="144"/>
    <x v="0"/>
    <n v="9.96875"/>
    <s v="Yes"/>
    <s v="June"/>
    <n v="2024"/>
  </r>
  <r>
    <s v="S00083807"/>
    <x v="9"/>
    <s v="P18"/>
    <x v="4"/>
    <x v="85"/>
    <n v="1417.5"/>
    <n v="203"/>
    <x v="1"/>
    <n v="6.9827586206896548"/>
    <s v="No"/>
    <s v="August"/>
    <n v="2024"/>
  </r>
  <r>
    <s v="S00083811"/>
    <x v="9"/>
    <s v="P18"/>
    <x v="3"/>
    <x v="148"/>
    <n v="11542.5"/>
    <n v="1155"/>
    <x v="0"/>
    <n v="9.9935064935064943"/>
    <s v="Yes"/>
    <s v="February"/>
    <n v="2024"/>
  </r>
  <r>
    <s v="S00083819"/>
    <x v="9"/>
    <s v="P18"/>
    <x v="1"/>
    <x v="70"/>
    <n v="567"/>
    <n v="52"/>
    <x v="0"/>
    <n v="10.903846153846153"/>
    <s v="Yes"/>
    <s v="May"/>
    <n v="2023"/>
  </r>
  <r>
    <s v="S00083829"/>
    <x v="9"/>
    <s v="P18"/>
    <x v="3"/>
    <x v="79"/>
    <n v="938.25"/>
    <n v="105"/>
    <x v="0"/>
    <n v="8.9357142857142851"/>
    <s v="Yes"/>
    <s v="January"/>
    <n v="2024"/>
  </r>
  <r>
    <s v="S00083850"/>
    <x v="9"/>
    <s v="P18"/>
    <x v="5"/>
    <x v="285"/>
    <n v="2700"/>
    <n v="338"/>
    <x v="0"/>
    <n v="7.9881656804733732"/>
    <s v="Yes"/>
    <s v="August"/>
    <n v="2023"/>
  </r>
  <r>
    <s v="S00083874"/>
    <x v="9"/>
    <s v="P19"/>
    <x v="4"/>
    <x v="53"/>
    <n v="8925.75"/>
    <n v="331"/>
    <x v="2"/>
    <n v="26.966012084592144"/>
    <s v="No"/>
    <s v="September"/>
    <n v="2024"/>
  </r>
  <r>
    <s v="S00083879"/>
    <x v="9"/>
    <s v="P19"/>
    <x v="3"/>
    <x v="364"/>
    <n v="677.25"/>
    <n v="24"/>
    <x v="0"/>
    <n v="28.21875"/>
    <s v="Yes"/>
    <s v="November"/>
    <n v="2023"/>
  </r>
  <r>
    <s v="S00083916"/>
    <x v="9"/>
    <s v="P20"/>
    <x v="5"/>
    <x v="2"/>
    <n v="6743.25"/>
    <n v="562"/>
    <x v="0"/>
    <n v="11.998665480427047"/>
    <s v="Yes"/>
    <s v="June"/>
    <n v="2024"/>
  </r>
  <r>
    <s v="S00084014"/>
    <x v="9"/>
    <s v="P21"/>
    <x v="3"/>
    <x v="438"/>
    <n v="3357"/>
    <n v="336"/>
    <x v="0"/>
    <n v="9.9910714285714288"/>
    <s v="Yes"/>
    <s v="August"/>
    <n v="2023"/>
  </r>
  <r>
    <s v="S00084046"/>
    <x v="9"/>
    <s v="P21"/>
    <x v="4"/>
    <x v="274"/>
    <n v="3343.5"/>
    <n v="304"/>
    <x v="0"/>
    <n v="10.998355263157896"/>
    <s v="Yes"/>
    <s v="February"/>
    <n v="2024"/>
  </r>
  <r>
    <s v="S00084066"/>
    <x v="9"/>
    <s v="P22"/>
    <x v="3"/>
    <x v="56"/>
    <n v="10188"/>
    <n v="537"/>
    <x v="1"/>
    <n v="18.972067039106147"/>
    <s v="No"/>
    <s v="July"/>
    <n v="2024"/>
  </r>
  <r>
    <s v="S00084140"/>
    <x v="9"/>
    <s v="P22"/>
    <x v="2"/>
    <x v="149"/>
    <n v="4367.25"/>
    <n v="243"/>
    <x v="0"/>
    <n v="17.972222222222221"/>
    <s v="Yes"/>
    <s v="April"/>
    <n v="2023"/>
  </r>
  <r>
    <s v="S00084156"/>
    <x v="9"/>
    <s v="P01"/>
    <x v="5"/>
    <x v="426"/>
    <n v="12123"/>
    <n v="933"/>
    <x v="0"/>
    <n v="12.993569131832798"/>
    <s v="Yes"/>
    <s v="January"/>
    <n v="2023"/>
  </r>
  <r>
    <s v="S00084162"/>
    <x v="9"/>
    <s v="P01"/>
    <x v="0"/>
    <x v="78"/>
    <n v="7796.25"/>
    <n v="520"/>
    <x v="0"/>
    <n v="14.992788461538462"/>
    <s v="Yes"/>
    <s v="August"/>
    <n v="2023"/>
  </r>
  <r>
    <s v="S00084173"/>
    <x v="9"/>
    <s v="P01"/>
    <x v="5"/>
    <x v="145"/>
    <n v="1674"/>
    <n v="129"/>
    <x v="0"/>
    <n v="12.976744186046512"/>
    <s v="Yes"/>
    <s v="July"/>
    <n v="2023"/>
  </r>
  <r>
    <s v="S00084176"/>
    <x v="9"/>
    <s v="P01"/>
    <x v="1"/>
    <x v="89"/>
    <n v="5949"/>
    <n v="496"/>
    <x v="0"/>
    <n v="11.993951612903226"/>
    <s v="Yes"/>
    <s v="December"/>
    <n v="2023"/>
  </r>
  <r>
    <s v="S00084236"/>
    <x v="9"/>
    <s v="P02"/>
    <x v="3"/>
    <x v="160"/>
    <n v="4772.25"/>
    <n v="341"/>
    <x v="0"/>
    <n v="13.994868035190615"/>
    <s v="Yes"/>
    <s v="November"/>
    <n v="2023"/>
  </r>
  <r>
    <s v="S00084261"/>
    <x v="9"/>
    <s v="P03"/>
    <x v="1"/>
    <x v="141"/>
    <n v="7364.25"/>
    <n v="670"/>
    <x v="0"/>
    <n v="10.991417910447762"/>
    <s v="Yes"/>
    <s v="December"/>
    <n v="2023"/>
  </r>
  <r>
    <s v="S00084264"/>
    <x v="9"/>
    <s v="P03"/>
    <x v="0"/>
    <x v="235"/>
    <n v="9164.25"/>
    <n v="764"/>
    <x v="0"/>
    <n v="11.995091623036648"/>
    <s v="Yes"/>
    <s v="February"/>
    <n v="2023"/>
  </r>
  <r>
    <s v="S00084285"/>
    <x v="9"/>
    <s v="P04"/>
    <x v="4"/>
    <x v="322"/>
    <n v="2601"/>
    <n v="289"/>
    <x v="0"/>
    <n v="9"/>
    <s v="Yes"/>
    <s v="September"/>
    <n v="2023"/>
  </r>
  <r>
    <s v="S00084295"/>
    <x v="9"/>
    <s v="P04"/>
    <x v="1"/>
    <x v="230"/>
    <n v="3951"/>
    <n v="494"/>
    <x v="0"/>
    <n v="7.9979757085020244"/>
    <s v="Yes"/>
    <s v="July"/>
    <n v="2023"/>
  </r>
  <r>
    <s v="S00084296"/>
    <x v="9"/>
    <s v="P04"/>
    <x v="0"/>
    <x v="372"/>
    <n v="7256.25"/>
    <n v="1210"/>
    <x v="0"/>
    <n v="5.9969008264462813"/>
    <s v="Yes"/>
    <s v="August"/>
    <n v="2023"/>
  </r>
  <r>
    <s v="S00084299"/>
    <x v="9"/>
    <s v="P04"/>
    <x v="4"/>
    <x v="152"/>
    <n v="101.25"/>
    <n v="15"/>
    <x v="0"/>
    <n v="6.75"/>
    <s v="Yes"/>
    <s v="February"/>
    <n v="2023"/>
  </r>
  <r>
    <s v="S00084310"/>
    <x v="9"/>
    <s v="P04"/>
    <x v="2"/>
    <x v="112"/>
    <n v="6801.75"/>
    <n v="851"/>
    <x v="0"/>
    <n v="7.9926556991774387"/>
    <s v="Yes"/>
    <s v="February"/>
    <n v="2023"/>
  </r>
  <r>
    <s v="S00084334"/>
    <x v="9"/>
    <s v="P04"/>
    <x v="4"/>
    <x v="32"/>
    <n v="3089.25"/>
    <n v="515"/>
    <x v="0"/>
    <n v="5.9985436893203881"/>
    <s v="Yes"/>
    <s v="June"/>
    <n v="2024"/>
  </r>
  <r>
    <s v="S00084339"/>
    <x v="9"/>
    <s v="P04"/>
    <x v="3"/>
    <x v="417"/>
    <n v="2441.25"/>
    <n v="306"/>
    <x v="0"/>
    <n v="7.9779411764705879"/>
    <s v="Yes"/>
    <s v="March"/>
    <n v="2024"/>
  </r>
  <r>
    <s v="S00084373"/>
    <x v="9"/>
    <s v="P04"/>
    <x v="3"/>
    <x v="306"/>
    <n v="1419.75"/>
    <n v="158"/>
    <x v="0"/>
    <n v="8.9857594936708853"/>
    <s v="Yes"/>
    <s v="January"/>
    <n v="2024"/>
  </r>
  <r>
    <s v="S00084382"/>
    <x v="9"/>
    <s v="P04"/>
    <x v="0"/>
    <x v="294"/>
    <n v="2634.75"/>
    <n v="293"/>
    <x v="1"/>
    <n v="8.9923208191126278"/>
    <s v="No"/>
    <s v="July"/>
    <n v="2024"/>
  </r>
  <r>
    <s v="S00084392"/>
    <x v="9"/>
    <s v="P05"/>
    <x v="5"/>
    <x v="297"/>
    <n v="5800.5"/>
    <n v="829"/>
    <x v="0"/>
    <n v="6.9969843184559712"/>
    <s v="Yes"/>
    <s v="July"/>
    <n v="2023"/>
  </r>
  <r>
    <s v="S00084410"/>
    <x v="9"/>
    <s v="P05"/>
    <x v="5"/>
    <x v="50"/>
    <n v="8842.5"/>
    <n v="983"/>
    <x v="0"/>
    <n v="8.9954221770091554"/>
    <s v="Yes"/>
    <s v="July"/>
    <n v="2023"/>
  </r>
  <r>
    <s v="S00084447"/>
    <x v="9"/>
    <s v="P05"/>
    <x v="1"/>
    <x v="2"/>
    <n v="1914.75"/>
    <n v="274"/>
    <x v="0"/>
    <n v="6.9881386861313866"/>
    <s v="Yes"/>
    <s v="June"/>
    <n v="2024"/>
  </r>
  <r>
    <s v="S00084451"/>
    <x v="9"/>
    <s v="P05"/>
    <x v="0"/>
    <x v="264"/>
    <n v="3609"/>
    <n v="516"/>
    <x v="1"/>
    <n v="6.9941860465116283"/>
    <s v="No"/>
    <s v="July"/>
    <n v="2024"/>
  </r>
  <r>
    <s v="S00084459"/>
    <x v="9"/>
    <s v="P05"/>
    <x v="3"/>
    <x v="307"/>
    <n v="6480"/>
    <n v="720"/>
    <x v="0"/>
    <n v="9"/>
    <s v="Yes"/>
    <s v="December"/>
    <n v="2023"/>
  </r>
  <r>
    <s v="S00084488"/>
    <x v="9"/>
    <s v="P05"/>
    <x v="4"/>
    <x v="92"/>
    <n v="10062"/>
    <n v="1258"/>
    <x v="0"/>
    <n v="7.998410174880763"/>
    <s v="Yes"/>
    <s v="July"/>
    <n v="2023"/>
  </r>
  <r>
    <s v="S00084528"/>
    <x v="9"/>
    <s v="P07"/>
    <x v="5"/>
    <x v="446"/>
    <n v="3969"/>
    <n v="166"/>
    <x v="0"/>
    <n v="23.909638554216869"/>
    <s v="Yes"/>
    <s v="February"/>
    <n v="2023"/>
  </r>
  <r>
    <s v="S00084581"/>
    <x v="9"/>
    <s v="P07"/>
    <x v="5"/>
    <x v="320"/>
    <n v="6041.25"/>
    <n v="216"/>
    <x v="0"/>
    <n v="27.96875"/>
    <s v="Yes"/>
    <s v="March"/>
    <n v="2024"/>
  </r>
  <r>
    <s v="S00084586"/>
    <x v="9"/>
    <s v="P07"/>
    <x v="0"/>
    <x v="395"/>
    <n v="4441.5"/>
    <n v="165"/>
    <x v="0"/>
    <n v="26.918181818181818"/>
    <s v="Yes"/>
    <s v="May"/>
    <n v="2024"/>
  </r>
  <r>
    <s v="S00084592"/>
    <x v="9"/>
    <s v="P07"/>
    <x v="3"/>
    <x v="308"/>
    <n v="3307.5"/>
    <n v="133"/>
    <x v="0"/>
    <n v="24.868421052631579"/>
    <s v="Yes"/>
    <s v="March"/>
    <n v="2024"/>
  </r>
  <r>
    <s v="S00084662"/>
    <x v="9"/>
    <s v="P08"/>
    <x v="3"/>
    <x v="159"/>
    <n v="14503.5"/>
    <n v="806"/>
    <x v="3"/>
    <n v="17.994416873449133"/>
    <s v="No"/>
    <s v="June"/>
    <n v="2023"/>
  </r>
  <r>
    <s v="S00084665"/>
    <x v="9"/>
    <s v="P08"/>
    <x v="5"/>
    <x v="56"/>
    <n v="1613.25"/>
    <n v="74"/>
    <x v="1"/>
    <n v="21.800675675675677"/>
    <s v="No"/>
    <s v="July"/>
    <n v="2024"/>
  </r>
  <r>
    <s v="S00084666"/>
    <x v="9"/>
    <s v="P08"/>
    <x v="5"/>
    <x v="364"/>
    <n v="3467.25"/>
    <n v="174"/>
    <x v="0"/>
    <n v="19.926724137931036"/>
    <s v="Yes"/>
    <s v="November"/>
    <n v="2023"/>
  </r>
  <r>
    <s v="S00084776"/>
    <x v="9"/>
    <s v="P10"/>
    <x v="4"/>
    <x v="98"/>
    <n v="2790"/>
    <n v="175"/>
    <x v="1"/>
    <n v="15.942857142857143"/>
    <s v="No"/>
    <s v="July"/>
    <n v="2024"/>
  </r>
  <r>
    <s v="S00084791"/>
    <x v="9"/>
    <s v="P10"/>
    <x v="0"/>
    <x v="117"/>
    <n v="11135.25"/>
    <n v="857"/>
    <x v="0"/>
    <n v="12.993290548424737"/>
    <s v="Yes"/>
    <s v="February"/>
    <n v="2024"/>
  </r>
  <r>
    <s v="S00084795"/>
    <x v="9"/>
    <s v="P10"/>
    <x v="4"/>
    <x v="380"/>
    <n v="4286.25"/>
    <n v="330"/>
    <x v="0"/>
    <n v="12.988636363636363"/>
    <s v="Yes"/>
    <s v="June"/>
    <n v="2023"/>
  </r>
  <r>
    <s v="S00084823"/>
    <x v="9"/>
    <s v="P10"/>
    <x v="0"/>
    <x v="94"/>
    <n v="5985"/>
    <n v="399"/>
    <x v="1"/>
    <n v="15"/>
    <s v="No"/>
    <s v="July"/>
    <n v="2024"/>
  </r>
  <r>
    <s v="S00084840"/>
    <x v="9"/>
    <s v="P11"/>
    <x v="0"/>
    <x v="212"/>
    <n v="8696.25"/>
    <n v="458"/>
    <x v="0"/>
    <n v="18.987445414847162"/>
    <s v="Yes"/>
    <s v="May"/>
    <n v="2024"/>
  </r>
  <r>
    <s v="S00084841"/>
    <x v="9"/>
    <s v="P11"/>
    <x v="0"/>
    <x v="189"/>
    <n v="7359.75"/>
    <n v="368"/>
    <x v="0"/>
    <n v="19.999320652173914"/>
    <s v="Yes"/>
    <s v="November"/>
    <n v="2023"/>
  </r>
  <r>
    <s v="S00084844"/>
    <x v="9"/>
    <s v="P11"/>
    <x v="4"/>
    <x v="354"/>
    <n v="2754"/>
    <n v="145"/>
    <x v="0"/>
    <n v="18.993103448275861"/>
    <s v="Yes"/>
    <s v="January"/>
    <n v="2024"/>
  </r>
  <r>
    <s v="S00084865"/>
    <x v="9"/>
    <s v="P12"/>
    <x v="3"/>
    <x v="221"/>
    <n v="11866.5"/>
    <n v="913"/>
    <x v="0"/>
    <n v="12.997261774370209"/>
    <s v="Yes"/>
    <s v="March"/>
    <n v="2023"/>
  </r>
  <r>
    <s v="S00084867"/>
    <x v="9"/>
    <s v="P12"/>
    <x v="3"/>
    <x v="131"/>
    <n v="4329"/>
    <n v="255"/>
    <x v="0"/>
    <n v="16.976470588235294"/>
    <s v="Yes"/>
    <s v="May"/>
    <n v="2024"/>
  </r>
  <r>
    <s v="S00084914"/>
    <x v="9"/>
    <s v="P12"/>
    <x v="4"/>
    <x v="423"/>
    <n v="5253.75"/>
    <n v="405"/>
    <x v="3"/>
    <n v="12.972222222222221"/>
    <s v="No"/>
    <s v="May"/>
    <n v="2024"/>
  </r>
  <r>
    <s v="S00084988"/>
    <x v="9"/>
    <s v="P13"/>
    <x v="5"/>
    <x v="126"/>
    <n v="2153.25"/>
    <n v="240"/>
    <x v="0"/>
    <n v="8.9718750000000007"/>
    <s v="Yes"/>
    <s v="December"/>
    <n v="2023"/>
  </r>
  <r>
    <s v="S00084999"/>
    <x v="9"/>
    <s v="P13"/>
    <x v="4"/>
    <x v="159"/>
    <n v="6414.75"/>
    <n v="642"/>
    <x v="0"/>
    <n v="9.9918224299065415"/>
    <s v="Yes"/>
    <s v="June"/>
    <n v="2023"/>
  </r>
  <r>
    <s v="S00085002"/>
    <x v="9"/>
    <s v="P13"/>
    <x v="3"/>
    <x v="297"/>
    <n v="6543"/>
    <n v="1091"/>
    <x v="0"/>
    <n v="5.9972502291475713"/>
    <s v="Yes"/>
    <s v="July"/>
    <n v="2023"/>
  </r>
  <r>
    <s v="S00085005"/>
    <x v="9"/>
    <s v="P13"/>
    <x v="5"/>
    <x v="307"/>
    <n v="4749.75"/>
    <n v="594"/>
    <x v="0"/>
    <n v="7.9962121212121211"/>
    <s v="Yes"/>
    <s v="December"/>
    <n v="2023"/>
  </r>
  <r>
    <s v="S00085014"/>
    <x v="9"/>
    <s v="P13"/>
    <x v="4"/>
    <x v="340"/>
    <n v="8442"/>
    <n v="1407"/>
    <x v="0"/>
    <n v="6"/>
    <s v="Yes"/>
    <s v="June"/>
    <n v="2023"/>
  </r>
  <r>
    <s v="S00085024"/>
    <x v="9"/>
    <s v="P13"/>
    <x v="2"/>
    <x v="302"/>
    <n v="6113.25"/>
    <n v="1019"/>
    <x v="0"/>
    <n v="5.9992639842983317"/>
    <s v="Yes"/>
    <s v="April"/>
    <n v="2023"/>
  </r>
  <r>
    <s v="S00085081"/>
    <x v="9"/>
    <s v="P14"/>
    <x v="4"/>
    <x v="62"/>
    <n v="4268.25"/>
    <n v="252"/>
    <x v="0"/>
    <n v="16.9375"/>
    <s v="Yes"/>
    <s v="November"/>
    <n v="2023"/>
  </r>
  <r>
    <s v="S00085083"/>
    <x v="9"/>
    <s v="P14"/>
    <x v="4"/>
    <x v="278"/>
    <n v="6430.5"/>
    <n v="460"/>
    <x v="0"/>
    <n v="13.979347826086956"/>
    <s v="Yes"/>
    <s v="June"/>
    <n v="2024"/>
  </r>
  <r>
    <s v="S00085087"/>
    <x v="9"/>
    <s v="P14"/>
    <x v="3"/>
    <x v="211"/>
    <n v="5951.25"/>
    <n v="331"/>
    <x v="2"/>
    <n v="17.979607250755286"/>
    <s v="No"/>
    <s v="September"/>
    <n v="2024"/>
  </r>
  <r>
    <s v="S00085105"/>
    <x v="9"/>
    <s v="P14"/>
    <x v="3"/>
    <x v="179"/>
    <n v="5532.75"/>
    <n v="396"/>
    <x v="0"/>
    <n v="13.971590909090908"/>
    <s v="Yes"/>
    <s v="December"/>
    <n v="2023"/>
  </r>
  <r>
    <s v="S00085107"/>
    <x v="9"/>
    <s v="P14"/>
    <x v="5"/>
    <x v="163"/>
    <n v="5809.5"/>
    <n v="415"/>
    <x v="0"/>
    <n v="13.998795180722892"/>
    <s v="Yes"/>
    <s v="January"/>
    <n v="2023"/>
  </r>
  <r>
    <s v="S00085116"/>
    <x v="9"/>
    <s v="P14"/>
    <x v="4"/>
    <x v="236"/>
    <n v="4308.75"/>
    <n v="254"/>
    <x v="0"/>
    <n v="16.963582677165356"/>
    <s v="Yes"/>
    <s v="February"/>
    <n v="2023"/>
  </r>
  <r>
    <s v="S00085120"/>
    <x v="9"/>
    <s v="P15"/>
    <x v="3"/>
    <x v="103"/>
    <n v="1548"/>
    <n v="86"/>
    <x v="0"/>
    <n v="18"/>
    <s v="Yes"/>
    <s v="December"/>
    <n v="2023"/>
  </r>
  <r>
    <s v="S00085172"/>
    <x v="9"/>
    <s v="P16"/>
    <x v="3"/>
    <x v="275"/>
    <n v="5161.5"/>
    <n v="323"/>
    <x v="0"/>
    <n v="15.979876160990711"/>
    <s v="Yes"/>
    <s v="May"/>
    <n v="2023"/>
  </r>
  <r>
    <s v="S00085238"/>
    <x v="9"/>
    <s v="P17"/>
    <x v="3"/>
    <x v="84"/>
    <n v="8727.75"/>
    <n v="1091"/>
    <x v="0"/>
    <n v="7.9997708524289646"/>
    <s v="Yes"/>
    <s v="November"/>
    <n v="2023"/>
  </r>
  <r>
    <s v="S00085271"/>
    <x v="9"/>
    <s v="P17"/>
    <x v="4"/>
    <x v="381"/>
    <n v="7164"/>
    <n v="652"/>
    <x v="0"/>
    <n v="10.987730061349692"/>
    <s v="Yes"/>
    <s v="October"/>
    <n v="2023"/>
  </r>
  <r>
    <s v="S00085294"/>
    <x v="9"/>
    <s v="P17"/>
    <x v="5"/>
    <x v="125"/>
    <n v="13844.25"/>
    <n v="1259"/>
    <x v="0"/>
    <n v="10.996227164416203"/>
    <s v="Yes"/>
    <s v="October"/>
    <n v="2023"/>
  </r>
  <r>
    <s v="S00085312"/>
    <x v="9"/>
    <s v="P18"/>
    <x v="5"/>
    <x v="334"/>
    <n v="6063.75"/>
    <n v="607"/>
    <x v="0"/>
    <n v="9.9897034596375622"/>
    <s v="Yes"/>
    <s v="September"/>
    <n v="2023"/>
  </r>
  <r>
    <s v="S00085314"/>
    <x v="9"/>
    <s v="P18"/>
    <x v="1"/>
    <x v="297"/>
    <n v="3588.75"/>
    <n v="359"/>
    <x v="0"/>
    <n v="9.9965181058495816"/>
    <s v="Yes"/>
    <s v="July"/>
    <n v="2023"/>
  </r>
  <r>
    <s v="S00085333"/>
    <x v="9"/>
    <s v="P18"/>
    <x v="0"/>
    <x v="226"/>
    <n v="3514.5"/>
    <n v="320"/>
    <x v="0"/>
    <n v="10.9828125"/>
    <s v="Yes"/>
    <s v="May"/>
    <n v="2024"/>
  </r>
  <r>
    <s v="S00085336"/>
    <x v="9"/>
    <s v="P18"/>
    <x v="4"/>
    <x v="187"/>
    <n v="2520"/>
    <n v="280"/>
    <x v="0"/>
    <n v="9"/>
    <s v="Yes"/>
    <s v="February"/>
    <n v="2024"/>
  </r>
  <r>
    <s v="S00085338"/>
    <x v="9"/>
    <s v="P18"/>
    <x v="4"/>
    <x v="232"/>
    <n v="14892.75"/>
    <n v="1655"/>
    <x v="0"/>
    <n v="8.9986404833836851"/>
    <s v="Yes"/>
    <s v="March"/>
    <n v="2023"/>
  </r>
  <r>
    <s v="S00085396"/>
    <x v="9"/>
    <s v="P19"/>
    <x v="5"/>
    <x v="41"/>
    <n v="3514.5"/>
    <n v="131"/>
    <x v="0"/>
    <n v="26.828244274809162"/>
    <s v="Yes"/>
    <s v="May"/>
    <n v="2024"/>
  </r>
  <r>
    <s v="S00085418"/>
    <x v="9"/>
    <s v="P19"/>
    <x v="0"/>
    <x v="292"/>
    <n v="5046.75"/>
    <n v="202"/>
    <x v="0"/>
    <n v="24.98391089108911"/>
    <s v="Yes"/>
    <s v="February"/>
    <n v="2024"/>
  </r>
  <r>
    <s v="S00085448"/>
    <x v="9"/>
    <s v="P20"/>
    <x v="5"/>
    <x v="390"/>
    <n v="6932.25"/>
    <n v="578"/>
    <x v="0"/>
    <n v="11.993512110726643"/>
    <s v="Yes"/>
    <s v="April"/>
    <n v="2023"/>
  </r>
  <r>
    <s v="S00085450"/>
    <x v="9"/>
    <s v="P20"/>
    <x v="1"/>
    <x v="298"/>
    <n v="5519.25"/>
    <n v="690"/>
    <x v="0"/>
    <n v="7.9989130434782609"/>
    <s v="Yes"/>
    <s v="February"/>
    <n v="2024"/>
  </r>
  <r>
    <s v="S00085454"/>
    <x v="9"/>
    <s v="P20"/>
    <x v="0"/>
    <x v="366"/>
    <n v="1210.5"/>
    <n v="122"/>
    <x v="0"/>
    <n v="9.9221311475409841"/>
    <s v="Yes"/>
    <s v="January"/>
    <n v="2024"/>
  </r>
  <r>
    <s v="S00085539"/>
    <x v="9"/>
    <s v="P21"/>
    <x v="0"/>
    <x v="364"/>
    <n v="5973.75"/>
    <n v="544"/>
    <x v="0"/>
    <n v="10.981158088235293"/>
    <s v="Yes"/>
    <s v="November"/>
    <n v="2023"/>
  </r>
  <r>
    <s v="S00085572"/>
    <x v="9"/>
    <s v="P21"/>
    <x v="0"/>
    <x v="370"/>
    <n v="3741.75"/>
    <n v="535"/>
    <x v="0"/>
    <n v="6.9939252336448599"/>
    <s v="Yes"/>
    <s v="June"/>
    <n v="2024"/>
  </r>
  <r>
    <s v="S00085574"/>
    <x v="9"/>
    <s v="P21"/>
    <x v="4"/>
    <x v="205"/>
    <n v="4248"/>
    <n v="472"/>
    <x v="0"/>
    <n v="9"/>
    <s v="Yes"/>
    <s v="June"/>
    <n v="2024"/>
  </r>
  <r>
    <s v="S00085576"/>
    <x v="9"/>
    <s v="P21"/>
    <x v="4"/>
    <x v="390"/>
    <n v="3226.5"/>
    <n v="294"/>
    <x v="0"/>
    <n v="10.974489795918368"/>
    <s v="Yes"/>
    <s v="April"/>
    <n v="2023"/>
  </r>
  <r>
    <s v="S00085583"/>
    <x v="9"/>
    <s v="P22"/>
    <x v="5"/>
    <x v="375"/>
    <n v="10329.75"/>
    <n v="517"/>
    <x v="0"/>
    <n v="19.980174081237912"/>
    <s v="Yes"/>
    <s v="June"/>
    <n v="2024"/>
  </r>
  <r>
    <s v="S00085602"/>
    <x v="9"/>
    <s v="P22"/>
    <x v="2"/>
    <x v="428"/>
    <n v="9596.25"/>
    <n v="534"/>
    <x v="0"/>
    <n v="17.97050561797753"/>
    <s v="Yes"/>
    <s v="June"/>
    <n v="2024"/>
  </r>
  <r>
    <s v="S00085633"/>
    <x v="9"/>
    <s v="P22"/>
    <x v="5"/>
    <x v="127"/>
    <n v="13767.75"/>
    <n v="725"/>
    <x v="0"/>
    <n v="18.989999999999998"/>
    <s v="Yes"/>
    <s v="July"/>
    <n v="2023"/>
  </r>
  <r>
    <s v="S00085637"/>
    <x v="9"/>
    <s v="P22"/>
    <x v="1"/>
    <x v="263"/>
    <n v="9868.5"/>
    <n v="520"/>
    <x v="0"/>
    <n v="18.977884615384614"/>
    <s v="Yes"/>
    <s v="August"/>
    <n v="2023"/>
  </r>
  <r>
    <s v="S00085656"/>
    <x v="9"/>
    <s v="P22"/>
    <x v="0"/>
    <x v="268"/>
    <n v="7215.75"/>
    <n v="401"/>
    <x v="0"/>
    <n v="17.994389027431421"/>
    <s v="Yes"/>
    <s v="April"/>
    <n v="2024"/>
  </r>
  <r>
    <s v="S00085662"/>
    <x v="9"/>
    <s v="P22"/>
    <x v="4"/>
    <x v="48"/>
    <n v="3579.75"/>
    <n v="171"/>
    <x v="0"/>
    <n v="20.934210526315791"/>
    <s v="Yes"/>
    <s v="June"/>
    <n v="2024"/>
  </r>
  <r>
    <s v="S00085667"/>
    <x v="9"/>
    <s v="P22"/>
    <x v="5"/>
    <x v="16"/>
    <n v="1161"/>
    <n v="53"/>
    <x v="1"/>
    <n v="21.90566037735849"/>
    <s v="No"/>
    <s v="July"/>
    <n v="2024"/>
  </r>
  <r>
    <s v="S00085699"/>
    <x v="9"/>
    <s v="P01"/>
    <x v="3"/>
    <x v="294"/>
    <n v="425.25"/>
    <n v="29"/>
    <x v="1"/>
    <n v="14.663793103448276"/>
    <s v="No"/>
    <s v="July"/>
    <n v="2024"/>
  </r>
  <r>
    <s v="S00085724"/>
    <x v="9"/>
    <s v="P01"/>
    <x v="0"/>
    <x v="236"/>
    <n v="7472.25"/>
    <n v="575"/>
    <x v="0"/>
    <n v="12.995217391304347"/>
    <s v="Yes"/>
    <s v="February"/>
    <n v="2023"/>
  </r>
  <r>
    <s v="S00085741"/>
    <x v="9"/>
    <s v="P01"/>
    <x v="0"/>
    <x v="339"/>
    <n v="2441.25"/>
    <n v="175"/>
    <x v="0"/>
    <n v="13.95"/>
    <s v="Yes"/>
    <s v="April"/>
    <n v="2023"/>
  </r>
  <r>
    <s v="S00085765"/>
    <x v="9"/>
    <s v="P02"/>
    <x v="3"/>
    <x v="355"/>
    <n v="7434"/>
    <n v="438"/>
    <x v="0"/>
    <n v="16.972602739726028"/>
    <s v="Yes"/>
    <s v="August"/>
    <n v="2023"/>
  </r>
  <r>
    <s v="S00085779"/>
    <x v="9"/>
    <s v="P02"/>
    <x v="4"/>
    <x v="100"/>
    <n v="7179.75"/>
    <n v="423"/>
    <x v="0"/>
    <n v="16.973404255319149"/>
    <s v="Yes"/>
    <s v="November"/>
    <n v="2023"/>
  </r>
  <r>
    <s v="S00085811"/>
    <x v="9"/>
    <s v="P04"/>
    <x v="0"/>
    <x v="28"/>
    <n v="3496.5"/>
    <n v="438"/>
    <x v="0"/>
    <n v="7.9828767123287667"/>
    <s v="Yes"/>
    <s v="March"/>
    <n v="2024"/>
  </r>
  <r>
    <s v="S00085900"/>
    <x v="9"/>
    <s v="P04"/>
    <x v="4"/>
    <x v="231"/>
    <n v="8093.25"/>
    <n v="1157"/>
    <x v="1"/>
    <n v="6.9950302506482283"/>
    <s v="No"/>
    <s v="July"/>
    <n v="2024"/>
  </r>
  <r>
    <s v="S00085919"/>
    <x v="9"/>
    <s v="P05"/>
    <x v="3"/>
    <x v="137"/>
    <n v="812.25"/>
    <n v="117"/>
    <x v="2"/>
    <n v="6.9423076923076925"/>
    <s v="No"/>
    <s v="September"/>
    <n v="2024"/>
  </r>
  <r>
    <s v="S00085937"/>
    <x v="9"/>
    <s v="P05"/>
    <x v="3"/>
    <x v="15"/>
    <n v="231.75"/>
    <n v="26"/>
    <x v="2"/>
    <n v="8.9134615384615383"/>
    <s v="No"/>
    <s v="September"/>
    <n v="2024"/>
  </r>
  <r>
    <s v="S00085990"/>
    <x v="9"/>
    <s v="P05"/>
    <x v="5"/>
    <x v="52"/>
    <n v="1617.75"/>
    <n v="203"/>
    <x v="0"/>
    <n v="7.9692118226600988"/>
    <s v="Yes"/>
    <s v="August"/>
    <n v="2023"/>
  </r>
  <r>
    <s v="S00086020"/>
    <x v="9"/>
    <s v="P06"/>
    <x v="3"/>
    <x v="255"/>
    <n v="2423.25"/>
    <n v="87"/>
    <x v="3"/>
    <n v="27.853448275862068"/>
    <s v="No"/>
    <s v="April"/>
    <n v="2024"/>
  </r>
  <r>
    <s v="S00086046"/>
    <x v="9"/>
    <s v="P06"/>
    <x v="1"/>
    <x v="196"/>
    <n v="7589.25"/>
    <n v="304"/>
    <x v="0"/>
    <n v="24.964638157894736"/>
    <s v="Yes"/>
    <s v="June"/>
    <n v="2023"/>
  </r>
  <r>
    <s v="S00086126"/>
    <x v="9"/>
    <s v="P07"/>
    <x v="5"/>
    <x v="49"/>
    <n v="5442.75"/>
    <n v="195"/>
    <x v="2"/>
    <n v="27.911538461538463"/>
    <s v="No"/>
    <s v="September"/>
    <n v="2024"/>
  </r>
  <r>
    <s v="S00086137"/>
    <x v="9"/>
    <s v="P07"/>
    <x v="4"/>
    <x v="105"/>
    <n v="5427"/>
    <n v="194"/>
    <x v="1"/>
    <n v="27.97422680412371"/>
    <s v="No"/>
    <s v="July"/>
    <n v="2024"/>
  </r>
  <r>
    <s v="S00086142"/>
    <x v="9"/>
    <s v="P08"/>
    <x v="3"/>
    <x v="59"/>
    <n v="6747.75"/>
    <n v="338"/>
    <x v="0"/>
    <n v="19.963757396449704"/>
    <s v="Yes"/>
    <s v="February"/>
    <n v="2024"/>
  </r>
  <r>
    <s v="S00086192"/>
    <x v="9"/>
    <s v="P08"/>
    <x v="3"/>
    <x v="59"/>
    <n v="11850.75"/>
    <n v="565"/>
    <x v="0"/>
    <n v="20.974778761061948"/>
    <s v="Yes"/>
    <s v="February"/>
    <n v="2024"/>
  </r>
  <r>
    <s v="S00086304"/>
    <x v="9"/>
    <s v="P10"/>
    <x v="0"/>
    <x v="407"/>
    <n v="585"/>
    <n v="45"/>
    <x v="0"/>
    <n v="13"/>
    <s v="Yes"/>
    <s v="March"/>
    <n v="2023"/>
  </r>
  <r>
    <s v="S00086331"/>
    <x v="9"/>
    <s v="P10"/>
    <x v="5"/>
    <x v="44"/>
    <n v="7481.25"/>
    <n v="535"/>
    <x v="0"/>
    <n v="13.983644859813085"/>
    <s v="Yes"/>
    <s v="June"/>
    <n v="2023"/>
  </r>
  <r>
    <s v="S00086398"/>
    <x v="9"/>
    <s v="P12"/>
    <x v="5"/>
    <x v="307"/>
    <n v="2704.5"/>
    <n v="181"/>
    <x v="0"/>
    <n v="14.941988950276244"/>
    <s v="Yes"/>
    <s v="December"/>
    <n v="2023"/>
  </r>
  <r>
    <s v="S00086411"/>
    <x v="9"/>
    <s v="P12"/>
    <x v="3"/>
    <x v="319"/>
    <n v="4542.75"/>
    <n v="350"/>
    <x v="0"/>
    <n v="12.979285714285714"/>
    <s v="Yes"/>
    <s v="January"/>
    <n v="2024"/>
  </r>
  <r>
    <s v="S00086412"/>
    <x v="9"/>
    <s v="P12"/>
    <x v="3"/>
    <x v="44"/>
    <n v="4344.75"/>
    <n v="311"/>
    <x v="0"/>
    <n v="13.970257234726688"/>
    <s v="Yes"/>
    <s v="June"/>
    <n v="2023"/>
  </r>
  <r>
    <s v="S00086425"/>
    <x v="9"/>
    <s v="P12"/>
    <x v="4"/>
    <x v="58"/>
    <n v="4153.5"/>
    <n v="277"/>
    <x v="0"/>
    <n v="14.994584837545126"/>
    <s v="Yes"/>
    <s v="December"/>
    <n v="2023"/>
  </r>
  <r>
    <s v="S00086437"/>
    <x v="9"/>
    <s v="P12"/>
    <x v="1"/>
    <x v="294"/>
    <n v="12496.5"/>
    <n v="782"/>
    <x v="1"/>
    <n v="15.980179028132993"/>
    <s v="No"/>
    <s v="July"/>
    <n v="2024"/>
  </r>
  <r>
    <s v="S00086457"/>
    <x v="9"/>
    <s v="P12"/>
    <x v="0"/>
    <x v="89"/>
    <n v="3233.25"/>
    <n v="191"/>
    <x v="0"/>
    <n v="16.928010471204189"/>
    <s v="Yes"/>
    <s v="December"/>
    <n v="2023"/>
  </r>
  <r>
    <s v="S00086466"/>
    <x v="9"/>
    <s v="P13"/>
    <x v="5"/>
    <x v="420"/>
    <n v="789.75"/>
    <n v="88"/>
    <x v="1"/>
    <n v="8.9744318181818183"/>
    <s v="No"/>
    <s v="August"/>
    <n v="2024"/>
  </r>
  <r>
    <s v="S00086488"/>
    <x v="9"/>
    <s v="P13"/>
    <x v="1"/>
    <x v="191"/>
    <n v="1561.5"/>
    <n v="261"/>
    <x v="0"/>
    <n v="5.9827586206896548"/>
    <s v="Yes"/>
    <s v="February"/>
    <n v="2024"/>
  </r>
  <r>
    <s v="S00086503"/>
    <x v="9"/>
    <s v="P13"/>
    <x v="2"/>
    <x v="0"/>
    <n v="9564.75"/>
    <n v="1367"/>
    <x v="0"/>
    <n v="6.9968910021945865"/>
    <s v="Yes"/>
    <s v="December"/>
    <n v="2023"/>
  </r>
  <r>
    <s v="S00086508"/>
    <x v="9"/>
    <s v="P13"/>
    <x v="0"/>
    <x v="109"/>
    <n v="2011.5"/>
    <n v="336"/>
    <x v="0"/>
    <n v="5.9866071428571432"/>
    <s v="Yes"/>
    <s v="February"/>
    <n v="2024"/>
  </r>
  <r>
    <s v="S00086531"/>
    <x v="9"/>
    <s v="P13"/>
    <x v="3"/>
    <x v="435"/>
    <n v="726.75"/>
    <n v="91"/>
    <x v="0"/>
    <n v="7.9862637362637363"/>
    <s v="Yes"/>
    <s v="April"/>
    <n v="2024"/>
  </r>
  <r>
    <s v="S00086578"/>
    <x v="9"/>
    <s v="P13"/>
    <x v="4"/>
    <x v="136"/>
    <n v="8907.75"/>
    <n v="1273"/>
    <x v="3"/>
    <n v="6.9974469756480753"/>
    <s v="No"/>
    <s v="May"/>
    <n v="2023"/>
  </r>
  <r>
    <s v="S00086691"/>
    <x v="9"/>
    <s v="P16"/>
    <x v="1"/>
    <x v="359"/>
    <n v="12080.25"/>
    <n v="756"/>
    <x v="0"/>
    <n v="15.979166666666666"/>
    <s v="Yes"/>
    <s v="May"/>
    <n v="2023"/>
  </r>
  <r>
    <s v="S00086709"/>
    <x v="9"/>
    <s v="P16"/>
    <x v="1"/>
    <x v="344"/>
    <n v="8365.5"/>
    <n v="465"/>
    <x v="3"/>
    <n v="17.990322580645163"/>
    <s v="No"/>
    <s v="June"/>
    <n v="2023"/>
  </r>
  <r>
    <s v="S00086714"/>
    <x v="9"/>
    <s v="P16"/>
    <x v="4"/>
    <x v="237"/>
    <n v="7800.75"/>
    <n v="558"/>
    <x v="0"/>
    <n v="13.97983870967742"/>
    <s v="Yes"/>
    <s v="June"/>
    <n v="2024"/>
  </r>
  <r>
    <s v="S00086717"/>
    <x v="9"/>
    <s v="P16"/>
    <x v="3"/>
    <x v="188"/>
    <n v="5112"/>
    <n v="341"/>
    <x v="0"/>
    <n v="14.991202346041055"/>
    <s v="Yes"/>
    <s v="January"/>
    <n v="2023"/>
  </r>
  <r>
    <s v="S00086743"/>
    <x v="9"/>
    <s v="P16"/>
    <x v="1"/>
    <x v="112"/>
    <n v="220.5"/>
    <n v="13"/>
    <x v="0"/>
    <n v="16.96153846153846"/>
    <s v="Yes"/>
    <s v="February"/>
    <n v="2023"/>
  </r>
  <r>
    <s v="S00086744"/>
    <x v="9"/>
    <s v="P16"/>
    <x v="0"/>
    <x v="206"/>
    <n v="18488.25"/>
    <n v="1088"/>
    <x v="0"/>
    <n v="16.992876838235293"/>
    <s v="Yes"/>
    <s v="January"/>
    <n v="2023"/>
  </r>
  <r>
    <s v="S00086750"/>
    <x v="9"/>
    <s v="P16"/>
    <x v="4"/>
    <x v="317"/>
    <n v="8199"/>
    <n v="513"/>
    <x v="0"/>
    <n v="15.982456140350877"/>
    <s v="Yes"/>
    <s v="July"/>
    <n v="2023"/>
  </r>
  <r>
    <s v="S00086758"/>
    <x v="9"/>
    <s v="P16"/>
    <x v="2"/>
    <x v="284"/>
    <n v="4385.25"/>
    <n v="293"/>
    <x v="0"/>
    <n v="14.966723549488055"/>
    <s v="Yes"/>
    <s v="March"/>
    <n v="2024"/>
  </r>
  <r>
    <s v="S00086761"/>
    <x v="9"/>
    <s v="P16"/>
    <x v="0"/>
    <x v="1"/>
    <n v="6772.5"/>
    <n v="424"/>
    <x v="0"/>
    <n v="15.972877358490566"/>
    <s v="Yes"/>
    <s v="October"/>
    <n v="2023"/>
  </r>
  <r>
    <s v="S00086777"/>
    <x v="9"/>
    <s v="P17"/>
    <x v="1"/>
    <x v="60"/>
    <n v="10127.25"/>
    <n v="921"/>
    <x v="0"/>
    <n v="10.995928338762216"/>
    <s v="Yes"/>
    <s v="October"/>
    <n v="2023"/>
  </r>
  <r>
    <s v="S00086819"/>
    <x v="9"/>
    <s v="P17"/>
    <x v="3"/>
    <x v="188"/>
    <n v="6725.25"/>
    <n v="612"/>
    <x v="0"/>
    <n v="10.988970588235293"/>
    <s v="Yes"/>
    <s v="January"/>
    <n v="2023"/>
  </r>
  <r>
    <s v="S00086850"/>
    <x v="9"/>
    <s v="P18"/>
    <x v="4"/>
    <x v="40"/>
    <n v="9756"/>
    <n v="976"/>
    <x v="0"/>
    <n v="9.9959016393442628"/>
    <s v="Yes"/>
    <s v="December"/>
    <n v="2023"/>
  </r>
  <r>
    <s v="S00086883"/>
    <x v="9"/>
    <s v="P18"/>
    <x v="4"/>
    <x v="95"/>
    <n v="1269"/>
    <n v="141"/>
    <x v="1"/>
    <n v="9"/>
    <s v="No"/>
    <s v="July"/>
    <n v="2024"/>
  </r>
  <r>
    <s v="S00086897"/>
    <x v="9"/>
    <s v="P18"/>
    <x v="0"/>
    <x v="40"/>
    <n v="11657.25"/>
    <n v="1166"/>
    <x v="0"/>
    <n v="9.9976415094339615"/>
    <s v="Yes"/>
    <s v="December"/>
    <n v="2023"/>
  </r>
  <r>
    <s v="S00086902"/>
    <x v="9"/>
    <s v="P18"/>
    <x v="4"/>
    <x v="307"/>
    <n v="4981.5"/>
    <n v="499"/>
    <x v="0"/>
    <n v="9.9829659318637276"/>
    <s v="Yes"/>
    <s v="December"/>
    <n v="2023"/>
  </r>
  <r>
    <s v="S00086905"/>
    <x v="9"/>
    <s v="P18"/>
    <x v="3"/>
    <x v="256"/>
    <n v="10325.25"/>
    <n v="939"/>
    <x v="0"/>
    <n v="10.996006389776358"/>
    <s v="Yes"/>
    <s v="January"/>
    <n v="2024"/>
  </r>
  <r>
    <s v="S00086906"/>
    <x v="9"/>
    <s v="P18"/>
    <x v="3"/>
    <x v="311"/>
    <n v="16251.75"/>
    <n v="1478"/>
    <x v="0"/>
    <n v="10.995771312584575"/>
    <s v="Yes"/>
    <s v="January"/>
    <n v="2023"/>
  </r>
  <r>
    <s v="S00086942"/>
    <x v="9"/>
    <s v="P19"/>
    <x v="5"/>
    <x v="29"/>
    <n v="3883.5"/>
    <n v="144"/>
    <x v="0"/>
    <n v="26.96875"/>
    <s v="Yes"/>
    <s v="November"/>
    <n v="2023"/>
  </r>
  <r>
    <s v="S00087072"/>
    <x v="9"/>
    <s v="P21"/>
    <x v="4"/>
    <x v="139"/>
    <n v="4236.75"/>
    <n v="424"/>
    <x v="0"/>
    <n v="9.9923349056603765"/>
    <s v="Yes"/>
    <s v="March"/>
    <n v="2024"/>
  </r>
  <r>
    <s v="S00087073"/>
    <x v="9"/>
    <s v="P21"/>
    <x v="4"/>
    <x v="241"/>
    <n v="1435.5"/>
    <n v="144"/>
    <x v="0"/>
    <n v="9.96875"/>
    <s v="Yes"/>
    <s v="June"/>
    <n v="2024"/>
  </r>
  <r>
    <s v="S00087081"/>
    <x v="9"/>
    <s v="P21"/>
    <x v="2"/>
    <x v="91"/>
    <n v="3593.25"/>
    <n v="360"/>
    <x v="3"/>
    <n v="9.9812499999999993"/>
    <s v="No"/>
    <s v="June"/>
    <n v="2024"/>
  </r>
  <r>
    <s v="S00087082"/>
    <x v="9"/>
    <s v="P21"/>
    <x v="1"/>
    <x v="358"/>
    <n v="5793.75"/>
    <n v="527"/>
    <x v="0"/>
    <n v="10.993833017077799"/>
    <s v="Yes"/>
    <s v="February"/>
    <n v="2023"/>
  </r>
  <r>
    <s v="S00087124"/>
    <x v="9"/>
    <s v="P22"/>
    <x v="4"/>
    <x v="190"/>
    <n v="7663.5"/>
    <n v="426"/>
    <x v="0"/>
    <n v="17.989436619718308"/>
    <s v="Yes"/>
    <s v="September"/>
    <n v="2023"/>
  </r>
  <r>
    <s v="S00087157"/>
    <x v="9"/>
    <s v="P22"/>
    <x v="4"/>
    <x v="151"/>
    <n v="3624.75"/>
    <n v="202"/>
    <x v="0"/>
    <n v="17.94430693069307"/>
    <s v="Yes"/>
    <s v="October"/>
    <n v="2023"/>
  </r>
  <r>
    <s v="S00087192"/>
    <x v="9"/>
    <s v="P22"/>
    <x v="4"/>
    <x v="291"/>
    <n v="7877.25"/>
    <n v="415"/>
    <x v="0"/>
    <n v="18.981325301204819"/>
    <s v="Yes"/>
    <s v="January"/>
    <n v="2023"/>
  </r>
  <r>
    <s v="S00087214"/>
    <x v="9"/>
    <s v="P01"/>
    <x v="5"/>
    <x v="148"/>
    <n v="7965"/>
    <n v="569"/>
    <x v="0"/>
    <n v="13.998242530755713"/>
    <s v="Yes"/>
    <s v="February"/>
    <n v="2024"/>
  </r>
  <r>
    <s v="S00087228"/>
    <x v="9"/>
    <s v="P01"/>
    <x v="3"/>
    <x v="288"/>
    <n v="9018"/>
    <n v="694"/>
    <x v="0"/>
    <n v="12.994236311239193"/>
    <s v="Yes"/>
    <s v="March"/>
    <n v="2024"/>
  </r>
  <r>
    <s v="S00087305"/>
    <x v="9"/>
    <s v="P02"/>
    <x v="0"/>
    <x v="212"/>
    <n v="72"/>
    <n v="6"/>
    <x v="0"/>
    <n v="12"/>
    <s v="Yes"/>
    <s v="May"/>
    <n v="2024"/>
  </r>
  <r>
    <s v="S00087313"/>
    <x v="9"/>
    <s v="P03"/>
    <x v="3"/>
    <x v="400"/>
    <n v="7429.5"/>
    <n v="620"/>
    <x v="0"/>
    <n v="11.983064516129032"/>
    <s v="Yes"/>
    <s v="October"/>
    <n v="2023"/>
  </r>
  <r>
    <s v="S00087327"/>
    <x v="9"/>
    <s v="P03"/>
    <x v="4"/>
    <x v="124"/>
    <n v="3134.25"/>
    <n v="285"/>
    <x v="0"/>
    <n v="10.997368421052631"/>
    <s v="Yes"/>
    <s v="January"/>
    <n v="2023"/>
  </r>
  <r>
    <s v="S00087337"/>
    <x v="9"/>
    <s v="P04"/>
    <x v="1"/>
    <x v="95"/>
    <n v="686.25"/>
    <n v="77"/>
    <x v="1"/>
    <n v="8.9123376623376629"/>
    <s v="No"/>
    <s v="July"/>
    <n v="2024"/>
  </r>
  <r>
    <s v="S00087389"/>
    <x v="9"/>
    <s v="P04"/>
    <x v="1"/>
    <x v="421"/>
    <n v="6147"/>
    <n v="769"/>
    <x v="0"/>
    <n v="7.9934980494148249"/>
    <s v="Yes"/>
    <s v="February"/>
    <n v="2023"/>
  </r>
  <r>
    <s v="S00087421"/>
    <x v="9"/>
    <s v="P04"/>
    <x v="2"/>
    <x v="28"/>
    <n v="7287.75"/>
    <n v="810"/>
    <x v="0"/>
    <n v="8.9972222222222218"/>
    <s v="Yes"/>
    <s v="March"/>
    <n v="2024"/>
  </r>
  <r>
    <s v="S00087438"/>
    <x v="9"/>
    <s v="P04"/>
    <x v="2"/>
    <x v="223"/>
    <n v="1217.25"/>
    <n v="174"/>
    <x v="0"/>
    <n v="6.9956896551724137"/>
    <s v="Yes"/>
    <s v="January"/>
    <n v="2023"/>
  </r>
  <r>
    <s v="S00087452"/>
    <x v="9"/>
    <s v="P05"/>
    <x v="5"/>
    <x v="421"/>
    <n v="7731"/>
    <n v="1547"/>
    <x v="0"/>
    <n v="4.9974143503555268"/>
    <s v="Yes"/>
    <s v="February"/>
    <n v="2023"/>
  </r>
  <r>
    <s v="S00087484"/>
    <x v="9"/>
    <s v="P05"/>
    <x v="3"/>
    <x v="175"/>
    <n v="6720.75"/>
    <n v="1345"/>
    <x v="0"/>
    <n v="4.9968401486988849"/>
    <s v="Yes"/>
    <s v="February"/>
    <n v="2023"/>
  </r>
  <r>
    <s v="S00087549"/>
    <x v="9"/>
    <s v="P05"/>
    <x v="4"/>
    <x v="268"/>
    <n v="1296"/>
    <n v="162"/>
    <x v="0"/>
    <n v="8"/>
    <s v="Yes"/>
    <s v="April"/>
    <n v="2024"/>
  </r>
  <r>
    <s v="S00087591"/>
    <x v="9"/>
    <s v="P07"/>
    <x v="2"/>
    <x v="70"/>
    <n v="5337"/>
    <n v="214"/>
    <x v="0"/>
    <n v="24.939252336448597"/>
    <s v="Yes"/>
    <s v="May"/>
    <n v="2023"/>
  </r>
  <r>
    <s v="S00087661"/>
    <x v="9"/>
    <s v="P07"/>
    <x v="1"/>
    <x v="404"/>
    <n v="7065"/>
    <n v="283"/>
    <x v="0"/>
    <n v="24.964664310954063"/>
    <s v="Yes"/>
    <s v="March"/>
    <n v="2024"/>
  </r>
  <r>
    <s v="S00087689"/>
    <x v="9"/>
    <s v="P08"/>
    <x v="3"/>
    <x v="390"/>
    <n v="5082.75"/>
    <n v="268"/>
    <x v="0"/>
    <n v="18.965485074626866"/>
    <s v="Yes"/>
    <s v="April"/>
    <n v="2023"/>
  </r>
  <r>
    <s v="S00087703"/>
    <x v="9"/>
    <s v="P08"/>
    <x v="3"/>
    <x v="292"/>
    <n v="4043.25"/>
    <n v="213"/>
    <x v="0"/>
    <n v="18.982394366197184"/>
    <s v="Yes"/>
    <s v="February"/>
    <n v="2024"/>
  </r>
  <r>
    <s v="S00087722"/>
    <x v="9"/>
    <s v="P08"/>
    <x v="3"/>
    <x v="295"/>
    <n v="12361.5"/>
    <n v="619"/>
    <x v="3"/>
    <n v="19.970113085621971"/>
    <s v="No"/>
    <s v="September"/>
    <n v="2023"/>
  </r>
  <r>
    <s v="S00087737"/>
    <x v="9"/>
    <s v="P08"/>
    <x v="3"/>
    <x v="248"/>
    <n v="11911.5"/>
    <n v="596"/>
    <x v="0"/>
    <n v="19.985738255033556"/>
    <s v="Yes"/>
    <s v="April"/>
    <n v="2023"/>
  </r>
  <r>
    <s v="S00087761"/>
    <x v="9"/>
    <s v="P09"/>
    <x v="2"/>
    <x v="143"/>
    <n v="3008.25"/>
    <n v="159"/>
    <x v="0"/>
    <n v="18.919811320754718"/>
    <s v="Yes"/>
    <s v="October"/>
    <n v="2023"/>
  </r>
  <r>
    <s v="S00087804"/>
    <x v="9"/>
    <s v="P10"/>
    <x v="4"/>
    <x v="321"/>
    <n v="3537"/>
    <n v="222"/>
    <x v="0"/>
    <n v="15.932432432432432"/>
    <s v="Yes"/>
    <s v="January"/>
    <n v="2024"/>
  </r>
  <r>
    <s v="S00087858"/>
    <x v="9"/>
    <s v="P10"/>
    <x v="3"/>
    <x v="379"/>
    <n v="13002.75"/>
    <n v="1001"/>
    <x v="0"/>
    <n v="12.989760239760241"/>
    <s v="Yes"/>
    <s v="January"/>
    <n v="2024"/>
  </r>
  <r>
    <s v="S00087898"/>
    <x v="9"/>
    <s v="P11"/>
    <x v="1"/>
    <x v="36"/>
    <n v="7348.5"/>
    <n v="368"/>
    <x v="0"/>
    <n v="19.96875"/>
    <s v="Yes"/>
    <s v="February"/>
    <n v="2023"/>
  </r>
  <r>
    <s v="S00087929"/>
    <x v="9"/>
    <s v="P12"/>
    <x v="5"/>
    <x v="341"/>
    <n v="90"/>
    <n v="7"/>
    <x v="0"/>
    <n v="12.857142857142858"/>
    <s v="Yes"/>
    <s v="March"/>
    <n v="2023"/>
  </r>
  <r>
    <s v="S00088002"/>
    <x v="9"/>
    <s v="P13"/>
    <x v="0"/>
    <x v="54"/>
    <n v="4160.25"/>
    <n v="595"/>
    <x v="1"/>
    <n v="6.9920168067226891"/>
    <s v="No"/>
    <s v="July"/>
    <n v="2024"/>
  </r>
  <r>
    <s v="S00088017"/>
    <x v="9"/>
    <s v="P13"/>
    <x v="1"/>
    <x v="61"/>
    <n v="137.25"/>
    <n v="16"/>
    <x v="0"/>
    <n v="8.578125"/>
    <s v="Yes"/>
    <s v="January"/>
    <n v="2024"/>
  </r>
  <r>
    <s v="S00088018"/>
    <x v="9"/>
    <s v="P13"/>
    <x v="1"/>
    <x v="302"/>
    <n v="6448.5"/>
    <n v="717"/>
    <x v="0"/>
    <n v="8.993723849372385"/>
    <s v="Yes"/>
    <s v="April"/>
    <n v="2023"/>
  </r>
  <r>
    <s v="S00088113"/>
    <x v="9"/>
    <s v="P14"/>
    <x v="3"/>
    <x v="290"/>
    <n v="3732.75"/>
    <n v="220"/>
    <x v="0"/>
    <n v="16.967045454545456"/>
    <s v="Yes"/>
    <s v="March"/>
    <n v="2023"/>
  </r>
  <r>
    <s v="S00088114"/>
    <x v="9"/>
    <s v="P14"/>
    <x v="3"/>
    <x v="428"/>
    <n v="612"/>
    <n v="41"/>
    <x v="0"/>
    <n v="14.926829268292684"/>
    <s v="Yes"/>
    <s v="June"/>
    <n v="2024"/>
  </r>
  <r>
    <s v="S00088130"/>
    <x v="9"/>
    <s v="P14"/>
    <x v="3"/>
    <x v="5"/>
    <n v="630"/>
    <n v="40"/>
    <x v="1"/>
    <n v="15.75"/>
    <s v="No"/>
    <s v="August"/>
    <n v="2024"/>
  </r>
  <r>
    <s v="S00088141"/>
    <x v="9"/>
    <s v="P14"/>
    <x v="4"/>
    <x v="55"/>
    <n v="2630.25"/>
    <n v="147"/>
    <x v="0"/>
    <n v="17.892857142857142"/>
    <s v="Yes"/>
    <s v="January"/>
    <n v="2023"/>
  </r>
  <r>
    <s v="S00088147"/>
    <x v="9"/>
    <s v="P14"/>
    <x v="3"/>
    <x v="179"/>
    <n v="7092"/>
    <n v="444"/>
    <x v="0"/>
    <n v="15.972972972972974"/>
    <s v="Yes"/>
    <s v="December"/>
    <n v="2023"/>
  </r>
  <r>
    <s v="S00088158"/>
    <x v="9"/>
    <s v="P14"/>
    <x v="4"/>
    <x v="350"/>
    <n v="6392.25"/>
    <n v="427"/>
    <x v="0"/>
    <n v="14.970140515222482"/>
    <s v="Yes"/>
    <s v="November"/>
    <n v="2023"/>
  </r>
  <r>
    <s v="S00088173"/>
    <x v="9"/>
    <s v="P14"/>
    <x v="0"/>
    <x v="296"/>
    <n v="4513.5"/>
    <n v="283"/>
    <x v="3"/>
    <n v="15.948763250883392"/>
    <s v="No"/>
    <s v="July"/>
    <n v="2023"/>
  </r>
  <r>
    <s v="S00088174"/>
    <x v="9"/>
    <s v="P14"/>
    <x v="0"/>
    <x v="343"/>
    <n v="5904"/>
    <n v="348"/>
    <x v="0"/>
    <n v="16.96551724137931"/>
    <s v="Yes"/>
    <s v="July"/>
    <n v="2023"/>
  </r>
  <r>
    <s v="S00088176"/>
    <x v="9"/>
    <s v="P14"/>
    <x v="4"/>
    <x v="367"/>
    <n v="6306.75"/>
    <n v="395"/>
    <x v="0"/>
    <n v="15.966455696202532"/>
    <s v="Yes"/>
    <s v="February"/>
    <n v="2024"/>
  </r>
  <r>
    <s v="S00088234"/>
    <x v="9"/>
    <s v="P16"/>
    <x v="5"/>
    <x v="198"/>
    <n v="5382"/>
    <n v="385"/>
    <x v="1"/>
    <n v="13.97922077922078"/>
    <s v="No"/>
    <s v="August"/>
    <n v="2024"/>
  </r>
  <r>
    <s v="S00088245"/>
    <x v="9"/>
    <s v="P16"/>
    <x v="4"/>
    <x v="57"/>
    <n v="20130.75"/>
    <n v="1259"/>
    <x v="0"/>
    <n v="15.989475774424147"/>
    <s v="Yes"/>
    <s v="February"/>
    <n v="2024"/>
  </r>
  <r>
    <s v="S00088250"/>
    <x v="9"/>
    <s v="P16"/>
    <x v="3"/>
    <x v="66"/>
    <n v="8916.75"/>
    <n v="595"/>
    <x v="0"/>
    <n v="14.986134453781512"/>
    <s v="Yes"/>
    <s v="December"/>
    <n v="2023"/>
  </r>
  <r>
    <s v="S00088256"/>
    <x v="9"/>
    <s v="P16"/>
    <x v="1"/>
    <x v="451"/>
    <n v="1532.25"/>
    <n v="91"/>
    <x v="0"/>
    <n v="16.837912087912088"/>
    <s v="Yes"/>
    <s v="April"/>
    <n v="2024"/>
  </r>
  <r>
    <s v="S00088276"/>
    <x v="9"/>
    <s v="P16"/>
    <x v="0"/>
    <x v="29"/>
    <n v="9558"/>
    <n v="638"/>
    <x v="0"/>
    <n v="14.981191222570533"/>
    <s v="Yes"/>
    <s v="November"/>
    <n v="2023"/>
  </r>
  <r>
    <s v="S00088317"/>
    <x v="9"/>
    <s v="P17"/>
    <x v="3"/>
    <x v="159"/>
    <n v="5044.5"/>
    <n v="561"/>
    <x v="0"/>
    <n v="8.9919786096256686"/>
    <s v="Yes"/>
    <s v="June"/>
    <n v="2023"/>
  </r>
  <r>
    <s v="S00088322"/>
    <x v="9"/>
    <s v="P17"/>
    <x v="2"/>
    <x v="229"/>
    <n v="1500.75"/>
    <n v="188"/>
    <x v="0"/>
    <n v="7.9827127659574471"/>
    <s v="Yes"/>
    <s v="June"/>
    <n v="2023"/>
  </r>
  <r>
    <s v="S00088329"/>
    <x v="9"/>
    <s v="P17"/>
    <x v="4"/>
    <x v="252"/>
    <n v="7656.75"/>
    <n v="1094"/>
    <x v="1"/>
    <n v="6.9988574040219378"/>
    <s v="No"/>
    <s v="July"/>
    <n v="2024"/>
  </r>
  <r>
    <s v="S00088343"/>
    <x v="9"/>
    <s v="P17"/>
    <x v="0"/>
    <x v="245"/>
    <n v="14175"/>
    <n v="1575"/>
    <x v="0"/>
    <n v="9"/>
    <s v="Yes"/>
    <s v="October"/>
    <n v="2023"/>
  </r>
  <r>
    <s v="S00088345"/>
    <x v="9"/>
    <s v="P17"/>
    <x v="4"/>
    <x v="428"/>
    <n v="1419.75"/>
    <n v="203"/>
    <x v="0"/>
    <n v="6.9938423645320196"/>
    <s v="Yes"/>
    <s v="June"/>
    <n v="2024"/>
  </r>
  <r>
    <s v="S00088364"/>
    <x v="9"/>
    <s v="P17"/>
    <x v="4"/>
    <x v="381"/>
    <n v="2198.25"/>
    <n v="245"/>
    <x v="3"/>
    <n v="8.972448979591837"/>
    <s v="No"/>
    <s v="October"/>
    <n v="2023"/>
  </r>
  <r>
    <s v="S00088367"/>
    <x v="9"/>
    <s v="P18"/>
    <x v="3"/>
    <x v="95"/>
    <n v="13205.25"/>
    <n v="1201"/>
    <x v="1"/>
    <n v="10.995212323064113"/>
    <s v="No"/>
    <s v="July"/>
    <n v="2024"/>
  </r>
  <r>
    <s v="S00088370"/>
    <x v="9"/>
    <s v="P18"/>
    <x v="5"/>
    <x v="232"/>
    <n v="2313"/>
    <n v="290"/>
    <x v="0"/>
    <n v="7.9758620689655171"/>
    <s v="Yes"/>
    <s v="March"/>
    <n v="2023"/>
  </r>
  <r>
    <s v="S00088391"/>
    <x v="9"/>
    <s v="P18"/>
    <x v="1"/>
    <x v="15"/>
    <n v="7431.75"/>
    <n v="744"/>
    <x v="2"/>
    <n v="9.9889112903225801"/>
    <s v="No"/>
    <s v="September"/>
    <n v="2024"/>
  </r>
  <r>
    <s v="S00088452"/>
    <x v="9"/>
    <s v="P19"/>
    <x v="3"/>
    <x v="116"/>
    <n v="6111"/>
    <n v="236"/>
    <x v="3"/>
    <n v="25.89406779661017"/>
    <s v="No"/>
    <s v="August"/>
    <n v="2023"/>
  </r>
  <r>
    <s v="S00088530"/>
    <x v="9"/>
    <s v="P20"/>
    <x v="0"/>
    <x v="307"/>
    <n v="1588.5"/>
    <n v="177"/>
    <x v="0"/>
    <n v="8.9745762711864412"/>
    <s v="Yes"/>
    <s v="December"/>
    <n v="2023"/>
  </r>
  <r>
    <s v="S00088532"/>
    <x v="9"/>
    <s v="P20"/>
    <x v="4"/>
    <x v="139"/>
    <n v="3021.75"/>
    <n v="336"/>
    <x v="0"/>
    <n v="8.9933035714285712"/>
    <s v="Yes"/>
    <s v="March"/>
    <n v="2024"/>
  </r>
  <r>
    <s v="S00088539"/>
    <x v="9"/>
    <s v="P20"/>
    <x v="3"/>
    <x v="144"/>
    <n v="5589"/>
    <n v="509"/>
    <x v="3"/>
    <n v="10.980353634577604"/>
    <s v="No"/>
    <s v="August"/>
    <n v="2024"/>
  </r>
  <r>
    <s v="S00088553"/>
    <x v="9"/>
    <s v="P21"/>
    <x v="3"/>
    <x v="256"/>
    <n v="5292"/>
    <n v="530"/>
    <x v="0"/>
    <n v="9.9849056603773576"/>
    <s v="Yes"/>
    <s v="January"/>
    <n v="2024"/>
  </r>
  <r>
    <s v="S00088567"/>
    <x v="9"/>
    <s v="P21"/>
    <x v="4"/>
    <x v="399"/>
    <n v="4164.75"/>
    <n v="379"/>
    <x v="0"/>
    <n v="10.988786279683378"/>
    <s v="Yes"/>
    <s v="June"/>
    <n v="2023"/>
  </r>
  <r>
    <s v="S00088620"/>
    <x v="9"/>
    <s v="P21"/>
    <x v="4"/>
    <x v="250"/>
    <n v="7137"/>
    <n v="649"/>
    <x v="0"/>
    <n v="10.996918335901388"/>
    <s v="Yes"/>
    <s v="November"/>
    <n v="2023"/>
  </r>
  <r>
    <s v="S00088648"/>
    <x v="9"/>
    <s v="P22"/>
    <x v="0"/>
    <x v="362"/>
    <n v="6700.5"/>
    <n v="336"/>
    <x v="1"/>
    <n v="19.941964285714285"/>
    <s v="No"/>
    <s v="August"/>
    <n v="2024"/>
  </r>
  <r>
    <s v="S00088716"/>
    <x v="9"/>
    <s v="P22"/>
    <x v="0"/>
    <x v="16"/>
    <n v="4029.75"/>
    <n v="202"/>
    <x v="1"/>
    <n v="19.949257425742573"/>
    <s v="No"/>
    <s v="July"/>
    <n v="2024"/>
  </r>
  <r>
    <s v="S00088816"/>
    <x v="9"/>
    <s v="P01"/>
    <x v="1"/>
    <x v="266"/>
    <n v="4963.5"/>
    <n v="382"/>
    <x v="0"/>
    <n v="12.993455497382199"/>
    <s v="Yes"/>
    <s v="October"/>
    <n v="2023"/>
  </r>
  <r>
    <s v="S00088848"/>
    <x v="9"/>
    <s v="P03"/>
    <x v="5"/>
    <x v="279"/>
    <n v="13608"/>
    <n v="1238"/>
    <x v="0"/>
    <n v="10.991922455573505"/>
    <s v="Yes"/>
    <s v="March"/>
    <n v="2023"/>
  </r>
  <r>
    <s v="S00088856"/>
    <x v="9"/>
    <s v="P03"/>
    <x v="4"/>
    <x v="329"/>
    <n v="1008"/>
    <n v="112"/>
    <x v="0"/>
    <n v="9"/>
    <s v="Yes"/>
    <s v="November"/>
    <n v="2023"/>
  </r>
  <r>
    <s v="S00088926"/>
    <x v="9"/>
    <s v="P04"/>
    <x v="4"/>
    <x v="160"/>
    <n v="10746"/>
    <n v="1344"/>
    <x v="3"/>
    <n v="7.9955357142857144"/>
    <s v="No"/>
    <s v="November"/>
    <n v="2023"/>
  </r>
  <r>
    <s v="S00088940"/>
    <x v="9"/>
    <s v="P04"/>
    <x v="4"/>
    <x v="28"/>
    <n v="3674.25"/>
    <n v="735"/>
    <x v="0"/>
    <n v="4.9989795918367346"/>
    <s v="Yes"/>
    <s v="March"/>
    <n v="2024"/>
  </r>
  <r>
    <s v="S00088965"/>
    <x v="9"/>
    <s v="P04"/>
    <x v="5"/>
    <x v="293"/>
    <n v="1878.75"/>
    <n v="209"/>
    <x v="0"/>
    <n v="8.9892344497607652"/>
    <s v="Yes"/>
    <s v="April"/>
    <n v="2023"/>
  </r>
  <r>
    <s v="S00088998"/>
    <x v="9"/>
    <s v="P05"/>
    <x v="3"/>
    <x v="12"/>
    <n v="8259.75"/>
    <n v="1180"/>
    <x v="0"/>
    <n v="6.9997881355932208"/>
    <s v="Yes"/>
    <s v="August"/>
    <n v="2023"/>
  </r>
  <r>
    <s v="S00089024"/>
    <x v="9"/>
    <s v="P05"/>
    <x v="0"/>
    <x v="328"/>
    <n v="4639.5"/>
    <n v="774"/>
    <x v="0"/>
    <n v="5.9941860465116283"/>
    <s v="Yes"/>
    <s v="January"/>
    <n v="2023"/>
  </r>
  <r>
    <s v="S00089076"/>
    <x v="9"/>
    <s v="P05"/>
    <x v="4"/>
    <x v="189"/>
    <n v="2252.25"/>
    <n v="322"/>
    <x v="0"/>
    <n v="6.9945652173913047"/>
    <s v="Yes"/>
    <s v="November"/>
    <n v="2023"/>
  </r>
  <r>
    <s v="S00089081"/>
    <x v="9"/>
    <s v="P06"/>
    <x v="3"/>
    <x v="199"/>
    <n v="6493.5"/>
    <n v="271"/>
    <x v="0"/>
    <n v="23.961254612546124"/>
    <s v="Yes"/>
    <s v="April"/>
    <n v="2024"/>
  </r>
  <r>
    <s v="S00089094"/>
    <x v="9"/>
    <s v="P06"/>
    <x v="4"/>
    <x v="408"/>
    <n v="391.5"/>
    <n v="16"/>
    <x v="0"/>
    <n v="24.46875"/>
    <s v="Yes"/>
    <s v="June"/>
    <n v="2023"/>
  </r>
  <r>
    <s v="S00089100"/>
    <x v="9"/>
    <s v="P06"/>
    <x v="3"/>
    <x v="369"/>
    <n v="5352.75"/>
    <n v="192"/>
    <x v="0"/>
    <n v="27.87890625"/>
    <s v="Yes"/>
    <s v="October"/>
    <n v="2023"/>
  </r>
  <r>
    <s v="S00089160"/>
    <x v="9"/>
    <s v="P07"/>
    <x v="0"/>
    <x v="109"/>
    <n v="4565.25"/>
    <n v="170"/>
    <x v="0"/>
    <n v="26.854411764705883"/>
    <s v="Yes"/>
    <s v="February"/>
    <n v="2024"/>
  </r>
  <r>
    <s v="S00089213"/>
    <x v="9"/>
    <s v="P08"/>
    <x v="4"/>
    <x v="126"/>
    <n v="9839.25"/>
    <n v="547"/>
    <x v="0"/>
    <n v="17.987659963436929"/>
    <s v="Yes"/>
    <s v="December"/>
    <n v="2023"/>
  </r>
  <r>
    <s v="S00089260"/>
    <x v="9"/>
    <s v="P08"/>
    <x v="0"/>
    <x v="30"/>
    <n v="6063.75"/>
    <n v="276"/>
    <x v="1"/>
    <n v="21.970108695652176"/>
    <s v="No"/>
    <s v="August"/>
    <n v="2024"/>
  </r>
  <r>
    <s v="S00089282"/>
    <x v="9"/>
    <s v="P08"/>
    <x v="4"/>
    <x v="264"/>
    <n v="6741"/>
    <n v="321"/>
    <x v="1"/>
    <n v="21"/>
    <s v="No"/>
    <s v="July"/>
    <n v="2024"/>
  </r>
  <r>
    <s v="S00089290"/>
    <x v="9"/>
    <s v="P09"/>
    <x v="5"/>
    <x v="425"/>
    <n v="8221.5"/>
    <n v="412"/>
    <x v="0"/>
    <n v="19.95509708737864"/>
    <s v="Yes"/>
    <s v="December"/>
    <n v="2023"/>
  </r>
  <r>
    <s v="S00089306"/>
    <x v="9"/>
    <s v="P10"/>
    <x v="5"/>
    <x v="314"/>
    <n v="2949.75"/>
    <n v="197"/>
    <x v="0"/>
    <n v="14.973350253807107"/>
    <s v="Yes"/>
    <s v="November"/>
    <n v="2023"/>
  </r>
  <r>
    <s v="S00089360"/>
    <x v="9"/>
    <s v="P10"/>
    <x v="1"/>
    <x v="192"/>
    <n v="4108.5"/>
    <n v="343"/>
    <x v="0"/>
    <n v="11.978134110787172"/>
    <s v="Yes"/>
    <s v="April"/>
    <n v="2023"/>
  </r>
  <r>
    <s v="S00089370"/>
    <x v="9"/>
    <s v="P10"/>
    <x v="3"/>
    <x v="298"/>
    <n v="510.75"/>
    <n v="32"/>
    <x v="0"/>
    <n v="15.9609375"/>
    <s v="Yes"/>
    <s v="February"/>
    <n v="2024"/>
  </r>
  <r>
    <s v="S00089378"/>
    <x v="9"/>
    <s v="P10"/>
    <x v="1"/>
    <x v="259"/>
    <n v="7299"/>
    <n v="487"/>
    <x v="0"/>
    <n v="14.987679671457906"/>
    <s v="Yes"/>
    <s v="February"/>
    <n v="2023"/>
  </r>
  <r>
    <s v="S00089383"/>
    <x v="9"/>
    <s v="P10"/>
    <x v="4"/>
    <x v="35"/>
    <n v="3512.25"/>
    <n v="235"/>
    <x v="0"/>
    <n v="14.945744680851064"/>
    <s v="Yes"/>
    <s v="January"/>
    <n v="2024"/>
  </r>
  <r>
    <s v="S00089399"/>
    <x v="9"/>
    <s v="P10"/>
    <x v="4"/>
    <x v="23"/>
    <n v="1507.5"/>
    <n v="95"/>
    <x v="1"/>
    <n v="15.868421052631579"/>
    <s v="No"/>
    <s v="August"/>
    <n v="2024"/>
  </r>
  <r>
    <s v="S00089408"/>
    <x v="9"/>
    <s v="P10"/>
    <x v="5"/>
    <x v="102"/>
    <n v="2232"/>
    <n v="149"/>
    <x v="0"/>
    <n v="14.979865771812081"/>
    <s v="Yes"/>
    <s v="March"/>
    <n v="2024"/>
  </r>
  <r>
    <s v="S00089467"/>
    <x v="9"/>
    <s v="P12"/>
    <x v="4"/>
    <x v="387"/>
    <n v="4959"/>
    <n v="355"/>
    <x v="0"/>
    <n v="13.969014084507043"/>
    <s v="Yes"/>
    <s v="March"/>
    <n v="2023"/>
  </r>
  <r>
    <s v="S00089518"/>
    <x v="9"/>
    <s v="P12"/>
    <x v="4"/>
    <x v="148"/>
    <n v="7863.75"/>
    <n v="605"/>
    <x v="0"/>
    <n v="12.99793388429752"/>
    <s v="Yes"/>
    <s v="February"/>
    <n v="2024"/>
  </r>
  <r>
    <s v="S00089549"/>
    <x v="9"/>
    <s v="P13"/>
    <x v="0"/>
    <x v="146"/>
    <n v="1815.75"/>
    <n v="260"/>
    <x v="0"/>
    <n v="6.983653846153846"/>
    <s v="Yes"/>
    <s v="April"/>
    <n v="2024"/>
  </r>
  <r>
    <s v="S00089554"/>
    <x v="9"/>
    <s v="P13"/>
    <x v="4"/>
    <x v="445"/>
    <n v="324"/>
    <n v="54"/>
    <x v="0"/>
    <n v="6"/>
    <s v="Yes"/>
    <s v="March"/>
    <n v="2024"/>
  </r>
  <r>
    <s v="S00089565"/>
    <x v="9"/>
    <s v="P13"/>
    <x v="1"/>
    <x v="279"/>
    <n v="8122.5"/>
    <n v="1354"/>
    <x v="0"/>
    <n v="5.9988921713441652"/>
    <s v="Yes"/>
    <s v="March"/>
    <n v="2023"/>
  </r>
  <r>
    <s v="S00089622"/>
    <x v="9"/>
    <s v="P13"/>
    <x v="4"/>
    <x v="280"/>
    <n v="7143.75"/>
    <n v="715"/>
    <x v="3"/>
    <n v="9.9912587412587417"/>
    <s v="No"/>
    <s v="January"/>
    <n v="2024"/>
  </r>
  <r>
    <s v="S00089639"/>
    <x v="9"/>
    <s v="P13"/>
    <x v="4"/>
    <x v="385"/>
    <n v="6943.5"/>
    <n v="695"/>
    <x v="2"/>
    <n v="9.9906474820143885"/>
    <s v="No"/>
    <s v="September"/>
    <n v="2024"/>
  </r>
  <r>
    <s v="S00089641"/>
    <x v="9"/>
    <s v="P14"/>
    <x v="3"/>
    <x v="375"/>
    <n v="3165.75"/>
    <n v="187"/>
    <x v="0"/>
    <n v="16.929144385026738"/>
    <s v="Yes"/>
    <s v="June"/>
    <n v="2024"/>
  </r>
  <r>
    <s v="S00089655"/>
    <x v="9"/>
    <s v="P14"/>
    <x v="4"/>
    <x v="139"/>
    <n v="3831.75"/>
    <n v="226"/>
    <x v="0"/>
    <n v="16.954646017699115"/>
    <s v="Yes"/>
    <s v="March"/>
    <n v="2024"/>
  </r>
  <r>
    <s v="S00089674"/>
    <x v="9"/>
    <s v="P14"/>
    <x v="4"/>
    <x v="365"/>
    <n v="5760"/>
    <n v="320"/>
    <x v="2"/>
    <n v="18"/>
    <s v="No"/>
    <s v="September"/>
    <n v="2024"/>
  </r>
  <r>
    <s v="S00089675"/>
    <x v="9"/>
    <s v="P14"/>
    <x v="3"/>
    <x v="230"/>
    <n v="7715.25"/>
    <n v="429"/>
    <x v="0"/>
    <n v="17.984265734265733"/>
    <s v="Yes"/>
    <s v="July"/>
    <n v="2023"/>
  </r>
  <r>
    <s v="S00089684"/>
    <x v="9"/>
    <s v="P14"/>
    <x v="1"/>
    <x v="249"/>
    <n v="4063.5"/>
    <n v="240"/>
    <x v="1"/>
    <n v="16.931249999999999"/>
    <s v="No"/>
    <s v="July"/>
    <n v="2024"/>
  </r>
  <r>
    <s v="S00089700"/>
    <x v="9"/>
    <s v="P14"/>
    <x v="1"/>
    <x v="77"/>
    <n v="3447"/>
    <n v="203"/>
    <x v="0"/>
    <n v="16.980295566502463"/>
    <s v="Yes"/>
    <s v="November"/>
    <n v="2023"/>
  </r>
  <r>
    <s v="S00089701"/>
    <x v="9"/>
    <s v="P14"/>
    <x v="1"/>
    <x v="291"/>
    <n v="6162.75"/>
    <n v="363"/>
    <x v="0"/>
    <n v="16.977272727272727"/>
    <s v="Yes"/>
    <s v="January"/>
    <n v="2023"/>
  </r>
  <r>
    <s v="S00089721"/>
    <x v="9"/>
    <s v="P15"/>
    <x v="0"/>
    <x v="78"/>
    <n v="13549.5"/>
    <n v="714"/>
    <x v="0"/>
    <n v="18.97689075630252"/>
    <s v="Yes"/>
    <s v="August"/>
    <n v="2023"/>
  </r>
  <r>
    <s v="S00089737"/>
    <x v="9"/>
    <s v="P15"/>
    <x v="0"/>
    <x v="80"/>
    <n v="193.5"/>
    <n v="10"/>
    <x v="0"/>
    <n v="19.350000000000001"/>
    <s v="Yes"/>
    <s v="February"/>
    <n v="2024"/>
  </r>
  <r>
    <s v="S00089745"/>
    <x v="9"/>
    <s v="P16"/>
    <x v="3"/>
    <x v="305"/>
    <n v="36"/>
    <n v="2"/>
    <x v="0"/>
    <n v="18"/>
    <s v="Yes"/>
    <s v="June"/>
    <n v="2024"/>
  </r>
  <r>
    <s v="S00089786"/>
    <x v="9"/>
    <s v="P16"/>
    <x v="1"/>
    <x v="175"/>
    <n v="1233"/>
    <n v="78"/>
    <x v="0"/>
    <n v="15.807692307692308"/>
    <s v="Yes"/>
    <s v="February"/>
    <n v="2023"/>
  </r>
  <r>
    <s v="S00089795"/>
    <x v="9"/>
    <s v="P16"/>
    <x v="3"/>
    <x v="187"/>
    <n v="6543"/>
    <n v="437"/>
    <x v="0"/>
    <n v="14.972540045766591"/>
    <s v="Yes"/>
    <s v="February"/>
    <n v="2024"/>
  </r>
  <r>
    <s v="S00089828"/>
    <x v="9"/>
    <s v="P17"/>
    <x v="3"/>
    <x v="309"/>
    <n v="12413.25"/>
    <n v="1552"/>
    <x v="1"/>
    <n v="7.9982280927835054"/>
    <s v="No"/>
    <s v="July"/>
    <n v="2024"/>
  </r>
  <r>
    <s v="S00089883"/>
    <x v="9"/>
    <s v="P17"/>
    <x v="5"/>
    <x v="25"/>
    <n v="7186.5"/>
    <n v="1027"/>
    <x v="0"/>
    <n v="6.9975657254138266"/>
    <s v="Yes"/>
    <s v="September"/>
    <n v="2023"/>
  </r>
  <r>
    <s v="S00089894"/>
    <x v="9"/>
    <s v="P17"/>
    <x v="4"/>
    <x v="74"/>
    <n v="4056.75"/>
    <n v="508"/>
    <x v="0"/>
    <n v="7.9857283464566926"/>
    <s v="Yes"/>
    <s v="February"/>
    <n v="2024"/>
  </r>
  <r>
    <s v="S00089909"/>
    <x v="9"/>
    <s v="P18"/>
    <x v="4"/>
    <x v="365"/>
    <n v="6824.25"/>
    <n v="621"/>
    <x v="2"/>
    <n v="10.989130434782609"/>
    <s v="No"/>
    <s v="September"/>
    <n v="2024"/>
  </r>
  <r>
    <s v="S00089959"/>
    <x v="9"/>
    <s v="P18"/>
    <x v="0"/>
    <x v="407"/>
    <n v="11427.75"/>
    <n v="1270"/>
    <x v="0"/>
    <n v="8.9982283464566937"/>
    <s v="Yes"/>
    <s v="March"/>
    <n v="2023"/>
  </r>
  <r>
    <s v="S00089973"/>
    <x v="9"/>
    <s v="P18"/>
    <x v="1"/>
    <x v="274"/>
    <n v="11589.75"/>
    <n v="1656"/>
    <x v="0"/>
    <n v="6.9986413043478262"/>
    <s v="Yes"/>
    <s v="February"/>
    <n v="2024"/>
  </r>
  <r>
    <s v="S00089985"/>
    <x v="9"/>
    <s v="P19"/>
    <x v="5"/>
    <x v="104"/>
    <n v="3024"/>
    <n v="105"/>
    <x v="0"/>
    <n v="28.8"/>
    <s v="Yes"/>
    <s v="April"/>
    <n v="2023"/>
  </r>
  <r>
    <s v="S00089999"/>
    <x v="9"/>
    <s v="P19"/>
    <x v="3"/>
    <x v="22"/>
    <n v="2997"/>
    <n v="108"/>
    <x v="0"/>
    <n v="27.75"/>
    <s v="Yes"/>
    <s v="October"/>
    <n v="2023"/>
  </r>
  <r>
    <s v="S00090008"/>
    <x v="9"/>
    <s v="P19"/>
    <x v="0"/>
    <x v="292"/>
    <n v="4853.25"/>
    <n v="174"/>
    <x v="0"/>
    <n v="27.892241379310345"/>
    <s v="Yes"/>
    <s v="February"/>
    <n v="2024"/>
  </r>
  <r>
    <s v="S00090047"/>
    <x v="9"/>
    <s v="P20"/>
    <x v="4"/>
    <x v="57"/>
    <n v="2598.75"/>
    <n v="289"/>
    <x v="0"/>
    <n v="8.9922145328719729"/>
    <s v="Yes"/>
    <s v="February"/>
    <n v="2024"/>
  </r>
  <r>
    <s v="S00090064"/>
    <x v="9"/>
    <s v="P20"/>
    <x v="4"/>
    <x v="34"/>
    <n v="13565.25"/>
    <n v="1696"/>
    <x v="0"/>
    <n v="7.9983785377358494"/>
    <s v="Yes"/>
    <s v="April"/>
    <n v="2023"/>
  </r>
  <r>
    <s v="S00090066"/>
    <x v="9"/>
    <s v="P20"/>
    <x v="3"/>
    <x v="142"/>
    <n v="4774.5"/>
    <n v="531"/>
    <x v="0"/>
    <n v="8.9915254237288131"/>
    <s v="Yes"/>
    <s v="August"/>
    <n v="2023"/>
  </r>
  <r>
    <s v="S00090094"/>
    <x v="9"/>
    <s v="P21"/>
    <x v="0"/>
    <x v="250"/>
    <n v="150.75"/>
    <n v="14"/>
    <x v="0"/>
    <n v="10.767857142857142"/>
    <s v="Yes"/>
    <s v="November"/>
    <n v="2023"/>
  </r>
  <r>
    <s v="S00090114"/>
    <x v="9"/>
    <s v="P21"/>
    <x v="4"/>
    <x v="294"/>
    <n v="2391.75"/>
    <n v="240"/>
    <x v="1"/>
    <n v="9.9656249999999993"/>
    <s v="No"/>
    <s v="July"/>
    <n v="2024"/>
  </r>
  <r>
    <s v="S00090167"/>
    <x v="9"/>
    <s v="P21"/>
    <x v="4"/>
    <x v="352"/>
    <n v="5298.75"/>
    <n v="530"/>
    <x v="1"/>
    <n v="9.9976415094339615"/>
    <s v="No"/>
    <s v="August"/>
    <n v="2024"/>
  </r>
  <r>
    <s v="S00090170"/>
    <x v="9"/>
    <s v="P22"/>
    <x v="3"/>
    <x v="362"/>
    <n v="9380.25"/>
    <n v="494"/>
    <x v="1"/>
    <n v="18.988360323886639"/>
    <s v="No"/>
    <s v="August"/>
    <n v="2024"/>
  </r>
  <r>
    <s v="S00090174"/>
    <x v="9"/>
    <s v="P22"/>
    <x v="5"/>
    <x v="47"/>
    <n v="10620"/>
    <n v="531"/>
    <x v="2"/>
    <n v="20"/>
    <s v="No"/>
    <s v="September"/>
    <n v="2024"/>
  </r>
  <r>
    <s v="S00090183"/>
    <x v="9"/>
    <s v="P22"/>
    <x v="4"/>
    <x v="118"/>
    <n v="4223.25"/>
    <n v="223"/>
    <x v="0"/>
    <n v="18.938340807174889"/>
    <s v="Yes"/>
    <s v="February"/>
    <n v="2023"/>
  </r>
  <r>
    <s v="S00090277"/>
    <x v="9"/>
    <s v="P01"/>
    <x v="2"/>
    <x v="109"/>
    <n v="6540.75"/>
    <n v="468"/>
    <x v="0"/>
    <n v="13.975961538461538"/>
    <s v="Yes"/>
    <s v="February"/>
    <n v="2024"/>
  </r>
  <r>
    <s v="S00090292"/>
    <x v="9"/>
    <s v="P01"/>
    <x v="5"/>
    <x v="231"/>
    <n v="4909.5"/>
    <n v="328"/>
    <x v="1"/>
    <n v="14.967987804878049"/>
    <s v="No"/>
    <s v="July"/>
    <n v="2024"/>
  </r>
  <r>
    <s v="S00090327"/>
    <x v="9"/>
    <s v="P01"/>
    <x v="5"/>
    <x v="295"/>
    <n v="1172.25"/>
    <n v="79"/>
    <x v="0"/>
    <n v="14.838607594936709"/>
    <s v="Yes"/>
    <s v="September"/>
    <n v="2023"/>
  </r>
  <r>
    <s v="S00090350"/>
    <x v="9"/>
    <s v="P01"/>
    <x v="0"/>
    <x v="257"/>
    <n v="7184.25"/>
    <n v="553"/>
    <x v="0"/>
    <n v="12.991410488245931"/>
    <s v="Yes"/>
    <s v="December"/>
    <n v="2023"/>
  </r>
  <r>
    <s v="S00090376"/>
    <x v="9"/>
    <s v="P03"/>
    <x v="5"/>
    <x v="11"/>
    <n v="6360.75"/>
    <n v="579"/>
    <x v="2"/>
    <n v="10.985751295336788"/>
    <s v="No"/>
    <s v="September"/>
    <n v="2024"/>
  </r>
  <r>
    <s v="S00090382"/>
    <x v="9"/>
    <s v="P03"/>
    <x v="0"/>
    <x v="51"/>
    <n v="1287"/>
    <n v="117"/>
    <x v="1"/>
    <n v="11"/>
    <s v="No"/>
    <s v="August"/>
    <n v="2024"/>
  </r>
  <r>
    <s v="S00090384"/>
    <x v="9"/>
    <s v="P03"/>
    <x v="0"/>
    <x v="222"/>
    <n v="4486.5"/>
    <n v="449"/>
    <x v="3"/>
    <n v="9.992204899777283"/>
    <s v="No"/>
    <s v="June"/>
    <n v="2024"/>
  </r>
  <r>
    <s v="S00090386"/>
    <x v="9"/>
    <s v="P03"/>
    <x v="4"/>
    <x v="11"/>
    <n v="3163.5"/>
    <n v="264"/>
    <x v="2"/>
    <n v="11.982954545454545"/>
    <s v="No"/>
    <s v="September"/>
    <n v="2024"/>
  </r>
  <r>
    <s v="S00090439"/>
    <x v="9"/>
    <s v="P04"/>
    <x v="4"/>
    <x v="362"/>
    <n v="8433"/>
    <n v="1055"/>
    <x v="1"/>
    <n v="7.9933649289099522"/>
    <s v="No"/>
    <s v="August"/>
    <n v="2024"/>
  </r>
  <r>
    <s v="S00090471"/>
    <x v="9"/>
    <s v="P04"/>
    <x v="4"/>
    <x v="89"/>
    <n v="7326"/>
    <n v="916"/>
    <x v="0"/>
    <n v="7.9978165938864629"/>
    <s v="Yes"/>
    <s v="December"/>
    <n v="2023"/>
  </r>
  <r>
    <s v="S00090487"/>
    <x v="9"/>
    <s v="P04"/>
    <x v="4"/>
    <x v="269"/>
    <n v="10752.75"/>
    <n v="1537"/>
    <x v="0"/>
    <n v="6.9959336369551073"/>
    <s v="Yes"/>
    <s v="May"/>
    <n v="2024"/>
  </r>
  <r>
    <s v="S00090488"/>
    <x v="9"/>
    <s v="P04"/>
    <x v="4"/>
    <x v="170"/>
    <n v="3393"/>
    <n v="485"/>
    <x v="1"/>
    <n v="6.9958762886597938"/>
    <s v="No"/>
    <s v="July"/>
    <n v="2024"/>
  </r>
  <r>
    <s v="S00090498"/>
    <x v="9"/>
    <s v="P04"/>
    <x v="2"/>
    <x v="130"/>
    <n v="6147"/>
    <n v="1230"/>
    <x v="0"/>
    <n v="4.9975609756097565"/>
    <s v="Yes"/>
    <s v="July"/>
    <n v="2023"/>
  </r>
  <r>
    <s v="S00090507"/>
    <x v="9"/>
    <s v="P04"/>
    <x v="4"/>
    <x v="314"/>
    <n v="416.25"/>
    <n v="60"/>
    <x v="0"/>
    <n v="6.9375"/>
    <s v="Yes"/>
    <s v="November"/>
    <n v="2023"/>
  </r>
  <r>
    <s v="S00090525"/>
    <x v="9"/>
    <s v="P05"/>
    <x v="3"/>
    <x v="322"/>
    <n v="1147.5"/>
    <n v="192"/>
    <x v="0"/>
    <n v="5.9765625"/>
    <s v="Yes"/>
    <s v="September"/>
    <n v="2023"/>
  </r>
  <r>
    <s v="S00090546"/>
    <x v="9"/>
    <s v="P05"/>
    <x v="5"/>
    <x v="4"/>
    <n v="180"/>
    <n v="30"/>
    <x v="0"/>
    <n v="6"/>
    <s v="Yes"/>
    <s v="December"/>
    <n v="2023"/>
  </r>
  <r>
    <s v="S00090548"/>
    <x v="9"/>
    <s v="P05"/>
    <x v="5"/>
    <x v="286"/>
    <n v="1170"/>
    <n v="195"/>
    <x v="0"/>
    <n v="6"/>
    <s v="Yes"/>
    <s v="January"/>
    <n v="2024"/>
  </r>
  <r>
    <s v="S00090554"/>
    <x v="9"/>
    <s v="P05"/>
    <x v="0"/>
    <x v="268"/>
    <n v="10012.5"/>
    <n v="1431"/>
    <x v="0"/>
    <n v="6.9968553459119498"/>
    <s v="Yes"/>
    <s v="April"/>
    <n v="2024"/>
  </r>
  <r>
    <s v="S00090570"/>
    <x v="9"/>
    <s v="P05"/>
    <x v="0"/>
    <x v="43"/>
    <n v="3474"/>
    <n v="579"/>
    <x v="0"/>
    <n v="6"/>
    <s v="Yes"/>
    <s v="October"/>
    <n v="2023"/>
  </r>
  <r>
    <s v="S00090576"/>
    <x v="9"/>
    <s v="P05"/>
    <x v="3"/>
    <x v="28"/>
    <n v="2578.5"/>
    <n v="323"/>
    <x v="0"/>
    <n v="7.9829721362229105"/>
    <s v="Yes"/>
    <s v="March"/>
    <n v="2024"/>
  </r>
  <r>
    <s v="S00090593"/>
    <x v="9"/>
    <s v="P05"/>
    <x v="3"/>
    <x v="230"/>
    <n v="3210.75"/>
    <n v="459"/>
    <x v="0"/>
    <n v="6.9950980392156863"/>
    <s v="Yes"/>
    <s v="July"/>
    <n v="2023"/>
  </r>
  <r>
    <s v="S00090605"/>
    <x v="9"/>
    <s v="P05"/>
    <x v="0"/>
    <x v="356"/>
    <n v="12485.25"/>
    <n v="1388"/>
    <x v="0"/>
    <n v="8.9951368876080693"/>
    <s v="Yes"/>
    <s v="March"/>
    <n v="2024"/>
  </r>
  <r>
    <s v="S00090614"/>
    <x v="9"/>
    <s v="P06"/>
    <x v="5"/>
    <x v="443"/>
    <n v="8961.75"/>
    <n v="374"/>
    <x v="1"/>
    <n v="23.961898395721924"/>
    <s v="No"/>
    <s v="July"/>
    <n v="2024"/>
  </r>
  <r>
    <s v="S00090667"/>
    <x v="9"/>
    <s v="P07"/>
    <x v="5"/>
    <x v="187"/>
    <n v="6896.25"/>
    <n v="266"/>
    <x v="0"/>
    <n v="25.925751879699249"/>
    <s v="Yes"/>
    <s v="February"/>
    <n v="2024"/>
  </r>
  <r>
    <s v="S00090690"/>
    <x v="9"/>
    <s v="P07"/>
    <x v="0"/>
    <x v="188"/>
    <n v="5456.25"/>
    <n v="203"/>
    <x v="0"/>
    <n v="26.878078817733989"/>
    <s v="Yes"/>
    <s v="January"/>
    <n v="2023"/>
  </r>
  <r>
    <s v="S00090701"/>
    <x v="9"/>
    <s v="P07"/>
    <x v="5"/>
    <x v="44"/>
    <n v="5323.5"/>
    <n v="222"/>
    <x v="0"/>
    <n v="23.97972972972973"/>
    <s v="Yes"/>
    <s v="June"/>
    <n v="2023"/>
  </r>
  <r>
    <s v="S00090723"/>
    <x v="9"/>
    <s v="P07"/>
    <x v="0"/>
    <x v="330"/>
    <n v="5865.75"/>
    <n v="210"/>
    <x v="0"/>
    <n v="27.932142857142857"/>
    <s v="Yes"/>
    <s v="March"/>
    <n v="2024"/>
  </r>
  <r>
    <s v="S00090729"/>
    <x v="9"/>
    <s v="P08"/>
    <x v="3"/>
    <x v="49"/>
    <n v="9767.25"/>
    <n v="543"/>
    <x v="2"/>
    <n v="17.987569060773481"/>
    <s v="No"/>
    <s v="September"/>
    <n v="2024"/>
  </r>
  <r>
    <s v="S00090733"/>
    <x v="9"/>
    <s v="P08"/>
    <x v="5"/>
    <x v="379"/>
    <n v="8430.75"/>
    <n v="469"/>
    <x v="0"/>
    <n v="17.976012793176974"/>
    <s v="Yes"/>
    <s v="January"/>
    <n v="2024"/>
  </r>
  <r>
    <s v="S00090753"/>
    <x v="9"/>
    <s v="P08"/>
    <x v="2"/>
    <x v="280"/>
    <n v="7116.75"/>
    <n v="356"/>
    <x v="0"/>
    <n v="19.990870786516854"/>
    <s v="Yes"/>
    <s v="January"/>
    <n v="2024"/>
  </r>
  <r>
    <s v="S00090763"/>
    <x v="9"/>
    <s v="P08"/>
    <x v="3"/>
    <x v="294"/>
    <n v="119.25"/>
    <n v="7"/>
    <x v="1"/>
    <n v="17.035714285714285"/>
    <s v="No"/>
    <s v="July"/>
    <n v="2024"/>
  </r>
  <r>
    <s v="S00090783"/>
    <x v="9"/>
    <s v="P08"/>
    <x v="3"/>
    <x v="325"/>
    <n v="4932"/>
    <n v="260"/>
    <x v="0"/>
    <n v="18.969230769230769"/>
    <s v="Yes"/>
    <s v="May"/>
    <n v="2024"/>
  </r>
  <r>
    <s v="S00090802"/>
    <x v="9"/>
    <s v="P08"/>
    <x v="5"/>
    <x v="295"/>
    <n v="2830.5"/>
    <n v="142"/>
    <x v="0"/>
    <n v="19.933098591549296"/>
    <s v="Yes"/>
    <s v="September"/>
    <n v="2023"/>
  </r>
  <r>
    <s v="S00090815"/>
    <x v="9"/>
    <s v="P09"/>
    <x v="3"/>
    <x v="233"/>
    <n v="9733.5"/>
    <n v="487"/>
    <x v="0"/>
    <n v="19.986652977412732"/>
    <s v="Yes"/>
    <s v="January"/>
    <n v="2023"/>
  </r>
  <r>
    <s v="S00090890"/>
    <x v="9"/>
    <s v="P10"/>
    <x v="1"/>
    <x v="387"/>
    <n v="4155.75"/>
    <n v="260"/>
    <x v="0"/>
    <n v="15.983653846153846"/>
    <s v="Yes"/>
    <s v="March"/>
    <n v="2023"/>
  </r>
  <r>
    <s v="S00090998"/>
    <x v="9"/>
    <s v="P12"/>
    <x v="4"/>
    <x v="305"/>
    <n v="9324"/>
    <n v="718"/>
    <x v="0"/>
    <n v="12.986072423398328"/>
    <s v="Yes"/>
    <s v="June"/>
    <n v="2024"/>
  </r>
  <r>
    <s v="S00091044"/>
    <x v="9"/>
    <s v="P12"/>
    <x v="1"/>
    <x v="276"/>
    <n v="5094"/>
    <n v="300"/>
    <x v="0"/>
    <n v="16.98"/>
    <s v="Yes"/>
    <s v="October"/>
    <n v="2023"/>
  </r>
  <r>
    <s v="S00091045"/>
    <x v="9"/>
    <s v="P12"/>
    <x v="0"/>
    <x v="244"/>
    <n v="9684"/>
    <n v="646"/>
    <x v="0"/>
    <n v="14.990712074303406"/>
    <s v="Yes"/>
    <s v="September"/>
    <n v="2023"/>
  </r>
  <r>
    <s v="S00091051"/>
    <x v="9"/>
    <s v="P12"/>
    <x v="4"/>
    <x v="425"/>
    <n v="5881.5"/>
    <n v="393"/>
    <x v="0"/>
    <n v="14.965648854961833"/>
    <s v="Yes"/>
    <s v="December"/>
    <n v="2023"/>
  </r>
  <r>
    <s v="S00091201"/>
    <x v="9"/>
    <s v="P14"/>
    <x v="4"/>
    <x v="236"/>
    <n v="3325.5"/>
    <n v="185"/>
    <x v="0"/>
    <n v="17.975675675675674"/>
    <s v="Yes"/>
    <s v="February"/>
    <n v="2023"/>
  </r>
  <r>
    <s v="S00091226"/>
    <x v="9"/>
    <s v="P14"/>
    <x v="5"/>
    <x v="379"/>
    <n v="3888"/>
    <n v="243"/>
    <x v="0"/>
    <n v="16"/>
    <s v="Yes"/>
    <s v="January"/>
    <n v="2024"/>
  </r>
  <r>
    <s v="S00091248"/>
    <x v="9"/>
    <s v="P15"/>
    <x v="1"/>
    <x v="443"/>
    <n v="13527"/>
    <n v="645"/>
    <x v="1"/>
    <n v="20.972093023255812"/>
    <s v="No"/>
    <s v="July"/>
    <n v="2024"/>
  </r>
  <r>
    <s v="S00091252"/>
    <x v="9"/>
    <s v="P15"/>
    <x v="4"/>
    <x v="91"/>
    <n v="841.5"/>
    <n v="41"/>
    <x v="0"/>
    <n v="20.524390243902438"/>
    <s v="Yes"/>
    <s v="June"/>
    <n v="2024"/>
  </r>
  <r>
    <s v="S00091300"/>
    <x v="9"/>
    <s v="P16"/>
    <x v="0"/>
    <x v="89"/>
    <n v="1325.25"/>
    <n v="74"/>
    <x v="3"/>
    <n v="17.908783783783782"/>
    <s v="No"/>
    <s v="December"/>
    <n v="2023"/>
  </r>
  <r>
    <s v="S00091303"/>
    <x v="9"/>
    <s v="P16"/>
    <x v="4"/>
    <x v="66"/>
    <n v="12462.75"/>
    <n v="779"/>
    <x v="0"/>
    <n v="15.998395378690629"/>
    <s v="Yes"/>
    <s v="December"/>
    <n v="2023"/>
  </r>
  <r>
    <s v="S00091312"/>
    <x v="9"/>
    <s v="P16"/>
    <x v="5"/>
    <x v="94"/>
    <n v="2945.25"/>
    <n v="164"/>
    <x v="1"/>
    <n v="17.958841463414632"/>
    <s v="No"/>
    <s v="July"/>
    <n v="2024"/>
  </r>
  <r>
    <s v="S00091351"/>
    <x v="9"/>
    <s v="P16"/>
    <x v="0"/>
    <x v="317"/>
    <n v="882"/>
    <n v="52"/>
    <x v="0"/>
    <n v="16.96153846153846"/>
    <s v="Yes"/>
    <s v="July"/>
    <n v="2023"/>
  </r>
  <r>
    <s v="S00091396"/>
    <x v="9"/>
    <s v="P17"/>
    <x v="5"/>
    <x v="56"/>
    <n v="2499.75"/>
    <n v="358"/>
    <x v="3"/>
    <n v="6.9825418994413404"/>
    <s v="No"/>
    <s v="July"/>
    <n v="2024"/>
  </r>
  <r>
    <s v="S00091411"/>
    <x v="9"/>
    <s v="P17"/>
    <x v="3"/>
    <x v="309"/>
    <n v="3777.75"/>
    <n v="540"/>
    <x v="1"/>
    <n v="6.9958333333333336"/>
    <s v="No"/>
    <s v="July"/>
    <n v="2024"/>
  </r>
  <r>
    <s v="S00091413"/>
    <x v="9"/>
    <s v="P17"/>
    <x v="5"/>
    <x v="224"/>
    <n v="13180.5"/>
    <n v="1319"/>
    <x v="0"/>
    <n v="9.9927975739196366"/>
    <s v="Yes"/>
    <s v="August"/>
    <n v="2023"/>
  </r>
  <r>
    <s v="S00091418"/>
    <x v="9"/>
    <s v="P17"/>
    <x v="1"/>
    <x v="383"/>
    <n v="1723.5"/>
    <n v="216"/>
    <x v="0"/>
    <n v="7.979166666666667"/>
    <s v="Yes"/>
    <s v="October"/>
    <n v="2023"/>
  </r>
  <r>
    <s v="S00091423"/>
    <x v="9"/>
    <s v="P17"/>
    <x v="4"/>
    <x v="69"/>
    <n v="13279.5"/>
    <n v="1476"/>
    <x v="0"/>
    <n v="8.9969512195121943"/>
    <s v="Yes"/>
    <s v="July"/>
    <n v="2023"/>
  </r>
  <r>
    <s v="S00091427"/>
    <x v="9"/>
    <s v="P18"/>
    <x v="3"/>
    <x v="350"/>
    <n v="2769.75"/>
    <n v="252"/>
    <x v="0"/>
    <n v="10.991071428571429"/>
    <s v="Yes"/>
    <s v="November"/>
    <n v="2023"/>
  </r>
  <r>
    <s v="S00091453"/>
    <x v="9"/>
    <s v="P18"/>
    <x v="0"/>
    <x v="139"/>
    <n v="7715.25"/>
    <n v="1103"/>
    <x v="0"/>
    <n v="6.9947869446962825"/>
    <s v="Yes"/>
    <s v="March"/>
    <n v="2024"/>
  </r>
  <r>
    <s v="S00091483"/>
    <x v="9"/>
    <s v="P18"/>
    <x v="5"/>
    <x v="34"/>
    <n v="12091.5"/>
    <n v="1344"/>
    <x v="0"/>
    <n v="8.9966517857142865"/>
    <s v="Yes"/>
    <s v="April"/>
    <n v="2023"/>
  </r>
  <r>
    <s v="S00091514"/>
    <x v="9"/>
    <s v="P19"/>
    <x v="3"/>
    <x v="364"/>
    <n v="6475.5"/>
    <n v="232"/>
    <x v="0"/>
    <n v="27.911637931034484"/>
    <s v="Yes"/>
    <s v="November"/>
    <n v="2023"/>
  </r>
  <r>
    <s v="S00091526"/>
    <x v="9"/>
    <s v="P19"/>
    <x v="4"/>
    <x v="76"/>
    <n v="3498.75"/>
    <n v="121"/>
    <x v="0"/>
    <n v="28.915289256198346"/>
    <s v="Yes"/>
    <s v="January"/>
    <n v="2023"/>
  </r>
  <r>
    <s v="S00091531"/>
    <x v="9"/>
    <s v="P19"/>
    <x v="3"/>
    <x v="401"/>
    <n v="1053"/>
    <n v="41"/>
    <x v="0"/>
    <n v="25.682926829268293"/>
    <s v="Yes"/>
    <s v="May"/>
    <n v="2023"/>
  </r>
  <r>
    <s v="S00091600"/>
    <x v="9"/>
    <s v="P20"/>
    <x v="5"/>
    <x v="204"/>
    <n v="14071.5"/>
    <n v="1280"/>
    <x v="0"/>
    <n v="10.993359375000001"/>
    <s v="Yes"/>
    <s v="September"/>
    <n v="2023"/>
  </r>
  <r>
    <s v="S00091620"/>
    <x v="9"/>
    <s v="P21"/>
    <x v="2"/>
    <x v="67"/>
    <n v="2909.25"/>
    <n v="265"/>
    <x v="0"/>
    <n v="10.978301886792453"/>
    <s v="Yes"/>
    <s v="January"/>
    <n v="2023"/>
  </r>
  <r>
    <s v="S00091655"/>
    <x v="9"/>
    <s v="P21"/>
    <x v="1"/>
    <x v="228"/>
    <n v="94.5"/>
    <n v="9"/>
    <x v="0"/>
    <n v="10.5"/>
    <s v="Yes"/>
    <s v="February"/>
    <n v="2023"/>
  </r>
  <r>
    <s v="S00091672"/>
    <x v="9"/>
    <s v="P21"/>
    <x v="1"/>
    <x v="346"/>
    <n v="5186.25"/>
    <n v="577"/>
    <x v="3"/>
    <n v="8.9883015597920277"/>
    <s v="No"/>
    <s v="September"/>
    <n v="2024"/>
  </r>
  <r>
    <s v="S00091686"/>
    <x v="9"/>
    <s v="P21"/>
    <x v="5"/>
    <x v="16"/>
    <n v="3930.75"/>
    <n v="562"/>
    <x v="1"/>
    <n v="6.9942170818505334"/>
    <s v="No"/>
    <s v="July"/>
    <n v="2024"/>
  </r>
  <r>
    <s v="S00091714"/>
    <x v="9"/>
    <s v="P22"/>
    <x v="4"/>
    <x v="318"/>
    <n v="5710.5"/>
    <n v="318"/>
    <x v="0"/>
    <n v="17.95754716981132"/>
    <s v="Yes"/>
    <s v="September"/>
    <n v="2023"/>
  </r>
  <r>
    <s v="S00091785"/>
    <x v="9"/>
    <s v="P22"/>
    <x v="3"/>
    <x v="268"/>
    <n v="6801.75"/>
    <n v="378"/>
    <x v="0"/>
    <n v="17.99404761904762"/>
    <s v="Yes"/>
    <s v="April"/>
    <n v="2024"/>
  </r>
  <r>
    <s v="S00091793"/>
    <x v="9"/>
    <s v="P22"/>
    <x v="0"/>
    <x v="147"/>
    <n v="1820.25"/>
    <n v="92"/>
    <x v="0"/>
    <n v="19.785326086956523"/>
    <s v="Yes"/>
    <s v="November"/>
    <n v="2023"/>
  </r>
  <r>
    <s v="S00091799"/>
    <x v="9"/>
    <s v="P22"/>
    <x v="4"/>
    <x v="317"/>
    <n v="3024"/>
    <n v="168"/>
    <x v="0"/>
    <n v="18"/>
    <s v="Yes"/>
    <s v="July"/>
    <n v="2023"/>
  </r>
  <r>
    <s v="S00091819"/>
    <x v="10"/>
    <s v="P01"/>
    <x v="3"/>
    <x v="318"/>
    <n v="4734"/>
    <n v="395"/>
    <x v="0"/>
    <n v="11.984810126582278"/>
    <s v="Yes"/>
    <s v="September"/>
    <n v="2023"/>
  </r>
  <r>
    <s v="S00091862"/>
    <x v="10"/>
    <s v="P01"/>
    <x v="0"/>
    <x v="77"/>
    <n v="2432.25"/>
    <n v="153"/>
    <x v="3"/>
    <n v="15.897058823529411"/>
    <s v="No"/>
    <s v="November"/>
    <n v="2023"/>
  </r>
  <r>
    <s v="S00091865"/>
    <x v="10"/>
    <s v="P01"/>
    <x v="4"/>
    <x v="126"/>
    <n v="4149"/>
    <n v="260"/>
    <x v="0"/>
    <n v="15.957692307692307"/>
    <s v="Yes"/>
    <s v="December"/>
    <n v="2023"/>
  </r>
  <r>
    <s v="S00091869"/>
    <x v="10"/>
    <s v="P01"/>
    <x v="3"/>
    <x v="253"/>
    <n v="6950.25"/>
    <n v="435"/>
    <x v="0"/>
    <n v="15.977586206896552"/>
    <s v="Yes"/>
    <s v="August"/>
    <n v="2023"/>
  </r>
  <r>
    <s v="S00091900"/>
    <x v="10"/>
    <s v="P02"/>
    <x v="4"/>
    <x v="335"/>
    <n v="4637.25"/>
    <n v="310"/>
    <x v="1"/>
    <n v="14.958870967741936"/>
    <s v="No"/>
    <s v="July"/>
    <n v="2024"/>
  </r>
  <r>
    <s v="S00091916"/>
    <x v="10"/>
    <s v="P03"/>
    <x v="4"/>
    <x v="306"/>
    <n v="1370.25"/>
    <n v="115"/>
    <x v="0"/>
    <n v="11.915217391304347"/>
    <s v="Yes"/>
    <s v="January"/>
    <n v="2024"/>
  </r>
  <r>
    <s v="S00091917"/>
    <x v="10"/>
    <s v="P03"/>
    <x v="4"/>
    <x v="167"/>
    <n v="5069.25"/>
    <n v="390"/>
    <x v="0"/>
    <n v="12.998076923076923"/>
    <s v="Yes"/>
    <s v="April"/>
    <n v="2023"/>
  </r>
  <r>
    <s v="S00091928"/>
    <x v="10"/>
    <s v="P04"/>
    <x v="1"/>
    <x v="13"/>
    <n v="6763.5"/>
    <n v="1353"/>
    <x v="0"/>
    <n v="4.9988913525498893"/>
    <s v="Yes"/>
    <s v="May"/>
    <n v="2024"/>
  </r>
  <r>
    <s v="S00091932"/>
    <x v="10"/>
    <s v="P04"/>
    <x v="4"/>
    <x v="345"/>
    <n v="6140.25"/>
    <n v="878"/>
    <x v="0"/>
    <n v="6.9934510250569479"/>
    <s v="Yes"/>
    <s v="September"/>
    <n v="2023"/>
  </r>
  <r>
    <s v="S00091939"/>
    <x v="10"/>
    <s v="P04"/>
    <x v="3"/>
    <x v="294"/>
    <n v="6027.75"/>
    <n v="1005"/>
    <x v="1"/>
    <n v="5.9977611940298505"/>
    <s v="No"/>
    <s v="July"/>
    <n v="2024"/>
  </r>
  <r>
    <s v="S00091944"/>
    <x v="10"/>
    <s v="P04"/>
    <x v="1"/>
    <x v="184"/>
    <n v="5697"/>
    <n v="814"/>
    <x v="0"/>
    <n v="6.9987714987714984"/>
    <s v="Yes"/>
    <s v="May"/>
    <n v="2024"/>
  </r>
  <r>
    <s v="S00091961"/>
    <x v="10"/>
    <s v="P04"/>
    <x v="1"/>
    <x v="329"/>
    <n v="6381"/>
    <n v="1277"/>
    <x v="0"/>
    <n v="4.9968676585747849"/>
    <s v="Yes"/>
    <s v="November"/>
    <n v="2023"/>
  </r>
  <r>
    <s v="S00092013"/>
    <x v="10"/>
    <s v="P04"/>
    <x v="1"/>
    <x v="76"/>
    <n v="1521"/>
    <n v="169"/>
    <x v="0"/>
    <n v="9"/>
    <s v="Yes"/>
    <s v="January"/>
    <n v="2023"/>
  </r>
  <r>
    <s v="S00092019"/>
    <x v="10"/>
    <s v="P04"/>
    <x v="4"/>
    <x v="46"/>
    <n v="2677.5"/>
    <n v="298"/>
    <x v="0"/>
    <n v="8.9848993288590613"/>
    <s v="Yes"/>
    <s v="May"/>
    <n v="2024"/>
  </r>
  <r>
    <s v="S00092095"/>
    <x v="10"/>
    <s v="P05"/>
    <x v="5"/>
    <x v="12"/>
    <n v="2787.75"/>
    <n v="465"/>
    <x v="0"/>
    <n v="5.9951612903225806"/>
    <s v="Yes"/>
    <s v="August"/>
    <n v="2023"/>
  </r>
  <r>
    <s v="S00092130"/>
    <x v="10"/>
    <s v="P05"/>
    <x v="2"/>
    <x v="265"/>
    <n v="4299.75"/>
    <n v="478"/>
    <x v="0"/>
    <n v="8.9952928870292883"/>
    <s v="Yes"/>
    <s v="February"/>
    <n v="2023"/>
  </r>
  <r>
    <s v="S00092138"/>
    <x v="10"/>
    <s v="P05"/>
    <x v="4"/>
    <x v="103"/>
    <n v="564.75"/>
    <n v="81"/>
    <x v="0"/>
    <n v="6.9722222222222223"/>
    <s v="Yes"/>
    <s v="December"/>
    <n v="2023"/>
  </r>
  <r>
    <s v="S00092146"/>
    <x v="10"/>
    <s v="P06"/>
    <x v="5"/>
    <x v="304"/>
    <n v="2151"/>
    <n v="87"/>
    <x v="0"/>
    <n v="24.724137931034484"/>
    <s v="Yes"/>
    <s v="November"/>
    <n v="2023"/>
  </r>
  <r>
    <s v="S00092204"/>
    <x v="10"/>
    <s v="P07"/>
    <x v="4"/>
    <x v="9"/>
    <n v="4918.5"/>
    <n v="205"/>
    <x v="0"/>
    <n v="23.992682926829268"/>
    <s v="Yes"/>
    <s v="January"/>
    <n v="2024"/>
  </r>
  <r>
    <s v="S00092205"/>
    <x v="10"/>
    <s v="P07"/>
    <x v="4"/>
    <x v="304"/>
    <n v="4878"/>
    <n v="188"/>
    <x v="0"/>
    <n v="25.946808510638299"/>
    <s v="Yes"/>
    <s v="November"/>
    <n v="2023"/>
  </r>
  <r>
    <s v="S00092296"/>
    <x v="10"/>
    <s v="P08"/>
    <x v="3"/>
    <x v="259"/>
    <n v="9533.25"/>
    <n v="454"/>
    <x v="0"/>
    <n v="20.998348017621144"/>
    <s v="Yes"/>
    <s v="February"/>
    <n v="2023"/>
  </r>
  <r>
    <s v="S00092299"/>
    <x v="10"/>
    <s v="P08"/>
    <x v="5"/>
    <x v="23"/>
    <n v="10550.25"/>
    <n v="503"/>
    <x v="1"/>
    <n v="20.97465208747515"/>
    <s v="No"/>
    <s v="August"/>
    <n v="2024"/>
  </r>
  <r>
    <s v="S00092325"/>
    <x v="10"/>
    <s v="P08"/>
    <x v="4"/>
    <x v="434"/>
    <n v="8541"/>
    <n v="407"/>
    <x v="0"/>
    <n v="20.985257985257984"/>
    <s v="Yes"/>
    <s v="May"/>
    <n v="2024"/>
  </r>
  <r>
    <s v="S00092356"/>
    <x v="10"/>
    <s v="P09"/>
    <x v="0"/>
    <x v="293"/>
    <n v="13061.25"/>
    <n v="654"/>
    <x v="0"/>
    <n v="19.971330275229359"/>
    <s v="Yes"/>
    <s v="April"/>
    <n v="2023"/>
  </r>
  <r>
    <s v="S00092388"/>
    <x v="10"/>
    <s v="P10"/>
    <x v="0"/>
    <x v="161"/>
    <n v="10725.75"/>
    <n v="716"/>
    <x v="0"/>
    <n v="14.980097765363128"/>
    <s v="Yes"/>
    <s v="April"/>
    <n v="2024"/>
  </r>
  <r>
    <s v="S00092394"/>
    <x v="10"/>
    <s v="P10"/>
    <x v="4"/>
    <x v="86"/>
    <n v="3732.75"/>
    <n v="288"/>
    <x v="0"/>
    <n v="12.9609375"/>
    <s v="Yes"/>
    <s v="November"/>
    <n v="2023"/>
  </r>
  <r>
    <s v="S00092413"/>
    <x v="10"/>
    <s v="P10"/>
    <x v="3"/>
    <x v="102"/>
    <n v="2643.75"/>
    <n v="166"/>
    <x v="0"/>
    <n v="15.926204819277109"/>
    <s v="Yes"/>
    <s v="March"/>
    <n v="2024"/>
  </r>
  <r>
    <s v="S00092477"/>
    <x v="10"/>
    <s v="P10"/>
    <x v="4"/>
    <x v="435"/>
    <n v="947.25"/>
    <n v="68"/>
    <x v="0"/>
    <n v="13.930147058823529"/>
    <s v="Yes"/>
    <s v="April"/>
    <n v="2024"/>
  </r>
  <r>
    <s v="S00092493"/>
    <x v="10"/>
    <s v="P11"/>
    <x v="4"/>
    <x v="222"/>
    <n v="6862.5"/>
    <n v="382"/>
    <x v="0"/>
    <n v="17.964659685863875"/>
    <s v="Yes"/>
    <s v="June"/>
    <n v="2024"/>
  </r>
  <r>
    <s v="S00092500"/>
    <x v="10"/>
    <s v="P11"/>
    <x v="3"/>
    <x v="235"/>
    <n v="8925.75"/>
    <n v="426"/>
    <x v="0"/>
    <n v="20.952464788732396"/>
    <s v="Yes"/>
    <s v="February"/>
    <n v="2023"/>
  </r>
  <r>
    <s v="S00092505"/>
    <x v="10"/>
    <s v="P11"/>
    <x v="1"/>
    <x v="56"/>
    <n v="8291.25"/>
    <n v="461"/>
    <x v="1"/>
    <n v="17.9853579175705"/>
    <s v="No"/>
    <s v="July"/>
    <n v="2024"/>
  </r>
  <r>
    <s v="S00092631"/>
    <x v="10"/>
    <s v="P13"/>
    <x v="4"/>
    <x v="21"/>
    <n v="5832"/>
    <n v="972"/>
    <x v="0"/>
    <n v="6"/>
    <s v="Yes"/>
    <s v="October"/>
    <n v="2023"/>
  </r>
  <r>
    <s v="S00092645"/>
    <x v="10"/>
    <s v="P13"/>
    <x v="0"/>
    <x v="273"/>
    <n v="2187"/>
    <n v="243"/>
    <x v="3"/>
    <n v="9"/>
    <s v="No"/>
    <s v="July"/>
    <n v="2024"/>
  </r>
  <r>
    <s v="S00092648"/>
    <x v="10"/>
    <s v="P13"/>
    <x v="4"/>
    <x v="228"/>
    <n v="749.25"/>
    <n v="84"/>
    <x v="0"/>
    <n v="8.9196428571428577"/>
    <s v="Yes"/>
    <s v="February"/>
    <n v="2023"/>
  </r>
  <r>
    <s v="S00092655"/>
    <x v="10"/>
    <s v="P13"/>
    <x v="5"/>
    <x v="399"/>
    <n v="2414.25"/>
    <n v="403"/>
    <x v="0"/>
    <n v="5.9906947890818856"/>
    <s v="Yes"/>
    <s v="June"/>
    <n v="2023"/>
  </r>
  <r>
    <s v="S00092658"/>
    <x v="10"/>
    <s v="P13"/>
    <x v="1"/>
    <x v="93"/>
    <n v="573.75"/>
    <n v="64"/>
    <x v="0"/>
    <n v="8.96484375"/>
    <s v="Yes"/>
    <s v="December"/>
    <n v="2023"/>
  </r>
  <r>
    <s v="S00092669"/>
    <x v="10"/>
    <s v="P13"/>
    <x v="3"/>
    <x v="51"/>
    <n v="20772"/>
    <n v="2078"/>
    <x v="1"/>
    <n v="9.9961501443695866"/>
    <s v="No"/>
    <s v="August"/>
    <n v="2024"/>
  </r>
  <r>
    <s v="S00092748"/>
    <x v="10"/>
    <s v="P14"/>
    <x v="4"/>
    <x v="192"/>
    <n v="3359.25"/>
    <n v="198"/>
    <x v="0"/>
    <n v="16.96590909090909"/>
    <s v="Yes"/>
    <s v="April"/>
    <n v="2023"/>
  </r>
  <r>
    <s v="S00092782"/>
    <x v="10"/>
    <s v="P15"/>
    <x v="4"/>
    <x v="383"/>
    <n v="7935.75"/>
    <n v="467"/>
    <x v="0"/>
    <n v="16.993040685224841"/>
    <s v="Yes"/>
    <s v="October"/>
    <n v="2023"/>
  </r>
  <r>
    <s v="S00092815"/>
    <x v="10"/>
    <s v="P16"/>
    <x v="0"/>
    <x v="232"/>
    <n v="6995.25"/>
    <n v="412"/>
    <x v="0"/>
    <n v="16.978762135922331"/>
    <s v="Yes"/>
    <s v="March"/>
    <n v="2023"/>
  </r>
  <r>
    <s v="S00092828"/>
    <x v="10"/>
    <s v="P16"/>
    <x v="1"/>
    <x v="167"/>
    <n v="1255.5"/>
    <n v="79"/>
    <x v="0"/>
    <n v="15.89240506329114"/>
    <s v="Yes"/>
    <s v="April"/>
    <n v="2023"/>
  </r>
  <r>
    <s v="S00092917"/>
    <x v="10"/>
    <s v="P17"/>
    <x v="0"/>
    <x v="89"/>
    <n v="7044.75"/>
    <n v="1007"/>
    <x v="0"/>
    <n v="6.9957795431976164"/>
    <s v="Yes"/>
    <s v="December"/>
    <n v="2023"/>
  </r>
  <r>
    <s v="S00092931"/>
    <x v="10"/>
    <s v="P17"/>
    <x v="1"/>
    <x v="247"/>
    <n v="16744.5"/>
    <n v="2393"/>
    <x v="0"/>
    <n v="6.9972837442540747"/>
    <s v="Yes"/>
    <s v="February"/>
    <n v="2024"/>
  </r>
  <r>
    <s v="S00092938"/>
    <x v="10"/>
    <s v="P17"/>
    <x v="4"/>
    <x v="126"/>
    <n v="2394"/>
    <n v="266"/>
    <x v="0"/>
    <n v="9"/>
    <s v="Yes"/>
    <s v="December"/>
    <n v="2023"/>
  </r>
  <r>
    <s v="S00092980"/>
    <x v="10"/>
    <s v="P18"/>
    <x v="2"/>
    <x v="148"/>
    <n v="616.5"/>
    <n v="78"/>
    <x v="0"/>
    <n v="7.9038461538461542"/>
    <s v="Yes"/>
    <s v="February"/>
    <n v="2024"/>
  </r>
  <r>
    <s v="S00093083"/>
    <x v="10"/>
    <s v="P19"/>
    <x v="1"/>
    <x v="91"/>
    <n v="1503"/>
    <n v="54"/>
    <x v="0"/>
    <n v="27.833333333333332"/>
    <s v="Yes"/>
    <s v="June"/>
    <n v="2024"/>
  </r>
  <r>
    <s v="S00093102"/>
    <x v="10"/>
    <s v="P20"/>
    <x v="0"/>
    <x v="383"/>
    <n v="3838.5"/>
    <n v="480"/>
    <x v="0"/>
    <n v="7.9968750000000002"/>
    <s v="Yes"/>
    <s v="October"/>
    <n v="2023"/>
  </r>
  <r>
    <s v="S00093111"/>
    <x v="10"/>
    <s v="P20"/>
    <x v="3"/>
    <x v="30"/>
    <n v="456.75"/>
    <n v="58"/>
    <x v="1"/>
    <n v="7.875"/>
    <s v="No"/>
    <s v="August"/>
    <n v="2024"/>
  </r>
  <r>
    <s v="S00093120"/>
    <x v="10"/>
    <s v="P20"/>
    <x v="0"/>
    <x v="21"/>
    <n v="1991.25"/>
    <n v="200"/>
    <x v="0"/>
    <n v="9.9562500000000007"/>
    <s v="Yes"/>
    <s v="October"/>
    <n v="2023"/>
  </r>
  <r>
    <s v="S00093136"/>
    <x v="10"/>
    <s v="P20"/>
    <x v="0"/>
    <x v="205"/>
    <n v="423"/>
    <n v="39"/>
    <x v="0"/>
    <n v="10.846153846153847"/>
    <s v="Yes"/>
    <s v="June"/>
    <n v="2024"/>
  </r>
  <r>
    <s v="S00093167"/>
    <x v="10"/>
    <s v="P21"/>
    <x v="2"/>
    <x v="4"/>
    <n v="4565.25"/>
    <n v="653"/>
    <x v="0"/>
    <n v="6.9911944869831544"/>
    <s v="Yes"/>
    <s v="December"/>
    <n v="2023"/>
  </r>
  <r>
    <s v="S00093237"/>
    <x v="10"/>
    <s v="P22"/>
    <x v="1"/>
    <x v="189"/>
    <n v="8714.25"/>
    <n v="459"/>
    <x v="0"/>
    <n v="18.985294117647058"/>
    <s v="Yes"/>
    <s v="November"/>
    <n v="2023"/>
  </r>
  <r>
    <s v="S00093255"/>
    <x v="10"/>
    <s v="P22"/>
    <x v="0"/>
    <x v="279"/>
    <n v="6257.25"/>
    <n v="330"/>
    <x v="0"/>
    <n v="18.961363636363636"/>
    <s v="Yes"/>
    <s v="March"/>
    <n v="2023"/>
  </r>
  <r>
    <s v="S00093259"/>
    <x v="10"/>
    <s v="P22"/>
    <x v="4"/>
    <x v="146"/>
    <n v="8676"/>
    <n v="395"/>
    <x v="0"/>
    <n v="21.964556962025316"/>
    <s v="Yes"/>
    <s v="April"/>
    <n v="2024"/>
  </r>
  <r>
    <s v="S00093268"/>
    <x v="10"/>
    <s v="P22"/>
    <x v="5"/>
    <x v="196"/>
    <n v="6759"/>
    <n v="308"/>
    <x v="0"/>
    <n v="21.944805194805195"/>
    <s v="Yes"/>
    <s v="June"/>
    <n v="2023"/>
  </r>
  <r>
    <s v="S00093282"/>
    <x v="10"/>
    <s v="P22"/>
    <x v="3"/>
    <x v="19"/>
    <n v="6124.5"/>
    <n v="341"/>
    <x v="0"/>
    <n v="17.960410557184751"/>
    <s v="Yes"/>
    <s v="June"/>
    <n v="2023"/>
  </r>
  <r>
    <s v="S00093335"/>
    <x v="10"/>
    <s v="P01"/>
    <x v="5"/>
    <x v="329"/>
    <n v="12782.25"/>
    <n v="1066"/>
    <x v="0"/>
    <n v="11.990853658536585"/>
    <s v="Yes"/>
    <s v="November"/>
    <n v="2023"/>
  </r>
  <r>
    <s v="S00093382"/>
    <x v="10"/>
    <s v="P01"/>
    <x v="3"/>
    <x v="257"/>
    <n v="10579.5"/>
    <n v="814"/>
    <x v="0"/>
    <n v="12.996928746928747"/>
    <s v="Yes"/>
    <s v="December"/>
    <n v="2023"/>
  </r>
  <r>
    <s v="S00093392"/>
    <x v="10"/>
    <s v="P01"/>
    <x v="0"/>
    <x v="47"/>
    <n v="4167"/>
    <n v="321"/>
    <x v="2"/>
    <n v="12.981308411214954"/>
    <s v="No"/>
    <s v="September"/>
    <n v="2024"/>
  </r>
  <r>
    <s v="S00093421"/>
    <x v="10"/>
    <s v="P02"/>
    <x v="5"/>
    <x v="126"/>
    <n v="1575"/>
    <n v="105"/>
    <x v="0"/>
    <n v="15"/>
    <s v="Yes"/>
    <s v="December"/>
    <n v="2023"/>
  </r>
  <r>
    <s v="S00093435"/>
    <x v="10"/>
    <s v="P03"/>
    <x v="3"/>
    <x v="122"/>
    <n v="7607.25"/>
    <n v="846"/>
    <x v="0"/>
    <n v="8.9920212765957448"/>
    <s v="Yes"/>
    <s v="September"/>
    <n v="2023"/>
  </r>
  <r>
    <s v="S00093455"/>
    <x v="10"/>
    <s v="P04"/>
    <x v="5"/>
    <x v="361"/>
    <n v="5787"/>
    <n v="643"/>
    <x v="0"/>
    <n v="9"/>
    <s v="Yes"/>
    <s v="March"/>
    <n v="2024"/>
  </r>
  <r>
    <s v="S00093469"/>
    <x v="10"/>
    <s v="P04"/>
    <x v="3"/>
    <x v="16"/>
    <n v="4803.75"/>
    <n v="961"/>
    <x v="1"/>
    <n v="4.9986992715920913"/>
    <s v="No"/>
    <s v="July"/>
    <n v="2024"/>
  </r>
  <r>
    <s v="S00093487"/>
    <x v="10"/>
    <s v="P04"/>
    <x v="5"/>
    <x v="204"/>
    <n v="2596.5"/>
    <n v="325"/>
    <x v="0"/>
    <n v="7.9892307692307689"/>
    <s v="Yes"/>
    <s v="September"/>
    <n v="2023"/>
  </r>
  <r>
    <s v="S00093497"/>
    <x v="10"/>
    <s v="P04"/>
    <x v="4"/>
    <x v="39"/>
    <n v="4567.5"/>
    <n v="571"/>
    <x v="2"/>
    <n v="7.999124343257443"/>
    <s v="No"/>
    <s v="September"/>
    <n v="2024"/>
  </r>
  <r>
    <s v="S00093500"/>
    <x v="10"/>
    <s v="P04"/>
    <x v="3"/>
    <x v="364"/>
    <n v="4153.5"/>
    <n v="693"/>
    <x v="0"/>
    <n v="5.9935064935064934"/>
    <s v="Yes"/>
    <s v="November"/>
    <n v="2023"/>
  </r>
  <r>
    <s v="S00093518"/>
    <x v="10"/>
    <s v="P04"/>
    <x v="3"/>
    <x v="277"/>
    <n v="13097.25"/>
    <n v="1456"/>
    <x v="0"/>
    <n v="8.9953640109890109"/>
    <s v="Yes"/>
    <s v="February"/>
    <n v="2024"/>
  </r>
  <r>
    <s v="S00093558"/>
    <x v="10"/>
    <s v="P04"/>
    <x v="2"/>
    <x v="69"/>
    <n v="2974.5"/>
    <n v="372"/>
    <x v="0"/>
    <n v="7.995967741935484"/>
    <s v="Yes"/>
    <s v="July"/>
    <n v="2023"/>
  </r>
  <r>
    <s v="S00093573"/>
    <x v="10"/>
    <s v="P05"/>
    <x v="5"/>
    <x v="385"/>
    <n v="2324.25"/>
    <n v="388"/>
    <x v="2"/>
    <n v="5.990335051546392"/>
    <s v="No"/>
    <s v="September"/>
    <n v="2024"/>
  </r>
  <r>
    <s v="S00093615"/>
    <x v="10"/>
    <s v="P05"/>
    <x v="4"/>
    <x v="241"/>
    <n v="7137"/>
    <n v="793"/>
    <x v="0"/>
    <n v="9"/>
    <s v="Yes"/>
    <s v="June"/>
    <n v="2024"/>
  </r>
  <r>
    <s v="S00093620"/>
    <x v="10"/>
    <s v="P05"/>
    <x v="3"/>
    <x v="223"/>
    <n v="1676.25"/>
    <n v="240"/>
    <x v="0"/>
    <n v="6.984375"/>
    <s v="Yes"/>
    <s v="January"/>
    <n v="2023"/>
  </r>
  <r>
    <s v="S00093621"/>
    <x v="10"/>
    <s v="P05"/>
    <x v="3"/>
    <x v="365"/>
    <n v="7092"/>
    <n v="887"/>
    <x v="2"/>
    <n v="7.9954904171364145"/>
    <s v="No"/>
    <s v="September"/>
    <n v="2024"/>
  </r>
  <r>
    <s v="S00093631"/>
    <x v="10"/>
    <s v="P05"/>
    <x v="0"/>
    <x v="323"/>
    <n v="1311.75"/>
    <n v="164"/>
    <x v="1"/>
    <n v="7.9984756097560972"/>
    <s v="No"/>
    <s v="July"/>
    <n v="2024"/>
  </r>
  <r>
    <s v="S00093633"/>
    <x v="10"/>
    <s v="P05"/>
    <x v="4"/>
    <x v="11"/>
    <n v="1784.25"/>
    <n v="255"/>
    <x v="2"/>
    <n v="6.9970588235294118"/>
    <s v="No"/>
    <s v="September"/>
    <n v="2024"/>
  </r>
  <r>
    <s v="S00093665"/>
    <x v="10"/>
    <s v="P05"/>
    <x v="0"/>
    <x v="341"/>
    <n v="1815.75"/>
    <n v="260"/>
    <x v="0"/>
    <n v="6.983653846153846"/>
    <s v="Yes"/>
    <s v="March"/>
    <n v="2023"/>
  </r>
  <r>
    <s v="S00093672"/>
    <x v="10"/>
    <s v="P06"/>
    <x v="3"/>
    <x v="109"/>
    <n v="4151.25"/>
    <n v="154"/>
    <x v="3"/>
    <n v="26.956168831168831"/>
    <s v="No"/>
    <s v="February"/>
    <n v="2024"/>
  </r>
  <r>
    <s v="S00093687"/>
    <x v="10"/>
    <s v="P06"/>
    <x v="3"/>
    <x v="335"/>
    <n v="967.5"/>
    <n v="41"/>
    <x v="1"/>
    <n v="23.597560975609756"/>
    <s v="No"/>
    <s v="July"/>
    <n v="2024"/>
  </r>
  <r>
    <s v="S00093726"/>
    <x v="10"/>
    <s v="P07"/>
    <x v="5"/>
    <x v="256"/>
    <n v="5420.25"/>
    <n v="194"/>
    <x v="0"/>
    <n v="27.939432989690722"/>
    <s v="Yes"/>
    <s v="January"/>
    <n v="2024"/>
  </r>
  <r>
    <s v="S00093780"/>
    <x v="10"/>
    <s v="P07"/>
    <x v="1"/>
    <x v="150"/>
    <n v="4500"/>
    <n v="174"/>
    <x v="0"/>
    <n v="25.862068965517242"/>
    <s v="Yes"/>
    <s v="August"/>
    <n v="2023"/>
  </r>
  <r>
    <s v="S00093841"/>
    <x v="10"/>
    <s v="P08"/>
    <x v="3"/>
    <x v="335"/>
    <n v="3789"/>
    <n v="200"/>
    <x v="1"/>
    <n v="18.945"/>
    <s v="No"/>
    <s v="July"/>
    <n v="2024"/>
  </r>
  <r>
    <s v="S00093843"/>
    <x v="10"/>
    <s v="P08"/>
    <x v="3"/>
    <x v="338"/>
    <n v="13232.25"/>
    <n v="631"/>
    <x v="0"/>
    <n v="20.9702852614897"/>
    <s v="Yes"/>
    <s v="September"/>
    <n v="2023"/>
  </r>
  <r>
    <s v="S00093845"/>
    <x v="10"/>
    <s v="P08"/>
    <x v="5"/>
    <x v="40"/>
    <n v="8311.5"/>
    <n v="396"/>
    <x v="0"/>
    <n v="20.988636363636363"/>
    <s v="Yes"/>
    <s v="December"/>
    <n v="2023"/>
  </r>
  <r>
    <s v="S00093846"/>
    <x v="10"/>
    <s v="P08"/>
    <x v="5"/>
    <x v="105"/>
    <n v="17448.75"/>
    <n v="831"/>
    <x v="1"/>
    <n v="20.997292418772563"/>
    <s v="No"/>
    <s v="July"/>
    <n v="2024"/>
  </r>
  <r>
    <s v="S00093874"/>
    <x v="10"/>
    <s v="P09"/>
    <x v="3"/>
    <x v="19"/>
    <n v="9184.5"/>
    <n v="484"/>
    <x v="0"/>
    <n v="18.976239669421489"/>
    <s v="Yes"/>
    <s v="June"/>
    <n v="2023"/>
  </r>
  <r>
    <s v="S00093911"/>
    <x v="10"/>
    <s v="P10"/>
    <x v="3"/>
    <x v="207"/>
    <n v="2153.25"/>
    <n v="135"/>
    <x v="0"/>
    <n v="15.95"/>
    <s v="Yes"/>
    <s v="June"/>
    <n v="2024"/>
  </r>
  <r>
    <s v="S00093934"/>
    <x v="10"/>
    <s v="P10"/>
    <x v="1"/>
    <x v="357"/>
    <n v="7272"/>
    <n v="455"/>
    <x v="0"/>
    <n v="15.982417582417582"/>
    <s v="Yes"/>
    <s v="January"/>
    <n v="2024"/>
  </r>
  <r>
    <s v="S00093946"/>
    <x v="10"/>
    <s v="P10"/>
    <x v="5"/>
    <x v="393"/>
    <n v="1928.25"/>
    <n v="161"/>
    <x v="0"/>
    <n v="11.976708074534162"/>
    <s v="Yes"/>
    <s v="January"/>
    <n v="2024"/>
  </r>
  <r>
    <s v="S00093973"/>
    <x v="10"/>
    <s v="P10"/>
    <x v="4"/>
    <x v="216"/>
    <n v="1964.25"/>
    <n v="152"/>
    <x v="0"/>
    <n v="12.922697368421053"/>
    <s v="Yes"/>
    <s v="May"/>
    <n v="2024"/>
  </r>
  <r>
    <s v="S00093974"/>
    <x v="10"/>
    <s v="P10"/>
    <x v="4"/>
    <x v="76"/>
    <n v="11641.5"/>
    <n v="777"/>
    <x v="0"/>
    <n v="14.982625482625483"/>
    <s v="Yes"/>
    <s v="January"/>
    <n v="2023"/>
  </r>
  <r>
    <s v="S00093991"/>
    <x v="10"/>
    <s v="P10"/>
    <x v="4"/>
    <x v="452"/>
    <n v="5548.5"/>
    <n v="463"/>
    <x v="0"/>
    <n v="11.983801295896328"/>
    <s v="Yes"/>
    <s v="August"/>
    <n v="2023"/>
  </r>
  <r>
    <s v="S00094001"/>
    <x v="10"/>
    <s v="P10"/>
    <x v="1"/>
    <x v="8"/>
    <n v="168.75"/>
    <n v="13"/>
    <x v="0"/>
    <n v="12.98076923076923"/>
    <s v="Yes"/>
    <s v="August"/>
    <n v="2023"/>
  </r>
  <r>
    <s v="S00094008"/>
    <x v="10"/>
    <s v="P10"/>
    <x v="4"/>
    <x v="80"/>
    <n v="9859.5"/>
    <n v="617"/>
    <x v="0"/>
    <n v="15.979740680713128"/>
    <s v="Yes"/>
    <s v="February"/>
    <n v="2024"/>
  </r>
  <r>
    <s v="S00094050"/>
    <x v="10"/>
    <s v="P12"/>
    <x v="5"/>
    <x v="193"/>
    <n v="1768.5"/>
    <n v="137"/>
    <x v="0"/>
    <n v="12.908759124087592"/>
    <s v="Yes"/>
    <s v="November"/>
    <n v="2023"/>
  </r>
  <r>
    <s v="S00094056"/>
    <x v="10"/>
    <s v="P12"/>
    <x v="0"/>
    <x v="18"/>
    <n v="13900.5"/>
    <n v="869"/>
    <x v="0"/>
    <n v="15.995972382048331"/>
    <s v="Yes"/>
    <s v="June"/>
    <n v="2023"/>
  </r>
  <r>
    <s v="S00094104"/>
    <x v="10"/>
    <s v="P12"/>
    <x v="1"/>
    <x v="225"/>
    <n v="5256"/>
    <n v="310"/>
    <x v="1"/>
    <n v="16.954838709677418"/>
    <s v="No"/>
    <s v="July"/>
    <n v="2024"/>
  </r>
  <r>
    <s v="S00094112"/>
    <x v="10"/>
    <s v="P13"/>
    <x v="3"/>
    <x v="35"/>
    <n v="6745.5"/>
    <n v="675"/>
    <x v="0"/>
    <n v="9.9933333333333341"/>
    <s v="Yes"/>
    <s v="January"/>
    <n v="2024"/>
  </r>
  <r>
    <s v="S00094156"/>
    <x v="10"/>
    <s v="P13"/>
    <x v="0"/>
    <x v="189"/>
    <n v="4866.75"/>
    <n v="696"/>
    <x v="0"/>
    <n v="6.9924568965517242"/>
    <s v="Yes"/>
    <s v="November"/>
    <n v="2023"/>
  </r>
  <r>
    <s v="S00094190"/>
    <x v="10"/>
    <s v="P13"/>
    <x v="0"/>
    <x v="82"/>
    <n v="2783.25"/>
    <n v="398"/>
    <x v="0"/>
    <n v="6.9930904522613062"/>
    <s v="Yes"/>
    <s v="February"/>
    <n v="2024"/>
  </r>
  <r>
    <s v="S00094218"/>
    <x v="10"/>
    <s v="P13"/>
    <x v="5"/>
    <x v="282"/>
    <n v="4113"/>
    <n v="515"/>
    <x v="0"/>
    <n v="7.9864077669902915"/>
    <s v="Yes"/>
    <s v="January"/>
    <n v="2024"/>
  </r>
  <r>
    <s v="S00094225"/>
    <x v="10"/>
    <s v="P13"/>
    <x v="0"/>
    <x v="370"/>
    <n v="4628.25"/>
    <n v="662"/>
    <x v="0"/>
    <n v="6.9913141993957701"/>
    <s v="Yes"/>
    <s v="June"/>
    <n v="2024"/>
  </r>
  <r>
    <s v="S00094253"/>
    <x v="10"/>
    <s v="P14"/>
    <x v="5"/>
    <x v="315"/>
    <n v="1899"/>
    <n v="136"/>
    <x v="0"/>
    <n v="13.963235294117647"/>
    <s v="Yes"/>
    <s v="February"/>
    <n v="2023"/>
  </r>
  <r>
    <s v="S00094269"/>
    <x v="10"/>
    <s v="P14"/>
    <x v="5"/>
    <x v="33"/>
    <n v="5807.25"/>
    <n v="342"/>
    <x v="0"/>
    <n v="16.980263157894736"/>
    <s v="Yes"/>
    <s v="February"/>
    <n v="2023"/>
  </r>
  <r>
    <s v="S00094284"/>
    <x v="10"/>
    <s v="P14"/>
    <x v="3"/>
    <x v="330"/>
    <n v="8723.25"/>
    <n v="514"/>
    <x v="0"/>
    <n v="16.971303501945524"/>
    <s v="Yes"/>
    <s v="March"/>
    <n v="2024"/>
  </r>
  <r>
    <s v="S00094305"/>
    <x v="10"/>
    <s v="P15"/>
    <x v="5"/>
    <x v="225"/>
    <n v="6212.25"/>
    <n v="327"/>
    <x v="1"/>
    <n v="18.99770642201835"/>
    <s v="No"/>
    <s v="July"/>
    <n v="2024"/>
  </r>
  <r>
    <s v="S00094431"/>
    <x v="10"/>
    <s v="P17"/>
    <x v="4"/>
    <x v="285"/>
    <n v="11956.5"/>
    <n v="1709"/>
    <x v="0"/>
    <n v="6.9961966062024574"/>
    <s v="Yes"/>
    <s v="August"/>
    <n v="2023"/>
  </r>
  <r>
    <s v="S00094475"/>
    <x v="10"/>
    <s v="P17"/>
    <x v="5"/>
    <x v="182"/>
    <n v="13430.25"/>
    <n v="1493"/>
    <x v="0"/>
    <n v="8.9954789015405225"/>
    <s v="Yes"/>
    <s v="February"/>
    <n v="2023"/>
  </r>
  <r>
    <s v="S00094489"/>
    <x v="10"/>
    <s v="P18"/>
    <x v="3"/>
    <x v="262"/>
    <n v="1730.25"/>
    <n v="158"/>
    <x v="0"/>
    <n v="10.950949367088608"/>
    <s v="Yes"/>
    <s v="June"/>
    <n v="2023"/>
  </r>
  <r>
    <s v="S00094507"/>
    <x v="10"/>
    <s v="P18"/>
    <x v="5"/>
    <x v="292"/>
    <n v="15014.25"/>
    <n v="1669"/>
    <x v="0"/>
    <n v="8.9959556620730972"/>
    <s v="Yes"/>
    <s v="February"/>
    <n v="2024"/>
  </r>
  <r>
    <s v="S00094522"/>
    <x v="10"/>
    <s v="P18"/>
    <x v="3"/>
    <x v="296"/>
    <n v="19806.75"/>
    <n v="1801"/>
    <x v="0"/>
    <n v="10.99764019988895"/>
    <s v="Yes"/>
    <s v="July"/>
    <n v="2023"/>
  </r>
  <r>
    <s v="S00094534"/>
    <x v="10"/>
    <s v="P18"/>
    <x v="4"/>
    <x v="1"/>
    <n v="6743.25"/>
    <n v="750"/>
    <x v="0"/>
    <n v="8.9909999999999997"/>
    <s v="Yes"/>
    <s v="October"/>
    <n v="2023"/>
  </r>
  <r>
    <s v="S00094617"/>
    <x v="10"/>
    <s v="P19"/>
    <x v="0"/>
    <x v="97"/>
    <n v="8136"/>
    <n v="281"/>
    <x v="0"/>
    <n v="28.953736654804271"/>
    <s v="Yes"/>
    <s v="September"/>
    <n v="2023"/>
  </r>
  <r>
    <s v="S00094649"/>
    <x v="10"/>
    <s v="P20"/>
    <x v="0"/>
    <x v="421"/>
    <n v="6761.25"/>
    <n v="752"/>
    <x v="0"/>
    <n v="8.9910239361702136"/>
    <s v="Yes"/>
    <s v="February"/>
    <n v="2023"/>
  </r>
  <r>
    <s v="S00094659"/>
    <x v="10"/>
    <s v="P20"/>
    <x v="3"/>
    <x v="116"/>
    <n v="1098"/>
    <n v="122"/>
    <x v="0"/>
    <n v="9"/>
    <s v="Yes"/>
    <s v="August"/>
    <n v="2023"/>
  </r>
  <r>
    <s v="S00094666"/>
    <x v="10"/>
    <s v="P20"/>
    <x v="0"/>
    <x v="222"/>
    <n v="7938"/>
    <n v="993"/>
    <x v="0"/>
    <n v="7.9939577039274923"/>
    <s v="Yes"/>
    <s v="June"/>
    <n v="2024"/>
  </r>
  <r>
    <s v="S00094675"/>
    <x v="10"/>
    <s v="P21"/>
    <x v="3"/>
    <x v="45"/>
    <n v="279"/>
    <n v="26"/>
    <x v="0"/>
    <n v="10.73076923076923"/>
    <s v="Yes"/>
    <s v="October"/>
    <n v="2023"/>
  </r>
  <r>
    <s v="S00094768"/>
    <x v="10"/>
    <s v="P22"/>
    <x v="0"/>
    <x v="84"/>
    <n v="5451.75"/>
    <n v="260"/>
    <x v="0"/>
    <n v="20.968269230769231"/>
    <s v="Yes"/>
    <s v="November"/>
    <n v="2023"/>
  </r>
  <r>
    <s v="S00094769"/>
    <x v="10"/>
    <s v="P22"/>
    <x v="0"/>
    <x v="372"/>
    <n v="8682.75"/>
    <n v="457"/>
    <x v="0"/>
    <n v="18.999452954048142"/>
    <s v="Yes"/>
    <s v="August"/>
    <n v="2023"/>
  </r>
  <r>
    <s v="S00094775"/>
    <x v="10"/>
    <s v="P22"/>
    <x v="3"/>
    <x v="132"/>
    <n v="1419.75"/>
    <n v="75"/>
    <x v="0"/>
    <n v="18.93"/>
    <s v="Yes"/>
    <s v="July"/>
    <n v="2023"/>
  </r>
  <r>
    <s v="S00094796"/>
    <x v="10"/>
    <s v="P22"/>
    <x v="5"/>
    <x v="340"/>
    <n v="5224.5"/>
    <n v="238"/>
    <x v="0"/>
    <n v="21.951680672268907"/>
    <s v="Yes"/>
    <s v="June"/>
    <n v="2023"/>
  </r>
  <r>
    <s v="S00094815"/>
    <x v="10"/>
    <s v="P22"/>
    <x v="5"/>
    <x v="47"/>
    <n v="2099.25"/>
    <n v="100"/>
    <x v="2"/>
    <n v="20.9925"/>
    <s v="No"/>
    <s v="September"/>
    <n v="2024"/>
  </r>
  <r>
    <s v="S00094827"/>
    <x v="10"/>
    <s v="P22"/>
    <x v="3"/>
    <x v="52"/>
    <n v="729"/>
    <n v="37"/>
    <x v="0"/>
    <n v="19.702702702702702"/>
    <s v="Yes"/>
    <s v="August"/>
    <n v="2023"/>
  </r>
  <r>
    <s v="S00094849"/>
    <x v="10"/>
    <s v="P22"/>
    <x v="5"/>
    <x v="68"/>
    <n v="7065"/>
    <n v="372"/>
    <x v="1"/>
    <n v="18.991935483870968"/>
    <s v="No"/>
    <s v="July"/>
    <n v="2024"/>
  </r>
  <r>
    <s v="S00094851"/>
    <x v="10"/>
    <s v="P22"/>
    <x v="1"/>
    <x v="331"/>
    <n v="15142.5"/>
    <n v="758"/>
    <x v="0"/>
    <n v="19.976912928759894"/>
    <s v="Yes"/>
    <s v="March"/>
    <n v="2024"/>
  </r>
  <r>
    <s v="S00094885"/>
    <x v="10"/>
    <s v="P01"/>
    <x v="1"/>
    <x v="365"/>
    <n v="627.75"/>
    <n v="49"/>
    <x v="2"/>
    <n v="12.811224489795919"/>
    <s v="No"/>
    <s v="September"/>
    <n v="2024"/>
  </r>
  <r>
    <s v="S00094892"/>
    <x v="10"/>
    <s v="P01"/>
    <x v="4"/>
    <x v="145"/>
    <n v="5762.25"/>
    <n v="481"/>
    <x v="0"/>
    <n v="11.97972972972973"/>
    <s v="Yes"/>
    <s v="July"/>
    <n v="2023"/>
  </r>
  <r>
    <s v="S00094924"/>
    <x v="10"/>
    <s v="P01"/>
    <x v="4"/>
    <x v="450"/>
    <n v="9330.75"/>
    <n v="584"/>
    <x v="0"/>
    <n v="15.977311643835616"/>
    <s v="Yes"/>
    <s v="March"/>
    <n v="2023"/>
  </r>
  <r>
    <s v="S00094957"/>
    <x v="10"/>
    <s v="P02"/>
    <x v="0"/>
    <x v="336"/>
    <n v="3030.75"/>
    <n v="179"/>
    <x v="0"/>
    <n v="16.931564245810055"/>
    <s v="Yes"/>
    <s v="June"/>
    <n v="2023"/>
  </r>
  <r>
    <s v="S00094958"/>
    <x v="10"/>
    <s v="P02"/>
    <x v="4"/>
    <x v="453"/>
    <n v="3620.25"/>
    <n v="242"/>
    <x v="0"/>
    <n v="14.959710743801653"/>
    <s v="Yes"/>
    <s v="April"/>
    <n v="2024"/>
  </r>
  <r>
    <s v="S00094964"/>
    <x v="10"/>
    <s v="P03"/>
    <x v="3"/>
    <x v="219"/>
    <n v="7735.5"/>
    <n v="645"/>
    <x v="0"/>
    <n v="11.993023255813954"/>
    <s v="Yes"/>
    <s v="March"/>
    <n v="2023"/>
  </r>
  <r>
    <s v="S00095028"/>
    <x v="10"/>
    <s v="P04"/>
    <x v="4"/>
    <x v="408"/>
    <n v="2331"/>
    <n v="467"/>
    <x v="0"/>
    <n v="4.9914346895074946"/>
    <s v="Yes"/>
    <s v="June"/>
    <n v="2023"/>
  </r>
  <r>
    <s v="S00095033"/>
    <x v="10"/>
    <s v="P04"/>
    <x v="3"/>
    <x v="424"/>
    <n v="3145.5"/>
    <n v="525"/>
    <x v="0"/>
    <n v="5.9914285714285711"/>
    <s v="Yes"/>
    <s v="April"/>
    <n v="2024"/>
  </r>
  <r>
    <s v="S00095040"/>
    <x v="10"/>
    <s v="P04"/>
    <x v="0"/>
    <x v="85"/>
    <n v="7465.5"/>
    <n v="1067"/>
    <x v="1"/>
    <n v="6.9967197750702903"/>
    <s v="No"/>
    <s v="August"/>
    <n v="2024"/>
  </r>
  <r>
    <s v="S00095043"/>
    <x v="10"/>
    <s v="P04"/>
    <x v="4"/>
    <x v="18"/>
    <n v="5226.75"/>
    <n v="1046"/>
    <x v="0"/>
    <n v="4.9968929254302106"/>
    <s v="Yes"/>
    <s v="June"/>
    <n v="2023"/>
  </r>
  <r>
    <s v="S00095044"/>
    <x v="10"/>
    <s v="P04"/>
    <x v="4"/>
    <x v="250"/>
    <n v="1269"/>
    <n v="141"/>
    <x v="0"/>
    <n v="9"/>
    <s v="Yes"/>
    <s v="November"/>
    <n v="2023"/>
  </r>
  <r>
    <s v="S00095051"/>
    <x v="10"/>
    <s v="P04"/>
    <x v="5"/>
    <x v="309"/>
    <n v="3514.5"/>
    <n v="703"/>
    <x v="1"/>
    <n v="4.9992887624466569"/>
    <s v="No"/>
    <s v="July"/>
    <n v="2024"/>
  </r>
  <r>
    <s v="S00095100"/>
    <x v="10"/>
    <s v="P05"/>
    <x v="3"/>
    <x v="419"/>
    <n v="742.5"/>
    <n v="93"/>
    <x v="0"/>
    <n v="7.9838709677419351"/>
    <s v="Yes"/>
    <s v="January"/>
    <n v="2024"/>
  </r>
  <r>
    <s v="S00095102"/>
    <x v="10"/>
    <s v="P05"/>
    <x v="5"/>
    <x v="296"/>
    <n v="2083.5"/>
    <n v="348"/>
    <x v="0"/>
    <n v="5.9870689655172411"/>
    <s v="Yes"/>
    <s v="July"/>
    <n v="2023"/>
  </r>
  <r>
    <s v="S00095105"/>
    <x v="10"/>
    <s v="P05"/>
    <x v="2"/>
    <x v="56"/>
    <n v="3181.5"/>
    <n v="398"/>
    <x v="1"/>
    <n v="7.9937185929648242"/>
    <s v="No"/>
    <s v="July"/>
    <n v="2024"/>
  </r>
  <r>
    <s v="S00095137"/>
    <x v="10"/>
    <s v="P05"/>
    <x v="5"/>
    <x v="105"/>
    <n v="6923.25"/>
    <n v="1385"/>
    <x v="1"/>
    <n v="4.9987364620938628"/>
    <s v="No"/>
    <s v="July"/>
    <n v="2024"/>
  </r>
  <r>
    <s v="S00095149"/>
    <x v="10"/>
    <s v="P05"/>
    <x v="3"/>
    <x v="250"/>
    <n v="330.75"/>
    <n v="37"/>
    <x v="0"/>
    <n v="8.9391891891891895"/>
    <s v="Yes"/>
    <s v="November"/>
    <n v="2023"/>
  </r>
  <r>
    <s v="S00095176"/>
    <x v="10"/>
    <s v="P05"/>
    <x v="0"/>
    <x v="326"/>
    <n v="2288.25"/>
    <n v="327"/>
    <x v="0"/>
    <n v="6.9977064220183482"/>
    <s v="Yes"/>
    <s v="August"/>
    <n v="2023"/>
  </r>
  <r>
    <s v="S00095177"/>
    <x v="10"/>
    <s v="P05"/>
    <x v="0"/>
    <x v="376"/>
    <n v="2409.75"/>
    <n v="402"/>
    <x v="0"/>
    <n v="5.9944029850746272"/>
    <s v="Yes"/>
    <s v="February"/>
    <n v="2023"/>
  </r>
  <r>
    <s v="S00095204"/>
    <x v="10"/>
    <s v="P06"/>
    <x v="5"/>
    <x v="315"/>
    <n v="5757.75"/>
    <n v="240"/>
    <x v="0"/>
    <n v="23.990625000000001"/>
    <s v="Yes"/>
    <s v="February"/>
    <n v="2023"/>
  </r>
  <r>
    <s v="S00095264"/>
    <x v="10"/>
    <s v="P07"/>
    <x v="4"/>
    <x v="320"/>
    <n v="5499"/>
    <n v="220"/>
    <x v="0"/>
    <n v="24.995454545454546"/>
    <s v="Yes"/>
    <s v="March"/>
    <n v="2024"/>
  </r>
  <r>
    <s v="S00095282"/>
    <x v="10"/>
    <s v="P07"/>
    <x v="4"/>
    <x v="175"/>
    <n v="5618.25"/>
    <n v="201"/>
    <x v="0"/>
    <n v="27.951492537313431"/>
    <s v="Yes"/>
    <s v="February"/>
    <n v="2023"/>
  </r>
  <r>
    <s v="S00095285"/>
    <x v="10"/>
    <s v="P07"/>
    <x v="3"/>
    <x v="197"/>
    <n v="5067"/>
    <n v="195"/>
    <x v="0"/>
    <n v="25.984615384615385"/>
    <s v="Yes"/>
    <s v="November"/>
    <n v="2023"/>
  </r>
  <r>
    <s v="S00095320"/>
    <x v="10"/>
    <s v="P08"/>
    <x v="3"/>
    <x v="121"/>
    <n v="11947.5"/>
    <n v="544"/>
    <x v="0"/>
    <n v="21.962316176470587"/>
    <s v="Yes"/>
    <s v="September"/>
    <n v="2023"/>
  </r>
  <r>
    <s v="S00095385"/>
    <x v="10"/>
    <s v="P08"/>
    <x v="4"/>
    <x v="9"/>
    <n v="10102.5"/>
    <n v="506"/>
    <x v="0"/>
    <n v="19.965415019762847"/>
    <s v="Yes"/>
    <s v="January"/>
    <n v="2024"/>
  </r>
  <r>
    <s v="S00095396"/>
    <x v="10"/>
    <s v="P08"/>
    <x v="1"/>
    <x v="133"/>
    <n v="7134.75"/>
    <n v="325"/>
    <x v="0"/>
    <n v="21.953076923076924"/>
    <s v="Yes"/>
    <s v="March"/>
    <n v="2023"/>
  </r>
  <r>
    <s v="S00095399"/>
    <x v="10"/>
    <s v="P08"/>
    <x v="0"/>
    <x v="121"/>
    <n v="9787.5"/>
    <n v="445"/>
    <x v="0"/>
    <n v="21.99438202247191"/>
    <s v="Yes"/>
    <s v="September"/>
    <n v="2023"/>
  </r>
  <r>
    <s v="S00095411"/>
    <x v="10"/>
    <s v="P09"/>
    <x v="2"/>
    <x v="342"/>
    <n v="4662"/>
    <n v="222"/>
    <x v="0"/>
    <n v="21"/>
    <s v="Yes"/>
    <s v="June"/>
    <n v="2024"/>
  </r>
  <r>
    <s v="S00095413"/>
    <x v="10"/>
    <s v="P09"/>
    <x v="1"/>
    <x v="236"/>
    <n v="9954"/>
    <n v="433"/>
    <x v="0"/>
    <n v="22.988452655889144"/>
    <s v="Yes"/>
    <s v="February"/>
    <n v="2023"/>
  </r>
  <r>
    <s v="S00095425"/>
    <x v="10"/>
    <s v="P10"/>
    <x v="5"/>
    <x v="191"/>
    <n v="1719"/>
    <n v="115"/>
    <x v="0"/>
    <n v="14.947826086956521"/>
    <s v="Yes"/>
    <s v="February"/>
    <n v="2024"/>
  </r>
  <r>
    <s v="S00095436"/>
    <x v="10"/>
    <s v="P10"/>
    <x v="4"/>
    <x v="85"/>
    <n v="12132"/>
    <n v="809"/>
    <x v="1"/>
    <n v="14.99629171817058"/>
    <s v="No"/>
    <s v="August"/>
    <n v="2024"/>
  </r>
  <r>
    <s v="S00095495"/>
    <x v="10"/>
    <s v="P10"/>
    <x v="5"/>
    <x v="233"/>
    <n v="18801"/>
    <n v="1567"/>
    <x v="0"/>
    <n v="11.998085513720484"/>
    <s v="Yes"/>
    <s v="January"/>
    <n v="2023"/>
  </r>
  <r>
    <s v="S00095584"/>
    <x v="10"/>
    <s v="P12"/>
    <x v="0"/>
    <x v="427"/>
    <n v="5026.5"/>
    <n v="296"/>
    <x v="0"/>
    <n v="16.981418918918919"/>
    <s v="Yes"/>
    <s v="May"/>
    <n v="2023"/>
  </r>
  <r>
    <s v="S00095590"/>
    <x v="10"/>
    <s v="P12"/>
    <x v="4"/>
    <x v="357"/>
    <n v="9609.75"/>
    <n v="687"/>
    <x v="0"/>
    <n v="13.987991266375547"/>
    <s v="Yes"/>
    <s v="January"/>
    <n v="2024"/>
  </r>
  <r>
    <s v="S00095591"/>
    <x v="10"/>
    <s v="P12"/>
    <x v="3"/>
    <x v="273"/>
    <n v="7119"/>
    <n v="419"/>
    <x v="1"/>
    <n v="16.990453460620525"/>
    <s v="No"/>
    <s v="July"/>
    <n v="2024"/>
  </r>
  <r>
    <s v="S00095638"/>
    <x v="10"/>
    <s v="P12"/>
    <x v="4"/>
    <x v="154"/>
    <n v="10932.75"/>
    <n v="684"/>
    <x v="0"/>
    <n v="15.983552631578947"/>
    <s v="Yes"/>
    <s v="February"/>
    <n v="2024"/>
  </r>
  <r>
    <s v="S00095705"/>
    <x v="10"/>
    <s v="P13"/>
    <x v="0"/>
    <x v="171"/>
    <n v="6072.75"/>
    <n v="608"/>
    <x v="2"/>
    <n v="9.9880756578947363"/>
    <s v="No"/>
    <s v="September"/>
    <n v="2024"/>
  </r>
  <r>
    <s v="S00095707"/>
    <x v="10"/>
    <s v="P13"/>
    <x v="4"/>
    <x v="88"/>
    <n v="3381.75"/>
    <n v="376"/>
    <x v="0"/>
    <n v="8.994015957446809"/>
    <s v="Yes"/>
    <s v="November"/>
    <n v="2023"/>
  </r>
  <r>
    <s v="S00095796"/>
    <x v="10"/>
    <s v="P14"/>
    <x v="3"/>
    <x v="223"/>
    <n v="5006.25"/>
    <n v="279"/>
    <x v="0"/>
    <n v="17.943548387096776"/>
    <s v="Yes"/>
    <s v="January"/>
    <n v="2023"/>
  </r>
  <r>
    <s v="S00095867"/>
    <x v="10"/>
    <s v="P16"/>
    <x v="5"/>
    <x v="59"/>
    <n v="8136"/>
    <n v="582"/>
    <x v="0"/>
    <n v="13.979381443298969"/>
    <s v="Yes"/>
    <s v="February"/>
    <n v="2024"/>
  </r>
  <r>
    <s v="S00095943"/>
    <x v="10"/>
    <s v="P16"/>
    <x v="0"/>
    <x v="358"/>
    <n v="4547.25"/>
    <n v="253"/>
    <x v="0"/>
    <n v="17.973320158102766"/>
    <s v="Yes"/>
    <s v="February"/>
    <n v="2023"/>
  </r>
  <r>
    <s v="S00095945"/>
    <x v="10"/>
    <s v="P16"/>
    <x v="4"/>
    <x v="345"/>
    <n v="3044.25"/>
    <n v="170"/>
    <x v="0"/>
    <n v="17.90735294117647"/>
    <s v="Yes"/>
    <s v="September"/>
    <n v="2023"/>
  </r>
  <r>
    <s v="S00095976"/>
    <x v="10"/>
    <s v="P17"/>
    <x v="0"/>
    <x v="279"/>
    <n v="1653.75"/>
    <n v="237"/>
    <x v="0"/>
    <n v="6.9778481012658231"/>
    <s v="Yes"/>
    <s v="March"/>
    <n v="2023"/>
  </r>
  <r>
    <s v="S00095989"/>
    <x v="10"/>
    <s v="P17"/>
    <x v="2"/>
    <x v="229"/>
    <n v="6126.75"/>
    <n v="876"/>
    <x v="0"/>
    <n v="6.9940068493150687"/>
    <s v="Yes"/>
    <s v="June"/>
    <n v="2023"/>
  </r>
  <r>
    <s v="S00096021"/>
    <x v="10"/>
    <s v="P18"/>
    <x v="5"/>
    <x v="308"/>
    <n v="4896"/>
    <n v="612"/>
    <x v="0"/>
    <n v="8"/>
    <s v="Yes"/>
    <s v="March"/>
    <n v="2024"/>
  </r>
  <r>
    <s v="S00096046"/>
    <x v="10"/>
    <s v="P18"/>
    <x v="4"/>
    <x v="82"/>
    <n v="1705.5"/>
    <n v="214"/>
    <x v="3"/>
    <n v="7.9696261682242993"/>
    <s v="No"/>
    <s v="February"/>
    <n v="2024"/>
  </r>
  <r>
    <s v="S00096048"/>
    <x v="10"/>
    <s v="P18"/>
    <x v="4"/>
    <x v="75"/>
    <n v="16672.5"/>
    <n v="1853"/>
    <x v="0"/>
    <n v="8.9975715056664871"/>
    <s v="Yes"/>
    <s v="September"/>
    <n v="2023"/>
  </r>
  <r>
    <s v="S00096064"/>
    <x v="10"/>
    <s v="P18"/>
    <x v="4"/>
    <x v="317"/>
    <n v="3195"/>
    <n v="400"/>
    <x v="0"/>
    <n v="7.9874999999999998"/>
    <s v="Yes"/>
    <s v="July"/>
    <n v="2023"/>
  </r>
  <r>
    <s v="S00096077"/>
    <x v="10"/>
    <s v="P18"/>
    <x v="0"/>
    <x v="309"/>
    <n v="14397.75"/>
    <n v="1440"/>
    <x v="1"/>
    <n v="9.9984374999999996"/>
    <s v="No"/>
    <s v="July"/>
    <n v="2024"/>
  </r>
  <r>
    <s v="S00096083"/>
    <x v="10"/>
    <s v="P18"/>
    <x v="4"/>
    <x v="159"/>
    <n v="3449.25"/>
    <n v="314"/>
    <x v="0"/>
    <n v="10.984872611464969"/>
    <s v="Yes"/>
    <s v="June"/>
    <n v="2023"/>
  </r>
  <r>
    <s v="S00096093"/>
    <x v="10"/>
    <s v="P18"/>
    <x v="1"/>
    <x v="333"/>
    <n v="14494.5"/>
    <n v="1611"/>
    <x v="0"/>
    <n v="8.9972067039106154"/>
    <s v="Yes"/>
    <s v="May"/>
    <n v="2023"/>
  </r>
  <r>
    <s v="S00096147"/>
    <x v="10"/>
    <s v="P19"/>
    <x v="0"/>
    <x v="36"/>
    <n v="3064.5"/>
    <n v="106"/>
    <x v="0"/>
    <n v="28.910377358490567"/>
    <s v="Yes"/>
    <s v="February"/>
    <n v="2023"/>
  </r>
  <r>
    <s v="S00096159"/>
    <x v="10"/>
    <s v="P20"/>
    <x v="2"/>
    <x v="200"/>
    <n v="6855.75"/>
    <n v="624"/>
    <x v="1"/>
    <n v="10.986778846153847"/>
    <s v="No"/>
    <s v="August"/>
    <n v="2024"/>
  </r>
  <r>
    <s v="S00096185"/>
    <x v="10"/>
    <s v="P20"/>
    <x v="4"/>
    <x v="409"/>
    <n v="5706"/>
    <n v="571"/>
    <x v="0"/>
    <n v="9.9929947460595443"/>
    <s v="Yes"/>
    <s v="January"/>
    <n v="2024"/>
  </r>
  <r>
    <s v="S00096244"/>
    <x v="10"/>
    <s v="P21"/>
    <x v="2"/>
    <x v="292"/>
    <n v="3082.5"/>
    <n v="343"/>
    <x v="0"/>
    <n v="8.9868804664723037"/>
    <s v="Yes"/>
    <s v="February"/>
    <n v="2024"/>
  </r>
  <r>
    <s v="S00096249"/>
    <x v="10"/>
    <s v="P21"/>
    <x v="0"/>
    <x v="237"/>
    <n v="279"/>
    <n v="28"/>
    <x v="0"/>
    <n v="9.9642857142857135"/>
    <s v="Yes"/>
    <s v="June"/>
    <n v="2024"/>
  </r>
  <r>
    <s v="S00096254"/>
    <x v="10"/>
    <s v="P21"/>
    <x v="3"/>
    <x v="292"/>
    <n v="1662.75"/>
    <n v="185"/>
    <x v="0"/>
    <n v="8.9878378378378372"/>
    <s v="Yes"/>
    <s v="February"/>
    <n v="2024"/>
  </r>
  <r>
    <s v="S00096277"/>
    <x v="10"/>
    <s v="P21"/>
    <x v="5"/>
    <x v="137"/>
    <n v="4788"/>
    <n v="436"/>
    <x v="2"/>
    <n v="10.98165137614679"/>
    <s v="No"/>
    <s v="September"/>
    <n v="2024"/>
  </r>
  <r>
    <s v="S00096294"/>
    <x v="10"/>
    <s v="P22"/>
    <x v="5"/>
    <x v="270"/>
    <n v="6684.75"/>
    <n v="352"/>
    <x v="0"/>
    <n v="18.990767045454547"/>
    <s v="Yes"/>
    <s v="April"/>
    <n v="2024"/>
  </r>
  <r>
    <s v="S00096343"/>
    <x v="10"/>
    <s v="P22"/>
    <x v="5"/>
    <x v="45"/>
    <n v="8295.75"/>
    <n v="415"/>
    <x v="0"/>
    <n v="19.98975903614458"/>
    <s v="Yes"/>
    <s v="October"/>
    <n v="2023"/>
  </r>
  <r>
    <s v="S00096352"/>
    <x v="10"/>
    <s v="P22"/>
    <x v="4"/>
    <x v="370"/>
    <n v="7384.5"/>
    <n v="389"/>
    <x v="0"/>
    <n v="18.983290488431876"/>
    <s v="Yes"/>
    <s v="June"/>
    <n v="2024"/>
  </r>
  <r>
    <s v="S00096368"/>
    <x v="10"/>
    <s v="P22"/>
    <x v="0"/>
    <x v="333"/>
    <n v="8520.75"/>
    <n v="388"/>
    <x v="3"/>
    <n v="21.960695876288661"/>
    <s v="No"/>
    <s v="May"/>
    <n v="2023"/>
  </r>
  <r>
    <s v="S00096374"/>
    <x v="10"/>
    <s v="P22"/>
    <x v="3"/>
    <x v="286"/>
    <n v="12908.25"/>
    <n v="680"/>
    <x v="0"/>
    <n v="18.982720588235296"/>
    <s v="Yes"/>
    <s v="January"/>
    <n v="2024"/>
  </r>
  <r>
    <s v="S00096381"/>
    <x v="10"/>
    <s v="P22"/>
    <x v="1"/>
    <x v="342"/>
    <n v="4808.25"/>
    <n v="268"/>
    <x v="0"/>
    <n v="17.941231343283583"/>
    <s v="Yes"/>
    <s v="June"/>
    <n v="2024"/>
  </r>
  <r>
    <s v="S00096406"/>
    <x v="10"/>
    <s v="P01"/>
    <x v="4"/>
    <x v="91"/>
    <n v="9375.75"/>
    <n v="670"/>
    <x v="0"/>
    <n v="13.993656716417911"/>
    <s v="Yes"/>
    <s v="June"/>
    <n v="2024"/>
  </r>
  <r>
    <s v="S00096439"/>
    <x v="10"/>
    <s v="P01"/>
    <x v="4"/>
    <x v="11"/>
    <n v="6525"/>
    <n v="502"/>
    <x v="2"/>
    <n v="12.99800796812749"/>
    <s v="No"/>
    <s v="September"/>
    <n v="2024"/>
  </r>
  <r>
    <s v="S00096503"/>
    <x v="10"/>
    <s v="P03"/>
    <x v="0"/>
    <x v="222"/>
    <n v="10836"/>
    <n v="903"/>
    <x v="0"/>
    <n v="12"/>
    <s v="Yes"/>
    <s v="June"/>
    <n v="2024"/>
  </r>
  <r>
    <s v="S00096573"/>
    <x v="10"/>
    <s v="P04"/>
    <x v="4"/>
    <x v="253"/>
    <n v="4077"/>
    <n v="510"/>
    <x v="3"/>
    <n v="7.9941176470588236"/>
    <s v="No"/>
    <s v="August"/>
    <n v="2023"/>
  </r>
  <r>
    <s v="S00096605"/>
    <x v="10"/>
    <s v="P04"/>
    <x v="0"/>
    <x v="34"/>
    <n v="2169"/>
    <n v="310"/>
    <x v="0"/>
    <n v="6.9967741935483874"/>
    <s v="Yes"/>
    <s v="April"/>
    <n v="2023"/>
  </r>
  <r>
    <s v="S00096620"/>
    <x v="10"/>
    <s v="P04"/>
    <x v="1"/>
    <x v="130"/>
    <n v="4101.75"/>
    <n v="513"/>
    <x v="0"/>
    <n v="7.9956140350877192"/>
    <s v="Yes"/>
    <s v="July"/>
    <n v="2023"/>
  </r>
  <r>
    <s v="S00096657"/>
    <x v="10"/>
    <s v="P05"/>
    <x v="0"/>
    <x v="109"/>
    <n v="162"/>
    <n v="27"/>
    <x v="0"/>
    <n v="6"/>
    <s v="Yes"/>
    <s v="February"/>
    <n v="2024"/>
  </r>
  <r>
    <s v="S00096696"/>
    <x v="10"/>
    <s v="P05"/>
    <x v="3"/>
    <x v="346"/>
    <n v="528.75"/>
    <n v="89"/>
    <x v="2"/>
    <n v="5.941011235955056"/>
    <s v="No"/>
    <s v="September"/>
    <n v="2024"/>
  </r>
  <r>
    <s v="S00096758"/>
    <x v="10"/>
    <s v="P06"/>
    <x v="0"/>
    <x v="296"/>
    <n v="5841"/>
    <n v="244"/>
    <x v="0"/>
    <n v="23.938524590163933"/>
    <s v="Yes"/>
    <s v="July"/>
    <n v="2023"/>
  </r>
  <r>
    <s v="S00096763"/>
    <x v="10"/>
    <s v="P06"/>
    <x v="4"/>
    <x v="367"/>
    <n v="14933.25"/>
    <n v="575"/>
    <x v="0"/>
    <n v="25.970869565217392"/>
    <s v="Yes"/>
    <s v="February"/>
    <n v="2024"/>
  </r>
  <r>
    <s v="S00096793"/>
    <x v="10"/>
    <s v="P07"/>
    <x v="0"/>
    <x v="49"/>
    <n v="5494.5"/>
    <n v="204"/>
    <x v="2"/>
    <n v="26.933823529411764"/>
    <s v="No"/>
    <s v="September"/>
    <n v="2024"/>
  </r>
  <r>
    <s v="S00096833"/>
    <x v="10"/>
    <s v="P07"/>
    <x v="3"/>
    <x v="309"/>
    <n v="6257.25"/>
    <n v="241"/>
    <x v="1"/>
    <n v="25.963692946058092"/>
    <s v="No"/>
    <s v="July"/>
    <n v="2024"/>
  </r>
  <r>
    <s v="S00096844"/>
    <x v="10"/>
    <s v="P07"/>
    <x v="0"/>
    <x v="405"/>
    <n v="5251.5"/>
    <n v="211"/>
    <x v="0"/>
    <n v="24.888625592417061"/>
    <s v="Yes"/>
    <s v="June"/>
    <n v="2023"/>
  </r>
  <r>
    <s v="S00096845"/>
    <x v="10"/>
    <s v="P07"/>
    <x v="4"/>
    <x v="102"/>
    <n v="5469.75"/>
    <n v="211"/>
    <x v="0"/>
    <n v="25.922985781990523"/>
    <s v="Yes"/>
    <s v="March"/>
    <n v="2024"/>
  </r>
  <r>
    <s v="S00096876"/>
    <x v="10"/>
    <s v="P08"/>
    <x v="0"/>
    <x v="156"/>
    <n v="6430.5"/>
    <n v="322"/>
    <x v="0"/>
    <n v="19.970496894409937"/>
    <s v="Yes"/>
    <s v="September"/>
    <n v="2023"/>
  </r>
  <r>
    <s v="S00096921"/>
    <x v="10"/>
    <s v="P08"/>
    <x v="5"/>
    <x v="204"/>
    <n v="8034.75"/>
    <n v="447"/>
    <x v="0"/>
    <n v="17.974832214765101"/>
    <s v="Yes"/>
    <s v="September"/>
    <n v="2023"/>
  </r>
  <r>
    <s v="S00096947"/>
    <x v="10"/>
    <s v="P09"/>
    <x v="4"/>
    <x v="257"/>
    <n v="13572"/>
    <n v="647"/>
    <x v="0"/>
    <n v="20.976816074188562"/>
    <s v="Yes"/>
    <s v="December"/>
    <n v="2023"/>
  </r>
  <r>
    <s v="S00096952"/>
    <x v="10"/>
    <s v="P10"/>
    <x v="3"/>
    <x v="449"/>
    <n v="16861.5"/>
    <n v="1205"/>
    <x v="0"/>
    <n v="13.992946058091286"/>
    <s v="Yes"/>
    <s v="May"/>
    <n v="2024"/>
  </r>
  <r>
    <s v="S00097001"/>
    <x v="10"/>
    <s v="P10"/>
    <x v="4"/>
    <x v="160"/>
    <n v="1800"/>
    <n v="113"/>
    <x v="0"/>
    <n v="15.929203539823009"/>
    <s v="Yes"/>
    <s v="November"/>
    <n v="2023"/>
  </r>
  <r>
    <s v="S00097012"/>
    <x v="10"/>
    <s v="P10"/>
    <x v="0"/>
    <x v="112"/>
    <n v="2940.75"/>
    <n v="184"/>
    <x v="0"/>
    <n v="15.982336956521738"/>
    <s v="Yes"/>
    <s v="February"/>
    <n v="2023"/>
  </r>
  <r>
    <s v="S00097047"/>
    <x v="10"/>
    <s v="P10"/>
    <x v="0"/>
    <x v="143"/>
    <n v="2247.75"/>
    <n v="150"/>
    <x v="0"/>
    <n v="14.984999999999999"/>
    <s v="Yes"/>
    <s v="October"/>
    <n v="2023"/>
  </r>
  <r>
    <s v="S00097052"/>
    <x v="10"/>
    <s v="P10"/>
    <x v="4"/>
    <x v="321"/>
    <n v="3190.5"/>
    <n v="213"/>
    <x v="0"/>
    <n v="14.97887323943662"/>
    <s v="Yes"/>
    <s v="January"/>
    <n v="2024"/>
  </r>
  <r>
    <s v="S00097079"/>
    <x v="10"/>
    <s v="P11"/>
    <x v="1"/>
    <x v="172"/>
    <n v="7384.5"/>
    <n v="411"/>
    <x v="0"/>
    <n v="17.967153284671532"/>
    <s v="Yes"/>
    <s v="January"/>
    <n v="2023"/>
  </r>
  <r>
    <s v="S00097096"/>
    <x v="10"/>
    <s v="P11"/>
    <x v="1"/>
    <x v="23"/>
    <n v="7659"/>
    <n v="451"/>
    <x v="1"/>
    <n v="16.982261640798225"/>
    <s v="No"/>
    <s v="August"/>
    <n v="2024"/>
  </r>
  <r>
    <s v="S00097144"/>
    <x v="10"/>
    <s v="P12"/>
    <x v="5"/>
    <x v="203"/>
    <n v="4326.75"/>
    <n v="255"/>
    <x v="0"/>
    <n v="16.96764705882353"/>
    <s v="Yes"/>
    <s v="October"/>
    <n v="2023"/>
  </r>
  <r>
    <s v="S00097161"/>
    <x v="10"/>
    <s v="P12"/>
    <x v="5"/>
    <x v="232"/>
    <n v="9148.5"/>
    <n v="704"/>
    <x v="0"/>
    <n v="12.995028409090908"/>
    <s v="Yes"/>
    <s v="March"/>
    <n v="2023"/>
  </r>
  <r>
    <s v="S00097175"/>
    <x v="10"/>
    <s v="P13"/>
    <x v="3"/>
    <x v="353"/>
    <n v="3145.5"/>
    <n v="394"/>
    <x v="0"/>
    <n v="7.9835025380710656"/>
    <s v="Yes"/>
    <s v="April"/>
    <n v="2024"/>
  </r>
  <r>
    <s v="S00097227"/>
    <x v="10"/>
    <s v="P13"/>
    <x v="5"/>
    <x v="58"/>
    <n v="6750"/>
    <n v="965"/>
    <x v="0"/>
    <n v="6.9948186528497409"/>
    <s v="Yes"/>
    <s v="December"/>
    <n v="2023"/>
  </r>
  <r>
    <s v="S00097269"/>
    <x v="10"/>
    <s v="P13"/>
    <x v="0"/>
    <x v="193"/>
    <n v="2353.5"/>
    <n v="393"/>
    <x v="0"/>
    <n v="5.9885496183206106"/>
    <s v="Yes"/>
    <s v="November"/>
    <n v="2023"/>
  </r>
  <r>
    <s v="S00097292"/>
    <x v="10"/>
    <s v="P14"/>
    <x v="3"/>
    <x v="252"/>
    <n v="5593.5"/>
    <n v="400"/>
    <x v="1"/>
    <n v="13.983750000000001"/>
    <s v="No"/>
    <s v="July"/>
    <n v="2024"/>
  </r>
  <r>
    <s v="S00097322"/>
    <x v="10"/>
    <s v="P14"/>
    <x v="4"/>
    <x v="77"/>
    <n v="4893.75"/>
    <n v="288"/>
    <x v="0"/>
    <n v="16.9921875"/>
    <s v="Yes"/>
    <s v="November"/>
    <n v="2023"/>
  </r>
  <r>
    <s v="S00097342"/>
    <x v="10"/>
    <s v="P14"/>
    <x v="3"/>
    <x v="144"/>
    <n v="5955.75"/>
    <n v="373"/>
    <x v="1"/>
    <n v="15.9671581769437"/>
    <s v="No"/>
    <s v="August"/>
    <n v="2024"/>
  </r>
  <r>
    <s v="S00097351"/>
    <x v="10"/>
    <s v="P14"/>
    <x v="1"/>
    <x v="241"/>
    <n v="4446"/>
    <n v="278"/>
    <x v="0"/>
    <n v="15.992805755395683"/>
    <s v="Yes"/>
    <s v="June"/>
    <n v="2024"/>
  </r>
  <r>
    <s v="S00097356"/>
    <x v="10"/>
    <s v="P14"/>
    <x v="4"/>
    <x v="369"/>
    <n v="5231.25"/>
    <n v="308"/>
    <x v="0"/>
    <n v="16.984577922077921"/>
    <s v="Yes"/>
    <s v="October"/>
    <n v="2023"/>
  </r>
  <r>
    <s v="S00097369"/>
    <x v="10"/>
    <s v="P15"/>
    <x v="0"/>
    <x v="422"/>
    <n v="5175"/>
    <n v="288"/>
    <x v="0"/>
    <n v="17.96875"/>
    <s v="Yes"/>
    <s v="June"/>
    <n v="2023"/>
  </r>
  <r>
    <s v="S00097420"/>
    <x v="10"/>
    <s v="P16"/>
    <x v="0"/>
    <x v="61"/>
    <n v="807.75"/>
    <n v="51"/>
    <x v="0"/>
    <n v="15.838235294117647"/>
    <s v="Yes"/>
    <s v="January"/>
    <n v="2024"/>
  </r>
  <r>
    <s v="S00097436"/>
    <x v="10"/>
    <s v="P16"/>
    <x v="1"/>
    <x v="357"/>
    <n v="16744.5"/>
    <n v="931"/>
    <x v="0"/>
    <n v="17.985499462943071"/>
    <s v="Yes"/>
    <s v="January"/>
    <n v="2024"/>
  </r>
  <r>
    <s v="S00097464"/>
    <x v="10"/>
    <s v="P16"/>
    <x v="3"/>
    <x v="191"/>
    <n v="10399.5"/>
    <n v="694"/>
    <x v="0"/>
    <n v="14.984870317002882"/>
    <s v="Yes"/>
    <s v="February"/>
    <n v="2024"/>
  </r>
  <r>
    <s v="S00097476"/>
    <x v="10"/>
    <s v="P16"/>
    <x v="4"/>
    <x v="100"/>
    <n v="12744"/>
    <n v="708"/>
    <x v="0"/>
    <n v="18"/>
    <s v="Yes"/>
    <s v="November"/>
    <n v="2023"/>
  </r>
  <r>
    <s v="S00097487"/>
    <x v="10"/>
    <s v="P17"/>
    <x v="1"/>
    <x v="428"/>
    <n v="12721.5"/>
    <n v="1414"/>
    <x v="0"/>
    <n v="8.996817538896746"/>
    <s v="Yes"/>
    <s v="June"/>
    <n v="2024"/>
  </r>
  <r>
    <s v="S00097516"/>
    <x v="10"/>
    <s v="P17"/>
    <x v="5"/>
    <x v="40"/>
    <n v="8469"/>
    <n v="770"/>
    <x v="0"/>
    <n v="10.998701298701299"/>
    <s v="Yes"/>
    <s v="December"/>
    <n v="2023"/>
  </r>
  <r>
    <s v="S00097518"/>
    <x v="10"/>
    <s v="P17"/>
    <x v="5"/>
    <x v="268"/>
    <n v="7085.25"/>
    <n v="1013"/>
    <x v="0"/>
    <n v="6.9943237907206317"/>
    <s v="Yes"/>
    <s v="April"/>
    <n v="2024"/>
  </r>
  <r>
    <s v="S00097548"/>
    <x v="10"/>
    <s v="P18"/>
    <x v="3"/>
    <x v="361"/>
    <n v="12001.5"/>
    <n v="1092"/>
    <x v="0"/>
    <n v="10.990384615384615"/>
    <s v="Yes"/>
    <s v="March"/>
    <n v="2024"/>
  </r>
  <r>
    <s v="S00097556"/>
    <x v="10"/>
    <s v="P18"/>
    <x v="0"/>
    <x v="53"/>
    <n v="2648.25"/>
    <n v="265"/>
    <x v="2"/>
    <n v="9.9933962264150935"/>
    <s v="No"/>
    <s v="September"/>
    <n v="2024"/>
  </r>
  <r>
    <s v="S00097561"/>
    <x v="10"/>
    <s v="P18"/>
    <x v="4"/>
    <x v="112"/>
    <n v="8734.5"/>
    <n v="874"/>
    <x v="0"/>
    <n v="9.9937070938215111"/>
    <s v="Yes"/>
    <s v="February"/>
    <n v="2023"/>
  </r>
  <r>
    <s v="S00097618"/>
    <x v="10"/>
    <s v="P18"/>
    <x v="5"/>
    <x v="23"/>
    <n v="3006"/>
    <n v="274"/>
    <x v="1"/>
    <n v="10.97080291970803"/>
    <s v="No"/>
    <s v="August"/>
    <n v="2024"/>
  </r>
  <r>
    <s v="S00097623"/>
    <x v="10"/>
    <s v="P18"/>
    <x v="1"/>
    <x v="310"/>
    <n v="4837.5"/>
    <n v="440"/>
    <x v="0"/>
    <n v="10.994318181818182"/>
    <s v="Yes"/>
    <s v="January"/>
    <n v="2024"/>
  </r>
  <r>
    <s v="S00097632"/>
    <x v="10"/>
    <s v="P19"/>
    <x v="3"/>
    <x v="402"/>
    <n v="3368.25"/>
    <n v="121"/>
    <x v="0"/>
    <n v="27.83677685950413"/>
    <s v="Yes"/>
    <s v="April"/>
    <n v="2023"/>
  </r>
  <r>
    <s v="S00097664"/>
    <x v="10"/>
    <s v="P19"/>
    <x v="4"/>
    <x v="309"/>
    <n v="9321.75"/>
    <n v="346"/>
    <x v="1"/>
    <n v="26.941473988439306"/>
    <s v="No"/>
    <s v="July"/>
    <n v="2024"/>
  </r>
  <r>
    <s v="S00097690"/>
    <x v="10"/>
    <s v="P20"/>
    <x v="1"/>
    <x v="181"/>
    <n v="2967.75"/>
    <n v="371"/>
    <x v="0"/>
    <n v="7.9993261455525611"/>
    <s v="Yes"/>
    <s v="October"/>
    <n v="2023"/>
  </r>
  <r>
    <s v="S00097765"/>
    <x v="10"/>
    <s v="P21"/>
    <x v="4"/>
    <x v="11"/>
    <n v="15041.25"/>
    <n v="2149"/>
    <x v="2"/>
    <n v="6.9991856677524433"/>
    <s v="No"/>
    <s v="September"/>
    <n v="2024"/>
  </r>
  <r>
    <s v="S00097769"/>
    <x v="10"/>
    <s v="P21"/>
    <x v="3"/>
    <x v="173"/>
    <n v="2443.5"/>
    <n v="223"/>
    <x v="0"/>
    <n v="10.957399103139014"/>
    <s v="Yes"/>
    <s v="January"/>
    <n v="2023"/>
  </r>
  <r>
    <s v="S00097772"/>
    <x v="10"/>
    <s v="P21"/>
    <x v="5"/>
    <x v="266"/>
    <n v="51.75"/>
    <n v="7"/>
    <x v="0"/>
    <n v="7.3928571428571432"/>
    <s v="Yes"/>
    <s v="October"/>
    <n v="2023"/>
  </r>
  <r>
    <s v="S00097774"/>
    <x v="10"/>
    <s v="P21"/>
    <x v="2"/>
    <x v="1"/>
    <n v="3087"/>
    <n v="441"/>
    <x v="0"/>
    <n v="7"/>
    <s v="Yes"/>
    <s v="October"/>
    <n v="2023"/>
  </r>
  <r>
    <s v="S00097811"/>
    <x v="10"/>
    <s v="P21"/>
    <x v="0"/>
    <x v="14"/>
    <n v="9006.75"/>
    <n v="1001"/>
    <x v="1"/>
    <n v="8.9977522477522474"/>
    <s v="No"/>
    <s v="August"/>
    <n v="2024"/>
  </r>
  <r>
    <s v="S00097825"/>
    <x v="10"/>
    <s v="P22"/>
    <x v="2"/>
    <x v="329"/>
    <n v="3026.25"/>
    <n v="138"/>
    <x v="0"/>
    <n v="21.929347826086957"/>
    <s v="Yes"/>
    <s v="November"/>
    <n v="2023"/>
  </r>
  <r>
    <s v="S00097907"/>
    <x v="10"/>
    <s v="P22"/>
    <x v="5"/>
    <x v="84"/>
    <n v="8664.75"/>
    <n v="413"/>
    <x v="0"/>
    <n v="20.980024213075062"/>
    <s v="Yes"/>
    <s v="November"/>
    <n v="2023"/>
  </r>
  <r>
    <s v="S00097957"/>
    <x v="10"/>
    <s v="P01"/>
    <x v="3"/>
    <x v="91"/>
    <n v="5487.75"/>
    <n v="392"/>
    <x v="0"/>
    <n v="13.999362244897959"/>
    <s v="Yes"/>
    <s v="June"/>
    <n v="2024"/>
  </r>
  <r>
    <s v="S00097980"/>
    <x v="10"/>
    <s v="P01"/>
    <x v="1"/>
    <x v="149"/>
    <n v="2679.75"/>
    <n v="179"/>
    <x v="0"/>
    <n v="14.970670391061452"/>
    <s v="Yes"/>
    <s v="April"/>
    <n v="2023"/>
  </r>
  <r>
    <s v="S00097991"/>
    <x v="10"/>
    <s v="P01"/>
    <x v="3"/>
    <x v="215"/>
    <n v="2880"/>
    <n v="240"/>
    <x v="2"/>
    <n v="12"/>
    <s v="No"/>
    <s v="September"/>
    <n v="2024"/>
  </r>
  <r>
    <s v="S00098016"/>
    <x v="10"/>
    <s v="P02"/>
    <x v="0"/>
    <x v="449"/>
    <n v="4351.5"/>
    <n v="256"/>
    <x v="0"/>
    <n v="16.998046875"/>
    <s v="Yes"/>
    <s v="May"/>
    <n v="2024"/>
  </r>
  <r>
    <s v="S00098027"/>
    <x v="10"/>
    <s v="P03"/>
    <x v="5"/>
    <x v="0"/>
    <n v="9677.25"/>
    <n v="1076"/>
    <x v="0"/>
    <n v="8.9937267657992557"/>
    <s v="Yes"/>
    <s v="December"/>
    <n v="2023"/>
  </r>
  <r>
    <s v="S00098045"/>
    <x v="10"/>
    <s v="P04"/>
    <x v="5"/>
    <x v="113"/>
    <n v="5674.5"/>
    <n v="811"/>
    <x v="0"/>
    <n v="6.9969173859432798"/>
    <s v="Yes"/>
    <s v="May"/>
    <n v="2023"/>
  </r>
  <r>
    <s v="S00098072"/>
    <x v="10"/>
    <s v="P04"/>
    <x v="4"/>
    <x v="269"/>
    <n v="10120.5"/>
    <n v="1266"/>
    <x v="0"/>
    <n v="7.9940758293838865"/>
    <s v="Yes"/>
    <s v="May"/>
    <n v="2024"/>
  </r>
  <r>
    <s v="S00098089"/>
    <x v="10"/>
    <s v="P04"/>
    <x v="4"/>
    <x v="289"/>
    <n v="220.5"/>
    <n v="45"/>
    <x v="0"/>
    <n v="4.9000000000000004"/>
    <s v="Yes"/>
    <s v="July"/>
    <n v="2023"/>
  </r>
  <r>
    <s v="S00098300"/>
    <x v="10"/>
    <s v="P07"/>
    <x v="5"/>
    <x v="221"/>
    <n v="5469.75"/>
    <n v="219"/>
    <x v="0"/>
    <n v="24.976027397260275"/>
    <s v="Yes"/>
    <s v="March"/>
    <n v="2023"/>
  </r>
  <r>
    <s v="S00098310"/>
    <x v="10"/>
    <s v="P07"/>
    <x v="4"/>
    <x v="31"/>
    <n v="4878"/>
    <n v="204"/>
    <x v="0"/>
    <n v="23.911764705882351"/>
    <s v="Yes"/>
    <s v="September"/>
    <n v="2023"/>
  </r>
  <r>
    <s v="S00098312"/>
    <x v="10"/>
    <s v="P07"/>
    <x v="3"/>
    <x v="43"/>
    <n v="4869"/>
    <n v="174"/>
    <x v="0"/>
    <n v="27.982758620689655"/>
    <s v="Yes"/>
    <s v="October"/>
    <n v="2023"/>
  </r>
  <r>
    <s v="S00098340"/>
    <x v="10"/>
    <s v="P07"/>
    <x v="0"/>
    <x v="416"/>
    <n v="5550.75"/>
    <n v="206"/>
    <x v="2"/>
    <n v="26.945388349514563"/>
    <s v="No"/>
    <s v="September"/>
    <n v="2024"/>
  </r>
  <r>
    <s v="S00098345"/>
    <x v="10"/>
    <s v="P07"/>
    <x v="3"/>
    <x v="377"/>
    <n v="5825.25"/>
    <n v="234"/>
    <x v="0"/>
    <n v="24.89423076923077"/>
    <s v="Yes"/>
    <s v="January"/>
    <n v="2023"/>
  </r>
  <r>
    <s v="S00098369"/>
    <x v="10"/>
    <s v="P07"/>
    <x v="2"/>
    <x v="337"/>
    <n v="5872.5"/>
    <n v="226"/>
    <x v="2"/>
    <n v="25.984513274336283"/>
    <s v="No"/>
    <s v="September"/>
    <n v="2024"/>
  </r>
  <r>
    <s v="S00098418"/>
    <x v="10"/>
    <s v="P08"/>
    <x v="5"/>
    <x v="152"/>
    <n v="1350"/>
    <n v="62"/>
    <x v="0"/>
    <n v="21.774193548387096"/>
    <s v="Yes"/>
    <s v="February"/>
    <n v="2023"/>
  </r>
  <r>
    <s v="S00098431"/>
    <x v="10"/>
    <s v="P08"/>
    <x v="3"/>
    <x v="454"/>
    <n v="8131.5"/>
    <n v="452"/>
    <x v="0"/>
    <n v="17.990044247787612"/>
    <s v="Yes"/>
    <s v="August"/>
    <n v="2023"/>
  </r>
  <r>
    <s v="S00098463"/>
    <x v="10"/>
    <s v="P08"/>
    <x v="4"/>
    <x v="434"/>
    <n v="6484.5"/>
    <n v="325"/>
    <x v="0"/>
    <n v="19.952307692307691"/>
    <s v="Yes"/>
    <s v="May"/>
    <n v="2024"/>
  </r>
  <r>
    <s v="S00098485"/>
    <x v="10"/>
    <s v="P10"/>
    <x v="5"/>
    <x v="252"/>
    <n v="713.25"/>
    <n v="55"/>
    <x v="1"/>
    <n v="12.968181818181819"/>
    <s v="No"/>
    <s v="July"/>
    <n v="2024"/>
  </r>
  <r>
    <s v="S00098497"/>
    <x v="10"/>
    <s v="P10"/>
    <x v="4"/>
    <x v="382"/>
    <n v="1163.25"/>
    <n v="97"/>
    <x v="0"/>
    <n v="11.992268041237113"/>
    <s v="Yes"/>
    <s v="January"/>
    <n v="2024"/>
  </r>
  <r>
    <s v="S00098530"/>
    <x v="10"/>
    <s v="P10"/>
    <x v="4"/>
    <x v="66"/>
    <n v="465.75"/>
    <n v="36"/>
    <x v="0"/>
    <n v="12.9375"/>
    <s v="Yes"/>
    <s v="December"/>
    <n v="2023"/>
  </r>
  <r>
    <s v="S00098561"/>
    <x v="10"/>
    <s v="P10"/>
    <x v="0"/>
    <x v="261"/>
    <n v="769.5"/>
    <n v="60"/>
    <x v="0"/>
    <n v="12.824999999999999"/>
    <s v="Yes"/>
    <s v="June"/>
    <n v="2024"/>
  </r>
  <r>
    <s v="S00098602"/>
    <x v="10"/>
    <s v="P11"/>
    <x v="3"/>
    <x v="358"/>
    <n v="11054.25"/>
    <n v="527"/>
    <x v="0"/>
    <n v="20.975806451612904"/>
    <s v="Yes"/>
    <s v="February"/>
    <n v="2023"/>
  </r>
  <r>
    <s v="S00098647"/>
    <x v="10"/>
    <s v="P12"/>
    <x v="4"/>
    <x v="31"/>
    <n v="4772.25"/>
    <n v="281"/>
    <x v="0"/>
    <n v="16.983096085409251"/>
    <s v="Yes"/>
    <s v="September"/>
    <n v="2023"/>
  </r>
  <r>
    <s v="S00098715"/>
    <x v="10"/>
    <s v="P13"/>
    <x v="4"/>
    <x v="356"/>
    <n v="249.75"/>
    <n v="42"/>
    <x v="0"/>
    <n v="5.9464285714285712"/>
    <s v="Yes"/>
    <s v="March"/>
    <n v="2024"/>
  </r>
  <r>
    <s v="S00098733"/>
    <x v="10"/>
    <s v="P13"/>
    <x v="4"/>
    <x v="264"/>
    <n v="519.75"/>
    <n v="58"/>
    <x v="1"/>
    <n v="8.9612068965517242"/>
    <s v="No"/>
    <s v="July"/>
    <n v="2024"/>
  </r>
  <r>
    <s v="S00098783"/>
    <x v="10"/>
    <s v="P13"/>
    <x v="4"/>
    <x v="156"/>
    <n v="2918.25"/>
    <n v="417"/>
    <x v="0"/>
    <n v="6.9982014388489207"/>
    <s v="Yes"/>
    <s v="September"/>
    <n v="2023"/>
  </r>
  <r>
    <s v="S00098803"/>
    <x v="10"/>
    <s v="P13"/>
    <x v="4"/>
    <x v="175"/>
    <n v="11261.25"/>
    <n v="1609"/>
    <x v="0"/>
    <n v="6.9989123679303917"/>
    <s v="Yes"/>
    <s v="February"/>
    <n v="2023"/>
  </r>
  <r>
    <s v="S00098861"/>
    <x v="10"/>
    <s v="P14"/>
    <x v="5"/>
    <x v="135"/>
    <n v="4623.75"/>
    <n v="257"/>
    <x v="0"/>
    <n v="17.99124513618677"/>
    <s v="Yes"/>
    <s v="July"/>
    <n v="2023"/>
  </r>
  <r>
    <s v="S00098869"/>
    <x v="10"/>
    <s v="P14"/>
    <x v="4"/>
    <x v="167"/>
    <n v="7530.75"/>
    <n v="503"/>
    <x v="0"/>
    <n v="14.971669980119284"/>
    <s v="Yes"/>
    <s v="April"/>
    <n v="2023"/>
  </r>
  <r>
    <s v="S00098882"/>
    <x v="10"/>
    <s v="P14"/>
    <x v="0"/>
    <x v="124"/>
    <n v="3811.5"/>
    <n v="225"/>
    <x v="3"/>
    <n v="16.940000000000001"/>
    <s v="No"/>
    <s v="January"/>
    <n v="2023"/>
  </r>
  <r>
    <s v="S00098894"/>
    <x v="10"/>
    <s v="P15"/>
    <x v="5"/>
    <x v="310"/>
    <n v="7510.5"/>
    <n v="358"/>
    <x v="0"/>
    <n v="20.979050279329609"/>
    <s v="Yes"/>
    <s v="January"/>
    <n v="2024"/>
  </r>
  <r>
    <s v="S00098945"/>
    <x v="10"/>
    <s v="P16"/>
    <x v="5"/>
    <x v="224"/>
    <n v="2430"/>
    <n v="135"/>
    <x v="0"/>
    <n v="18"/>
    <s v="Yes"/>
    <s v="August"/>
    <n v="2023"/>
  </r>
  <r>
    <s v="S00098955"/>
    <x v="10"/>
    <s v="P16"/>
    <x v="4"/>
    <x v="307"/>
    <n v="9483.75"/>
    <n v="678"/>
    <x v="0"/>
    <n v="13.98783185840708"/>
    <s v="Yes"/>
    <s v="December"/>
    <n v="2023"/>
  </r>
  <r>
    <s v="S00099015"/>
    <x v="10"/>
    <s v="P17"/>
    <x v="2"/>
    <x v="242"/>
    <n v="9821.25"/>
    <n v="1228"/>
    <x v="0"/>
    <n v="7.9977605863192185"/>
    <s v="Yes"/>
    <s v="November"/>
    <n v="2023"/>
  </r>
  <r>
    <s v="S00099030"/>
    <x v="10"/>
    <s v="P17"/>
    <x v="5"/>
    <x v="78"/>
    <n v="1865.25"/>
    <n v="170"/>
    <x v="0"/>
    <n v="10.972058823529412"/>
    <s v="Yes"/>
    <s v="August"/>
    <n v="2023"/>
  </r>
  <r>
    <s v="S00099086"/>
    <x v="10"/>
    <s v="P18"/>
    <x v="0"/>
    <x v="193"/>
    <n v="8705.25"/>
    <n v="1089"/>
    <x v="0"/>
    <n v="7.9938016528925617"/>
    <s v="Yes"/>
    <s v="November"/>
    <n v="2023"/>
  </r>
  <r>
    <s v="S00099148"/>
    <x v="10"/>
    <s v="P18"/>
    <x v="5"/>
    <x v="109"/>
    <n v="5364"/>
    <n v="767"/>
    <x v="0"/>
    <n v="6.9934810951760102"/>
    <s v="Yes"/>
    <s v="February"/>
    <n v="2024"/>
  </r>
  <r>
    <s v="S00099149"/>
    <x v="10"/>
    <s v="P18"/>
    <x v="5"/>
    <x v="431"/>
    <n v="794.25"/>
    <n v="89"/>
    <x v="0"/>
    <n v="8.9241573033707873"/>
    <s v="Yes"/>
    <s v="July"/>
    <n v="2023"/>
  </r>
  <r>
    <s v="S00099210"/>
    <x v="10"/>
    <s v="P19"/>
    <x v="4"/>
    <x v="2"/>
    <n v="3235.5"/>
    <n v="116"/>
    <x v="0"/>
    <n v="27.892241379310345"/>
    <s v="Yes"/>
    <s v="June"/>
    <n v="2024"/>
  </r>
  <r>
    <s v="S00099260"/>
    <x v="10"/>
    <s v="P20"/>
    <x v="4"/>
    <x v="202"/>
    <n v="6754.5"/>
    <n v="751"/>
    <x v="0"/>
    <n v="8.9940079893475371"/>
    <s v="Yes"/>
    <s v="June"/>
    <n v="2023"/>
  </r>
  <r>
    <s v="S00099262"/>
    <x v="10"/>
    <s v="P20"/>
    <x v="4"/>
    <x v="296"/>
    <n v="15041.25"/>
    <n v="1505"/>
    <x v="0"/>
    <n v="9.9941860465116275"/>
    <s v="Yes"/>
    <s v="July"/>
    <n v="2023"/>
  </r>
  <r>
    <s v="S00099283"/>
    <x v="10"/>
    <s v="P21"/>
    <x v="3"/>
    <x v="224"/>
    <n v="6012"/>
    <n v="547"/>
    <x v="0"/>
    <n v="10.990859232175502"/>
    <s v="Yes"/>
    <s v="August"/>
    <n v="2023"/>
  </r>
  <r>
    <s v="S00099335"/>
    <x v="10"/>
    <s v="P21"/>
    <x v="5"/>
    <x v="315"/>
    <n v="762.75"/>
    <n v="77"/>
    <x v="0"/>
    <n v="9.9058441558441555"/>
    <s v="Yes"/>
    <s v="February"/>
    <n v="2023"/>
  </r>
  <r>
    <s v="S00099338"/>
    <x v="10"/>
    <s v="P21"/>
    <x v="2"/>
    <x v="261"/>
    <n v="1399.5"/>
    <n v="156"/>
    <x v="3"/>
    <n v="8.9711538461538467"/>
    <s v="No"/>
    <s v="June"/>
    <n v="2024"/>
  </r>
  <r>
    <s v="S00099432"/>
    <x v="10"/>
    <s v="P22"/>
    <x v="4"/>
    <x v="437"/>
    <n v="7816.5"/>
    <n v="412"/>
    <x v="0"/>
    <n v="18.972087378640776"/>
    <s v="Yes"/>
    <s v="March"/>
    <n v="2023"/>
  </r>
  <r>
    <s v="S00099504"/>
    <x v="10"/>
    <s v="P01"/>
    <x v="3"/>
    <x v="292"/>
    <n v="9888.75"/>
    <n v="707"/>
    <x v="0"/>
    <n v="13.986916548797737"/>
    <s v="Yes"/>
    <s v="February"/>
    <n v="2024"/>
  </r>
  <r>
    <s v="S00099508"/>
    <x v="10"/>
    <s v="P01"/>
    <x v="2"/>
    <x v="1"/>
    <n v="6268.5"/>
    <n v="523"/>
    <x v="0"/>
    <n v="11.985659655831739"/>
    <s v="Yes"/>
    <s v="October"/>
    <n v="2023"/>
  </r>
  <r>
    <s v="S00099546"/>
    <x v="10"/>
    <s v="P02"/>
    <x v="0"/>
    <x v="329"/>
    <n v="5618.25"/>
    <n v="375"/>
    <x v="0"/>
    <n v="14.981999999999999"/>
    <s v="Yes"/>
    <s v="November"/>
    <n v="2023"/>
  </r>
  <r>
    <s v="S00099571"/>
    <x v="10"/>
    <s v="P04"/>
    <x v="3"/>
    <x v="247"/>
    <n v="5314.5"/>
    <n v="665"/>
    <x v="0"/>
    <n v="7.9917293233082702"/>
    <s v="Yes"/>
    <s v="February"/>
    <n v="2024"/>
  </r>
  <r>
    <s v="S00099595"/>
    <x v="10"/>
    <s v="P04"/>
    <x v="1"/>
    <x v="269"/>
    <n v="2112.75"/>
    <n v="235"/>
    <x v="0"/>
    <n v="8.9904255319148945"/>
    <s v="Yes"/>
    <s v="May"/>
    <n v="2024"/>
  </r>
  <r>
    <s v="S00099636"/>
    <x v="10"/>
    <s v="P04"/>
    <x v="4"/>
    <x v="361"/>
    <n v="1350"/>
    <n v="225"/>
    <x v="0"/>
    <n v="6"/>
    <s v="Yes"/>
    <s v="March"/>
    <n v="2024"/>
  </r>
  <r>
    <s v="S00099683"/>
    <x v="10"/>
    <s v="P04"/>
    <x v="0"/>
    <x v="405"/>
    <n v="3219.75"/>
    <n v="358"/>
    <x v="0"/>
    <n v="8.9937150837988824"/>
    <s v="Yes"/>
    <s v="June"/>
    <n v="2023"/>
  </r>
  <r>
    <s v="S00099689"/>
    <x v="10"/>
    <s v="P05"/>
    <x v="3"/>
    <x v="341"/>
    <n v="3705.75"/>
    <n v="742"/>
    <x v="0"/>
    <n v="4.9942722371967658"/>
    <s v="Yes"/>
    <s v="March"/>
    <n v="2023"/>
  </r>
  <r>
    <s v="S00099744"/>
    <x v="10"/>
    <s v="P05"/>
    <x v="5"/>
    <x v="72"/>
    <n v="5508"/>
    <n v="918"/>
    <x v="3"/>
    <n v="6"/>
    <s v="No"/>
    <s v="December"/>
    <n v="2023"/>
  </r>
  <r>
    <s v="S00099748"/>
    <x v="10"/>
    <s v="P05"/>
    <x v="1"/>
    <x v="421"/>
    <n v="2632.5"/>
    <n v="330"/>
    <x v="0"/>
    <n v="7.9772727272727275"/>
    <s v="Yes"/>
    <s v="February"/>
    <n v="2023"/>
  </r>
  <r>
    <s v="S00099750"/>
    <x v="10"/>
    <s v="P05"/>
    <x v="0"/>
    <x v="53"/>
    <n v="6995.25"/>
    <n v="778"/>
    <x v="2"/>
    <n v="8.991323907455012"/>
    <s v="No"/>
    <s v="September"/>
    <n v="2024"/>
  </r>
  <r>
    <s v="S00099770"/>
    <x v="10"/>
    <s v="P05"/>
    <x v="4"/>
    <x v="278"/>
    <n v="1545.75"/>
    <n v="258"/>
    <x v="0"/>
    <n v="5.9912790697674421"/>
    <s v="Yes"/>
    <s v="June"/>
    <n v="2024"/>
  </r>
  <r>
    <s v="S00099833"/>
    <x v="10"/>
    <s v="P07"/>
    <x v="1"/>
    <x v="376"/>
    <n v="5854.5"/>
    <n v="217"/>
    <x v="0"/>
    <n v="26.97926267281106"/>
    <s v="Yes"/>
    <s v="February"/>
    <n v="2023"/>
  </r>
  <r>
    <s v="S00099839"/>
    <x v="10"/>
    <s v="P07"/>
    <x v="4"/>
    <x v="292"/>
    <n v="4639.5"/>
    <n v="179"/>
    <x v="3"/>
    <n v="25.91899441340782"/>
    <s v="No"/>
    <s v="February"/>
    <n v="2024"/>
  </r>
  <r>
    <s v="S00099869"/>
    <x v="10"/>
    <s v="P07"/>
    <x v="0"/>
    <x v="370"/>
    <n v="5321.25"/>
    <n v="191"/>
    <x v="0"/>
    <n v="27.859947643979059"/>
    <s v="Yes"/>
    <s v="June"/>
    <n v="2024"/>
  </r>
  <r>
    <s v="S00099894"/>
    <x v="10"/>
    <s v="P07"/>
    <x v="3"/>
    <x v="353"/>
    <n v="6284.25"/>
    <n v="242"/>
    <x v="0"/>
    <n v="25.96797520661157"/>
    <s v="Yes"/>
    <s v="April"/>
    <n v="2024"/>
  </r>
  <r>
    <s v="S00099900"/>
    <x v="10"/>
    <s v="P07"/>
    <x v="1"/>
    <x v="27"/>
    <n v="5834.25"/>
    <n v="209"/>
    <x v="1"/>
    <n v="27.915071770334929"/>
    <s v="No"/>
    <s v="August"/>
    <n v="2024"/>
  </r>
  <r>
    <s v="S00099935"/>
    <x v="10"/>
    <s v="P08"/>
    <x v="1"/>
    <x v="371"/>
    <n v="7913.25"/>
    <n v="396"/>
    <x v="0"/>
    <n v="19.982954545454547"/>
    <s v="Yes"/>
    <s v="May"/>
    <n v="2023"/>
  </r>
  <r>
    <s v="S00099936"/>
    <x v="10"/>
    <s v="P08"/>
    <x v="0"/>
    <x v="235"/>
    <n v="9240.75"/>
    <n v="421"/>
    <x v="0"/>
    <n v="21.949524940617579"/>
    <s v="Yes"/>
    <s v="February"/>
    <n v="2023"/>
  </r>
  <r>
    <s v="S00099958"/>
    <x v="10"/>
    <s v="P08"/>
    <x v="4"/>
    <x v="39"/>
    <n v="9875.25"/>
    <n v="449"/>
    <x v="2"/>
    <n v="21.993875278396438"/>
    <s v="No"/>
    <s v="September"/>
    <n v="2024"/>
  </r>
  <r>
    <s v="S00100025"/>
    <x v="10"/>
    <s v="P10"/>
    <x v="4"/>
    <x v="26"/>
    <n v="10451.25"/>
    <n v="697"/>
    <x v="0"/>
    <n v="14.994619799139167"/>
    <s v="Yes"/>
    <s v="May"/>
    <n v="2023"/>
  </r>
  <r>
    <s v="S00100143"/>
    <x v="10"/>
    <s v="P11"/>
    <x v="4"/>
    <x v="108"/>
    <n v="3453.75"/>
    <n v="173"/>
    <x v="0"/>
    <n v="19.963872832369944"/>
    <s v="Yes"/>
    <s v="April"/>
    <n v="2023"/>
  </r>
  <r>
    <s v="S00100212"/>
    <x v="10"/>
    <s v="P12"/>
    <x v="4"/>
    <x v="81"/>
    <n v="12361.5"/>
    <n v="883"/>
    <x v="0"/>
    <n v="13.999433748584371"/>
    <s v="Yes"/>
    <s v="July"/>
    <n v="2023"/>
  </r>
  <r>
    <s v="S00100241"/>
    <x v="10"/>
    <s v="P13"/>
    <x v="1"/>
    <x v="140"/>
    <n v="1282.5"/>
    <n v="129"/>
    <x v="0"/>
    <n v="9.9418604651162799"/>
    <s v="Yes"/>
    <s v="October"/>
    <n v="2023"/>
  </r>
  <r>
    <s v="S00100252"/>
    <x v="10"/>
    <s v="P13"/>
    <x v="3"/>
    <x v="20"/>
    <n v="2297.25"/>
    <n v="230"/>
    <x v="3"/>
    <n v="9.9880434782608702"/>
    <s v="No"/>
    <s v="July"/>
    <n v="2023"/>
  </r>
  <r>
    <s v="S00100299"/>
    <x v="10"/>
    <s v="P13"/>
    <x v="4"/>
    <x v="230"/>
    <n v="8113.5"/>
    <n v="1015"/>
    <x v="0"/>
    <n v="7.9935960591133002"/>
    <s v="Yes"/>
    <s v="July"/>
    <n v="2023"/>
  </r>
  <r>
    <s v="S00100341"/>
    <x v="10"/>
    <s v="P13"/>
    <x v="2"/>
    <x v="362"/>
    <n v="1046.25"/>
    <n v="175"/>
    <x v="1"/>
    <n v="5.9785714285714286"/>
    <s v="No"/>
    <s v="August"/>
    <n v="2024"/>
  </r>
  <r>
    <s v="S00100371"/>
    <x v="10"/>
    <s v="P14"/>
    <x v="3"/>
    <x v="8"/>
    <n v="5640.75"/>
    <n v="377"/>
    <x v="0"/>
    <n v="14.962201591511937"/>
    <s v="Yes"/>
    <s v="August"/>
    <n v="2023"/>
  </r>
  <r>
    <s v="S00100379"/>
    <x v="10"/>
    <s v="P14"/>
    <x v="0"/>
    <x v="364"/>
    <n v="4376.25"/>
    <n v="244"/>
    <x v="0"/>
    <n v="17.935450819672131"/>
    <s v="Yes"/>
    <s v="November"/>
    <n v="2023"/>
  </r>
  <r>
    <s v="S00100400"/>
    <x v="10"/>
    <s v="P14"/>
    <x v="4"/>
    <x v="78"/>
    <n v="5478.75"/>
    <n v="343"/>
    <x v="0"/>
    <n v="15.973032069970845"/>
    <s v="Yes"/>
    <s v="August"/>
    <n v="2023"/>
  </r>
  <r>
    <s v="S00100432"/>
    <x v="10"/>
    <s v="P15"/>
    <x v="4"/>
    <x v="291"/>
    <n v="6995.25"/>
    <n v="369"/>
    <x v="0"/>
    <n v="18.957317073170731"/>
    <s v="Yes"/>
    <s v="January"/>
    <n v="2023"/>
  </r>
  <r>
    <s v="S00100451"/>
    <x v="10"/>
    <s v="P15"/>
    <x v="4"/>
    <x v="290"/>
    <n v="1928.25"/>
    <n v="114"/>
    <x v="0"/>
    <n v="16.914473684210527"/>
    <s v="Yes"/>
    <s v="March"/>
    <n v="2023"/>
  </r>
  <r>
    <s v="S00100453"/>
    <x v="10"/>
    <s v="P16"/>
    <x v="3"/>
    <x v="211"/>
    <n v="8743.5"/>
    <n v="583"/>
    <x v="2"/>
    <n v="14.997427101200685"/>
    <s v="No"/>
    <s v="September"/>
    <n v="2024"/>
  </r>
  <r>
    <s v="S00100546"/>
    <x v="10"/>
    <s v="P17"/>
    <x v="1"/>
    <x v="29"/>
    <n v="4988.25"/>
    <n v="454"/>
    <x v="0"/>
    <n v="10.987334801762115"/>
    <s v="Yes"/>
    <s v="November"/>
    <n v="2023"/>
  </r>
  <r>
    <s v="S00100551"/>
    <x v="10"/>
    <s v="P17"/>
    <x v="4"/>
    <x v="20"/>
    <n v="5719.5"/>
    <n v="572"/>
    <x v="0"/>
    <n v="9.9991258741258733"/>
    <s v="Yes"/>
    <s v="July"/>
    <n v="2023"/>
  </r>
  <r>
    <s v="S00100573"/>
    <x v="10"/>
    <s v="P17"/>
    <x v="3"/>
    <x v="63"/>
    <n v="7965"/>
    <n v="996"/>
    <x v="0"/>
    <n v="7.9969879518072293"/>
    <s v="Yes"/>
    <s v="June"/>
    <n v="2023"/>
  </r>
  <r>
    <s v="S00100637"/>
    <x v="10"/>
    <s v="P18"/>
    <x v="4"/>
    <x v="19"/>
    <n v="7184.25"/>
    <n v="654"/>
    <x v="0"/>
    <n v="10.985091743119266"/>
    <s v="Yes"/>
    <s v="June"/>
    <n v="2023"/>
  </r>
  <r>
    <s v="S00100638"/>
    <x v="10"/>
    <s v="P18"/>
    <x v="4"/>
    <x v="296"/>
    <n v="2508.75"/>
    <n v="314"/>
    <x v="0"/>
    <n v="7.9896496815286628"/>
    <s v="Yes"/>
    <s v="July"/>
    <n v="2023"/>
  </r>
  <r>
    <s v="S00100642"/>
    <x v="10"/>
    <s v="P18"/>
    <x v="3"/>
    <x v="36"/>
    <n v="5913"/>
    <n v="592"/>
    <x v="0"/>
    <n v="9.9881756756756754"/>
    <s v="Yes"/>
    <s v="February"/>
    <n v="2023"/>
  </r>
  <r>
    <s v="S00100676"/>
    <x v="10"/>
    <s v="P18"/>
    <x v="3"/>
    <x v="232"/>
    <n v="2400.75"/>
    <n v="241"/>
    <x v="0"/>
    <n v="9.96161825726141"/>
    <s v="Yes"/>
    <s v="March"/>
    <n v="2023"/>
  </r>
  <r>
    <s v="S00100701"/>
    <x v="10"/>
    <s v="P19"/>
    <x v="0"/>
    <x v="356"/>
    <n v="591.75"/>
    <n v="24"/>
    <x v="0"/>
    <n v="24.65625"/>
    <s v="Yes"/>
    <s v="March"/>
    <n v="2024"/>
  </r>
  <r>
    <s v="S00100702"/>
    <x v="10"/>
    <s v="P19"/>
    <x v="0"/>
    <x v="378"/>
    <n v="5222.25"/>
    <n v="187"/>
    <x v="0"/>
    <n v="27.926470588235293"/>
    <s v="Yes"/>
    <s v="June"/>
    <n v="2023"/>
  </r>
  <r>
    <s v="S00100718"/>
    <x v="10"/>
    <s v="P19"/>
    <x v="0"/>
    <x v="189"/>
    <n v="1640.25"/>
    <n v="66"/>
    <x v="0"/>
    <n v="24.852272727272727"/>
    <s v="Yes"/>
    <s v="November"/>
    <n v="2023"/>
  </r>
  <r>
    <s v="S00100733"/>
    <x v="10"/>
    <s v="P19"/>
    <x v="1"/>
    <x v="71"/>
    <n v="267.75"/>
    <n v="11"/>
    <x v="2"/>
    <n v="24.34090909090909"/>
    <s v="No"/>
    <s v="September"/>
    <n v="2024"/>
  </r>
  <r>
    <s v="S00100783"/>
    <x v="10"/>
    <s v="P20"/>
    <x v="2"/>
    <x v="258"/>
    <n v="1523.25"/>
    <n v="153"/>
    <x v="0"/>
    <n v="9.9558823529411757"/>
    <s v="Yes"/>
    <s v="March"/>
    <n v="2024"/>
  </r>
  <r>
    <s v="S00100794"/>
    <x v="10"/>
    <s v="P21"/>
    <x v="3"/>
    <x v="271"/>
    <n v="1320.75"/>
    <n v="147"/>
    <x v="2"/>
    <n v="8.9846938775510203"/>
    <s v="No"/>
    <s v="September"/>
    <n v="2024"/>
  </r>
  <r>
    <s v="S00100798"/>
    <x v="10"/>
    <s v="P21"/>
    <x v="5"/>
    <x v="377"/>
    <n v="6500.25"/>
    <n v="591"/>
    <x v="0"/>
    <n v="10.998730964467006"/>
    <s v="Yes"/>
    <s v="January"/>
    <n v="2023"/>
  </r>
  <r>
    <s v="S00100836"/>
    <x v="10"/>
    <s v="P21"/>
    <x v="1"/>
    <x v="353"/>
    <n v="4794.75"/>
    <n v="600"/>
    <x v="0"/>
    <n v="7.99125"/>
    <s v="Yes"/>
    <s v="April"/>
    <n v="2024"/>
  </r>
  <r>
    <s v="S00100900"/>
    <x v="10"/>
    <s v="P22"/>
    <x v="5"/>
    <x v="143"/>
    <n v="3525.75"/>
    <n v="196"/>
    <x v="0"/>
    <n v="17.988520408163264"/>
    <s v="Yes"/>
    <s v="October"/>
    <n v="2023"/>
  </r>
  <r>
    <s v="S00100910"/>
    <x v="10"/>
    <s v="P22"/>
    <x v="4"/>
    <x v="393"/>
    <n v="3033"/>
    <n v="145"/>
    <x v="0"/>
    <n v="20.917241379310344"/>
    <s v="Yes"/>
    <s v="January"/>
    <n v="2024"/>
  </r>
  <r>
    <s v="S00100939"/>
    <x v="10"/>
    <s v="P22"/>
    <x v="0"/>
    <x v="112"/>
    <n v="4146.75"/>
    <n v="231"/>
    <x v="0"/>
    <n v="17.9512987012987"/>
    <s v="Yes"/>
    <s v="February"/>
    <n v="2023"/>
  </r>
  <r>
    <s v="S00101006"/>
    <x v="10"/>
    <s v="P01"/>
    <x v="1"/>
    <x v="244"/>
    <n v="6428.25"/>
    <n v="536"/>
    <x v="0"/>
    <n v="11.993003731343284"/>
    <s v="Yes"/>
    <s v="September"/>
    <n v="2023"/>
  </r>
  <r>
    <s v="S00101008"/>
    <x v="10"/>
    <s v="P01"/>
    <x v="0"/>
    <x v="319"/>
    <n v="1417.5"/>
    <n v="102"/>
    <x v="0"/>
    <n v="13.897058823529411"/>
    <s v="Yes"/>
    <s v="January"/>
    <n v="2024"/>
  </r>
  <r>
    <s v="S00101016"/>
    <x v="10"/>
    <s v="P01"/>
    <x v="3"/>
    <x v="60"/>
    <n v="6169.5"/>
    <n v="441"/>
    <x v="0"/>
    <n v="13.989795918367347"/>
    <s v="Yes"/>
    <s v="October"/>
    <n v="2023"/>
  </r>
  <r>
    <s v="S00101047"/>
    <x v="10"/>
    <s v="P01"/>
    <x v="4"/>
    <x v="194"/>
    <n v="1608.75"/>
    <n v="124"/>
    <x v="0"/>
    <n v="12.973790322580646"/>
    <s v="Yes"/>
    <s v="May"/>
    <n v="2024"/>
  </r>
  <r>
    <s v="S00101057"/>
    <x v="10"/>
    <s v="P01"/>
    <x v="1"/>
    <x v="44"/>
    <n v="108"/>
    <n v="7"/>
    <x v="0"/>
    <n v="15.428571428571429"/>
    <s v="Yes"/>
    <s v="June"/>
    <n v="2023"/>
  </r>
  <r>
    <s v="S00101067"/>
    <x v="10"/>
    <s v="P02"/>
    <x v="3"/>
    <x v="381"/>
    <n v="4871.25"/>
    <n v="287"/>
    <x v="0"/>
    <n v="16.972996515679444"/>
    <s v="Yes"/>
    <s v="October"/>
    <n v="2023"/>
  </r>
  <r>
    <s v="S00101073"/>
    <x v="10"/>
    <s v="P02"/>
    <x v="1"/>
    <x v="242"/>
    <n v="15687"/>
    <n v="923"/>
    <x v="0"/>
    <n v="16.995666305525461"/>
    <s v="Yes"/>
    <s v="November"/>
    <n v="2023"/>
  </r>
  <r>
    <s v="S00101117"/>
    <x v="10"/>
    <s v="P04"/>
    <x v="3"/>
    <x v="440"/>
    <n v="4977"/>
    <n v="623"/>
    <x v="2"/>
    <n v="7.98876404494382"/>
    <s v="No"/>
    <s v="October"/>
    <n v="2024"/>
  </r>
  <r>
    <s v="S00101118"/>
    <x v="10"/>
    <s v="P04"/>
    <x v="3"/>
    <x v="127"/>
    <n v="1359"/>
    <n v="272"/>
    <x v="0"/>
    <n v="4.9963235294117645"/>
    <s v="Yes"/>
    <s v="July"/>
    <n v="2023"/>
  </r>
  <r>
    <s v="S00101151"/>
    <x v="10"/>
    <s v="P04"/>
    <x v="3"/>
    <x v="358"/>
    <n v="4529.25"/>
    <n v="755"/>
    <x v="0"/>
    <n v="5.9990066225165561"/>
    <s v="Yes"/>
    <s v="February"/>
    <n v="2023"/>
  </r>
  <r>
    <s v="S00101165"/>
    <x v="10"/>
    <s v="P04"/>
    <x v="4"/>
    <x v="252"/>
    <n v="11722.5"/>
    <n v="2345"/>
    <x v="1"/>
    <n v="4.9989339019189769"/>
    <s v="No"/>
    <s v="July"/>
    <n v="2024"/>
  </r>
  <r>
    <s v="S00101236"/>
    <x v="10"/>
    <s v="P05"/>
    <x v="3"/>
    <x v="265"/>
    <n v="3165.75"/>
    <n v="453"/>
    <x v="0"/>
    <n v="6.9884105960264904"/>
    <s v="Yes"/>
    <s v="February"/>
    <n v="2023"/>
  </r>
  <r>
    <s v="S00101342"/>
    <x v="10"/>
    <s v="P06"/>
    <x v="5"/>
    <x v="358"/>
    <n v="2839.5"/>
    <n v="119"/>
    <x v="0"/>
    <n v="23.861344537815125"/>
    <s v="Yes"/>
    <s v="February"/>
    <n v="2023"/>
  </r>
  <r>
    <s v="S00101344"/>
    <x v="10"/>
    <s v="P06"/>
    <x v="2"/>
    <x v="15"/>
    <n v="1138.5"/>
    <n v="44"/>
    <x v="2"/>
    <n v="25.875"/>
    <s v="No"/>
    <s v="September"/>
    <n v="2024"/>
  </r>
  <r>
    <s v="S00101353"/>
    <x v="10"/>
    <s v="P06"/>
    <x v="4"/>
    <x v="141"/>
    <n v="9690.75"/>
    <n v="388"/>
    <x v="0"/>
    <n v="24.976159793814432"/>
    <s v="Yes"/>
    <s v="December"/>
    <n v="2023"/>
  </r>
  <r>
    <s v="S00101355"/>
    <x v="10"/>
    <s v="P07"/>
    <x v="3"/>
    <x v="56"/>
    <n v="5211"/>
    <n v="193"/>
    <x v="1"/>
    <n v="27"/>
    <s v="No"/>
    <s v="July"/>
    <n v="2024"/>
  </r>
  <r>
    <s v="S00101366"/>
    <x v="10"/>
    <s v="P07"/>
    <x v="0"/>
    <x v="67"/>
    <n v="7609.5"/>
    <n v="318"/>
    <x v="0"/>
    <n v="23.929245283018869"/>
    <s v="Yes"/>
    <s v="January"/>
    <n v="2023"/>
  </r>
  <r>
    <s v="S00101379"/>
    <x v="10"/>
    <s v="P07"/>
    <x v="1"/>
    <x v="402"/>
    <n v="3064.5"/>
    <n v="118"/>
    <x v="0"/>
    <n v="25.970338983050848"/>
    <s v="Yes"/>
    <s v="April"/>
    <n v="2023"/>
  </r>
  <r>
    <s v="S00101391"/>
    <x v="10"/>
    <s v="P07"/>
    <x v="3"/>
    <x v="414"/>
    <n v="4857.75"/>
    <n v="203"/>
    <x v="0"/>
    <n v="23.929802955665025"/>
    <s v="Yes"/>
    <s v="December"/>
    <n v="2023"/>
  </r>
  <r>
    <s v="S00101393"/>
    <x v="10"/>
    <s v="P07"/>
    <x v="5"/>
    <x v="338"/>
    <n v="4857.75"/>
    <n v="195"/>
    <x v="0"/>
    <n v="24.911538461538463"/>
    <s v="Yes"/>
    <s v="September"/>
    <n v="2023"/>
  </r>
  <r>
    <s v="S00101401"/>
    <x v="10"/>
    <s v="P07"/>
    <x v="4"/>
    <x v="52"/>
    <n v="7368.75"/>
    <n v="295"/>
    <x v="0"/>
    <n v="24.978813559322035"/>
    <s v="Yes"/>
    <s v="August"/>
    <n v="2023"/>
  </r>
  <r>
    <s v="S00101414"/>
    <x v="10"/>
    <s v="P07"/>
    <x v="1"/>
    <x v="66"/>
    <n v="4542.75"/>
    <n v="190"/>
    <x v="0"/>
    <n v="23.909210526315789"/>
    <s v="Yes"/>
    <s v="December"/>
    <n v="2023"/>
  </r>
  <r>
    <s v="S00101454"/>
    <x v="10"/>
    <s v="P08"/>
    <x v="4"/>
    <x v="387"/>
    <n v="5213.25"/>
    <n v="237"/>
    <x v="0"/>
    <n v="21.996835443037973"/>
    <s v="Yes"/>
    <s v="March"/>
    <n v="2023"/>
  </r>
  <r>
    <s v="S00101466"/>
    <x v="10"/>
    <s v="P08"/>
    <x v="0"/>
    <x v="286"/>
    <n v="594"/>
    <n v="27"/>
    <x v="0"/>
    <n v="22"/>
    <s v="Yes"/>
    <s v="January"/>
    <n v="2024"/>
  </r>
  <r>
    <s v="S00101484"/>
    <x v="10"/>
    <s v="P08"/>
    <x v="0"/>
    <x v="275"/>
    <n v="8016.75"/>
    <n v="401"/>
    <x v="0"/>
    <n v="19.991895261845386"/>
    <s v="Yes"/>
    <s v="May"/>
    <n v="2023"/>
  </r>
  <r>
    <s v="S00101524"/>
    <x v="10"/>
    <s v="P09"/>
    <x v="3"/>
    <x v="88"/>
    <n v="6610.5"/>
    <n v="315"/>
    <x v="0"/>
    <n v="20.985714285714284"/>
    <s v="Yes"/>
    <s v="November"/>
    <n v="2023"/>
  </r>
  <r>
    <s v="S00101607"/>
    <x v="10"/>
    <s v="P10"/>
    <x v="4"/>
    <x v="371"/>
    <n v="4277.25"/>
    <n v="306"/>
    <x v="0"/>
    <n v="13.977941176470589"/>
    <s v="Yes"/>
    <s v="May"/>
    <n v="2023"/>
  </r>
  <r>
    <s v="S00101613"/>
    <x v="10"/>
    <s v="P10"/>
    <x v="5"/>
    <x v="115"/>
    <n v="5193"/>
    <n v="371"/>
    <x v="2"/>
    <n v="13.997304582210242"/>
    <s v="No"/>
    <s v="September"/>
    <n v="2024"/>
  </r>
  <r>
    <s v="S00101625"/>
    <x v="10"/>
    <s v="P10"/>
    <x v="4"/>
    <x v="306"/>
    <n v="11603.25"/>
    <n v="893"/>
    <x v="0"/>
    <n v="12.993561030235162"/>
    <s v="Yes"/>
    <s v="January"/>
    <n v="2024"/>
  </r>
  <r>
    <s v="S00101698"/>
    <x v="10"/>
    <s v="P12"/>
    <x v="5"/>
    <x v="154"/>
    <n v="7578"/>
    <n v="542"/>
    <x v="0"/>
    <n v="13.981549815498155"/>
    <s v="Yes"/>
    <s v="February"/>
    <n v="2024"/>
  </r>
  <r>
    <s v="S00101703"/>
    <x v="10"/>
    <s v="P12"/>
    <x v="1"/>
    <x v="197"/>
    <n v="5474.25"/>
    <n v="392"/>
    <x v="0"/>
    <n v="13.964923469387756"/>
    <s v="Yes"/>
    <s v="November"/>
    <n v="2023"/>
  </r>
  <r>
    <s v="S00101707"/>
    <x v="10"/>
    <s v="P12"/>
    <x v="4"/>
    <x v="298"/>
    <n v="1242"/>
    <n v="78"/>
    <x v="0"/>
    <n v="15.923076923076923"/>
    <s v="Yes"/>
    <s v="February"/>
    <n v="2024"/>
  </r>
  <r>
    <s v="S00101710"/>
    <x v="10"/>
    <s v="P12"/>
    <x v="4"/>
    <x v="2"/>
    <n v="645.75"/>
    <n v="47"/>
    <x v="0"/>
    <n v="13.73936170212766"/>
    <s v="Yes"/>
    <s v="June"/>
    <n v="2024"/>
  </r>
  <r>
    <s v="S00101768"/>
    <x v="10"/>
    <s v="P13"/>
    <x v="5"/>
    <x v="20"/>
    <n v="3460.5"/>
    <n v="577"/>
    <x v="0"/>
    <n v="5.9974003466204504"/>
    <s v="Yes"/>
    <s v="July"/>
    <n v="2023"/>
  </r>
  <r>
    <s v="S00101779"/>
    <x v="10"/>
    <s v="P13"/>
    <x v="3"/>
    <x v="0"/>
    <n v="12120.75"/>
    <n v="1347"/>
    <x v="0"/>
    <n v="8.9983296213808455"/>
    <s v="Yes"/>
    <s v="December"/>
    <n v="2023"/>
  </r>
  <r>
    <s v="S00101828"/>
    <x v="10"/>
    <s v="P13"/>
    <x v="4"/>
    <x v="419"/>
    <n v="2855.25"/>
    <n v="318"/>
    <x v="0"/>
    <n v="8.9787735849056602"/>
    <s v="Yes"/>
    <s v="January"/>
    <n v="2024"/>
  </r>
  <r>
    <s v="S00101851"/>
    <x v="10"/>
    <s v="P13"/>
    <x v="5"/>
    <x v="263"/>
    <n v="7330.5"/>
    <n v="734"/>
    <x v="0"/>
    <n v="9.9870572207084471"/>
    <s v="Yes"/>
    <s v="August"/>
    <n v="2023"/>
  </r>
  <r>
    <s v="S00101852"/>
    <x v="10"/>
    <s v="P13"/>
    <x v="5"/>
    <x v="49"/>
    <n v="8588.25"/>
    <n v="1074"/>
    <x v="2"/>
    <n v="7.9965083798882679"/>
    <s v="No"/>
    <s v="September"/>
    <n v="2024"/>
  </r>
  <r>
    <s v="S00101881"/>
    <x v="10"/>
    <s v="P14"/>
    <x v="3"/>
    <x v="243"/>
    <n v="3636"/>
    <n v="260"/>
    <x v="0"/>
    <n v="13.984615384615385"/>
    <s v="Yes"/>
    <s v="January"/>
    <n v="2023"/>
  </r>
  <r>
    <s v="S00101925"/>
    <x v="10"/>
    <s v="P14"/>
    <x v="0"/>
    <x v="373"/>
    <n v="5514.75"/>
    <n v="345"/>
    <x v="3"/>
    <n v="15.984782608695653"/>
    <s v="No"/>
    <s v="October"/>
    <n v="2023"/>
  </r>
  <r>
    <s v="S00101934"/>
    <x v="10"/>
    <s v="P14"/>
    <x v="3"/>
    <x v="22"/>
    <n v="4981.5"/>
    <n v="356"/>
    <x v="0"/>
    <n v="13.992977528089888"/>
    <s v="Yes"/>
    <s v="October"/>
    <n v="2023"/>
  </r>
  <r>
    <s v="S00101978"/>
    <x v="10"/>
    <s v="P15"/>
    <x v="0"/>
    <x v="21"/>
    <n v="8030.25"/>
    <n v="447"/>
    <x v="0"/>
    <n v="17.964765100671141"/>
    <s v="Yes"/>
    <s v="October"/>
    <n v="2023"/>
  </r>
  <r>
    <s v="S00101982"/>
    <x v="10"/>
    <s v="P15"/>
    <x v="4"/>
    <x v="297"/>
    <n v="1246.5"/>
    <n v="63"/>
    <x v="0"/>
    <n v="19.785714285714285"/>
    <s v="Yes"/>
    <s v="July"/>
    <n v="2023"/>
  </r>
  <r>
    <s v="S00101996"/>
    <x v="10"/>
    <s v="P16"/>
    <x v="4"/>
    <x v="15"/>
    <n v="13225.5"/>
    <n v="882"/>
    <x v="2"/>
    <n v="14.994897959183673"/>
    <s v="No"/>
    <s v="September"/>
    <n v="2024"/>
  </r>
  <r>
    <s v="S00102046"/>
    <x v="10"/>
    <s v="P16"/>
    <x v="0"/>
    <x v="154"/>
    <n v="10028.25"/>
    <n v="590"/>
    <x v="0"/>
    <n v="16.997033898305084"/>
    <s v="Yes"/>
    <s v="February"/>
    <n v="2024"/>
  </r>
  <r>
    <s v="S00102069"/>
    <x v="10"/>
    <s v="P17"/>
    <x v="3"/>
    <x v="205"/>
    <n v="4752"/>
    <n v="594"/>
    <x v="0"/>
    <n v="8"/>
    <s v="Yes"/>
    <s v="June"/>
    <n v="2024"/>
  </r>
  <r>
    <s v="S00102105"/>
    <x v="10"/>
    <s v="P17"/>
    <x v="3"/>
    <x v="74"/>
    <n v="63"/>
    <n v="7"/>
    <x v="0"/>
    <n v="9"/>
    <s v="Yes"/>
    <s v="February"/>
    <n v="2024"/>
  </r>
  <r>
    <s v="S00102124"/>
    <x v="10"/>
    <s v="P17"/>
    <x v="5"/>
    <x v="29"/>
    <n v="1523.25"/>
    <n v="170"/>
    <x v="3"/>
    <n v="8.9602941176470594"/>
    <s v="No"/>
    <s v="November"/>
    <n v="2023"/>
  </r>
  <r>
    <s v="S00102155"/>
    <x v="10"/>
    <s v="P18"/>
    <x v="3"/>
    <x v="238"/>
    <n v="15347.25"/>
    <n v="1535"/>
    <x v="0"/>
    <n v="9.9982084690553741"/>
    <s v="Yes"/>
    <s v="May"/>
    <n v="2024"/>
  </r>
  <r>
    <s v="S00102211"/>
    <x v="10"/>
    <s v="P18"/>
    <x v="2"/>
    <x v="184"/>
    <n v="4891.5"/>
    <n v="612"/>
    <x v="0"/>
    <n v="7.992647058823529"/>
    <s v="Yes"/>
    <s v="May"/>
    <n v="2024"/>
  </r>
  <r>
    <s v="S00102228"/>
    <x v="10"/>
    <s v="P19"/>
    <x v="2"/>
    <x v="333"/>
    <n v="3388.5"/>
    <n v="122"/>
    <x v="0"/>
    <n v="27.774590163934427"/>
    <s v="Yes"/>
    <s v="May"/>
    <n v="2023"/>
  </r>
  <r>
    <s v="S00102301"/>
    <x v="10"/>
    <s v="P20"/>
    <x v="0"/>
    <x v="428"/>
    <n v="2670.75"/>
    <n v="243"/>
    <x v="0"/>
    <n v="10.99074074074074"/>
    <s v="Yes"/>
    <s v="June"/>
    <n v="2024"/>
  </r>
  <r>
    <s v="S00102304"/>
    <x v="10"/>
    <s v="P20"/>
    <x v="4"/>
    <x v="195"/>
    <n v="2216.25"/>
    <n v="202"/>
    <x v="0"/>
    <n v="10.971534653465346"/>
    <s v="Yes"/>
    <s v="May"/>
    <n v="2024"/>
  </r>
  <r>
    <s v="S00102318"/>
    <x v="10"/>
    <s v="P20"/>
    <x v="0"/>
    <x v="1"/>
    <n v="3831.75"/>
    <n v="320"/>
    <x v="0"/>
    <n v="11.97421875"/>
    <s v="Yes"/>
    <s v="October"/>
    <n v="2023"/>
  </r>
  <r>
    <s v="S00102346"/>
    <x v="10"/>
    <s v="P21"/>
    <x v="5"/>
    <x v="299"/>
    <n v="2484"/>
    <n v="249"/>
    <x v="0"/>
    <n v="9.975903614457831"/>
    <s v="Yes"/>
    <s v="December"/>
    <n v="2023"/>
  </r>
  <r>
    <s v="S00102348"/>
    <x v="10"/>
    <s v="P21"/>
    <x v="1"/>
    <x v="99"/>
    <n v="3872.25"/>
    <n v="353"/>
    <x v="0"/>
    <n v="10.969546742209632"/>
    <s v="Yes"/>
    <s v="June"/>
    <n v="2023"/>
  </r>
  <r>
    <s v="S00102410"/>
    <x v="10"/>
    <s v="P22"/>
    <x v="3"/>
    <x v="310"/>
    <n v="4875.75"/>
    <n v="222"/>
    <x v="0"/>
    <n v="21.962837837837839"/>
    <s v="Yes"/>
    <s v="January"/>
    <n v="2024"/>
  </r>
  <r>
    <s v="S00102419"/>
    <x v="10"/>
    <s v="P22"/>
    <x v="0"/>
    <x v="427"/>
    <n v="6275.25"/>
    <n v="314"/>
    <x v="0"/>
    <n v="19.984872611464969"/>
    <s v="Yes"/>
    <s v="May"/>
    <n v="2023"/>
  </r>
  <r>
    <s v="S00102506"/>
    <x v="10"/>
    <s v="P22"/>
    <x v="4"/>
    <x v="123"/>
    <n v="5233.5"/>
    <n v="276"/>
    <x v="0"/>
    <n v="18.961956521739129"/>
    <s v="Yes"/>
    <s v="March"/>
    <n v="2023"/>
  </r>
  <r>
    <s v="S00102517"/>
    <x v="11"/>
    <s v="P01"/>
    <x v="2"/>
    <x v="186"/>
    <n v="2835"/>
    <n v="178"/>
    <x v="2"/>
    <n v="15.926966292134832"/>
    <s v="No"/>
    <s v="September"/>
    <n v="2024"/>
  </r>
  <r>
    <s v="S00102537"/>
    <x v="11"/>
    <s v="P01"/>
    <x v="0"/>
    <x v="211"/>
    <n v="164.25"/>
    <n v="12"/>
    <x v="2"/>
    <n v="13.6875"/>
    <s v="No"/>
    <s v="September"/>
    <n v="2024"/>
  </r>
  <r>
    <s v="S00102541"/>
    <x v="11"/>
    <s v="P01"/>
    <x v="4"/>
    <x v="236"/>
    <n v="4700.25"/>
    <n v="362"/>
    <x v="0"/>
    <n v="12.984116022099448"/>
    <s v="Yes"/>
    <s v="February"/>
    <n v="2023"/>
  </r>
  <r>
    <s v="S00102554"/>
    <x v="11"/>
    <s v="P01"/>
    <x v="0"/>
    <x v="185"/>
    <n v="8120.25"/>
    <n v="542"/>
    <x v="0"/>
    <n v="14.982011070110701"/>
    <s v="Yes"/>
    <s v="December"/>
    <n v="2023"/>
  </r>
  <r>
    <s v="S00102557"/>
    <x v="11"/>
    <s v="P01"/>
    <x v="4"/>
    <x v="236"/>
    <n v="5937.75"/>
    <n v="495"/>
    <x v="0"/>
    <n v="11.995454545454546"/>
    <s v="Yes"/>
    <s v="February"/>
    <n v="2023"/>
  </r>
  <r>
    <s v="S00102612"/>
    <x v="11"/>
    <s v="P03"/>
    <x v="3"/>
    <x v="206"/>
    <n v="5845.5"/>
    <n v="585"/>
    <x v="0"/>
    <n v="9.9923076923076923"/>
    <s v="Yes"/>
    <s v="January"/>
    <n v="2023"/>
  </r>
  <r>
    <s v="S00102627"/>
    <x v="11"/>
    <s v="P03"/>
    <x v="4"/>
    <x v="353"/>
    <n v="5256"/>
    <n v="405"/>
    <x v="0"/>
    <n v="12.977777777777778"/>
    <s v="Yes"/>
    <s v="April"/>
    <n v="2024"/>
  </r>
  <r>
    <s v="S00102663"/>
    <x v="11"/>
    <s v="P04"/>
    <x v="3"/>
    <x v="184"/>
    <n v="2893.5"/>
    <n v="414"/>
    <x v="0"/>
    <n v="6.9891304347826084"/>
    <s v="Yes"/>
    <s v="May"/>
    <n v="2024"/>
  </r>
  <r>
    <s v="S00102678"/>
    <x v="11"/>
    <s v="P04"/>
    <x v="4"/>
    <x v="328"/>
    <n v="4304.25"/>
    <n v="539"/>
    <x v="0"/>
    <n v="7.9856215213358075"/>
    <s v="Yes"/>
    <s v="January"/>
    <n v="2023"/>
  </r>
  <r>
    <s v="S00102713"/>
    <x v="11"/>
    <s v="P04"/>
    <x v="4"/>
    <x v="246"/>
    <n v="7956"/>
    <n v="1326"/>
    <x v="0"/>
    <n v="6"/>
    <s v="Yes"/>
    <s v="January"/>
    <n v="2023"/>
  </r>
  <r>
    <s v="S00102721"/>
    <x v="11"/>
    <s v="P04"/>
    <x v="2"/>
    <x v="14"/>
    <n v="4527"/>
    <n v="503"/>
    <x v="1"/>
    <n v="9"/>
    <s v="No"/>
    <s v="August"/>
    <n v="2024"/>
  </r>
  <r>
    <s v="S00102791"/>
    <x v="11"/>
    <s v="P05"/>
    <x v="1"/>
    <x v="252"/>
    <n v="8874"/>
    <n v="1479"/>
    <x v="1"/>
    <n v="6"/>
    <s v="No"/>
    <s v="July"/>
    <n v="2024"/>
  </r>
  <r>
    <s v="S00102834"/>
    <x v="11"/>
    <s v="P05"/>
    <x v="3"/>
    <x v="229"/>
    <n v="7249.5"/>
    <n v="1036"/>
    <x v="0"/>
    <n v="6.9975868725868722"/>
    <s v="Yes"/>
    <s v="June"/>
    <n v="2023"/>
  </r>
  <r>
    <s v="S00102838"/>
    <x v="11"/>
    <s v="P05"/>
    <x v="5"/>
    <x v="156"/>
    <n v="4353.75"/>
    <n v="484"/>
    <x v="0"/>
    <n v="8.9953512396694215"/>
    <s v="Yes"/>
    <s v="September"/>
    <n v="2023"/>
  </r>
  <r>
    <s v="S00102848"/>
    <x v="11"/>
    <s v="P05"/>
    <x v="4"/>
    <x v="354"/>
    <n v="11992.5"/>
    <n v="1500"/>
    <x v="0"/>
    <n v="7.9950000000000001"/>
    <s v="Yes"/>
    <s v="January"/>
    <n v="2024"/>
  </r>
  <r>
    <s v="S00102861"/>
    <x v="11"/>
    <s v="P06"/>
    <x v="0"/>
    <x v="46"/>
    <n v="7134.75"/>
    <n v="255"/>
    <x v="0"/>
    <n v="27.979411764705883"/>
    <s v="Yes"/>
    <s v="May"/>
    <n v="2024"/>
  </r>
  <r>
    <s v="S00102864"/>
    <x v="11"/>
    <s v="P06"/>
    <x v="4"/>
    <x v="2"/>
    <n v="1626.75"/>
    <n v="59"/>
    <x v="0"/>
    <n v="27.572033898305083"/>
    <s v="Yes"/>
    <s v="June"/>
    <n v="2024"/>
  </r>
  <r>
    <s v="S00102967"/>
    <x v="11"/>
    <s v="P07"/>
    <x v="4"/>
    <x v="168"/>
    <n v="6914.25"/>
    <n v="266"/>
    <x v="0"/>
    <n v="25.993421052631579"/>
    <s v="Yes"/>
    <s v="January"/>
    <n v="2024"/>
  </r>
  <r>
    <s v="S00103017"/>
    <x v="11"/>
    <s v="P08"/>
    <x v="4"/>
    <x v="135"/>
    <n v="7344"/>
    <n v="350"/>
    <x v="0"/>
    <n v="20.982857142857142"/>
    <s v="Yes"/>
    <s v="July"/>
    <n v="2023"/>
  </r>
  <r>
    <s v="S00103022"/>
    <x v="11"/>
    <s v="P08"/>
    <x v="3"/>
    <x v="343"/>
    <n v="10719"/>
    <n v="511"/>
    <x v="0"/>
    <n v="20.976516634050881"/>
    <s v="Yes"/>
    <s v="July"/>
    <n v="2023"/>
  </r>
  <r>
    <s v="S00103057"/>
    <x v="11"/>
    <s v="P09"/>
    <x v="3"/>
    <x v="301"/>
    <n v="1899"/>
    <n v="83"/>
    <x v="0"/>
    <n v="22.879518072289155"/>
    <s v="Yes"/>
    <s v="February"/>
    <n v="2023"/>
  </r>
  <r>
    <s v="S00103062"/>
    <x v="11"/>
    <s v="P09"/>
    <x v="1"/>
    <x v="349"/>
    <n v="7107.75"/>
    <n v="356"/>
    <x v="1"/>
    <n v="19.965589887640448"/>
    <s v="No"/>
    <s v="August"/>
    <n v="2024"/>
  </r>
  <r>
    <s v="S00103123"/>
    <x v="11"/>
    <s v="P10"/>
    <x v="3"/>
    <x v="166"/>
    <n v="2970"/>
    <n v="186"/>
    <x v="0"/>
    <n v="15.96774193548387"/>
    <s v="Yes"/>
    <s v="September"/>
    <n v="2023"/>
  </r>
  <r>
    <s v="S00103141"/>
    <x v="11"/>
    <s v="P10"/>
    <x v="3"/>
    <x v="279"/>
    <n v="4187.25"/>
    <n v="323"/>
    <x v="0"/>
    <n v="12.963622291021672"/>
    <s v="Yes"/>
    <s v="March"/>
    <n v="2023"/>
  </r>
  <r>
    <s v="S00103157"/>
    <x v="11"/>
    <s v="P10"/>
    <x v="3"/>
    <x v="185"/>
    <n v="15545.25"/>
    <n v="972"/>
    <x v="0"/>
    <n v="15.993055555555555"/>
    <s v="Yes"/>
    <s v="December"/>
    <n v="2023"/>
  </r>
  <r>
    <s v="S00103205"/>
    <x v="11"/>
    <s v="P11"/>
    <x v="4"/>
    <x v="236"/>
    <n v="582.75"/>
    <n v="33"/>
    <x v="3"/>
    <n v="17.65909090909091"/>
    <s v="No"/>
    <s v="February"/>
    <n v="2023"/>
  </r>
  <r>
    <s v="S00103242"/>
    <x v="11"/>
    <s v="P12"/>
    <x v="3"/>
    <x v="128"/>
    <n v="11954.25"/>
    <n v="854"/>
    <x v="0"/>
    <n v="13.997950819672131"/>
    <s v="Yes"/>
    <s v="April"/>
    <n v="2024"/>
  </r>
  <r>
    <s v="S00103245"/>
    <x v="11"/>
    <s v="P12"/>
    <x v="5"/>
    <x v="59"/>
    <n v="6477.75"/>
    <n v="405"/>
    <x v="0"/>
    <n v="15.994444444444444"/>
    <s v="Yes"/>
    <s v="February"/>
    <n v="2024"/>
  </r>
  <r>
    <s v="S00103292"/>
    <x v="11"/>
    <s v="P13"/>
    <x v="3"/>
    <x v="9"/>
    <n v="8052.75"/>
    <n v="1151"/>
    <x v="0"/>
    <n v="6.9963075586446566"/>
    <s v="Yes"/>
    <s v="January"/>
    <n v="2024"/>
  </r>
  <r>
    <s v="S00103309"/>
    <x v="11"/>
    <s v="P13"/>
    <x v="3"/>
    <x v="272"/>
    <n v="677.25"/>
    <n v="85"/>
    <x v="1"/>
    <n v="7.9676470588235295"/>
    <s v="No"/>
    <s v="August"/>
    <n v="2024"/>
  </r>
  <r>
    <s v="S00103334"/>
    <x v="11"/>
    <s v="P13"/>
    <x v="1"/>
    <x v="21"/>
    <n v="4023"/>
    <n v="671"/>
    <x v="0"/>
    <n v="5.9955290611028316"/>
    <s v="Yes"/>
    <s v="October"/>
    <n v="2023"/>
  </r>
  <r>
    <s v="S00103443"/>
    <x v="11"/>
    <s v="P14"/>
    <x v="4"/>
    <x v="383"/>
    <n v="4799.25"/>
    <n v="283"/>
    <x v="0"/>
    <n v="16.958480565371026"/>
    <s v="Yes"/>
    <s v="October"/>
    <n v="2023"/>
  </r>
  <r>
    <s v="S00103458"/>
    <x v="11"/>
    <s v="P14"/>
    <x v="4"/>
    <x v="355"/>
    <n v="3881.25"/>
    <n v="278"/>
    <x v="0"/>
    <n v="13.961330935251798"/>
    <s v="Yes"/>
    <s v="August"/>
    <n v="2023"/>
  </r>
  <r>
    <s v="S00103484"/>
    <x v="11"/>
    <s v="P15"/>
    <x v="5"/>
    <x v="331"/>
    <n v="6684.75"/>
    <n v="394"/>
    <x v="0"/>
    <n v="16.966370558375633"/>
    <s v="Yes"/>
    <s v="March"/>
    <n v="2024"/>
  </r>
  <r>
    <s v="S00103491"/>
    <x v="11"/>
    <s v="P15"/>
    <x v="0"/>
    <x v="187"/>
    <n v="7940.25"/>
    <n v="418"/>
    <x v="0"/>
    <n v="18.995813397129186"/>
    <s v="Yes"/>
    <s v="February"/>
    <n v="2024"/>
  </r>
  <r>
    <s v="S00103536"/>
    <x v="11"/>
    <s v="P16"/>
    <x v="5"/>
    <x v="49"/>
    <n v="2022.75"/>
    <n v="145"/>
    <x v="2"/>
    <n v="13.95"/>
    <s v="No"/>
    <s v="September"/>
    <n v="2024"/>
  </r>
  <r>
    <s v="S00103554"/>
    <x v="11"/>
    <s v="P16"/>
    <x v="2"/>
    <x v="5"/>
    <n v="4542.75"/>
    <n v="284"/>
    <x v="3"/>
    <n v="15.995598591549296"/>
    <s v="No"/>
    <s v="August"/>
    <n v="2024"/>
  </r>
  <r>
    <s v="S00103634"/>
    <x v="11"/>
    <s v="P17"/>
    <x v="3"/>
    <x v="11"/>
    <n v="2580.75"/>
    <n v="287"/>
    <x v="2"/>
    <n v="8.9921602787456454"/>
    <s v="No"/>
    <s v="September"/>
    <n v="2024"/>
  </r>
  <r>
    <s v="S00103643"/>
    <x v="11"/>
    <s v="P17"/>
    <x v="0"/>
    <x v="103"/>
    <n v="3096"/>
    <n v="310"/>
    <x v="0"/>
    <n v="9.9870967741935477"/>
    <s v="Yes"/>
    <s v="December"/>
    <n v="2023"/>
  </r>
  <r>
    <s v="S00103686"/>
    <x v="11"/>
    <s v="P18"/>
    <x v="3"/>
    <x v="196"/>
    <n v="1415.25"/>
    <n v="177"/>
    <x v="0"/>
    <n v="7.9957627118644066"/>
    <s v="Yes"/>
    <s v="June"/>
    <n v="2023"/>
  </r>
  <r>
    <s v="S00103706"/>
    <x v="11"/>
    <s v="P18"/>
    <x v="5"/>
    <x v="56"/>
    <n v="1766.25"/>
    <n v="221"/>
    <x v="1"/>
    <n v="7.9920814479638009"/>
    <s v="No"/>
    <s v="July"/>
    <n v="2024"/>
  </r>
  <r>
    <s v="S00103721"/>
    <x v="11"/>
    <s v="P18"/>
    <x v="5"/>
    <x v="431"/>
    <n v="598.5"/>
    <n v="86"/>
    <x v="0"/>
    <n v="6.9593023255813957"/>
    <s v="Yes"/>
    <s v="July"/>
    <n v="2023"/>
  </r>
  <r>
    <s v="S00103730"/>
    <x v="11"/>
    <s v="P18"/>
    <x v="4"/>
    <x v="41"/>
    <n v="5208.75"/>
    <n v="745"/>
    <x v="0"/>
    <n v="6.9916107382550337"/>
    <s v="Yes"/>
    <s v="May"/>
    <n v="2024"/>
  </r>
  <r>
    <s v="S00103736"/>
    <x v="11"/>
    <s v="P18"/>
    <x v="3"/>
    <x v="369"/>
    <n v="21557.25"/>
    <n v="3080"/>
    <x v="0"/>
    <n v="6.9991071428571425"/>
    <s v="Yes"/>
    <s v="October"/>
    <n v="2023"/>
  </r>
  <r>
    <s v="S00103764"/>
    <x v="11"/>
    <s v="P19"/>
    <x v="4"/>
    <x v="120"/>
    <n v="7767"/>
    <n v="268"/>
    <x v="0"/>
    <n v="28.981343283582088"/>
    <s v="Yes"/>
    <s v="February"/>
    <n v="2023"/>
  </r>
  <r>
    <s v="S00103771"/>
    <x v="11"/>
    <s v="P19"/>
    <x v="3"/>
    <x v="156"/>
    <n v="2544.75"/>
    <n v="102"/>
    <x v="0"/>
    <n v="24.948529411764707"/>
    <s v="Yes"/>
    <s v="September"/>
    <n v="2023"/>
  </r>
  <r>
    <s v="S00103781"/>
    <x v="11"/>
    <s v="P19"/>
    <x v="4"/>
    <x v="115"/>
    <n v="3818.25"/>
    <n v="153"/>
    <x v="2"/>
    <n v="24.955882352941178"/>
    <s v="No"/>
    <s v="September"/>
    <n v="2024"/>
  </r>
  <r>
    <s v="S00103789"/>
    <x v="11"/>
    <s v="P19"/>
    <x v="5"/>
    <x v="26"/>
    <n v="330.75"/>
    <n v="12"/>
    <x v="0"/>
    <n v="27.5625"/>
    <s v="Yes"/>
    <s v="May"/>
    <n v="2023"/>
  </r>
  <r>
    <s v="S00103809"/>
    <x v="11"/>
    <s v="P20"/>
    <x v="2"/>
    <x v="257"/>
    <n v="4626"/>
    <n v="386"/>
    <x v="0"/>
    <n v="11.984455958549223"/>
    <s v="Yes"/>
    <s v="December"/>
    <n v="2023"/>
  </r>
  <r>
    <s v="S00103863"/>
    <x v="11"/>
    <s v="P21"/>
    <x v="0"/>
    <x v="370"/>
    <n v="4207.5"/>
    <n v="468"/>
    <x v="0"/>
    <n v="8.990384615384615"/>
    <s v="Yes"/>
    <s v="June"/>
    <n v="2024"/>
  </r>
  <r>
    <s v="S00103910"/>
    <x v="11"/>
    <s v="P21"/>
    <x v="5"/>
    <x v="444"/>
    <n v="12105"/>
    <n v="1101"/>
    <x v="0"/>
    <n v="10.994550408719347"/>
    <s v="Yes"/>
    <s v="May"/>
    <n v="2024"/>
  </r>
  <r>
    <s v="S00103925"/>
    <x v="11"/>
    <s v="P21"/>
    <x v="5"/>
    <x v="91"/>
    <n v="2452.5"/>
    <n v="351"/>
    <x v="0"/>
    <n v="6.9871794871794872"/>
    <s v="Yes"/>
    <s v="June"/>
    <n v="2024"/>
  </r>
  <r>
    <s v="S00103953"/>
    <x v="11"/>
    <s v="P22"/>
    <x v="4"/>
    <x v="14"/>
    <n v="9587.25"/>
    <n v="436"/>
    <x v="1"/>
    <n v="21.989105504587155"/>
    <s v="No"/>
    <s v="August"/>
    <n v="2024"/>
  </r>
  <r>
    <s v="S00103987"/>
    <x v="11"/>
    <s v="P22"/>
    <x v="4"/>
    <x v="179"/>
    <n v="5703.75"/>
    <n v="272"/>
    <x v="0"/>
    <n v="20.969669117647058"/>
    <s v="Yes"/>
    <s v="December"/>
    <n v="2023"/>
  </r>
  <r>
    <s v="S00104004"/>
    <x v="11"/>
    <s v="P22"/>
    <x v="4"/>
    <x v="96"/>
    <n v="1239.75"/>
    <n v="69"/>
    <x v="3"/>
    <n v="17.967391304347824"/>
    <s v="No"/>
    <s v="January"/>
    <n v="2023"/>
  </r>
  <r>
    <s v="S00104041"/>
    <x v="11"/>
    <s v="P01"/>
    <x v="3"/>
    <x v="112"/>
    <n v="6417"/>
    <n v="459"/>
    <x v="0"/>
    <n v="13.980392156862745"/>
    <s v="Yes"/>
    <s v="February"/>
    <n v="2023"/>
  </r>
  <r>
    <s v="S00104063"/>
    <x v="11"/>
    <s v="P01"/>
    <x v="5"/>
    <x v="23"/>
    <n v="9405"/>
    <n v="724"/>
    <x v="1"/>
    <n v="12.990331491712707"/>
    <s v="No"/>
    <s v="August"/>
    <n v="2024"/>
  </r>
  <r>
    <s v="S00104089"/>
    <x v="11"/>
    <s v="P01"/>
    <x v="4"/>
    <x v="373"/>
    <n v="1165.5"/>
    <n v="98"/>
    <x v="0"/>
    <n v="11.892857142857142"/>
    <s v="Yes"/>
    <s v="October"/>
    <n v="2023"/>
  </r>
  <r>
    <s v="S00104105"/>
    <x v="11"/>
    <s v="P01"/>
    <x v="4"/>
    <x v="115"/>
    <n v="5415.75"/>
    <n v="452"/>
    <x v="2"/>
    <n v="11.981747787610619"/>
    <s v="No"/>
    <s v="September"/>
    <n v="2024"/>
  </r>
  <r>
    <s v="S00104110"/>
    <x v="11"/>
    <s v="P01"/>
    <x v="3"/>
    <x v="454"/>
    <n v="4209.75"/>
    <n v="324"/>
    <x v="0"/>
    <n v="12.993055555555555"/>
    <s v="Yes"/>
    <s v="August"/>
    <n v="2023"/>
  </r>
  <r>
    <s v="S00104142"/>
    <x v="11"/>
    <s v="P03"/>
    <x v="3"/>
    <x v="31"/>
    <n v="884.25"/>
    <n v="74"/>
    <x v="0"/>
    <n v="11.949324324324325"/>
    <s v="Yes"/>
    <s v="September"/>
    <n v="2023"/>
  </r>
  <r>
    <s v="S00104169"/>
    <x v="11"/>
    <s v="P04"/>
    <x v="0"/>
    <x v="238"/>
    <n v="7238.25"/>
    <n v="1207"/>
    <x v="0"/>
    <n v="5.9968931234465614"/>
    <s v="Yes"/>
    <s v="May"/>
    <n v="2024"/>
  </r>
  <r>
    <s v="S00104189"/>
    <x v="11"/>
    <s v="P04"/>
    <x v="4"/>
    <x v="231"/>
    <n v="4178.25"/>
    <n v="523"/>
    <x v="1"/>
    <n v="7.989005736137667"/>
    <s v="No"/>
    <s v="July"/>
    <n v="2024"/>
  </r>
  <r>
    <s v="S00104231"/>
    <x v="11"/>
    <s v="P04"/>
    <x v="5"/>
    <x v="255"/>
    <n v="4326.75"/>
    <n v="619"/>
    <x v="0"/>
    <n v="6.989903069466882"/>
    <s v="Yes"/>
    <s v="April"/>
    <n v="2024"/>
  </r>
  <r>
    <s v="S00104261"/>
    <x v="11"/>
    <s v="P04"/>
    <x v="3"/>
    <x v="156"/>
    <n v="1242"/>
    <n v="178"/>
    <x v="0"/>
    <n v="6.9775280898876408"/>
    <s v="Yes"/>
    <s v="September"/>
    <n v="2023"/>
  </r>
  <r>
    <s v="S00104321"/>
    <x v="11"/>
    <s v="P05"/>
    <x v="1"/>
    <x v="8"/>
    <n v="3861"/>
    <n v="552"/>
    <x v="0"/>
    <n v="6.9945652173913047"/>
    <s v="Yes"/>
    <s v="August"/>
    <n v="2023"/>
  </r>
  <r>
    <s v="S00104389"/>
    <x v="11"/>
    <s v="P06"/>
    <x v="1"/>
    <x v="2"/>
    <n v="1973.25"/>
    <n v="71"/>
    <x v="0"/>
    <n v="27.79225352112676"/>
    <s v="Yes"/>
    <s v="June"/>
    <n v="2024"/>
  </r>
  <r>
    <s v="S00104416"/>
    <x v="11"/>
    <s v="P07"/>
    <x v="3"/>
    <x v="337"/>
    <n v="4594.5"/>
    <n v="177"/>
    <x v="2"/>
    <n v="25.957627118644069"/>
    <s v="No"/>
    <s v="September"/>
    <n v="2024"/>
  </r>
  <r>
    <s v="S00104421"/>
    <x v="11"/>
    <s v="P07"/>
    <x v="2"/>
    <x v="257"/>
    <n v="5789.25"/>
    <n v="207"/>
    <x v="0"/>
    <n v="27.967391304347824"/>
    <s v="Yes"/>
    <s v="December"/>
    <n v="2023"/>
  </r>
  <r>
    <s v="S00104425"/>
    <x v="11"/>
    <s v="P07"/>
    <x v="0"/>
    <x v="24"/>
    <n v="4824"/>
    <n v="193"/>
    <x v="0"/>
    <n v="24.994818652849741"/>
    <s v="Yes"/>
    <s v="May"/>
    <n v="2024"/>
  </r>
  <r>
    <s v="S00104426"/>
    <x v="11"/>
    <s v="P07"/>
    <x v="0"/>
    <x v="238"/>
    <n v="5130"/>
    <n v="214"/>
    <x v="0"/>
    <n v="23.971962616822431"/>
    <s v="Yes"/>
    <s v="May"/>
    <n v="2024"/>
  </r>
  <r>
    <s v="S00104433"/>
    <x v="11"/>
    <s v="P07"/>
    <x v="3"/>
    <x v="199"/>
    <n v="5235.75"/>
    <n v="210"/>
    <x v="0"/>
    <n v="24.932142857142857"/>
    <s v="Yes"/>
    <s v="April"/>
    <n v="2024"/>
  </r>
  <r>
    <s v="S00104470"/>
    <x v="11"/>
    <s v="P07"/>
    <x v="5"/>
    <x v="427"/>
    <n v="4925.25"/>
    <n v="176"/>
    <x v="0"/>
    <n v="27.984375"/>
    <s v="Yes"/>
    <s v="May"/>
    <n v="2023"/>
  </r>
  <r>
    <s v="S00104489"/>
    <x v="11"/>
    <s v="P07"/>
    <x v="2"/>
    <x v="342"/>
    <n v="5017.5"/>
    <n v="186"/>
    <x v="0"/>
    <n v="26.975806451612904"/>
    <s v="Yes"/>
    <s v="June"/>
    <n v="2024"/>
  </r>
  <r>
    <s v="S00104511"/>
    <x v="11"/>
    <s v="P08"/>
    <x v="0"/>
    <x v="160"/>
    <n v="10577.25"/>
    <n v="557"/>
    <x v="0"/>
    <n v="18.989676840215441"/>
    <s v="Yes"/>
    <s v="November"/>
    <n v="2023"/>
  </r>
  <r>
    <s v="S00104514"/>
    <x v="11"/>
    <s v="P08"/>
    <x v="4"/>
    <x v="77"/>
    <n v="1752.75"/>
    <n v="98"/>
    <x v="0"/>
    <n v="17.885204081632654"/>
    <s v="Yes"/>
    <s v="November"/>
    <n v="2023"/>
  </r>
  <r>
    <s v="S00104538"/>
    <x v="11"/>
    <s v="P08"/>
    <x v="5"/>
    <x v="290"/>
    <n v="8298"/>
    <n v="461"/>
    <x v="0"/>
    <n v="18"/>
    <s v="Yes"/>
    <s v="March"/>
    <n v="2023"/>
  </r>
  <r>
    <s v="S00104565"/>
    <x v="11"/>
    <s v="P08"/>
    <x v="4"/>
    <x v="292"/>
    <n v="4610.25"/>
    <n v="257"/>
    <x v="0"/>
    <n v="17.938715953307394"/>
    <s v="Yes"/>
    <s v="February"/>
    <n v="2024"/>
  </r>
  <r>
    <s v="S00104569"/>
    <x v="11"/>
    <s v="P08"/>
    <x v="3"/>
    <x v="6"/>
    <n v="1152"/>
    <n v="61"/>
    <x v="0"/>
    <n v="18.885245901639344"/>
    <s v="Yes"/>
    <s v="November"/>
    <n v="2023"/>
  </r>
  <r>
    <s v="S00104575"/>
    <x v="11"/>
    <s v="P08"/>
    <x v="1"/>
    <x v="350"/>
    <n v="1183.5"/>
    <n v="66"/>
    <x v="0"/>
    <n v="17.931818181818183"/>
    <s v="Yes"/>
    <s v="November"/>
    <n v="2023"/>
  </r>
  <r>
    <s v="S00104614"/>
    <x v="11"/>
    <s v="P10"/>
    <x v="4"/>
    <x v="3"/>
    <n v="6135.75"/>
    <n v="439"/>
    <x v="0"/>
    <n v="13.976651480637813"/>
    <s v="Yes"/>
    <s v="April"/>
    <n v="2023"/>
  </r>
  <r>
    <s v="S00104634"/>
    <x v="11"/>
    <s v="P10"/>
    <x v="4"/>
    <x v="85"/>
    <n v="3645"/>
    <n v="281"/>
    <x v="1"/>
    <n v="12.971530249110319"/>
    <s v="No"/>
    <s v="August"/>
    <n v="2024"/>
  </r>
  <r>
    <s v="S00104649"/>
    <x v="11"/>
    <s v="P10"/>
    <x v="4"/>
    <x v="143"/>
    <n v="2355.75"/>
    <n v="148"/>
    <x v="0"/>
    <n v="15.91722972972973"/>
    <s v="Yes"/>
    <s v="October"/>
    <n v="2023"/>
  </r>
  <r>
    <s v="S00104652"/>
    <x v="11"/>
    <s v="P10"/>
    <x v="3"/>
    <x v="55"/>
    <n v="3233.25"/>
    <n v="203"/>
    <x v="0"/>
    <n v="15.927339901477833"/>
    <s v="Yes"/>
    <s v="January"/>
    <n v="2023"/>
  </r>
  <r>
    <s v="S00104809"/>
    <x v="11"/>
    <s v="P12"/>
    <x v="5"/>
    <x v="257"/>
    <n v="4799.25"/>
    <n v="320"/>
    <x v="0"/>
    <n v="14.99765625"/>
    <s v="Yes"/>
    <s v="December"/>
    <n v="2023"/>
  </r>
  <r>
    <s v="S00104811"/>
    <x v="11"/>
    <s v="P12"/>
    <x v="5"/>
    <x v="255"/>
    <n v="7645.5"/>
    <n v="547"/>
    <x v="0"/>
    <n v="13.977148080438758"/>
    <s v="Yes"/>
    <s v="April"/>
    <n v="2024"/>
  </r>
  <r>
    <s v="S00104900"/>
    <x v="11"/>
    <s v="P13"/>
    <x v="0"/>
    <x v="34"/>
    <n v="7105.5"/>
    <n v="889"/>
    <x v="0"/>
    <n v="7.9926884139482564"/>
    <s v="Yes"/>
    <s v="April"/>
    <n v="2023"/>
  </r>
  <r>
    <s v="S00105001"/>
    <x v="11"/>
    <s v="P14"/>
    <x v="1"/>
    <x v="202"/>
    <n v="4297.5"/>
    <n v="253"/>
    <x v="0"/>
    <n v="16.986166007905137"/>
    <s v="Yes"/>
    <s v="June"/>
    <n v="2023"/>
  </r>
  <r>
    <s v="S00105003"/>
    <x v="11"/>
    <s v="P14"/>
    <x v="0"/>
    <x v="378"/>
    <n v="4673.25"/>
    <n v="275"/>
    <x v="0"/>
    <n v="16.993636363636362"/>
    <s v="Yes"/>
    <s v="June"/>
    <n v="2023"/>
  </r>
  <r>
    <s v="S00105022"/>
    <x v="11"/>
    <s v="P15"/>
    <x v="4"/>
    <x v="327"/>
    <n v="11943"/>
    <n v="629"/>
    <x v="0"/>
    <n v="18.987281399046104"/>
    <s v="Yes"/>
    <s v="April"/>
    <n v="2024"/>
  </r>
  <r>
    <s v="S00105023"/>
    <x v="11"/>
    <s v="P15"/>
    <x v="4"/>
    <x v="80"/>
    <n v="5404.5"/>
    <n v="285"/>
    <x v="0"/>
    <n v="18.963157894736842"/>
    <s v="Yes"/>
    <s v="February"/>
    <n v="2024"/>
  </r>
  <r>
    <s v="S00105025"/>
    <x v="11"/>
    <s v="P15"/>
    <x v="4"/>
    <x v="290"/>
    <n v="2398.5"/>
    <n v="134"/>
    <x v="0"/>
    <n v="17.899253731343283"/>
    <s v="Yes"/>
    <s v="March"/>
    <n v="2023"/>
  </r>
  <r>
    <s v="S00105051"/>
    <x v="11"/>
    <s v="P16"/>
    <x v="1"/>
    <x v="152"/>
    <n v="4646.25"/>
    <n v="332"/>
    <x v="0"/>
    <n v="13.99472891566265"/>
    <s v="Yes"/>
    <s v="February"/>
    <n v="2023"/>
  </r>
  <r>
    <s v="S00105071"/>
    <x v="11"/>
    <s v="P16"/>
    <x v="0"/>
    <x v="403"/>
    <n v="12089.25"/>
    <n v="864"/>
    <x v="0"/>
    <n v="13.9921875"/>
    <s v="Yes"/>
    <s v="May"/>
    <n v="2023"/>
  </r>
  <r>
    <s v="S00105114"/>
    <x v="11"/>
    <s v="P16"/>
    <x v="3"/>
    <x v="90"/>
    <n v="5508"/>
    <n v="345"/>
    <x v="1"/>
    <n v="15.965217391304348"/>
    <s v="No"/>
    <s v="August"/>
    <n v="2024"/>
  </r>
  <r>
    <s v="S00105153"/>
    <x v="11"/>
    <s v="P17"/>
    <x v="1"/>
    <x v="380"/>
    <n v="328.5"/>
    <n v="42"/>
    <x v="0"/>
    <n v="7.8214285714285712"/>
    <s v="Yes"/>
    <s v="June"/>
    <n v="2023"/>
  </r>
  <r>
    <s v="S00105199"/>
    <x v="11"/>
    <s v="P18"/>
    <x v="3"/>
    <x v="22"/>
    <n v="19523.25"/>
    <n v="2441"/>
    <x v="0"/>
    <n v="7.9980540761982795"/>
    <s v="Yes"/>
    <s v="October"/>
    <n v="2023"/>
  </r>
  <r>
    <s v="S00105212"/>
    <x v="11"/>
    <s v="P18"/>
    <x v="4"/>
    <x v="296"/>
    <n v="11389.5"/>
    <n v="1424"/>
    <x v="0"/>
    <n v="7.998244382022472"/>
    <s v="Yes"/>
    <s v="July"/>
    <n v="2023"/>
  </r>
  <r>
    <s v="S00105250"/>
    <x v="11"/>
    <s v="P18"/>
    <x v="3"/>
    <x v="239"/>
    <n v="17300.25"/>
    <n v="2163"/>
    <x v="0"/>
    <n v="7.9982662968099865"/>
    <s v="Yes"/>
    <s v="September"/>
    <n v="2023"/>
  </r>
  <r>
    <s v="S00105263"/>
    <x v="11"/>
    <s v="P18"/>
    <x v="4"/>
    <x v="344"/>
    <n v="4329"/>
    <n v="394"/>
    <x v="0"/>
    <n v="10.98730964467005"/>
    <s v="Yes"/>
    <s v="June"/>
    <n v="2023"/>
  </r>
  <r>
    <s v="S00105268"/>
    <x v="11"/>
    <s v="P18"/>
    <x v="5"/>
    <x v="16"/>
    <n v="10971"/>
    <n v="1372"/>
    <x v="1"/>
    <n v="7.9963556851311957"/>
    <s v="No"/>
    <s v="July"/>
    <n v="2024"/>
  </r>
  <r>
    <s v="S00105281"/>
    <x v="11"/>
    <s v="P19"/>
    <x v="3"/>
    <x v="194"/>
    <n v="1998"/>
    <n v="77"/>
    <x v="0"/>
    <n v="25.948051948051948"/>
    <s v="Yes"/>
    <s v="May"/>
    <n v="2024"/>
  </r>
  <r>
    <s v="S00105373"/>
    <x v="11"/>
    <s v="P20"/>
    <x v="2"/>
    <x v="201"/>
    <n v="2308.5"/>
    <n v="210"/>
    <x v="0"/>
    <n v="10.992857142857142"/>
    <s v="Yes"/>
    <s v="January"/>
    <n v="2023"/>
  </r>
  <r>
    <s v="S00105407"/>
    <x v="11"/>
    <s v="P21"/>
    <x v="2"/>
    <x v="85"/>
    <n v="2079"/>
    <n v="260"/>
    <x v="1"/>
    <n v="7.9961538461538462"/>
    <s v="No"/>
    <s v="August"/>
    <n v="2024"/>
  </r>
  <r>
    <s v="S00105410"/>
    <x v="11"/>
    <s v="P21"/>
    <x v="0"/>
    <x v="350"/>
    <n v="20.25"/>
    <n v="3"/>
    <x v="0"/>
    <n v="6.75"/>
    <s v="Yes"/>
    <s v="November"/>
    <n v="2023"/>
  </r>
  <r>
    <s v="S00105434"/>
    <x v="11"/>
    <s v="P21"/>
    <x v="3"/>
    <x v="56"/>
    <n v="2425.5"/>
    <n v="270"/>
    <x v="1"/>
    <n v="8.9833333333333325"/>
    <s v="No"/>
    <s v="July"/>
    <n v="2024"/>
  </r>
  <r>
    <s v="S00105437"/>
    <x v="11"/>
    <s v="P21"/>
    <x v="3"/>
    <x v="350"/>
    <n v="2445.75"/>
    <n v="350"/>
    <x v="0"/>
    <n v="6.987857142857143"/>
    <s v="Yes"/>
    <s v="November"/>
    <n v="2023"/>
  </r>
  <r>
    <s v="S00105450"/>
    <x v="11"/>
    <s v="P21"/>
    <x v="4"/>
    <x v="259"/>
    <n v="1626.75"/>
    <n v="163"/>
    <x v="3"/>
    <n v="9.9800613496932513"/>
    <s v="No"/>
    <s v="February"/>
    <n v="2023"/>
  </r>
  <r>
    <s v="S00105525"/>
    <x v="11"/>
    <s v="P22"/>
    <x v="5"/>
    <x v="13"/>
    <n v="11522.25"/>
    <n v="607"/>
    <x v="0"/>
    <n v="18.982289950576607"/>
    <s v="Yes"/>
    <s v="May"/>
    <n v="2024"/>
  </r>
  <r>
    <s v="S00105542"/>
    <x v="11"/>
    <s v="P22"/>
    <x v="5"/>
    <x v="434"/>
    <n v="13653"/>
    <n v="651"/>
    <x v="0"/>
    <n v="20.972350230414747"/>
    <s v="Yes"/>
    <s v="May"/>
    <n v="2024"/>
  </r>
  <r>
    <s v="S00105559"/>
    <x v="11"/>
    <s v="P22"/>
    <x v="5"/>
    <x v="303"/>
    <n v="7926.75"/>
    <n v="361"/>
    <x v="0"/>
    <n v="21.957756232686979"/>
    <s v="Yes"/>
    <s v="January"/>
    <n v="2024"/>
  </r>
  <r>
    <s v="S00105607"/>
    <x v="12"/>
    <s v="P01"/>
    <x v="3"/>
    <x v="112"/>
    <n v="5674.5"/>
    <n v="379"/>
    <x v="0"/>
    <n v="14.972295514511874"/>
    <s v="Yes"/>
    <s v="February"/>
    <n v="2023"/>
  </r>
  <r>
    <s v="S00105665"/>
    <x v="12"/>
    <s v="P02"/>
    <x v="0"/>
    <x v="205"/>
    <n v="3179.25"/>
    <n v="199"/>
    <x v="0"/>
    <n v="15.976130653266331"/>
    <s v="Yes"/>
    <s v="June"/>
    <n v="2024"/>
  </r>
  <r>
    <s v="S00105692"/>
    <x v="12"/>
    <s v="P04"/>
    <x v="3"/>
    <x v="276"/>
    <n v="1543.5"/>
    <n v="258"/>
    <x v="0"/>
    <n v="5.9825581395348841"/>
    <s v="Yes"/>
    <s v="October"/>
    <n v="2023"/>
  </r>
  <r>
    <s v="S00105701"/>
    <x v="12"/>
    <s v="P04"/>
    <x v="0"/>
    <x v="389"/>
    <n v="6813"/>
    <n v="757"/>
    <x v="0"/>
    <n v="9"/>
    <s v="Yes"/>
    <s v="August"/>
    <n v="2023"/>
  </r>
  <r>
    <s v="S00105718"/>
    <x v="12"/>
    <s v="P04"/>
    <x v="0"/>
    <x v="256"/>
    <n v="3627"/>
    <n v="519"/>
    <x v="0"/>
    <n v="6.9884393063583818"/>
    <s v="Yes"/>
    <s v="January"/>
    <n v="2024"/>
  </r>
  <r>
    <s v="S00105753"/>
    <x v="12"/>
    <s v="P04"/>
    <x v="4"/>
    <x v="319"/>
    <n v="3649.5"/>
    <n v="730"/>
    <x v="0"/>
    <n v="4.9993150684931509"/>
    <s v="Yes"/>
    <s v="January"/>
    <n v="2024"/>
  </r>
  <r>
    <s v="S00105793"/>
    <x v="12"/>
    <s v="P04"/>
    <x v="3"/>
    <x v="86"/>
    <n v="3073.5"/>
    <n v="513"/>
    <x v="0"/>
    <n v="5.9912280701754383"/>
    <s v="Yes"/>
    <s v="November"/>
    <n v="2023"/>
  </r>
  <r>
    <s v="S00105814"/>
    <x v="12"/>
    <s v="P05"/>
    <x v="5"/>
    <x v="329"/>
    <n v="83.25"/>
    <n v="12"/>
    <x v="0"/>
    <n v="6.9375"/>
    <s v="Yes"/>
    <s v="November"/>
    <n v="2023"/>
  </r>
  <r>
    <s v="S00105841"/>
    <x v="12"/>
    <s v="P05"/>
    <x v="4"/>
    <x v="315"/>
    <n v="1523.25"/>
    <n v="170"/>
    <x v="0"/>
    <n v="8.9602941176470594"/>
    <s v="Yes"/>
    <s v="February"/>
    <n v="2023"/>
  </r>
  <r>
    <s v="S00105846"/>
    <x v="12"/>
    <s v="P05"/>
    <x v="5"/>
    <x v="220"/>
    <n v="1966.5"/>
    <n v="281"/>
    <x v="3"/>
    <n v="6.9982206405693947"/>
    <s v="No"/>
    <s v="September"/>
    <n v="2023"/>
  </r>
  <r>
    <s v="S00105869"/>
    <x v="12"/>
    <s v="P05"/>
    <x v="0"/>
    <x v="82"/>
    <n v="1440"/>
    <n v="240"/>
    <x v="0"/>
    <n v="6"/>
    <s v="Yes"/>
    <s v="February"/>
    <n v="2024"/>
  </r>
  <r>
    <s v="S00105895"/>
    <x v="12"/>
    <s v="P05"/>
    <x v="3"/>
    <x v="354"/>
    <n v="1908"/>
    <n v="212"/>
    <x v="0"/>
    <n v="9"/>
    <s v="Yes"/>
    <s v="January"/>
    <n v="2024"/>
  </r>
  <r>
    <s v="S00105898"/>
    <x v="12"/>
    <s v="P05"/>
    <x v="5"/>
    <x v="401"/>
    <n v="8975.25"/>
    <n v="1283"/>
    <x v="0"/>
    <n v="6.9955183164458301"/>
    <s v="Yes"/>
    <s v="May"/>
    <n v="2023"/>
  </r>
  <r>
    <s v="S00105902"/>
    <x v="12"/>
    <s v="P05"/>
    <x v="1"/>
    <x v="309"/>
    <n v="5271.75"/>
    <n v="879"/>
    <x v="1"/>
    <n v="5.9974402730375429"/>
    <s v="No"/>
    <s v="July"/>
    <n v="2024"/>
  </r>
  <r>
    <s v="S00105918"/>
    <x v="12"/>
    <s v="P06"/>
    <x v="1"/>
    <x v="131"/>
    <n v="7926.75"/>
    <n v="284"/>
    <x v="0"/>
    <n v="27.911091549295776"/>
    <s v="Yes"/>
    <s v="May"/>
    <n v="2024"/>
  </r>
  <r>
    <s v="S00105957"/>
    <x v="12"/>
    <s v="P07"/>
    <x v="4"/>
    <x v="58"/>
    <n v="5375.25"/>
    <n v="207"/>
    <x v="0"/>
    <n v="25.967391304347824"/>
    <s v="Yes"/>
    <s v="December"/>
    <n v="2023"/>
  </r>
  <r>
    <s v="S00105987"/>
    <x v="12"/>
    <s v="P07"/>
    <x v="1"/>
    <x v="296"/>
    <n v="5834.25"/>
    <n v="225"/>
    <x v="0"/>
    <n v="25.93"/>
    <s v="Yes"/>
    <s v="July"/>
    <n v="2023"/>
  </r>
  <r>
    <s v="S00106000"/>
    <x v="12"/>
    <s v="P07"/>
    <x v="5"/>
    <x v="36"/>
    <n v="5550.75"/>
    <n v="232"/>
    <x v="0"/>
    <n v="23.925646551724139"/>
    <s v="Yes"/>
    <s v="February"/>
    <n v="2023"/>
  </r>
  <r>
    <s v="S00106031"/>
    <x v="12"/>
    <s v="P08"/>
    <x v="3"/>
    <x v="117"/>
    <n v="8581.5"/>
    <n v="452"/>
    <x v="0"/>
    <n v="18.985619469026549"/>
    <s v="Yes"/>
    <s v="February"/>
    <n v="2024"/>
  </r>
  <r>
    <s v="S00106038"/>
    <x v="12"/>
    <s v="P08"/>
    <x v="1"/>
    <x v="277"/>
    <n v="472.5"/>
    <n v="22"/>
    <x v="0"/>
    <n v="21.477272727272727"/>
    <s v="Yes"/>
    <s v="February"/>
    <n v="2024"/>
  </r>
  <r>
    <s v="S00106068"/>
    <x v="12"/>
    <s v="P08"/>
    <x v="5"/>
    <x v="213"/>
    <n v="1134"/>
    <n v="63"/>
    <x v="0"/>
    <n v="18"/>
    <s v="Yes"/>
    <s v="January"/>
    <n v="2023"/>
  </r>
  <r>
    <s v="S00106074"/>
    <x v="12"/>
    <s v="P08"/>
    <x v="0"/>
    <x v="87"/>
    <n v="6711.75"/>
    <n v="306"/>
    <x v="0"/>
    <n v="21.933823529411764"/>
    <s v="Yes"/>
    <s v="March"/>
    <n v="2024"/>
  </r>
  <r>
    <s v="S00106125"/>
    <x v="12"/>
    <s v="P09"/>
    <x v="0"/>
    <x v="396"/>
    <n v="6313.5"/>
    <n v="275"/>
    <x v="0"/>
    <n v="22.958181818181817"/>
    <s v="Yes"/>
    <s v="June"/>
    <n v="2023"/>
  </r>
  <r>
    <s v="S00106126"/>
    <x v="12"/>
    <s v="P09"/>
    <x v="0"/>
    <x v="368"/>
    <n v="11952"/>
    <n v="630"/>
    <x v="0"/>
    <n v="18.971428571428572"/>
    <s v="Yes"/>
    <s v="March"/>
    <n v="2023"/>
  </r>
  <r>
    <s v="S00106140"/>
    <x v="12"/>
    <s v="P10"/>
    <x v="1"/>
    <x v="124"/>
    <n v="801"/>
    <n v="62"/>
    <x v="0"/>
    <n v="12.919354838709678"/>
    <s v="Yes"/>
    <s v="January"/>
    <n v="2023"/>
  </r>
  <r>
    <s v="S00106156"/>
    <x v="12"/>
    <s v="P10"/>
    <x v="1"/>
    <x v="128"/>
    <n v="9407.25"/>
    <n v="724"/>
    <x v="0"/>
    <n v="12.993439226519337"/>
    <s v="Yes"/>
    <s v="April"/>
    <n v="2024"/>
  </r>
  <r>
    <s v="S00106163"/>
    <x v="12"/>
    <s v="P10"/>
    <x v="4"/>
    <x v="236"/>
    <n v="7737.75"/>
    <n v="645"/>
    <x v="0"/>
    <n v="11.996511627906976"/>
    <s v="Yes"/>
    <s v="February"/>
    <n v="2023"/>
  </r>
  <r>
    <s v="S00106169"/>
    <x v="12"/>
    <s v="P10"/>
    <x v="5"/>
    <x v="97"/>
    <n v="2594.25"/>
    <n v="163"/>
    <x v="0"/>
    <n v="15.915644171779141"/>
    <s v="Yes"/>
    <s v="September"/>
    <n v="2023"/>
  </r>
  <r>
    <s v="S00106186"/>
    <x v="12"/>
    <s v="P10"/>
    <x v="5"/>
    <x v="435"/>
    <n v="5013"/>
    <n v="314"/>
    <x v="0"/>
    <n v="15.964968152866241"/>
    <s v="Yes"/>
    <s v="April"/>
    <n v="2024"/>
  </r>
  <r>
    <s v="S00106228"/>
    <x v="12"/>
    <s v="P10"/>
    <x v="0"/>
    <x v="59"/>
    <n v="9211.5"/>
    <n v="615"/>
    <x v="0"/>
    <n v="14.978048780487805"/>
    <s v="Yes"/>
    <s v="February"/>
    <n v="2024"/>
  </r>
  <r>
    <s v="S00106251"/>
    <x v="12"/>
    <s v="P11"/>
    <x v="3"/>
    <x v="286"/>
    <n v="5445"/>
    <n v="287"/>
    <x v="0"/>
    <n v="18.972125435540068"/>
    <s v="Yes"/>
    <s v="January"/>
    <n v="2024"/>
  </r>
  <r>
    <s v="S00106292"/>
    <x v="12"/>
    <s v="P12"/>
    <x v="1"/>
    <x v="270"/>
    <n v="3539.25"/>
    <n v="273"/>
    <x v="0"/>
    <n v="12.964285714285714"/>
    <s v="Yes"/>
    <s v="April"/>
    <n v="2024"/>
  </r>
  <r>
    <s v="S00106328"/>
    <x v="12"/>
    <s v="P12"/>
    <x v="0"/>
    <x v="167"/>
    <n v="13155.75"/>
    <n v="1012"/>
    <x v="0"/>
    <n v="12.999752964426877"/>
    <s v="Yes"/>
    <s v="April"/>
    <n v="2023"/>
  </r>
  <r>
    <s v="S00106339"/>
    <x v="12"/>
    <s v="P12"/>
    <x v="5"/>
    <x v="286"/>
    <n v="6482.25"/>
    <n v="499"/>
    <x v="0"/>
    <n v="12.990480961923847"/>
    <s v="Yes"/>
    <s v="January"/>
    <n v="2024"/>
  </r>
  <r>
    <s v="S00106360"/>
    <x v="12"/>
    <s v="P13"/>
    <x v="1"/>
    <x v="334"/>
    <n v="5724"/>
    <n v="716"/>
    <x v="0"/>
    <n v="7.994413407821229"/>
    <s v="Yes"/>
    <s v="September"/>
    <n v="2023"/>
  </r>
  <r>
    <s v="S00106382"/>
    <x v="12"/>
    <s v="P13"/>
    <x v="4"/>
    <x v="343"/>
    <n v="2598.75"/>
    <n v="372"/>
    <x v="0"/>
    <n v="6.9858870967741939"/>
    <s v="Yes"/>
    <s v="July"/>
    <n v="2023"/>
  </r>
  <r>
    <s v="S00106430"/>
    <x v="12"/>
    <s v="P13"/>
    <x v="0"/>
    <x v="138"/>
    <n v="8820"/>
    <n v="1260"/>
    <x v="0"/>
    <n v="7"/>
    <s v="Yes"/>
    <s v="March"/>
    <n v="2024"/>
  </r>
  <r>
    <s v="S00106466"/>
    <x v="12"/>
    <s v="P13"/>
    <x v="0"/>
    <x v="103"/>
    <n v="6531.75"/>
    <n v="1089"/>
    <x v="0"/>
    <n v="5.9979338842975203"/>
    <s v="Yes"/>
    <s v="December"/>
    <n v="2023"/>
  </r>
  <r>
    <s v="S00106550"/>
    <x v="12"/>
    <s v="P15"/>
    <x v="0"/>
    <x v="354"/>
    <n v="6585.75"/>
    <n v="366"/>
    <x v="0"/>
    <n v="17.993852459016395"/>
    <s v="Yes"/>
    <s v="January"/>
    <n v="2024"/>
  </r>
  <r>
    <s v="S00106552"/>
    <x v="12"/>
    <s v="P15"/>
    <x v="4"/>
    <x v="166"/>
    <n v="3829.5"/>
    <n v="213"/>
    <x v="0"/>
    <n v="17.97887323943662"/>
    <s v="Yes"/>
    <s v="September"/>
    <n v="2023"/>
  </r>
  <r>
    <s v="S00106555"/>
    <x v="12"/>
    <s v="P15"/>
    <x v="4"/>
    <x v="191"/>
    <n v="3894.75"/>
    <n v="230"/>
    <x v="0"/>
    <n v="16.933695652173913"/>
    <s v="Yes"/>
    <s v="February"/>
    <n v="2024"/>
  </r>
  <r>
    <s v="S00106729"/>
    <x v="12"/>
    <s v="P18"/>
    <x v="3"/>
    <x v="323"/>
    <n v="11085.75"/>
    <n v="1232"/>
    <x v="1"/>
    <n v="8.9981737012987004"/>
    <s v="No"/>
    <s v="July"/>
    <n v="2024"/>
  </r>
  <r>
    <s v="S00106765"/>
    <x v="12"/>
    <s v="P18"/>
    <x v="5"/>
    <x v="321"/>
    <n v="19552.5"/>
    <n v="1956"/>
    <x v="0"/>
    <n v="9.9961656441717786"/>
    <s v="Yes"/>
    <s v="January"/>
    <n v="2024"/>
  </r>
  <r>
    <s v="S00106766"/>
    <x v="12"/>
    <s v="P18"/>
    <x v="5"/>
    <x v="62"/>
    <n v="4475.25"/>
    <n v="407"/>
    <x v="0"/>
    <n v="10.995700245700245"/>
    <s v="Yes"/>
    <s v="November"/>
    <n v="2023"/>
  </r>
  <r>
    <s v="S00106787"/>
    <x v="12"/>
    <s v="P18"/>
    <x v="0"/>
    <x v="259"/>
    <n v="819"/>
    <n v="103"/>
    <x v="0"/>
    <n v="7.9514563106796112"/>
    <s v="Yes"/>
    <s v="February"/>
    <n v="2023"/>
  </r>
  <r>
    <s v="S00106836"/>
    <x v="12"/>
    <s v="P19"/>
    <x v="1"/>
    <x v="68"/>
    <n v="5861.25"/>
    <n v="235"/>
    <x v="1"/>
    <n v="24.941489361702128"/>
    <s v="No"/>
    <s v="July"/>
    <n v="2024"/>
  </r>
  <r>
    <s v="S00106873"/>
    <x v="12"/>
    <s v="P20"/>
    <x v="0"/>
    <x v="14"/>
    <n v="4785.75"/>
    <n v="399"/>
    <x v="1"/>
    <n v="11.994360902255639"/>
    <s v="No"/>
    <s v="August"/>
    <n v="2024"/>
  </r>
  <r>
    <s v="S00106960"/>
    <x v="12"/>
    <s v="P21"/>
    <x v="4"/>
    <x v="176"/>
    <n v="310.5"/>
    <n v="32"/>
    <x v="0"/>
    <n v="9.703125"/>
    <s v="Yes"/>
    <s v="May"/>
    <n v="2023"/>
  </r>
  <r>
    <s v="S00106963"/>
    <x v="12"/>
    <s v="P21"/>
    <x v="4"/>
    <x v="189"/>
    <n v="5940"/>
    <n v="743"/>
    <x v="0"/>
    <n v="7.9946164199192467"/>
    <s v="Yes"/>
    <s v="November"/>
    <n v="2023"/>
  </r>
  <r>
    <s v="S00107060"/>
    <x v="12"/>
    <s v="P22"/>
    <x v="0"/>
    <x v="291"/>
    <n v="10581.75"/>
    <n v="588"/>
    <x v="0"/>
    <n v="17.996173469387756"/>
    <s v="Yes"/>
    <s v="January"/>
    <n v="2023"/>
  </r>
  <r>
    <s v="S00107061"/>
    <x v="12"/>
    <s v="P22"/>
    <x v="0"/>
    <x v="167"/>
    <n v="10413"/>
    <n v="496"/>
    <x v="0"/>
    <n v="20.993951612903224"/>
    <s v="Yes"/>
    <s v="April"/>
    <n v="2023"/>
  </r>
  <r>
    <s v="S00107064"/>
    <x v="12"/>
    <s v="P22"/>
    <x v="4"/>
    <x v="309"/>
    <n v="7238.25"/>
    <n v="381"/>
    <x v="1"/>
    <n v="18.998031496062993"/>
    <s v="No"/>
    <s v="July"/>
    <n v="2024"/>
  </r>
  <r>
    <s v="S00107075"/>
    <x v="12"/>
    <s v="P22"/>
    <x v="1"/>
    <x v="375"/>
    <n v="6489"/>
    <n v="295"/>
    <x v="0"/>
    <n v="21.996610169491525"/>
    <s v="Yes"/>
    <s v="June"/>
    <n v="2024"/>
  </r>
  <r>
    <s v="S00107078"/>
    <x v="12"/>
    <s v="P22"/>
    <x v="0"/>
    <x v="92"/>
    <n v="10849.5"/>
    <n v="572"/>
    <x v="0"/>
    <n v="18.967657342657343"/>
    <s v="Yes"/>
    <s v="July"/>
    <n v="2023"/>
  </r>
  <r>
    <s v="S00107098"/>
    <x v="12"/>
    <s v="P22"/>
    <x v="4"/>
    <x v="266"/>
    <n v="12033"/>
    <n v="634"/>
    <x v="0"/>
    <n v="18.979495268138802"/>
    <s v="Yes"/>
    <s v="October"/>
    <n v="2023"/>
  </r>
  <r>
    <s v="S00107213"/>
    <x v="12"/>
    <s v="P03"/>
    <x v="0"/>
    <x v="215"/>
    <n v="6720.75"/>
    <n v="517"/>
    <x v="2"/>
    <n v="12.999516441005802"/>
    <s v="No"/>
    <s v="September"/>
    <n v="2024"/>
  </r>
  <r>
    <s v="S00107217"/>
    <x v="12"/>
    <s v="P03"/>
    <x v="4"/>
    <x v="381"/>
    <n v="14746.5"/>
    <n v="1639"/>
    <x v="0"/>
    <n v="8.9972544234289202"/>
    <s v="Yes"/>
    <s v="October"/>
    <n v="2023"/>
  </r>
  <r>
    <s v="S00107252"/>
    <x v="12"/>
    <s v="P04"/>
    <x v="4"/>
    <x v="157"/>
    <n v="6489"/>
    <n v="927"/>
    <x v="0"/>
    <n v="7"/>
    <s v="Yes"/>
    <s v="February"/>
    <n v="2023"/>
  </r>
  <r>
    <s v="S00107280"/>
    <x v="12"/>
    <s v="P04"/>
    <x v="0"/>
    <x v="191"/>
    <n v="3883.5"/>
    <n v="648"/>
    <x v="0"/>
    <n v="5.9930555555555554"/>
    <s v="Yes"/>
    <s v="February"/>
    <n v="2024"/>
  </r>
  <r>
    <s v="S00107295"/>
    <x v="12"/>
    <s v="P04"/>
    <x v="1"/>
    <x v="118"/>
    <n v="4313.25"/>
    <n v="480"/>
    <x v="0"/>
    <n v="8.9859375000000004"/>
    <s v="Yes"/>
    <s v="February"/>
    <n v="2023"/>
  </r>
  <r>
    <s v="S00107310"/>
    <x v="12"/>
    <s v="P04"/>
    <x v="5"/>
    <x v="131"/>
    <n v="5107.5"/>
    <n v="730"/>
    <x v="0"/>
    <n v="6.9965753424657535"/>
    <s v="Yes"/>
    <s v="May"/>
    <n v="2024"/>
  </r>
  <r>
    <s v="S00107326"/>
    <x v="12"/>
    <s v="P04"/>
    <x v="5"/>
    <x v="236"/>
    <n v="2238.75"/>
    <n v="374"/>
    <x v="0"/>
    <n v="5.9859625668449201"/>
    <s v="Yes"/>
    <s v="February"/>
    <n v="2023"/>
  </r>
  <r>
    <s v="S00107346"/>
    <x v="12"/>
    <s v="P05"/>
    <x v="1"/>
    <x v="373"/>
    <n v="4524.75"/>
    <n v="647"/>
    <x v="0"/>
    <n v="6.9934312210200931"/>
    <s v="Yes"/>
    <s v="October"/>
    <n v="2023"/>
  </r>
  <r>
    <s v="S00107387"/>
    <x v="12"/>
    <s v="P05"/>
    <x v="4"/>
    <x v="182"/>
    <n v="1732.5"/>
    <n v="217"/>
    <x v="0"/>
    <n v="7.9838709677419351"/>
    <s v="Yes"/>
    <s v="February"/>
    <n v="2023"/>
  </r>
  <r>
    <s v="S00107413"/>
    <x v="12"/>
    <s v="P05"/>
    <x v="2"/>
    <x v="211"/>
    <n v="987.75"/>
    <n v="142"/>
    <x v="2"/>
    <n v="6.955985915492958"/>
    <s v="No"/>
    <s v="September"/>
    <n v="2024"/>
  </r>
  <r>
    <s v="S00107414"/>
    <x v="12"/>
    <s v="P05"/>
    <x v="1"/>
    <x v="353"/>
    <n v="6095.25"/>
    <n v="678"/>
    <x v="0"/>
    <n v="8.9900442477876101"/>
    <s v="Yes"/>
    <s v="April"/>
    <n v="2024"/>
  </r>
  <r>
    <s v="S00107430"/>
    <x v="12"/>
    <s v="P05"/>
    <x v="2"/>
    <x v="276"/>
    <n v="731.25"/>
    <n v="105"/>
    <x v="0"/>
    <n v="6.9642857142857144"/>
    <s v="Yes"/>
    <s v="October"/>
    <n v="2023"/>
  </r>
  <r>
    <s v="S00107445"/>
    <x v="12"/>
    <s v="P06"/>
    <x v="5"/>
    <x v="381"/>
    <n v="2362.5"/>
    <n v="91"/>
    <x v="0"/>
    <n v="25.96153846153846"/>
    <s v="Yes"/>
    <s v="October"/>
    <n v="2023"/>
  </r>
  <r>
    <s v="S00107474"/>
    <x v="12"/>
    <s v="P07"/>
    <x v="3"/>
    <x v="122"/>
    <n v="5519.25"/>
    <n v="205"/>
    <x v="3"/>
    <n v="26.923170731707316"/>
    <s v="No"/>
    <s v="September"/>
    <n v="2023"/>
  </r>
  <r>
    <s v="S00107493"/>
    <x v="12"/>
    <s v="P07"/>
    <x v="3"/>
    <x v="298"/>
    <n v="4225.5"/>
    <n v="163"/>
    <x v="0"/>
    <n v="25.923312883435582"/>
    <s v="Yes"/>
    <s v="February"/>
    <n v="2024"/>
  </r>
  <r>
    <s v="S00107568"/>
    <x v="12"/>
    <s v="P08"/>
    <x v="1"/>
    <x v="429"/>
    <n v="11234.25"/>
    <n v="592"/>
    <x v="0"/>
    <n v="18.976773648648649"/>
    <s v="Yes"/>
    <s v="May"/>
    <n v="2023"/>
  </r>
  <r>
    <s v="S00107610"/>
    <x v="12"/>
    <s v="P08"/>
    <x v="3"/>
    <x v="59"/>
    <n v="218.25"/>
    <n v="11"/>
    <x v="0"/>
    <n v="19.84090909090909"/>
    <s v="Yes"/>
    <s v="February"/>
    <n v="2024"/>
  </r>
  <r>
    <s v="S00107688"/>
    <x v="12"/>
    <s v="P10"/>
    <x v="0"/>
    <x v="10"/>
    <n v="8046"/>
    <n v="619"/>
    <x v="0"/>
    <n v="12.998384491114701"/>
    <s v="Yes"/>
    <s v="May"/>
    <n v="2023"/>
  </r>
  <r>
    <s v="S00107704"/>
    <x v="12"/>
    <s v="P10"/>
    <x v="1"/>
    <x v="232"/>
    <n v="7112.25"/>
    <n v="509"/>
    <x v="3"/>
    <n v="13.972986247544204"/>
    <s v="No"/>
    <s v="March"/>
    <n v="2023"/>
  </r>
  <r>
    <s v="S00107752"/>
    <x v="12"/>
    <s v="P10"/>
    <x v="5"/>
    <x v="217"/>
    <n v="7913.25"/>
    <n v="495"/>
    <x v="0"/>
    <n v="15.986363636363636"/>
    <s v="Yes"/>
    <s v="April"/>
    <n v="2024"/>
  </r>
  <r>
    <s v="S00107785"/>
    <x v="12"/>
    <s v="P11"/>
    <x v="5"/>
    <x v="303"/>
    <n v="11346.75"/>
    <n v="541"/>
    <x v="0"/>
    <n v="20.973659889094272"/>
    <s v="Yes"/>
    <s v="January"/>
    <n v="2024"/>
  </r>
  <r>
    <s v="S00107793"/>
    <x v="12"/>
    <s v="P11"/>
    <x v="4"/>
    <x v="297"/>
    <n v="4639.5"/>
    <n v="273"/>
    <x v="0"/>
    <n v="16.994505494505493"/>
    <s v="Yes"/>
    <s v="July"/>
    <n v="2023"/>
  </r>
  <r>
    <s v="S00107818"/>
    <x v="12"/>
    <s v="P12"/>
    <x v="5"/>
    <x v="4"/>
    <n v="10746"/>
    <n v="768"/>
    <x v="0"/>
    <n v="13.9921875"/>
    <s v="Yes"/>
    <s v="December"/>
    <n v="2023"/>
  </r>
  <r>
    <s v="S00107825"/>
    <x v="12"/>
    <s v="P12"/>
    <x v="0"/>
    <x v="296"/>
    <n v="12001.5"/>
    <n v="924"/>
    <x v="0"/>
    <n v="12.988636363636363"/>
    <s v="Yes"/>
    <s v="July"/>
    <n v="2023"/>
  </r>
  <r>
    <s v="S00107851"/>
    <x v="12"/>
    <s v="P12"/>
    <x v="3"/>
    <x v="419"/>
    <n v="9996.75"/>
    <n v="589"/>
    <x v="0"/>
    <n v="16.972410865874362"/>
    <s v="Yes"/>
    <s v="January"/>
    <n v="2024"/>
  </r>
  <r>
    <s v="S00107860"/>
    <x v="12"/>
    <s v="P12"/>
    <x v="0"/>
    <x v="191"/>
    <n v="1266.75"/>
    <n v="91"/>
    <x v="0"/>
    <n v="13.92032967032967"/>
    <s v="Yes"/>
    <s v="February"/>
    <n v="2024"/>
  </r>
  <r>
    <s v="S00107900"/>
    <x v="12"/>
    <s v="P13"/>
    <x v="3"/>
    <x v="452"/>
    <n v="12998.25"/>
    <n v="1300"/>
    <x v="0"/>
    <n v="9.9986538461538466"/>
    <s v="Yes"/>
    <s v="August"/>
    <n v="2023"/>
  </r>
  <r>
    <s v="S00107914"/>
    <x v="12"/>
    <s v="P13"/>
    <x v="4"/>
    <x v="172"/>
    <n v="9362.25"/>
    <n v="1561"/>
    <x v="0"/>
    <n v="5.9975976937860347"/>
    <s v="Yes"/>
    <s v="January"/>
    <n v="2023"/>
  </r>
  <r>
    <s v="S00107918"/>
    <x v="12"/>
    <s v="P13"/>
    <x v="3"/>
    <x v="352"/>
    <n v="562.5"/>
    <n v="94"/>
    <x v="1"/>
    <n v="5.9840425531914896"/>
    <s v="No"/>
    <s v="August"/>
    <n v="2024"/>
  </r>
  <r>
    <s v="S00107922"/>
    <x v="12"/>
    <s v="P13"/>
    <x v="5"/>
    <x v="399"/>
    <n v="3663"/>
    <n v="367"/>
    <x v="0"/>
    <n v="9.9809264305177106"/>
    <s v="Yes"/>
    <s v="June"/>
    <n v="2023"/>
  </r>
  <r>
    <s v="S00107952"/>
    <x v="12"/>
    <s v="P13"/>
    <x v="3"/>
    <x v="232"/>
    <n v="9038.25"/>
    <n v="904"/>
    <x v="0"/>
    <n v="9.998064159292035"/>
    <s v="Yes"/>
    <s v="March"/>
    <n v="2023"/>
  </r>
  <r>
    <s v="S00107959"/>
    <x v="12"/>
    <s v="P13"/>
    <x v="1"/>
    <x v="452"/>
    <n v="7836.75"/>
    <n v="871"/>
    <x v="0"/>
    <n v="8.9974167623421355"/>
    <s v="Yes"/>
    <s v="August"/>
    <n v="2023"/>
  </r>
  <r>
    <s v="S00108055"/>
    <x v="12"/>
    <s v="P14"/>
    <x v="3"/>
    <x v="302"/>
    <n v="9353.25"/>
    <n v="585"/>
    <x v="0"/>
    <n v="15.988461538461538"/>
    <s v="Yes"/>
    <s v="April"/>
    <n v="2023"/>
  </r>
  <r>
    <s v="S00108065"/>
    <x v="12"/>
    <s v="P14"/>
    <x v="4"/>
    <x v="369"/>
    <n v="7359.75"/>
    <n v="491"/>
    <x v="0"/>
    <n v="14.989307535641547"/>
    <s v="Yes"/>
    <s v="October"/>
    <n v="2023"/>
  </r>
  <r>
    <s v="S00108096"/>
    <x v="12"/>
    <s v="P15"/>
    <x v="0"/>
    <x v="80"/>
    <n v="3330"/>
    <n v="176"/>
    <x v="0"/>
    <n v="18.920454545454547"/>
    <s v="Yes"/>
    <s v="February"/>
    <n v="2024"/>
  </r>
  <r>
    <s v="S00108117"/>
    <x v="12"/>
    <s v="P16"/>
    <x v="4"/>
    <x v="122"/>
    <n v="11783.25"/>
    <n v="655"/>
    <x v="0"/>
    <n v="17.989694656488549"/>
    <s v="Yes"/>
    <s v="September"/>
    <n v="2023"/>
  </r>
  <r>
    <s v="S00108176"/>
    <x v="12"/>
    <s v="P16"/>
    <x v="5"/>
    <x v="346"/>
    <n v="175.5"/>
    <n v="13"/>
    <x v="2"/>
    <n v="13.5"/>
    <s v="No"/>
    <s v="September"/>
    <n v="2024"/>
  </r>
  <r>
    <s v="S00108215"/>
    <x v="12"/>
    <s v="P17"/>
    <x v="0"/>
    <x v="91"/>
    <n v="1602"/>
    <n v="201"/>
    <x v="0"/>
    <n v="7.9701492537313436"/>
    <s v="Yes"/>
    <s v="June"/>
    <n v="2024"/>
  </r>
  <r>
    <s v="S00108243"/>
    <x v="12"/>
    <s v="P17"/>
    <x v="5"/>
    <x v="246"/>
    <n v="12237.75"/>
    <n v="1224"/>
    <x v="0"/>
    <n v="9.9981617647058822"/>
    <s v="Yes"/>
    <s v="January"/>
    <n v="2023"/>
  </r>
  <r>
    <s v="S00108268"/>
    <x v="12"/>
    <s v="P18"/>
    <x v="0"/>
    <x v="72"/>
    <n v="15840"/>
    <n v="1440"/>
    <x v="0"/>
    <n v="11"/>
    <s v="Yes"/>
    <s v="December"/>
    <n v="2023"/>
  </r>
  <r>
    <s v="S00108270"/>
    <x v="12"/>
    <s v="P18"/>
    <x v="4"/>
    <x v="329"/>
    <n v="8059.5"/>
    <n v="1008"/>
    <x v="0"/>
    <n v="7.9955357142857144"/>
    <s v="Yes"/>
    <s v="November"/>
    <n v="2023"/>
  </r>
  <r>
    <s v="S00108301"/>
    <x v="12"/>
    <s v="P18"/>
    <x v="0"/>
    <x v="310"/>
    <n v="3003.75"/>
    <n v="301"/>
    <x v="0"/>
    <n v="9.9792358803986705"/>
    <s v="Yes"/>
    <s v="January"/>
    <n v="2024"/>
  </r>
  <r>
    <s v="S00108305"/>
    <x v="12"/>
    <s v="P18"/>
    <x v="4"/>
    <x v="261"/>
    <n v="13477.5"/>
    <n v="1498"/>
    <x v="0"/>
    <n v="8.9969959946595459"/>
    <s v="Yes"/>
    <s v="June"/>
    <n v="2024"/>
  </r>
  <r>
    <s v="S00108351"/>
    <x v="12"/>
    <s v="P19"/>
    <x v="0"/>
    <x v="117"/>
    <n v="3402"/>
    <n v="131"/>
    <x v="0"/>
    <n v="25.96946564885496"/>
    <s v="Yes"/>
    <s v="February"/>
    <n v="2024"/>
  </r>
  <r>
    <s v="S00108452"/>
    <x v="12"/>
    <s v="P21"/>
    <x v="1"/>
    <x v="141"/>
    <n v="1536.75"/>
    <n v="171"/>
    <x v="0"/>
    <n v="8.9868421052631575"/>
    <s v="Yes"/>
    <s v="December"/>
    <n v="2023"/>
  </r>
  <r>
    <s v="S00108463"/>
    <x v="12"/>
    <s v="P21"/>
    <x v="3"/>
    <x v="425"/>
    <n v="342"/>
    <n v="49"/>
    <x v="0"/>
    <n v="6.9795918367346941"/>
    <s v="Yes"/>
    <s v="December"/>
    <n v="2023"/>
  </r>
  <r>
    <s v="S00108466"/>
    <x v="12"/>
    <s v="P21"/>
    <x v="5"/>
    <x v="151"/>
    <n v="5510.25"/>
    <n v="613"/>
    <x v="0"/>
    <n v="8.9889885807504086"/>
    <s v="Yes"/>
    <s v="October"/>
    <n v="2023"/>
  </r>
  <r>
    <s v="S00108468"/>
    <x v="12"/>
    <s v="P21"/>
    <x v="1"/>
    <x v="181"/>
    <n v="3825"/>
    <n v="383"/>
    <x v="3"/>
    <n v="9.9869451697127936"/>
    <s v="No"/>
    <s v="October"/>
    <n v="2023"/>
  </r>
  <r>
    <s v="S00108501"/>
    <x v="12"/>
    <s v="P21"/>
    <x v="2"/>
    <x v="212"/>
    <n v="4313.25"/>
    <n v="432"/>
    <x v="0"/>
    <n v="9.984375"/>
    <s v="Yes"/>
    <s v="May"/>
    <n v="2024"/>
  </r>
  <r>
    <s v="S00108534"/>
    <x v="12"/>
    <s v="P22"/>
    <x v="5"/>
    <x v="247"/>
    <n v="3588.75"/>
    <n v="164"/>
    <x v="0"/>
    <n v="21.882621951219512"/>
    <s v="Yes"/>
    <s v="February"/>
    <n v="2024"/>
  </r>
  <r>
    <s v="S00108550"/>
    <x v="12"/>
    <s v="P22"/>
    <x v="5"/>
    <x v="306"/>
    <n v="6597"/>
    <n v="348"/>
    <x v="0"/>
    <n v="18.956896551724139"/>
    <s v="Yes"/>
    <s v="January"/>
    <n v="2024"/>
  </r>
  <r>
    <s v="S00108551"/>
    <x v="12"/>
    <s v="P22"/>
    <x v="5"/>
    <x v="96"/>
    <n v="6192"/>
    <n v="344"/>
    <x v="0"/>
    <n v="18"/>
    <s v="Yes"/>
    <s v="January"/>
    <n v="2023"/>
  </r>
  <r>
    <s v="S00108561"/>
    <x v="12"/>
    <s v="P22"/>
    <x v="4"/>
    <x v="396"/>
    <n v="7715.25"/>
    <n v="368"/>
    <x v="0"/>
    <n v="20.965353260869566"/>
    <s v="Yes"/>
    <s v="June"/>
    <n v="2023"/>
  </r>
  <r>
    <s v="S00108614"/>
    <x v="12"/>
    <s v="P22"/>
    <x v="3"/>
    <x v="64"/>
    <n v="7040.25"/>
    <n v="321"/>
    <x v="0"/>
    <n v="21.932242990654206"/>
    <s v="Yes"/>
    <s v="August"/>
    <n v="2023"/>
  </r>
  <r>
    <s v="S00108644"/>
    <x v="12"/>
    <s v="P01"/>
    <x v="4"/>
    <x v="346"/>
    <n v="7827.75"/>
    <n v="653"/>
    <x v="2"/>
    <n v="11.987366003062787"/>
    <s v="No"/>
    <s v="September"/>
    <n v="2024"/>
  </r>
  <r>
    <s v="S00108656"/>
    <x v="12"/>
    <s v="P01"/>
    <x v="1"/>
    <x v="84"/>
    <n v="6941.25"/>
    <n v="496"/>
    <x v="0"/>
    <n v="13.99445564516129"/>
    <s v="Yes"/>
    <s v="November"/>
    <n v="2023"/>
  </r>
  <r>
    <s v="S00108676"/>
    <x v="12"/>
    <s v="P01"/>
    <x v="0"/>
    <x v="109"/>
    <n v="10104.75"/>
    <n v="674"/>
    <x v="3"/>
    <n v="14.992210682492582"/>
    <s v="No"/>
    <s v="February"/>
    <n v="2024"/>
  </r>
  <r>
    <s v="S00108700"/>
    <x v="12"/>
    <s v="P01"/>
    <x v="3"/>
    <x v="186"/>
    <n v="8849.25"/>
    <n v="681"/>
    <x v="2"/>
    <n v="12.994493392070485"/>
    <s v="No"/>
    <s v="September"/>
    <n v="2024"/>
  </r>
  <r>
    <s v="S00108718"/>
    <x v="12"/>
    <s v="P02"/>
    <x v="3"/>
    <x v="356"/>
    <n v="14202"/>
    <n v="1015"/>
    <x v="0"/>
    <n v="13.992118226600985"/>
    <s v="Yes"/>
    <s v="March"/>
    <n v="2024"/>
  </r>
  <r>
    <s v="S00108744"/>
    <x v="12"/>
    <s v="P03"/>
    <x v="0"/>
    <x v="32"/>
    <n v="8273.25"/>
    <n v="920"/>
    <x v="0"/>
    <n v="8.9926630434782613"/>
    <s v="Yes"/>
    <s v="June"/>
    <n v="2024"/>
  </r>
  <r>
    <s v="S00108760"/>
    <x v="12"/>
    <s v="P04"/>
    <x v="0"/>
    <x v="238"/>
    <n v="7404.75"/>
    <n v="926"/>
    <x v="0"/>
    <n v="7.9964902807775378"/>
    <s v="Yes"/>
    <s v="May"/>
    <n v="2024"/>
  </r>
  <r>
    <s v="S00108764"/>
    <x v="12"/>
    <s v="P04"/>
    <x v="4"/>
    <x v="56"/>
    <n v="2133"/>
    <n v="305"/>
    <x v="1"/>
    <n v="6.9934426229508198"/>
    <s v="No"/>
    <s v="July"/>
    <n v="2024"/>
  </r>
  <r>
    <s v="S00108811"/>
    <x v="12"/>
    <s v="P04"/>
    <x v="0"/>
    <x v="34"/>
    <n v="3339"/>
    <n v="418"/>
    <x v="0"/>
    <n v="7.9880382775119614"/>
    <s v="Yes"/>
    <s v="April"/>
    <n v="2023"/>
  </r>
  <r>
    <s v="S00108819"/>
    <x v="12"/>
    <s v="P04"/>
    <x v="3"/>
    <x v="304"/>
    <n v="10046.25"/>
    <n v="1675"/>
    <x v="0"/>
    <n v="5.9977611940298505"/>
    <s v="Yes"/>
    <s v="November"/>
    <n v="2023"/>
  </r>
  <r>
    <s v="S00108853"/>
    <x v="12"/>
    <s v="P04"/>
    <x v="3"/>
    <x v="83"/>
    <n v="2832.75"/>
    <n v="405"/>
    <x v="0"/>
    <n v="6.9944444444444445"/>
    <s v="Yes"/>
    <s v="December"/>
    <n v="2023"/>
  </r>
  <r>
    <s v="S00108873"/>
    <x v="12"/>
    <s v="P05"/>
    <x v="5"/>
    <x v="333"/>
    <n v="3195"/>
    <n v="639"/>
    <x v="0"/>
    <n v="5"/>
    <s v="Yes"/>
    <s v="May"/>
    <n v="2023"/>
  </r>
  <r>
    <s v="S00108891"/>
    <x v="12"/>
    <s v="P05"/>
    <x v="5"/>
    <x v="237"/>
    <n v="1586.25"/>
    <n v="199"/>
    <x v="0"/>
    <n v="7.9711055276381906"/>
    <s v="Yes"/>
    <s v="June"/>
    <n v="2024"/>
  </r>
  <r>
    <s v="S00108939"/>
    <x v="12"/>
    <s v="P05"/>
    <x v="3"/>
    <x v="49"/>
    <n v="290.25"/>
    <n v="42"/>
    <x v="2"/>
    <n v="6.9107142857142856"/>
    <s v="No"/>
    <s v="September"/>
    <n v="2024"/>
  </r>
  <r>
    <s v="S00108959"/>
    <x v="12"/>
    <s v="P05"/>
    <x v="5"/>
    <x v="343"/>
    <n v="2700"/>
    <n v="386"/>
    <x v="0"/>
    <n v="6.9948186528497409"/>
    <s v="Yes"/>
    <s v="July"/>
    <n v="2023"/>
  </r>
  <r>
    <s v="S00109035"/>
    <x v="12"/>
    <s v="P07"/>
    <x v="4"/>
    <x v="400"/>
    <n v="6363"/>
    <n v="236"/>
    <x v="0"/>
    <n v="26.961864406779661"/>
    <s v="Yes"/>
    <s v="October"/>
    <n v="2023"/>
  </r>
  <r>
    <s v="S00109087"/>
    <x v="12"/>
    <s v="P07"/>
    <x v="4"/>
    <x v="191"/>
    <n v="5310"/>
    <n v="213"/>
    <x v="0"/>
    <n v="24.929577464788732"/>
    <s v="Yes"/>
    <s v="February"/>
    <n v="2024"/>
  </r>
  <r>
    <s v="S00109112"/>
    <x v="12"/>
    <s v="P08"/>
    <x v="5"/>
    <x v="160"/>
    <n v="4443.75"/>
    <n v="202"/>
    <x v="0"/>
    <n v="21.998762376237625"/>
    <s v="Yes"/>
    <s v="November"/>
    <n v="2023"/>
  </r>
  <r>
    <s v="S00109133"/>
    <x v="12"/>
    <s v="P08"/>
    <x v="0"/>
    <x v="446"/>
    <n v="6545.25"/>
    <n v="345"/>
    <x v="0"/>
    <n v="18.971739130434784"/>
    <s v="Yes"/>
    <s v="February"/>
    <n v="2023"/>
  </r>
  <r>
    <s v="S00109139"/>
    <x v="12"/>
    <s v="P08"/>
    <x v="4"/>
    <x v="430"/>
    <n v="6219"/>
    <n v="346"/>
    <x v="1"/>
    <n v="17.973988439306357"/>
    <s v="No"/>
    <s v="July"/>
    <n v="2024"/>
  </r>
  <r>
    <s v="S00109161"/>
    <x v="12"/>
    <s v="P08"/>
    <x v="5"/>
    <x v="377"/>
    <n v="5305.5"/>
    <n v="280"/>
    <x v="0"/>
    <n v="18.948214285714286"/>
    <s v="Yes"/>
    <s v="January"/>
    <n v="2023"/>
  </r>
  <r>
    <s v="S00109212"/>
    <x v="12"/>
    <s v="P10"/>
    <x v="5"/>
    <x v="230"/>
    <n v="8334"/>
    <n v="521"/>
    <x v="0"/>
    <n v="15.99616122840691"/>
    <s v="Yes"/>
    <s v="July"/>
    <n v="2023"/>
  </r>
  <r>
    <s v="S00109221"/>
    <x v="12"/>
    <s v="P10"/>
    <x v="4"/>
    <x v="350"/>
    <n v="1836"/>
    <n v="123"/>
    <x v="0"/>
    <n v="14.926829268292684"/>
    <s v="Yes"/>
    <s v="November"/>
    <n v="2023"/>
  </r>
  <r>
    <s v="S00109232"/>
    <x v="12"/>
    <s v="P10"/>
    <x v="2"/>
    <x v="68"/>
    <n v="6358.5"/>
    <n v="398"/>
    <x v="1"/>
    <n v="15.976130653266331"/>
    <s v="No"/>
    <s v="July"/>
    <n v="2024"/>
  </r>
  <r>
    <s v="S00109279"/>
    <x v="12"/>
    <s v="P10"/>
    <x v="3"/>
    <x v="112"/>
    <n v="1062"/>
    <n v="67"/>
    <x v="0"/>
    <n v="15.850746268656716"/>
    <s v="Yes"/>
    <s v="February"/>
    <n v="2023"/>
  </r>
  <r>
    <s v="S00109328"/>
    <x v="12"/>
    <s v="P11"/>
    <x v="3"/>
    <x v="105"/>
    <n v="7913.25"/>
    <n v="466"/>
    <x v="1"/>
    <n v="16.981223175965667"/>
    <s v="No"/>
    <s v="July"/>
    <n v="2024"/>
  </r>
  <r>
    <s v="S00109349"/>
    <x v="12"/>
    <s v="P12"/>
    <x v="5"/>
    <x v="354"/>
    <n v="2853"/>
    <n v="191"/>
    <x v="0"/>
    <n v="14.93717277486911"/>
    <s v="Yes"/>
    <s v="January"/>
    <n v="2024"/>
  </r>
  <r>
    <s v="S00109361"/>
    <x v="12"/>
    <s v="P12"/>
    <x v="3"/>
    <x v="152"/>
    <n v="9389.25"/>
    <n v="587"/>
    <x v="0"/>
    <n v="15.995315161839864"/>
    <s v="Yes"/>
    <s v="February"/>
    <n v="2023"/>
  </r>
  <r>
    <s v="S00109377"/>
    <x v="12"/>
    <s v="P12"/>
    <x v="4"/>
    <x v="17"/>
    <n v="9060.75"/>
    <n v="648"/>
    <x v="0"/>
    <n v="13.982638888888889"/>
    <s v="Yes"/>
    <s v="October"/>
    <n v="2023"/>
  </r>
  <r>
    <s v="S00109406"/>
    <x v="12"/>
    <s v="P12"/>
    <x v="0"/>
    <x v="0"/>
    <n v="8775"/>
    <n v="627"/>
    <x v="0"/>
    <n v="13.995215311004785"/>
    <s v="Yes"/>
    <s v="December"/>
    <n v="2023"/>
  </r>
  <r>
    <s v="S00109408"/>
    <x v="12"/>
    <s v="P12"/>
    <x v="4"/>
    <x v="391"/>
    <n v="10032.75"/>
    <n v="591"/>
    <x v="0"/>
    <n v="16.975888324873097"/>
    <s v="Yes"/>
    <s v="February"/>
    <n v="2024"/>
  </r>
  <r>
    <s v="S00109439"/>
    <x v="12"/>
    <s v="P13"/>
    <x v="0"/>
    <x v="145"/>
    <n v="12888"/>
    <n v="1432"/>
    <x v="0"/>
    <n v="9"/>
    <s v="Yes"/>
    <s v="July"/>
    <n v="2023"/>
  </r>
  <r>
    <s v="S00109443"/>
    <x v="12"/>
    <s v="P13"/>
    <x v="4"/>
    <x v="198"/>
    <n v="5460.75"/>
    <n v="683"/>
    <x v="1"/>
    <n v="7.9952415812591511"/>
    <s v="No"/>
    <s v="August"/>
    <n v="2024"/>
  </r>
  <r>
    <s v="S00109452"/>
    <x v="12"/>
    <s v="P13"/>
    <x v="5"/>
    <x v="294"/>
    <n v="3746.25"/>
    <n v="469"/>
    <x v="1"/>
    <n v="7.9877398720682304"/>
    <s v="No"/>
    <s v="July"/>
    <n v="2024"/>
  </r>
  <r>
    <s v="S00109462"/>
    <x v="12"/>
    <s v="P13"/>
    <x v="4"/>
    <x v="174"/>
    <n v="2632.5"/>
    <n v="264"/>
    <x v="1"/>
    <n v="9.9715909090909083"/>
    <s v="No"/>
    <s v="August"/>
    <n v="2024"/>
  </r>
  <r>
    <s v="S00109471"/>
    <x v="12"/>
    <s v="P13"/>
    <x v="1"/>
    <x v="336"/>
    <n v="13191.75"/>
    <n v="1649"/>
    <x v="0"/>
    <n v="7.9998483929654336"/>
    <s v="Yes"/>
    <s v="June"/>
    <n v="2023"/>
  </r>
  <r>
    <s v="S00109496"/>
    <x v="12"/>
    <s v="P13"/>
    <x v="4"/>
    <x v="143"/>
    <n v="2718"/>
    <n v="340"/>
    <x v="0"/>
    <n v="7.9941176470588236"/>
    <s v="Yes"/>
    <s v="October"/>
    <n v="2023"/>
  </r>
  <r>
    <s v="S00109703"/>
    <x v="12"/>
    <s v="P16"/>
    <x v="3"/>
    <x v="97"/>
    <n v="4576.5"/>
    <n v="255"/>
    <x v="0"/>
    <n v="17.94705882352941"/>
    <s v="Yes"/>
    <s v="September"/>
    <n v="2023"/>
  </r>
  <r>
    <s v="S00109706"/>
    <x v="12"/>
    <s v="P16"/>
    <x v="5"/>
    <x v="1"/>
    <n v="3834"/>
    <n v="240"/>
    <x v="0"/>
    <n v="15.975"/>
    <s v="Yes"/>
    <s v="October"/>
    <n v="2023"/>
  </r>
  <r>
    <s v="S00109730"/>
    <x v="12"/>
    <s v="P17"/>
    <x v="0"/>
    <x v="191"/>
    <n v="3557.25"/>
    <n v="324"/>
    <x v="0"/>
    <n v="10.979166666666666"/>
    <s v="Yes"/>
    <s v="February"/>
    <n v="2024"/>
  </r>
  <r>
    <s v="S00109736"/>
    <x v="12"/>
    <s v="P17"/>
    <x v="3"/>
    <x v="266"/>
    <n v="8709.75"/>
    <n v="792"/>
    <x v="0"/>
    <n v="10.997159090909092"/>
    <s v="Yes"/>
    <s v="October"/>
    <n v="2023"/>
  </r>
  <r>
    <s v="S00109806"/>
    <x v="12"/>
    <s v="P18"/>
    <x v="3"/>
    <x v="7"/>
    <n v="5703.75"/>
    <n v="634"/>
    <x v="0"/>
    <n v="8.9964511041009469"/>
    <s v="Yes"/>
    <s v="December"/>
    <n v="2023"/>
  </r>
  <r>
    <s v="S00109835"/>
    <x v="12"/>
    <s v="P18"/>
    <x v="4"/>
    <x v="275"/>
    <n v="5215.5"/>
    <n v="522"/>
    <x v="0"/>
    <n v="9.9913793103448274"/>
    <s v="Yes"/>
    <s v="May"/>
    <n v="2023"/>
  </r>
  <r>
    <s v="S00109873"/>
    <x v="12"/>
    <s v="P19"/>
    <x v="3"/>
    <x v="201"/>
    <n v="9733.5"/>
    <n v="390"/>
    <x v="0"/>
    <n v="24.957692307692309"/>
    <s v="Yes"/>
    <s v="January"/>
    <n v="2023"/>
  </r>
  <r>
    <s v="S00109885"/>
    <x v="12"/>
    <s v="P19"/>
    <x v="4"/>
    <x v="152"/>
    <n v="722.25"/>
    <n v="26"/>
    <x v="0"/>
    <n v="27.778846153846153"/>
    <s v="Yes"/>
    <s v="February"/>
    <n v="2023"/>
  </r>
  <r>
    <s v="S00109886"/>
    <x v="12"/>
    <s v="P19"/>
    <x v="4"/>
    <x v="108"/>
    <n v="1926"/>
    <n v="78"/>
    <x v="0"/>
    <n v="24.692307692307693"/>
    <s v="Yes"/>
    <s v="April"/>
    <n v="2023"/>
  </r>
  <r>
    <s v="S00109893"/>
    <x v="12"/>
    <s v="P19"/>
    <x v="5"/>
    <x v="389"/>
    <n v="8511.75"/>
    <n v="328"/>
    <x v="0"/>
    <n v="25.95045731707317"/>
    <s v="Yes"/>
    <s v="August"/>
    <n v="2023"/>
  </r>
  <r>
    <s v="S00109895"/>
    <x v="12"/>
    <s v="P19"/>
    <x v="2"/>
    <x v="131"/>
    <n v="771.75"/>
    <n v="28"/>
    <x v="0"/>
    <n v="27.5625"/>
    <s v="Yes"/>
    <s v="May"/>
    <n v="2024"/>
  </r>
  <r>
    <s v="S00109946"/>
    <x v="12"/>
    <s v="P20"/>
    <x v="2"/>
    <x v="324"/>
    <n v="2970"/>
    <n v="270"/>
    <x v="0"/>
    <n v="11"/>
    <s v="Yes"/>
    <s v="May"/>
    <n v="2024"/>
  </r>
  <r>
    <s v="S00109951"/>
    <x v="12"/>
    <s v="P20"/>
    <x v="0"/>
    <x v="13"/>
    <n v="5793.75"/>
    <n v="644"/>
    <x v="0"/>
    <n v="8.9965062111801242"/>
    <s v="Yes"/>
    <s v="May"/>
    <n v="2024"/>
  </r>
  <r>
    <s v="S00110006"/>
    <x v="12"/>
    <s v="P21"/>
    <x v="4"/>
    <x v="357"/>
    <n v="319.5"/>
    <n v="30"/>
    <x v="0"/>
    <n v="10.65"/>
    <s v="Yes"/>
    <s v="January"/>
    <n v="2024"/>
  </r>
  <r>
    <s v="S00110016"/>
    <x v="12"/>
    <s v="P21"/>
    <x v="1"/>
    <x v="24"/>
    <n v="8370"/>
    <n v="1047"/>
    <x v="3"/>
    <n v="7.9942693409742116"/>
    <s v="No"/>
    <s v="May"/>
    <n v="2024"/>
  </r>
  <r>
    <s v="S00110031"/>
    <x v="12"/>
    <s v="P21"/>
    <x v="2"/>
    <x v="391"/>
    <n v="4090.5"/>
    <n v="455"/>
    <x v="0"/>
    <n v="8.9901098901098901"/>
    <s v="Yes"/>
    <s v="February"/>
    <n v="2024"/>
  </r>
  <r>
    <s v="S00110050"/>
    <x v="12"/>
    <s v="P21"/>
    <x v="1"/>
    <x v="99"/>
    <n v="3737.25"/>
    <n v="468"/>
    <x v="3"/>
    <n v="7.9855769230769234"/>
    <s v="No"/>
    <s v="June"/>
    <n v="2023"/>
  </r>
  <r>
    <s v="S00110080"/>
    <x v="12"/>
    <s v="P22"/>
    <x v="5"/>
    <x v="357"/>
    <n v="9364.5"/>
    <n v="426"/>
    <x v="0"/>
    <n v="21.982394366197184"/>
    <s v="Yes"/>
    <s v="January"/>
    <n v="2024"/>
  </r>
  <r>
    <s v="S00110088"/>
    <x v="12"/>
    <s v="P22"/>
    <x v="4"/>
    <x v="83"/>
    <n v="10228.5"/>
    <n v="488"/>
    <x v="0"/>
    <n v="20.960040983606557"/>
    <s v="Yes"/>
    <s v="December"/>
    <n v="2023"/>
  </r>
  <r>
    <s v="S00110090"/>
    <x v="12"/>
    <s v="P22"/>
    <x v="4"/>
    <x v="137"/>
    <n v="13158"/>
    <n v="599"/>
    <x v="2"/>
    <n v="21.966611018363938"/>
    <s v="No"/>
    <s v="September"/>
    <n v="2024"/>
  </r>
  <r>
    <s v="S00110107"/>
    <x v="12"/>
    <s v="P22"/>
    <x v="4"/>
    <x v="274"/>
    <n v="12003.75"/>
    <n v="546"/>
    <x v="3"/>
    <n v="21.984890109890109"/>
    <s v="No"/>
    <s v="February"/>
    <n v="2024"/>
  </r>
  <r>
    <s v="S00110116"/>
    <x v="12"/>
    <s v="P22"/>
    <x v="2"/>
    <x v="65"/>
    <n v="8592.75"/>
    <n v="391"/>
    <x v="0"/>
    <n v="21.976342710997443"/>
    <s v="Yes"/>
    <s v="March"/>
    <n v="2023"/>
  </r>
  <r>
    <s v="S00110149"/>
    <x v="12"/>
    <s v="P22"/>
    <x v="5"/>
    <x v="1"/>
    <n v="3609"/>
    <n v="201"/>
    <x v="0"/>
    <n v="17.955223880597014"/>
    <s v="Yes"/>
    <s v="October"/>
    <n v="2023"/>
  </r>
  <r>
    <s v="S00110197"/>
    <x v="13"/>
    <s v="P01"/>
    <x v="3"/>
    <x v="250"/>
    <n v="4263.75"/>
    <n v="285"/>
    <x v="0"/>
    <n v="14.960526315789474"/>
    <s v="Yes"/>
    <s v="November"/>
    <n v="2023"/>
  </r>
  <r>
    <s v="S00110235"/>
    <x v="13"/>
    <s v="P01"/>
    <x v="2"/>
    <x v="37"/>
    <n v="3105"/>
    <n v="222"/>
    <x v="0"/>
    <n v="13.986486486486486"/>
    <s v="Yes"/>
    <s v="November"/>
    <n v="2023"/>
  </r>
  <r>
    <s v="S00110258"/>
    <x v="13"/>
    <s v="P02"/>
    <x v="4"/>
    <x v="148"/>
    <n v="9677.25"/>
    <n v="605"/>
    <x v="0"/>
    <n v="15.995454545454546"/>
    <s v="Yes"/>
    <s v="February"/>
    <n v="2024"/>
  </r>
  <r>
    <s v="S00110300"/>
    <x v="13"/>
    <s v="P04"/>
    <x v="5"/>
    <x v="299"/>
    <n v="270"/>
    <n v="39"/>
    <x v="0"/>
    <n v="6.9230769230769234"/>
    <s v="Yes"/>
    <s v="December"/>
    <n v="2023"/>
  </r>
  <r>
    <s v="S00110307"/>
    <x v="13"/>
    <s v="P04"/>
    <x v="0"/>
    <x v="221"/>
    <n v="9015.75"/>
    <n v="1288"/>
    <x v="0"/>
    <n v="6.9998059006211184"/>
    <s v="Yes"/>
    <s v="March"/>
    <n v="2023"/>
  </r>
  <r>
    <s v="S00110348"/>
    <x v="13"/>
    <s v="P04"/>
    <x v="3"/>
    <x v="29"/>
    <n v="2099.25"/>
    <n v="420"/>
    <x v="0"/>
    <n v="4.9982142857142859"/>
    <s v="Yes"/>
    <s v="November"/>
    <n v="2023"/>
  </r>
  <r>
    <s v="S00110399"/>
    <x v="13"/>
    <s v="P05"/>
    <x v="3"/>
    <x v="426"/>
    <n v="5037.75"/>
    <n v="560"/>
    <x v="3"/>
    <n v="8.9959821428571427"/>
    <s v="No"/>
    <s v="January"/>
    <n v="2023"/>
  </r>
  <r>
    <s v="S00110444"/>
    <x v="13"/>
    <s v="P05"/>
    <x v="0"/>
    <x v="175"/>
    <n v="389.25"/>
    <n v="49"/>
    <x v="0"/>
    <n v="7.9438775510204085"/>
    <s v="Yes"/>
    <s v="February"/>
    <n v="2023"/>
  </r>
  <r>
    <s v="S00110458"/>
    <x v="13"/>
    <s v="P05"/>
    <x v="1"/>
    <x v="204"/>
    <n v="3370.5"/>
    <n v="375"/>
    <x v="0"/>
    <n v="8.9879999999999995"/>
    <s v="Yes"/>
    <s v="September"/>
    <n v="2023"/>
  </r>
  <r>
    <s v="S00110485"/>
    <x v="13"/>
    <s v="P05"/>
    <x v="3"/>
    <x v="307"/>
    <n v="4873.5"/>
    <n v="697"/>
    <x v="0"/>
    <n v="6.9921090387374463"/>
    <s v="Yes"/>
    <s v="December"/>
    <n v="2023"/>
  </r>
  <r>
    <s v="S00110502"/>
    <x v="13"/>
    <s v="P06"/>
    <x v="3"/>
    <x v="77"/>
    <n v="8300.25"/>
    <n v="308"/>
    <x v="0"/>
    <n v="26.948863636363637"/>
    <s v="Yes"/>
    <s v="November"/>
    <n v="2023"/>
  </r>
  <r>
    <s v="S00110561"/>
    <x v="13"/>
    <s v="P07"/>
    <x v="0"/>
    <x v="66"/>
    <n v="5413.5"/>
    <n v="209"/>
    <x v="0"/>
    <n v="25.901913875598087"/>
    <s v="Yes"/>
    <s v="December"/>
    <n v="2023"/>
  </r>
  <r>
    <s v="S00110568"/>
    <x v="13"/>
    <s v="P07"/>
    <x v="3"/>
    <x v="216"/>
    <n v="5301"/>
    <n v="190"/>
    <x v="0"/>
    <n v="27.9"/>
    <s v="Yes"/>
    <s v="May"/>
    <n v="2024"/>
  </r>
  <r>
    <s v="S00110571"/>
    <x v="13"/>
    <s v="P07"/>
    <x v="3"/>
    <x v="148"/>
    <n v="5370.75"/>
    <n v="224"/>
    <x v="0"/>
    <n v="23.9765625"/>
    <s v="Yes"/>
    <s v="February"/>
    <n v="2024"/>
  </r>
  <r>
    <s v="S00110579"/>
    <x v="13"/>
    <s v="P07"/>
    <x v="0"/>
    <x v="298"/>
    <n v="5980.5"/>
    <n v="222"/>
    <x v="0"/>
    <n v="26.939189189189189"/>
    <s v="Yes"/>
    <s v="February"/>
    <n v="2024"/>
  </r>
  <r>
    <s v="S00110592"/>
    <x v="13"/>
    <s v="P07"/>
    <x v="2"/>
    <x v="422"/>
    <n v="5598"/>
    <n v="216"/>
    <x v="0"/>
    <n v="25.916666666666668"/>
    <s v="Yes"/>
    <s v="June"/>
    <n v="2023"/>
  </r>
  <r>
    <s v="S00110623"/>
    <x v="13"/>
    <s v="P08"/>
    <x v="5"/>
    <x v="303"/>
    <n v="17277.75"/>
    <n v="786"/>
    <x v="0"/>
    <n v="21.981870229007633"/>
    <s v="Yes"/>
    <s v="January"/>
    <n v="2024"/>
  </r>
  <r>
    <s v="S00110650"/>
    <x v="13"/>
    <s v="P08"/>
    <x v="4"/>
    <x v="154"/>
    <n v="1500.75"/>
    <n v="79"/>
    <x v="0"/>
    <n v="18.996835443037973"/>
    <s v="Yes"/>
    <s v="February"/>
    <n v="2024"/>
  </r>
  <r>
    <s v="S00110660"/>
    <x v="13"/>
    <s v="P08"/>
    <x v="2"/>
    <x v="89"/>
    <n v="10311.75"/>
    <n v="543"/>
    <x v="0"/>
    <n v="18.990331491712706"/>
    <s v="Yes"/>
    <s v="December"/>
    <n v="2023"/>
  </r>
  <r>
    <s v="S00110689"/>
    <x v="13"/>
    <s v="P08"/>
    <x v="3"/>
    <x v="4"/>
    <n v="5161.5"/>
    <n v="246"/>
    <x v="0"/>
    <n v="20.98170731707317"/>
    <s v="Yes"/>
    <s v="December"/>
    <n v="2023"/>
  </r>
  <r>
    <s v="S00110728"/>
    <x v="13"/>
    <s v="P10"/>
    <x v="2"/>
    <x v="29"/>
    <n v="5625"/>
    <n v="469"/>
    <x v="0"/>
    <n v="11.99360341151386"/>
    <s v="Yes"/>
    <s v="November"/>
    <n v="2023"/>
  </r>
  <r>
    <s v="S00110743"/>
    <x v="13"/>
    <s v="P10"/>
    <x v="5"/>
    <x v="201"/>
    <n v="4308.75"/>
    <n v="332"/>
    <x v="0"/>
    <n v="12.97816265060241"/>
    <s v="Yes"/>
    <s v="January"/>
    <n v="2023"/>
  </r>
  <r>
    <s v="S00110759"/>
    <x v="13"/>
    <s v="P10"/>
    <x v="5"/>
    <x v="2"/>
    <n v="13059"/>
    <n v="1005"/>
    <x v="0"/>
    <n v="12.994029850746269"/>
    <s v="Yes"/>
    <s v="June"/>
    <n v="2024"/>
  </r>
  <r>
    <s v="S00110784"/>
    <x v="13"/>
    <s v="P10"/>
    <x v="0"/>
    <x v="319"/>
    <n v="7233.75"/>
    <n v="483"/>
    <x v="0"/>
    <n v="14.976708074534162"/>
    <s v="Yes"/>
    <s v="January"/>
    <n v="2024"/>
  </r>
  <r>
    <s v="S00110832"/>
    <x v="13"/>
    <s v="P10"/>
    <x v="1"/>
    <x v="148"/>
    <n v="6579"/>
    <n v="412"/>
    <x v="0"/>
    <n v="15.968446601941748"/>
    <s v="Yes"/>
    <s v="February"/>
    <n v="2024"/>
  </r>
  <r>
    <s v="S00110844"/>
    <x v="13"/>
    <s v="P11"/>
    <x v="5"/>
    <x v="224"/>
    <n v="4450.5"/>
    <n v="212"/>
    <x v="0"/>
    <n v="20.992924528301888"/>
    <s v="Yes"/>
    <s v="August"/>
    <n v="2023"/>
  </r>
  <r>
    <s v="S00110890"/>
    <x v="13"/>
    <s v="P12"/>
    <x v="4"/>
    <x v="71"/>
    <n v="9326.25"/>
    <n v="622"/>
    <x v="2"/>
    <n v="14.993971061093248"/>
    <s v="No"/>
    <s v="September"/>
    <n v="2024"/>
  </r>
  <r>
    <s v="S00110930"/>
    <x v="13"/>
    <s v="P12"/>
    <x v="5"/>
    <x v="0"/>
    <n v="7146"/>
    <n v="550"/>
    <x v="0"/>
    <n v="12.992727272727272"/>
    <s v="Yes"/>
    <s v="December"/>
    <n v="2023"/>
  </r>
  <r>
    <s v="S00110940"/>
    <x v="13"/>
    <s v="P12"/>
    <x v="4"/>
    <x v="455"/>
    <n v="9713.25"/>
    <n v="572"/>
    <x v="0"/>
    <n v="16.981206293706293"/>
    <s v="Yes"/>
    <s v="April"/>
    <n v="2024"/>
  </r>
  <r>
    <s v="S00110983"/>
    <x v="13"/>
    <s v="P13"/>
    <x v="2"/>
    <x v="104"/>
    <n v="2124"/>
    <n v="236"/>
    <x v="0"/>
    <n v="9"/>
    <s v="Yes"/>
    <s v="April"/>
    <n v="2023"/>
  </r>
  <r>
    <s v="S00110989"/>
    <x v="13"/>
    <s v="P13"/>
    <x v="4"/>
    <x v="202"/>
    <n v="2144.25"/>
    <n v="307"/>
    <x v="0"/>
    <n v="6.984527687296417"/>
    <s v="Yes"/>
    <s v="June"/>
    <n v="2023"/>
  </r>
  <r>
    <s v="S00110991"/>
    <x v="13"/>
    <s v="P13"/>
    <x v="4"/>
    <x v="23"/>
    <n v="16825.5"/>
    <n v="2805"/>
    <x v="3"/>
    <n v="5.9983957219251334"/>
    <s v="No"/>
    <s v="August"/>
    <n v="2024"/>
  </r>
  <r>
    <s v="S00110996"/>
    <x v="13"/>
    <s v="P13"/>
    <x v="3"/>
    <x v="380"/>
    <n v="2733.75"/>
    <n v="456"/>
    <x v="0"/>
    <n v="5.9950657894736841"/>
    <s v="Yes"/>
    <s v="June"/>
    <n v="2023"/>
  </r>
  <r>
    <s v="S00110999"/>
    <x v="13"/>
    <s v="P13"/>
    <x v="5"/>
    <x v="221"/>
    <n v="5114.25"/>
    <n v="853"/>
    <x v="0"/>
    <n v="5.9956037514654161"/>
    <s v="Yes"/>
    <s v="March"/>
    <n v="2023"/>
  </r>
  <r>
    <s v="S00111071"/>
    <x v="13"/>
    <s v="P14"/>
    <x v="0"/>
    <x v="326"/>
    <n v="6754.5"/>
    <n v="451"/>
    <x v="0"/>
    <n v="14.976718403547672"/>
    <s v="Yes"/>
    <s v="August"/>
    <n v="2023"/>
  </r>
  <r>
    <s v="S00111082"/>
    <x v="13"/>
    <s v="P14"/>
    <x v="5"/>
    <x v="151"/>
    <n v="7434"/>
    <n v="531"/>
    <x v="0"/>
    <n v="14"/>
    <s v="Yes"/>
    <s v="October"/>
    <n v="2023"/>
  </r>
  <r>
    <s v="S00111083"/>
    <x v="13"/>
    <s v="P14"/>
    <x v="5"/>
    <x v="359"/>
    <n v="5791.5"/>
    <n v="414"/>
    <x v="0"/>
    <n v="13.989130434782609"/>
    <s v="Yes"/>
    <s v="May"/>
    <n v="2023"/>
  </r>
  <r>
    <s v="S00111136"/>
    <x v="13"/>
    <s v="P15"/>
    <x v="2"/>
    <x v="277"/>
    <n v="9015.75"/>
    <n v="501"/>
    <x v="0"/>
    <n v="17.995508982035929"/>
    <s v="Yes"/>
    <s v="February"/>
    <n v="2024"/>
  </r>
  <r>
    <s v="S00111165"/>
    <x v="13"/>
    <s v="P16"/>
    <x v="3"/>
    <x v="407"/>
    <n v="7411.5"/>
    <n v="495"/>
    <x v="0"/>
    <n v="14.972727272727273"/>
    <s v="Yes"/>
    <s v="March"/>
    <n v="2023"/>
  </r>
  <r>
    <s v="S00111188"/>
    <x v="13"/>
    <s v="P16"/>
    <x v="1"/>
    <x v="257"/>
    <n v="2484"/>
    <n v="178"/>
    <x v="0"/>
    <n v="13.955056179775282"/>
    <s v="Yes"/>
    <s v="December"/>
    <n v="2023"/>
  </r>
  <r>
    <s v="S00111200"/>
    <x v="13"/>
    <s v="P16"/>
    <x v="3"/>
    <x v="196"/>
    <n v="8865"/>
    <n v="591"/>
    <x v="0"/>
    <n v="15"/>
    <s v="Yes"/>
    <s v="June"/>
    <n v="2023"/>
  </r>
  <r>
    <s v="S00111217"/>
    <x v="13"/>
    <s v="P16"/>
    <x v="3"/>
    <x v="103"/>
    <n v="10372.5"/>
    <n v="611"/>
    <x v="3"/>
    <n v="16.976268412438625"/>
    <s v="No"/>
    <s v="December"/>
    <n v="2023"/>
  </r>
  <r>
    <s v="S00111221"/>
    <x v="13"/>
    <s v="P16"/>
    <x v="2"/>
    <x v="236"/>
    <n v="1705.5"/>
    <n v="114"/>
    <x v="0"/>
    <n v="14.960526315789474"/>
    <s v="Yes"/>
    <s v="February"/>
    <n v="2023"/>
  </r>
  <r>
    <s v="S00111274"/>
    <x v="13"/>
    <s v="P17"/>
    <x v="1"/>
    <x v="424"/>
    <n v="12966.75"/>
    <n v="1853"/>
    <x v="0"/>
    <n v="6.9977064220183482"/>
    <s v="Yes"/>
    <s v="April"/>
    <n v="2024"/>
  </r>
  <r>
    <s v="S00111285"/>
    <x v="13"/>
    <s v="P17"/>
    <x v="3"/>
    <x v="280"/>
    <n v="2542.5"/>
    <n v="283"/>
    <x v="0"/>
    <n v="8.9840989399293285"/>
    <s v="Yes"/>
    <s v="January"/>
    <n v="2024"/>
  </r>
  <r>
    <s v="S00111343"/>
    <x v="13"/>
    <s v="P18"/>
    <x v="0"/>
    <x v="429"/>
    <n v="1905.75"/>
    <n v="239"/>
    <x v="0"/>
    <n v="7.9738493723849375"/>
    <s v="Yes"/>
    <s v="May"/>
    <n v="2023"/>
  </r>
  <r>
    <s v="S00111393"/>
    <x v="13"/>
    <s v="P18"/>
    <x v="1"/>
    <x v="273"/>
    <n v="3222"/>
    <n v="323"/>
    <x v="1"/>
    <n v="9.9752321981424146"/>
    <s v="No"/>
    <s v="July"/>
    <n v="2024"/>
  </r>
  <r>
    <s v="S00111433"/>
    <x v="13"/>
    <s v="P19"/>
    <x v="4"/>
    <x v="137"/>
    <n v="8907.75"/>
    <n v="330"/>
    <x v="2"/>
    <n v="26.993181818181817"/>
    <s v="No"/>
    <s v="September"/>
    <n v="2024"/>
  </r>
  <r>
    <s v="S00111438"/>
    <x v="13"/>
    <s v="P19"/>
    <x v="3"/>
    <x v="409"/>
    <n v="13212"/>
    <n v="490"/>
    <x v="0"/>
    <n v="26.963265306122448"/>
    <s v="Yes"/>
    <s v="January"/>
    <n v="2024"/>
  </r>
  <r>
    <s v="S00111540"/>
    <x v="13"/>
    <s v="P21"/>
    <x v="3"/>
    <x v="42"/>
    <n v="722.25"/>
    <n v="91"/>
    <x v="0"/>
    <n v="7.936813186813187"/>
    <s v="Yes"/>
    <s v="June"/>
    <n v="2023"/>
  </r>
  <r>
    <s v="S00111550"/>
    <x v="13"/>
    <s v="P21"/>
    <x v="4"/>
    <x v="257"/>
    <n v="10437.75"/>
    <n v="949"/>
    <x v="0"/>
    <n v="10.998682824025289"/>
    <s v="Yes"/>
    <s v="December"/>
    <n v="2023"/>
  </r>
  <r>
    <s v="S00111592"/>
    <x v="13"/>
    <s v="P22"/>
    <x v="5"/>
    <x v="89"/>
    <n v="14139"/>
    <n v="745"/>
    <x v="0"/>
    <n v="18.978523489932886"/>
    <s v="Yes"/>
    <s v="December"/>
    <n v="2023"/>
  </r>
  <r>
    <s v="S00111630"/>
    <x v="13"/>
    <s v="P22"/>
    <x v="1"/>
    <x v="357"/>
    <n v="6093"/>
    <n v="321"/>
    <x v="0"/>
    <n v="18.981308411214954"/>
    <s v="Yes"/>
    <s v="January"/>
    <n v="2024"/>
  </r>
  <r>
    <s v="S00111663"/>
    <x v="13"/>
    <s v="P22"/>
    <x v="2"/>
    <x v="124"/>
    <n v="11245.5"/>
    <n v="563"/>
    <x v="0"/>
    <n v="19.974245115452931"/>
    <s v="Yes"/>
    <s v="January"/>
    <n v="2023"/>
  </r>
  <r>
    <s v="S00111714"/>
    <x v="13"/>
    <s v="P01"/>
    <x v="2"/>
    <x v="209"/>
    <n v="7024.5"/>
    <n v="541"/>
    <x v="0"/>
    <n v="12.984288354898336"/>
    <s v="Yes"/>
    <s v="May"/>
    <n v="2024"/>
  </r>
  <r>
    <s v="S00111716"/>
    <x v="13"/>
    <s v="P01"/>
    <x v="1"/>
    <x v="401"/>
    <n v="4659.75"/>
    <n v="389"/>
    <x v="0"/>
    <n v="11.978791773778921"/>
    <s v="Yes"/>
    <s v="May"/>
    <n v="2023"/>
  </r>
  <r>
    <s v="S00111782"/>
    <x v="13"/>
    <s v="P02"/>
    <x v="2"/>
    <x v="305"/>
    <n v="7384.5"/>
    <n v="462"/>
    <x v="0"/>
    <n v="15.983766233766234"/>
    <s v="Yes"/>
    <s v="June"/>
    <n v="2024"/>
  </r>
  <r>
    <s v="S00111800"/>
    <x v="13"/>
    <s v="P03"/>
    <x v="1"/>
    <x v="181"/>
    <n v="6750"/>
    <n v="675"/>
    <x v="0"/>
    <n v="10"/>
    <s v="Yes"/>
    <s v="October"/>
    <n v="2023"/>
  </r>
  <r>
    <s v="S00111808"/>
    <x v="13"/>
    <s v="P03"/>
    <x v="4"/>
    <x v="178"/>
    <n v="1885.5"/>
    <n v="172"/>
    <x v="0"/>
    <n v="10.962209302325581"/>
    <s v="Yes"/>
    <s v="September"/>
    <n v="2023"/>
  </r>
  <r>
    <s v="S00111856"/>
    <x v="13"/>
    <s v="P04"/>
    <x v="4"/>
    <x v="162"/>
    <n v="10548"/>
    <n v="1507"/>
    <x v="0"/>
    <n v="6.999336429993364"/>
    <s v="Yes"/>
    <s v="August"/>
    <n v="2023"/>
  </r>
  <r>
    <s v="S00111862"/>
    <x v="13"/>
    <s v="P04"/>
    <x v="3"/>
    <x v="345"/>
    <n v="8525.25"/>
    <n v="948"/>
    <x v="0"/>
    <n v="8.9928797468354436"/>
    <s v="Yes"/>
    <s v="September"/>
    <n v="2023"/>
  </r>
  <r>
    <s v="S00111869"/>
    <x v="13"/>
    <s v="P04"/>
    <x v="1"/>
    <x v="356"/>
    <n v="10948.5"/>
    <n v="1369"/>
    <x v="0"/>
    <n v="7.997443389335281"/>
    <s v="Yes"/>
    <s v="March"/>
    <n v="2024"/>
  </r>
  <r>
    <s v="S00112052"/>
    <x v="13"/>
    <s v="P06"/>
    <x v="5"/>
    <x v="177"/>
    <n v="7454.25"/>
    <n v="267"/>
    <x v="0"/>
    <n v="27.918539325842698"/>
    <s v="Yes"/>
    <s v="May"/>
    <n v="2023"/>
  </r>
  <r>
    <s v="S00112054"/>
    <x v="13"/>
    <s v="P06"/>
    <x v="2"/>
    <x v="443"/>
    <n v="3458.25"/>
    <n v="145"/>
    <x v="1"/>
    <n v="23.85"/>
    <s v="No"/>
    <s v="July"/>
    <n v="2024"/>
  </r>
  <r>
    <s v="S00112059"/>
    <x v="13"/>
    <s v="P06"/>
    <x v="0"/>
    <x v="58"/>
    <n v="6174"/>
    <n v="221"/>
    <x v="0"/>
    <n v="27.936651583710407"/>
    <s v="Yes"/>
    <s v="December"/>
    <n v="2023"/>
  </r>
  <r>
    <s v="S00112062"/>
    <x v="13"/>
    <s v="P06"/>
    <x v="4"/>
    <x v="273"/>
    <n v="285.75"/>
    <n v="11"/>
    <x v="1"/>
    <n v="25.977272727272727"/>
    <s v="No"/>
    <s v="July"/>
    <n v="2024"/>
  </r>
  <r>
    <s v="S00112075"/>
    <x v="13"/>
    <s v="P07"/>
    <x v="0"/>
    <x v="66"/>
    <n v="5926.5"/>
    <n v="228"/>
    <x v="0"/>
    <n v="25.993421052631579"/>
    <s v="Yes"/>
    <s v="December"/>
    <n v="2023"/>
  </r>
  <r>
    <s v="S00112118"/>
    <x v="13"/>
    <s v="P07"/>
    <x v="3"/>
    <x v="22"/>
    <n v="5557.5"/>
    <n v="206"/>
    <x v="0"/>
    <n v="26.978155339805824"/>
    <s v="Yes"/>
    <s v="October"/>
    <n v="2023"/>
  </r>
  <r>
    <s v="S00112126"/>
    <x v="13"/>
    <s v="P07"/>
    <x v="0"/>
    <x v="160"/>
    <n v="5411.25"/>
    <n v="226"/>
    <x v="0"/>
    <n v="23.943584070796462"/>
    <s v="Yes"/>
    <s v="November"/>
    <n v="2023"/>
  </r>
  <r>
    <s v="S00112135"/>
    <x v="13"/>
    <s v="P07"/>
    <x v="3"/>
    <x v="11"/>
    <n v="5458.5"/>
    <n v="219"/>
    <x v="2"/>
    <n v="24.924657534246574"/>
    <s v="No"/>
    <s v="September"/>
    <n v="2024"/>
  </r>
  <r>
    <s v="S00112188"/>
    <x v="13"/>
    <s v="P08"/>
    <x v="5"/>
    <x v="87"/>
    <n v="7843.5"/>
    <n v="357"/>
    <x v="0"/>
    <n v="21.970588235294116"/>
    <s v="Yes"/>
    <s v="March"/>
    <n v="2024"/>
  </r>
  <r>
    <s v="S00112193"/>
    <x v="13"/>
    <s v="P08"/>
    <x v="0"/>
    <x v="126"/>
    <n v="2472.75"/>
    <n v="118"/>
    <x v="0"/>
    <n v="20.95550847457627"/>
    <s v="Yes"/>
    <s v="December"/>
    <n v="2023"/>
  </r>
  <r>
    <s v="S00112212"/>
    <x v="13"/>
    <s v="P08"/>
    <x v="0"/>
    <x v="15"/>
    <n v="1770.75"/>
    <n v="81"/>
    <x v="2"/>
    <n v="21.861111111111111"/>
    <s v="No"/>
    <s v="September"/>
    <n v="2024"/>
  </r>
  <r>
    <s v="S00112215"/>
    <x v="13"/>
    <s v="P08"/>
    <x v="4"/>
    <x v="215"/>
    <n v="15851.25"/>
    <n v="881"/>
    <x v="2"/>
    <n v="17.992338251986379"/>
    <s v="No"/>
    <s v="September"/>
    <n v="2024"/>
  </r>
  <r>
    <s v="S00112225"/>
    <x v="13"/>
    <s v="P08"/>
    <x v="1"/>
    <x v="352"/>
    <n v="2808"/>
    <n v="141"/>
    <x v="1"/>
    <n v="19.914893617021278"/>
    <s v="No"/>
    <s v="August"/>
    <n v="2024"/>
  </r>
  <r>
    <s v="S00112257"/>
    <x v="13"/>
    <s v="P10"/>
    <x v="5"/>
    <x v="68"/>
    <n v="418.5"/>
    <n v="35"/>
    <x v="1"/>
    <n v="11.957142857142857"/>
    <s v="No"/>
    <s v="July"/>
    <n v="2024"/>
  </r>
  <r>
    <s v="S00112259"/>
    <x v="13"/>
    <s v="P10"/>
    <x v="1"/>
    <x v="17"/>
    <n v="1343.25"/>
    <n v="84"/>
    <x v="0"/>
    <n v="15.991071428571429"/>
    <s v="Yes"/>
    <s v="October"/>
    <n v="2023"/>
  </r>
  <r>
    <s v="S00112263"/>
    <x v="13"/>
    <s v="P10"/>
    <x v="0"/>
    <x v="309"/>
    <n v="6358.5"/>
    <n v="455"/>
    <x v="1"/>
    <n v="13.974725274725275"/>
    <s v="No"/>
    <s v="July"/>
    <n v="2024"/>
  </r>
  <r>
    <s v="S00112283"/>
    <x v="13"/>
    <s v="P10"/>
    <x v="4"/>
    <x v="342"/>
    <n v="6939"/>
    <n v="579"/>
    <x v="0"/>
    <n v="11.984455958549223"/>
    <s v="Yes"/>
    <s v="June"/>
    <n v="2024"/>
  </r>
  <r>
    <s v="S00112290"/>
    <x v="13"/>
    <s v="P10"/>
    <x v="5"/>
    <x v="146"/>
    <n v="4020.75"/>
    <n v="310"/>
    <x v="0"/>
    <n v="12.970161290322581"/>
    <s v="Yes"/>
    <s v="April"/>
    <n v="2024"/>
  </r>
  <r>
    <s v="S00112300"/>
    <x v="13"/>
    <s v="P10"/>
    <x v="4"/>
    <x v="44"/>
    <n v="2720.25"/>
    <n v="182"/>
    <x v="0"/>
    <n v="14.946428571428571"/>
    <s v="Yes"/>
    <s v="June"/>
    <n v="2023"/>
  </r>
  <r>
    <s v="S00112320"/>
    <x v="13"/>
    <s v="P10"/>
    <x v="3"/>
    <x v="40"/>
    <n v="4200.75"/>
    <n v="263"/>
    <x v="0"/>
    <n v="15.972433460076045"/>
    <s v="Yes"/>
    <s v="December"/>
    <n v="2023"/>
  </r>
  <r>
    <s v="S00112373"/>
    <x v="13"/>
    <s v="P11"/>
    <x v="3"/>
    <x v="71"/>
    <n v="10784.25"/>
    <n v="568"/>
    <x v="2"/>
    <n v="18.986355633802816"/>
    <s v="No"/>
    <s v="September"/>
    <n v="2024"/>
  </r>
  <r>
    <s v="S00112411"/>
    <x v="13"/>
    <s v="P12"/>
    <x v="2"/>
    <x v="92"/>
    <n v="10680.75"/>
    <n v="763"/>
    <x v="3"/>
    <n v="13.998361730013107"/>
    <s v="No"/>
    <s v="July"/>
    <n v="2023"/>
  </r>
  <r>
    <s v="S00112442"/>
    <x v="13"/>
    <s v="P12"/>
    <x v="5"/>
    <x v="376"/>
    <n v="15723"/>
    <n v="1049"/>
    <x v="0"/>
    <n v="14.988560533841754"/>
    <s v="Yes"/>
    <s v="February"/>
    <n v="2023"/>
  </r>
  <r>
    <s v="S00112582"/>
    <x v="13"/>
    <s v="P13"/>
    <x v="1"/>
    <x v="305"/>
    <n v="10242"/>
    <n v="1138"/>
    <x v="0"/>
    <n v="9"/>
    <s v="Yes"/>
    <s v="June"/>
    <n v="2024"/>
  </r>
  <r>
    <s v="S00112615"/>
    <x v="13"/>
    <s v="P14"/>
    <x v="2"/>
    <x v="225"/>
    <n v="4162.5"/>
    <n v="245"/>
    <x v="1"/>
    <n v="16.989795918367346"/>
    <s v="No"/>
    <s v="July"/>
    <n v="2024"/>
  </r>
  <r>
    <s v="S00112637"/>
    <x v="13"/>
    <s v="P14"/>
    <x v="0"/>
    <x v="340"/>
    <n v="7908.75"/>
    <n v="565"/>
    <x v="0"/>
    <n v="13.997787610619469"/>
    <s v="Yes"/>
    <s v="June"/>
    <n v="2023"/>
  </r>
  <r>
    <s v="S00112650"/>
    <x v="13"/>
    <s v="P14"/>
    <x v="1"/>
    <x v="32"/>
    <n v="3615.75"/>
    <n v="226"/>
    <x v="0"/>
    <n v="15.998893805309734"/>
    <s v="Yes"/>
    <s v="June"/>
    <n v="2024"/>
  </r>
  <r>
    <s v="S00112704"/>
    <x v="13"/>
    <s v="P16"/>
    <x v="0"/>
    <x v="381"/>
    <n v="5676.75"/>
    <n v="316"/>
    <x v="0"/>
    <n v="17.964398734177216"/>
    <s v="Yes"/>
    <s v="October"/>
    <n v="2023"/>
  </r>
  <r>
    <s v="S00112705"/>
    <x v="13"/>
    <s v="P16"/>
    <x v="0"/>
    <x v="321"/>
    <n v="8030.25"/>
    <n v="502"/>
    <x v="0"/>
    <n v="15.996513944223107"/>
    <s v="Yes"/>
    <s v="January"/>
    <n v="2024"/>
  </r>
  <r>
    <s v="S00112719"/>
    <x v="13"/>
    <s v="P16"/>
    <x v="1"/>
    <x v="208"/>
    <n v="7456.5"/>
    <n v="533"/>
    <x v="0"/>
    <n v="13.98968105065666"/>
    <s v="Yes"/>
    <s v="April"/>
    <n v="2023"/>
  </r>
  <r>
    <s v="S00112729"/>
    <x v="13"/>
    <s v="P16"/>
    <x v="3"/>
    <x v="32"/>
    <n v="6941.25"/>
    <n v="434"/>
    <x v="0"/>
    <n v="15.993663594470046"/>
    <s v="Yes"/>
    <s v="June"/>
    <n v="2024"/>
  </r>
  <r>
    <s v="S00112780"/>
    <x v="13"/>
    <s v="P17"/>
    <x v="3"/>
    <x v="193"/>
    <n v="9360"/>
    <n v="1170"/>
    <x v="0"/>
    <n v="8"/>
    <s v="Yes"/>
    <s v="November"/>
    <n v="2023"/>
  </r>
  <r>
    <s v="S00112825"/>
    <x v="13"/>
    <s v="P17"/>
    <x v="4"/>
    <x v="416"/>
    <n v="2589.75"/>
    <n v="288"/>
    <x v="2"/>
    <n v="8.9921875"/>
    <s v="No"/>
    <s v="September"/>
    <n v="2024"/>
  </r>
  <r>
    <s v="S00112868"/>
    <x v="13"/>
    <s v="P18"/>
    <x v="5"/>
    <x v="243"/>
    <n v="4425.75"/>
    <n v="554"/>
    <x v="0"/>
    <n v="7.9887184115523464"/>
    <s v="Yes"/>
    <s v="January"/>
    <n v="2023"/>
  </r>
  <r>
    <s v="S00112873"/>
    <x v="13"/>
    <s v="P18"/>
    <x v="0"/>
    <x v="185"/>
    <n v="1329.75"/>
    <n v="121"/>
    <x v="0"/>
    <n v="10.989669421487603"/>
    <s v="Yes"/>
    <s v="December"/>
    <n v="2023"/>
  </r>
  <r>
    <s v="S00112882"/>
    <x v="13"/>
    <s v="P18"/>
    <x v="3"/>
    <x v="46"/>
    <n v="947.25"/>
    <n v="136"/>
    <x v="0"/>
    <n v="6.9650735294117645"/>
    <s v="Yes"/>
    <s v="May"/>
    <n v="2024"/>
  </r>
  <r>
    <s v="S00112899"/>
    <x v="13"/>
    <s v="P18"/>
    <x v="3"/>
    <x v="62"/>
    <n v="144"/>
    <n v="16"/>
    <x v="0"/>
    <n v="9"/>
    <s v="Yes"/>
    <s v="November"/>
    <n v="2023"/>
  </r>
  <r>
    <s v="S00112916"/>
    <x v="13"/>
    <s v="P18"/>
    <x v="3"/>
    <x v="361"/>
    <n v="5598"/>
    <n v="560"/>
    <x v="0"/>
    <n v="9.9964285714285719"/>
    <s v="Yes"/>
    <s v="March"/>
    <n v="2024"/>
  </r>
  <r>
    <s v="S00112919"/>
    <x v="13"/>
    <s v="P18"/>
    <x v="5"/>
    <x v="399"/>
    <n v="7355.25"/>
    <n v="669"/>
    <x v="0"/>
    <n v="10.994394618834081"/>
    <s v="Yes"/>
    <s v="June"/>
    <n v="2023"/>
  </r>
  <r>
    <s v="S00112959"/>
    <x v="13"/>
    <s v="P19"/>
    <x v="0"/>
    <x v="344"/>
    <n v="1440"/>
    <n v="54"/>
    <x v="0"/>
    <n v="26.666666666666668"/>
    <s v="Yes"/>
    <s v="June"/>
    <n v="2023"/>
  </r>
  <r>
    <s v="S00113032"/>
    <x v="13"/>
    <s v="P20"/>
    <x v="4"/>
    <x v="348"/>
    <n v="14301"/>
    <n v="1192"/>
    <x v="0"/>
    <n v="11.997483221476511"/>
    <s v="Yes"/>
    <s v="May"/>
    <n v="2024"/>
  </r>
  <r>
    <s v="S00113047"/>
    <x v="13"/>
    <s v="P21"/>
    <x v="4"/>
    <x v="388"/>
    <n v="3372.75"/>
    <n v="307"/>
    <x v="0"/>
    <n v="10.98615635179153"/>
    <s v="Yes"/>
    <s v="October"/>
    <n v="2023"/>
  </r>
  <r>
    <s v="S00113052"/>
    <x v="13"/>
    <s v="P21"/>
    <x v="3"/>
    <x v="290"/>
    <n v="72"/>
    <n v="8"/>
    <x v="0"/>
    <n v="9"/>
    <s v="Yes"/>
    <s v="March"/>
    <n v="2023"/>
  </r>
  <r>
    <s v="S00113081"/>
    <x v="13"/>
    <s v="P21"/>
    <x v="4"/>
    <x v="124"/>
    <n v="4765.5"/>
    <n v="434"/>
    <x v="0"/>
    <n v="10.980414746543779"/>
    <s v="Yes"/>
    <s v="January"/>
    <n v="2023"/>
  </r>
  <r>
    <s v="S00113103"/>
    <x v="13"/>
    <s v="P21"/>
    <x v="3"/>
    <x v="104"/>
    <n v="3548.25"/>
    <n v="323"/>
    <x v="0"/>
    <n v="10.985294117647058"/>
    <s v="Yes"/>
    <s v="April"/>
    <n v="2023"/>
  </r>
  <r>
    <s v="S00113110"/>
    <x v="13"/>
    <s v="P21"/>
    <x v="1"/>
    <x v="43"/>
    <n v="5636.25"/>
    <n v="564"/>
    <x v="0"/>
    <n v="9.9933510638297864"/>
    <s v="Yes"/>
    <s v="October"/>
    <n v="2023"/>
  </r>
  <r>
    <s v="S00113112"/>
    <x v="13"/>
    <s v="P21"/>
    <x v="0"/>
    <x v="206"/>
    <n v="969.75"/>
    <n v="122"/>
    <x v="0"/>
    <n v="7.9487704918032787"/>
    <s v="Yes"/>
    <s v="January"/>
    <n v="2023"/>
  </r>
  <r>
    <s v="S00113130"/>
    <x v="13"/>
    <s v="P22"/>
    <x v="0"/>
    <x v="185"/>
    <n v="8430.75"/>
    <n v="422"/>
    <x v="0"/>
    <n v="19.97808056872038"/>
    <s v="Yes"/>
    <s v="December"/>
    <n v="2023"/>
  </r>
  <r>
    <s v="S00113142"/>
    <x v="13"/>
    <s v="P22"/>
    <x v="2"/>
    <x v="422"/>
    <n v="11812.5"/>
    <n v="622"/>
    <x v="0"/>
    <n v="18.991157556270096"/>
    <s v="Yes"/>
    <s v="June"/>
    <n v="2023"/>
  </r>
  <r>
    <s v="S00113149"/>
    <x v="13"/>
    <s v="P22"/>
    <x v="4"/>
    <x v="152"/>
    <n v="1872"/>
    <n v="86"/>
    <x v="0"/>
    <n v="21.767441860465116"/>
    <s v="Yes"/>
    <s v="February"/>
    <n v="2023"/>
  </r>
  <r>
    <s v="S00113167"/>
    <x v="13"/>
    <s v="P22"/>
    <x v="4"/>
    <x v="172"/>
    <n v="12532.5"/>
    <n v="660"/>
    <x v="0"/>
    <n v="18.988636363636363"/>
    <s v="Yes"/>
    <s v="January"/>
    <n v="2023"/>
  </r>
  <r>
    <s v="S00113171"/>
    <x v="13"/>
    <s v="P22"/>
    <x v="3"/>
    <x v="120"/>
    <n v="7393.5"/>
    <n v="411"/>
    <x v="0"/>
    <n v="17.98905109489051"/>
    <s v="Yes"/>
    <s v="February"/>
    <n v="2023"/>
  </r>
  <r>
    <s v="S00113280"/>
    <x v="13"/>
    <s v="P01"/>
    <x v="1"/>
    <x v="314"/>
    <n v="8795.25"/>
    <n v="733"/>
    <x v="0"/>
    <n v="11.998976807639837"/>
    <s v="Yes"/>
    <s v="November"/>
    <n v="2023"/>
  </r>
  <r>
    <s v="S00113288"/>
    <x v="13"/>
    <s v="P01"/>
    <x v="3"/>
    <x v="195"/>
    <n v="4153.5"/>
    <n v="260"/>
    <x v="0"/>
    <n v="15.975"/>
    <s v="Yes"/>
    <s v="May"/>
    <n v="2024"/>
  </r>
  <r>
    <s v="S00113289"/>
    <x v="13"/>
    <s v="P01"/>
    <x v="3"/>
    <x v="421"/>
    <n v="1464.75"/>
    <n v="113"/>
    <x v="0"/>
    <n v="12.962389380530974"/>
    <s v="Yes"/>
    <s v="February"/>
    <n v="2023"/>
  </r>
  <r>
    <s v="S00113358"/>
    <x v="13"/>
    <s v="P04"/>
    <x v="3"/>
    <x v="247"/>
    <n v="1253.25"/>
    <n v="209"/>
    <x v="0"/>
    <n v="5.9964114832535884"/>
    <s v="Yes"/>
    <s v="February"/>
    <n v="2024"/>
  </r>
  <r>
    <s v="S00113359"/>
    <x v="13"/>
    <s v="P04"/>
    <x v="3"/>
    <x v="102"/>
    <n v="4664.25"/>
    <n v="667"/>
    <x v="0"/>
    <n v="6.9928785607196398"/>
    <s v="Yes"/>
    <s v="March"/>
    <n v="2024"/>
  </r>
  <r>
    <s v="S00113388"/>
    <x v="13"/>
    <s v="P04"/>
    <x v="4"/>
    <x v="346"/>
    <n v="2157.75"/>
    <n v="270"/>
    <x v="2"/>
    <n v="7.9916666666666663"/>
    <s v="No"/>
    <s v="September"/>
    <n v="2024"/>
  </r>
  <r>
    <s v="S00113392"/>
    <x v="13"/>
    <s v="P04"/>
    <x v="3"/>
    <x v="346"/>
    <n v="7782.75"/>
    <n v="1298"/>
    <x v="2"/>
    <n v="5.9959553158705701"/>
    <s v="No"/>
    <s v="September"/>
    <n v="2024"/>
  </r>
  <r>
    <s v="S00113405"/>
    <x v="13"/>
    <s v="P04"/>
    <x v="4"/>
    <x v="296"/>
    <n v="3516.75"/>
    <n v="391"/>
    <x v="0"/>
    <n v="8.9942455242966748"/>
    <s v="Yes"/>
    <s v="July"/>
    <n v="2023"/>
  </r>
  <r>
    <s v="S00113429"/>
    <x v="13"/>
    <s v="P04"/>
    <x v="5"/>
    <x v="11"/>
    <n v="2274.75"/>
    <n v="285"/>
    <x v="2"/>
    <n v="7.9815789473684209"/>
    <s v="No"/>
    <s v="September"/>
    <n v="2024"/>
  </r>
  <r>
    <s v="S00113456"/>
    <x v="13"/>
    <s v="P04"/>
    <x v="4"/>
    <x v="279"/>
    <n v="3964.5"/>
    <n v="496"/>
    <x v="0"/>
    <n v="7.992943548387097"/>
    <s v="Yes"/>
    <s v="March"/>
    <n v="2023"/>
  </r>
  <r>
    <s v="S00113463"/>
    <x v="13"/>
    <s v="P05"/>
    <x v="5"/>
    <x v="372"/>
    <n v="11886.75"/>
    <n v="1699"/>
    <x v="0"/>
    <n v="6.9963213655091234"/>
    <s v="Yes"/>
    <s v="August"/>
    <n v="2023"/>
  </r>
  <r>
    <s v="S00113481"/>
    <x v="13"/>
    <s v="P05"/>
    <x v="5"/>
    <x v="100"/>
    <n v="14242.5"/>
    <n v="2035"/>
    <x v="0"/>
    <n v="6.9987714987714984"/>
    <s v="Yes"/>
    <s v="November"/>
    <n v="2023"/>
  </r>
  <r>
    <s v="S00113490"/>
    <x v="13"/>
    <s v="P05"/>
    <x v="4"/>
    <x v="174"/>
    <n v="1131.75"/>
    <n v="162"/>
    <x v="1"/>
    <n v="6.9861111111111107"/>
    <s v="No"/>
    <s v="August"/>
    <n v="2024"/>
  </r>
  <r>
    <s v="S00113507"/>
    <x v="13"/>
    <s v="P05"/>
    <x v="4"/>
    <x v="365"/>
    <n v="8970.75"/>
    <n v="1496"/>
    <x v="2"/>
    <n v="5.9964906417112296"/>
    <s v="No"/>
    <s v="September"/>
    <n v="2024"/>
  </r>
  <r>
    <s v="S00113519"/>
    <x v="13"/>
    <s v="P05"/>
    <x v="0"/>
    <x v="191"/>
    <n v="3217.5"/>
    <n v="644"/>
    <x v="0"/>
    <n v="4.9961180124223601"/>
    <s v="Yes"/>
    <s v="February"/>
    <n v="2024"/>
  </r>
  <r>
    <s v="S00113537"/>
    <x v="13"/>
    <s v="P05"/>
    <x v="0"/>
    <x v="11"/>
    <n v="1615.5"/>
    <n v="180"/>
    <x v="2"/>
    <n v="8.9749999999999996"/>
    <s v="No"/>
    <s v="September"/>
    <n v="2024"/>
  </r>
  <r>
    <s v="S00113542"/>
    <x v="13"/>
    <s v="P05"/>
    <x v="4"/>
    <x v="281"/>
    <n v="191.25"/>
    <n v="24"/>
    <x v="0"/>
    <n v="7.96875"/>
    <s v="Yes"/>
    <s v="June"/>
    <n v="2024"/>
  </r>
  <r>
    <s v="S00113544"/>
    <x v="13"/>
    <s v="P05"/>
    <x v="3"/>
    <x v="290"/>
    <n v="1786.5"/>
    <n v="224"/>
    <x v="0"/>
    <n v="7.9754464285714288"/>
    <s v="Yes"/>
    <s v="March"/>
    <n v="2023"/>
  </r>
  <r>
    <s v="S00113556"/>
    <x v="13"/>
    <s v="P05"/>
    <x v="4"/>
    <x v="409"/>
    <n v="7285.5"/>
    <n v="1215"/>
    <x v="0"/>
    <n v="5.996296296296296"/>
    <s v="Yes"/>
    <s v="January"/>
    <n v="2024"/>
  </r>
  <r>
    <s v="S00113577"/>
    <x v="13"/>
    <s v="P06"/>
    <x v="3"/>
    <x v="209"/>
    <n v="5292"/>
    <n v="204"/>
    <x v="0"/>
    <n v="25.941176470588236"/>
    <s v="Yes"/>
    <s v="May"/>
    <n v="2024"/>
  </r>
  <r>
    <s v="S00113598"/>
    <x v="13"/>
    <s v="P07"/>
    <x v="5"/>
    <x v="430"/>
    <n v="5850"/>
    <n v="209"/>
    <x v="1"/>
    <n v="27.990430622009569"/>
    <s v="No"/>
    <s v="July"/>
    <n v="2024"/>
  </r>
  <r>
    <s v="S00113616"/>
    <x v="13"/>
    <s v="P07"/>
    <x v="5"/>
    <x v="18"/>
    <n v="5346"/>
    <n v="198"/>
    <x v="0"/>
    <n v="27"/>
    <s v="Yes"/>
    <s v="June"/>
    <n v="2023"/>
  </r>
  <r>
    <s v="S00113648"/>
    <x v="13"/>
    <s v="P07"/>
    <x v="3"/>
    <x v="20"/>
    <n v="2704.5"/>
    <n v="105"/>
    <x v="0"/>
    <n v="25.757142857142856"/>
    <s v="Yes"/>
    <s v="July"/>
    <n v="2023"/>
  </r>
  <r>
    <s v="S00113660"/>
    <x v="13"/>
    <s v="P07"/>
    <x v="4"/>
    <x v="316"/>
    <n v="5503.5"/>
    <n v="230"/>
    <x v="0"/>
    <n v="23.928260869565218"/>
    <s v="Yes"/>
    <s v="March"/>
    <n v="2024"/>
  </r>
  <r>
    <s v="S00113662"/>
    <x v="13"/>
    <s v="P07"/>
    <x v="3"/>
    <x v="24"/>
    <n v="4599"/>
    <n v="184"/>
    <x v="0"/>
    <n v="24.994565217391305"/>
    <s v="Yes"/>
    <s v="May"/>
    <n v="2024"/>
  </r>
  <r>
    <s v="S00113681"/>
    <x v="13"/>
    <s v="P08"/>
    <x v="3"/>
    <x v="230"/>
    <n v="8001"/>
    <n v="381"/>
    <x v="0"/>
    <n v="21"/>
    <s v="Yes"/>
    <s v="July"/>
    <n v="2023"/>
  </r>
  <r>
    <s v="S00113705"/>
    <x v="13"/>
    <s v="P08"/>
    <x v="1"/>
    <x v="247"/>
    <n v="10055.25"/>
    <n v="458"/>
    <x v="0"/>
    <n v="21.954694323144103"/>
    <s v="Yes"/>
    <s v="February"/>
    <n v="2024"/>
  </r>
  <r>
    <s v="S00113707"/>
    <x v="13"/>
    <s v="P08"/>
    <x v="0"/>
    <x v="342"/>
    <n v="5699.25"/>
    <n v="285"/>
    <x v="3"/>
    <n v="19.997368421052631"/>
    <s v="No"/>
    <s v="June"/>
    <n v="2024"/>
  </r>
  <r>
    <s v="S00113708"/>
    <x v="13"/>
    <s v="P08"/>
    <x v="0"/>
    <x v="130"/>
    <n v="7411.5"/>
    <n v="391"/>
    <x v="0"/>
    <n v="18.955242966751918"/>
    <s v="Yes"/>
    <s v="July"/>
    <n v="2023"/>
  </r>
  <r>
    <s v="S00113786"/>
    <x v="13"/>
    <s v="P10"/>
    <x v="5"/>
    <x v="35"/>
    <n v="1968.75"/>
    <n v="141"/>
    <x v="0"/>
    <n v="13.962765957446809"/>
    <s v="Yes"/>
    <s v="January"/>
    <n v="2024"/>
  </r>
  <r>
    <s v="S00113807"/>
    <x v="13"/>
    <s v="P10"/>
    <x v="1"/>
    <x v="141"/>
    <n v="1354.5"/>
    <n v="85"/>
    <x v="0"/>
    <n v="15.935294117647059"/>
    <s v="Yes"/>
    <s v="December"/>
    <n v="2023"/>
  </r>
  <r>
    <s v="S00113813"/>
    <x v="13"/>
    <s v="P10"/>
    <x v="4"/>
    <x v="237"/>
    <n v="3872.25"/>
    <n v="277"/>
    <x v="0"/>
    <n v="13.979241877256317"/>
    <s v="Yes"/>
    <s v="June"/>
    <n v="2024"/>
  </r>
  <r>
    <s v="S00113865"/>
    <x v="13"/>
    <s v="P10"/>
    <x v="4"/>
    <x v="156"/>
    <n v="13185"/>
    <n v="1099"/>
    <x v="0"/>
    <n v="11.997270245677889"/>
    <s v="Yes"/>
    <s v="September"/>
    <n v="2023"/>
  </r>
  <r>
    <s v="S00113909"/>
    <x v="13"/>
    <s v="P11"/>
    <x v="1"/>
    <x v="369"/>
    <n v="2216.25"/>
    <n v="124"/>
    <x v="0"/>
    <n v="17.87298387096774"/>
    <s v="Yes"/>
    <s v="October"/>
    <n v="2023"/>
  </r>
  <r>
    <s v="S00113914"/>
    <x v="13"/>
    <s v="P11"/>
    <x v="4"/>
    <x v="187"/>
    <n v="1147.5"/>
    <n v="55"/>
    <x v="0"/>
    <n v="20.863636363636363"/>
    <s v="Yes"/>
    <s v="February"/>
    <n v="2024"/>
  </r>
  <r>
    <s v="S00114017"/>
    <x v="13"/>
    <s v="P13"/>
    <x v="4"/>
    <x v="271"/>
    <n v="4277.25"/>
    <n v="476"/>
    <x v="2"/>
    <n v="8.9858193277310932"/>
    <s v="No"/>
    <s v="September"/>
    <n v="2024"/>
  </r>
  <r>
    <s v="S00114078"/>
    <x v="13"/>
    <s v="P13"/>
    <x v="1"/>
    <x v="29"/>
    <n v="2823.75"/>
    <n v="404"/>
    <x v="0"/>
    <n v="6.9894801980198018"/>
    <s v="Yes"/>
    <s v="November"/>
    <n v="2023"/>
  </r>
  <r>
    <s v="S00114261"/>
    <x v="13"/>
    <s v="P16"/>
    <x v="5"/>
    <x v="148"/>
    <n v="74.25"/>
    <n v="5"/>
    <x v="0"/>
    <n v="14.85"/>
    <s v="Yes"/>
    <s v="February"/>
    <n v="2024"/>
  </r>
  <r>
    <s v="S00114280"/>
    <x v="13"/>
    <s v="P16"/>
    <x v="5"/>
    <x v="257"/>
    <n v="4819.5"/>
    <n v="302"/>
    <x v="0"/>
    <n v="15.958609271523178"/>
    <s v="Yes"/>
    <s v="December"/>
    <n v="2023"/>
  </r>
  <r>
    <s v="S00114285"/>
    <x v="13"/>
    <s v="P16"/>
    <x v="0"/>
    <x v="149"/>
    <n v="3933"/>
    <n v="232"/>
    <x v="0"/>
    <n v="16.952586206896552"/>
    <s v="Yes"/>
    <s v="April"/>
    <n v="2023"/>
  </r>
  <r>
    <s v="S00114311"/>
    <x v="13"/>
    <s v="P17"/>
    <x v="3"/>
    <x v="295"/>
    <n v="1631.25"/>
    <n v="182"/>
    <x v="0"/>
    <n v="8.9629120879120876"/>
    <s v="Yes"/>
    <s v="September"/>
    <n v="2023"/>
  </r>
  <r>
    <s v="S00114348"/>
    <x v="13"/>
    <s v="P17"/>
    <x v="5"/>
    <x v="105"/>
    <n v="5622.75"/>
    <n v="804"/>
    <x v="1"/>
    <n v="6.9934701492537314"/>
    <s v="No"/>
    <s v="July"/>
    <n v="2024"/>
  </r>
  <r>
    <s v="S00114361"/>
    <x v="13"/>
    <s v="P17"/>
    <x v="3"/>
    <x v="202"/>
    <n v="3251.25"/>
    <n v="326"/>
    <x v="0"/>
    <n v="9.9731595092024534"/>
    <s v="Yes"/>
    <s v="June"/>
    <n v="2023"/>
  </r>
  <r>
    <s v="S00114382"/>
    <x v="13"/>
    <s v="P18"/>
    <x v="5"/>
    <x v="393"/>
    <n v="12161.25"/>
    <n v="1217"/>
    <x v="0"/>
    <n v="9.9928101889893188"/>
    <s v="Yes"/>
    <s v="January"/>
    <n v="2024"/>
  </r>
  <r>
    <s v="S00114403"/>
    <x v="13"/>
    <s v="P18"/>
    <x v="0"/>
    <x v="189"/>
    <n v="2614.5"/>
    <n v="291"/>
    <x v="0"/>
    <n v="8.9845360824742269"/>
    <s v="Yes"/>
    <s v="November"/>
    <n v="2023"/>
  </r>
  <r>
    <s v="S00114418"/>
    <x v="13"/>
    <s v="P18"/>
    <x v="1"/>
    <x v="75"/>
    <n v="16618.5"/>
    <n v="1662"/>
    <x v="0"/>
    <n v="9.9990974729241877"/>
    <s v="Yes"/>
    <s v="September"/>
    <n v="2023"/>
  </r>
  <r>
    <s v="S00114422"/>
    <x v="13"/>
    <s v="P18"/>
    <x v="0"/>
    <x v="170"/>
    <n v="3010.5"/>
    <n v="335"/>
    <x v="1"/>
    <n v="8.9865671641791049"/>
    <s v="No"/>
    <s v="July"/>
    <n v="2024"/>
  </r>
  <r>
    <s v="S00114424"/>
    <x v="13"/>
    <s v="P18"/>
    <x v="4"/>
    <x v="3"/>
    <n v="1066.5"/>
    <n v="119"/>
    <x v="0"/>
    <n v="8.96218487394958"/>
    <s v="Yes"/>
    <s v="April"/>
    <n v="2023"/>
  </r>
  <r>
    <s v="S00114434"/>
    <x v="13"/>
    <s v="P18"/>
    <x v="2"/>
    <x v="69"/>
    <n v="5049"/>
    <n v="505"/>
    <x v="0"/>
    <n v="9.9980198019801989"/>
    <s v="Yes"/>
    <s v="July"/>
    <n v="2023"/>
  </r>
  <r>
    <s v="S00114522"/>
    <x v="13"/>
    <s v="P20"/>
    <x v="0"/>
    <x v="152"/>
    <n v="9281.25"/>
    <n v="929"/>
    <x v="0"/>
    <n v="9.990581270182993"/>
    <s v="Yes"/>
    <s v="February"/>
    <n v="2023"/>
  </r>
  <r>
    <s v="S00114523"/>
    <x v="13"/>
    <s v="P20"/>
    <x v="0"/>
    <x v="90"/>
    <n v="9119.25"/>
    <n v="1140"/>
    <x v="1"/>
    <n v="7.9993421052631577"/>
    <s v="No"/>
    <s v="August"/>
    <n v="2024"/>
  </r>
  <r>
    <s v="S00114533"/>
    <x v="13"/>
    <s v="P20"/>
    <x v="5"/>
    <x v="160"/>
    <n v="569.25"/>
    <n v="48"/>
    <x v="0"/>
    <n v="11.859375"/>
    <s v="Yes"/>
    <s v="November"/>
    <n v="2023"/>
  </r>
  <r>
    <s v="S00114540"/>
    <x v="13"/>
    <s v="P20"/>
    <x v="0"/>
    <x v="130"/>
    <n v="3431.25"/>
    <n v="286"/>
    <x v="0"/>
    <n v="11.997377622377622"/>
    <s v="Yes"/>
    <s v="July"/>
    <n v="2023"/>
  </r>
  <r>
    <s v="S00114593"/>
    <x v="13"/>
    <s v="P21"/>
    <x v="4"/>
    <x v="439"/>
    <n v="17232.75"/>
    <n v="2155"/>
    <x v="0"/>
    <n v="7.9966357308584683"/>
    <s v="Yes"/>
    <s v="March"/>
    <n v="2023"/>
  </r>
  <r>
    <s v="S00114620"/>
    <x v="13"/>
    <s v="P21"/>
    <x v="5"/>
    <x v="93"/>
    <n v="7130.25"/>
    <n v="892"/>
    <x v="0"/>
    <n v="7.9935538116591927"/>
    <s v="Yes"/>
    <s v="December"/>
    <n v="2023"/>
  </r>
  <r>
    <s v="S00114681"/>
    <x v="13"/>
    <s v="P22"/>
    <x v="4"/>
    <x v="69"/>
    <n v="5996.25"/>
    <n v="300"/>
    <x v="0"/>
    <n v="19.987500000000001"/>
    <s v="Yes"/>
    <s v="July"/>
    <n v="2023"/>
  </r>
  <r>
    <s v="S00114685"/>
    <x v="13"/>
    <s v="P22"/>
    <x v="3"/>
    <x v="176"/>
    <n v="7143.75"/>
    <n v="397"/>
    <x v="0"/>
    <n v="17.994332493702771"/>
    <s v="Yes"/>
    <s v="May"/>
    <n v="2023"/>
  </r>
  <r>
    <s v="S00114717"/>
    <x v="13"/>
    <s v="P22"/>
    <x v="3"/>
    <x v="52"/>
    <n v="690.75"/>
    <n v="37"/>
    <x v="0"/>
    <n v="18.668918918918919"/>
    <s v="Yes"/>
    <s v="August"/>
    <n v="2023"/>
  </r>
  <r>
    <s v="S00114768"/>
    <x v="13"/>
    <s v="P01"/>
    <x v="3"/>
    <x v="132"/>
    <n v="747"/>
    <n v="63"/>
    <x v="0"/>
    <n v="11.857142857142858"/>
    <s v="Yes"/>
    <s v="July"/>
    <n v="2023"/>
  </r>
  <r>
    <s v="S00114779"/>
    <x v="13"/>
    <s v="P01"/>
    <x v="0"/>
    <x v="205"/>
    <n v="8106.75"/>
    <n v="580"/>
    <x v="0"/>
    <n v="13.977155172413793"/>
    <s v="Yes"/>
    <s v="June"/>
    <n v="2024"/>
  </r>
  <r>
    <s v="S00114787"/>
    <x v="13"/>
    <s v="P01"/>
    <x v="3"/>
    <x v="107"/>
    <n v="4288.5"/>
    <n v="330"/>
    <x v="0"/>
    <n v="12.995454545454546"/>
    <s v="Yes"/>
    <s v="November"/>
    <n v="2023"/>
  </r>
  <r>
    <s v="S00114825"/>
    <x v="13"/>
    <s v="P01"/>
    <x v="2"/>
    <x v="127"/>
    <n v="7753.5"/>
    <n v="554"/>
    <x v="3"/>
    <n v="13.995487364620939"/>
    <s v="No"/>
    <s v="July"/>
    <n v="2023"/>
  </r>
  <r>
    <s v="S00114873"/>
    <x v="13"/>
    <s v="P04"/>
    <x v="5"/>
    <x v="377"/>
    <n v="4970.25"/>
    <n v="553"/>
    <x v="0"/>
    <n v="8.9877938517179032"/>
    <s v="Yes"/>
    <s v="January"/>
    <n v="2023"/>
  </r>
  <r>
    <s v="S00114888"/>
    <x v="13"/>
    <s v="P04"/>
    <x v="3"/>
    <x v="48"/>
    <n v="4396.5"/>
    <n v="733"/>
    <x v="0"/>
    <n v="5.9979536152796724"/>
    <s v="Yes"/>
    <s v="June"/>
    <n v="2024"/>
  </r>
  <r>
    <s v="S00114908"/>
    <x v="13"/>
    <s v="P04"/>
    <x v="5"/>
    <x v="236"/>
    <n v="2187"/>
    <n v="438"/>
    <x v="0"/>
    <n v="4.993150684931507"/>
    <s v="Yes"/>
    <s v="February"/>
    <n v="2023"/>
  </r>
  <r>
    <s v="S00114912"/>
    <x v="13"/>
    <s v="P04"/>
    <x v="1"/>
    <x v="97"/>
    <n v="321.75"/>
    <n v="46"/>
    <x v="0"/>
    <n v="6.9945652173913047"/>
    <s v="Yes"/>
    <s v="September"/>
    <n v="2023"/>
  </r>
  <r>
    <s v="S00114954"/>
    <x v="13"/>
    <s v="P04"/>
    <x v="3"/>
    <x v="172"/>
    <n v="1959.75"/>
    <n v="327"/>
    <x v="0"/>
    <n v="5.9931192660550456"/>
    <s v="Yes"/>
    <s v="January"/>
    <n v="2023"/>
  </r>
  <r>
    <s v="S00114976"/>
    <x v="13"/>
    <s v="P04"/>
    <x v="5"/>
    <x v="281"/>
    <n v="542.25"/>
    <n v="68"/>
    <x v="0"/>
    <n v="7.9742647058823533"/>
    <s v="Yes"/>
    <s v="June"/>
    <n v="2024"/>
  </r>
  <r>
    <s v="S00114987"/>
    <x v="13"/>
    <s v="P04"/>
    <x v="4"/>
    <x v="429"/>
    <n v="3489.75"/>
    <n v="499"/>
    <x v="0"/>
    <n v="6.9934869739478955"/>
    <s v="Yes"/>
    <s v="May"/>
    <n v="2023"/>
  </r>
  <r>
    <s v="S00114992"/>
    <x v="13"/>
    <s v="P05"/>
    <x v="5"/>
    <x v="412"/>
    <n v="7562.25"/>
    <n v="1513"/>
    <x v="0"/>
    <n v="4.9981824190350297"/>
    <s v="Yes"/>
    <s v="July"/>
    <n v="2023"/>
  </r>
  <r>
    <s v="S00115056"/>
    <x v="13"/>
    <s v="P05"/>
    <x v="3"/>
    <x v="363"/>
    <n v="8381.25"/>
    <n v="1677"/>
    <x v="0"/>
    <n v="4.997763864042934"/>
    <s v="Yes"/>
    <s v="April"/>
    <n v="2023"/>
  </r>
  <r>
    <s v="S00115073"/>
    <x v="13"/>
    <s v="P05"/>
    <x v="3"/>
    <x v="243"/>
    <n v="7434"/>
    <n v="1487"/>
    <x v="0"/>
    <n v="4.9993275050437118"/>
    <s v="Yes"/>
    <s v="January"/>
    <n v="2023"/>
  </r>
  <r>
    <s v="S00115096"/>
    <x v="13"/>
    <s v="P06"/>
    <x v="5"/>
    <x v="391"/>
    <n v="4788"/>
    <n v="200"/>
    <x v="0"/>
    <n v="23.94"/>
    <s v="Yes"/>
    <s v="February"/>
    <n v="2024"/>
  </r>
  <r>
    <s v="S00115097"/>
    <x v="13"/>
    <s v="P06"/>
    <x v="2"/>
    <x v="12"/>
    <n v="6572.25"/>
    <n v="244"/>
    <x v="0"/>
    <n v="26.935450819672131"/>
    <s v="Yes"/>
    <s v="August"/>
    <n v="2023"/>
  </r>
  <r>
    <s v="S00115120"/>
    <x v="13"/>
    <s v="P06"/>
    <x v="4"/>
    <x v="230"/>
    <n v="4857.75"/>
    <n v="180"/>
    <x v="0"/>
    <n v="26.987500000000001"/>
    <s v="Yes"/>
    <s v="July"/>
    <n v="2023"/>
  </r>
  <r>
    <s v="S00115199"/>
    <x v="13"/>
    <s v="P07"/>
    <x v="2"/>
    <x v="152"/>
    <n v="6525"/>
    <n v="234"/>
    <x v="0"/>
    <n v="27.884615384615383"/>
    <s v="Yes"/>
    <s v="February"/>
    <n v="2023"/>
  </r>
  <r>
    <s v="S00115251"/>
    <x v="13"/>
    <s v="P08"/>
    <x v="1"/>
    <x v="269"/>
    <n v="5854.5"/>
    <n v="326"/>
    <x v="3"/>
    <n v="17.958588957055216"/>
    <s v="No"/>
    <s v="May"/>
    <n v="2024"/>
  </r>
  <r>
    <s v="S00115291"/>
    <x v="13"/>
    <s v="P08"/>
    <x v="4"/>
    <x v="132"/>
    <n v="8874"/>
    <n v="468"/>
    <x v="0"/>
    <n v="18.96153846153846"/>
    <s v="Yes"/>
    <s v="July"/>
    <n v="2023"/>
  </r>
  <r>
    <s v="S00115305"/>
    <x v="13"/>
    <s v="P09"/>
    <x v="0"/>
    <x v="277"/>
    <n v="1064.25"/>
    <n v="51"/>
    <x v="0"/>
    <n v="20.867647058823529"/>
    <s v="Yes"/>
    <s v="February"/>
    <n v="2024"/>
  </r>
  <r>
    <s v="S00115318"/>
    <x v="13"/>
    <s v="P10"/>
    <x v="2"/>
    <x v="122"/>
    <n v="5553"/>
    <n v="371"/>
    <x v="0"/>
    <n v="14.967654986522911"/>
    <s v="Yes"/>
    <s v="September"/>
    <n v="2023"/>
  </r>
  <r>
    <s v="S00115327"/>
    <x v="13"/>
    <s v="P10"/>
    <x v="4"/>
    <x v="365"/>
    <n v="7112.25"/>
    <n v="445"/>
    <x v="2"/>
    <n v="15.982584269662921"/>
    <s v="No"/>
    <s v="September"/>
    <n v="2024"/>
  </r>
  <r>
    <s v="S00115331"/>
    <x v="13"/>
    <s v="P10"/>
    <x v="3"/>
    <x v="427"/>
    <n v="414"/>
    <n v="32"/>
    <x v="0"/>
    <n v="12.9375"/>
    <s v="Yes"/>
    <s v="May"/>
    <n v="2023"/>
  </r>
  <r>
    <s v="S00115358"/>
    <x v="13"/>
    <s v="P10"/>
    <x v="4"/>
    <x v="244"/>
    <n v="7299"/>
    <n v="487"/>
    <x v="0"/>
    <n v="14.987679671457906"/>
    <s v="Yes"/>
    <s v="September"/>
    <n v="2023"/>
  </r>
  <r>
    <s v="S00115403"/>
    <x v="13"/>
    <s v="P10"/>
    <x v="2"/>
    <x v="105"/>
    <n v="3991.5"/>
    <n v="333"/>
    <x v="1"/>
    <n v="11.986486486486486"/>
    <s v="No"/>
    <s v="July"/>
    <n v="2024"/>
  </r>
  <r>
    <s v="S00115424"/>
    <x v="13"/>
    <s v="P10"/>
    <x v="0"/>
    <x v="71"/>
    <n v="546.75"/>
    <n v="46"/>
    <x v="2"/>
    <n v="11.885869565217391"/>
    <s v="No"/>
    <s v="September"/>
    <n v="2024"/>
  </r>
  <r>
    <s v="S00115431"/>
    <x v="13"/>
    <s v="P11"/>
    <x v="3"/>
    <x v="343"/>
    <n v="8712"/>
    <n v="484"/>
    <x v="0"/>
    <n v="18"/>
    <s v="Yes"/>
    <s v="July"/>
    <n v="2023"/>
  </r>
  <r>
    <s v="S00115435"/>
    <x v="13"/>
    <s v="P11"/>
    <x v="5"/>
    <x v="88"/>
    <n v="6090.75"/>
    <n v="291"/>
    <x v="0"/>
    <n v="20.930412371134022"/>
    <s v="Yes"/>
    <s v="November"/>
    <n v="2023"/>
  </r>
  <r>
    <s v="S00115459"/>
    <x v="13"/>
    <s v="P11"/>
    <x v="0"/>
    <x v="68"/>
    <n v="5199.75"/>
    <n v="248"/>
    <x v="1"/>
    <n v="20.96673387096774"/>
    <s v="No"/>
    <s v="July"/>
    <n v="2024"/>
  </r>
  <r>
    <s v="S00115470"/>
    <x v="13"/>
    <s v="P12"/>
    <x v="5"/>
    <x v="14"/>
    <n v="3307.5"/>
    <n v="221"/>
    <x v="1"/>
    <n v="14.96606334841629"/>
    <s v="No"/>
    <s v="August"/>
    <n v="2024"/>
  </r>
  <r>
    <s v="S00115477"/>
    <x v="13"/>
    <s v="P12"/>
    <x v="4"/>
    <x v="327"/>
    <n v="9733.5"/>
    <n v="696"/>
    <x v="0"/>
    <n v="13.984913793103448"/>
    <s v="Yes"/>
    <s v="April"/>
    <n v="2024"/>
  </r>
  <r>
    <s v="S00115537"/>
    <x v="13"/>
    <s v="P13"/>
    <x v="5"/>
    <x v="379"/>
    <n v="679.5"/>
    <n v="68"/>
    <x v="0"/>
    <n v="9.992647058823529"/>
    <s v="Yes"/>
    <s v="January"/>
    <n v="2024"/>
  </r>
  <r>
    <s v="S00115597"/>
    <x v="13"/>
    <s v="P13"/>
    <x v="4"/>
    <x v="249"/>
    <n v="9162"/>
    <n v="1527"/>
    <x v="1"/>
    <n v="6"/>
    <s v="No"/>
    <s v="July"/>
    <n v="2024"/>
  </r>
  <r>
    <s v="S00115631"/>
    <x v="13"/>
    <s v="P13"/>
    <x v="4"/>
    <x v="225"/>
    <n v="7623"/>
    <n v="1089"/>
    <x v="1"/>
    <n v="7"/>
    <s v="No"/>
    <s v="July"/>
    <n v="2024"/>
  </r>
  <r>
    <s v="S00115671"/>
    <x v="13"/>
    <s v="P14"/>
    <x v="3"/>
    <x v="174"/>
    <n v="5366.25"/>
    <n v="358"/>
    <x v="3"/>
    <n v="14.989525139664805"/>
    <s v="No"/>
    <s v="August"/>
    <n v="2024"/>
  </r>
  <r>
    <s v="S00115686"/>
    <x v="13"/>
    <s v="P14"/>
    <x v="3"/>
    <x v="8"/>
    <n v="6855.75"/>
    <n v="458"/>
    <x v="0"/>
    <n v="14.968886462882097"/>
    <s v="Yes"/>
    <s v="August"/>
    <n v="2023"/>
  </r>
  <r>
    <s v="S00115746"/>
    <x v="13"/>
    <s v="P15"/>
    <x v="0"/>
    <x v="142"/>
    <n v="222.75"/>
    <n v="11"/>
    <x v="0"/>
    <n v="20.25"/>
    <s v="Yes"/>
    <s v="August"/>
    <n v="2023"/>
  </r>
  <r>
    <s v="S00115767"/>
    <x v="13"/>
    <s v="P16"/>
    <x v="4"/>
    <x v="277"/>
    <n v="5152.5"/>
    <n v="344"/>
    <x v="0"/>
    <n v="14.978197674418604"/>
    <s v="Yes"/>
    <s v="February"/>
    <n v="2024"/>
  </r>
  <r>
    <s v="S00115809"/>
    <x v="13"/>
    <s v="P16"/>
    <x v="5"/>
    <x v="76"/>
    <n v="4612.5"/>
    <n v="308"/>
    <x v="0"/>
    <n v="14.97564935064935"/>
    <s v="Yes"/>
    <s v="January"/>
    <n v="2023"/>
  </r>
  <r>
    <s v="S00115817"/>
    <x v="13"/>
    <s v="P16"/>
    <x v="4"/>
    <x v="82"/>
    <n v="5847.75"/>
    <n v="325"/>
    <x v="0"/>
    <n v="17.993076923076924"/>
    <s v="Yes"/>
    <s v="February"/>
    <n v="2024"/>
  </r>
  <r>
    <s v="S00115866"/>
    <x v="13"/>
    <s v="P17"/>
    <x v="0"/>
    <x v="230"/>
    <n v="7346.25"/>
    <n v="919"/>
    <x v="0"/>
    <n v="7.9937431991294883"/>
    <s v="Yes"/>
    <s v="July"/>
    <n v="2023"/>
  </r>
  <r>
    <s v="S00115905"/>
    <x v="13"/>
    <s v="P17"/>
    <x v="4"/>
    <x v="268"/>
    <n v="8822.25"/>
    <n v="883"/>
    <x v="3"/>
    <n v="9.9912231030577576"/>
    <s v="No"/>
    <s v="April"/>
    <n v="2024"/>
  </r>
  <r>
    <s v="S00115923"/>
    <x v="13"/>
    <s v="P18"/>
    <x v="3"/>
    <x v="87"/>
    <n v="12012.75"/>
    <n v="1717"/>
    <x v="0"/>
    <n v="6.9963599301106578"/>
    <s v="Yes"/>
    <s v="March"/>
    <n v="2024"/>
  </r>
  <r>
    <s v="S00115927"/>
    <x v="13"/>
    <s v="P18"/>
    <x v="5"/>
    <x v="127"/>
    <n v="6482.25"/>
    <n v="927"/>
    <x v="0"/>
    <n v="6.9927184466019421"/>
    <s v="Yes"/>
    <s v="July"/>
    <n v="2023"/>
  </r>
  <r>
    <s v="S00115941"/>
    <x v="13"/>
    <s v="P18"/>
    <x v="3"/>
    <x v="66"/>
    <n v="14757.75"/>
    <n v="1476"/>
    <x v="3"/>
    <n v="9.9984756097560972"/>
    <s v="No"/>
    <s v="December"/>
    <n v="2023"/>
  </r>
  <r>
    <s v="S00115955"/>
    <x v="13"/>
    <s v="P18"/>
    <x v="4"/>
    <x v="167"/>
    <n v="11794.5"/>
    <n v="1475"/>
    <x v="0"/>
    <n v="7.9962711864406781"/>
    <s v="Yes"/>
    <s v="April"/>
    <n v="2023"/>
  </r>
  <r>
    <s v="S00115989"/>
    <x v="13"/>
    <s v="P18"/>
    <x v="4"/>
    <x v="42"/>
    <n v="8714.25"/>
    <n v="793"/>
    <x v="0"/>
    <n v="10.988965952080706"/>
    <s v="Yes"/>
    <s v="June"/>
    <n v="2023"/>
  </r>
  <r>
    <s v="S00116002"/>
    <x v="13"/>
    <s v="P19"/>
    <x v="0"/>
    <x v="289"/>
    <n v="5897.25"/>
    <n v="219"/>
    <x v="0"/>
    <n v="26.92808219178082"/>
    <s v="Yes"/>
    <s v="July"/>
    <n v="2023"/>
  </r>
  <r>
    <s v="S00116020"/>
    <x v="13"/>
    <s v="P19"/>
    <x v="0"/>
    <x v="307"/>
    <n v="1741.5"/>
    <n v="65"/>
    <x v="0"/>
    <n v="26.792307692307691"/>
    <s v="Yes"/>
    <s v="December"/>
    <n v="2023"/>
  </r>
  <r>
    <s v="S00116036"/>
    <x v="13"/>
    <s v="P19"/>
    <x v="0"/>
    <x v="261"/>
    <n v="4547.25"/>
    <n v="175"/>
    <x v="0"/>
    <n v="25.984285714285715"/>
    <s v="Yes"/>
    <s v="June"/>
    <n v="2024"/>
  </r>
  <r>
    <s v="S00116039"/>
    <x v="13"/>
    <s v="P19"/>
    <x v="4"/>
    <x v="271"/>
    <n v="1359"/>
    <n v="47"/>
    <x v="2"/>
    <n v="28.914893617021278"/>
    <s v="No"/>
    <s v="September"/>
    <n v="2024"/>
  </r>
  <r>
    <s v="S00116054"/>
    <x v="13"/>
    <s v="P20"/>
    <x v="0"/>
    <x v="318"/>
    <n v="1755"/>
    <n v="220"/>
    <x v="0"/>
    <n v="7.9772727272727275"/>
    <s v="Yes"/>
    <s v="September"/>
    <n v="2023"/>
  </r>
  <r>
    <s v="S00116079"/>
    <x v="13"/>
    <s v="P20"/>
    <x v="3"/>
    <x v="47"/>
    <n v="1615.5"/>
    <n v="202"/>
    <x v="2"/>
    <n v="7.9975247524752477"/>
    <s v="No"/>
    <s v="September"/>
    <n v="2024"/>
  </r>
  <r>
    <s v="S00116080"/>
    <x v="13"/>
    <s v="P20"/>
    <x v="5"/>
    <x v="252"/>
    <n v="2229.75"/>
    <n v="279"/>
    <x v="1"/>
    <n v="7.991935483870968"/>
    <s v="No"/>
    <s v="July"/>
    <n v="2024"/>
  </r>
  <r>
    <s v="S00116082"/>
    <x v="13"/>
    <s v="P20"/>
    <x v="5"/>
    <x v="77"/>
    <n v="6687"/>
    <n v="836"/>
    <x v="0"/>
    <n v="7.9988038277511961"/>
    <s v="Yes"/>
    <s v="November"/>
    <n v="2023"/>
  </r>
  <r>
    <s v="S00116104"/>
    <x v="13"/>
    <s v="P21"/>
    <x v="0"/>
    <x v="211"/>
    <n v="1784.25"/>
    <n v="224"/>
    <x v="2"/>
    <n v="7.9654017857142856"/>
    <s v="No"/>
    <s v="September"/>
    <n v="2024"/>
  </r>
  <r>
    <s v="S00116108"/>
    <x v="13"/>
    <s v="P21"/>
    <x v="4"/>
    <x v="170"/>
    <n v="2412"/>
    <n v="220"/>
    <x v="3"/>
    <n v="10.963636363636363"/>
    <s v="No"/>
    <s v="July"/>
    <n v="2024"/>
  </r>
  <r>
    <s v="S00116111"/>
    <x v="13"/>
    <s v="P21"/>
    <x v="3"/>
    <x v="139"/>
    <n v="83.25"/>
    <n v="8"/>
    <x v="0"/>
    <n v="10.40625"/>
    <s v="Yes"/>
    <s v="March"/>
    <n v="2024"/>
  </r>
  <r>
    <s v="S00116139"/>
    <x v="13"/>
    <s v="P21"/>
    <x v="0"/>
    <x v="37"/>
    <n v="13995"/>
    <n v="1273"/>
    <x v="0"/>
    <n v="10.993715632364493"/>
    <s v="Yes"/>
    <s v="November"/>
    <n v="2023"/>
  </r>
  <r>
    <s v="S00116142"/>
    <x v="13"/>
    <s v="P21"/>
    <x v="4"/>
    <x v="29"/>
    <n v="4509"/>
    <n v="564"/>
    <x v="0"/>
    <n v="7.9946808510638299"/>
    <s v="Yes"/>
    <s v="November"/>
    <n v="2023"/>
  </r>
  <r>
    <s v="S00116156"/>
    <x v="13"/>
    <s v="P21"/>
    <x v="0"/>
    <x v="284"/>
    <n v="4135.5"/>
    <n v="376"/>
    <x v="0"/>
    <n v="10.998670212765957"/>
    <s v="Yes"/>
    <s v="March"/>
    <n v="2024"/>
  </r>
  <r>
    <s v="S00116183"/>
    <x v="13"/>
    <s v="P22"/>
    <x v="5"/>
    <x v="182"/>
    <n v="5323.5"/>
    <n v="254"/>
    <x v="0"/>
    <n v="20.958661417322833"/>
    <s v="Yes"/>
    <s v="February"/>
    <n v="2023"/>
  </r>
  <r>
    <s v="S00116185"/>
    <x v="13"/>
    <s v="P22"/>
    <x v="2"/>
    <x v="335"/>
    <n v="8174.25"/>
    <n v="455"/>
    <x v="1"/>
    <n v="17.965384615384615"/>
    <s v="No"/>
    <s v="July"/>
    <n v="2024"/>
  </r>
  <r>
    <s v="S00116200"/>
    <x v="13"/>
    <s v="P22"/>
    <x v="5"/>
    <x v="187"/>
    <n v="2736"/>
    <n v="125"/>
    <x v="3"/>
    <n v="21.888000000000002"/>
    <s v="No"/>
    <s v="February"/>
    <n v="2024"/>
  </r>
  <r>
    <s v="S00116209"/>
    <x v="13"/>
    <s v="P22"/>
    <x v="4"/>
    <x v="99"/>
    <n v="10332"/>
    <n v="470"/>
    <x v="0"/>
    <n v="21.982978723404255"/>
    <s v="Yes"/>
    <s v="June"/>
    <n v="2023"/>
  </r>
  <r>
    <s v="S00116266"/>
    <x v="13"/>
    <s v="P22"/>
    <x v="3"/>
    <x v="7"/>
    <n v="7751.25"/>
    <n v="388"/>
    <x v="0"/>
    <n v="19.977448453608247"/>
    <s v="Yes"/>
    <s v="December"/>
    <n v="2023"/>
  </r>
  <r>
    <s v="S00116286"/>
    <x v="13"/>
    <s v="P01"/>
    <x v="5"/>
    <x v="127"/>
    <n v="533.25"/>
    <n v="34"/>
    <x v="0"/>
    <n v="15.683823529411764"/>
    <s v="Yes"/>
    <s v="July"/>
    <n v="2023"/>
  </r>
  <r>
    <s v="S00116295"/>
    <x v="13"/>
    <s v="P01"/>
    <x v="4"/>
    <x v="100"/>
    <n v="6401.25"/>
    <n v="493"/>
    <x v="0"/>
    <n v="12.984279918864097"/>
    <s v="Yes"/>
    <s v="November"/>
    <n v="2023"/>
  </r>
  <r>
    <s v="S00116316"/>
    <x v="13"/>
    <s v="P01"/>
    <x v="3"/>
    <x v="309"/>
    <n v="1320.75"/>
    <n v="89"/>
    <x v="1"/>
    <n v="14.839887640449438"/>
    <s v="No"/>
    <s v="July"/>
    <n v="2024"/>
  </r>
  <r>
    <s v="S00116376"/>
    <x v="13"/>
    <s v="P02"/>
    <x v="0"/>
    <x v="317"/>
    <n v="13666.5"/>
    <n v="1052"/>
    <x v="0"/>
    <n v="12.990969581749049"/>
    <s v="Yes"/>
    <s v="July"/>
    <n v="2023"/>
  </r>
  <r>
    <s v="S00116378"/>
    <x v="13"/>
    <s v="P02"/>
    <x v="4"/>
    <x v="245"/>
    <n v="1109.25"/>
    <n v="80"/>
    <x v="0"/>
    <n v="13.865625"/>
    <s v="Yes"/>
    <s v="October"/>
    <n v="2023"/>
  </r>
  <r>
    <s v="S00116417"/>
    <x v="13"/>
    <s v="P04"/>
    <x v="3"/>
    <x v="28"/>
    <n v="911.25"/>
    <n v="183"/>
    <x v="0"/>
    <n v="4.9795081967213113"/>
    <s v="Yes"/>
    <s v="March"/>
    <n v="2024"/>
  </r>
  <r>
    <s v="S00116427"/>
    <x v="13"/>
    <s v="P04"/>
    <x v="0"/>
    <x v="124"/>
    <n v="4239"/>
    <n v="530"/>
    <x v="0"/>
    <n v="7.9981132075471697"/>
    <s v="Yes"/>
    <s v="January"/>
    <n v="2023"/>
  </r>
  <r>
    <s v="S00116472"/>
    <x v="13"/>
    <s v="P04"/>
    <x v="5"/>
    <x v="194"/>
    <n v="16240.5"/>
    <n v="2031"/>
    <x v="3"/>
    <n v="7.9963072378138849"/>
    <s v="No"/>
    <s v="May"/>
    <n v="2024"/>
  </r>
  <r>
    <s v="S00116481"/>
    <x v="13"/>
    <s v="P04"/>
    <x v="4"/>
    <x v="409"/>
    <n v="47.25"/>
    <n v="10"/>
    <x v="0"/>
    <n v="4.7249999999999996"/>
    <s v="Yes"/>
    <s v="January"/>
    <n v="2024"/>
  </r>
  <r>
    <s v="S00116495"/>
    <x v="13"/>
    <s v="P04"/>
    <x v="0"/>
    <x v="62"/>
    <n v="1127.25"/>
    <n v="226"/>
    <x v="0"/>
    <n v="4.9878318584070795"/>
    <s v="Yes"/>
    <s v="November"/>
    <n v="2023"/>
  </r>
  <r>
    <s v="S00116518"/>
    <x v="13"/>
    <s v="P05"/>
    <x v="3"/>
    <x v="175"/>
    <n v="1620"/>
    <n v="180"/>
    <x v="0"/>
    <n v="9"/>
    <s v="Yes"/>
    <s v="February"/>
    <n v="2023"/>
  </r>
  <r>
    <s v="S00116519"/>
    <x v="13"/>
    <s v="P05"/>
    <x v="3"/>
    <x v="350"/>
    <n v="3611.25"/>
    <n v="516"/>
    <x v="0"/>
    <n v="6.9985465116279073"/>
    <s v="Yes"/>
    <s v="November"/>
    <n v="2023"/>
  </r>
  <r>
    <s v="S00116528"/>
    <x v="13"/>
    <s v="P05"/>
    <x v="0"/>
    <x v="29"/>
    <n v="29.25"/>
    <n v="5"/>
    <x v="0"/>
    <n v="5.85"/>
    <s v="Yes"/>
    <s v="November"/>
    <n v="2023"/>
  </r>
  <r>
    <s v="S00116583"/>
    <x v="13"/>
    <s v="P05"/>
    <x v="4"/>
    <x v="353"/>
    <n v="801"/>
    <n v="161"/>
    <x v="0"/>
    <n v="4.975155279503106"/>
    <s v="Yes"/>
    <s v="April"/>
    <n v="2024"/>
  </r>
  <r>
    <s v="S00116704"/>
    <x v="13"/>
    <s v="P07"/>
    <x v="4"/>
    <x v="272"/>
    <n v="4308.75"/>
    <n v="180"/>
    <x v="1"/>
    <n v="23.9375"/>
    <s v="No"/>
    <s v="August"/>
    <n v="2024"/>
  </r>
  <r>
    <s v="S00116721"/>
    <x v="13"/>
    <s v="P07"/>
    <x v="4"/>
    <x v="29"/>
    <n v="5501.25"/>
    <n v="212"/>
    <x v="0"/>
    <n v="25.949292452830189"/>
    <s v="Yes"/>
    <s v="November"/>
    <n v="2023"/>
  </r>
  <r>
    <s v="S00116727"/>
    <x v="13"/>
    <s v="P07"/>
    <x v="5"/>
    <x v="151"/>
    <n v="5586.75"/>
    <n v="215"/>
    <x v="0"/>
    <n v="25.984883720930231"/>
    <s v="Yes"/>
    <s v="October"/>
    <n v="2023"/>
  </r>
  <r>
    <s v="S00116761"/>
    <x v="13"/>
    <s v="P08"/>
    <x v="5"/>
    <x v="132"/>
    <n v="5211"/>
    <n v="237"/>
    <x v="0"/>
    <n v="21.9873417721519"/>
    <s v="Yes"/>
    <s v="July"/>
    <n v="2023"/>
  </r>
  <r>
    <s v="S00116771"/>
    <x v="13"/>
    <s v="P08"/>
    <x v="4"/>
    <x v="0"/>
    <n v="411.75"/>
    <n v="22"/>
    <x v="0"/>
    <n v="18.71590909090909"/>
    <s v="Yes"/>
    <s v="December"/>
    <n v="2023"/>
  </r>
  <r>
    <s v="S00116775"/>
    <x v="13"/>
    <s v="P08"/>
    <x v="3"/>
    <x v="355"/>
    <n v="1923.75"/>
    <n v="102"/>
    <x v="0"/>
    <n v="18.860294117647058"/>
    <s v="Yes"/>
    <s v="August"/>
    <n v="2023"/>
  </r>
  <r>
    <s v="S00116803"/>
    <x v="13"/>
    <s v="P08"/>
    <x v="4"/>
    <x v="187"/>
    <n v="6401.25"/>
    <n v="321"/>
    <x v="0"/>
    <n v="19.941588785046729"/>
    <s v="Yes"/>
    <s v="February"/>
    <n v="2024"/>
  </r>
  <r>
    <s v="S00116819"/>
    <x v="13"/>
    <s v="P08"/>
    <x v="0"/>
    <x v="284"/>
    <n v="6174"/>
    <n v="281"/>
    <x v="0"/>
    <n v="21.971530249110319"/>
    <s v="Yes"/>
    <s v="March"/>
    <n v="2024"/>
  </r>
  <r>
    <s v="S00116839"/>
    <x v="13"/>
    <s v="P09"/>
    <x v="4"/>
    <x v="266"/>
    <n v="2531.25"/>
    <n v="134"/>
    <x v="0"/>
    <n v="18.889925373134329"/>
    <s v="Yes"/>
    <s v="October"/>
    <n v="2023"/>
  </r>
  <r>
    <s v="S00116869"/>
    <x v="13"/>
    <s v="P10"/>
    <x v="0"/>
    <x v="169"/>
    <n v="1377"/>
    <n v="87"/>
    <x v="1"/>
    <n v="15.827586206896552"/>
    <s v="No"/>
    <s v="August"/>
    <n v="2024"/>
  </r>
  <r>
    <s v="S00116882"/>
    <x v="13"/>
    <s v="P10"/>
    <x v="2"/>
    <x v="99"/>
    <n v="1579.5"/>
    <n v="106"/>
    <x v="0"/>
    <n v="14.900943396226415"/>
    <s v="Yes"/>
    <s v="June"/>
    <n v="2023"/>
  </r>
  <r>
    <s v="S00116918"/>
    <x v="13"/>
    <s v="P10"/>
    <x v="1"/>
    <x v="204"/>
    <n v="4398.75"/>
    <n v="294"/>
    <x v="0"/>
    <n v="14.961734693877551"/>
    <s v="Yes"/>
    <s v="September"/>
    <n v="2023"/>
  </r>
  <r>
    <s v="S00116934"/>
    <x v="13"/>
    <s v="P10"/>
    <x v="1"/>
    <x v="144"/>
    <n v="9420.75"/>
    <n v="589"/>
    <x v="1"/>
    <n v="15.994482173174873"/>
    <s v="No"/>
    <s v="August"/>
    <n v="2024"/>
  </r>
  <r>
    <s v="S00116965"/>
    <x v="13"/>
    <s v="P11"/>
    <x v="5"/>
    <x v="314"/>
    <n v="6412.5"/>
    <n v="321"/>
    <x v="3"/>
    <n v="19.976635514018692"/>
    <s v="No"/>
    <s v="November"/>
    <n v="2023"/>
  </r>
  <r>
    <s v="S00116970"/>
    <x v="13"/>
    <s v="P11"/>
    <x v="0"/>
    <x v="199"/>
    <n v="12201.75"/>
    <n v="718"/>
    <x v="0"/>
    <n v="16.994080779944291"/>
    <s v="Yes"/>
    <s v="April"/>
    <n v="2024"/>
  </r>
  <r>
    <s v="S00117008"/>
    <x v="13"/>
    <s v="P12"/>
    <x v="4"/>
    <x v="328"/>
    <n v="3384"/>
    <n v="242"/>
    <x v="0"/>
    <n v="13.983471074380166"/>
    <s v="Yes"/>
    <s v="January"/>
    <n v="2023"/>
  </r>
  <r>
    <s v="S00117022"/>
    <x v="13"/>
    <s v="P12"/>
    <x v="0"/>
    <x v="7"/>
    <n v="2115"/>
    <n v="133"/>
    <x v="0"/>
    <n v="15.902255639097744"/>
    <s v="Yes"/>
    <s v="December"/>
    <n v="2023"/>
  </r>
  <r>
    <s v="S00117027"/>
    <x v="13"/>
    <s v="P12"/>
    <x v="4"/>
    <x v="173"/>
    <n v="7047"/>
    <n v="470"/>
    <x v="0"/>
    <n v="14.993617021276595"/>
    <s v="Yes"/>
    <s v="January"/>
    <n v="2023"/>
  </r>
  <r>
    <s v="S00117041"/>
    <x v="13"/>
    <s v="P12"/>
    <x v="4"/>
    <x v="31"/>
    <n v="7425"/>
    <n v="495"/>
    <x v="0"/>
    <n v="15"/>
    <s v="Yes"/>
    <s v="September"/>
    <n v="2023"/>
  </r>
  <r>
    <s v="S00117042"/>
    <x v="13"/>
    <s v="P12"/>
    <x v="4"/>
    <x v="107"/>
    <n v="2250"/>
    <n v="133"/>
    <x v="0"/>
    <n v="16.917293233082706"/>
    <s v="Yes"/>
    <s v="November"/>
    <n v="2023"/>
  </r>
  <r>
    <s v="S00117084"/>
    <x v="13"/>
    <s v="P13"/>
    <x v="5"/>
    <x v="110"/>
    <n v="555.75"/>
    <n v="80"/>
    <x v="3"/>
    <n v="6.9468750000000004"/>
    <s v="No"/>
    <s v="August"/>
    <n v="2024"/>
  </r>
  <r>
    <s v="S00117112"/>
    <x v="13"/>
    <s v="P13"/>
    <x v="4"/>
    <x v="203"/>
    <n v="10498.5"/>
    <n v="1750"/>
    <x v="0"/>
    <n v="5.9991428571428571"/>
    <s v="Yes"/>
    <s v="October"/>
    <n v="2023"/>
  </r>
  <r>
    <s v="S00117116"/>
    <x v="13"/>
    <s v="P13"/>
    <x v="3"/>
    <x v="47"/>
    <n v="11178"/>
    <n v="1398"/>
    <x v="2"/>
    <n v="7.9957081545064375"/>
    <s v="No"/>
    <s v="September"/>
    <n v="2024"/>
  </r>
  <r>
    <s v="S00117157"/>
    <x v="13"/>
    <s v="P13"/>
    <x v="0"/>
    <x v="86"/>
    <n v="4711.5"/>
    <n v="786"/>
    <x v="0"/>
    <n v="5.9942748091603058"/>
    <s v="Yes"/>
    <s v="November"/>
    <n v="2023"/>
  </r>
  <r>
    <s v="S00117180"/>
    <x v="13"/>
    <s v="P13"/>
    <x v="4"/>
    <x v="392"/>
    <n v="8336.25"/>
    <n v="1043"/>
    <x v="0"/>
    <n v="7.992569511025887"/>
    <s v="Yes"/>
    <s v="March"/>
    <n v="2023"/>
  </r>
  <r>
    <s v="S00117205"/>
    <x v="13"/>
    <s v="P14"/>
    <x v="2"/>
    <x v="357"/>
    <n v="8894.25"/>
    <n v="495"/>
    <x v="0"/>
    <n v="17.968181818181819"/>
    <s v="Yes"/>
    <s v="January"/>
    <n v="2024"/>
  </r>
  <r>
    <s v="S00117224"/>
    <x v="13"/>
    <s v="P14"/>
    <x v="1"/>
    <x v="360"/>
    <n v="5931"/>
    <n v="330"/>
    <x v="1"/>
    <n v="17.972727272727273"/>
    <s v="No"/>
    <s v="August"/>
    <n v="2024"/>
  </r>
  <r>
    <s v="S00117229"/>
    <x v="13"/>
    <s v="P14"/>
    <x v="4"/>
    <x v="25"/>
    <n v="3332.25"/>
    <n v="197"/>
    <x v="0"/>
    <n v="16.914974619289339"/>
    <s v="Yes"/>
    <s v="September"/>
    <n v="2023"/>
  </r>
  <r>
    <s v="S00117252"/>
    <x v="13"/>
    <s v="P15"/>
    <x v="3"/>
    <x v="2"/>
    <n v="7283.25"/>
    <n v="384"/>
    <x v="0"/>
    <n v="18.966796875"/>
    <s v="Yes"/>
    <s v="June"/>
    <n v="2024"/>
  </r>
  <r>
    <s v="S00117264"/>
    <x v="13"/>
    <s v="P15"/>
    <x v="4"/>
    <x v="395"/>
    <n v="3046.5"/>
    <n v="153"/>
    <x v="0"/>
    <n v="19.911764705882351"/>
    <s v="Yes"/>
    <s v="May"/>
    <n v="2024"/>
  </r>
  <r>
    <s v="S00117270"/>
    <x v="13"/>
    <s v="P15"/>
    <x v="5"/>
    <x v="289"/>
    <n v="6410.25"/>
    <n v="357"/>
    <x v="0"/>
    <n v="17.955882352941178"/>
    <s v="Yes"/>
    <s v="July"/>
    <n v="2023"/>
  </r>
  <r>
    <s v="S00117283"/>
    <x v="13"/>
    <s v="P16"/>
    <x v="3"/>
    <x v="267"/>
    <n v="479.25"/>
    <n v="32"/>
    <x v="1"/>
    <n v="14.9765625"/>
    <s v="No"/>
    <s v="July"/>
    <n v="2024"/>
  </r>
  <r>
    <s v="S00117334"/>
    <x v="13"/>
    <s v="P16"/>
    <x v="3"/>
    <x v="370"/>
    <n v="2418.75"/>
    <n v="135"/>
    <x v="0"/>
    <n v="17.916666666666668"/>
    <s v="Yes"/>
    <s v="June"/>
    <n v="2024"/>
  </r>
  <r>
    <s v="S00117359"/>
    <x v="13"/>
    <s v="P16"/>
    <x v="1"/>
    <x v="373"/>
    <n v="11187"/>
    <n v="659"/>
    <x v="0"/>
    <n v="16.975720789074355"/>
    <s v="Yes"/>
    <s v="October"/>
    <n v="2023"/>
  </r>
  <r>
    <s v="S00117368"/>
    <x v="13"/>
    <s v="P17"/>
    <x v="3"/>
    <x v="194"/>
    <n v="2740.5"/>
    <n v="305"/>
    <x v="0"/>
    <n v="8.9852459016393436"/>
    <s v="Yes"/>
    <s v="May"/>
    <n v="2024"/>
  </r>
  <r>
    <s v="S00117421"/>
    <x v="13"/>
    <s v="P17"/>
    <x v="3"/>
    <x v="270"/>
    <n v="6207.75"/>
    <n v="621"/>
    <x v="0"/>
    <n v="9.9963768115942031"/>
    <s v="Yes"/>
    <s v="April"/>
    <n v="2024"/>
  </r>
  <r>
    <s v="S00117481"/>
    <x v="13"/>
    <s v="P18"/>
    <x v="0"/>
    <x v="309"/>
    <n v="8095.5"/>
    <n v="900"/>
    <x v="1"/>
    <n v="8.9949999999999992"/>
    <s v="No"/>
    <s v="July"/>
    <n v="2024"/>
  </r>
  <r>
    <s v="S00117489"/>
    <x v="13"/>
    <s v="P18"/>
    <x v="3"/>
    <x v="40"/>
    <n v="2817"/>
    <n v="313"/>
    <x v="0"/>
    <n v="9"/>
    <s v="Yes"/>
    <s v="December"/>
    <n v="2023"/>
  </r>
  <r>
    <s v="S00117500"/>
    <x v="13"/>
    <s v="P18"/>
    <x v="4"/>
    <x v="189"/>
    <n v="2675.25"/>
    <n v="268"/>
    <x v="0"/>
    <n v="9.9822761194029859"/>
    <s v="Yes"/>
    <s v="November"/>
    <n v="2023"/>
  </r>
  <r>
    <s v="S00117508"/>
    <x v="13"/>
    <s v="P18"/>
    <x v="5"/>
    <x v="80"/>
    <n v="654.75"/>
    <n v="66"/>
    <x v="0"/>
    <n v="9.920454545454545"/>
    <s v="Yes"/>
    <s v="February"/>
    <n v="2024"/>
  </r>
  <r>
    <s v="S00117570"/>
    <x v="13"/>
    <s v="P19"/>
    <x v="4"/>
    <x v="83"/>
    <n v="3156.75"/>
    <n v="127"/>
    <x v="0"/>
    <n v="24.856299212598426"/>
    <s v="Yes"/>
    <s v="December"/>
    <n v="2023"/>
  </r>
  <r>
    <s v="S00117574"/>
    <x v="13"/>
    <s v="P20"/>
    <x v="3"/>
    <x v="432"/>
    <n v="8235"/>
    <n v="687"/>
    <x v="2"/>
    <n v="11.986899563318778"/>
    <s v="No"/>
    <s v="September"/>
    <n v="2024"/>
  </r>
  <r>
    <s v="S00117602"/>
    <x v="13"/>
    <s v="P20"/>
    <x v="4"/>
    <x v="395"/>
    <n v="18940.5"/>
    <n v="1895"/>
    <x v="0"/>
    <n v="9.9949868073878623"/>
    <s v="Yes"/>
    <s v="May"/>
    <n v="2024"/>
  </r>
  <r>
    <s v="S00117638"/>
    <x v="13"/>
    <s v="P21"/>
    <x v="4"/>
    <x v="187"/>
    <n v="6327"/>
    <n v="703"/>
    <x v="0"/>
    <n v="9"/>
    <s v="Yes"/>
    <s v="February"/>
    <n v="2024"/>
  </r>
  <r>
    <s v="S00117708"/>
    <x v="13"/>
    <s v="P22"/>
    <x v="3"/>
    <x v="456"/>
    <n v="11666.25"/>
    <n v="531"/>
    <x v="0"/>
    <n v="21.970338983050848"/>
    <s v="Yes"/>
    <s v="April"/>
    <n v="2024"/>
  </r>
  <r>
    <s v="S00117713"/>
    <x v="13"/>
    <s v="P22"/>
    <x v="5"/>
    <x v="348"/>
    <n v="8865"/>
    <n v="444"/>
    <x v="0"/>
    <n v="19.966216216216218"/>
    <s v="Yes"/>
    <s v="May"/>
    <n v="2024"/>
  </r>
  <r>
    <s v="S00117760"/>
    <x v="13"/>
    <s v="P22"/>
    <x v="3"/>
    <x v="349"/>
    <n v="4704.75"/>
    <n v="236"/>
    <x v="1"/>
    <n v="19.935381355932204"/>
    <s v="No"/>
    <s v="August"/>
    <n v="2024"/>
  </r>
  <r>
    <s v="S00117785"/>
    <x v="13"/>
    <s v="P22"/>
    <x v="1"/>
    <x v="326"/>
    <n v="4875.75"/>
    <n v="244"/>
    <x v="0"/>
    <n v="19.982581967213115"/>
    <s v="Yes"/>
    <s v="August"/>
    <n v="2023"/>
  </r>
  <r>
    <s v="S00117809"/>
    <x v="13"/>
    <s v="P22"/>
    <x v="4"/>
    <x v="423"/>
    <n v="6003"/>
    <n v="334"/>
    <x v="0"/>
    <n v="17.973053892215567"/>
    <s v="Yes"/>
    <s v="May"/>
    <n v="2024"/>
  </r>
  <r>
    <s v="S00117845"/>
    <x v="14"/>
    <s v="P01"/>
    <x v="3"/>
    <x v="58"/>
    <n v="6381"/>
    <n v="399"/>
    <x v="0"/>
    <n v="15.992481203007518"/>
    <s v="Yes"/>
    <s v="December"/>
    <n v="2023"/>
  </r>
  <r>
    <s v="S00117849"/>
    <x v="14"/>
    <s v="P01"/>
    <x v="5"/>
    <x v="350"/>
    <n v="5418"/>
    <n v="387"/>
    <x v="0"/>
    <n v="14"/>
    <s v="Yes"/>
    <s v="November"/>
    <n v="2023"/>
  </r>
  <r>
    <s v="S00117856"/>
    <x v="14"/>
    <s v="P01"/>
    <x v="0"/>
    <x v="140"/>
    <n v="801"/>
    <n v="51"/>
    <x v="0"/>
    <n v="15.705882352941176"/>
    <s v="Yes"/>
    <s v="October"/>
    <n v="2023"/>
  </r>
  <r>
    <s v="S00117866"/>
    <x v="14"/>
    <s v="P01"/>
    <x v="5"/>
    <x v="65"/>
    <n v="2281.5"/>
    <n v="176"/>
    <x v="0"/>
    <n v="12.963068181818182"/>
    <s v="Yes"/>
    <s v="March"/>
    <n v="2023"/>
  </r>
  <r>
    <s v="S00117874"/>
    <x v="14"/>
    <s v="P01"/>
    <x v="4"/>
    <x v="72"/>
    <n v="9798.75"/>
    <n v="613"/>
    <x v="0"/>
    <n v="15.984910277324634"/>
    <s v="Yes"/>
    <s v="December"/>
    <n v="2023"/>
  </r>
  <r>
    <s v="S00117935"/>
    <x v="14"/>
    <s v="P04"/>
    <x v="5"/>
    <x v="297"/>
    <n v="3723.75"/>
    <n v="532"/>
    <x v="0"/>
    <n v="6.9995300751879697"/>
    <s v="Yes"/>
    <s v="July"/>
    <n v="2023"/>
  </r>
  <r>
    <s v="S00117964"/>
    <x v="14"/>
    <s v="P04"/>
    <x v="3"/>
    <x v="167"/>
    <n v="12870"/>
    <n v="1839"/>
    <x v="0"/>
    <n v="6.9983686786296904"/>
    <s v="Yes"/>
    <s v="April"/>
    <n v="2023"/>
  </r>
  <r>
    <s v="S00117971"/>
    <x v="14"/>
    <s v="P04"/>
    <x v="1"/>
    <x v="122"/>
    <n v="3453.75"/>
    <n v="576"/>
    <x v="0"/>
    <n v="5.99609375"/>
    <s v="Yes"/>
    <s v="September"/>
    <n v="2023"/>
  </r>
  <r>
    <s v="S00118030"/>
    <x v="14"/>
    <s v="P04"/>
    <x v="4"/>
    <x v="72"/>
    <n v="1710"/>
    <n v="214"/>
    <x v="3"/>
    <n v="7.990654205607477"/>
    <s v="No"/>
    <s v="December"/>
    <n v="2023"/>
  </r>
  <r>
    <s v="S00118049"/>
    <x v="14"/>
    <s v="P05"/>
    <x v="3"/>
    <x v="253"/>
    <n v="4421.25"/>
    <n v="737"/>
    <x v="0"/>
    <n v="5.9989823609226596"/>
    <s v="Yes"/>
    <s v="August"/>
    <n v="2023"/>
  </r>
  <r>
    <s v="S00118075"/>
    <x v="14"/>
    <s v="P05"/>
    <x v="0"/>
    <x v="434"/>
    <n v="4401"/>
    <n v="734"/>
    <x v="0"/>
    <n v="5.9959128065395095"/>
    <s v="Yes"/>
    <s v="May"/>
    <n v="2024"/>
  </r>
  <r>
    <s v="S00118109"/>
    <x v="14"/>
    <s v="P05"/>
    <x v="0"/>
    <x v="68"/>
    <n v="3917.25"/>
    <n v="560"/>
    <x v="3"/>
    <n v="6.9950892857142861"/>
    <s v="No"/>
    <s v="July"/>
    <n v="2024"/>
  </r>
  <r>
    <s v="S00118145"/>
    <x v="14"/>
    <s v="P05"/>
    <x v="0"/>
    <x v="173"/>
    <n v="4763.25"/>
    <n v="530"/>
    <x v="0"/>
    <n v="8.9872641509433961"/>
    <s v="Yes"/>
    <s v="January"/>
    <n v="2023"/>
  </r>
  <r>
    <s v="S00118156"/>
    <x v="14"/>
    <s v="P06"/>
    <x v="5"/>
    <x v="42"/>
    <n v="8523"/>
    <n v="316"/>
    <x v="0"/>
    <n v="26.971518987341771"/>
    <s v="Yes"/>
    <s v="June"/>
    <n v="2023"/>
  </r>
  <r>
    <s v="S00118162"/>
    <x v="14"/>
    <s v="P06"/>
    <x v="0"/>
    <x v="17"/>
    <n v="711"/>
    <n v="30"/>
    <x v="0"/>
    <n v="23.7"/>
    <s v="Yes"/>
    <s v="October"/>
    <n v="2023"/>
  </r>
  <r>
    <s v="S00118167"/>
    <x v="14"/>
    <s v="P06"/>
    <x v="3"/>
    <x v="188"/>
    <n v="2297.25"/>
    <n v="96"/>
    <x v="0"/>
    <n v="23.9296875"/>
    <s v="Yes"/>
    <s v="January"/>
    <n v="2023"/>
  </r>
  <r>
    <s v="S00118175"/>
    <x v="14"/>
    <s v="P06"/>
    <x v="1"/>
    <x v="307"/>
    <n v="8511.75"/>
    <n v="328"/>
    <x v="0"/>
    <n v="25.95045731707317"/>
    <s v="Yes"/>
    <s v="December"/>
    <n v="2023"/>
  </r>
  <r>
    <s v="S00118182"/>
    <x v="14"/>
    <s v="P06"/>
    <x v="4"/>
    <x v="277"/>
    <n v="2925"/>
    <n v="122"/>
    <x v="0"/>
    <n v="23.975409836065573"/>
    <s v="Yes"/>
    <s v="February"/>
    <n v="2024"/>
  </r>
  <r>
    <s v="S00118203"/>
    <x v="14"/>
    <s v="P07"/>
    <x v="3"/>
    <x v="31"/>
    <n v="2952"/>
    <n v="123"/>
    <x v="3"/>
    <n v="24"/>
    <s v="No"/>
    <s v="September"/>
    <n v="2023"/>
  </r>
  <r>
    <s v="S00118207"/>
    <x v="14"/>
    <s v="P07"/>
    <x v="5"/>
    <x v="151"/>
    <n v="4718.25"/>
    <n v="197"/>
    <x v="3"/>
    <n v="23.950507614213198"/>
    <s v="No"/>
    <s v="October"/>
    <n v="2023"/>
  </r>
  <r>
    <s v="S00118236"/>
    <x v="14"/>
    <s v="P07"/>
    <x v="3"/>
    <x v="357"/>
    <n v="5375.25"/>
    <n v="224"/>
    <x v="0"/>
    <n v="23.996651785714285"/>
    <s v="Yes"/>
    <s v="January"/>
    <n v="2024"/>
  </r>
  <r>
    <s v="S00118251"/>
    <x v="14"/>
    <s v="P07"/>
    <x v="4"/>
    <x v="36"/>
    <n v="5604.75"/>
    <n v="201"/>
    <x v="0"/>
    <n v="27.884328358208954"/>
    <s v="Yes"/>
    <s v="February"/>
    <n v="2023"/>
  </r>
  <r>
    <s v="S00118267"/>
    <x v="14"/>
    <s v="P07"/>
    <x v="4"/>
    <x v="238"/>
    <n v="6284.25"/>
    <n v="262"/>
    <x v="0"/>
    <n v="23.985687022900763"/>
    <s v="Yes"/>
    <s v="May"/>
    <n v="2024"/>
  </r>
  <r>
    <s v="S00118284"/>
    <x v="14"/>
    <s v="P08"/>
    <x v="4"/>
    <x v="91"/>
    <n v="7263"/>
    <n v="404"/>
    <x v="3"/>
    <n v="17.977722772277229"/>
    <s v="No"/>
    <s v="June"/>
    <n v="2024"/>
  </r>
  <r>
    <s v="S00118321"/>
    <x v="14"/>
    <s v="P08"/>
    <x v="3"/>
    <x v="281"/>
    <n v="8399.25"/>
    <n v="382"/>
    <x v="3"/>
    <n v="21.987565445026178"/>
    <s v="No"/>
    <s v="June"/>
    <n v="2024"/>
  </r>
  <r>
    <s v="S00118339"/>
    <x v="14"/>
    <s v="P08"/>
    <x v="3"/>
    <x v="241"/>
    <n v="7668"/>
    <n v="366"/>
    <x v="0"/>
    <n v="20.950819672131146"/>
    <s v="Yes"/>
    <s v="June"/>
    <n v="2024"/>
  </r>
  <r>
    <s v="S00118364"/>
    <x v="14"/>
    <s v="P09"/>
    <x v="0"/>
    <x v="252"/>
    <n v="8572.5"/>
    <n v="373"/>
    <x v="1"/>
    <n v="22.982573726541556"/>
    <s v="No"/>
    <s v="July"/>
    <n v="2024"/>
  </r>
  <r>
    <s v="S00118371"/>
    <x v="14"/>
    <s v="P10"/>
    <x v="3"/>
    <x v="259"/>
    <n v="5402.25"/>
    <n v="338"/>
    <x v="0"/>
    <n v="15.982988165680473"/>
    <s v="Yes"/>
    <s v="February"/>
    <n v="2023"/>
  </r>
  <r>
    <s v="S00118380"/>
    <x v="14"/>
    <s v="P10"/>
    <x v="1"/>
    <x v="56"/>
    <n v="1066.5"/>
    <n v="89"/>
    <x v="1"/>
    <n v="11.98314606741573"/>
    <s v="No"/>
    <s v="July"/>
    <n v="2024"/>
  </r>
  <r>
    <s v="S00118391"/>
    <x v="14"/>
    <s v="P10"/>
    <x v="3"/>
    <x v="91"/>
    <n v="6711.75"/>
    <n v="517"/>
    <x v="0"/>
    <n v="12.982108317214701"/>
    <s v="Yes"/>
    <s v="June"/>
    <n v="2024"/>
  </r>
  <r>
    <s v="S00118434"/>
    <x v="14"/>
    <s v="P10"/>
    <x v="0"/>
    <x v="62"/>
    <n v="6032.25"/>
    <n v="403"/>
    <x v="0"/>
    <n v="14.968362282878411"/>
    <s v="Yes"/>
    <s v="November"/>
    <n v="2023"/>
  </r>
  <r>
    <s v="S00118480"/>
    <x v="14"/>
    <s v="P10"/>
    <x v="2"/>
    <x v="200"/>
    <n v="330.75"/>
    <n v="21"/>
    <x v="1"/>
    <n v="15.75"/>
    <s v="No"/>
    <s v="August"/>
    <n v="2024"/>
  </r>
  <r>
    <s v="S00118486"/>
    <x v="14"/>
    <s v="P10"/>
    <x v="4"/>
    <x v="86"/>
    <n v="6585.75"/>
    <n v="471"/>
    <x v="0"/>
    <n v="13.982484076433121"/>
    <s v="Yes"/>
    <s v="November"/>
    <n v="2023"/>
  </r>
  <r>
    <s v="S00118511"/>
    <x v="14"/>
    <s v="P11"/>
    <x v="5"/>
    <x v="204"/>
    <n v="10253.25"/>
    <n v="540"/>
    <x v="0"/>
    <n v="18.987500000000001"/>
    <s v="Yes"/>
    <s v="September"/>
    <n v="2023"/>
  </r>
  <r>
    <s v="S00118545"/>
    <x v="14"/>
    <s v="P12"/>
    <x v="5"/>
    <x v="353"/>
    <n v="16731"/>
    <n v="1116"/>
    <x v="0"/>
    <n v="14.991935483870968"/>
    <s v="Yes"/>
    <s v="April"/>
    <n v="2024"/>
  </r>
  <r>
    <s v="S00118551"/>
    <x v="14"/>
    <s v="P12"/>
    <x v="0"/>
    <x v="198"/>
    <n v="3883.5"/>
    <n v="299"/>
    <x v="1"/>
    <n v="12.988294314381271"/>
    <s v="No"/>
    <s v="August"/>
    <n v="2024"/>
  </r>
  <r>
    <s v="S00118578"/>
    <x v="14"/>
    <s v="P12"/>
    <x v="3"/>
    <x v="22"/>
    <n v="11112.75"/>
    <n v="695"/>
    <x v="0"/>
    <n v="15.989568345323741"/>
    <s v="Yes"/>
    <s v="October"/>
    <n v="2023"/>
  </r>
  <r>
    <s v="S00118608"/>
    <x v="14"/>
    <s v="P13"/>
    <x v="4"/>
    <x v="268"/>
    <n v="9078.75"/>
    <n v="908"/>
    <x v="0"/>
    <n v="9.9986233480176203"/>
    <s v="Yes"/>
    <s v="April"/>
    <n v="2024"/>
  </r>
  <r>
    <s v="S00118630"/>
    <x v="14"/>
    <s v="P13"/>
    <x v="5"/>
    <x v="150"/>
    <n v="4522.5"/>
    <n v="754"/>
    <x v="0"/>
    <n v="5.998010610079576"/>
    <s v="Yes"/>
    <s v="August"/>
    <n v="2023"/>
  </r>
  <r>
    <s v="S00118710"/>
    <x v="14"/>
    <s v="P13"/>
    <x v="4"/>
    <x v="15"/>
    <n v="2.25"/>
    <n v="1"/>
    <x v="2"/>
    <n v="2.25"/>
    <s v="No"/>
    <s v="September"/>
    <n v="2024"/>
  </r>
  <r>
    <s v="S00118717"/>
    <x v="14"/>
    <s v="P14"/>
    <x v="5"/>
    <x v="394"/>
    <n v="5001.75"/>
    <n v="313"/>
    <x v="0"/>
    <n v="15.980031948881789"/>
    <s v="Yes"/>
    <s v="March"/>
    <n v="2023"/>
  </r>
  <r>
    <s v="S00118748"/>
    <x v="14"/>
    <s v="P14"/>
    <x v="3"/>
    <x v="44"/>
    <n v="5661"/>
    <n v="315"/>
    <x v="0"/>
    <n v="17.971428571428572"/>
    <s v="Yes"/>
    <s v="June"/>
    <n v="2023"/>
  </r>
  <r>
    <s v="S00118769"/>
    <x v="14"/>
    <s v="P14"/>
    <x v="2"/>
    <x v="86"/>
    <n v="3820.5"/>
    <n v="225"/>
    <x v="0"/>
    <n v="16.98"/>
    <s v="Yes"/>
    <s v="November"/>
    <n v="2023"/>
  </r>
  <r>
    <s v="S00118780"/>
    <x v="14"/>
    <s v="P15"/>
    <x v="3"/>
    <x v="215"/>
    <n v="7436.25"/>
    <n v="392"/>
    <x v="2"/>
    <n v="18.970025510204081"/>
    <s v="No"/>
    <s v="September"/>
    <n v="2024"/>
  </r>
  <r>
    <s v="S00118794"/>
    <x v="14"/>
    <s v="P15"/>
    <x v="4"/>
    <x v="71"/>
    <n v="12024"/>
    <n v="668"/>
    <x v="2"/>
    <n v="18"/>
    <s v="No"/>
    <s v="September"/>
    <n v="2024"/>
  </r>
  <r>
    <s v="S00118806"/>
    <x v="14"/>
    <s v="P15"/>
    <x v="0"/>
    <x v="71"/>
    <n v="2434.5"/>
    <n v="136"/>
    <x v="2"/>
    <n v="17.900735294117649"/>
    <s v="No"/>
    <s v="September"/>
    <n v="2024"/>
  </r>
  <r>
    <s v="S00118813"/>
    <x v="14"/>
    <s v="P16"/>
    <x v="3"/>
    <x v="139"/>
    <n v="7038"/>
    <n v="470"/>
    <x v="0"/>
    <n v="14.974468085106382"/>
    <s v="Yes"/>
    <s v="March"/>
    <n v="2024"/>
  </r>
  <r>
    <s v="S00118863"/>
    <x v="14"/>
    <s v="P16"/>
    <x v="4"/>
    <x v="351"/>
    <n v="8678.25"/>
    <n v="483"/>
    <x v="0"/>
    <n v="17.967391304347824"/>
    <s v="Yes"/>
    <s v="March"/>
    <n v="2023"/>
  </r>
  <r>
    <s v="S00118883"/>
    <x v="14"/>
    <s v="P16"/>
    <x v="3"/>
    <x v="120"/>
    <n v="9508.5"/>
    <n v="560"/>
    <x v="0"/>
    <n v="16.979464285714286"/>
    <s v="Yes"/>
    <s v="February"/>
    <n v="2023"/>
  </r>
  <r>
    <s v="S00118944"/>
    <x v="14"/>
    <s v="P17"/>
    <x v="0"/>
    <x v="271"/>
    <n v="4979.25"/>
    <n v="453"/>
    <x v="2"/>
    <n v="10.991721854304636"/>
    <s v="No"/>
    <s v="September"/>
    <n v="2024"/>
  </r>
  <r>
    <s v="S00118958"/>
    <x v="14"/>
    <s v="P17"/>
    <x v="1"/>
    <x v="242"/>
    <n v="7382.25"/>
    <n v="821"/>
    <x v="0"/>
    <n v="8.9917783191230214"/>
    <s v="Yes"/>
    <s v="November"/>
    <n v="2023"/>
  </r>
  <r>
    <s v="S00119051"/>
    <x v="14"/>
    <s v="P19"/>
    <x v="3"/>
    <x v="259"/>
    <n v="4511.25"/>
    <n v="174"/>
    <x v="0"/>
    <n v="25.926724137931036"/>
    <s v="Yes"/>
    <s v="February"/>
    <n v="2023"/>
  </r>
  <r>
    <s v="S00119062"/>
    <x v="14"/>
    <s v="P19"/>
    <x v="0"/>
    <x v="193"/>
    <n v="2774.25"/>
    <n v="100"/>
    <x v="0"/>
    <n v="27.7425"/>
    <s v="Yes"/>
    <s v="November"/>
    <n v="2023"/>
  </r>
  <r>
    <s v="S00119063"/>
    <x v="14"/>
    <s v="P19"/>
    <x v="0"/>
    <x v="170"/>
    <n v="693"/>
    <n v="27"/>
    <x v="1"/>
    <n v="25.666666666666668"/>
    <s v="No"/>
    <s v="July"/>
    <n v="2024"/>
  </r>
  <r>
    <s v="S00119080"/>
    <x v="14"/>
    <s v="P19"/>
    <x v="0"/>
    <x v="179"/>
    <n v="3971.25"/>
    <n v="148"/>
    <x v="0"/>
    <n v="26.83277027027027"/>
    <s v="Yes"/>
    <s v="December"/>
    <n v="2023"/>
  </r>
  <r>
    <s v="S00119179"/>
    <x v="14"/>
    <s v="P21"/>
    <x v="1"/>
    <x v="240"/>
    <n v="45"/>
    <n v="5"/>
    <x v="0"/>
    <n v="9"/>
    <s v="Yes"/>
    <s v="August"/>
    <n v="2023"/>
  </r>
  <r>
    <s v="S00119180"/>
    <x v="14"/>
    <s v="P21"/>
    <x v="0"/>
    <x v="183"/>
    <n v="243"/>
    <n v="35"/>
    <x v="3"/>
    <n v="6.9428571428571431"/>
    <s v="No"/>
    <s v="June"/>
    <n v="2024"/>
  </r>
  <r>
    <s v="S00119181"/>
    <x v="14"/>
    <s v="P21"/>
    <x v="0"/>
    <x v="192"/>
    <n v="2313"/>
    <n v="290"/>
    <x v="0"/>
    <n v="7.9758620689655171"/>
    <s v="Yes"/>
    <s v="April"/>
    <n v="2023"/>
  </r>
  <r>
    <s v="S00119211"/>
    <x v="14"/>
    <s v="P21"/>
    <x v="2"/>
    <x v="155"/>
    <n v="5989.5"/>
    <n v="749"/>
    <x v="0"/>
    <n v="7.9966622162883843"/>
    <s v="Yes"/>
    <s v="April"/>
    <n v="2023"/>
  </r>
  <r>
    <s v="S00119222"/>
    <x v="14"/>
    <s v="P21"/>
    <x v="3"/>
    <x v="394"/>
    <n v="10451.25"/>
    <n v="1307"/>
    <x v="3"/>
    <n v="7.9963657230298395"/>
    <s v="No"/>
    <s v="March"/>
    <n v="2023"/>
  </r>
  <r>
    <s v="S00119243"/>
    <x v="14"/>
    <s v="P22"/>
    <x v="5"/>
    <x v="16"/>
    <n v="4981.5"/>
    <n v="238"/>
    <x v="1"/>
    <n v="20.930672268907564"/>
    <s v="No"/>
    <s v="July"/>
    <n v="2024"/>
  </r>
  <r>
    <s v="S00119261"/>
    <x v="14"/>
    <s v="P22"/>
    <x v="5"/>
    <x v="86"/>
    <n v="5832"/>
    <n v="324"/>
    <x v="0"/>
    <n v="18"/>
    <s v="Yes"/>
    <s v="November"/>
    <n v="2023"/>
  </r>
  <r>
    <s v="S00119268"/>
    <x v="14"/>
    <s v="P22"/>
    <x v="4"/>
    <x v="82"/>
    <n v="420.75"/>
    <n v="22"/>
    <x v="0"/>
    <n v="19.125"/>
    <s v="Yes"/>
    <s v="February"/>
    <n v="2024"/>
  </r>
  <r>
    <s v="S00119275"/>
    <x v="14"/>
    <s v="P22"/>
    <x v="3"/>
    <x v="212"/>
    <n v="9261"/>
    <n v="488"/>
    <x v="0"/>
    <n v="18.977459016393443"/>
    <s v="Yes"/>
    <s v="May"/>
    <n v="2024"/>
  </r>
  <r>
    <s v="S00119286"/>
    <x v="14"/>
    <s v="P22"/>
    <x v="4"/>
    <x v="48"/>
    <n v="5366.25"/>
    <n v="256"/>
    <x v="3"/>
    <n v="20.9619140625"/>
    <s v="No"/>
    <s v="June"/>
    <n v="2024"/>
  </r>
  <r>
    <s v="S00119349"/>
    <x v="14"/>
    <s v="P01"/>
    <x v="1"/>
    <x v="109"/>
    <n v="2376"/>
    <n v="198"/>
    <x v="0"/>
    <n v="12"/>
    <s v="Yes"/>
    <s v="February"/>
    <n v="2024"/>
  </r>
  <r>
    <s v="S00119360"/>
    <x v="14"/>
    <s v="P01"/>
    <x v="3"/>
    <x v="358"/>
    <n v="5204.25"/>
    <n v="401"/>
    <x v="0"/>
    <n v="12.978179551122194"/>
    <s v="Yes"/>
    <s v="February"/>
    <n v="2023"/>
  </r>
  <r>
    <s v="S00119403"/>
    <x v="14"/>
    <s v="P01"/>
    <x v="0"/>
    <x v="219"/>
    <n v="15097.5"/>
    <n v="1162"/>
    <x v="0"/>
    <n v="12.992685025817556"/>
    <s v="Yes"/>
    <s v="March"/>
    <n v="2023"/>
  </r>
  <r>
    <s v="S00119432"/>
    <x v="14"/>
    <s v="P02"/>
    <x v="2"/>
    <x v="143"/>
    <n v="949.5"/>
    <n v="64"/>
    <x v="0"/>
    <n v="14.8359375"/>
    <s v="Yes"/>
    <s v="October"/>
    <n v="2023"/>
  </r>
  <r>
    <s v="S00119465"/>
    <x v="14"/>
    <s v="P04"/>
    <x v="5"/>
    <x v="307"/>
    <n v="1710"/>
    <n v="214"/>
    <x v="0"/>
    <n v="7.990654205607477"/>
    <s v="Yes"/>
    <s v="December"/>
    <n v="2023"/>
  </r>
  <r>
    <s v="S00119468"/>
    <x v="14"/>
    <s v="P04"/>
    <x v="1"/>
    <x v="67"/>
    <n v="8295.75"/>
    <n v="1383"/>
    <x v="0"/>
    <n v="5.9983731019522777"/>
    <s v="Yes"/>
    <s v="January"/>
    <n v="2023"/>
  </r>
  <r>
    <s v="S00119469"/>
    <x v="14"/>
    <s v="P04"/>
    <x v="0"/>
    <x v="176"/>
    <n v="7170.75"/>
    <n v="1435"/>
    <x v="0"/>
    <n v="4.9970383275261323"/>
    <s v="Yes"/>
    <s v="May"/>
    <n v="2023"/>
  </r>
  <r>
    <s v="S00119491"/>
    <x v="14"/>
    <s v="P04"/>
    <x v="4"/>
    <x v="340"/>
    <n v="11823.75"/>
    <n v="1478"/>
    <x v="0"/>
    <n v="7.9998308525033828"/>
    <s v="Yes"/>
    <s v="June"/>
    <n v="2023"/>
  </r>
  <r>
    <s v="S00119517"/>
    <x v="14"/>
    <s v="P04"/>
    <x v="2"/>
    <x v="158"/>
    <n v="2558.25"/>
    <n v="366"/>
    <x v="0"/>
    <n v="6.9897540983606561"/>
    <s v="Yes"/>
    <s v="July"/>
    <n v="2023"/>
  </r>
  <r>
    <s v="S00119533"/>
    <x v="14"/>
    <s v="P04"/>
    <x v="5"/>
    <x v="381"/>
    <n v="3651.75"/>
    <n v="457"/>
    <x v="0"/>
    <n v="7.9907002188183807"/>
    <s v="Yes"/>
    <s v="October"/>
    <n v="2023"/>
  </r>
  <r>
    <s v="S00119627"/>
    <x v="14"/>
    <s v="P05"/>
    <x v="4"/>
    <x v="4"/>
    <n v="9711"/>
    <n v="1619"/>
    <x v="0"/>
    <n v="5.9981470043236564"/>
    <s v="Yes"/>
    <s v="December"/>
    <n v="2023"/>
  </r>
  <r>
    <s v="S00119635"/>
    <x v="14"/>
    <s v="P05"/>
    <x v="5"/>
    <x v="327"/>
    <n v="3721.5"/>
    <n v="414"/>
    <x v="0"/>
    <n v="8.9891304347826093"/>
    <s v="Yes"/>
    <s v="April"/>
    <n v="2024"/>
  </r>
  <r>
    <s v="S00119649"/>
    <x v="14"/>
    <s v="P05"/>
    <x v="3"/>
    <x v="350"/>
    <n v="641.25"/>
    <n v="72"/>
    <x v="0"/>
    <n v="8.90625"/>
    <s v="Yes"/>
    <s v="November"/>
    <n v="2023"/>
  </r>
  <r>
    <s v="S00119650"/>
    <x v="14"/>
    <s v="P05"/>
    <x v="5"/>
    <x v="55"/>
    <n v="54"/>
    <n v="7"/>
    <x v="0"/>
    <n v="7.7142857142857144"/>
    <s v="Yes"/>
    <s v="January"/>
    <n v="2023"/>
  </r>
  <r>
    <s v="S00119663"/>
    <x v="14"/>
    <s v="P05"/>
    <x v="3"/>
    <x v="350"/>
    <n v="8651.25"/>
    <n v="1442"/>
    <x v="0"/>
    <n v="5.9994798890429957"/>
    <s v="Yes"/>
    <s v="November"/>
    <n v="2023"/>
  </r>
  <r>
    <s v="S00119697"/>
    <x v="14"/>
    <s v="P06"/>
    <x v="3"/>
    <x v="0"/>
    <n v="4151.25"/>
    <n v="160"/>
    <x v="0"/>
    <n v="25.9453125"/>
    <s v="Yes"/>
    <s v="December"/>
    <n v="2023"/>
  </r>
  <r>
    <s v="S00119731"/>
    <x v="14"/>
    <s v="P07"/>
    <x v="3"/>
    <x v="5"/>
    <n v="4752"/>
    <n v="183"/>
    <x v="3"/>
    <n v="25.967213114754099"/>
    <s v="No"/>
    <s v="August"/>
    <n v="2024"/>
  </r>
  <r>
    <s v="S00119764"/>
    <x v="14"/>
    <s v="P07"/>
    <x v="4"/>
    <x v="172"/>
    <n v="4947.75"/>
    <n v="184"/>
    <x v="0"/>
    <n v="26.889945652173914"/>
    <s v="Yes"/>
    <s v="January"/>
    <n v="2023"/>
  </r>
  <r>
    <s v="S00119768"/>
    <x v="14"/>
    <s v="P07"/>
    <x v="3"/>
    <x v="96"/>
    <n v="5593.5"/>
    <n v="208"/>
    <x v="0"/>
    <n v="26.891826923076923"/>
    <s v="Yes"/>
    <s v="January"/>
    <n v="2023"/>
  </r>
  <r>
    <s v="S00119770"/>
    <x v="14"/>
    <s v="P07"/>
    <x v="5"/>
    <x v="42"/>
    <n v="5474.25"/>
    <n v="211"/>
    <x v="0"/>
    <n v="25.944312796208532"/>
    <s v="Yes"/>
    <s v="June"/>
    <n v="2023"/>
  </r>
  <r>
    <s v="S00119786"/>
    <x v="14"/>
    <s v="P07"/>
    <x v="5"/>
    <x v="319"/>
    <n v="5231.25"/>
    <n v="202"/>
    <x v="3"/>
    <n v="25.897277227722771"/>
    <s v="No"/>
    <s v="January"/>
    <n v="2024"/>
  </r>
  <r>
    <s v="S00119793"/>
    <x v="14"/>
    <s v="P07"/>
    <x v="0"/>
    <x v="421"/>
    <n v="5769"/>
    <n v="231"/>
    <x v="0"/>
    <n v="24.974025974025974"/>
    <s v="Yes"/>
    <s v="February"/>
    <n v="2023"/>
  </r>
  <r>
    <s v="S00119808"/>
    <x v="14"/>
    <s v="P08"/>
    <x v="1"/>
    <x v="57"/>
    <n v="623.25"/>
    <n v="32"/>
    <x v="0"/>
    <n v="19.4765625"/>
    <s v="Yes"/>
    <s v="February"/>
    <n v="2024"/>
  </r>
  <r>
    <s v="S00119822"/>
    <x v="14"/>
    <s v="P08"/>
    <x v="5"/>
    <x v="96"/>
    <n v="2859.75"/>
    <n v="143"/>
    <x v="0"/>
    <n v="19.998251748251747"/>
    <s v="Yes"/>
    <s v="January"/>
    <n v="2023"/>
  </r>
  <r>
    <s v="S00119851"/>
    <x v="14"/>
    <s v="P08"/>
    <x v="3"/>
    <x v="448"/>
    <n v="8115.75"/>
    <n v="406"/>
    <x v="1"/>
    <n v="19.989532019704434"/>
    <s v="No"/>
    <s v="August"/>
    <n v="2024"/>
  </r>
  <r>
    <s v="S00119863"/>
    <x v="14"/>
    <s v="P08"/>
    <x v="4"/>
    <x v="50"/>
    <n v="10764"/>
    <n v="490"/>
    <x v="0"/>
    <n v="21.96734693877551"/>
    <s v="Yes"/>
    <s v="July"/>
    <n v="2023"/>
  </r>
  <r>
    <s v="S00119890"/>
    <x v="14"/>
    <s v="P09"/>
    <x v="5"/>
    <x v="170"/>
    <n v="10143"/>
    <n v="462"/>
    <x v="1"/>
    <n v="21.954545454545453"/>
    <s v="No"/>
    <s v="July"/>
    <n v="2024"/>
  </r>
  <r>
    <s v="S00119900"/>
    <x v="14"/>
    <s v="P09"/>
    <x v="4"/>
    <x v="395"/>
    <n v="5152.5"/>
    <n v="225"/>
    <x v="0"/>
    <n v="22.9"/>
    <s v="Yes"/>
    <s v="May"/>
    <n v="2024"/>
  </r>
  <r>
    <s v="S00119919"/>
    <x v="14"/>
    <s v="P10"/>
    <x v="3"/>
    <x v="161"/>
    <n v="1604.25"/>
    <n v="134"/>
    <x v="0"/>
    <n v="11.972014925373134"/>
    <s v="Yes"/>
    <s v="April"/>
    <n v="2024"/>
  </r>
  <r>
    <s v="S00119957"/>
    <x v="14"/>
    <s v="P10"/>
    <x v="5"/>
    <x v="131"/>
    <n v="7132.5"/>
    <n v="476"/>
    <x v="0"/>
    <n v="14.984243697478991"/>
    <s v="Yes"/>
    <s v="May"/>
    <n v="2024"/>
  </r>
  <r>
    <s v="S00119965"/>
    <x v="14"/>
    <s v="P10"/>
    <x v="4"/>
    <x v="189"/>
    <n v="8219.25"/>
    <n v="548"/>
    <x v="0"/>
    <n v="14.998631386861314"/>
    <s v="Yes"/>
    <s v="November"/>
    <n v="2023"/>
  </r>
  <r>
    <s v="S00119973"/>
    <x v="14"/>
    <s v="P10"/>
    <x v="5"/>
    <x v="167"/>
    <n v="5179.5"/>
    <n v="399"/>
    <x v="0"/>
    <n v="12.981203007518797"/>
    <s v="Yes"/>
    <s v="April"/>
    <n v="2023"/>
  </r>
  <r>
    <s v="S00120030"/>
    <x v="14"/>
    <s v="P11"/>
    <x v="0"/>
    <x v="14"/>
    <n v="5676.75"/>
    <n v="316"/>
    <x v="1"/>
    <n v="17.964398734177216"/>
    <s v="No"/>
    <s v="August"/>
    <n v="2024"/>
  </r>
  <r>
    <s v="S00120067"/>
    <x v="14"/>
    <s v="P12"/>
    <x v="4"/>
    <x v="237"/>
    <n v="4828.5"/>
    <n v="322"/>
    <x v="0"/>
    <n v="14.995341614906833"/>
    <s v="Yes"/>
    <s v="June"/>
    <n v="2024"/>
  </r>
  <r>
    <s v="S00120093"/>
    <x v="14"/>
    <s v="P12"/>
    <x v="5"/>
    <x v="318"/>
    <n v="10003.5"/>
    <n v="715"/>
    <x v="0"/>
    <n v="13.99090909090909"/>
    <s v="Yes"/>
    <s v="September"/>
    <n v="2023"/>
  </r>
  <r>
    <s v="S00120098"/>
    <x v="14"/>
    <s v="P12"/>
    <x v="0"/>
    <x v="286"/>
    <n v="10878.75"/>
    <n v="640"/>
    <x v="0"/>
    <n v="16.998046875"/>
    <s v="Yes"/>
    <s v="January"/>
    <n v="2024"/>
  </r>
  <r>
    <s v="S00120116"/>
    <x v="14"/>
    <s v="P12"/>
    <x v="0"/>
    <x v="187"/>
    <n v="5728.5"/>
    <n v="337"/>
    <x v="0"/>
    <n v="16.998516320474778"/>
    <s v="Yes"/>
    <s v="February"/>
    <n v="2024"/>
  </r>
  <r>
    <s v="S00120150"/>
    <x v="14"/>
    <s v="P13"/>
    <x v="0"/>
    <x v="331"/>
    <n v="4025.25"/>
    <n v="448"/>
    <x v="0"/>
    <n v="8.9849330357142865"/>
    <s v="Yes"/>
    <s v="March"/>
    <n v="2024"/>
  </r>
  <r>
    <s v="S00120163"/>
    <x v="14"/>
    <s v="P13"/>
    <x v="2"/>
    <x v="159"/>
    <n v="9729"/>
    <n v="1390"/>
    <x v="0"/>
    <n v="6.9992805755395686"/>
    <s v="Yes"/>
    <s v="June"/>
    <n v="2023"/>
  </r>
  <r>
    <s v="S00120189"/>
    <x v="14"/>
    <s v="P13"/>
    <x v="4"/>
    <x v="299"/>
    <n v="4770"/>
    <n v="530"/>
    <x v="0"/>
    <n v="9"/>
    <s v="Yes"/>
    <s v="December"/>
    <n v="2023"/>
  </r>
  <r>
    <s v="S00120204"/>
    <x v="14"/>
    <s v="P13"/>
    <x v="4"/>
    <x v="85"/>
    <n v="5476.5"/>
    <n v="548"/>
    <x v="1"/>
    <n v="9.9936131386861309"/>
    <s v="No"/>
    <s v="August"/>
    <n v="2024"/>
  </r>
  <r>
    <s v="S00120232"/>
    <x v="14"/>
    <s v="P13"/>
    <x v="1"/>
    <x v="29"/>
    <n v="5280.75"/>
    <n v="661"/>
    <x v="0"/>
    <n v="7.9890317700453854"/>
    <s v="Yes"/>
    <s v="November"/>
    <n v="2023"/>
  </r>
  <r>
    <s v="S00120255"/>
    <x v="14"/>
    <s v="P14"/>
    <x v="4"/>
    <x v="63"/>
    <n v="2738.25"/>
    <n v="172"/>
    <x v="0"/>
    <n v="15.920058139534884"/>
    <s v="Yes"/>
    <s v="June"/>
    <n v="2023"/>
  </r>
  <r>
    <s v="S00120256"/>
    <x v="14"/>
    <s v="P14"/>
    <x v="4"/>
    <x v="19"/>
    <n v="5159.25"/>
    <n v="287"/>
    <x v="0"/>
    <n v="17.976480836236934"/>
    <s v="Yes"/>
    <s v="June"/>
    <n v="2023"/>
  </r>
  <r>
    <s v="S00120270"/>
    <x v="14"/>
    <s v="P14"/>
    <x v="0"/>
    <x v="50"/>
    <n v="5985"/>
    <n v="399"/>
    <x v="0"/>
    <n v="15"/>
    <s v="Yes"/>
    <s v="July"/>
    <n v="2023"/>
  </r>
  <r>
    <s v="S00120271"/>
    <x v="14"/>
    <s v="P14"/>
    <x v="4"/>
    <x v="255"/>
    <n v="5694.75"/>
    <n v="335"/>
    <x v="0"/>
    <n v="16.999253731343284"/>
    <s v="Yes"/>
    <s v="April"/>
    <n v="2024"/>
  </r>
  <r>
    <s v="S00120276"/>
    <x v="14"/>
    <s v="P14"/>
    <x v="3"/>
    <x v="297"/>
    <n v="4743"/>
    <n v="317"/>
    <x v="0"/>
    <n v="14.962145110410095"/>
    <s v="Yes"/>
    <s v="July"/>
    <n v="2023"/>
  </r>
  <r>
    <s v="S00120354"/>
    <x v="14"/>
    <s v="P16"/>
    <x v="0"/>
    <x v="211"/>
    <n v="3066.75"/>
    <n v="192"/>
    <x v="3"/>
    <n v="15.97265625"/>
    <s v="No"/>
    <s v="September"/>
    <n v="2024"/>
  </r>
  <r>
    <s v="S00120355"/>
    <x v="14"/>
    <s v="P16"/>
    <x v="0"/>
    <x v="383"/>
    <n v="2943"/>
    <n v="211"/>
    <x v="0"/>
    <n v="13.947867298578199"/>
    <s v="Yes"/>
    <s v="October"/>
    <n v="2023"/>
  </r>
  <r>
    <s v="S00120363"/>
    <x v="14"/>
    <s v="P16"/>
    <x v="3"/>
    <x v="100"/>
    <n v="5170.5"/>
    <n v="288"/>
    <x v="0"/>
    <n v="17.953125"/>
    <s v="Yes"/>
    <s v="November"/>
    <n v="2023"/>
  </r>
  <r>
    <s v="S00120366"/>
    <x v="14"/>
    <s v="P16"/>
    <x v="5"/>
    <x v="80"/>
    <n v="578.25"/>
    <n v="37"/>
    <x v="0"/>
    <n v="15.628378378378379"/>
    <s v="Yes"/>
    <s v="February"/>
    <n v="2024"/>
  </r>
  <r>
    <s v="S00120396"/>
    <x v="14"/>
    <s v="P16"/>
    <x v="3"/>
    <x v="4"/>
    <n v="7767"/>
    <n v="457"/>
    <x v="0"/>
    <n v="16.995623632385119"/>
    <s v="Yes"/>
    <s v="December"/>
    <n v="2023"/>
  </r>
  <r>
    <s v="S00120419"/>
    <x v="14"/>
    <s v="P16"/>
    <x v="1"/>
    <x v="229"/>
    <n v="10550.25"/>
    <n v="754"/>
    <x v="0"/>
    <n v="13.99237400530504"/>
    <s v="Yes"/>
    <s v="June"/>
    <n v="2023"/>
  </r>
  <r>
    <s v="S00120467"/>
    <x v="14"/>
    <s v="P17"/>
    <x v="5"/>
    <x v="52"/>
    <n v="1221.75"/>
    <n v="175"/>
    <x v="0"/>
    <n v="6.9814285714285713"/>
    <s v="Yes"/>
    <s v="August"/>
    <n v="2023"/>
  </r>
  <r>
    <s v="S00120495"/>
    <x v="14"/>
    <s v="P17"/>
    <x v="4"/>
    <x v="137"/>
    <n v="1680.75"/>
    <n v="211"/>
    <x v="2"/>
    <n v="7.9656398104265405"/>
    <s v="No"/>
    <s v="September"/>
    <n v="2024"/>
  </r>
  <r>
    <s v="S00120508"/>
    <x v="14"/>
    <s v="P18"/>
    <x v="0"/>
    <x v="139"/>
    <n v="5953.5"/>
    <n v="596"/>
    <x v="0"/>
    <n v="9.9890939597315445"/>
    <s v="Yes"/>
    <s v="March"/>
    <n v="2024"/>
  </r>
  <r>
    <s v="S00120525"/>
    <x v="14"/>
    <s v="P18"/>
    <x v="0"/>
    <x v="32"/>
    <n v="28588.5"/>
    <n v="3177"/>
    <x v="0"/>
    <n v="8.9985835694050991"/>
    <s v="Yes"/>
    <s v="June"/>
    <n v="2024"/>
  </r>
  <r>
    <s v="S00120526"/>
    <x v="14"/>
    <s v="P18"/>
    <x v="4"/>
    <x v="348"/>
    <n v="9405"/>
    <n v="941"/>
    <x v="0"/>
    <n v="9.9946865037194481"/>
    <s v="Yes"/>
    <s v="May"/>
    <n v="2024"/>
  </r>
  <r>
    <s v="S00120542"/>
    <x v="14"/>
    <s v="P18"/>
    <x v="0"/>
    <x v="178"/>
    <n v="5283"/>
    <n v="529"/>
    <x v="0"/>
    <n v="9.9867674858223054"/>
    <s v="Yes"/>
    <s v="September"/>
    <n v="2023"/>
  </r>
  <r>
    <s v="S00120558"/>
    <x v="14"/>
    <s v="P18"/>
    <x v="0"/>
    <x v="117"/>
    <n v="11880"/>
    <n v="1188"/>
    <x v="3"/>
    <n v="10"/>
    <s v="No"/>
    <s v="February"/>
    <n v="2024"/>
  </r>
  <r>
    <s v="S00120559"/>
    <x v="14"/>
    <s v="P18"/>
    <x v="0"/>
    <x v="314"/>
    <n v="5287.5"/>
    <n v="661"/>
    <x v="0"/>
    <n v="7.9992435703479581"/>
    <s v="Yes"/>
    <s v="November"/>
    <n v="2023"/>
  </r>
  <r>
    <s v="S00120587"/>
    <x v="14"/>
    <s v="P19"/>
    <x v="5"/>
    <x v="371"/>
    <n v="8498.25"/>
    <n v="340"/>
    <x v="0"/>
    <n v="24.994852941176472"/>
    <s v="Yes"/>
    <s v="May"/>
    <n v="2023"/>
  </r>
  <r>
    <s v="S00120589"/>
    <x v="14"/>
    <s v="P19"/>
    <x v="1"/>
    <x v="264"/>
    <n v="6261.75"/>
    <n v="241"/>
    <x v="1"/>
    <n v="25.982365145228215"/>
    <s v="No"/>
    <s v="July"/>
    <n v="2024"/>
  </r>
  <r>
    <s v="S00120688"/>
    <x v="14"/>
    <s v="P21"/>
    <x v="5"/>
    <x v="68"/>
    <n v="4929.75"/>
    <n v="449"/>
    <x v="3"/>
    <n v="10.979398663697104"/>
    <s v="No"/>
    <s v="July"/>
    <n v="2024"/>
  </r>
  <r>
    <s v="S00120694"/>
    <x v="14"/>
    <s v="P21"/>
    <x v="0"/>
    <x v="412"/>
    <n v="1224"/>
    <n v="123"/>
    <x v="0"/>
    <n v="9.9512195121951219"/>
    <s v="Yes"/>
    <s v="July"/>
    <n v="2023"/>
  </r>
  <r>
    <s v="S00120720"/>
    <x v="14"/>
    <s v="P21"/>
    <x v="3"/>
    <x v="384"/>
    <n v="4340.25"/>
    <n v="483"/>
    <x v="0"/>
    <n v="8.9860248447204967"/>
    <s v="Yes"/>
    <s v="June"/>
    <n v="2024"/>
  </r>
  <r>
    <s v="S00120738"/>
    <x v="14"/>
    <s v="P21"/>
    <x v="5"/>
    <x v="69"/>
    <n v="778.5"/>
    <n v="87"/>
    <x v="0"/>
    <n v="8.9482758620689662"/>
    <s v="Yes"/>
    <s v="July"/>
    <n v="2023"/>
  </r>
  <r>
    <s v="S00120748"/>
    <x v="14"/>
    <s v="P21"/>
    <x v="4"/>
    <x v="255"/>
    <n v="5172.75"/>
    <n v="518"/>
    <x v="0"/>
    <n v="9.9860038610038604"/>
    <s v="Yes"/>
    <s v="April"/>
    <n v="2024"/>
  </r>
  <r>
    <s v="S00120756"/>
    <x v="14"/>
    <s v="P21"/>
    <x v="5"/>
    <x v="384"/>
    <n v="4288.5"/>
    <n v="429"/>
    <x v="0"/>
    <n v="9.9965034965034967"/>
    <s v="Yes"/>
    <s v="June"/>
    <n v="2024"/>
  </r>
  <r>
    <s v="S00120764"/>
    <x v="14"/>
    <s v="P21"/>
    <x v="4"/>
    <x v="348"/>
    <n v="4974.75"/>
    <n v="553"/>
    <x v="0"/>
    <n v="8.9959312839059677"/>
    <s v="Yes"/>
    <s v="May"/>
    <n v="2024"/>
  </r>
  <r>
    <s v="S00120773"/>
    <x v="14"/>
    <s v="P22"/>
    <x v="5"/>
    <x v="115"/>
    <n v="12192.75"/>
    <n v="642"/>
    <x v="2"/>
    <n v="18.991822429906541"/>
    <s v="No"/>
    <s v="September"/>
    <n v="2024"/>
  </r>
  <r>
    <s v="S00120804"/>
    <x v="14"/>
    <s v="P22"/>
    <x v="3"/>
    <x v="402"/>
    <n v="8421.75"/>
    <n v="402"/>
    <x v="0"/>
    <n v="20.949626865671643"/>
    <s v="Yes"/>
    <s v="April"/>
    <n v="2023"/>
  </r>
  <r>
    <s v="S00120835"/>
    <x v="14"/>
    <s v="P22"/>
    <x v="4"/>
    <x v="385"/>
    <n v="12528"/>
    <n v="627"/>
    <x v="2"/>
    <n v="19.980861244019138"/>
    <s v="No"/>
    <s v="September"/>
    <n v="2024"/>
  </r>
  <r>
    <s v="S00120846"/>
    <x v="14"/>
    <s v="P22"/>
    <x v="0"/>
    <x v="241"/>
    <n v="5647.5"/>
    <n v="269"/>
    <x v="0"/>
    <n v="20.994423791821561"/>
    <s v="Yes"/>
    <s v="June"/>
    <n v="2024"/>
  </r>
  <r>
    <s v="S00120853"/>
    <x v="14"/>
    <s v="P22"/>
    <x v="3"/>
    <x v="328"/>
    <n v="7346.25"/>
    <n v="350"/>
    <x v="0"/>
    <n v="20.989285714285714"/>
    <s v="Yes"/>
    <s v="January"/>
    <n v="2023"/>
  </r>
  <r>
    <s v="S00120871"/>
    <x v="14"/>
    <s v="P01"/>
    <x v="3"/>
    <x v="386"/>
    <n v="1993.5"/>
    <n v="167"/>
    <x v="0"/>
    <n v="11.937125748502995"/>
    <s v="Yes"/>
    <s v="May"/>
    <n v="2023"/>
  </r>
  <r>
    <s v="S00120885"/>
    <x v="14"/>
    <s v="P01"/>
    <x v="4"/>
    <x v="346"/>
    <n v="6315.75"/>
    <n v="395"/>
    <x v="2"/>
    <n v="15.989240506329114"/>
    <s v="No"/>
    <s v="September"/>
    <n v="2024"/>
  </r>
  <r>
    <s v="S00120901"/>
    <x v="14"/>
    <s v="P01"/>
    <x v="4"/>
    <x v="174"/>
    <n v="6993"/>
    <n v="467"/>
    <x v="1"/>
    <n v="14.974304068522484"/>
    <s v="No"/>
    <s v="August"/>
    <n v="2024"/>
  </r>
  <r>
    <s v="S00120908"/>
    <x v="14"/>
    <s v="P01"/>
    <x v="5"/>
    <x v="137"/>
    <n v="10750.5"/>
    <n v="717"/>
    <x v="2"/>
    <n v="14.993723849372385"/>
    <s v="No"/>
    <s v="September"/>
    <n v="2024"/>
  </r>
  <r>
    <s v="S00120955"/>
    <x v="14"/>
    <s v="P02"/>
    <x v="3"/>
    <x v="135"/>
    <n v="8410.5"/>
    <n v="526"/>
    <x v="0"/>
    <n v="15.989543726235741"/>
    <s v="Yes"/>
    <s v="July"/>
    <n v="2023"/>
  </r>
  <r>
    <s v="S00120968"/>
    <x v="14"/>
    <s v="P02"/>
    <x v="4"/>
    <x v="367"/>
    <n v="3847.5"/>
    <n v="227"/>
    <x v="0"/>
    <n v="16.949339207048457"/>
    <s v="Yes"/>
    <s v="February"/>
    <n v="2024"/>
  </r>
  <r>
    <s v="S00121038"/>
    <x v="14"/>
    <s v="P04"/>
    <x v="4"/>
    <x v="9"/>
    <n v="2621.25"/>
    <n v="437"/>
    <x v="0"/>
    <n v="5.998283752860412"/>
    <s v="Yes"/>
    <s v="January"/>
    <n v="2024"/>
  </r>
  <r>
    <s v="S00121046"/>
    <x v="14"/>
    <s v="P04"/>
    <x v="5"/>
    <x v="59"/>
    <n v="767.25"/>
    <n v="154"/>
    <x v="0"/>
    <n v="4.9821428571428568"/>
    <s v="Yes"/>
    <s v="February"/>
    <n v="2024"/>
  </r>
  <r>
    <s v="S00121049"/>
    <x v="14"/>
    <s v="P04"/>
    <x v="1"/>
    <x v="393"/>
    <n v="576"/>
    <n v="96"/>
    <x v="0"/>
    <n v="6"/>
    <s v="Yes"/>
    <s v="January"/>
    <n v="2024"/>
  </r>
  <r>
    <s v="S00121053"/>
    <x v="14"/>
    <s v="P04"/>
    <x v="4"/>
    <x v="243"/>
    <n v="3519"/>
    <n v="587"/>
    <x v="0"/>
    <n v="5.9948892674616694"/>
    <s v="Yes"/>
    <s v="January"/>
    <n v="2023"/>
  </r>
  <r>
    <s v="S00121108"/>
    <x v="14"/>
    <s v="P05"/>
    <x v="3"/>
    <x v="77"/>
    <n v="6432.75"/>
    <n v="715"/>
    <x v="0"/>
    <n v="8.9968531468531463"/>
    <s v="Yes"/>
    <s v="November"/>
    <n v="2023"/>
  </r>
  <r>
    <s v="S00121145"/>
    <x v="14"/>
    <s v="P05"/>
    <x v="3"/>
    <x v="49"/>
    <n v="1008"/>
    <n v="202"/>
    <x v="2"/>
    <n v="4.9900990099009901"/>
    <s v="No"/>
    <s v="September"/>
    <n v="2024"/>
  </r>
  <r>
    <s v="S00121159"/>
    <x v="14"/>
    <s v="P05"/>
    <x v="3"/>
    <x v="400"/>
    <n v="177.75"/>
    <n v="20"/>
    <x v="0"/>
    <n v="8.8874999999999993"/>
    <s v="Yes"/>
    <s v="October"/>
    <n v="2023"/>
  </r>
  <r>
    <s v="S00121178"/>
    <x v="14"/>
    <s v="P05"/>
    <x v="3"/>
    <x v="147"/>
    <n v="8671.5"/>
    <n v="964"/>
    <x v="0"/>
    <n v="8.9953319502074685"/>
    <s v="Yes"/>
    <s v="November"/>
    <n v="2023"/>
  </r>
  <r>
    <s v="S00121183"/>
    <x v="14"/>
    <s v="P05"/>
    <x v="2"/>
    <x v="105"/>
    <n v="7832.25"/>
    <n v="1306"/>
    <x v="3"/>
    <n v="5.9971286370597241"/>
    <s v="No"/>
    <s v="July"/>
    <n v="2024"/>
  </r>
  <r>
    <s v="S00121198"/>
    <x v="14"/>
    <s v="P05"/>
    <x v="5"/>
    <x v="349"/>
    <n v="756"/>
    <n v="126"/>
    <x v="1"/>
    <n v="6"/>
    <s v="No"/>
    <s v="August"/>
    <n v="2024"/>
  </r>
  <r>
    <s v="S00121199"/>
    <x v="14"/>
    <s v="P05"/>
    <x v="5"/>
    <x v="335"/>
    <n v="1622.25"/>
    <n v="325"/>
    <x v="1"/>
    <n v="4.9915384615384619"/>
    <s v="No"/>
    <s v="July"/>
    <n v="2024"/>
  </r>
  <r>
    <s v="S00121201"/>
    <x v="14"/>
    <s v="P05"/>
    <x v="1"/>
    <x v="247"/>
    <n v="11940.75"/>
    <n v="2389"/>
    <x v="0"/>
    <n v="4.9982210129761411"/>
    <s v="Yes"/>
    <s v="February"/>
    <n v="2024"/>
  </r>
  <r>
    <s v="S00121211"/>
    <x v="14"/>
    <s v="P06"/>
    <x v="3"/>
    <x v="169"/>
    <n v="6077.25"/>
    <n v="218"/>
    <x v="1"/>
    <n v="27.87729357798165"/>
    <s v="No"/>
    <s v="August"/>
    <n v="2024"/>
  </r>
  <r>
    <s v="S00121243"/>
    <x v="14"/>
    <s v="P06"/>
    <x v="4"/>
    <x v="160"/>
    <n v="4.5"/>
    <n v="1"/>
    <x v="0"/>
    <n v="4.5"/>
    <s v="Yes"/>
    <s v="November"/>
    <n v="2023"/>
  </r>
  <r>
    <s v="S00121298"/>
    <x v="14"/>
    <s v="P07"/>
    <x v="3"/>
    <x v="236"/>
    <n v="6662.25"/>
    <n v="247"/>
    <x v="0"/>
    <n v="26.972672064777328"/>
    <s v="Yes"/>
    <s v="February"/>
    <n v="2023"/>
  </r>
  <r>
    <s v="S00121301"/>
    <x v="14"/>
    <s v="P07"/>
    <x v="5"/>
    <x v="299"/>
    <n v="5753.25"/>
    <n v="206"/>
    <x v="3"/>
    <n v="27.928398058252426"/>
    <s v="No"/>
    <s v="December"/>
    <n v="2023"/>
  </r>
  <r>
    <s v="S00121335"/>
    <x v="14"/>
    <s v="P08"/>
    <x v="5"/>
    <x v="187"/>
    <n v="803.25"/>
    <n v="37"/>
    <x v="0"/>
    <n v="21.70945945945946"/>
    <s v="Yes"/>
    <s v="February"/>
    <n v="2024"/>
  </r>
  <r>
    <s v="S00121390"/>
    <x v="14"/>
    <s v="P08"/>
    <x v="0"/>
    <x v="202"/>
    <n v="7638.75"/>
    <n v="403"/>
    <x v="0"/>
    <n v="18.95471464019851"/>
    <s v="Yes"/>
    <s v="June"/>
    <n v="2023"/>
  </r>
  <r>
    <s v="S00121429"/>
    <x v="14"/>
    <s v="P09"/>
    <x v="4"/>
    <x v="85"/>
    <n v="5989.5"/>
    <n v="261"/>
    <x v="1"/>
    <n v="22.948275862068964"/>
    <s v="No"/>
    <s v="August"/>
    <n v="2024"/>
  </r>
  <r>
    <s v="S00121443"/>
    <x v="14"/>
    <s v="P10"/>
    <x v="0"/>
    <x v="27"/>
    <n v="8203.5"/>
    <n v="586"/>
    <x v="1"/>
    <n v="13.999146757679181"/>
    <s v="No"/>
    <s v="August"/>
    <n v="2024"/>
  </r>
  <r>
    <s v="S00121445"/>
    <x v="14"/>
    <s v="P10"/>
    <x v="4"/>
    <x v="451"/>
    <n v="1548"/>
    <n v="104"/>
    <x v="3"/>
    <n v="14.884615384615385"/>
    <s v="No"/>
    <s v="April"/>
    <n v="2024"/>
  </r>
  <r>
    <s v="S00121460"/>
    <x v="14"/>
    <s v="P10"/>
    <x v="0"/>
    <x v="253"/>
    <n v="11202.75"/>
    <n v="747"/>
    <x v="0"/>
    <n v="14.996987951807229"/>
    <s v="Yes"/>
    <s v="August"/>
    <n v="2023"/>
  </r>
  <r>
    <s v="S00121461"/>
    <x v="14"/>
    <s v="P10"/>
    <x v="4"/>
    <x v="409"/>
    <n v="4412.25"/>
    <n v="276"/>
    <x v="0"/>
    <n v="15.986413043478262"/>
    <s v="Yes"/>
    <s v="January"/>
    <n v="2024"/>
  </r>
  <r>
    <s v="S00121480"/>
    <x v="14"/>
    <s v="P10"/>
    <x v="4"/>
    <x v="21"/>
    <n v="9288"/>
    <n v="774"/>
    <x v="0"/>
    <n v="12"/>
    <s v="Yes"/>
    <s v="October"/>
    <n v="2023"/>
  </r>
  <r>
    <s v="S00121485"/>
    <x v="14"/>
    <s v="P10"/>
    <x v="3"/>
    <x v="218"/>
    <n v="9252"/>
    <n v="617"/>
    <x v="3"/>
    <n v="14.995137763371151"/>
    <s v="No"/>
    <s v="February"/>
    <n v="2024"/>
  </r>
  <r>
    <s v="S00121556"/>
    <x v="14"/>
    <s v="P11"/>
    <x v="5"/>
    <x v="313"/>
    <n v="940.5"/>
    <n v="50"/>
    <x v="1"/>
    <n v="18.809999999999999"/>
    <s v="No"/>
    <s v="July"/>
    <n v="2024"/>
  </r>
  <r>
    <s v="S00121564"/>
    <x v="14"/>
    <s v="P11"/>
    <x v="4"/>
    <x v="205"/>
    <n v="7704"/>
    <n v="367"/>
    <x v="0"/>
    <n v="20.991825613079019"/>
    <s v="Yes"/>
    <s v="June"/>
    <n v="2024"/>
  </r>
  <r>
    <s v="S00121619"/>
    <x v="14"/>
    <s v="P12"/>
    <x v="3"/>
    <x v="434"/>
    <n v="6216.75"/>
    <n v="389"/>
    <x v="0"/>
    <n v="15.981362467866324"/>
    <s v="Yes"/>
    <s v="May"/>
    <n v="2024"/>
  </r>
  <r>
    <s v="S00121629"/>
    <x v="14"/>
    <s v="P12"/>
    <x v="0"/>
    <x v="78"/>
    <n v="4470.75"/>
    <n v="280"/>
    <x v="0"/>
    <n v="15.966964285714285"/>
    <s v="Yes"/>
    <s v="August"/>
    <n v="2023"/>
  </r>
  <r>
    <s v="S00121638"/>
    <x v="14"/>
    <s v="P12"/>
    <x v="3"/>
    <x v="443"/>
    <n v="10568.25"/>
    <n v="661"/>
    <x v="1"/>
    <n v="15.988275340393344"/>
    <s v="No"/>
    <s v="July"/>
    <n v="2024"/>
  </r>
  <r>
    <s v="S00121657"/>
    <x v="14"/>
    <s v="P13"/>
    <x v="5"/>
    <x v="202"/>
    <n v="7094.25"/>
    <n v="789"/>
    <x v="0"/>
    <n v="8.9914448669201512"/>
    <s v="Yes"/>
    <s v="June"/>
    <n v="2023"/>
  </r>
  <r>
    <s v="S00121744"/>
    <x v="14"/>
    <s v="P13"/>
    <x v="2"/>
    <x v="363"/>
    <n v="7575.75"/>
    <n v="1263"/>
    <x v="0"/>
    <n v="5.9982185273159141"/>
    <s v="Yes"/>
    <s v="April"/>
    <n v="2023"/>
  </r>
  <r>
    <s v="S00121748"/>
    <x v="14"/>
    <s v="P13"/>
    <x v="0"/>
    <x v="177"/>
    <n v="7449.75"/>
    <n v="1242"/>
    <x v="0"/>
    <n v="5.9981884057971016"/>
    <s v="Yes"/>
    <s v="May"/>
    <n v="2023"/>
  </r>
  <r>
    <s v="S00121770"/>
    <x v="14"/>
    <s v="P13"/>
    <x v="4"/>
    <x v="32"/>
    <n v="1098"/>
    <n v="183"/>
    <x v="0"/>
    <n v="6"/>
    <s v="Yes"/>
    <s v="June"/>
    <n v="2024"/>
  </r>
  <r>
    <s v="S00121774"/>
    <x v="14"/>
    <s v="P14"/>
    <x v="3"/>
    <x v="371"/>
    <n v="6540.75"/>
    <n v="468"/>
    <x v="0"/>
    <n v="13.975961538461538"/>
    <s v="Yes"/>
    <s v="May"/>
    <n v="2023"/>
  </r>
  <r>
    <s v="S00121796"/>
    <x v="14"/>
    <s v="P14"/>
    <x v="1"/>
    <x v="12"/>
    <n v="1107"/>
    <n v="74"/>
    <x v="0"/>
    <n v="14.95945945945946"/>
    <s v="Yes"/>
    <s v="August"/>
    <n v="2023"/>
  </r>
  <r>
    <s v="S00121815"/>
    <x v="14"/>
    <s v="P14"/>
    <x v="0"/>
    <x v="264"/>
    <n v="5267.25"/>
    <n v="377"/>
    <x v="1"/>
    <n v="13.971485411140584"/>
    <s v="No"/>
    <s v="July"/>
    <n v="2024"/>
  </r>
  <r>
    <s v="S00121850"/>
    <x v="14"/>
    <s v="P15"/>
    <x v="0"/>
    <x v="226"/>
    <n v="8421.75"/>
    <n v="422"/>
    <x v="0"/>
    <n v="19.95675355450237"/>
    <s v="Yes"/>
    <s v="May"/>
    <n v="2024"/>
  </r>
  <r>
    <s v="S00121879"/>
    <x v="14"/>
    <s v="P16"/>
    <x v="5"/>
    <x v="13"/>
    <n v="1176.75"/>
    <n v="85"/>
    <x v="0"/>
    <n v="13.844117647058823"/>
    <s v="Yes"/>
    <s v="May"/>
    <n v="2024"/>
  </r>
  <r>
    <s v="S00121948"/>
    <x v="14"/>
    <s v="P16"/>
    <x v="2"/>
    <x v="358"/>
    <n v="2459.25"/>
    <n v="176"/>
    <x v="0"/>
    <n v="13.973011363636363"/>
    <s v="Yes"/>
    <s v="February"/>
    <n v="2023"/>
  </r>
  <r>
    <s v="S00121979"/>
    <x v="14"/>
    <s v="P17"/>
    <x v="5"/>
    <x v="201"/>
    <n v="1485"/>
    <n v="186"/>
    <x v="0"/>
    <n v="7.9838709677419351"/>
    <s v="Yes"/>
    <s v="January"/>
    <n v="2023"/>
  </r>
  <r>
    <s v="S00121984"/>
    <x v="14"/>
    <s v="P17"/>
    <x v="1"/>
    <x v="243"/>
    <n v="1752.75"/>
    <n v="220"/>
    <x v="0"/>
    <n v="7.9670454545454543"/>
    <s v="Yes"/>
    <s v="January"/>
    <n v="2023"/>
  </r>
  <r>
    <s v="S00121989"/>
    <x v="14"/>
    <s v="P17"/>
    <x v="4"/>
    <x v="339"/>
    <n v="2920.5"/>
    <n v="418"/>
    <x v="0"/>
    <n v="6.9868421052631575"/>
    <s v="Yes"/>
    <s v="April"/>
    <n v="2023"/>
  </r>
  <r>
    <s v="S00122002"/>
    <x v="14"/>
    <s v="P17"/>
    <x v="0"/>
    <x v="367"/>
    <n v="594"/>
    <n v="85"/>
    <x v="0"/>
    <n v="6.9882352941176471"/>
    <s v="Yes"/>
    <s v="February"/>
    <n v="2024"/>
  </r>
  <r>
    <s v="S00122050"/>
    <x v="14"/>
    <s v="P18"/>
    <x v="2"/>
    <x v="363"/>
    <n v="2394"/>
    <n v="300"/>
    <x v="0"/>
    <n v="7.98"/>
    <s v="Yes"/>
    <s v="April"/>
    <n v="2023"/>
  </r>
  <r>
    <s v="S00122071"/>
    <x v="14"/>
    <s v="P18"/>
    <x v="0"/>
    <x v="425"/>
    <n v="1620"/>
    <n v="232"/>
    <x v="0"/>
    <n v="6.9827586206896548"/>
    <s v="Yes"/>
    <s v="December"/>
    <n v="2023"/>
  </r>
  <r>
    <s v="S00122087"/>
    <x v="14"/>
    <s v="P18"/>
    <x v="0"/>
    <x v="430"/>
    <n v="4963.5"/>
    <n v="452"/>
    <x v="1"/>
    <n v="10.981194690265486"/>
    <s v="No"/>
    <s v="July"/>
    <n v="2024"/>
  </r>
  <r>
    <s v="S00122107"/>
    <x v="14"/>
    <s v="P18"/>
    <x v="4"/>
    <x v="428"/>
    <n v="281.25"/>
    <n v="36"/>
    <x v="0"/>
    <n v="7.8125"/>
    <s v="Yes"/>
    <s v="June"/>
    <n v="2024"/>
  </r>
  <r>
    <s v="S00122153"/>
    <x v="14"/>
    <s v="P19"/>
    <x v="1"/>
    <x v="66"/>
    <n v="4531.5"/>
    <n v="182"/>
    <x v="0"/>
    <n v="24.89835164835165"/>
    <s v="Yes"/>
    <s v="December"/>
    <n v="2023"/>
  </r>
  <r>
    <s v="S00122183"/>
    <x v="14"/>
    <s v="P20"/>
    <x v="5"/>
    <x v="9"/>
    <n v="2943"/>
    <n v="246"/>
    <x v="0"/>
    <n v="11.963414634146341"/>
    <s v="Yes"/>
    <s v="January"/>
    <n v="2024"/>
  </r>
  <r>
    <s v="S00122203"/>
    <x v="14"/>
    <s v="P20"/>
    <x v="2"/>
    <x v="107"/>
    <n v="2697.75"/>
    <n v="246"/>
    <x v="0"/>
    <n v="10.966463414634147"/>
    <s v="Yes"/>
    <s v="November"/>
    <n v="2023"/>
  </r>
  <r>
    <s v="S00122249"/>
    <x v="14"/>
    <s v="P21"/>
    <x v="3"/>
    <x v="36"/>
    <n v="3242.25"/>
    <n v="325"/>
    <x v="0"/>
    <n v="9.9761538461538457"/>
    <s v="Yes"/>
    <s v="February"/>
    <n v="2023"/>
  </r>
  <r>
    <s v="S00122251"/>
    <x v="14"/>
    <s v="P21"/>
    <x v="5"/>
    <x v="86"/>
    <n v="2983.5"/>
    <n v="427"/>
    <x v="0"/>
    <n v="6.9871194379391097"/>
    <s v="Yes"/>
    <s v="November"/>
    <n v="2023"/>
  </r>
  <r>
    <s v="S00122268"/>
    <x v="14"/>
    <s v="P21"/>
    <x v="5"/>
    <x v="445"/>
    <n v="3064.5"/>
    <n v="438"/>
    <x v="0"/>
    <n v="6.9965753424657535"/>
    <s v="Yes"/>
    <s v="March"/>
    <n v="2024"/>
  </r>
  <r>
    <s v="S00122311"/>
    <x v="14"/>
    <s v="P22"/>
    <x v="4"/>
    <x v="225"/>
    <n v="7728.75"/>
    <n v="407"/>
    <x v="1"/>
    <n v="18.989557739557739"/>
    <s v="No"/>
    <s v="July"/>
    <n v="2024"/>
  </r>
  <r>
    <s v="S00122328"/>
    <x v="14"/>
    <s v="P22"/>
    <x v="4"/>
    <x v="240"/>
    <n v="9672.75"/>
    <n v="440"/>
    <x v="0"/>
    <n v="21.983522727272728"/>
    <s v="Yes"/>
    <s v="August"/>
    <n v="2023"/>
  </r>
  <r>
    <s v="S00122342"/>
    <x v="14"/>
    <s v="P22"/>
    <x v="0"/>
    <x v="100"/>
    <n v="1359"/>
    <n v="72"/>
    <x v="0"/>
    <n v="18.875"/>
    <s v="Yes"/>
    <s v="November"/>
    <n v="2023"/>
  </r>
  <r>
    <s v="S00122351"/>
    <x v="14"/>
    <s v="P22"/>
    <x v="3"/>
    <x v="105"/>
    <n v="7643.25"/>
    <n v="403"/>
    <x v="1"/>
    <n v="18.965880893300248"/>
    <s v="No"/>
    <s v="July"/>
    <n v="2024"/>
  </r>
  <r>
    <s v="S00122353"/>
    <x v="14"/>
    <s v="P22"/>
    <x v="5"/>
    <x v="228"/>
    <n v="12530.25"/>
    <n v="597"/>
    <x v="0"/>
    <n v="20.988693467336685"/>
    <s v="Yes"/>
    <s v="February"/>
    <n v="2023"/>
  </r>
  <r>
    <s v="S00122369"/>
    <x v="14"/>
    <s v="P22"/>
    <x v="3"/>
    <x v="140"/>
    <n v="10788.75"/>
    <n v="514"/>
    <x v="0"/>
    <n v="20.9897859922179"/>
    <s v="Yes"/>
    <s v="October"/>
    <n v="2023"/>
  </r>
  <r>
    <s v="S00122378"/>
    <x v="14"/>
    <s v="P22"/>
    <x v="0"/>
    <x v="134"/>
    <n v="6025.5"/>
    <n v="318"/>
    <x v="0"/>
    <n v="18.94811320754717"/>
    <s v="Yes"/>
    <s v="February"/>
    <n v="2024"/>
  </r>
  <r>
    <s v="S00122468"/>
    <x v="14"/>
    <s v="P01"/>
    <x v="3"/>
    <x v="366"/>
    <n v="3775.5"/>
    <n v="236"/>
    <x v="0"/>
    <n v="15.997881355932204"/>
    <s v="Yes"/>
    <s v="January"/>
    <n v="2024"/>
  </r>
  <r>
    <s v="S00122499"/>
    <x v="14"/>
    <s v="P02"/>
    <x v="4"/>
    <x v="333"/>
    <n v="3127.5"/>
    <n v="224"/>
    <x v="0"/>
    <n v="13.962053571428571"/>
    <s v="Yes"/>
    <s v="May"/>
    <n v="2023"/>
  </r>
  <r>
    <s v="S00122511"/>
    <x v="14"/>
    <s v="P03"/>
    <x v="1"/>
    <x v="175"/>
    <n v="2621.25"/>
    <n v="292"/>
    <x v="3"/>
    <n v="8.9768835616438363"/>
    <s v="No"/>
    <s v="February"/>
    <n v="2023"/>
  </r>
  <r>
    <s v="S00122547"/>
    <x v="14"/>
    <s v="P04"/>
    <x v="0"/>
    <x v="452"/>
    <n v="5267.25"/>
    <n v="659"/>
    <x v="0"/>
    <n v="7.9927921092564489"/>
    <s v="Yes"/>
    <s v="August"/>
    <n v="2023"/>
  </r>
  <r>
    <s v="S00122568"/>
    <x v="14"/>
    <s v="P04"/>
    <x v="4"/>
    <x v="63"/>
    <n v="5046.75"/>
    <n v="631"/>
    <x v="0"/>
    <n v="7.9980190174326466"/>
    <s v="Yes"/>
    <s v="June"/>
    <n v="2023"/>
  </r>
  <r>
    <s v="S00122579"/>
    <x v="14"/>
    <s v="P04"/>
    <x v="1"/>
    <x v="307"/>
    <n v="9911.25"/>
    <n v="1102"/>
    <x v="0"/>
    <n v="8.9938747731397459"/>
    <s v="Yes"/>
    <s v="December"/>
    <n v="2023"/>
  </r>
  <r>
    <s v="S00122647"/>
    <x v="14"/>
    <s v="P05"/>
    <x v="1"/>
    <x v="336"/>
    <n v="2727"/>
    <n v="303"/>
    <x v="0"/>
    <n v="9"/>
    <s v="Yes"/>
    <s v="June"/>
    <n v="2023"/>
  </r>
  <r>
    <s v="S00122660"/>
    <x v="14"/>
    <s v="P05"/>
    <x v="5"/>
    <x v="54"/>
    <n v="10631.25"/>
    <n v="1182"/>
    <x v="1"/>
    <n v="8.9942893401015223"/>
    <s v="No"/>
    <s v="July"/>
    <n v="2024"/>
  </r>
  <r>
    <s v="S00122669"/>
    <x v="14"/>
    <s v="P05"/>
    <x v="4"/>
    <x v="66"/>
    <n v="7137"/>
    <n v="793"/>
    <x v="0"/>
    <n v="9"/>
    <s v="Yes"/>
    <s v="December"/>
    <n v="2023"/>
  </r>
  <r>
    <s v="S00122710"/>
    <x v="14"/>
    <s v="P05"/>
    <x v="5"/>
    <x v="329"/>
    <n v="5116.5"/>
    <n v="853"/>
    <x v="0"/>
    <n v="5.9982415005861665"/>
    <s v="Yes"/>
    <s v="November"/>
    <n v="2023"/>
  </r>
  <r>
    <s v="S00122745"/>
    <x v="14"/>
    <s v="P06"/>
    <x v="5"/>
    <x v="63"/>
    <n v="1669.5"/>
    <n v="67"/>
    <x v="0"/>
    <n v="24.917910447761194"/>
    <s v="Yes"/>
    <s v="June"/>
    <n v="2023"/>
  </r>
  <r>
    <s v="S00122766"/>
    <x v="14"/>
    <s v="P06"/>
    <x v="1"/>
    <x v="369"/>
    <n v="5708.25"/>
    <n v="220"/>
    <x v="0"/>
    <n v="25.946590909090908"/>
    <s v="Yes"/>
    <s v="October"/>
    <n v="2023"/>
  </r>
  <r>
    <s v="S00122817"/>
    <x v="14"/>
    <s v="P07"/>
    <x v="1"/>
    <x v="190"/>
    <n v="4176"/>
    <n v="174"/>
    <x v="0"/>
    <n v="24"/>
    <s v="Yes"/>
    <s v="September"/>
    <n v="2023"/>
  </r>
  <r>
    <s v="S00122833"/>
    <x v="14"/>
    <s v="P07"/>
    <x v="1"/>
    <x v="134"/>
    <n v="5559.75"/>
    <n v="223"/>
    <x v="0"/>
    <n v="24.931614349775785"/>
    <s v="Yes"/>
    <s v="February"/>
    <n v="2024"/>
  </r>
  <r>
    <s v="S00122860"/>
    <x v="14"/>
    <s v="P08"/>
    <x v="3"/>
    <x v="281"/>
    <n v="9153"/>
    <n v="417"/>
    <x v="0"/>
    <n v="21.949640287769785"/>
    <s v="Yes"/>
    <s v="June"/>
    <n v="2024"/>
  </r>
  <r>
    <s v="S00122873"/>
    <x v="14"/>
    <s v="P08"/>
    <x v="4"/>
    <x v="444"/>
    <n v="3179.25"/>
    <n v="152"/>
    <x v="3"/>
    <n v="20.91611842105263"/>
    <s v="No"/>
    <s v="May"/>
    <n v="2024"/>
  </r>
  <r>
    <s v="S00122884"/>
    <x v="14"/>
    <s v="P08"/>
    <x v="1"/>
    <x v="222"/>
    <n v="6358.5"/>
    <n v="290"/>
    <x v="0"/>
    <n v="21.925862068965518"/>
    <s v="Yes"/>
    <s v="June"/>
    <n v="2024"/>
  </r>
  <r>
    <s v="S00122897"/>
    <x v="14"/>
    <s v="P08"/>
    <x v="5"/>
    <x v="311"/>
    <n v="7773.75"/>
    <n v="432"/>
    <x v="0"/>
    <n v="17.994791666666668"/>
    <s v="Yes"/>
    <s v="January"/>
    <n v="2023"/>
  </r>
  <r>
    <s v="S00122898"/>
    <x v="14"/>
    <s v="P08"/>
    <x v="5"/>
    <x v="249"/>
    <n v="5224.5"/>
    <n v="238"/>
    <x v="1"/>
    <n v="21.951680672268907"/>
    <s v="No"/>
    <s v="July"/>
    <n v="2024"/>
  </r>
  <r>
    <s v="S00122910"/>
    <x v="14"/>
    <s v="P08"/>
    <x v="3"/>
    <x v="401"/>
    <n v="10352.25"/>
    <n v="576"/>
    <x v="0"/>
    <n v="17.97265625"/>
    <s v="Yes"/>
    <s v="May"/>
    <n v="2023"/>
  </r>
  <r>
    <s v="S00122926"/>
    <x v="14"/>
    <s v="P08"/>
    <x v="4"/>
    <x v="162"/>
    <n v="4650.75"/>
    <n v="245"/>
    <x v="0"/>
    <n v="18.982653061224489"/>
    <s v="Yes"/>
    <s v="August"/>
    <n v="2023"/>
  </r>
  <r>
    <s v="S00123001"/>
    <x v="14"/>
    <s v="P10"/>
    <x v="5"/>
    <x v="338"/>
    <n v="9832.5"/>
    <n v="757"/>
    <x v="0"/>
    <n v="12.988771466314398"/>
    <s v="Yes"/>
    <s v="September"/>
    <n v="2023"/>
  </r>
  <r>
    <s v="S00123048"/>
    <x v="14"/>
    <s v="P10"/>
    <x v="3"/>
    <x v="38"/>
    <n v="810"/>
    <n v="58"/>
    <x v="0"/>
    <n v="13.96551724137931"/>
    <s v="Yes"/>
    <s v="January"/>
    <n v="2024"/>
  </r>
  <r>
    <s v="S00123086"/>
    <x v="14"/>
    <s v="P11"/>
    <x v="5"/>
    <x v="353"/>
    <n v="9666"/>
    <n v="537"/>
    <x v="0"/>
    <n v="18"/>
    <s v="Yes"/>
    <s v="April"/>
    <n v="2024"/>
  </r>
  <r>
    <s v="S00123097"/>
    <x v="14"/>
    <s v="P11"/>
    <x v="3"/>
    <x v="10"/>
    <n v="4655.25"/>
    <n v="246"/>
    <x v="0"/>
    <n v="18.923780487804876"/>
    <s v="Yes"/>
    <s v="May"/>
    <n v="2023"/>
  </r>
  <r>
    <s v="S00123099"/>
    <x v="14"/>
    <s v="P11"/>
    <x v="3"/>
    <x v="83"/>
    <n v="4614.75"/>
    <n v="220"/>
    <x v="0"/>
    <n v="20.976136363636364"/>
    <s v="Yes"/>
    <s v="December"/>
    <n v="2023"/>
  </r>
  <r>
    <s v="S00123104"/>
    <x v="14"/>
    <s v="P11"/>
    <x v="2"/>
    <x v="103"/>
    <n v="2985.75"/>
    <n v="158"/>
    <x v="0"/>
    <n v="18.897151898734176"/>
    <s v="Yes"/>
    <s v="December"/>
    <n v="2023"/>
  </r>
  <r>
    <s v="S00123105"/>
    <x v="14"/>
    <s v="P11"/>
    <x v="1"/>
    <x v="57"/>
    <n v="5476.5"/>
    <n v="261"/>
    <x v="0"/>
    <n v="20.982758620689655"/>
    <s v="Yes"/>
    <s v="February"/>
    <n v="2024"/>
  </r>
  <r>
    <s v="S00123129"/>
    <x v="14"/>
    <s v="P12"/>
    <x v="4"/>
    <x v="357"/>
    <n v="6237"/>
    <n v="367"/>
    <x v="0"/>
    <n v="16.994550408719345"/>
    <s v="Yes"/>
    <s v="January"/>
    <n v="2024"/>
  </r>
  <r>
    <s v="S00123152"/>
    <x v="14"/>
    <s v="P12"/>
    <x v="5"/>
    <x v="330"/>
    <n v="9747"/>
    <n v="610"/>
    <x v="0"/>
    <n v="15.978688524590163"/>
    <s v="Yes"/>
    <s v="March"/>
    <n v="2024"/>
  </r>
  <r>
    <s v="S00123194"/>
    <x v="14"/>
    <s v="P13"/>
    <x v="0"/>
    <x v="47"/>
    <n v="7915.5"/>
    <n v="792"/>
    <x v="2"/>
    <n v="9.9943181818181817"/>
    <s v="No"/>
    <s v="September"/>
    <n v="2024"/>
  </r>
  <r>
    <s v="S00123198"/>
    <x v="14"/>
    <s v="P13"/>
    <x v="4"/>
    <x v="147"/>
    <n v="4630.5"/>
    <n v="515"/>
    <x v="0"/>
    <n v="8.9912621359223301"/>
    <s v="Yes"/>
    <s v="November"/>
    <n v="2023"/>
  </r>
  <r>
    <s v="S00123221"/>
    <x v="14"/>
    <s v="P13"/>
    <x v="5"/>
    <x v="175"/>
    <n v="6871.5"/>
    <n v="982"/>
    <x v="0"/>
    <n v="6.9974541751527495"/>
    <s v="Yes"/>
    <s v="February"/>
    <n v="2023"/>
  </r>
  <r>
    <s v="S00123233"/>
    <x v="14"/>
    <s v="P13"/>
    <x v="3"/>
    <x v="38"/>
    <n v="2583"/>
    <n v="323"/>
    <x v="0"/>
    <n v="7.9969040247678018"/>
    <s v="Yes"/>
    <s v="January"/>
    <n v="2024"/>
  </r>
  <r>
    <s v="S00123237"/>
    <x v="14"/>
    <s v="P13"/>
    <x v="5"/>
    <x v="381"/>
    <n v="1235.25"/>
    <n v="155"/>
    <x v="0"/>
    <n v="7.9693548387096778"/>
    <s v="Yes"/>
    <s v="October"/>
    <n v="2023"/>
  </r>
  <r>
    <s v="S00123246"/>
    <x v="14"/>
    <s v="P13"/>
    <x v="4"/>
    <x v="350"/>
    <n v="11983.5"/>
    <n v="1712"/>
    <x v="0"/>
    <n v="6.9997079439252339"/>
    <s v="Yes"/>
    <s v="November"/>
    <n v="2023"/>
  </r>
  <r>
    <s v="S00123270"/>
    <x v="14"/>
    <s v="P13"/>
    <x v="3"/>
    <x v="193"/>
    <n v="607.5"/>
    <n v="68"/>
    <x v="0"/>
    <n v="8.9338235294117645"/>
    <s v="Yes"/>
    <s v="November"/>
    <n v="2023"/>
  </r>
  <r>
    <s v="S00123273"/>
    <x v="14"/>
    <s v="P13"/>
    <x v="5"/>
    <x v="12"/>
    <n v="2808"/>
    <n v="468"/>
    <x v="0"/>
    <n v="6"/>
    <s v="Yes"/>
    <s v="August"/>
    <n v="2023"/>
  </r>
  <r>
    <s v="S00123298"/>
    <x v="14"/>
    <s v="P13"/>
    <x v="4"/>
    <x v="36"/>
    <n v="1559.25"/>
    <n v="223"/>
    <x v="0"/>
    <n v="6.9921524663677133"/>
    <s v="Yes"/>
    <s v="February"/>
    <n v="2023"/>
  </r>
  <r>
    <s v="S00123333"/>
    <x v="14"/>
    <s v="P14"/>
    <x v="4"/>
    <x v="47"/>
    <n v="5976"/>
    <n v="399"/>
    <x v="2"/>
    <n v="14.977443609022556"/>
    <s v="No"/>
    <s v="September"/>
    <n v="2024"/>
  </r>
  <r>
    <s v="S00123343"/>
    <x v="14"/>
    <s v="P14"/>
    <x v="1"/>
    <x v="210"/>
    <n v="4.5"/>
    <n v="1"/>
    <x v="0"/>
    <n v="4.5"/>
    <s v="Yes"/>
    <s v="July"/>
    <n v="2023"/>
  </r>
  <r>
    <s v="S00123346"/>
    <x v="14"/>
    <s v="P14"/>
    <x v="0"/>
    <x v="328"/>
    <n v="4281.75"/>
    <n v="286"/>
    <x v="0"/>
    <n v="14.971153846153847"/>
    <s v="Yes"/>
    <s v="January"/>
    <n v="2023"/>
  </r>
  <r>
    <s v="S00123356"/>
    <x v="14"/>
    <s v="P14"/>
    <x v="5"/>
    <x v="443"/>
    <n v="4313.25"/>
    <n v="240"/>
    <x v="1"/>
    <n v="17.971875000000001"/>
    <s v="No"/>
    <s v="July"/>
    <n v="2024"/>
  </r>
  <r>
    <s v="S00123414"/>
    <x v="14"/>
    <s v="P16"/>
    <x v="0"/>
    <x v="102"/>
    <n v="6043.5"/>
    <n v="403"/>
    <x v="0"/>
    <n v="14.996277915632755"/>
    <s v="Yes"/>
    <s v="March"/>
    <n v="2024"/>
  </r>
  <r>
    <s v="S00123436"/>
    <x v="14"/>
    <s v="P16"/>
    <x v="4"/>
    <x v="37"/>
    <n v="7854.75"/>
    <n v="491"/>
    <x v="0"/>
    <n v="15.99745417515275"/>
    <s v="Yes"/>
    <s v="November"/>
    <n v="2023"/>
  </r>
  <r>
    <s v="S00123441"/>
    <x v="14"/>
    <s v="P16"/>
    <x v="5"/>
    <x v="263"/>
    <n v="5694.75"/>
    <n v="356"/>
    <x v="0"/>
    <n v="15.996488764044944"/>
    <s v="Yes"/>
    <s v="August"/>
    <n v="2023"/>
  </r>
  <r>
    <s v="S00123451"/>
    <x v="14"/>
    <s v="P16"/>
    <x v="4"/>
    <x v="284"/>
    <n v="1233"/>
    <n v="78"/>
    <x v="0"/>
    <n v="15.807692307692308"/>
    <s v="Yes"/>
    <s v="March"/>
    <n v="2024"/>
  </r>
  <r>
    <s v="S00123589"/>
    <x v="14"/>
    <s v="P18"/>
    <x v="4"/>
    <x v="268"/>
    <n v="4443.75"/>
    <n v="494"/>
    <x v="0"/>
    <n v="8.9954453441295552"/>
    <s v="Yes"/>
    <s v="April"/>
    <n v="2024"/>
  </r>
  <r>
    <s v="S00123617"/>
    <x v="14"/>
    <s v="P18"/>
    <x v="0"/>
    <x v="129"/>
    <n v="14451.75"/>
    <n v="1606"/>
    <x v="0"/>
    <n v="8.9985990037359898"/>
    <s v="Yes"/>
    <s v="December"/>
    <n v="2023"/>
  </r>
  <r>
    <s v="S00123681"/>
    <x v="14"/>
    <s v="P19"/>
    <x v="5"/>
    <x v="230"/>
    <n v="1964.25"/>
    <n v="71"/>
    <x v="0"/>
    <n v="27.66549295774648"/>
    <s v="Yes"/>
    <s v="July"/>
    <n v="2023"/>
  </r>
  <r>
    <s v="S00123714"/>
    <x v="14"/>
    <s v="P20"/>
    <x v="5"/>
    <x v="74"/>
    <n v="3593.25"/>
    <n v="400"/>
    <x v="0"/>
    <n v="8.9831249999999994"/>
    <s v="Yes"/>
    <s v="February"/>
    <n v="2024"/>
  </r>
  <r>
    <s v="S00123749"/>
    <x v="14"/>
    <s v="P21"/>
    <x v="5"/>
    <x v="299"/>
    <n v="7884"/>
    <n v="789"/>
    <x v="0"/>
    <n v="9.992395437262358"/>
    <s v="Yes"/>
    <s v="December"/>
    <n v="2023"/>
  </r>
  <r>
    <s v="S00123797"/>
    <x v="14"/>
    <s v="P21"/>
    <x v="3"/>
    <x v="179"/>
    <n v="6450.75"/>
    <n v="807"/>
    <x v="0"/>
    <n v="7.9934944237918213"/>
    <s v="Yes"/>
    <s v="December"/>
    <n v="2023"/>
  </r>
  <r>
    <s v="S00123837"/>
    <x v="14"/>
    <s v="P22"/>
    <x v="1"/>
    <x v="169"/>
    <n v="10152"/>
    <n v="462"/>
    <x v="1"/>
    <n v="21.974025974025974"/>
    <s v="No"/>
    <s v="August"/>
    <n v="2024"/>
  </r>
  <r>
    <s v="S00123854"/>
    <x v="14"/>
    <s v="P22"/>
    <x v="1"/>
    <x v="11"/>
    <n v="1014.75"/>
    <n v="57"/>
    <x v="2"/>
    <n v="17.80263157894737"/>
    <s v="No"/>
    <s v="September"/>
    <n v="2024"/>
  </r>
  <r>
    <s v="S00123861"/>
    <x v="14"/>
    <s v="P22"/>
    <x v="4"/>
    <x v="230"/>
    <n v="5440.5"/>
    <n v="248"/>
    <x v="0"/>
    <n v="21.9375"/>
    <s v="Yes"/>
    <s v="July"/>
    <n v="2023"/>
  </r>
  <r>
    <s v="S00123876"/>
    <x v="14"/>
    <s v="P22"/>
    <x v="4"/>
    <x v="66"/>
    <n v="5067"/>
    <n v="254"/>
    <x v="0"/>
    <n v="19.948818897637796"/>
    <s v="Yes"/>
    <s v="December"/>
    <n v="2023"/>
  </r>
  <r>
    <s v="S00123904"/>
    <x v="14"/>
    <s v="P22"/>
    <x v="1"/>
    <x v="219"/>
    <n v="6941.25"/>
    <n v="348"/>
    <x v="0"/>
    <n v="19.946120689655171"/>
    <s v="Yes"/>
    <s v="March"/>
    <n v="2023"/>
  </r>
  <r>
    <s v="S00123908"/>
    <x v="14"/>
    <s v="P22"/>
    <x v="0"/>
    <x v="311"/>
    <n v="4511.25"/>
    <n v="206"/>
    <x v="0"/>
    <n v="21.899271844660195"/>
    <s v="Yes"/>
    <s v="January"/>
    <n v="2023"/>
  </r>
  <r>
    <s v="S00123958"/>
    <x v="14"/>
    <s v="P01"/>
    <x v="0"/>
    <x v="29"/>
    <n v="5431.5"/>
    <n v="418"/>
    <x v="0"/>
    <n v="12.994019138755981"/>
    <s v="Yes"/>
    <s v="November"/>
    <n v="2023"/>
  </r>
  <r>
    <s v="S00123976"/>
    <x v="14"/>
    <s v="P01"/>
    <x v="0"/>
    <x v="282"/>
    <n v="4680"/>
    <n v="390"/>
    <x v="0"/>
    <n v="12"/>
    <s v="Yes"/>
    <s v="January"/>
    <n v="2024"/>
  </r>
  <r>
    <s v="S00124041"/>
    <x v="14"/>
    <s v="P03"/>
    <x v="1"/>
    <x v="77"/>
    <n v="7515"/>
    <n v="752"/>
    <x v="0"/>
    <n v="9.9933510638297864"/>
    <s v="Yes"/>
    <s v="November"/>
    <n v="2023"/>
  </r>
  <r>
    <s v="S00124050"/>
    <x v="14"/>
    <s v="P04"/>
    <x v="3"/>
    <x v="112"/>
    <n v="3957.75"/>
    <n v="440"/>
    <x v="0"/>
    <n v="8.994886363636363"/>
    <s v="Yes"/>
    <s v="February"/>
    <n v="2023"/>
  </r>
  <r>
    <s v="S00124087"/>
    <x v="14"/>
    <s v="P04"/>
    <x v="5"/>
    <x v="220"/>
    <n v="7875"/>
    <n v="1575"/>
    <x v="0"/>
    <n v="5"/>
    <s v="Yes"/>
    <s v="September"/>
    <n v="2023"/>
  </r>
  <r>
    <s v="S00124120"/>
    <x v="14"/>
    <s v="P04"/>
    <x v="3"/>
    <x v="29"/>
    <n v="7067.25"/>
    <n v="1010"/>
    <x v="0"/>
    <n v="6.9972772277227726"/>
    <s v="Yes"/>
    <s v="November"/>
    <n v="2023"/>
  </r>
  <r>
    <s v="S00124122"/>
    <x v="14"/>
    <s v="P04"/>
    <x v="5"/>
    <x v="413"/>
    <n v="1066.5"/>
    <n v="134"/>
    <x v="0"/>
    <n v="7.9589552238805972"/>
    <s v="Yes"/>
    <s v="March"/>
    <n v="2023"/>
  </r>
  <r>
    <s v="S00124138"/>
    <x v="14"/>
    <s v="P04"/>
    <x v="5"/>
    <x v="83"/>
    <n v="2929.5"/>
    <n v="419"/>
    <x v="0"/>
    <n v="6.9916467780429592"/>
    <s v="Yes"/>
    <s v="December"/>
    <n v="2023"/>
  </r>
  <r>
    <s v="S00124143"/>
    <x v="14"/>
    <s v="P04"/>
    <x v="1"/>
    <x v="400"/>
    <n v="6183"/>
    <n v="1031"/>
    <x v="0"/>
    <n v="5.9970902036857421"/>
    <s v="Yes"/>
    <s v="October"/>
    <n v="2023"/>
  </r>
  <r>
    <s v="S00124158"/>
    <x v="14"/>
    <s v="P04"/>
    <x v="2"/>
    <x v="172"/>
    <n v="10561.5"/>
    <n v="1321"/>
    <x v="0"/>
    <n v="7.9950794852384561"/>
    <s v="Yes"/>
    <s v="January"/>
    <n v="2023"/>
  </r>
  <r>
    <s v="S00124185"/>
    <x v="14"/>
    <s v="P05"/>
    <x v="3"/>
    <x v="11"/>
    <n v="4475.25"/>
    <n v="560"/>
    <x v="2"/>
    <n v="7.9915178571428571"/>
    <s v="No"/>
    <s v="September"/>
    <n v="2024"/>
  </r>
  <r>
    <s v="S00124188"/>
    <x v="14"/>
    <s v="P05"/>
    <x v="3"/>
    <x v="44"/>
    <n v="1714.5"/>
    <n v="215"/>
    <x v="0"/>
    <n v="7.9744186046511629"/>
    <s v="Yes"/>
    <s v="June"/>
    <n v="2023"/>
  </r>
  <r>
    <s v="S00124204"/>
    <x v="14"/>
    <s v="P05"/>
    <x v="3"/>
    <x v="73"/>
    <n v="364.5"/>
    <n v="73"/>
    <x v="0"/>
    <n v="4.993150684931507"/>
    <s v="Yes"/>
    <s v="April"/>
    <n v="2024"/>
  </r>
  <r>
    <s v="S00124209"/>
    <x v="14"/>
    <s v="P05"/>
    <x v="2"/>
    <x v="276"/>
    <n v="704.25"/>
    <n v="89"/>
    <x v="0"/>
    <n v="7.9129213483146064"/>
    <s v="Yes"/>
    <s v="October"/>
    <n v="2023"/>
  </r>
  <r>
    <s v="S00124229"/>
    <x v="14"/>
    <s v="P05"/>
    <x v="0"/>
    <x v="401"/>
    <n v="396"/>
    <n v="50"/>
    <x v="0"/>
    <n v="7.92"/>
    <s v="Yes"/>
    <s v="May"/>
    <n v="2023"/>
  </r>
  <r>
    <s v="S00124271"/>
    <x v="14"/>
    <s v="P06"/>
    <x v="3"/>
    <x v="408"/>
    <n v="3809.25"/>
    <n v="137"/>
    <x v="0"/>
    <n v="27.804744525547445"/>
    <s v="Yes"/>
    <s v="June"/>
    <n v="2023"/>
  </r>
  <r>
    <s v="S00124276"/>
    <x v="14"/>
    <s v="P06"/>
    <x v="5"/>
    <x v="391"/>
    <n v="4682.25"/>
    <n v="188"/>
    <x v="0"/>
    <n v="24.905585106382979"/>
    <s v="Yes"/>
    <s v="February"/>
    <n v="2024"/>
  </r>
  <r>
    <s v="S00124310"/>
    <x v="14"/>
    <s v="P07"/>
    <x v="5"/>
    <x v="103"/>
    <n v="5420.25"/>
    <n v="217"/>
    <x v="0"/>
    <n v="24.978110599078342"/>
    <s v="Yes"/>
    <s v="December"/>
    <n v="2023"/>
  </r>
  <r>
    <s v="S00124329"/>
    <x v="14"/>
    <s v="P07"/>
    <x v="1"/>
    <x v="86"/>
    <n v="5834.25"/>
    <n v="244"/>
    <x v="0"/>
    <n v="23.910860655737704"/>
    <s v="Yes"/>
    <s v="November"/>
    <n v="2023"/>
  </r>
  <r>
    <s v="S00124333"/>
    <x v="14"/>
    <s v="P07"/>
    <x v="0"/>
    <x v="217"/>
    <n v="5492.25"/>
    <n v="220"/>
    <x v="0"/>
    <n v="24.964772727272727"/>
    <s v="Yes"/>
    <s v="April"/>
    <n v="2024"/>
  </r>
  <r>
    <s v="S00124350"/>
    <x v="14"/>
    <s v="P07"/>
    <x v="0"/>
    <x v="235"/>
    <n v="5386.5"/>
    <n v="193"/>
    <x v="0"/>
    <n v="27.909326424870468"/>
    <s v="Yes"/>
    <s v="February"/>
    <n v="2023"/>
  </r>
  <r>
    <s v="S00124432"/>
    <x v="14"/>
    <s v="P08"/>
    <x v="1"/>
    <x v="357"/>
    <n v="4407.75"/>
    <n v="210"/>
    <x v="0"/>
    <n v="20.989285714285714"/>
    <s v="Yes"/>
    <s v="January"/>
    <n v="2024"/>
  </r>
  <r>
    <s v="S00124490"/>
    <x v="14"/>
    <s v="P09"/>
    <x v="4"/>
    <x v="429"/>
    <n v="1928.25"/>
    <n v="102"/>
    <x v="0"/>
    <n v="18.904411764705884"/>
    <s v="Yes"/>
    <s v="May"/>
    <n v="2023"/>
  </r>
  <r>
    <s v="S00124516"/>
    <x v="14"/>
    <s v="P10"/>
    <x v="1"/>
    <x v="112"/>
    <n v="7607.25"/>
    <n v="544"/>
    <x v="0"/>
    <n v="13.983915441176471"/>
    <s v="Yes"/>
    <s v="February"/>
    <n v="2023"/>
  </r>
  <r>
    <s v="S00124544"/>
    <x v="14"/>
    <s v="P10"/>
    <x v="3"/>
    <x v="397"/>
    <n v="369"/>
    <n v="25"/>
    <x v="0"/>
    <n v="14.76"/>
    <s v="Yes"/>
    <s v="June"/>
    <n v="2024"/>
  </r>
  <r>
    <s v="S00124545"/>
    <x v="14"/>
    <s v="P10"/>
    <x v="3"/>
    <x v="447"/>
    <n v="10752.75"/>
    <n v="897"/>
    <x v="0"/>
    <n v="11.987458193979933"/>
    <s v="Yes"/>
    <s v="May"/>
    <n v="2023"/>
  </r>
  <r>
    <s v="S00124593"/>
    <x v="14"/>
    <s v="P10"/>
    <x v="3"/>
    <x v="121"/>
    <n v="6885"/>
    <n v="459"/>
    <x v="0"/>
    <n v="15"/>
    <s v="Yes"/>
    <s v="September"/>
    <n v="2023"/>
  </r>
  <r>
    <s v="S00124600"/>
    <x v="14"/>
    <s v="P10"/>
    <x v="2"/>
    <x v="185"/>
    <n v="7263"/>
    <n v="485"/>
    <x v="0"/>
    <n v="14.975257731958763"/>
    <s v="Yes"/>
    <s v="December"/>
    <n v="2023"/>
  </r>
  <r>
    <s v="S00124608"/>
    <x v="14"/>
    <s v="P10"/>
    <x v="4"/>
    <x v="382"/>
    <n v="2101.5"/>
    <n v="162"/>
    <x v="0"/>
    <n v="12.972222222222221"/>
    <s v="Yes"/>
    <s v="January"/>
    <n v="2024"/>
  </r>
  <r>
    <s v="S00124656"/>
    <x v="14"/>
    <s v="P12"/>
    <x v="0"/>
    <x v="11"/>
    <n v="8491.5"/>
    <n v="531"/>
    <x v="2"/>
    <n v="15.991525423728813"/>
    <s v="No"/>
    <s v="September"/>
    <n v="2024"/>
  </r>
  <r>
    <s v="S00124660"/>
    <x v="14"/>
    <s v="P12"/>
    <x v="4"/>
    <x v="83"/>
    <n v="3298.5"/>
    <n v="195"/>
    <x v="0"/>
    <n v="16.915384615384614"/>
    <s v="Yes"/>
    <s v="December"/>
    <n v="2023"/>
  </r>
  <r>
    <s v="S00124695"/>
    <x v="14"/>
    <s v="P12"/>
    <x v="3"/>
    <x v="357"/>
    <n v="8410.5"/>
    <n v="561"/>
    <x v="0"/>
    <n v="14.991978609625669"/>
    <s v="Yes"/>
    <s v="January"/>
    <n v="2024"/>
  </r>
  <r>
    <s v="S00124698"/>
    <x v="14"/>
    <s v="P12"/>
    <x v="3"/>
    <x v="62"/>
    <n v="2646"/>
    <n v="166"/>
    <x v="0"/>
    <n v="15.939759036144578"/>
    <s v="Yes"/>
    <s v="November"/>
    <n v="2023"/>
  </r>
  <r>
    <s v="S00124704"/>
    <x v="14"/>
    <s v="P12"/>
    <x v="1"/>
    <x v="261"/>
    <n v="5121"/>
    <n v="321"/>
    <x v="0"/>
    <n v="15.953271028037383"/>
    <s v="Yes"/>
    <s v="June"/>
    <n v="2024"/>
  </r>
  <r>
    <s v="S00124726"/>
    <x v="14"/>
    <s v="P13"/>
    <x v="4"/>
    <x v="395"/>
    <n v="2756.25"/>
    <n v="307"/>
    <x v="0"/>
    <n v="8.9780130293159601"/>
    <s v="Yes"/>
    <s v="May"/>
    <n v="2024"/>
  </r>
  <r>
    <s v="S00124739"/>
    <x v="14"/>
    <s v="P13"/>
    <x v="0"/>
    <x v="305"/>
    <n v="3174.75"/>
    <n v="353"/>
    <x v="0"/>
    <n v="8.9936260623229458"/>
    <s v="Yes"/>
    <s v="June"/>
    <n v="2024"/>
  </r>
  <r>
    <s v="S00124751"/>
    <x v="14"/>
    <s v="P13"/>
    <x v="5"/>
    <x v="218"/>
    <n v="2967.75"/>
    <n v="371"/>
    <x v="0"/>
    <n v="7.9993261455525611"/>
    <s v="Yes"/>
    <s v="February"/>
    <n v="2024"/>
  </r>
  <r>
    <s v="S00124752"/>
    <x v="14"/>
    <s v="P13"/>
    <x v="5"/>
    <x v="334"/>
    <n v="8635.5"/>
    <n v="960"/>
    <x v="0"/>
    <n v="8.9953125000000007"/>
    <s v="Yes"/>
    <s v="September"/>
    <n v="2023"/>
  </r>
  <r>
    <s v="S00124782"/>
    <x v="14"/>
    <s v="P13"/>
    <x v="3"/>
    <x v="252"/>
    <n v="7224.75"/>
    <n v="723"/>
    <x v="1"/>
    <n v="9.9927385892116174"/>
    <s v="No"/>
    <s v="July"/>
    <n v="2024"/>
  </r>
  <r>
    <s v="S00124819"/>
    <x v="14"/>
    <s v="P13"/>
    <x v="5"/>
    <x v="312"/>
    <n v="1959.75"/>
    <n v="280"/>
    <x v="1"/>
    <n v="6.9991071428571425"/>
    <s v="No"/>
    <s v="August"/>
    <n v="2024"/>
  </r>
  <r>
    <s v="S00124863"/>
    <x v="14"/>
    <s v="P14"/>
    <x v="4"/>
    <x v="158"/>
    <n v="5247"/>
    <n v="350"/>
    <x v="0"/>
    <n v="14.991428571428571"/>
    <s v="Yes"/>
    <s v="July"/>
    <n v="2023"/>
  </r>
  <r>
    <s v="S00124883"/>
    <x v="14"/>
    <s v="P14"/>
    <x v="3"/>
    <x v="246"/>
    <n v="7535.25"/>
    <n v="444"/>
    <x v="0"/>
    <n v="16.971283783783782"/>
    <s v="Yes"/>
    <s v="January"/>
    <n v="2023"/>
  </r>
  <r>
    <s v="S00124907"/>
    <x v="14"/>
    <s v="P15"/>
    <x v="1"/>
    <x v="127"/>
    <n v="1887.75"/>
    <n v="95"/>
    <x v="0"/>
    <n v="19.871052631578948"/>
    <s v="Yes"/>
    <s v="July"/>
    <n v="2023"/>
  </r>
  <r>
    <s v="S00124924"/>
    <x v="14"/>
    <s v="P15"/>
    <x v="1"/>
    <x v="266"/>
    <n v="2054.25"/>
    <n v="115"/>
    <x v="0"/>
    <n v="17.86304347826087"/>
    <s v="Yes"/>
    <s v="October"/>
    <n v="2023"/>
  </r>
  <r>
    <s v="S00124930"/>
    <x v="14"/>
    <s v="P15"/>
    <x v="4"/>
    <x v="88"/>
    <n v="1534.5"/>
    <n v="74"/>
    <x v="0"/>
    <n v="20.736486486486488"/>
    <s v="Yes"/>
    <s v="November"/>
    <n v="2023"/>
  </r>
  <r>
    <s v="S00124949"/>
    <x v="14"/>
    <s v="P16"/>
    <x v="4"/>
    <x v="341"/>
    <n v="6563.25"/>
    <n v="438"/>
    <x v="0"/>
    <n v="14.984589041095891"/>
    <s v="Yes"/>
    <s v="March"/>
    <n v="2023"/>
  </r>
  <r>
    <s v="S00124977"/>
    <x v="14"/>
    <s v="P16"/>
    <x v="0"/>
    <x v="393"/>
    <n v="6408"/>
    <n v="377"/>
    <x v="0"/>
    <n v="16.9973474801061"/>
    <s v="Yes"/>
    <s v="January"/>
    <n v="2024"/>
  </r>
  <r>
    <s v="S00125008"/>
    <x v="14"/>
    <s v="P16"/>
    <x v="2"/>
    <x v="85"/>
    <n v="6799.5"/>
    <n v="378"/>
    <x v="1"/>
    <n v="17.988095238095237"/>
    <s v="No"/>
    <s v="August"/>
    <n v="2024"/>
  </r>
  <r>
    <s v="S00125051"/>
    <x v="14"/>
    <s v="P17"/>
    <x v="4"/>
    <x v="160"/>
    <n v="5136.75"/>
    <n v="467"/>
    <x v="0"/>
    <n v="10.999464668094218"/>
    <s v="Yes"/>
    <s v="November"/>
    <n v="2023"/>
  </r>
  <r>
    <s v="S00125070"/>
    <x v="14"/>
    <s v="P17"/>
    <x v="3"/>
    <x v="207"/>
    <n v="11745"/>
    <n v="1469"/>
    <x v="0"/>
    <n v="7.9952348536419331"/>
    <s v="Yes"/>
    <s v="June"/>
    <n v="2024"/>
  </r>
  <r>
    <s v="S00125137"/>
    <x v="14"/>
    <s v="P18"/>
    <x v="3"/>
    <x v="187"/>
    <n v="7652.25"/>
    <n v="1094"/>
    <x v="0"/>
    <n v="6.9947440585009142"/>
    <s v="Yes"/>
    <s v="February"/>
    <n v="2024"/>
  </r>
  <r>
    <s v="S00125140"/>
    <x v="14"/>
    <s v="P18"/>
    <x v="3"/>
    <x v="9"/>
    <n v="6648.75"/>
    <n v="950"/>
    <x v="0"/>
    <n v="6.9986842105263154"/>
    <s v="Yes"/>
    <s v="January"/>
    <n v="2024"/>
  </r>
  <r>
    <s v="S00125146"/>
    <x v="14"/>
    <s v="P18"/>
    <x v="1"/>
    <x v="309"/>
    <n v="4745.25"/>
    <n v="594"/>
    <x v="1"/>
    <n v="7.9886363636363633"/>
    <s v="No"/>
    <s v="July"/>
    <n v="2024"/>
  </r>
  <r>
    <s v="S00125150"/>
    <x v="14"/>
    <s v="P18"/>
    <x v="4"/>
    <x v="380"/>
    <n v="6968.25"/>
    <n v="697"/>
    <x v="0"/>
    <n v="9.9974892395982788"/>
    <s v="Yes"/>
    <s v="June"/>
    <n v="2023"/>
  </r>
  <r>
    <s v="S00125181"/>
    <x v="14"/>
    <s v="P19"/>
    <x v="0"/>
    <x v="92"/>
    <n v="6729.75"/>
    <n v="250"/>
    <x v="3"/>
    <n v="26.919"/>
    <s v="No"/>
    <s v="July"/>
    <n v="2023"/>
  </r>
  <r>
    <s v="S00125210"/>
    <x v="14"/>
    <s v="P19"/>
    <x v="5"/>
    <x v="356"/>
    <n v="7769.25"/>
    <n v="311"/>
    <x v="0"/>
    <n v="24.981511254019292"/>
    <s v="Yes"/>
    <s v="March"/>
    <n v="2024"/>
  </r>
  <r>
    <s v="S00125224"/>
    <x v="14"/>
    <s v="P20"/>
    <x v="3"/>
    <x v="137"/>
    <n v="245.25"/>
    <n v="28"/>
    <x v="2"/>
    <n v="8.7589285714285712"/>
    <s v="No"/>
    <s v="September"/>
    <n v="2024"/>
  </r>
  <r>
    <s v="S00125230"/>
    <x v="14"/>
    <s v="P20"/>
    <x v="1"/>
    <x v="363"/>
    <n v="11382.75"/>
    <n v="1265"/>
    <x v="0"/>
    <n v="8.9982213438735172"/>
    <s v="Yes"/>
    <s v="April"/>
    <n v="2023"/>
  </r>
  <r>
    <s v="S00125255"/>
    <x v="14"/>
    <s v="P20"/>
    <x v="4"/>
    <x v="160"/>
    <n v="2967.75"/>
    <n v="248"/>
    <x v="0"/>
    <n v="11.966733870967742"/>
    <s v="Yes"/>
    <s v="November"/>
    <n v="2023"/>
  </r>
  <r>
    <s v="S00125268"/>
    <x v="14"/>
    <s v="P20"/>
    <x v="0"/>
    <x v="32"/>
    <n v="7008.75"/>
    <n v="638"/>
    <x v="0"/>
    <n v="10.985501567398119"/>
    <s v="Yes"/>
    <s v="June"/>
    <n v="2024"/>
  </r>
  <r>
    <s v="S00125286"/>
    <x v="14"/>
    <s v="P21"/>
    <x v="4"/>
    <x v="168"/>
    <n v="425.25"/>
    <n v="48"/>
    <x v="0"/>
    <n v="8.859375"/>
    <s v="Yes"/>
    <s v="January"/>
    <n v="2024"/>
  </r>
  <r>
    <s v="S00125288"/>
    <x v="14"/>
    <s v="P21"/>
    <x v="4"/>
    <x v="129"/>
    <n v="8417.25"/>
    <n v="1203"/>
    <x v="0"/>
    <n v="6.9968827930174564"/>
    <s v="Yes"/>
    <s v="December"/>
    <n v="2023"/>
  </r>
  <r>
    <s v="S00125317"/>
    <x v="14"/>
    <s v="P21"/>
    <x v="0"/>
    <x v="389"/>
    <n v="6637.5"/>
    <n v="949"/>
    <x v="0"/>
    <n v="6.994204425711275"/>
    <s v="Yes"/>
    <s v="August"/>
    <n v="2023"/>
  </r>
  <r>
    <s v="S00125323"/>
    <x v="14"/>
    <s v="P21"/>
    <x v="4"/>
    <x v="143"/>
    <n v="920.25"/>
    <n v="93"/>
    <x v="0"/>
    <n v="9.8951612903225801"/>
    <s v="Yes"/>
    <s v="October"/>
    <n v="2023"/>
  </r>
  <r>
    <s v="S00125366"/>
    <x v="14"/>
    <s v="P22"/>
    <x v="1"/>
    <x v="100"/>
    <n v="11526.75"/>
    <n v="577"/>
    <x v="0"/>
    <n v="19.977036395147312"/>
    <s v="Yes"/>
    <s v="November"/>
    <n v="2023"/>
  </r>
  <r>
    <s v="S00125380"/>
    <x v="14"/>
    <s v="P22"/>
    <x v="5"/>
    <x v="112"/>
    <n v="3710.25"/>
    <n v="186"/>
    <x v="0"/>
    <n v="19.947580645161292"/>
    <s v="Yes"/>
    <s v="February"/>
    <n v="2023"/>
  </r>
  <r>
    <s v="S00125393"/>
    <x v="14"/>
    <s v="P22"/>
    <x v="3"/>
    <x v="11"/>
    <n v="4538.25"/>
    <n v="239"/>
    <x v="2"/>
    <n v="18.988493723849373"/>
    <s v="No"/>
    <s v="September"/>
    <n v="2024"/>
  </r>
  <r>
    <s v="S00125407"/>
    <x v="14"/>
    <s v="P22"/>
    <x v="4"/>
    <x v="202"/>
    <n v="1631.25"/>
    <n v="78"/>
    <x v="0"/>
    <n v="20.91346153846154"/>
    <s v="Yes"/>
    <s v="June"/>
    <n v="2023"/>
  </r>
  <r>
    <s v="S00125437"/>
    <x v="14"/>
    <s v="P22"/>
    <x v="0"/>
    <x v="40"/>
    <n v="6999.75"/>
    <n v="389"/>
    <x v="0"/>
    <n v="17.994215938303341"/>
    <s v="Yes"/>
    <s v="December"/>
    <n v="2023"/>
  </r>
  <r>
    <s v="S00125449"/>
    <x v="14"/>
    <s v="P22"/>
    <x v="5"/>
    <x v="293"/>
    <n v="9105.75"/>
    <n v="506"/>
    <x v="0"/>
    <n v="17.995553359683793"/>
    <s v="Yes"/>
    <s v="April"/>
    <n v="2023"/>
  </r>
  <r>
    <s v="S00125481"/>
    <x v="15"/>
    <s v="P01"/>
    <x v="5"/>
    <x v="225"/>
    <n v="7652.25"/>
    <n v="638"/>
    <x v="1"/>
    <n v="11.994122257053291"/>
    <s v="No"/>
    <s v="July"/>
    <n v="2024"/>
  </r>
  <r>
    <s v="S00125502"/>
    <x v="15"/>
    <s v="P01"/>
    <x v="1"/>
    <x v="109"/>
    <n v="14028.75"/>
    <n v="936"/>
    <x v="0"/>
    <n v="14.98798076923077"/>
    <s v="Yes"/>
    <s v="February"/>
    <n v="2024"/>
  </r>
  <r>
    <s v="S00125522"/>
    <x v="15"/>
    <s v="P01"/>
    <x v="0"/>
    <x v="31"/>
    <n v="4061.25"/>
    <n v="291"/>
    <x v="0"/>
    <n v="13.956185567010309"/>
    <s v="Yes"/>
    <s v="September"/>
    <n v="2023"/>
  </r>
  <r>
    <s v="S00125554"/>
    <x v="15"/>
    <s v="P02"/>
    <x v="1"/>
    <x v="322"/>
    <n v="587.25"/>
    <n v="35"/>
    <x v="0"/>
    <n v="16.778571428571428"/>
    <s v="Yes"/>
    <s v="September"/>
    <n v="2023"/>
  </r>
  <r>
    <s v="S00125563"/>
    <x v="15"/>
    <s v="P03"/>
    <x v="3"/>
    <x v="136"/>
    <n v="2243.25"/>
    <n v="204"/>
    <x v="0"/>
    <n v="10.996323529411764"/>
    <s v="Yes"/>
    <s v="May"/>
    <n v="2023"/>
  </r>
  <r>
    <s v="S00125567"/>
    <x v="15"/>
    <s v="P03"/>
    <x v="5"/>
    <x v="91"/>
    <n v="11340"/>
    <n v="1031"/>
    <x v="0"/>
    <n v="10.999030067895248"/>
    <s v="Yes"/>
    <s v="June"/>
    <n v="2024"/>
  </r>
  <r>
    <s v="S00125587"/>
    <x v="15"/>
    <s v="P04"/>
    <x v="1"/>
    <x v="439"/>
    <n v="2259"/>
    <n v="283"/>
    <x v="0"/>
    <n v="7.9823321554770317"/>
    <s v="Yes"/>
    <s v="March"/>
    <n v="2023"/>
  </r>
  <r>
    <s v="S00125608"/>
    <x v="15"/>
    <s v="P04"/>
    <x v="0"/>
    <x v="440"/>
    <n v="3795.75"/>
    <n v="422"/>
    <x v="2"/>
    <n v="8.9946682464454977"/>
    <s v="No"/>
    <s v="October"/>
    <n v="2024"/>
  </r>
  <r>
    <s v="S00125621"/>
    <x v="15"/>
    <s v="P04"/>
    <x v="1"/>
    <x v="349"/>
    <n v="220.5"/>
    <n v="25"/>
    <x v="1"/>
    <n v="8.82"/>
    <s v="No"/>
    <s v="August"/>
    <n v="2024"/>
  </r>
  <r>
    <s v="S00125701"/>
    <x v="15"/>
    <s v="P05"/>
    <x v="3"/>
    <x v="120"/>
    <n v="6196.5"/>
    <n v="1033"/>
    <x v="0"/>
    <n v="5.9985479186834461"/>
    <s v="Yes"/>
    <s v="February"/>
    <n v="2023"/>
  </r>
  <r>
    <s v="S00125712"/>
    <x v="15"/>
    <s v="P05"/>
    <x v="4"/>
    <x v="340"/>
    <n v="3066.75"/>
    <n v="614"/>
    <x v="0"/>
    <n v="4.9947068403908794"/>
    <s v="Yes"/>
    <s v="June"/>
    <n v="2023"/>
  </r>
  <r>
    <s v="S00125784"/>
    <x v="15"/>
    <s v="P05"/>
    <x v="3"/>
    <x v="26"/>
    <n v="5811.75"/>
    <n v="831"/>
    <x v="0"/>
    <n v="6.993682310469314"/>
    <s v="Yes"/>
    <s v="May"/>
    <n v="2023"/>
  </r>
  <r>
    <s v="S00125794"/>
    <x v="15"/>
    <s v="P05"/>
    <x v="0"/>
    <x v="362"/>
    <n v="10813.5"/>
    <n v="1545"/>
    <x v="1"/>
    <n v="6.9990291262135926"/>
    <s v="No"/>
    <s v="August"/>
    <n v="2024"/>
  </r>
  <r>
    <s v="S00125809"/>
    <x v="15"/>
    <s v="P06"/>
    <x v="1"/>
    <x v="415"/>
    <n v="5924.25"/>
    <n v="247"/>
    <x v="0"/>
    <n v="23.984817813765183"/>
    <s v="Yes"/>
    <s v="March"/>
    <n v="2024"/>
  </r>
  <r>
    <s v="S00125816"/>
    <x v="15"/>
    <s v="P06"/>
    <x v="4"/>
    <x v="257"/>
    <n v="2682"/>
    <n v="112"/>
    <x v="0"/>
    <n v="23.946428571428573"/>
    <s v="Yes"/>
    <s v="December"/>
    <n v="2023"/>
  </r>
  <r>
    <s v="S00125823"/>
    <x v="15"/>
    <s v="P06"/>
    <x v="5"/>
    <x v="358"/>
    <n v="3314.25"/>
    <n v="123"/>
    <x v="0"/>
    <n v="26.945121951219512"/>
    <s v="Yes"/>
    <s v="February"/>
    <n v="2023"/>
  </r>
  <r>
    <s v="S00125828"/>
    <x v="15"/>
    <s v="P06"/>
    <x v="0"/>
    <x v="256"/>
    <n v="3858.75"/>
    <n v="149"/>
    <x v="0"/>
    <n v="25.89765100671141"/>
    <s v="Yes"/>
    <s v="January"/>
    <n v="2024"/>
  </r>
  <r>
    <s v="S00125838"/>
    <x v="15"/>
    <s v="P07"/>
    <x v="5"/>
    <x v="208"/>
    <n v="6786"/>
    <n v="261"/>
    <x v="0"/>
    <n v="26"/>
    <s v="Yes"/>
    <s v="April"/>
    <n v="2023"/>
  </r>
  <r>
    <s v="S00125857"/>
    <x v="15"/>
    <s v="P07"/>
    <x v="5"/>
    <x v="281"/>
    <n v="5157"/>
    <n v="199"/>
    <x v="3"/>
    <n v="25.91457286432161"/>
    <s v="No"/>
    <s v="June"/>
    <n v="2024"/>
  </r>
  <r>
    <s v="S00125900"/>
    <x v="15"/>
    <s v="P07"/>
    <x v="4"/>
    <x v="37"/>
    <n v="5472"/>
    <n v="196"/>
    <x v="0"/>
    <n v="27.918367346938776"/>
    <s v="Yes"/>
    <s v="November"/>
    <n v="2023"/>
  </r>
  <r>
    <s v="S00125907"/>
    <x v="15"/>
    <s v="P07"/>
    <x v="5"/>
    <x v="43"/>
    <n v="5681.25"/>
    <n v="228"/>
    <x v="0"/>
    <n v="24.917763157894736"/>
    <s v="Yes"/>
    <s v="October"/>
    <n v="2023"/>
  </r>
  <r>
    <s v="S00125982"/>
    <x v="15"/>
    <s v="P08"/>
    <x v="0"/>
    <x v="310"/>
    <n v="8160.75"/>
    <n v="454"/>
    <x v="0"/>
    <n v="17.97522026431718"/>
    <s v="Yes"/>
    <s v="January"/>
    <n v="2024"/>
  </r>
  <r>
    <s v="S00125991"/>
    <x v="15"/>
    <s v="P08"/>
    <x v="5"/>
    <x v="22"/>
    <n v="7933.5"/>
    <n v="397"/>
    <x v="0"/>
    <n v="19.983627204030228"/>
    <s v="Yes"/>
    <s v="October"/>
    <n v="2023"/>
  </r>
  <r>
    <s v="S00126027"/>
    <x v="15"/>
    <s v="P10"/>
    <x v="5"/>
    <x v="26"/>
    <n v="7121.25"/>
    <n v="446"/>
    <x v="0"/>
    <n v="15.966928251121077"/>
    <s v="Yes"/>
    <s v="May"/>
    <n v="2023"/>
  </r>
  <r>
    <s v="S00126093"/>
    <x v="15"/>
    <s v="P10"/>
    <x v="5"/>
    <x v="230"/>
    <n v="513"/>
    <n v="37"/>
    <x v="0"/>
    <n v="13.864864864864865"/>
    <s v="Yes"/>
    <s v="July"/>
    <n v="2023"/>
  </r>
  <r>
    <s v="S00126106"/>
    <x v="15"/>
    <s v="P10"/>
    <x v="3"/>
    <x v="77"/>
    <n v="6711.75"/>
    <n v="560"/>
    <x v="0"/>
    <n v="11.985267857142857"/>
    <s v="Yes"/>
    <s v="November"/>
    <n v="2023"/>
  </r>
  <r>
    <s v="S00126114"/>
    <x v="15"/>
    <s v="P10"/>
    <x v="1"/>
    <x v="346"/>
    <n v="504"/>
    <n v="36"/>
    <x v="2"/>
    <n v="14"/>
    <s v="No"/>
    <s v="September"/>
    <n v="2024"/>
  </r>
  <r>
    <s v="S00126115"/>
    <x v="15"/>
    <s v="P10"/>
    <x v="1"/>
    <x v="286"/>
    <n v="3456"/>
    <n v="288"/>
    <x v="0"/>
    <n v="12"/>
    <s v="Yes"/>
    <s v="January"/>
    <n v="2024"/>
  </r>
  <r>
    <s v="S00126119"/>
    <x v="15"/>
    <s v="P10"/>
    <x v="4"/>
    <x v="250"/>
    <n v="10635.75"/>
    <n v="887"/>
    <x v="0"/>
    <n v="11.990698985343856"/>
    <s v="Yes"/>
    <s v="November"/>
    <n v="2023"/>
  </r>
  <r>
    <s v="S00126131"/>
    <x v="15"/>
    <s v="P10"/>
    <x v="1"/>
    <x v="62"/>
    <n v="2450.25"/>
    <n v="176"/>
    <x v="0"/>
    <n v="13.921875"/>
    <s v="Yes"/>
    <s v="November"/>
    <n v="2023"/>
  </r>
  <r>
    <s v="S00126135"/>
    <x v="15"/>
    <s v="P10"/>
    <x v="0"/>
    <x v="387"/>
    <n v="6070.5"/>
    <n v="506"/>
    <x v="0"/>
    <n v="11.997035573122529"/>
    <s v="Yes"/>
    <s v="March"/>
    <n v="2023"/>
  </r>
  <r>
    <s v="S00126142"/>
    <x v="15"/>
    <s v="P11"/>
    <x v="3"/>
    <x v="379"/>
    <n v="9659.25"/>
    <n v="537"/>
    <x v="0"/>
    <n v="17.987430167597765"/>
    <s v="Yes"/>
    <s v="January"/>
    <n v="2024"/>
  </r>
  <r>
    <s v="S00126172"/>
    <x v="15"/>
    <s v="P11"/>
    <x v="4"/>
    <x v="66"/>
    <n v="6840"/>
    <n v="403"/>
    <x v="0"/>
    <n v="16.972704714640198"/>
    <s v="Yes"/>
    <s v="December"/>
    <n v="2023"/>
  </r>
  <r>
    <s v="S00126201"/>
    <x v="15"/>
    <s v="P12"/>
    <x v="0"/>
    <x v="300"/>
    <n v="1019.25"/>
    <n v="60"/>
    <x v="0"/>
    <n v="16.987500000000001"/>
    <s v="Yes"/>
    <s v="March"/>
    <n v="2023"/>
  </r>
  <r>
    <s v="S00126252"/>
    <x v="15"/>
    <s v="P13"/>
    <x v="0"/>
    <x v="223"/>
    <n v="4635"/>
    <n v="663"/>
    <x v="0"/>
    <n v="6.9909502262443439"/>
    <s v="Yes"/>
    <s v="January"/>
    <n v="2023"/>
  </r>
  <r>
    <s v="S00126267"/>
    <x v="15"/>
    <s v="P13"/>
    <x v="1"/>
    <x v="208"/>
    <n v="3894.75"/>
    <n v="433"/>
    <x v="0"/>
    <n v="8.9948036951501162"/>
    <s v="Yes"/>
    <s v="April"/>
    <n v="2023"/>
  </r>
  <r>
    <s v="S00126282"/>
    <x v="15"/>
    <s v="P13"/>
    <x v="5"/>
    <x v="163"/>
    <n v="7902"/>
    <n v="878"/>
    <x v="0"/>
    <n v="9"/>
    <s v="Yes"/>
    <s v="January"/>
    <n v="2023"/>
  </r>
  <r>
    <s v="S00126285"/>
    <x v="15"/>
    <s v="P13"/>
    <x v="1"/>
    <x v="387"/>
    <n v="492.75"/>
    <n v="50"/>
    <x v="0"/>
    <n v="9.8550000000000004"/>
    <s v="Yes"/>
    <s v="March"/>
    <n v="2023"/>
  </r>
  <r>
    <s v="S00126297"/>
    <x v="15"/>
    <s v="P13"/>
    <x v="5"/>
    <x v="172"/>
    <n v="5190.75"/>
    <n v="649"/>
    <x v="0"/>
    <n v="7.9980739599383668"/>
    <s v="Yes"/>
    <s v="January"/>
    <n v="2023"/>
  </r>
  <r>
    <s v="S00126306"/>
    <x v="15"/>
    <s v="P13"/>
    <x v="4"/>
    <x v="74"/>
    <n v="3696.75"/>
    <n v="463"/>
    <x v="0"/>
    <n v="7.9843412526997843"/>
    <s v="Yes"/>
    <s v="February"/>
    <n v="2024"/>
  </r>
  <r>
    <s v="S00126329"/>
    <x v="15"/>
    <s v="P13"/>
    <x v="3"/>
    <x v="92"/>
    <n v="4367.25"/>
    <n v="486"/>
    <x v="0"/>
    <n v="8.9861111111111107"/>
    <s v="Yes"/>
    <s v="July"/>
    <n v="2023"/>
  </r>
  <r>
    <s v="S00126404"/>
    <x v="15"/>
    <s v="P14"/>
    <x v="1"/>
    <x v="229"/>
    <n v="5316.75"/>
    <n v="380"/>
    <x v="0"/>
    <n v="13.991447368421053"/>
    <s v="Yes"/>
    <s v="June"/>
    <n v="2023"/>
  </r>
  <r>
    <s v="S00126418"/>
    <x v="15"/>
    <s v="P14"/>
    <x v="5"/>
    <x v="273"/>
    <n v="4056.75"/>
    <n v="290"/>
    <x v="1"/>
    <n v="13.988793103448275"/>
    <s v="No"/>
    <s v="July"/>
    <n v="2024"/>
  </r>
  <r>
    <s v="S00126429"/>
    <x v="15"/>
    <s v="P15"/>
    <x v="3"/>
    <x v="346"/>
    <n v="9351"/>
    <n v="446"/>
    <x v="2"/>
    <n v="20.966367713004484"/>
    <s v="No"/>
    <s v="September"/>
    <n v="2024"/>
  </r>
  <r>
    <s v="S00126477"/>
    <x v="15"/>
    <s v="P16"/>
    <x v="4"/>
    <x v="373"/>
    <n v="11875.5"/>
    <n v="743"/>
    <x v="0"/>
    <n v="15.983176312247645"/>
    <s v="Yes"/>
    <s v="October"/>
    <n v="2023"/>
  </r>
  <r>
    <s v="S00126482"/>
    <x v="15"/>
    <s v="P16"/>
    <x v="3"/>
    <x v="414"/>
    <n v="4538.25"/>
    <n v="284"/>
    <x v="0"/>
    <n v="15.97975352112676"/>
    <s v="Yes"/>
    <s v="December"/>
    <n v="2023"/>
  </r>
  <r>
    <s v="S00126489"/>
    <x v="15"/>
    <s v="P16"/>
    <x v="1"/>
    <x v="275"/>
    <n v="5681.25"/>
    <n v="406"/>
    <x v="0"/>
    <n v="13.993226600985222"/>
    <s v="Yes"/>
    <s v="May"/>
    <n v="2023"/>
  </r>
  <r>
    <s v="S00126511"/>
    <x v="15"/>
    <s v="P16"/>
    <x v="4"/>
    <x v="77"/>
    <n v="8212.5"/>
    <n v="587"/>
    <x v="0"/>
    <n v="13.990630323679728"/>
    <s v="Yes"/>
    <s v="November"/>
    <n v="2023"/>
  </r>
  <r>
    <s v="S00126512"/>
    <x v="15"/>
    <s v="P16"/>
    <x v="4"/>
    <x v="26"/>
    <n v="3426.75"/>
    <n v="191"/>
    <x v="3"/>
    <n v="17.941099476439792"/>
    <s v="No"/>
    <s v="May"/>
    <n v="2023"/>
  </r>
  <r>
    <s v="S00126525"/>
    <x v="15"/>
    <s v="P16"/>
    <x v="0"/>
    <x v="256"/>
    <n v="1806.75"/>
    <n v="113"/>
    <x v="3"/>
    <n v="15.988938053097344"/>
    <s v="No"/>
    <s v="January"/>
    <n v="2024"/>
  </r>
  <r>
    <s v="S00126537"/>
    <x v="15"/>
    <s v="P16"/>
    <x v="5"/>
    <x v="218"/>
    <n v="14971.5"/>
    <n v="999"/>
    <x v="0"/>
    <n v="14.986486486486486"/>
    <s v="Yes"/>
    <s v="February"/>
    <n v="2024"/>
  </r>
  <r>
    <s v="S00126557"/>
    <x v="15"/>
    <s v="P17"/>
    <x v="1"/>
    <x v="316"/>
    <n v="8055"/>
    <n v="1151"/>
    <x v="3"/>
    <n v="6.9982623805386623"/>
    <s v="No"/>
    <s v="March"/>
    <n v="2024"/>
  </r>
  <r>
    <s v="S00126577"/>
    <x v="15"/>
    <s v="P17"/>
    <x v="0"/>
    <x v="408"/>
    <n v="2765.25"/>
    <n v="308"/>
    <x v="0"/>
    <n v="8.9780844155844157"/>
    <s v="Yes"/>
    <s v="June"/>
    <n v="2023"/>
  </r>
  <r>
    <s v="S00126628"/>
    <x v="15"/>
    <s v="P18"/>
    <x v="0"/>
    <x v="159"/>
    <n v="7791.75"/>
    <n v="780"/>
    <x v="0"/>
    <n v="9.9894230769230763"/>
    <s v="Yes"/>
    <s v="June"/>
    <n v="2023"/>
  </r>
  <r>
    <s v="S00126699"/>
    <x v="15"/>
    <s v="P18"/>
    <x v="4"/>
    <x v="342"/>
    <n v="2493"/>
    <n v="277"/>
    <x v="0"/>
    <n v="9"/>
    <s v="Yes"/>
    <s v="June"/>
    <n v="2024"/>
  </r>
  <r>
    <s v="S00126734"/>
    <x v="15"/>
    <s v="P19"/>
    <x v="4"/>
    <x v="41"/>
    <n v="5877"/>
    <n v="227"/>
    <x v="0"/>
    <n v="25.889867841409693"/>
    <s v="Yes"/>
    <s v="May"/>
    <n v="2024"/>
  </r>
  <r>
    <s v="S00126744"/>
    <x v="15"/>
    <s v="P19"/>
    <x v="1"/>
    <x v="199"/>
    <n v="2938.5"/>
    <n v="114"/>
    <x v="0"/>
    <n v="25.776315789473685"/>
    <s v="Yes"/>
    <s v="April"/>
    <n v="2024"/>
  </r>
  <r>
    <s v="S00126753"/>
    <x v="15"/>
    <s v="P20"/>
    <x v="3"/>
    <x v="129"/>
    <n v="5067"/>
    <n v="563"/>
    <x v="0"/>
    <n v="9"/>
    <s v="Yes"/>
    <s v="December"/>
    <n v="2023"/>
  </r>
  <r>
    <s v="S00126787"/>
    <x v="15"/>
    <s v="P20"/>
    <x v="3"/>
    <x v="329"/>
    <n v="2218.5"/>
    <n v="185"/>
    <x v="0"/>
    <n v="11.991891891891893"/>
    <s v="Yes"/>
    <s v="November"/>
    <n v="2023"/>
  </r>
  <r>
    <s v="S00126804"/>
    <x v="15"/>
    <s v="P21"/>
    <x v="3"/>
    <x v="9"/>
    <n v="3375"/>
    <n v="307"/>
    <x v="0"/>
    <n v="10.993485342019545"/>
    <s v="Yes"/>
    <s v="January"/>
    <n v="2024"/>
  </r>
  <r>
    <s v="S00126882"/>
    <x v="15"/>
    <s v="P21"/>
    <x v="0"/>
    <x v="247"/>
    <n v="12863.25"/>
    <n v="1608"/>
    <x v="0"/>
    <n v="7.9995335820895521"/>
    <s v="Yes"/>
    <s v="February"/>
    <n v="2024"/>
  </r>
  <r>
    <s v="S00126903"/>
    <x v="15"/>
    <s v="P22"/>
    <x v="4"/>
    <x v="84"/>
    <n v="650.25"/>
    <n v="31"/>
    <x v="0"/>
    <n v="20.975806451612904"/>
    <s v="Yes"/>
    <s v="November"/>
    <n v="2023"/>
  </r>
  <r>
    <s v="S00126908"/>
    <x v="15"/>
    <s v="P22"/>
    <x v="3"/>
    <x v="430"/>
    <n v="10973.25"/>
    <n v="610"/>
    <x v="1"/>
    <n v="17.988934426229509"/>
    <s v="No"/>
    <s v="July"/>
    <n v="2024"/>
  </r>
  <r>
    <s v="S00126922"/>
    <x v="15"/>
    <s v="P22"/>
    <x v="3"/>
    <x v="253"/>
    <n v="7816.5"/>
    <n v="356"/>
    <x v="0"/>
    <n v="21.956460674157302"/>
    <s v="Yes"/>
    <s v="August"/>
    <n v="2023"/>
  </r>
  <r>
    <s v="S00126929"/>
    <x v="15"/>
    <s v="P22"/>
    <x v="2"/>
    <x v="264"/>
    <n v="8745.75"/>
    <n v="398"/>
    <x v="1"/>
    <n v="21.974246231155778"/>
    <s v="No"/>
    <s v="July"/>
    <n v="2024"/>
  </r>
  <r>
    <s v="S00126952"/>
    <x v="15"/>
    <s v="P22"/>
    <x v="4"/>
    <x v="340"/>
    <n v="9879.75"/>
    <n v="494"/>
    <x v="0"/>
    <n v="19.999493927125506"/>
    <s v="Yes"/>
    <s v="June"/>
    <n v="2023"/>
  </r>
  <r>
    <s v="S00126980"/>
    <x v="15"/>
    <s v="P22"/>
    <x v="2"/>
    <x v="108"/>
    <n v="12613.5"/>
    <n v="631"/>
    <x v="0"/>
    <n v="19.989698890649763"/>
    <s v="Yes"/>
    <s v="April"/>
    <n v="2023"/>
  </r>
  <r>
    <s v="S00127072"/>
    <x v="15"/>
    <s v="P01"/>
    <x v="4"/>
    <x v="68"/>
    <n v="15880.5"/>
    <n v="1222"/>
    <x v="3"/>
    <n v="12.995499181669395"/>
    <s v="No"/>
    <s v="July"/>
    <n v="2024"/>
  </r>
  <r>
    <s v="S00127182"/>
    <x v="15"/>
    <s v="P04"/>
    <x v="5"/>
    <x v="212"/>
    <n v="10068.75"/>
    <n v="1259"/>
    <x v="0"/>
    <n v="7.9974185861795073"/>
    <s v="Yes"/>
    <s v="May"/>
    <n v="2024"/>
  </r>
  <r>
    <s v="S00127201"/>
    <x v="15"/>
    <s v="P04"/>
    <x v="2"/>
    <x v="206"/>
    <n v="618.75"/>
    <n v="69"/>
    <x v="0"/>
    <n v="8.9673913043478262"/>
    <s v="Yes"/>
    <s v="January"/>
    <n v="2023"/>
  </r>
  <r>
    <s v="S00127252"/>
    <x v="15"/>
    <s v="P05"/>
    <x v="2"/>
    <x v="380"/>
    <n v="1802.25"/>
    <n v="201"/>
    <x v="0"/>
    <n v="8.9664179104477615"/>
    <s v="Yes"/>
    <s v="June"/>
    <n v="2023"/>
  </r>
  <r>
    <s v="S00127271"/>
    <x v="15"/>
    <s v="P05"/>
    <x v="1"/>
    <x v="103"/>
    <n v="238.5"/>
    <n v="30"/>
    <x v="0"/>
    <n v="7.95"/>
    <s v="Yes"/>
    <s v="December"/>
    <n v="2023"/>
  </r>
  <r>
    <s v="S00127303"/>
    <x v="15"/>
    <s v="P05"/>
    <x v="2"/>
    <x v="292"/>
    <n v="5667.75"/>
    <n v="630"/>
    <x v="0"/>
    <n v="8.9964285714285719"/>
    <s v="Yes"/>
    <s v="February"/>
    <n v="2024"/>
  </r>
  <r>
    <s v="S00127332"/>
    <x v="15"/>
    <s v="P06"/>
    <x v="3"/>
    <x v="276"/>
    <n v="2781"/>
    <n v="107"/>
    <x v="0"/>
    <n v="25.990654205607477"/>
    <s v="Yes"/>
    <s v="October"/>
    <n v="2023"/>
  </r>
  <r>
    <s v="S00127335"/>
    <x v="15"/>
    <s v="P06"/>
    <x v="5"/>
    <x v="370"/>
    <n v="11277"/>
    <n v="470"/>
    <x v="0"/>
    <n v="23.993617021276595"/>
    <s v="Yes"/>
    <s v="June"/>
    <n v="2024"/>
  </r>
  <r>
    <s v="S00127339"/>
    <x v="15"/>
    <s v="P06"/>
    <x v="1"/>
    <x v="329"/>
    <n v="5319"/>
    <n v="190"/>
    <x v="0"/>
    <n v="27.994736842105262"/>
    <s v="Yes"/>
    <s v="November"/>
    <n v="2023"/>
  </r>
  <r>
    <s v="S00127345"/>
    <x v="15"/>
    <s v="P06"/>
    <x v="4"/>
    <x v="141"/>
    <n v="2081.25"/>
    <n v="87"/>
    <x v="0"/>
    <n v="23.922413793103448"/>
    <s v="Yes"/>
    <s v="December"/>
    <n v="2023"/>
  </r>
  <r>
    <s v="S00127374"/>
    <x v="15"/>
    <s v="P07"/>
    <x v="0"/>
    <x v="198"/>
    <n v="4243.5"/>
    <n v="170"/>
    <x v="1"/>
    <n v="24.961764705882352"/>
    <s v="No"/>
    <s v="August"/>
    <n v="2024"/>
  </r>
  <r>
    <s v="S00127411"/>
    <x v="15"/>
    <s v="P07"/>
    <x v="4"/>
    <x v="364"/>
    <n v="6198.75"/>
    <n v="248"/>
    <x v="0"/>
    <n v="24.994959677419356"/>
    <s v="Yes"/>
    <s v="November"/>
    <n v="2023"/>
  </r>
  <r>
    <s v="S00127434"/>
    <x v="15"/>
    <s v="P07"/>
    <x v="3"/>
    <x v="425"/>
    <n v="5418"/>
    <n v="209"/>
    <x v="0"/>
    <n v="25.923444976076556"/>
    <s v="Yes"/>
    <s v="December"/>
    <n v="2023"/>
  </r>
  <r>
    <s v="S00127438"/>
    <x v="15"/>
    <s v="P07"/>
    <x v="5"/>
    <x v="304"/>
    <n v="5319"/>
    <n v="197"/>
    <x v="0"/>
    <n v="27"/>
    <s v="Yes"/>
    <s v="November"/>
    <n v="2023"/>
  </r>
  <r>
    <s v="S00127510"/>
    <x v="15"/>
    <s v="P08"/>
    <x v="0"/>
    <x v="432"/>
    <n v="10671.75"/>
    <n v="486"/>
    <x v="2"/>
    <n v="21.958333333333332"/>
    <s v="No"/>
    <s v="September"/>
    <n v="2024"/>
  </r>
  <r>
    <s v="S00127592"/>
    <x v="15"/>
    <s v="P10"/>
    <x v="2"/>
    <x v="47"/>
    <n v="1982.25"/>
    <n v="133"/>
    <x v="2"/>
    <n v="14.904135338345865"/>
    <s v="No"/>
    <s v="September"/>
    <n v="2024"/>
  </r>
  <r>
    <s v="S00127639"/>
    <x v="15"/>
    <s v="P10"/>
    <x v="3"/>
    <x v="276"/>
    <n v="3910.5"/>
    <n v="245"/>
    <x v="0"/>
    <n v="15.961224489795919"/>
    <s v="Yes"/>
    <s v="October"/>
    <n v="2023"/>
  </r>
  <r>
    <s v="S00127644"/>
    <x v="15"/>
    <s v="P10"/>
    <x v="1"/>
    <x v="27"/>
    <n v="6570"/>
    <n v="470"/>
    <x v="1"/>
    <n v="13.978723404255319"/>
    <s v="No"/>
    <s v="August"/>
    <n v="2024"/>
  </r>
  <r>
    <s v="S00127651"/>
    <x v="15"/>
    <s v="P10"/>
    <x v="4"/>
    <x v="361"/>
    <n v="14316.75"/>
    <n v="1102"/>
    <x v="0"/>
    <n v="12.991606170598912"/>
    <s v="Yes"/>
    <s v="March"/>
    <n v="2024"/>
  </r>
  <r>
    <s v="S00127664"/>
    <x v="15"/>
    <s v="P10"/>
    <x v="0"/>
    <x v="174"/>
    <n v="10190.25"/>
    <n v="850"/>
    <x v="1"/>
    <n v="11.988529411764706"/>
    <s v="No"/>
    <s v="August"/>
    <n v="2024"/>
  </r>
  <r>
    <s v="S00127668"/>
    <x v="15"/>
    <s v="P10"/>
    <x v="4"/>
    <x v="150"/>
    <n v="6959.25"/>
    <n v="435"/>
    <x v="0"/>
    <n v="15.998275862068965"/>
    <s v="Yes"/>
    <s v="August"/>
    <n v="2023"/>
  </r>
  <r>
    <s v="S00127687"/>
    <x v="15"/>
    <s v="P11"/>
    <x v="3"/>
    <x v="310"/>
    <n v="8253"/>
    <n v="486"/>
    <x v="0"/>
    <n v="16.981481481481481"/>
    <s v="Yes"/>
    <s v="January"/>
    <n v="2024"/>
  </r>
  <r>
    <s v="S00127739"/>
    <x v="15"/>
    <s v="P12"/>
    <x v="3"/>
    <x v="43"/>
    <n v="8862.75"/>
    <n v="554"/>
    <x v="0"/>
    <n v="15.997743682310469"/>
    <s v="Yes"/>
    <s v="October"/>
    <n v="2023"/>
  </r>
  <r>
    <s v="S00127750"/>
    <x v="15"/>
    <s v="P12"/>
    <x v="0"/>
    <x v="291"/>
    <n v="14571"/>
    <n v="858"/>
    <x v="0"/>
    <n v="16.982517482517483"/>
    <s v="Yes"/>
    <s v="January"/>
    <n v="2023"/>
  </r>
  <r>
    <s v="S00127772"/>
    <x v="15"/>
    <s v="P13"/>
    <x v="3"/>
    <x v="210"/>
    <n v="1908"/>
    <n v="318"/>
    <x v="0"/>
    <n v="6"/>
    <s v="Yes"/>
    <s v="July"/>
    <n v="2023"/>
  </r>
  <r>
    <s v="S00127773"/>
    <x v="15"/>
    <s v="P13"/>
    <x v="3"/>
    <x v="75"/>
    <n v="10541.25"/>
    <n v="1506"/>
    <x v="0"/>
    <n v="6.9995019920318722"/>
    <s v="Yes"/>
    <s v="September"/>
    <n v="2023"/>
  </r>
  <r>
    <s v="S00127790"/>
    <x v="15"/>
    <s v="P13"/>
    <x v="3"/>
    <x v="370"/>
    <n v="450"/>
    <n v="50"/>
    <x v="0"/>
    <n v="9"/>
    <s v="Yes"/>
    <s v="June"/>
    <n v="2024"/>
  </r>
  <r>
    <s v="S00127845"/>
    <x v="15"/>
    <s v="P13"/>
    <x v="5"/>
    <x v="295"/>
    <n v="6115.5"/>
    <n v="680"/>
    <x v="0"/>
    <n v="8.9933823529411772"/>
    <s v="Yes"/>
    <s v="September"/>
    <n v="2023"/>
  </r>
  <r>
    <s v="S00127919"/>
    <x v="15"/>
    <s v="P14"/>
    <x v="0"/>
    <x v="424"/>
    <n v="5440.5"/>
    <n v="389"/>
    <x v="0"/>
    <n v="13.98586118251928"/>
    <s v="Yes"/>
    <s v="April"/>
    <n v="2024"/>
  </r>
  <r>
    <s v="S00127952"/>
    <x v="15"/>
    <s v="P14"/>
    <x v="0"/>
    <x v="45"/>
    <n v="6867"/>
    <n v="382"/>
    <x v="0"/>
    <n v="17.976439790575917"/>
    <s v="Yes"/>
    <s v="October"/>
    <n v="2023"/>
  </r>
  <r>
    <s v="S00127963"/>
    <x v="15"/>
    <s v="P15"/>
    <x v="5"/>
    <x v="189"/>
    <n v="4518"/>
    <n v="238"/>
    <x v="0"/>
    <n v="18.983193277310924"/>
    <s v="Yes"/>
    <s v="November"/>
    <n v="2023"/>
  </r>
  <r>
    <s v="S00127979"/>
    <x v="15"/>
    <s v="P15"/>
    <x v="3"/>
    <x v="207"/>
    <n v="11056.5"/>
    <n v="651"/>
    <x v="3"/>
    <n v="16.983870967741936"/>
    <s v="No"/>
    <s v="June"/>
    <n v="2024"/>
  </r>
  <r>
    <s v="S00127982"/>
    <x v="15"/>
    <s v="P15"/>
    <x v="5"/>
    <x v="393"/>
    <n v="13171.5"/>
    <n v="732"/>
    <x v="0"/>
    <n v="17.993852459016395"/>
    <s v="Yes"/>
    <s v="January"/>
    <n v="2024"/>
  </r>
  <r>
    <s v="S00127988"/>
    <x v="15"/>
    <s v="P15"/>
    <x v="0"/>
    <x v="276"/>
    <n v="7683.75"/>
    <n v="385"/>
    <x v="0"/>
    <n v="19.957792207792206"/>
    <s v="Yes"/>
    <s v="October"/>
    <n v="2023"/>
  </r>
  <r>
    <s v="S00128025"/>
    <x v="15"/>
    <s v="P16"/>
    <x v="4"/>
    <x v="315"/>
    <n v="4032"/>
    <n v="269"/>
    <x v="0"/>
    <n v="14.988847583643123"/>
    <s v="Yes"/>
    <s v="February"/>
    <n v="2023"/>
  </r>
  <r>
    <s v="S00128044"/>
    <x v="15"/>
    <s v="P16"/>
    <x v="3"/>
    <x v="4"/>
    <n v="14852.25"/>
    <n v="929"/>
    <x v="0"/>
    <n v="15.987351991388589"/>
    <s v="Yes"/>
    <s v="December"/>
    <n v="2023"/>
  </r>
  <r>
    <s v="S00128073"/>
    <x v="15"/>
    <s v="P16"/>
    <x v="0"/>
    <x v="296"/>
    <n v="1413"/>
    <n v="95"/>
    <x v="0"/>
    <n v="14.873684210526315"/>
    <s v="Yes"/>
    <s v="July"/>
    <n v="2023"/>
  </r>
  <r>
    <s v="S00128152"/>
    <x v="15"/>
    <s v="P18"/>
    <x v="5"/>
    <x v="283"/>
    <n v="26561.25"/>
    <n v="3321"/>
    <x v="0"/>
    <n v="7.9979674796747968"/>
    <s v="Yes"/>
    <s v="July"/>
    <n v="2023"/>
  </r>
  <r>
    <s v="S00128190"/>
    <x v="15"/>
    <s v="P18"/>
    <x v="0"/>
    <x v="129"/>
    <n v="10343.25"/>
    <n v="1150"/>
    <x v="0"/>
    <n v="8.9941304347826083"/>
    <s v="Yes"/>
    <s v="December"/>
    <n v="2023"/>
  </r>
  <r>
    <s v="S00128228"/>
    <x v="15"/>
    <s v="P18"/>
    <x v="4"/>
    <x v="165"/>
    <n v="13529.25"/>
    <n v="1504"/>
    <x v="0"/>
    <n v="8.9955119680851059"/>
    <s v="Yes"/>
    <s v="April"/>
    <n v="2024"/>
  </r>
  <r>
    <s v="S00128298"/>
    <x v="15"/>
    <s v="P20"/>
    <x v="4"/>
    <x v="299"/>
    <n v="1044"/>
    <n v="95"/>
    <x v="0"/>
    <n v="10.989473684210527"/>
    <s v="Yes"/>
    <s v="December"/>
    <n v="2023"/>
  </r>
  <r>
    <s v="S00128370"/>
    <x v="15"/>
    <s v="P21"/>
    <x v="3"/>
    <x v="323"/>
    <n v="10919.25"/>
    <n v="1560"/>
    <x v="1"/>
    <n v="6.9995192307692307"/>
    <s v="No"/>
    <s v="July"/>
    <n v="2024"/>
  </r>
  <r>
    <s v="S00128424"/>
    <x v="15"/>
    <s v="P22"/>
    <x v="5"/>
    <x v="10"/>
    <n v="12519"/>
    <n v="696"/>
    <x v="0"/>
    <n v="17.987068965517242"/>
    <s v="Yes"/>
    <s v="May"/>
    <n v="2023"/>
  </r>
  <r>
    <s v="S00128444"/>
    <x v="15"/>
    <s v="P22"/>
    <x v="1"/>
    <x v="383"/>
    <n v="13945.5"/>
    <n v="734"/>
    <x v="0"/>
    <n v="18.999318801089917"/>
    <s v="Yes"/>
    <s v="October"/>
    <n v="2023"/>
  </r>
  <r>
    <s v="S00128448"/>
    <x v="15"/>
    <s v="P22"/>
    <x v="4"/>
    <x v="80"/>
    <n v="8280"/>
    <n v="460"/>
    <x v="0"/>
    <n v="18"/>
    <s v="Yes"/>
    <s v="February"/>
    <n v="2024"/>
  </r>
  <r>
    <s v="S00128459"/>
    <x v="15"/>
    <s v="P22"/>
    <x v="2"/>
    <x v="297"/>
    <n v="4713.75"/>
    <n v="236"/>
    <x v="0"/>
    <n v="19.973516949152543"/>
    <s v="Yes"/>
    <s v="July"/>
    <n v="2023"/>
  </r>
  <r>
    <s v="S00128464"/>
    <x v="15"/>
    <s v="P22"/>
    <x v="0"/>
    <x v="330"/>
    <n v="1975.5"/>
    <n v="104"/>
    <x v="0"/>
    <n v="18.995192307692307"/>
    <s v="Yes"/>
    <s v="March"/>
    <n v="2024"/>
  </r>
  <r>
    <s v="S00128481"/>
    <x v="15"/>
    <s v="P22"/>
    <x v="0"/>
    <x v="357"/>
    <n v="5265"/>
    <n v="278"/>
    <x v="0"/>
    <n v="18.938848920863311"/>
    <s v="Yes"/>
    <s v="January"/>
    <n v="2024"/>
  </r>
  <r>
    <s v="S00128582"/>
    <x v="15"/>
    <s v="P01"/>
    <x v="0"/>
    <x v="174"/>
    <n v="10021.5"/>
    <n v="716"/>
    <x v="1"/>
    <n v="13.996508379888269"/>
    <s v="No"/>
    <s v="August"/>
    <n v="2024"/>
  </r>
  <r>
    <s v="S00128602"/>
    <x v="15"/>
    <s v="P01"/>
    <x v="4"/>
    <x v="156"/>
    <n v="14640.75"/>
    <n v="1046"/>
    <x v="0"/>
    <n v="13.99689292543021"/>
    <s v="Yes"/>
    <s v="September"/>
    <n v="2023"/>
  </r>
  <r>
    <s v="S00128657"/>
    <x v="15"/>
    <s v="P04"/>
    <x v="3"/>
    <x v="155"/>
    <n v="5805"/>
    <n v="645"/>
    <x v="0"/>
    <n v="9"/>
    <s v="Yes"/>
    <s v="April"/>
    <n v="2023"/>
  </r>
  <r>
    <s v="S00128666"/>
    <x v="15"/>
    <s v="P04"/>
    <x v="0"/>
    <x v="36"/>
    <n v="3102.75"/>
    <n v="518"/>
    <x v="0"/>
    <n v="5.9898648648648649"/>
    <s v="Yes"/>
    <s v="February"/>
    <n v="2023"/>
  </r>
  <r>
    <s v="S00128738"/>
    <x v="15"/>
    <s v="P04"/>
    <x v="4"/>
    <x v="365"/>
    <n v="8842.5"/>
    <n v="1474"/>
    <x v="2"/>
    <n v="5.9989823609226596"/>
    <s v="No"/>
    <s v="September"/>
    <n v="2024"/>
  </r>
  <r>
    <s v="S00128766"/>
    <x v="15"/>
    <s v="P05"/>
    <x v="1"/>
    <x v="425"/>
    <n v="5152.5"/>
    <n v="859"/>
    <x v="0"/>
    <n v="5.9982537834691501"/>
    <s v="Yes"/>
    <s v="December"/>
    <n v="2023"/>
  </r>
  <r>
    <s v="S00128794"/>
    <x v="15"/>
    <s v="P05"/>
    <x v="3"/>
    <x v="328"/>
    <n v="3044.25"/>
    <n v="508"/>
    <x v="0"/>
    <n v="5.9926181102362204"/>
    <s v="Yes"/>
    <s v="January"/>
    <n v="2023"/>
  </r>
  <r>
    <s v="S00128818"/>
    <x v="15"/>
    <s v="P05"/>
    <x v="1"/>
    <x v="11"/>
    <n v="14035.5"/>
    <n v="2006"/>
    <x v="2"/>
    <n v="6.9967597208374874"/>
    <s v="No"/>
    <s v="September"/>
    <n v="2024"/>
  </r>
  <r>
    <s v="S00128823"/>
    <x v="15"/>
    <s v="P05"/>
    <x v="4"/>
    <x v="303"/>
    <n v="4425.75"/>
    <n v="633"/>
    <x v="0"/>
    <n v="6.9917061611374409"/>
    <s v="Yes"/>
    <s v="January"/>
    <n v="2024"/>
  </r>
  <r>
    <s v="S00128863"/>
    <x v="15"/>
    <s v="P06"/>
    <x v="3"/>
    <x v="60"/>
    <n v="2774.25"/>
    <n v="116"/>
    <x v="0"/>
    <n v="23.915948275862068"/>
    <s v="Yes"/>
    <s v="October"/>
    <n v="2023"/>
  </r>
  <r>
    <s v="S00128922"/>
    <x v="15"/>
    <s v="P07"/>
    <x v="0"/>
    <x v="359"/>
    <n v="6347.25"/>
    <n v="236"/>
    <x v="3"/>
    <n v="26.895127118644069"/>
    <s v="No"/>
    <s v="May"/>
    <n v="2023"/>
  </r>
  <r>
    <s v="S00128930"/>
    <x v="15"/>
    <s v="P07"/>
    <x v="3"/>
    <x v="140"/>
    <n v="5163.75"/>
    <n v="192"/>
    <x v="0"/>
    <n v="26.89453125"/>
    <s v="Yes"/>
    <s v="October"/>
    <n v="2023"/>
  </r>
  <r>
    <s v="S00128932"/>
    <x v="15"/>
    <s v="P07"/>
    <x v="5"/>
    <x v="94"/>
    <n v="4713.75"/>
    <n v="197"/>
    <x v="1"/>
    <n v="23.92766497461929"/>
    <s v="No"/>
    <s v="July"/>
    <n v="2024"/>
  </r>
  <r>
    <s v="S00128973"/>
    <x v="15"/>
    <s v="P07"/>
    <x v="0"/>
    <x v="23"/>
    <n v="6504.75"/>
    <n v="233"/>
    <x v="1"/>
    <n v="27.917381974248926"/>
    <s v="No"/>
    <s v="August"/>
    <n v="2024"/>
  </r>
  <r>
    <s v="S00129041"/>
    <x v="15"/>
    <s v="P08"/>
    <x v="0"/>
    <x v="126"/>
    <n v="1518.75"/>
    <n v="80"/>
    <x v="0"/>
    <n v="18.984375"/>
    <s v="Yes"/>
    <s v="December"/>
    <n v="2023"/>
  </r>
  <r>
    <s v="S00129052"/>
    <x v="15"/>
    <s v="P08"/>
    <x v="5"/>
    <x v="211"/>
    <n v="9760.5"/>
    <n v="543"/>
    <x v="2"/>
    <n v="17.975138121546962"/>
    <s v="No"/>
    <s v="September"/>
    <n v="2024"/>
  </r>
  <r>
    <s v="S00129100"/>
    <x v="15"/>
    <s v="P10"/>
    <x v="3"/>
    <x v="234"/>
    <n v="9258.75"/>
    <n v="772"/>
    <x v="0"/>
    <n v="11.993199481865284"/>
    <s v="Yes"/>
    <s v="June"/>
    <n v="2023"/>
  </r>
  <r>
    <s v="S00129123"/>
    <x v="15"/>
    <s v="P10"/>
    <x v="1"/>
    <x v="379"/>
    <n v="1066.5"/>
    <n v="89"/>
    <x v="0"/>
    <n v="11.98314606741573"/>
    <s v="Yes"/>
    <s v="January"/>
    <n v="2024"/>
  </r>
  <r>
    <s v="S00129128"/>
    <x v="15"/>
    <s v="P10"/>
    <x v="4"/>
    <x v="298"/>
    <n v="4423.5"/>
    <n v="295"/>
    <x v="0"/>
    <n v="14.994915254237288"/>
    <s v="Yes"/>
    <s v="February"/>
    <n v="2024"/>
  </r>
  <r>
    <s v="S00129147"/>
    <x v="15"/>
    <s v="P10"/>
    <x v="4"/>
    <x v="225"/>
    <n v="2857.5"/>
    <n v="220"/>
    <x v="1"/>
    <n v="12.988636363636363"/>
    <s v="No"/>
    <s v="July"/>
    <n v="2024"/>
  </r>
  <r>
    <s v="S00129151"/>
    <x v="15"/>
    <s v="P10"/>
    <x v="3"/>
    <x v="16"/>
    <n v="1640.25"/>
    <n v="103"/>
    <x v="1"/>
    <n v="15.924757281553399"/>
    <s v="No"/>
    <s v="July"/>
    <n v="2024"/>
  </r>
  <r>
    <s v="S00129154"/>
    <x v="15"/>
    <s v="P10"/>
    <x v="5"/>
    <x v="187"/>
    <n v="4806"/>
    <n v="301"/>
    <x v="0"/>
    <n v="15.966777408637874"/>
    <s v="Yes"/>
    <s v="February"/>
    <n v="2024"/>
  </r>
  <r>
    <s v="S00129196"/>
    <x v="15"/>
    <s v="P10"/>
    <x v="4"/>
    <x v="160"/>
    <n v="141.75"/>
    <n v="9"/>
    <x v="0"/>
    <n v="15.75"/>
    <s v="Yes"/>
    <s v="November"/>
    <n v="2023"/>
  </r>
  <r>
    <s v="S00129211"/>
    <x v="15"/>
    <s v="P11"/>
    <x v="0"/>
    <x v="104"/>
    <n v="8325"/>
    <n v="397"/>
    <x v="0"/>
    <n v="20.969773299748113"/>
    <s v="Yes"/>
    <s v="April"/>
    <n v="2023"/>
  </r>
  <r>
    <s v="S00129220"/>
    <x v="15"/>
    <s v="P11"/>
    <x v="3"/>
    <x v="312"/>
    <n v="6270.75"/>
    <n v="331"/>
    <x v="1"/>
    <n v="18.944864048338367"/>
    <s v="No"/>
    <s v="August"/>
    <n v="2024"/>
  </r>
  <r>
    <s v="S00129273"/>
    <x v="15"/>
    <s v="P12"/>
    <x v="5"/>
    <x v="315"/>
    <n v="3773.25"/>
    <n v="222"/>
    <x v="0"/>
    <n v="16.996621621621621"/>
    <s v="Yes"/>
    <s v="February"/>
    <n v="2023"/>
  </r>
  <r>
    <s v="S00129288"/>
    <x v="15"/>
    <s v="P12"/>
    <x v="3"/>
    <x v="391"/>
    <n v="10361.25"/>
    <n v="691"/>
    <x v="3"/>
    <n v="14.994573082489147"/>
    <s v="No"/>
    <s v="February"/>
    <n v="2024"/>
  </r>
  <r>
    <s v="S00129290"/>
    <x v="15"/>
    <s v="P12"/>
    <x v="5"/>
    <x v="422"/>
    <n v="4313.25"/>
    <n v="270"/>
    <x v="0"/>
    <n v="15.975"/>
    <s v="Yes"/>
    <s v="June"/>
    <n v="2023"/>
  </r>
  <r>
    <s v="S00129317"/>
    <x v="15"/>
    <s v="P13"/>
    <x v="4"/>
    <x v="319"/>
    <n v="8469"/>
    <n v="941"/>
    <x v="0"/>
    <n v="9"/>
    <s v="Yes"/>
    <s v="January"/>
    <n v="2024"/>
  </r>
  <r>
    <s v="S00129330"/>
    <x v="15"/>
    <s v="P13"/>
    <x v="0"/>
    <x v="238"/>
    <n v="9209.25"/>
    <n v="1152"/>
    <x v="0"/>
    <n v="7.994140625"/>
    <s v="Yes"/>
    <s v="May"/>
    <n v="2024"/>
  </r>
  <r>
    <s v="S00129350"/>
    <x v="15"/>
    <s v="P13"/>
    <x v="4"/>
    <x v="26"/>
    <n v="263.25"/>
    <n v="44"/>
    <x v="0"/>
    <n v="5.9829545454545459"/>
    <s v="Yes"/>
    <s v="May"/>
    <n v="2023"/>
  </r>
  <r>
    <s v="S00129368"/>
    <x v="15"/>
    <s v="P13"/>
    <x v="4"/>
    <x v="39"/>
    <n v="3534.75"/>
    <n v="354"/>
    <x v="2"/>
    <n v="9.9851694915254239"/>
    <s v="No"/>
    <s v="September"/>
    <n v="2024"/>
  </r>
  <r>
    <s v="S00129382"/>
    <x v="15"/>
    <s v="P13"/>
    <x v="0"/>
    <x v="195"/>
    <n v="465.75"/>
    <n v="47"/>
    <x v="0"/>
    <n v="9.9095744680851059"/>
    <s v="Yes"/>
    <s v="May"/>
    <n v="2024"/>
  </r>
  <r>
    <s v="S00129439"/>
    <x v="15"/>
    <s v="P14"/>
    <x v="3"/>
    <x v="357"/>
    <n v="2256.75"/>
    <n v="151"/>
    <x v="0"/>
    <n v="14.945364238410596"/>
    <s v="Yes"/>
    <s v="January"/>
    <n v="2024"/>
  </r>
  <r>
    <s v="S00129460"/>
    <x v="15"/>
    <s v="P14"/>
    <x v="5"/>
    <x v="298"/>
    <n v="7776"/>
    <n v="519"/>
    <x v="0"/>
    <n v="14.982658959537572"/>
    <s v="Yes"/>
    <s v="February"/>
    <n v="2024"/>
  </r>
  <r>
    <s v="S00129471"/>
    <x v="15"/>
    <s v="P14"/>
    <x v="4"/>
    <x v="424"/>
    <n v="5139"/>
    <n v="286"/>
    <x v="0"/>
    <n v="17.96853146853147"/>
    <s v="Yes"/>
    <s v="April"/>
    <n v="2024"/>
  </r>
  <r>
    <s v="S00129478"/>
    <x v="15"/>
    <s v="P14"/>
    <x v="5"/>
    <x v="29"/>
    <n v="3557.25"/>
    <n v="255"/>
    <x v="0"/>
    <n v="13.95"/>
    <s v="Yes"/>
    <s v="November"/>
    <n v="2023"/>
  </r>
  <r>
    <s v="S00129503"/>
    <x v="15"/>
    <s v="P15"/>
    <x v="4"/>
    <x v="182"/>
    <n v="1336.5"/>
    <n v="64"/>
    <x v="0"/>
    <n v="20.8828125"/>
    <s v="Yes"/>
    <s v="February"/>
    <n v="2023"/>
  </r>
  <r>
    <s v="S00129568"/>
    <x v="15"/>
    <s v="P16"/>
    <x v="0"/>
    <x v="434"/>
    <n v="10392.75"/>
    <n v="612"/>
    <x v="0"/>
    <n v="16.981617647058822"/>
    <s v="Yes"/>
    <s v="May"/>
    <n v="2024"/>
  </r>
  <r>
    <s v="S00129623"/>
    <x v="15"/>
    <s v="P17"/>
    <x v="4"/>
    <x v="109"/>
    <n v="3204"/>
    <n v="321"/>
    <x v="0"/>
    <n v="9.9813084112149539"/>
    <s v="Yes"/>
    <s v="February"/>
    <n v="2024"/>
  </r>
  <r>
    <s v="S00129624"/>
    <x v="15"/>
    <s v="P17"/>
    <x v="4"/>
    <x v="264"/>
    <n v="4455"/>
    <n v="637"/>
    <x v="1"/>
    <n v="6.993720565149137"/>
    <s v="No"/>
    <s v="July"/>
    <n v="2024"/>
  </r>
  <r>
    <s v="S00129660"/>
    <x v="15"/>
    <s v="P17"/>
    <x v="3"/>
    <x v="74"/>
    <n v="9"/>
    <n v="1"/>
    <x v="0"/>
    <n v="9"/>
    <s v="Yes"/>
    <s v="February"/>
    <n v="2024"/>
  </r>
  <r>
    <s v="S00129697"/>
    <x v="15"/>
    <s v="P18"/>
    <x v="5"/>
    <x v="157"/>
    <n v="3305.25"/>
    <n v="414"/>
    <x v="0"/>
    <n v="7.9836956521739131"/>
    <s v="Yes"/>
    <s v="February"/>
    <n v="2023"/>
  </r>
  <r>
    <s v="S00129701"/>
    <x v="15"/>
    <s v="P18"/>
    <x v="1"/>
    <x v="340"/>
    <n v="1892.25"/>
    <n v="173"/>
    <x v="0"/>
    <n v="10.937861271676301"/>
    <s v="Yes"/>
    <s v="June"/>
    <n v="2023"/>
  </r>
  <r>
    <s v="S00129749"/>
    <x v="15"/>
    <s v="P18"/>
    <x v="5"/>
    <x v="7"/>
    <n v="477"/>
    <n v="69"/>
    <x v="0"/>
    <n v="6.9130434782608692"/>
    <s v="Yes"/>
    <s v="December"/>
    <n v="2023"/>
  </r>
  <r>
    <s v="S00129790"/>
    <x v="15"/>
    <s v="P19"/>
    <x v="0"/>
    <x v="404"/>
    <n v="5994"/>
    <n v="231"/>
    <x v="0"/>
    <n v="25.948051948051948"/>
    <s v="Yes"/>
    <s v="March"/>
    <n v="2024"/>
  </r>
  <r>
    <s v="S00129823"/>
    <x v="15"/>
    <s v="P20"/>
    <x v="0"/>
    <x v="315"/>
    <n v="9342"/>
    <n v="1038"/>
    <x v="0"/>
    <n v="9"/>
    <s v="Yes"/>
    <s v="February"/>
    <n v="2023"/>
  </r>
  <r>
    <s v="S00129838"/>
    <x v="15"/>
    <s v="P20"/>
    <x v="1"/>
    <x v="96"/>
    <n v="5661"/>
    <n v="515"/>
    <x v="0"/>
    <n v="10.992233009708738"/>
    <s v="Yes"/>
    <s v="January"/>
    <n v="2023"/>
  </r>
  <r>
    <s v="S00129864"/>
    <x v="15"/>
    <s v="P21"/>
    <x v="3"/>
    <x v="74"/>
    <n v="3213"/>
    <n v="293"/>
    <x v="0"/>
    <n v="10.965870307167236"/>
    <s v="Yes"/>
    <s v="February"/>
    <n v="2024"/>
  </r>
  <r>
    <s v="S00129896"/>
    <x v="15"/>
    <s v="P21"/>
    <x v="4"/>
    <x v="432"/>
    <n v="1743.75"/>
    <n v="159"/>
    <x v="2"/>
    <n v="10.966981132075471"/>
    <s v="No"/>
    <s v="September"/>
    <n v="2024"/>
  </r>
  <r>
    <s v="S00129914"/>
    <x v="15"/>
    <s v="P21"/>
    <x v="3"/>
    <x v="53"/>
    <n v="9380.25"/>
    <n v="939"/>
    <x v="2"/>
    <n v="9.98961661341853"/>
    <s v="No"/>
    <s v="September"/>
    <n v="2024"/>
  </r>
  <r>
    <s v="S00129984"/>
    <x v="15"/>
    <s v="P22"/>
    <x v="3"/>
    <x v="291"/>
    <n v="8183.25"/>
    <n v="372"/>
    <x v="0"/>
    <n v="21.99798387096774"/>
    <s v="Yes"/>
    <s v="January"/>
    <n v="2023"/>
  </r>
  <r>
    <s v="S00129993"/>
    <x v="15"/>
    <s v="P22"/>
    <x v="0"/>
    <x v="330"/>
    <n v="4162.5"/>
    <n v="209"/>
    <x v="0"/>
    <n v="19.916267942583733"/>
    <s v="Yes"/>
    <s v="March"/>
    <n v="2024"/>
  </r>
  <r>
    <s v="S00129996"/>
    <x v="15"/>
    <s v="P22"/>
    <x v="4"/>
    <x v="16"/>
    <n v="958.5"/>
    <n v="51"/>
    <x v="3"/>
    <n v="18.794117647058822"/>
    <s v="No"/>
    <s v="July"/>
    <n v="2024"/>
  </r>
  <r>
    <s v="S00130003"/>
    <x v="15"/>
    <s v="P22"/>
    <x v="5"/>
    <x v="242"/>
    <n v="10874.25"/>
    <n v="544"/>
    <x v="0"/>
    <n v="19.989430147058822"/>
    <s v="Yes"/>
    <s v="November"/>
    <n v="2023"/>
  </r>
  <r>
    <s v="S00130016"/>
    <x v="15"/>
    <s v="P22"/>
    <x v="3"/>
    <x v="178"/>
    <n v="7542"/>
    <n v="419"/>
    <x v="3"/>
    <n v="18"/>
    <s v="No"/>
    <s v="September"/>
    <n v="2023"/>
  </r>
  <r>
    <s v="S00130051"/>
    <x v="15"/>
    <s v="P01"/>
    <x v="3"/>
    <x v="403"/>
    <n v="11070"/>
    <n v="923"/>
    <x v="0"/>
    <n v="11.993499458288191"/>
    <s v="Yes"/>
    <s v="May"/>
    <n v="2023"/>
  </r>
  <r>
    <s v="S00130072"/>
    <x v="15"/>
    <s v="P01"/>
    <x v="5"/>
    <x v="250"/>
    <n v="5355"/>
    <n v="412"/>
    <x v="0"/>
    <n v="12.99757281553398"/>
    <s v="Yes"/>
    <s v="November"/>
    <n v="2023"/>
  </r>
  <r>
    <s v="S00130110"/>
    <x v="15"/>
    <s v="P01"/>
    <x v="1"/>
    <x v="213"/>
    <n v="4371.75"/>
    <n v="313"/>
    <x v="0"/>
    <n v="13.967252396166135"/>
    <s v="Yes"/>
    <s v="January"/>
    <n v="2023"/>
  </r>
  <r>
    <s v="S00130116"/>
    <x v="15"/>
    <s v="P01"/>
    <x v="4"/>
    <x v="259"/>
    <n v="9951.75"/>
    <n v="622"/>
    <x v="0"/>
    <n v="15.99959807073955"/>
    <s v="Yes"/>
    <s v="February"/>
    <n v="2023"/>
  </r>
  <r>
    <s v="S00130142"/>
    <x v="15"/>
    <s v="P02"/>
    <x v="2"/>
    <x v="43"/>
    <n v="6563.25"/>
    <n v="505"/>
    <x v="0"/>
    <n v="12.996534653465346"/>
    <s v="Yes"/>
    <s v="October"/>
    <n v="2023"/>
  </r>
  <r>
    <s v="S00130186"/>
    <x v="15"/>
    <s v="P04"/>
    <x v="3"/>
    <x v="224"/>
    <n v="2846.25"/>
    <n v="475"/>
    <x v="0"/>
    <n v="5.992105263157895"/>
    <s v="Yes"/>
    <s v="August"/>
    <n v="2023"/>
  </r>
  <r>
    <s v="S00130198"/>
    <x v="15"/>
    <s v="P04"/>
    <x v="0"/>
    <x v="259"/>
    <n v="544.5"/>
    <n v="78"/>
    <x v="0"/>
    <n v="6.9807692307692308"/>
    <s v="Yes"/>
    <s v="February"/>
    <n v="2023"/>
  </r>
  <r>
    <s v="S00130213"/>
    <x v="15"/>
    <s v="P04"/>
    <x v="0"/>
    <x v="266"/>
    <n v="1599.75"/>
    <n v="320"/>
    <x v="0"/>
    <n v="4.9992187499999998"/>
    <s v="Yes"/>
    <s v="October"/>
    <n v="2023"/>
  </r>
  <r>
    <s v="S00130231"/>
    <x v="15"/>
    <s v="P04"/>
    <x v="0"/>
    <x v="397"/>
    <n v="2380.5"/>
    <n v="397"/>
    <x v="0"/>
    <n v="5.9962216624685141"/>
    <s v="Yes"/>
    <s v="June"/>
    <n v="2024"/>
  </r>
  <r>
    <s v="S00130260"/>
    <x v="15"/>
    <s v="P04"/>
    <x v="5"/>
    <x v="309"/>
    <n v="8766"/>
    <n v="974"/>
    <x v="1"/>
    <n v="9"/>
    <s v="No"/>
    <s v="July"/>
    <n v="2024"/>
  </r>
  <r>
    <s v="S00130274"/>
    <x v="15"/>
    <s v="P04"/>
    <x v="3"/>
    <x v="262"/>
    <n v="2009.25"/>
    <n v="252"/>
    <x v="0"/>
    <n v="7.9732142857142856"/>
    <s v="Yes"/>
    <s v="June"/>
    <n v="2023"/>
  </r>
  <r>
    <s v="S00130289"/>
    <x v="15"/>
    <s v="P05"/>
    <x v="3"/>
    <x v="355"/>
    <n v="195.75"/>
    <n v="22"/>
    <x v="0"/>
    <n v="8.8977272727272734"/>
    <s v="Yes"/>
    <s v="August"/>
    <n v="2023"/>
  </r>
  <r>
    <s v="S00130325"/>
    <x v="15"/>
    <s v="P05"/>
    <x v="3"/>
    <x v="346"/>
    <n v="9931.5"/>
    <n v="1242"/>
    <x v="2"/>
    <n v="7.9963768115942031"/>
    <s v="No"/>
    <s v="September"/>
    <n v="2024"/>
  </r>
  <r>
    <s v="S00130339"/>
    <x v="15"/>
    <s v="P05"/>
    <x v="3"/>
    <x v="129"/>
    <n v="9648"/>
    <n v="1379"/>
    <x v="0"/>
    <n v="6.9963741841914429"/>
    <s v="Yes"/>
    <s v="December"/>
    <n v="2023"/>
  </r>
  <r>
    <s v="S00130397"/>
    <x v="15"/>
    <s v="P06"/>
    <x v="2"/>
    <x v="288"/>
    <n v="3129.75"/>
    <n v="121"/>
    <x v="0"/>
    <n v="25.865702479338843"/>
    <s v="Yes"/>
    <s v="March"/>
    <n v="2024"/>
  </r>
  <r>
    <s v="S00130423"/>
    <x v="15"/>
    <s v="P06"/>
    <x v="4"/>
    <x v="2"/>
    <n v="2918.25"/>
    <n v="105"/>
    <x v="0"/>
    <n v="27.792857142857144"/>
    <s v="Yes"/>
    <s v="June"/>
    <n v="2024"/>
  </r>
  <r>
    <s v="S00130444"/>
    <x v="15"/>
    <s v="P07"/>
    <x v="3"/>
    <x v="139"/>
    <n v="5742"/>
    <n v="206"/>
    <x v="0"/>
    <n v="27.873786407766989"/>
    <s v="Yes"/>
    <s v="March"/>
    <n v="2024"/>
  </r>
  <r>
    <s v="S00130463"/>
    <x v="15"/>
    <s v="P07"/>
    <x v="5"/>
    <x v="244"/>
    <n v="4979.25"/>
    <n v="192"/>
    <x v="0"/>
    <n v="25.93359375"/>
    <s v="Yes"/>
    <s v="September"/>
    <n v="2023"/>
  </r>
  <r>
    <s v="S00130466"/>
    <x v="15"/>
    <s v="P07"/>
    <x v="1"/>
    <x v="94"/>
    <n v="5339.25"/>
    <n v="223"/>
    <x v="1"/>
    <n v="23.942825112107624"/>
    <s v="No"/>
    <s v="July"/>
    <n v="2024"/>
  </r>
  <r>
    <s v="S00130475"/>
    <x v="15"/>
    <s v="P07"/>
    <x v="3"/>
    <x v="122"/>
    <n v="3744"/>
    <n v="144"/>
    <x v="0"/>
    <n v="26"/>
    <s v="Yes"/>
    <s v="September"/>
    <n v="2023"/>
  </r>
  <r>
    <s v="S00130560"/>
    <x v="15"/>
    <s v="P08"/>
    <x v="3"/>
    <x v="182"/>
    <n v="4601.25"/>
    <n v="256"/>
    <x v="0"/>
    <n v="17.9736328125"/>
    <s v="Yes"/>
    <s v="February"/>
    <n v="2023"/>
  </r>
  <r>
    <s v="S00130578"/>
    <x v="15"/>
    <s v="P08"/>
    <x v="3"/>
    <x v="142"/>
    <n v="6300"/>
    <n v="287"/>
    <x v="0"/>
    <n v="21.951219512195124"/>
    <s v="Yes"/>
    <s v="August"/>
    <n v="2023"/>
  </r>
  <r>
    <s v="S00130585"/>
    <x v="15"/>
    <s v="P08"/>
    <x v="1"/>
    <x v="98"/>
    <n v="2659.5"/>
    <n v="148"/>
    <x v="1"/>
    <n v="17.969594594594593"/>
    <s v="No"/>
    <s v="July"/>
    <n v="2024"/>
  </r>
  <r>
    <s v="S00130596"/>
    <x v="15"/>
    <s v="P09"/>
    <x v="3"/>
    <x v="397"/>
    <n v="2938.5"/>
    <n v="155"/>
    <x v="0"/>
    <n v="18.958064516129031"/>
    <s v="Yes"/>
    <s v="June"/>
    <n v="2024"/>
  </r>
  <r>
    <s v="S00130597"/>
    <x v="15"/>
    <s v="P09"/>
    <x v="3"/>
    <x v="375"/>
    <n v="4779"/>
    <n v="208"/>
    <x v="0"/>
    <n v="22.97596153846154"/>
    <s v="Yes"/>
    <s v="June"/>
    <n v="2024"/>
  </r>
  <r>
    <s v="S00130600"/>
    <x v="15"/>
    <s v="P09"/>
    <x v="5"/>
    <x v="191"/>
    <n v="10761.75"/>
    <n v="567"/>
    <x v="0"/>
    <n v="18.980158730158731"/>
    <s v="Yes"/>
    <s v="February"/>
    <n v="2024"/>
  </r>
  <r>
    <s v="S00130651"/>
    <x v="15"/>
    <s v="P10"/>
    <x v="5"/>
    <x v="194"/>
    <n v="4900.5"/>
    <n v="351"/>
    <x v="0"/>
    <n v="13.961538461538462"/>
    <s v="Yes"/>
    <s v="May"/>
    <n v="2024"/>
  </r>
  <r>
    <s v="S00130665"/>
    <x v="15"/>
    <s v="P10"/>
    <x v="3"/>
    <x v="109"/>
    <n v="8505"/>
    <n v="655"/>
    <x v="0"/>
    <n v="12.98473282442748"/>
    <s v="Yes"/>
    <s v="February"/>
    <n v="2024"/>
  </r>
  <r>
    <s v="S00130667"/>
    <x v="15"/>
    <s v="P10"/>
    <x v="5"/>
    <x v="105"/>
    <n v="1626.75"/>
    <n v="136"/>
    <x v="1"/>
    <n v="11.961397058823529"/>
    <s v="No"/>
    <s v="July"/>
    <n v="2024"/>
  </r>
  <r>
    <s v="S00130694"/>
    <x v="15"/>
    <s v="P10"/>
    <x v="4"/>
    <x v="175"/>
    <n v="3708"/>
    <n v="248"/>
    <x v="0"/>
    <n v="14.951612903225806"/>
    <s v="Yes"/>
    <s v="February"/>
    <n v="2023"/>
  </r>
  <r>
    <s v="S00130700"/>
    <x v="15"/>
    <s v="P10"/>
    <x v="5"/>
    <x v="419"/>
    <n v="3492"/>
    <n v="250"/>
    <x v="0"/>
    <n v="13.968"/>
    <s v="Yes"/>
    <s v="January"/>
    <n v="2024"/>
  </r>
  <r>
    <s v="S00130708"/>
    <x v="15"/>
    <s v="P10"/>
    <x v="0"/>
    <x v="144"/>
    <n v="6039"/>
    <n v="403"/>
    <x v="1"/>
    <n v="14.985111662531017"/>
    <s v="No"/>
    <s v="August"/>
    <n v="2024"/>
  </r>
  <r>
    <s v="S00130731"/>
    <x v="15"/>
    <s v="P11"/>
    <x v="3"/>
    <x v="203"/>
    <n v="9130.5"/>
    <n v="508"/>
    <x v="0"/>
    <n v="17.973425196850393"/>
    <s v="Yes"/>
    <s v="October"/>
    <n v="2023"/>
  </r>
  <r>
    <s v="S00130734"/>
    <x v="15"/>
    <s v="P11"/>
    <x v="5"/>
    <x v="27"/>
    <n v="6788.25"/>
    <n v="400"/>
    <x v="1"/>
    <n v="16.970624999999998"/>
    <s v="No"/>
    <s v="August"/>
    <n v="2024"/>
  </r>
  <r>
    <s v="S00130738"/>
    <x v="15"/>
    <s v="P11"/>
    <x v="1"/>
    <x v="230"/>
    <n v="4650.75"/>
    <n v="259"/>
    <x v="0"/>
    <n v="17.956563706563706"/>
    <s v="Yes"/>
    <s v="July"/>
    <n v="2023"/>
  </r>
  <r>
    <s v="S00130742"/>
    <x v="15"/>
    <s v="P11"/>
    <x v="0"/>
    <x v="89"/>
    <n v="882"/>
    <n v="45"/>
    <x v="0"/>
    <n v="19.600000000000001"/>
    <s v="Yes"/>
    <s v="December"/>
    <n v="2023"/>
  </r>
  <r>
    <s v="S00130760"/>
    <x v="15"/>
    <s v="P11"/>
    <x v="4"/>
    <x v="227"/>
    <n v="13045.5"/>
    <n v="687"/>
    <x v="3"/>
    <n v="18.989082969432314"/>
    <s v="No"/>
    <s v="March"/>
    <n v="2023"/>
  </r>
  <r>
    <s v="S00130775"/>
    <x v="15"/>
    <s v="P12"/>
    <x v="0"/>
    <x v="228"/>
    <n v="5715"/>
    <n v="409"/>
    <x v="0"/>
    <n v="13.973105134474327"/>
    <s v="Yes"/>
    <s v="February"/>
    <n v="2023"/>
  </r>
  <r>
    <s v="S00130816"/>
    <x v="15"/>
    <s v="P12"/>
    <x v="3"/>
    <x v="84"/>
    <n v="8979.75"/>
    <n v="642"/>
    <x v="0"/>
    <n v="13.98714953271028"/>
    <s v="Yes"/>
    <s v="November"/>
    <n v="2023"/>
  </r>
  <r>
    <s v="S00130848"/>
    <x v="15"/>
    <s v="P13"/>
    <x v="4"/>
    <x v="354"/>
    <n v="2207.25"/>
    <n v="276"/>
    <x v="0"/>
    <n v="7.9972826086956523"/>
    <s v="Yes"/>
    <s v="January"/>
    <n v="2024"/>
  </r>
  <r>
    <s v="S00130860"/>
    <x v="15"/>
    <s v="P13"/>
    <x v="0"/>
    <x v="304"/>
    <n v="10329.75"/>
    <n v="1476"/>
    <x v="0"/>
    <n v="6.9984756097560972"/>
    <s v="Yes"/>
    <s v="November"/>
    <n v="2023"/>
  </r>
  <r>
    <s v="S00130887"/>
    <x v="15"/>
    <s v="P13"/>
    <x v="5"/>
    <x v="425"/>
    <n v="5931"/>
    <n v="659"/>
    <x v="0"/>
    <n v="9"/>
    <s v="Yes"/>
    <s v="December"/>
    <n v="2023"/>
  </r>
  <r>
    <s v="S00130915"/>
    <x v="15"/>
    <s v="P13"/>
    <x v="4"/>
    <x v="14"/>
    <n v="861.75"/>
    <n v="144"/>
    <x v="1"/>
    <n v="5.984375"/>
    <s v="No"/>
    <s v="August"/>
    <n v="2024"/>
  </r>
  <r>
    <s v="S00130920"/>
    <x v="15"/>
    <s v="P13"/>
    <x v="3"/>
    <x v="291"/>
    <n v="5139"/>
    <n v="735"/>
    <x v="0"/>
    <n v="6.9918367346938775"/>
    <s v="Yes"/>
    <s v="January"/>
    <n v="2023"/>
  </r>
  <r>
    <s v="S00130929"/>
    <x v="15"/>
    <s v="P13"/>
    <x v="0"/>
    <x v="130"/>
    <n v="10131.75"/>
    <n v="1014"/>
    <x v="3"/>
    <n v="9.9918639053254434"/>
    <s v="No"/>
    <s v="July"/>
    <n v="2023"/>
  </r>
  <r>
    <s v="S00131017"/>
    <x v="15"/>
    <s v="P14"/>
    <x v="4"/>
    <x v="246"/>
    <n v="2967.75"/>
    <n v="186"/>
    <x v="0"/>
    <n v="15.955645161290322"/>
    <s v="Yes"/>
    <s v="January"/>
    <n v="2023"/>
  </r>
  <r>
    <s v="S00131043"/>
    <x v="15"/>
    <s v="P15"/>
    <x v="2"/>
    <x v="391"/>
    <n v="2715.75"/>
    <n v="160"/>
    <x v="0"/>
    <n v="16.973437499999999"/>
    <s v="Yes"/>
    <s v="February"/>
    <n v="2024"/>
  </r>
  <r>
    <s v="S00131065"/>
    <x v="15"/>
    <s v="P16"/>
    <x v="0"/>
    <x v="223"/>
    <n v="5123.25"/>
    <n v="302"/>
    <x v="0"/>
    <n v="16.964403973509935"/>
    <s v="Yes"/>
    <s v="January"/>
    <n v="2023"/>
  </r>
  <r>
    <s v="S00131112"/>
    <x v="15"/>
    <s v="P16"/>
    <x v="1"/>
    <x v="284"/>
    <n v="11589.75"/>
    <n v="682"/>
    <x v="0"/>
    <n v="16.993768328445746"/>
    <s v="Yes"/>
    <s v="March"/>
    <n v="2024"/>
  </r>
  <r>
    <s v="S00131151"/>
    <x v="15"/>
    <s v="P17"/>
    <x v="4"/>
    <x v="222"/>
    <n v="6790.5"/>
    <n v="849"/>
    <x v="0"/>
    <n v="7.9982332155477032"/>
    <s v="Yes"/>
    <s v="June"/>
    <n v="2024"/>
  </r>
  <r>
    <s v="S00131159"/>
    <x v="15"/>
    <s v="P17"/>
    <x v="5"/>
    <x v="146"/>
    <n v="10707.75"/>
    <n v="1190"/>
    <x v="0"/>
    <n v="8.9981092436974794"/>
    <s v="Yes"/>
    <s v="April"/>
    <n v="2024"/>
  </r>
  <r>
    <s v="S00131163"/>
    <x v="15"/>
    <s v="P17"/>
    <x v="1"/>
    <x v="109"/>
    <n v="8631"/>
    <n v="1233"/>
    <x v="0"/>
    <n v="7"/>
    <s v="Yes"/>
    <s v="February"/>
    <n v="2024"/>
  </r>
  <r>
    <s v="S00131182"/>
    <x v="15"/>
    <s v="P17"/>
    <x v="0"/>
    <x v="422"/>
    <n v="1505.25"/>
    <n v="189"/>
    <x v="0"/>
    <n v="7.9642857142857144"/>
    <s v="Yes"/>
    <s v="June"/>
    <n v="2023"/>
  </r>
  <r>
    <s v="S00131227"/>
    <x v="15"/>
    <s v="P18"/>
    <x v="5"/>
    <x v="3"/>
    <n v="10849.5"/>
    <n v="1357"/>
    <x v="0"/>
    <n v="7.9952100221075906"/>
    <s v="Yes"/>
    <s v="April"/>
    <n v="2023"/>
  </r>
  <r>
    <s v="S00131274"/>
    <x v="15"/>
    <s v="P18"/>
    <x v="3"/>
    <x v="280"/>
    <n v="1701"/>
    <n v="155"/>
    <x v="0"/>
    <n v="10.974193548387097"/>
    <s v="Yes"/>
    <s v="January"/>
    <n v="2024"/>
  </r>
  <r>
    <s v="S00131311"/>
    <x v="15"/>
    <s v="P19"/>
    <x v="3"/>
    <x v="419"/>
    <n v="7578"/>
    <n v="281"/>
    <x v="0"/>
    <n v="26.967971530249109"/>
    <s v="Yes"/>
    <s v="January"/>
    <n v="2024"/>
  </r>
  <r>
    <s v="S00131347"/>
    <x v="15"/>
    <s v="P20"/>
    <x v="5"/>
    <x v="148"/>
    <n v="16155"/>
    <n v="1616"/>
    <x v="0"/>
    <n v="9.9969059405940595"/>
    <s v="Yes"/>
    <s v="February"/>
    <n v="2024"/>
  </r>
  <r>
    <s v="S00131433"/>
    <x v="15"/>
    <s v="P21"/>
    <x v="5"/>
    <x v="25"/>
    <n v="423"/>
    <n v="61"/>
    <x v="0"/>
    <n v="6.9344262295081966"/>
    <s v="Yes"/>
    <s v="September"/>
    <n v="2023"/>
  </r>
  <r>
    <s v="S00131460"/>
    <x v="15"/>
    <s v="P21"/>
    <x v="4"/>
    <x v="168"/>
    <n v="5042.25"/>
    <n v="561"/>
    <x v="0"/>
    <n v="8.987967914438503"/>
    <s v="Yes"/>
    <s v="January"/>
    <n v="2024"/>
  </r>
  <r>
    <s v="S00131474"/>
    <x v="15"/>
    <s v="P21"/>
    <x v="4"/>
    <x v="299"/>
    <n v="10586.25"/>
    <n v="1177"/>
    <x v="3"/>
    <n v="8.9942650807136797"/>
    <s v="No"/>
    <s v="December"/>
    <n v="2023"/>
  </r>
  <r>
    <s v="S00131512"/>
    <x v="15"/>
    <s v="P22"/>
    <x v="3"/>
    <x v="95"/>
    <n v="3849.75"/>
    <n v="193"/>
    <x v="1"/>
    <n v="19.946891191709845"/>
    <s v="No"/>
    <s v="July"/>
    <n v="2024"/>
  </r>
  <r>
    <s v="S00131519"/>
    <x v="15"/>
    <s v="P22"/>
    <x v="2"/>
    <x v="299"/>
    <n v="5805"/>
    <n v="277"/>
    <x v="0"/>
    <n v="20.95667870036101"/>
    <s v="Yes"/>
    <s v="December"/>
    <n v="2023"/>
  </r>
  <r>
    <s v="S00131584"/>
    <x v="15"/>
    <s v="P01"/>
    <x v="5"/>
    <x v="112"/>
    <n v="10181.25"/>
    <n v="637"/>
    <x v="0"/>
    <n v="15.983124018838305"/>
    <s v="Yes"/>
    <s v="February"/>
    <n v="2023"/>
  </r>
  <r>
    <s v="S00131599"/>
    <x v="15"/>
    <s v="P01"/>
    <x v="3"/>
    <x v="20"/>
    <n v="321.75"/>
    <n v="25"/>
    <x v="0"/>
    <n v="12.87"/>
    <s v="Yes"/>
    <s v="July"/>
    <n v="2023"/>
  </r>
  <r>
    <s v="S00131623"/>
    <x v="15"/>
    <s v="P01"/>
    <x v="1"/>
    <x v="102"/>
    <n v="4711.5"/>
    <n v="295"/>
    <x v="0"/>
    <n v="15.971186440677966"/>
    <s v="Yes"/>
    <s v="March"/>
    <n v="2024"/>
  </r>
  <r>
    <s v="S00131644"/>
    <x v="15"/>
    <s v="P01"/>
    <x v="4"/>
    <x v="135"/>
    <n v="1608.75"/>
    <n v="101"/>
    <x v="0"/>
    <n v="15.928217821782178"/>
    <s v="Yes"/>
    <s v="July"/>
    <n v="2023"/>
  </r>
  <r>
    <s v="S00131646"/>
    <x v="15"/>
    <s v="P01"/>
    <x v="4"/>
    <x v="16"/>
    <n v="8748"/>
    <n v="547"/>
    <x v="1"/>
    <n v="15.992687385740401"/>
    <s v="No"/>
    <s v="July"/>
    <n v="2024"/>
  </r>
  <r>
    <s v="S00131647"/>
    <x v="15"/>
    <s v="P01"/>
    <x v="4"/>
    <x v="5"/>
    <n v="6939"/>
    <n v="463"/>
    <x v="1"/>
    <n v="14.987041036717063"/>
    <s v="No"/>
    <s v="August"/>
    <n v="2024"/>
  </r>
  <r>
    <s v="S00131687"/>
    <x v="15"/>
    <s v="P03"/>
    <x v="5"/>
    <x v="42"/>
    <n v="1215"/>
    <n v="102"/>
    <x v="0"/>
    <n v="11.911764705882353"/>
    <s v="Yes"/>
    <s v="June"/>
    <n v="2023"/>
  </r>
  <r>
    <s v="S00131695"/>
    <x v="15"/>
    <s v="P03"/>
    <x v="4"/>
    <x v="193"/>
    <n v="11542.5"/>
    <n v="1155"/>
    <x v="0"/>
    <n v="9.9935064935064943"/>
    <s v="Yes"/>
    <s v="November"/>
    <n v="2023"/>
  </r>
  <r>
    <s v="S00131741"/>
    <x v="15"/>
    <s v="P04"/>
    <x v="1"/>
    <x v="422"/>
    <n v="299.25"/>
    <n v="60"/>
    <x v="0"/>
    <n v="4.9874999999999998"/>
    <s v="Yes"/>
    <s v="June"/>
    <n v="2023"/>
  </r>
  <r>
    <s v="S00131742"/>
    <x v="15"/>
    <s v="P04"/>
    <x v="1"/>
    <x v="395"/>
    <n v="8403.75"/>
    <n v="1051"/>
    <x v="0"/>
    <n v="7.9959562321598474"/>
    <s v="Yes"/>
    <s v="May"/>
    <n v="2024"/>
  </r>
  <r>
    <s v="S00131752"/>
    <x v="15"/>
    <s v="P04"/>
    <x v="3"/>
    <x v="32"/>
    <n v="423"/>
    <n v="85"/>
    <x v="0"/>
    <n v="4.9764705882352942"/>
    <s v="Yes"/>
    <s v="June"/>
    <n v="2024"/>
  </r>
  <r>
    <s v="S00131767"/>
    <x v="15"/>
    <s v="P04"/>
    <x v="3"/>
    <x v="256"/>
    <n v="4331.25"/>
    <n v="867"/>
    <x v="0"/>
    <n v="4.9956747404844295"/>
    <s v="Yes"/>
    <s v="January"/>
    <n v="2024"/>
  </r>
  <r>
    <s v="S00131784"/>
    <x v="15"/>
    <s v="P04"/>
    <x v="3"/>
    <x v="36"/>
    <n v="10557"/>
    <n v="1760"/>
    <x v="0"/>
    <n v="5.9982954545454543"/>
    <s v="Yes"/>
    <s v="February"/>
    <n v="2023"/>
  </r>
  <r>
    <s v="S00131881"/>
    <x v="15"/>
    <s v="P05"/>
    <x v="0"/>
    <x v="245"/>
    <n v="969.75"/>
    <n v="139"/>
    <x v="0"/>
    <n v="6.9766187050359711"/>
    <s v="Yes"/>
    <s v="October"/>
    <n v="2023"/>
  </r>
  <r>
    <s v="S00131896"/>
    <x v="15"/>
    <s v="P05"/>
    <x v="0"/>
    <x v="257"/>
    <n v="5539.5"/>
    <n v="924"/>
    <x v="0"/>
    <n v="5.9951298701298699"/>
    <s v="Yes"/>
    <s v="December"/>
    <n v="2023"/>
  </r>
  <r>
    <s v="S00131920"/>
    <x v="15"/>
    <s v="P06"/>
    <x v="3"/>
    <x v="354"/>
    <n v="832.5"/>
    <n v="30"/>
    <x v="3"/>
    <n v="27.75"/>
    <s v="No"/>
    <s v="January"/>
    <n v="2024"/>
  </r>
  <r>
    <s v="S00131922"/>
    <x v="15"/>
    <s v="P06"/>
    <x v="3"/>
    <x v="45"/>
    <n v="1779.75"/>
    <n v="66"/>
    <x v="3"/>
    <n v="26.96590909090909"/>
    <s v="No"/>
    <s v="October"/>
    <n v="2023"/>
  </r>
  <r>
    <s v="S00131930"/>
    <x v="15"/>
    <s v="P06"/>
    <x v="0"/>
    <x v="349"/>
    <n v="5024.25"/>
    <n v="210"/>
    <x v="3"/>
    <n v="23.925000000000001"/>
    <s v="No"/>
    <s v="August"/>
    <n v="2024"/>
  </r>
  <r>
    <s v="S00131957"/>
    <x v="15"/>
    <s v="P07"/>
    <x v="3"/>
    <x v="257"/>
    <n v="4713.75"/>
    <n v="189"/>
    <x v="0"/>
    <n v="24.94047619047619"/>
    <s v="Yes"/>
    <s v="December"/>
    <n v="2023"/>
  </r>
  <r>
    <s v="S00131964"/>
    <x v="15"/>
    <s v="P07"/>
    <x v="0"/>
    <x v="137"/>
    <n v="5409"/>
    <n v="194"/>
    <x v="2"/>
    <n v="27.881443298969071"/>
    <s v="No"/>
    <s v="September"/>
    <n v="2024"/>
  </r>
  <r>
    <s v="S00131972"/>
    <x v="15"/>
    <s v="P07"/>
    <x v="3"/>
    <x v="280"/>
    <n v="5573.25"/>
    <n v="223"/>
    <x v="0"/>
    <n v="24.992152466367713"/>
    <s v="Yes"/>
    <s v="January"/>
    <n v="2024"/>
  </r>
  <r>
    <s v="S00131993"/>
    <x v="15"/>
    <s v="P07"/>
    <x v="5"/>
    <x v="351"/>
    <n v="7519.5"/>
    <n v="290"/>
    <x v="0"/>
    <n v="25.929310344827588"/>
    <s v="Yes"/>
    <s v="March"/>
    <n v="2023"/>
  </r>
  <r>
    <s v="S00132007"/>
    <x v="15"/>
    <s v="P07"/>
    <x v="3"/>
    <x v="223"/>
    <n v="5456.25"/>
    <n v="228"/>
    <x v="0"/>
    <n v="23.930921052631579"/>
    <s v="Yes"/>
    <s v="January"/>
    <n v="2023"/>
  </r>
  <r>
    <s v="S00132039"/>
    <x v="15"/>
    <s v="P08"/>
    <x v="3"/>
    <x v="222"/>
    <n v="5787"/>
    <n v="290"/>
    <x v="3"/>
    <n v="19.955172413793104"/>
    <s v="No"/>
    <s v="June"/>
    <n v="2024"/>
  </r>
  <r>
    <s v="S00132054"/>
    <x v="15"/>
    <s v="P08"/>
    <x v="4"/>
    <x v="297"/>
    <n v="7492.5"/>
    <n v="395"/>
    <x v="0"/>
    <n v="18.968354430379748"/>
    <s v="Yes"/>
    <s v="July"/>
    <n v="2023"/>
  </r>
  <r>
    <s v="S00132066"/>
    <x v="15"/>
    <s v="P08"/>
    <x v="0"/>
    <x v="126"/>
    <n v="13137.75"/>
    <n v="657"/>
    <x v="0"/>
    <n v="19.996575342465754"/>
    <s v="Yes"/>
    <s v="December"/>
    <n v="2023"/>
  </r>
  <r>
    <s v="S00132109"/>
    <x v="15"/>
    <s v="P08"/>
    <x v="3"/>
    <x v="183"/>
    <n v="7825.5"/>
    <n v="392"/>
    <x v="0"/>
    <n v="19.963010204081634"/>
    <s v="Yes"/>
    <s v="June"/>
    <n v="2024"/>
  </r>
  <r>
    <s v="S00132113"/>
    <x v="15"/>
    <s v="P08"/>
    <x v="5"/>
    <x v="47"/>
    <n v="13169.25"/>
    <n v="732"/>
    <x v="2"/>
    <n v="17.990778688524589"/>
    <s v="No"/>
    <s v="September"/>
    <n v="2024"/>
  </r>
  <r>
    <s v="S00132125"/>
    <x v="15"/>
    <s v="P09"/>
    <x v="3"/>
    <x v="148"/>
    <n v="1788.75"/>
    <n v="90"/>
    <x v="0"/>
    <n v="19.875"/>
    <s v="Yes"/>
    <s v="February"/>
    <n v="2024"/>
  </r>
  <r>
    <s v="S00132164"/>
    <x v="15"/>
    <s v="P10"/>
    <x v="5"/>
    <x v="92"/>
    <n v="560.25"/>
    <n v="38"/>
    <x v="0"/>
    <n v="14.743421052631579"/>
    <s v="Yes"/>
    <s v="July"/>
    <n v="2023"/>
  </r>
  <r>
    <s v="S00132192"/>
    <x v="15"/>
    <s v="P10"/>
    <x v="3"/>
    <x v="403"/>
    <n v="726.75"/>
    <n v="46"/>
    <x v="0"/>
    <n v="15.798913043478262"/>
    <s v="Yes"/>
    <s v="May"/>
    <n v="2023"/>
  </r>
  <r>
    <s v="S00132196"/>
    <x v="15"/>
    <s v="P10"/>
    <x v="5"/>
    <x v="372"/>
    <n v="6003"/>
    <n v="376"/>
    <x v="0"/>
    <n v="15.965425531914894"/>
    <s v="Yes"/>
    <s v="August"/>
    <n v="2023"/>
  </r>
  <r>
    <s v="S00132197"/>
    <x v="15"/>
    <s v="P10"/>
    <x v="5"/>
    <x v="285"/>
    <n v="4266"/>
    <n v="329"/>
    <x v="0"/>
    <n v="12.966565349544073"/>
    <s v="Yes"/>
    <s v="August"/>
    <n v="2023"/>
  </r>
  <r>
    <s v="S00132206"/>
    <x v="15"/>
    <s v="P10"/>
    <x v="4"/>
    <x v="73"/>
    <n v="7150.5"/>
    <n v="551"/>
    <x v="0"/>
    <n v="12.977313974591652"/>
    <s v="Yes"/>
    <s v="April"/>
    <n v="2024"/>
  </r>
  <r>
    <s v="S00132234"/>
    <x v="15"/>
    <s v="P10"/>
    <x v="1"/>
    <x v="27"/>
    <n v="1858.5"/>
    <n v="155"/>
    <x v="1"/>
    <n v="11.990322580645161"/>
    <s v="No"/>
    <s v="August"/>
    <n v="2024"/>
  </r>
  <r>
    <s v="S00132235"/>
    <x v="15"/>
    <s v="P10"/>
    <x v="1"/>
    <x v="170"/>
    <n v="4961.25"/>
    <n v="331"/>
    <x v="1"/>
    <n v="14.988670694864048"/>
    <s v="No"/>
    <s v="July"/>
    <n v="2024"/>
  </r>
  <r>
    <s v="S00132300"/>
    <x v="15"/>
    <s v="P12"/>
    <x v="5"/>
    <x v="40"/>
    <n v="5953.5"/>
    <n v="426"/>
    <x v="0"/>
    <n v="13.975352112676056"/>
    <s v="Yes"/>
    <s v="December"/>
    <n v="2023"/>
  </r>
  <r>
    <s v="S00132319"/>
    <x v="15"/>
    <s v="P12"/>
    <x v="1"/>
    <x v="75"/>
    <n v="10624.5"/>
    <n v="759"/>
    <x v="0"/>
    <n v="13.99802371541502"/>
    <s v="Yes"/>
    <s v="September"/>
    <n v="2023"/>
  </r>
  <r>
    <s v="S00132324"/>
    <x v="15"/>
    <s v="P12"/>
    <x v="4"/>
    <x v="289"/>
    <n v="8102.25"/>
    <n v="507"/>
    <x v="0"/>
    <n v="15.98076923076923"/>
    <s v="Yes"/>
    <s v="July"/>
    <n v="2023"/>
  </r>
  <r>
    <s v="S00132389"/>
    <x v="15"/>
    <s v="P13"/>
    <x v="0"/>
    <x v="135"/>
    <n v="6833.25"/>
    <n v="1139"/>
    <x v="0"/>
    <n v="5.9993415276558384"/>
    <s v="Yes"/>
    <s v="July"/>
    <n v="2023"/>
  </r>
  <r>
    <s v="S00132415"/>
    <x v="15"/>
    <s v="P13"/>
    <x v="3"/>
    <x v="302"/>
    <n v="3251.25"/>
    <n v="465"/>
    <x v="0"/>
    <n v="6.991935483870968"/>
    <s v="Yes"/>
    <s v="April"/>
    <n v="2023"/>
  </r>
  <r>
    <s v="S00132431"/>
    <x v="15"/>
    <s v="P13"/>
    <x v="3"/>
    <x v="102"/>
    <n v="7011"/>
    <n v="1169"/>
    <x v="0"/>
    <n v="5.9974337040205308"/>
    <s v="Yes"/>
    <s v="March"/>
    <n v="2024"/>
  </r>
  <r>
    <s v="S00132437"/>
    <x v="15"/>
    <s v="P13"/>
    <x v="2"/>
    <x v="346"/>
    <n v="5613.75"/>
    <n v="802"/>
    <x v="2"/>
    <n v="6.9996882793017452"/>
    <s v="No"/>
    <s v="September"/>
    <n v="2024"/>
  </r>
  <r>
    <s v="S00132448"/>
    <x v="15"/>
    <s v="P13"/>
    <x v="3"/>
    <x v="123"/>
    <n v="9270"/>
    <n v="1545"/>
    <x v="0"/>
    <n v="6"/>
    <s v="Yes"/>
    <s v="March"/>
    <n v="2023"/>
  </r>
  <r>
    <s v="S00132454"/>
    <x v="15"/>
    <s v="P13"/>
    <x v="2"/>
    <x v="304"/>
    <n v="11659.5"/>
    <n v="1296"/>
    <x v="0"/>
    <n v="8.9965277777777786"/>
    <s v="Yes"/>
    <s v="November"/>
    <n v="2023"/>
  </r>
  <r>
    <s v="S00132532"/>
    <x v="15"/>
    <s v="P14"/>
    <x v="3"/>
    <x v="14"/>
    <n v="2585.25"/>
    <n v="173"/>
    <x v="1"/>
    <n v="14.943641618497109"/>
    <s v="No"/>
    <s v="August"/>
    <n v="2024"/>
  </r>
  <r>
    <s v="S00132545"/>
    <x v="15"/>
    <s v="P14"/>
    <x v="4"/>
    <x v="286"/>
    <n v="7663.5"/>
    <n v="451"/>
    <x v="0"/>
    <n v="16.992239467849224"/>
    <s v="Yes"/>
    <s v="January"/>
    <n v="2024"/>
  </r>
  <r>
    <s v="S00132549"/>
    <x v="15"/>
    <s v="P15"/>
    <x v="3"/>
    <x v="351"/>
    <n v="4941"/>
    <n v="261"/>
    <x v="0"/>
    <n v="18.931034482758619"/>
    <s v="Yes"/>
    <s v="March"/>
    <n v="2023"/>
  </r>
  <r>
    <s v="S00132584"/>
    <x v="15"/>
    <s v="P16"/>
    <x v="3"/>
    <x v="132"/>
    <n v="1892.25"/>
    <n v="127"/>
    <x v="0"/>
    <n v="14.899606299212598"/>
    <s v="Yes"/>
    <s v="July"/>
    <n v="2023"/>
  </r>
  <r>
    <s v="S00132649"/>
    <x v="15"/>
    <s v="P16"/>
    <x v="4"/>
    <x v="182"/>
    <n v="7177.5"/>
    <n v="399"/>
    <x v="0"/>
    <n v="17.988721804511279"/>
    <s v="Yes"/>
    <s v="February"/>
    <n v="2023"/>
  </r>
  <r>
    <s v="S00132650"/>
    <x v="15"/>
    <s v="P16"/>
    <x v="4"/>
    <x v="431"/>
    <n v="9373.5"/>
    <n v="625"/>
    <x v="0"/>
    <n v="14.9976"/>
    <s v="Yes"/>
    <s v="July"/>
    <n v="2023"/>
  </r>
  <r>
    <s v="S00132654"/>
    <x v="15"/>
    <s v="P16"/>
    <x v="3"/>
    <x v="332"/>
    <n v="7906.5"/>
    <n v="565"/>
    <x v="0"/>
    <n v="13.993805309734514"/>
    <s v="Yes"/>
    <s v="May"/>
    <n v="2023"/>
  </r>
  <r>
    <s v="S00132729"/>
    <x v="15"/>
    <s v="P17"/>
    <x v="0"/>
    <x v="216"/>
    <n v="6522.75"/>
    <n v="593"/>
    <x v="0"/>
    <n v="10.999578414839798"/>
    <s v="Yes"/>
    <s v="May"/>
    <n v="2024"/>
  </r>
  <r>
    <s v="S00132768"/>
    <x v="15"/>
    <s v="P18"/>
    <x v="4"/>
    <x v="154"/>
    <n v="6648.75"/>
    <n v="739"/>
    <x v="0"/>
    <n v="8.9969553450608934"/>
    <s v="Yes"/>
    <s v="February"/>
    <n v="2024"/>
  </r>
  <r>
    <s v="S00132786"/>
    <x v="15"/>
    <s v="P18"/>
    <x v="4"/>
    <x v="149"/>
    <n v="4821.75"/>
    <n v="536"/>
    <x v="0"/>
    <n v="8.99580223880597"/>
    <s v="Yes"/>
    <s v="April"/>
    <n v="2023"/>
  </r>
  <r>
    <s v="S00132804"/>
    <x v="15"/>
    <s v="P18"/>
    <x v="3"/>
    <x v="49"/>
    <n v="3771"/>
    <n v="539"/>
    <x v="2"/>
    <n v="6.9962894248608531"/>
    <s v="No"/>
    <s v="September"/>
    <n v="2024"/>
  </r>
  <r>
    <s v="S00132805"/>
    <x v="15"/>
    <s v="P18"/>
    <x v="3"/>
    <x v="208"/>
    <n v="8437.5"/>
    <n v="938"/>
    <x v="0"/>
    <n v="8.9952025586353948"/>
    <s v="Yes"/>
    <s v="April"/>
    <n v="2023"/>
  </r>
  <r>
    <s v="S00132876"/>
    <x v="15"/>
    <s v="P20"/>
    <x v="5"/>
    <x v="99"/>
    <n v="780.75"/>
    <n v="66"/>
    <x v="0"/>
    <n v="11.829545454545455"/>
    <s v="Yes"/>
    <s v="June"/>
    <n v="2023"/>
  </r>
  <r>
    <s v="S00132897"/>
    <x v="15"/>
    <s v="P20"/>
    <x v="1"/>
    <x v="315"/>
    <n v="1721.25"/>
    <n v="216"/>
    <x v="0"/>
    <n v="7.96875"/>
    <s v="Yes"/>
    <s v="February"/>
    <n v="2023"/>
  </r>
  <r>
    <s v="S00132912"/>
    <x v="15"/>
    <s v="P20"/>
    <x v="5"/>
    <x v="225"/>
    <n v="6792.75"/>
    <n v="755"/>
    <x v="1"/>
    <n v="8.9970198675496693"/>
    <s v="No"/>
    <s v="July"/>
    <n v="2024"/>
  </r>
  <r>
    <s v="S00132950"/>
    <x v="15"/>
    <s v="P21"/>
    <x v="0"/>
    <x v="3"/>
    <n v="1158.75"/>
    <n v="145"/>
    <x v="0"/>
    <n v="7.9913793103448274"/>
    <s v="Yes"/>
    <s v="April"/>
    <n v="2023"/>
  </r>
  <r>
    <s v="S00132980"/>
    <x v="15"/>
    <s v="P21"/>
    <x v="5"/>
    <x v="323"/>
    <n v="139.5"/>
    <n v="20"/>
    <x v="1"/>
    <n v="6.9749999999999996"/>
    <s v="No"/>
    <s v="July"/>
    <n v="2024"/>
  </r>
  <r>
    <s v="S00132990"/>
    <x v="15"/>
    <s v="P21"/>
    <x v="4"/>
    <x v="253"/>
    <n v="3777.75"/>
    <n v="420"/>
    <x v="0"/>
    <n v="8.9946428571428569"/>
    <s v="Yes"/>
    <s v="August"/>
    <n v="2023"/>
  </r>
  <r>
    <s v="S00133044"/>
    <x v="15"/>
    <s v="P22"/>
    <x v="3"/>
    <x v="422"/>
    <n v="12546"/>
    <n v="628"/>
    <x v="0"/>
    <n v="19.977707006369428"/>
    <s v="Yes"/>
    <s v="June"/>
    <n v="2023"/>
  </r>
  <r>
    <s v="S00133085"/>
    <x v="15"/>
    <s v="P22"/>
    <x v="1"/>
    <x v="303"/>
    <n v="10266.75"/>
    <n v="571"/>
    <x v="0"/>
    <n v="17.98029772329247"/>
    <s v="Yes"/>
    <s v="January"/>
    <n v="2024"/>
  </r>
  <r>
    <s v="S00133105"/>
    <x v="15"/>
    <s v="P22"/>
    <x v="0"/>
    <x v="261"/>
    <n v="5384.25"/>
    <n v="300"/>
    <x v="0"/>
    <n v="17.947500000000002"/>
    <s v="Yes"/>
    <s v="June"/>
    <n v="2024"/>
  </r>
  <r>
    <s v="S00133176"/>
    <x v="15"/>
    <s v="P01"/>
    <x v="4"/>
    <x v="337"/>
    <n v="4007.25"/>
    <n v="309"/>
    <x v="2"/>
    <n v="12.968446601941748"/>
    <s v="No"/>
    <s v="September"/>
    <n v="2024"/>
  </r>
  <r>
    <s v="S00133179"/>
    <x v="15"/>
    <s v="P01"/>
    <x v="3"/>
    <x v="200"/>
    <n v="105.75"/>
    <n v="9"/>
    <x v="1"/>
    <n v="11.75"/>
    <s v="No"/>
    <s v="August"/>
    <n v="2024"/>
  </r>
  <r>
    <s v="S00133197"/>
    <x v="15"/>
    <s v="P02"/>
    <x v="3"/>
    <x v="158"/>
    <n v="2925"/>
    <n v="209"/>
    <x v="0"/>
    <n v="13.995215311004785"/>
    <s v="Yes"/>
    <s v="July"/>
    <n v="2023"/>
  </r>
  <r>
    <s v="S00133210"/>
    <x v="15"/>
    <s v="P02"/>
    <x v="4"/>
    <x v="444"/>
    <n v="8718.75"/>
    <n v="545"/>
    <x v="0"/>
    <n v="15.997706422018348"/>
    <s v="Yes"/>
    <s v="May"/>
    <n v="2024"/>
  </r>
  <r>
    <s v="S00133261"/>
    <x v="15"/>
    <s v="P04"/>
    <x v="4"/>
    <x v="159"/>
    <n v="14454"/>
    <n v="2891"/>
    <x v="0"/>
    <n v="4.9996540989277065"/>
    <s v="Yes"/>
    <s v="June"/>
    <n v="2023"/>
  </r>
  <r>
    <s v="S00133303"/>
    <x v="15"/>
    <s v="P04"/>
    <x v="5"/>
    <x v="127"/>
    <n v="1908"/>
    <n v="382"/>
    <x v="3"/>
    <n v="4.994764397905759"/>
    <s v="No"/>
    <s v="July"/>
    <n v="2023"/>
  </r>
  <r>
    <s v="S00133305"/>
    <x v="15"/>
    <s v="P04"/>
    <x v="1"/>
    <x v="412"/>
    <n v="8372.25"/>
    <n v="1396"/>
    <x v="0"/>
    <n v="5.9973137535816621"/>
    <s v="Yes"/>
    <s v="July"/>
    <n v="2023"/>
  </r>
  <r>
    <s v="S00133319"/>
    <x v="15"/>
    <s v="P04"/>
    <x v="5"/>
    <x v="185"/>
    <n v="1935"/>
    <n v="215"/>
    <x v="0"/>
    <n v="9"/>
    <s v="Yes"/>
    <s v="December"/>
    <n v="2023"/>
  </r>
  <r>
    <s v="S00133376"/>
    <x v="15"/>
    <s v="P05"/>
    <x v="0"/>
    <x v="143"/>
    <n v="6279.75"/>
    <n v="785"/>
    <x v="0"/>
    <n v="7.9996815286624203"/>
    <s v="Yes"/>
    <s v="October"/>
    <n v="2023"/>
  </r>
  <r>
    <s v="S00133394"/>
    <x v="15"/>
    <s v="P05"/>
    <x v="0"/>
    <x v="141"/>
    <n v="859.5"/>
    <n v="144"/>
    <x v="0"/>
    <n v="5.96875"/>
    <s v="Yes"/>
    <s v="December"/>
    <n v="2023"/>
  </r>
  <r>
    <s v="S00133441"/>
    <x v="15"/>
    <s v="P05"/>
    <x v="1"/>
    <x v="318"/>
    <n v="717.75"/>
    <n v="120"/>
    <x v="0"/>
    <n v="5.9812500000000002"/>
    <s v="Yes"/>
    <s v="September"/>
    <n v="2023"/>
  </r>
  <r>
    <s v="S00133455"/>
    <x v="15"/>
    <s v="P06"/>
    <x v="5"/>
    <x v="158"/>
    <n v="1883.25"/>
    <n v="68"/>
    <x v="0"/>
    <n v="27.694852941176471"/>
    <s v="Yes"/>
    <s v="July"/>
    <n v="2023"/>
  </r>
  <r>
    <s v="S00133512"/>
    <x v="15"/>
    <s v="P07"/>
    <x v="0"/>
    <x v="66"/>
    <n v="5726.25"/>
    <n v="205"/>
    <x v="0"/>
    <n v="27.932926829268293"/>
    <s v="Yes"/>
    <s v="December"/>
    <n v="2023"/>
  </r>
  <r>
    <s v="S00133521"/>
    <x v="15"/>
    <s v="P07"/>
    <x v="3"/>
    <x v="391"/>
    <n v="5305.5"/>
    <n v="190"/>
    <x v="0"/>
    <n v="27.923684210526314"/>
    <s v="Yes"/>
    <s v="February"/>
    <n v="2024"/>
  </r>
  <r>
    <s v="S00133538"/>
    <x v="15"/>
    <s v="P07"/>
    <x v="3"/>
    <x v="298"/>
    <n v="5350.5"/>
    <n v="223"/>
    <x v="0"/>
    <n v="23.993273542600896"/>
    <s v="Yes"/>
    <s v="February"/>
    <n v="2024"/>
  </r>
  <r>
    <s v="S00133545"/>
    <x v="15"/>
    <s v="P07"/>
    <x v="0"/>
    <x v="210"/>
    <n v="4956.75"/>
    <n v="184"/>
    <x v="0"/>
    <n v="26.938858695652176"/>
    <s v="Yes"/>
    <s v="July"/>
    <n v="2023"/>
  </r>
  <r>
    <s v="S00133617"/>
    <x v="15"/>
    <s v="P08"/>
    <x v="4"/>
    <x v="224"/>
    <n v="783"/>
    <n v="38"/>
    <x v="0"/>
    <n v="20.605263157894736"/>
    <s v="Yes"/>
    <s v="August"/>
    <n v="2023"/>
  </r>
  <r>
    <s v="S00133645"/>
    <x v="15"/>
    <s v="P08"/>
    <x v="1"/>
    <x v="77"/>
    <n v="7791.75"/>
    <n v="411"/>
    <x v="0"/>
    <n v="18.958029197080293"/>
    <s v="Yes"/>
    <s v="November"/>
    <n v="2023"/>
  </r>
  <r>
    <s v="S00133647"/>
    <x v="15"/>
    <s v="P08"/>
    <x v="0"/>
    <x v="85"/>
    <n v="6279.75"/>
    <n v="314"/>
    <x v="1"/>
    <n v="19.999203821656049"/>
    <s v="No"/>
    <s v="August"/>
    <n v="2024"/>
  </r>
  <r>
    <s v="S00133719"/>
    <x v="15"/>
    <s v="P10"/>
    <x v="4"/>
    <x v="396"/>
    <n v="31.5"/>
    <n v="3"/>
    <x v="3"/>
    <n v="10.5"/>
    <s v="No"/>
    <s v="June"/>
    <n v="2023"/>
  </r>
  <r>
    <s v="S00133762"/>
    <x v="15"/>
    <s v="P10"/>
    <x v="5"/>
    <x v="187"/>
    <n v="2283.75"/>
    <n v="176"/>
    <x v="0"/>
    <n v="12.975852272727273"/>
    <s v="Yes"/>
    <s v="February"/>
    <n v="2024"/>
  </r>
  <r>
    <s v="S00133771"/>
    <x v="15"/>
    <s v="P10"/>
    <x v="4"/>
    <x v="452"/>
    <n v="2043"/>
    <n v="137"/>
    <x v="0"/>
    <n v="14.912408759124087"/>
    <s v="Yes"/>
    <s v="August"/>
    <n v="2023"/>
  </r>
  <r>
    <s v="S00133853"/>
    <x v="15"/>
    <s v="P12"/>
    <x v="0"/>
    <x v="43"/>
    <n v="3960"/>
    <n v="283"/>
    <x v="0"/>
    <n v="13.992932862190813"/>
    <s v="Yes"/>
    <s v="October"/>
    <n v="2023"/>
  </r>
  <r>
    <s v="S00133888"/>
    <x v="15"/>
    <s v="P12"/>
    <x v="4"/>
    <x v="444"/>
    <n v="7220.25"/>
    <n v="516"/>
    <x v="0"/>
    <n v="13.992732558139535"/>
    <s v="Yes"/>
    <s v="May"/>
    <n v="2024"/>
  </r>
  <r>
    <s v="S00133895"/>
    <x v="15"/>
    <s v="P13"/>
    <x v="3"/>
    <x v="431"/>
    <n v="4610.25"/>
    <n v="462"/>
    <x v="0"/>
    <n v="9.978896103896103"/>
    <s v="Yes"/>
    <s v="July"/>
    <n v="2023"/>
  </r>
  <r>
    <s v="S00133904"/>
    <x v="15"/>
    <s v="P13"/>
    <x v="0"/>
    <x v="223"/>
    <n v="5305.5"/>
    <n v="531"/>
    <x v="0"/>
    <n v="9.9915254237288131"/>
    <s v="Yes"/>
    <s v="January"/>
    <n v="2023"/>
  </r>
  <r>
    <s v="S00133945"/>
    <x v="15"/>
    <s v="P13"/>
    <x v="3"/>
    <x v="154"/>
    <n v="2823.75"/>
    <n v="404"/>
    <x v="0"/>
    <n v="6.9894801980198018"/>
    <s v="Yes"/>
    <s v="February"/>
    <n v="2024"/>
  </r>
  <r>
    <s v="S00133957"/>
    <x v="15"/>
    <s v="P13"/>
    <x v="4"/>
    <x v="129"/>
    <n v="164.25"/>
    <n v="17"/>
    <x v="0"/>
    <n v="9.6617647058823533"/>
    <s v="Yes"/>
    <s v="December"/>
    <n v="2023"/>
  </r>
  <r>
    <s v="S00133973"/>
    <x v="15"/>
    <s v="P13"/>
    <x v="4"/>
    <x v="450"/>
    <n v="10388.25"/>
    <n v="1155"/>
    <x v="0"/>
    <n v="8.9941558441558449"/>
    <s v="Yes"/>
    <s v="March"/>
    <n v="2023"/>
  </r>
  <r>
    <s v="S00133994"/>
    <x v="15"/>
    <s v="P13"/>
    <x v="3"/>
    <x v="419"/>
    <n v="9024.75"/>
    <n v="1505"/>
    <x v="0"/>
    <n v="5.996511627906977"/>
    <s v="Yes"/>
    <s v="January"/>
    <n v="2024"/>
  </r>
  <r>
    <s v="S00134008"/>
    <x v="15"/>
    <s v="P13"/>
    <x v="4"/>
    <x v="17"/>
    <n v="1998"/>
    <n v="200"/>
    <x v="0"/>
    <n v="9.99"/>
    <s v="Yes"/>
    <s v="October"/>
    <n v="2023"/>
  </r>
  <r>
    <s v="S00134027"/>
    <x v="15"/>
    <s v="P14"/>
    <x v="4"/>
    <x v="377"/>
    <n v="774"/>
    <n v="56"/>
    <x v="0"/>
    <n v="13.821428571428571"/>
    <s v="Yes"/>
    <s v="January"/>
    <n v="2023"/>
  </r>
  <r>
    <s v="S00134033"/>
    <x v="15"/>
    <s v="P14"/>
    <x v="5"/>
    <x v="309"/>
    <n v="4997.25"/>
    <n v="334"/>
    <x v="1"/>
    <n v="14.96182634730539"/>
    <s v="No"/>
    <s v="July"/>
    <n v="2024"/>
  </r>
  <r>
    <s v="S00134035"/>
    <x v="15"/>
    <s v="P14"/>
    <x v="2"/>
    <x v="343"/>
    <n v="5199.75"/>
    <n v="306"/>
    <x v="0"/>
    <n v="16.992647058823529"/>
    <s v="Yes"/>
    <s v="July"/>
    <n v="2023"/>
  </r>
  <r>
    <s v="S00134050"/>
    <x v="15"/>
    <s v="P14"/>
    <x v="5"/>
    <x v="253"/>
    <n v="5283"/>
    <n v="294"/>
    <x v="0"/>
    <n v="17.969387755102041"/>
    <s v="Yes"/>
    <s v="August"/>
    <n v="2023"/>
  </r>
  <r>
    <s v="S00134064"/>
    <x v="15"/>
    <s v="P14"/>
    <x v="3"/>
    <x v="20"/>
    <n v="5796"/>
    <n v="322"/>
    <x v="0"/>
    <n v="18"/>
    <s v="Yes"/>
    <s v="July"/>
    <n v="2023"/>
  </r>
  <r>
    <s v="S00134080"/>
    <x v="15"/>
    <s v="P15"/>
    <x v="3"/>
    <x v="96"/>
    <n v="7517.25"/>
    <n v="443"/>
    <x v="0"/>
    <n v="16.968961625282166"/>
    <s v="Yes"/>
    <s v="January"/>
    <n v="2023"/>
  </r>
  <r>
    <s v="S00134083"/>
    <x v="15"/>
    <s v="P15"/>
    <x v="5"/>
    <x v="346"/>
    <n v="1062"/>
    <n v="51"/>
    <x v="2"/>
    <n v="20.823529411764707"/>
    <s v="No"/>
    <s v="September"/>
    <n v="2024"/>
  </r>
  <r>
    <s v="S00134084"/>
    <x v="15"/>
    <s v="P15"/>
    <x v="5"/>
    <x v="174"/>
    <n v="3028.5"/>
    <n v="179"/>
    <x v="1"/>
    <n v="16.91899441340782"/>
    <s v="No"/>
    <s v="August"/>
    <n v="2024"/>
  </r>
  <r>
    <s v="S00134107"/>
    <x v="15"/>
    <s v="P15"/>
    <x v="0"/>
    <x v="285"/>
    <n v="794.25"/>
    <n v="45"/>
    <x v="0"/>
    <n v="17.649999999999999"/>
    <s v="Yes"/>
    <s v="August"/>
    <n v="2023"/>
  </r>
  <r>
    <s v="S00134130"/>
    <x v="15"/>
    <s v="P16"/>
    <x v="3"/>
    <x v="298"/>
    <n v="9335.25"/>
    <n v="667"/>
    <x v="0"/>
    <n v="13.995877061469265"/>
    <s v="Yes"/>
    <s v="February"/>
    <n v="2024"/>
  </r>
  <r>
    <s v="S00134135"/>
    <x v="15"/>
    <s v="P16"/>
    <x v="5"/>
    <x v="156"/>
    <n v="9434.25"/>
    <n v="629"/>
    <x v="0"/>
    <n v="14.998807631160572"/>
    <s v="Yes"/>
    <s v="September"/>
    <n v="2023"/>
  </r>
  <r>
    <s v="S00134267"/>
    <x v="15"/>
    <s v="P18"/>
    <x v="3"/>
    <x v="85"/>
    <n v="4963.5"/>
    <n v="452"/>
    <x v="1"/>
    <n v="10.981194690265486"/>
    <s v="No"/>
    <s v="August"/>
    <n v="2024"/>
  </r>
  <r>
    <s v="S00134280"/>
    <x v="15"/>
    <s v="P18"/>
    <x v="4"/>
    <x v="77"/>
    <n v="3703.5"/>
    <n v="371"/>
    <x v="0"/>
    <n v="9.9824797843665767"/>
    <s v="Yes"/>
    <s v="November"/>
    <n v="2023"/>
  </r>
  <r>
    <s v="S00134376"/>
    <x v="15"/>
    <s v="P19"/>
    <x v="1"/>
    <x v="286"/>
    <n v="6025.5"/>
    <n v="232"/>
    <x v="0"/>
    <n v="25.97198275862069"/>
    <s v="Yes"/>
    <s v="January"/>
    <n v="2024"/>
  </r>
  <r>
    <s v="S00134391"/>
    <x v="15"/>
    <s v="P19"/>
    <x v="5"/>
    <x v="264"/>
    <n v="4977"/>
    <n v="172"/>
    <x v="1"/>
    <n v="28.936046511627907"/>
    <s v="No"/>
    <s v="July"/>
    <n v="2024"/>
  </r>
  <r>
    <s v="S00134431"/>
    <x v="15"/>
    <s v="P20"/>
    <x v="0"/>
    <x v="431"/>
    <n v="3291.75"/>
    <n v="275"/>
    <x v="0"/>
    <n v="11.97"/>
    <s v="Yes"/>
    <s v="July"/>
    <n v="2023"/>
  </r>
  <r>
    <s v="S00134454"/>
    <x v="15"/>
    <s v="P21"/>
    <x v="3"/>
    <x v="75"/>
    <n v="6194.25"/>
    <n v="775"/>
    <x v="0"/>
    <n v="7.99258064516129"/>
    <s v="Yes"/>
    <s v="September"/>
    <n v="2023"/>
  </r>
  <r>
    <s v="S00134511"/>
    <x v="15"/>
    <s v="P21"/>
    <x v="2"/>
    <x v="115"/>
    <n v="3910.5"/>
    <n v="392"/>
    <x v="2"/>
    <n v="9.9757653061224492"/>
    <s v="No"/>
    <s v="September"/>
    <n v="2024"/>
  </r>
  <r>
    <s v="S00134520"/>
    <x v="15"/>
    <s v="P21"/>
    <x v="4"/>
    <x v="348"/>
    <n v="12287.25"/>
    <n v="1366"/>
    <x v="0"/>
    <n v="8.9950585651537338"/>
    <s v="Yes"/>
    <s v="May"/>
    <n v="2024"/>
  </r>
  <r>
    <s v="S00134542"/>
    <x v="15"/>
    <s v="P22"/>
    <x v="5"/>
    <x v="129"/>
    <n v="5908.5"/>
    <n v="311"/>
    <x v="0"/>
    <n v="18.9983922829582"/>
    <s v="Yes"/>
    <s v="December"/>
    <n v="2023"/>
  </r>
  <r>
    <s v="S00134566"/>
    <x v="15"/>
    <s v="P22"/>
    <x v="0"/>
    <x v="378"/>
    <n v="6482.25"/>
    <n v="325"/>
    <x v="0"/>
    <n v="19.945384615384615"/>
    <s v="Yes"/>
    <s v="June"/>
    <n v="2023"/>
  </r>
  <r>
    <s v="S00134596"/>
    <x v="15"/>
    <s v="P22"/>
    <x v="2"/>
    <x v="117"/>
    <n v="4279.5"/>
    <n v="214"/>
    <x v="0"/>
    <n v="19.997663551401867"/>
    <s v="Yes"/>
    <s v="February"/>
    <n v="2024"/>
  </r>
  <r>
    <s v="S00134608"/>
    <x v="15"/>
    <s v="P22"/>
    <x v="3"/>
    <x v="274"/>
    <n v="8376.75"/>
    <n v="399"/>
    <x v="0"/>
    <n v="20.994360902255639"/>
    <s v="Yes"/>
    <s v="February"/>
    <n v="2024"/>
  </r>
  <r>
    <s v="S00134611"/>
    <x v="15"/>
    <s v="P22"/>
    <x v="5"/>
    <x v="68"/>
    <n v="10107"/>
    <n v="460"/>
    <x v="1"/>
    <n v="21.971739130434784"/>
    <s v="No"/>
    <s v="July"/>
    <n v="2024"/>
  </r>
  <r>
    <s v="S00134615"/>
    <x v="15"/>
    <s v="P22"/>
    <x v="1"/>
    <x v="328"/>
    <n v="2313"/>
    <n v="111"/>
    <x v="0"/>
    <n v="20.837837837837839"/>
    <s v="Yes"/>
    <s v="January"/>
    <n v="2023"/>
  </r>
  <r>
    <s v="S00134616"/>
    <x v="15"/>
    <s v="P22"/>
    <x v="0"/>
    <x v="428"/>
    <n v="4968"/>
    <n v="237"/>
    <x v="0"/>
    <n v="20.962025316455698"/>
    <s v="Yes"/>
    <s v="June"/>
    <n v="2024"/>
  </r>
  <r>
    <s v="S00134626"/>
    <x v="15"/>
    <s v="P22"/>
    <x v="3"/>
    <x v="31"/>
    <n v="6887.25"/>
    <n v="328"/>
    <x v="0"/>
    <n v="20.997713414634145"/>
    <s v="Yes"/>
    <s v="September"/>
    <n v="2023"/>
  </r>
  <r>
    <s v="S00134650"/>
    <x v="15"/>
    <s v="P01"/>
    <x v="0"/>
    <x v="401"/>
    <n v="13716"/>
    <n v="915"/>
    <x v="0"/>
    <n v="14.99016393442623"/>
    <s v="Yes"/>
    <s v="May"/>
    <n v="2023"/>
  </r>
  <r>
    <s v="S00134651"/>
    <x v="15"/>
    <s v="P01"/>
    <x v="0"/>
    <x v="218"/>
    <n v="9756"/>
    <n v="651"/>
    <x v="0"/>
    <n v="14.986175115207374"/>
    <s v="Yes"/>
    <s v="February"/>
    <n v="2024"/>
  </r>
  <r>
    <s v="S00134658"/>
    <x v="15"/>
    <s v="P01"/>
    <x v="3"/>
    <x v="371"/>
    <n v="6702.75"/>
    <n v="559"/>
    <x v="0"/>
    <n v="11.990608228980323"/>
    <s v="Yes"/>
    <s v="May"/>
    <n v="2023"/>
  </r>
  <r>
    <s v="S00134680"/>
    <x v="15"/>
    <s v="P01"/>
    <x v="5"/>
    <x v="360"/>
    <n v="15311.25"/>
    <n v="957"/>
    <x v="1"/>
    <n v="15.999216300940439"/>
    <s v="No"/>
    <s v="August"/>
    <n v="2024"/>
  </r>
  <r>
    <s v="S00134729"/>
    <x v="15"/>
    <s v="P02"/>
    <x v="5"/>
    <x v="257"/>
    <n v="3453.75"/>
    <n v="216"/>
    <x v="0"/>
    <n v="15.989583333333334"/>
    <s v="Yes"/>
    <s v="December"/>
    <n v="2023"/>
  </r>
  <r>
    <s v="S00134791"/>
    <x v="15"/>
    <s v="P04"/>
    <x v="4"/>
    <x v="358"/>
    <n v="4551.75"/>
    <n v="651"/>
    <x v="3"/>
    <n v="6.991935483870968"/>
    <s v="No"/>
    <s v="February"/>
    <n v="2023"/>
  </r>
  <r>
    <s v="S00134807"/>
    <x v="15"/>
    <s v="P04"/>
    <x v="4"/>
    <x v="74"/>
    <n v="965.25"/>
    <n v="194"/>
    <x v="0"/>
    <n v="4.9755154639175254"/>
    <s v="Yes"/>
    <s v="February"/>
    <n v="2024"/>
  </r>
  <r>
    <s v="S00134835"/>
    <x v="15"/>
    <s v="P04"/>
    <x v="1"/>
    <x v="357"/>
    <n v="4709.25"/>
    <n v="673"/>
    <x v="0"/>
    <n v="6.9973997028231798"/>
    <s v="Yes"/>
    <s v="January"/>
    <n v="2024"/>
  </r>
  <r>
    <s v="S00134866"/>
    <x v="15"/>
    <s v="P04"/>
    <x v="5"/>
    <x v="396"/>
    <n v="333"/>
    <n v="37"/>
    <x v="0"/>
    <n v="9"/>
    <s v="Yes"/>
    <s v="June"/>
    <n v="2023"/>
  </r>
  <r>
    <s v="S00134869"/>
    <x v="15"/>
    <s v="P04"/>
    <x v="1"/>
    <x v="403"/>
    <n v="4799.25"/>
    <n v="960"/>
    <x v="0"/>
    <n v="4.9992187499999998"/>
    <s v="Yes"/>
    <s v="May"/>
    <n v="2023"/>
  </r>
  <r>
    <s v="S00134916"/>
    <x v="15"/>
    <s v="P05"/>
    <x v="5"/>
    <x v="143"/>
    <n v="2848.5"/>
    <n v="407"/>
    <x v="0"/>
    <n v="6.9987714987714984"/>
    <s v="Yes"/>
    <s v="October"/>
    <n v="2023"/>
  </r>
  <r>
    <s v="S00134946"/>
    <x v="15"/>
    <s v="P05"/>
    <x v="3"/>
    <x v="88"/>
    <n v="6912"/>
    <n v="1383"/>
    <x v="0"/>
    <n v="4.9978308026030369"/>
    <s v="Yes"/>
    <s v="November"/>
    <n v="2023"/>
  </r>
  <r>
    <s v="S00134979"/>
    <x v="15"/>
    <s v="P05"/>
    <x v="4"/>
    <x v="210"/>
    <n v="6471"/>
    <n v="1295"/>
    <x v="0"/>
    <n v="4.9969111969111966"/>
    <s v="Yes"/>
    <s v="July"/>
    <n v="2023"/>
  </r>
  <r>
    <s v="S00135034"/>
    <x v="15"/>
    <s v="P07"/>
    <x v="3"/>
    <x v="13"/>
    <n v="5217.75"/>
    <n v="218"/>
    <x v="0"/>
    <n v="23.934633027522935"/>
    <s v="Yes"/>
    <s v="May"/>
    <n v="2024"/>
  </r>
  <r>
    <s v="S00135035"/>
    <x v="15"/>
    <s v="P07"/>
    <x v="5"/>
    <x v="29"/>
    <n v="6349.5"/>
    <n v="245"/>
    <x v="0"/>
    <n v="25.916326530612245"/>
    <s v="Yes"/>
    <s v="November"/>
    <n v="2023"/>
  </r>
  <r>
    <s v="S00135042"/>
    <x v="15"/>
    <s v="P07"/>
    <x v="0"/>
    <x v="336"/>
    <n v="5573.25"/>
    <n v="200"/>
    <x v="0"/>
    <n v="27.866250000000001"/>
    <s v="Yes"/>
    <s v="June"/>
    <n v="2023"/>
  </r>
  <r>
    <s v="S00135045"/>
    <x v="15"/>
    <s v="P07"/>
    <x v="4"/>
    <x v="56"/>
    <n v="5868"/>
    <n v="210"/>
    <x v="1"/>
    <n v="27.942857142857143"/>
    <s v="No"/>
    <s v="July"/>
    <n v="2024"/>
  </r>
  <r>
    <s v="S00135111"/>
    <x v="15"/>
    <s v="P08"/>
    <x v="0"/>
    <x v="412"/>
    <n v="16976.25"/>
    <n v="849"/>
    <x v="0"/>
    <n v="19.99558303886926"/>
    <s v="Yes"/>
    <s v="July"/>
    <n v="2023"/>
  </r>
  <r>
    <s v="S00135125"/>
    <x v="15"/>
    <s v="P08"/>
    <x v="1"/>
    <x v="425"/>
    <n v="2927.25"/>
    <n v="134"/>
    <x v="0"/>
    <n v="21.845149253731343"/>
    <s v="Yes"/>
    <s v="December"/>
    <n v="2023"/>
  </r>
  <r>
    <s v="S00135146"/>
    <x v="15"/>
    <s v="P08"/>
    <x v="4"/>
    <x v="50"/>
    <n v="5998.5"/>
    <n v="316"/>
    <x v="0"/>
    <n v="18.98259493670886"/>
    <s v="Yes"/>
    <s v="July"/>
    <n v="2023"/>
  </r>
  <r>
    <s v="S00135159"/>
    <x v="15"/>
    <s v="P08"/>
    <x v="1"/>
    <x v="313"/>
    <n v="11389.5"/>
    <n v="543"/>
    <x v="1"/>
    <n v="20.975138121546962"/>
    <s v="No"/>
    <s v="July"/>
    <n v="2024"/>
  </r>
  <r>
    <s v="S00135178"/>
    <x v="15"/>
    <s v="P08"/>
    <x v="0"/>
    <x v="177"/>
    <n v="3242.25"/>
    <n v="171"/>
    <x v="0"/>
    <n v="18.960526315789473"/>
    <s v="Yes"/>
    <s v="May"/>
    <n v="2023"/>
  </r>
  <r>
    <s v="S00135181"/>
    <x v="15"/>
    <s v="P08"/>
    <x v="4"/>
    <x v="28"/>
    <n v="13459.5"/>
    <n v="748"/>
    <x v="0"/>
    <n v="17.99398395721925"/>
    <s v="Yes"/>
    <s v="March"/>
    <n v="2024"/>
  </r>
  <r>
    <s v="S00135194"/>
    <x v="15"/>
    <s v="P09"/>
    <x v="0"/>
    <x v="362"/>
    <n v="16544.25"/>
    <n v="828"/>
    <x v="1"/>
    <n v="19.980978260869566"/>
    <s v="No"/>
    <s v="August"/>
    <n v="2024"/>
  </r>
  <r>
    <s v="S00135209"/>
    <x v="15"/>
    <s v="P10"/>
    <x v="1"/>
    <x v="222"/>
    <n v="265.5"/>
    <n v="23"/>
    <x v="0"/>
    <n v="11.543478260869565"/>
    <s v="Yes"/>
    <s v="June"/>
    <n v="2024"/>
  </r>
  <r>
    <s v="S00135220"/>
    <x v="15"/>
    <s v="P10"/>
    <x v="3"/>
    <x v="347"/>
    <n v="7152.75"/>
    <n v="477"/>
    <x v="0"/>
    <n v="14.995283018867925"/>
    <s v="Yes"/>
    <s v="August"/>
    <n v="2023"/>
  </r>
  <r>
    <s v="S00135234"/>
    <x v="15"/>
    <s v="P10"/>
    <x v="4"/>
    <x v="402"/>
    <n v="6171.75"/>
    <n v="412"/>
    <x v="0"/>
    <n v="14.97997572815534"/>
    <s v="Yes"/>
    <s v="April"/>
    <n v="2023"/>
  </r>
  <r>
    <s v="S00135296"/>
    <x v="15"/>
    <s v="P10"/>
    <x v="0"/>
    <x v="185"/>
    <n v="4594.5"/>
    <n v="383"/>
    <x v="0"/>
    <n v="11.996083550913838"/>
    <s v="Yes"/>
    <s v="December"/>
    <n v="2023"/>
  </r>
  <r>
    <s v="S00135302"/>
    <x v="15"/>
    <s v="P10"/>
    <x v="4"/>
    <x v="446"/>
    <n v="12361.5"/>
    <n v="1031"/>
    <x v="0"/>
    <n v="11.989815712900096"/>
    <s v="Yes"/>
    <s v="February"/>
    <n v="2023"/>
  </r>
  <r>
    <s v="S00135338"/>
    <x v="15"/>
    <s v="P11"/>
    <x v="3"/>
    <x v="335"/>
    <n v="2020.5"/>
    <n v="113"/>
    <x v="1"/>
    <n v="17.880530973451329"/>
    <s v="No"/>
    <s v="July"/>
    <n v="2024"/>
  </r>
  <r>
    <s v="S00135340"/>
    <x v="15"/>
    <s v="P11"/>
    <x v="3"/>
    <x v="308"/>
    <n v="11409.75"/>
    <n v="544"/>
    <x v="0"/>
    <n v="20.973805147058822"/>
    <s v="Yes"/>
    <s v="March"/>
    <n v="2024"/>
  </r>
  <r>
    <s v="S00135368"/>
    <x v="15"/>
    <s v="P12"/>
    <x v="4"/>
    <x v="292"/>
    <n v="5514.75"/>
    <n v="425"/>
    <x v="0"/>
    <n v="12.975882352941177"/>
    <s v="Yes"/>
    <s v="February"/>
    <n v="2024"/>
  </r>
  <r>
    <s v="S00135373"/>
    <x v="15"/>
    <s v="P12"/>
    <x v="3"/>
    <x v="19"/>
    <n v="10440"/>
    <n v="696"/>
    <x v="0"/>
    <n v="15"/>
    <s v="Yes"/>
    <s v="June"/>
    <n v="2023"/>
  </r>
  <r>
    <s v="S00135389"/>
    <x v="15"/>
    <s v="P12"/>
    <x v="3"/>
    <x v="121"/>
    <n v="5859"/>
    <n v="391"/>
    <x v="0"/>
    <n v="14.9846547314578"/>
    <s v="Yes"/>
    <s v="September"/>
    <n v="2023"/>
  </r>
  <r>
    <s v="S00135418"/>
    <x v="15"/>
    <s v="P12"/>
    <x v="4"/>
    <x v="163"/>
    <n v="6599.25"/>
    <n v="413"/>
    <x v="3"/>
    <n v="15.978813559322035"/>
    <s v="No"/>
    <s v="January"/>
    <n v="2023"/>
  </r>
  <r>
    <s v="S00135446"/>
    <x v="15"/>
    <s v="P13"/>
    <x v="2"/>
    <x v="141"/>
    <n v="3179.25"/>
    <n v="455"/>
    <x v="0"/>
    <n v="6.9873626373626374"/>
    <s v="Yes"/>
    <s v="December"/>
    <n v="2023"/>
  </r>
  <r>
    <s v="S00135448"/>
    <x v="15"/>
    <s v="P13"/>
    <x v="1"/>
    <x v="163"/>
    <n v="10964.25"/>
    <n v="1097"/>
    <x v="0"/>
    <n v="9.9947584320875116"/>
    <s v="Yes"/>
    <s v="January"/>
    <n v="2023"/>
  </r>
  <r>
    <s v="S00135472"/>
    <x v="15"/>
    <s v="P13"/>
    <x v="4"/>
    <x v="179"/>
    <n v="9679.5"/>
    <n v="968"/>
    <x v="0"/>
    <n v="9.999483471074381"/>
    <s v="Yes"/>
    <s v="December"/>
    <n v="2023"/>
  </r>
  <r>
    <s v="S00135476"/>
    <x v="15"/>
    <s v="P13"/>
    <x v="3"/>
    <x v="171"/>
    <n v="4119.75"/>
    <n v="412"/>
    <x v="2"/>
    <n v="9.9993932038834945"/>
    <s v="No"/>
    <s v="September"/>
    <n v="2024"/>
  </r>
  <r>
    <s v="S00135478"/>
    <x v="15"/>
    <s v="P13"/>
    <x v="5"/>
    <x v="307"/>
    <n v="9292.5"/>
    <n v="1328"/>
    <x v="3"/>
    <n v="6.997364457831325"/>
    <s v="No"/>
    <s v="December"/>
    <n v="2023"/>
  </r>
  <r>
    <s v="S00135485"/>
    <x v="15"/>
    <s v="P13"/>
    <x v="0"/>
    <x v="344"/>
    <n v="5145.75"/>
    <n v="858"/>
    <x v="0"/>
    <n v="5.9973776223776225"/>
    <s v="Yes"/>
    <s v="June"/>
    <n v="2023"/>
  </r>
  <r>
    <s v="S00135503"/>
    <x v="15"/>
    <s v="P13"/>
    <x v="4"/>
    <x v="362"/>
    <n v="5465.25"/>
    <n v="547"/>
    <x v="3"/>
    <n v="9.9913162705667276"/>
    <s v="No"/>
    <s v="August"/>
    <n v="2024"/>
  </r>
  <r>
    <s v="S00135510"/>
    <x v="15"/>
    <s v="P13"/>
    <x v="3"/>
    <x v="402"/>
    <n v="10338.75"/>
    <n v="1034"/>
    <x v="0"/>
    <n v="9.998791102514506"/>
    <s v="Yes"/>
    <s v="April"/>
    <n v="2023"/>
  </r>
  <r>
    <s v="S00135580"/>
    <x v="15"/>
    <s v="P14"/>
    <x v="5"/>
    <x v="327"/>
    <n v="5258.25"/>
    <n v="351"/>
    <x v="0"/>
    <n v="14.98076923076923"/>
    <s v="Yes"/>
    <s v="April"/>
    <n v="2024"/>
  </r>
  <r>
    <s v="S00135585"/>
    <x v="15"/>
    <s v="P14"/>
    <x v="0"/>
    <x v="396"/>
    <n v="4713.75"/>
    <n v="337"/>
    <x v="3"/>
    <n v="13.987388724035608"/>
    <s v="No"/>
    <s v="June"/>
    <n v="2023"/>
  </r>
  <r>
    <s v="S00135639"/>
    <x v="15"/>
    <s v="P15"/>
    <x v="4"/>
    <x v="51"/>
    <n v="5634"/>
    <n v="332"/>
    <x v="1"/>
    <n v="16.96987951807229"/>
    <s v="No"/>
    <s v="August"/>
    <n v="2024"/>
  </r>
  <r>
    <s v="S00135655"/>
    <x v="15"/>
    <s v="P16"/>
    <x v="0"/>
    <x v="52"/>
    <n v="3642.75"/>
    <n v="215"/>
    <x v="0"/>
    <n v="16.943023255813955"/>
    <s v="Yes"/>
    <s v="August"/>
    <n v="2023"/>
  </r>
  <r>
    <s v="S00135693"/>
    <x v="15"/>
    <s v="P16"/>
    <x v="4"/>
    <x v="200"/>
    <n v="10962"/>
    <n v="609"/>
    <x v="1"/>
    <n v="18"/>
    <s v="No"/>
    <s v="August"/>
    <n v="2024"/>
  </r>
  <r>
    <s v="S00135742"/>
    <x v="15"/>
    <s v="P17"/>
    <x v="4"/>
    <x v="248"/>
    <n v="16499.25"/>
    <n v="2063"/>
    <x v="0"/>
    <n v="7.997697527872031"/>
    <s v="Yes"/>
    <s v="April"/>
    <n v="2023"/>
  </r>
  <r>
    <s v="S00135763"/>
    <x v="15"/>
    <s v="P17"/>
    <x v="3"/>
    <x v="287"/>
    <n v="13776.75"/>
    <n v="1969"/>
    <x v="0"/>
    <n v="6.996825799898426"/>
    <s v="Yes"/>
    <s v="September"/>
    <n v="2023"/>
  </r>
  <r>
    <s v="S00135770"/>
    <x v="15"/>
    <s v="P17"/>
    <x v="1"/>
    <x v="219"/>
    <n v="263.25"/>
    <n v="24"/>
    <x v="0"/>
    <n v="10.96875"/>
    <s v="Yes"/>
    <s v="March"/>
    <n v="2023"/>
  </r>
  <r>
    <s v="S00135775"/>
    <x v="15"/>
    <s v="P17"/>
    <x v="4"/>
    <x v="94"/>
    <n v="1134"/>
    <n v="114"/>
    <x v="1"/>
    <n v="9.9473684210526319"/>
    <s v="No"/>
    <s v="July"/>
    <n v="2024"/>
  </r>
  <r>
    <s v="S00135822"/>
    <x v="15"/>
    <s v="P18"/>
    <x v="1"/>
    <x v="33"/>
    <n v="14703.75"/>
    <n v="1337"/>
    <x v="3"/>
    <n v="10.997569184741959"/>
    <s v="No"/>
    <s v="February"/>
    <n v="2023"/>
  </r>
  <r>
    <s v="S00135851"/>
    <x v="15"/>
    <s v="P18"/>
    <x v="5"/>
    <x v="366"/>
    <n v="3399.75"/>
    <n v="310"/>
    <x v="0"/>
    <n v="10.966935483870968"/>
    <s v="Yes"/>
    <s v="January"/>
    <n v="2024"/>
  </r>
  <r>
    <s v="S00135868"/>
    <x v="15"/>
    <s v="P18"/>
    <x v="5"/>
    <x v="348"/>
    <n v="4954.5"/>
    <n v="451"/>
    <x v="0"/>
    <n v="10.985587583148559"/>
    <s v="Yes"/>
    <s v="May"/>
    <n v="2024"/>
  </r>
  <r>
    <s v="S00135924"/>
    <x v="15"/>
    <s v="P19"/>
    <x v="1"/>
    <x v="291"/>
    <n v="10149.75"/>
    <n v="406"/>
    <x v="0"/>
    <n v="24.999384236453203"/>
    <s v="Yes"/>
    <s v="January"/>
    <n v="2023"/>
  </r>
  <r>
    <s v="S00135935"/>
    <x v="15"/>
    <s v="P20"/>
    <x v="3"/>
    <x v="7"/>
    <n v="315"/>
    <n v="40"/>
    <x v="0"/>
    <n v="7.875"/>
    <s v="Yes"/>
    <s v="December"/>
    <n v="2023"/>
  </r>
  <r>
    <s v="S00135940"/>
    <x v="15"/>
    <s v="P20"/>
    <x v="1"/>
    <x v="383"/>
    <n v="3118.5"/>
    <n v="347"/>
    <x v="0"/>
    <n v="8.9870317002881848"/>
    <s v="Yes"/>
    <s v="October"/>
    <n v="2023"/>
  </r>
  <r>
    <s v="S00135960"/>
    <x v="15"/>
    <s v="P20"/>
    <x v="0"/>
    <x v="278"/>
    <n v="6637.5"/>
    <n v="664"/>
    <x v="0"/>
    <n v="9.9962349397590362"/>
    <s v="Yes"/>
    <s v="June"/>
    <n v="2024"/>
  </r>
  <r>
    <s v="S00135990"/>
    <x v="15"/>
    <s v="P21"/>
    <x v="2"/>
    <x v="84"/>
    <n v="3253.5"/>
    <n v="326"/>
    <x v="0"/>
    <n v="9.9800613496932513"/>
    <s v="Yes"/>
    <s v="November"/>
    <n v="2023"/>
  </r>
  <r>
    <s v="S00136006"/>
    <x v="15"/>
    <s v="P21"/>
    <x v="5"/>
    <x v="67"/>
    <n v="2252.25"/>
    <n v="226"/>
    <x v="0"/>
    <n v="9.9657079646017692"/>
    <s v="Yes"/>
    <s v="January"/>
    <n v="2023"/>
  </r>
  <r>
    <s v="S00136023"/>
    <x v="15"/>
    <s v="P21"/>
    <x v="5"/>
    <x v="192"/>
    <n v="2229.75"/>
    <n v="223"/>
    <x v="0"/>
    <n v="9.9988789237668154"/>
    <s v="Yes"/>
    <s v="April"/>
    <n v="2023"/>
  </r>
  <r>
    <s v="S00136073"/>
    <x v="15"/>
    <s v="P22"/>
    <x v="5"/>
    <x v="245"/>
    <n v="4473"/>
    <n v="204"/>
    <x v="0"/>
    <n v="21.926470588235293"/>
    <s v="Yes"/>
    <s v="October"/>
    <n v="2023"/>
  </r>
  <r>
    <s v="S00136077"/>
    <x v="15"/>
    <s v="P22"/>
    <x v="1"/>
    <x v="65"/>
    <n v="8100"/>
    <n v="386"/>
    <x v="0"/>
    <n v="20.984455958549223"/>
    <s v="Yes"/>
    <s v="March"/>
    <n v="2023"/>
  </r>
  <r>
    <s v="S00136166"/>
    <x v="15"/>
    <s v="P22"/>
    <x v="4"/>
    <x v="55"/>
    <n v="11380.5"/>
    <n v="599"/>
    <x v="0"/>
    <n v="18.999165275459099"/>
    <s v="Yes"/>
    <s v="January"/>
    <n v="2023"/>
  </r>
  <r>
    <s v="S00136173"/>
    <x v="16"/>
    <s v="P01"/>
    <x v="3"/>
    <x v="228"/>
    <n v="9153"/>
    <n v="611"/>
    <x v="0"/>
    <n v="14.980360065466449"/>
    <s v="Yes"/>
    <s v="February"/>
    <n v="2023"/>
  </r>
  <r>
    <s v="S00136191"/>
    <x v="16"/>
    <s v="P01"/>
    <x v="5"/>
    <x v="59"/>
    <n v="4608"/>
    <n v="288"/>
    <x v="0"/>
    <n v="16"/>
    <s v="Yes"/>
    <s v="February"/>
    <n v="2024"/>
  </r>
  <r>
    <s v="S00136200"/>
    <x v="16"/>
    <s v="P01"/>
    <x v="4"/>
    <x v="151"/>
    <n v="8262"/>
    <n v="591"/>
    <x v="0"/>
    <n v="13.979695431472081"/>
    <s v="Yes"/>
    <s v="October"/>
    <n v="2023"/>
  </r>
  <r>
    <s v="S00136230"/>
    <x v="16"/>
    <s v="P01"/>
    <x v="1"/>
    <x v="257"/>
    <n v="11866.5"/>
    <n v="742"/>
    <x v="0"/>
    <n v="15.992587601078167"/>
    <s v="Yes"/>
    <s v="December"/>
    <n v="2023"/>
  </r>
  <r>
    <s v="S00136246"/>
    <x v="16"/>
    <s v="P01"/>
    <x v="1"/>
    <x v="328"/>
    <n v="5769"/>
    <n v="361"/>
    <x v="0"/>
    <n v="15.980609418282549"/>
    <s v="Yes"/>
    <s v="January"/>
    <n v="2023"/>
  </r>
  <r>
    <s v="S00136315"/>
    <x v="16"/>
    <s v="P04"/>
    <x v="1"/>
    <x v="309"/>
    <n v="4851"/>
    <n v="607"/>
    <x v="1"/>
    <n v="7.9917627677100498"/>
    <s v="No"/>
    <s v="July"/>
    <n v="2024"/>
  </r>
  <r>
    <s v="S00136345"/>
    <x v="16"/>
    <s v="P04"/>
    <x v="5"/>
    <x v="317"/>
    <n v="4952.25"/>
    <n v="708"/>
    <x v="0"/>
    <n v="6.9947033898305087"/>
    <s v="Yes"/>
    <s v="July"/>
    <n v="2023"/>
  </r>
  <r>
    <s v="S00136349"/>
    <x v="16"/>
    <s v="P04"/>
    <x v="1"/>
    <x v="17"/>
    <n v="10226.25"/>
    <n v="1705"/>
    <x v="0"/>
    <n v="5.9978005865102642"/>
    <s v="Yes"/>
    <s v="October"/>
    <n v="2023"/>
  </r>
  <r>
    <s v="S00136355"/>
    <x v="16"/>
    <s v="P04"/>
    <x v="4"/>
    <x v="143"/>
    <n v="182.25"/>
    <n v="37"/>
    <x v="0"/>
    <n v="4.9256756756756754"/>
    <s v="Yes"/>
    <s v="October"/>
    <n v="2023"/>
  </r>
  <r>
    <s v="S00136364"/>
    <x v="16"/>
    <s v="P04"/>
    <x v="2"/>
    <x v="14"/>
    <n v="459"/>
    <n v="51"/>
    <x v="1"/>
    <n v="9"/>
    <s v="No"/>
    <s v="August"/>
    <n v="2024"/>
  </r>
  <r>
    <s v="S00136393"/>
    <x v="16"/>
    <s v="P04"/>
    <x v="3"/>
    <x v="13"/>
    <n v="2621.25"/>
    <n v="328"/>
    <x v="0"/>
    <n v="7.9916158536585362"/>
    <s v="Yes"/>
    <s v="May"/>
    <n v="2024"/>
  </r>
  <r>
    <s v="S00136399"/>
    <x v="16"/>
    <s v="P04"/>
    <x v="1"/>
    <x v="39"/>
    <n v="1460.25"/>
    <n v="293"/>
    <x v="3"/>
    <n v="4.9837883959044369"/>
    <s v="No"/>
    <s v="September"/>
    <n v="2024"/>
  </r>
  <r>
    <s v="S00136400"/>
    <x v="16"/>
    <s v="P04"/>
    <x v="1"/>
    <x v="166"/>
    <n v="11306.25"/>
    <n v="1414"/>
    <x v="0"/>
    <n v="7.9959335219236207"/>
    <s v="Yes"/>
    <s v="September"/>
    <n v="2023"/>
  </r>
  <r>
    <s v="S00136423"/>
    <x v="16"/>
    <s v="P05"/>
    <x v="4"/>
    <x v="164"/>
    <n v="2481.75"/>
    <n v="497"/>
    <x v="0"/>
    <n v="4.9934607645875255"/>
    <s v="Yes"/>
    <s v="March"/>
    <n v="2023"/>
  </r>
  <r>
    <s v="S00136435"/>
    <x v="16"/>
    <s v="P05"/>
    <x v="0"/>
    <x v="276"/>
    <n v="1804.5"/>
    <n v="226"/>
    <x v="0"/>
    <n v="7.9845132743362832"/>
    <s v="Yes"/>
    <s v="October"/>
    <n v="2023"/>
  </r>
  <r>
    <s v="S00136470"/>
    <x v="16"/>
    <s v="P05"/>
    <x v="0"/>
    <x v="414"/>
    <n v="2981.25"/>
    <n v="373"/>
    <x v="0"/>
    <n v="7.9926273458445039"/>
    <s v="Yes"/>
    <s v="December"/>
    <n v="2023"/>
  </r>
  <r>
    <s v="S00136471"/>
    <x v="16"/>
    <s v="P05"/>
    <x v="0"/>
    <x v="75"/>
    <n v="1156.5"/>
    <n v="145"/>
    <x v="0"/>
    <n v="7.9758620689655171"/>
    <s v="Yes"/>
    <s v="September"/>
    <n v="2023"/>
  </r>
  <r>
    <s v="S00136495"/>
    <x v="16"/>
    <s v="P05"/>
    <x v="3"/>
    <x v="190"/>
    <n v="9011.25"/>
    <n v="1803"/>
    <x v="0"/>
    <n v="4.9979201331114806"/>
    <s v="Yes"/>
    <s v="September"/>
    <n v="2023"/>
  </r>
  <r>
    <s v="S00136520"/>
    <x v="16"/>
    <s v="P06"/>
    <x v="0"/>
    <x v="408"/>
    <n v="2189.25"/>
    <n v="79"/>
    <x v="0"/>
    <n v="27.712025316455698"/>
    <s v="Yes"/>
    <s v="June"/>
    <n v="2023"/>
  </r>
  <r>
    <s v="S00136551"/>
    <x v="16"/>
    <s v="P07"/>
    <x v="2"/>
    <x v="89"/>
    <n v="6144.75"/>
    <n v="246"/>
    <x v="0"/>
    <n v="24.978658536585368"/>
    <s v="Yes"/>
    <s v="December"/>
    <n v="2023"/>
  </r>
  <r>
    <s v="S00136575"/>
    <x v="16"/>
    <s v="P07"/>
    <x v="4"/>
    <x v="72"/>
    <n v="5575.5"/>
    <n v="200"/>
    <x v="0"/>
    <n v="27.877500000000001"/>
    <s v="Yes"/>
    <s v="December"/>
    <n v="2023"/>
  </r>
  <r>
    <s v="S00136609"/>
    <x v="16"/>
    <s v="P07"/>
    <x v="4"/>
    <x v="295"/>
    <n v="6030"/>
    <n v="252"/>
    <x v="0"/>
    <n v="23.928571428571427"/>
    <s v="Yes"/>
    <s v="September"/>
    <n v="2023"/>
  </r>
  <r>
    <s v="S00136610"/>
    <x v="16"/>
    <s v="P07"/>
    <x v="4"/>
    <x v="32"/>
    <n v="6086.25"/>
    <n v="235"/>
    <x v="0"/>
    <n v="25.898936170212767"/>
    <s v="Yes"/>
    <s v="June"/>
    <n v="2024"/>
  </r>
  <r>
    <s v="S00136619"/>
    <x v="16"/>
    <s v="P07"/>
    <x v="2"/>
    <x v="145"/>
    <n v="5145.75"/>
    <n v="184"/>
    <x v="0"/>
    <n v="27.966032608695652"/>
    <s v="Yes"/>
    <s v="July"/>
    <n v="2023"/>
  </r>
  <r>
    <s v="S00136625"/>
    <x v="16"/>
    <s v="P07"/>
    <x v="4"/>
    <x v="170"/>
    <n v="4596.75"/>
    <n v="171"/>
    <x v="1"/>
    <n v="26.881578947368421"/>
    <s v="No"/>
    <s v="July"/>
    <n v="2024"/>
  </r>
  <r>
    <s v="S00136655"/>
    <x v="16"/>
    <s v="P08"/>
    <x v="1"/>
    <x v="124"/>
    <n v="6243.75"/>
    <n v="284"/>
    <x v="0"/>
    <n v="21.985035211267604"/>
    <s v="Yes"/>
    <s v="January"/>
    <n v="2023"/>
  </r>
  <r>
    <s v="S00136703"/>
    <x v="16"/>
    <s v="P08"/>
    <x v="5"/>
    <x v="15"/>
    <n v="14789.25"/>
    <n v="779"/>
    <x v="2"/>
    <n v="18.984916559691914"/>
    <s v="No"/>
    <s v="September"/>
    <n v="2024"/>
  </r>
  <r>
    <s v="S00136719"/>
    <x v="16"/>
    <s v="P09"/>
    <x v="5"/>
    <x v="49"/>
    <n v="11479.5"/>
    <n v="605"/>
    <x v="2"/>
    <n v="18.974380165289258"/>
    <s v="No"/>
    <s v="September"/>
    <n v="2024"/>
  </r>
  <r>
    <s v="S00136721"/>
    <x v="16"/>
    <s v="P09"/>
    <x v="2"/>
    <x v="272"/>
    <n v="4475.25"/>
    <n v="204"/>
    <x v="1"/>
    <n v="21.9375"/>
    <s v="No"/>
    <s v="August"/>
    <n v="2024"/>
  </r>
  <r>
    <s v="S00136761"/>
    <x v="16"/>
    <s v="P10"/>
    <x v="4"/>
    <x v="209"/>
    <n v="1336.5"/>
    <n v="103"/>
    <x v="0"/>
    <n v="12.975728155339805"/>
    <s v="Yes"/>
    <s v="May"/>
    <n v="2024"/>
  </r>
  <r>
    <s v="S00136774"/>
    <x v="16"/>
    <s v="P10"/>
    <x v="1"/>
    <x v="342"/>
    <n v="2180.25"/>
    <n v="137"/>
    <x v="0"/>
    <n v="15.914233576642335"/>
    <s v="Yes"/>
    <s v="June"/>
    <n v="2024"/>
  </r>
  <r>
    <s v="S00136820"/>
    <x v="16"/>
    <s v="P10"/>
    <x v="5"/>
    <x v="298"/>
    <n v="3278.25"/>
    <n v="205"/>
    <x v="0"/>
    <n v="15.991463414634147"/>
    <s v="Yes"/>
    <s v="February"/>
    <n v="2024"/>
  </r>
  <r>
    <s v="S00136848"/>
    <x v="16"/>
    <s v="P10"/>
    <x v="4"/>
    <x v="299"/>
    <n v="8320.5"/>
    <n v="595"/>
    <x v="0"/>
    <n v="13.984033613445378"/>
    <s v="Yes"/>
    <s v="December"/>
    <n v="2023"/>
  </r>
  <r>
    <s v="S00136865"/>
    <x v="16"/>
    <s v="P11"/>
    <x v="4"/>
    <x v="55"/>
    <n v="535.5"/>
    <n v="27"/>
    <x v="0"/>
    <n v="19.833333333333332"/>
    <s v="Yes"/>
    <s v="January"/>
    <n v="2023"/>
  </r>
  <r>
    <s v="S00136871"/>
    <x v="16"/>
    <s v="P11"/>
    <x v="5"/>
    <x v="40"/>
    <n v="3793.5"/>
    <n v="181"/>
    <x v="0"/>
    <n v="20.958563535911601"/>
    <s v="Yes"/>
    <s v="December"/>
    <n v="2023"/>
  </r>
  <r>
    <s v="S00136875"/>
    <x v="16"/>
    <s v="P11"/>
    <x v="1"/>
    <x v="388"/>
    <n v="10757.25"/>
    <n v="633"/>
    <x v="0"/>
    <n v="16.994075829383885"/>
    <s v="Yes"/>
    <s v="October"/>
    <n v="2023"/>
  </r>
  <r>
    <s v="S00136891"/>
    <x v="16"/>
    <s v="P12"/>
    <x v="2"/>
    <x v="231"/>
    <n v="9186.75"/>
    <n v="541"/>
    <x v="1"/>
    <n v="16.98105360443623"/>
    <s v="No"/>
    <s v="July"/>
    <n v="2024"/>
  </r>
  <r>
    <s v="S00136892"/>
    <x v="16"/>
    <s v="P12"/>
    <x v="1"/>
    <x v="368"/>
    <n v="4236.75"/>
    <n v="265"/>
    <x v="0"/>
    <n v="15.987735849056603"/>
    <s v="Yes"/>
    <s v="March"/>
    <n v="2023"/>
  </r>
  <r>
    <s v="S00136927"/>
    <x v="16"/>
    <s v="P12"/>
    <x v="1"/>
    <x v="55"/>
    <n v="5600.25"/>
    <n v="330"/>
    <x v="0"/>
    <n v="16.970454545454544"/>
    <s v="Yes"/>
    <s v="January"/>
    <n v="2023"/>
  </r>
  <r>
    <s v="S00136931"/>
    <x v="16"/>
    <s v="P12"/>
    <x v="4"/>
    <x v="317"/>
    <n v="1395"/>
    <n v="100"/>
    <x v="3"/>
    <n v="13.95"/>
    <s v="No"/>
    <s v="July"/>
    <n v="2023"/>
  </r>
  <r>
    <s v="S00136941"/>
    <x v="16"/>
    <s v="P12"/>
    <x v="5"/>
    <x v="96"/>
    <n v="5584.5"/>
    <n v="399"/>
    <x v="0"/>
    <n v="13.996240601503759"/>
    <s v="Yes"/>
    <s v="January"/>
    <n v="2023"/>
  </r>
  <r>
    <s v="S00136963"/>
    <x v="16"/>
    <s v="P13"/>
    <x v="0"/>
    <x v="364"/>
    <n v="1516.5"/>
    <n v="253"/>
    <x v="0"/>
    <n v="5.9940711462450595"/>
    <s v="Yes"/>
    <s v="November"/>
    <n v="2023"/>
  </r>
  <r>
    <s v="S00136979"/>
    <x v="16"/>
    <s v="P13"/>
    <x v="0"/>
    <x v="99"/>
    <n v="12352.5"/>
    <n v="1765"/>
    <x v="0"/>
    <n v="6.9985835694050991"/>
    <s v="Yes"/>
    <s v="June"/>
    <n v="2023"/>
  </r>
  <r>
    <s v="S00136992"/>
    <x v="16"/>
    <s v="P13"/>
    <x v="5"/>
    <x v="429"/>
    <n v="3354.75"/>
    <n v="420"/>
    <x v="0"/>
    <n v="7.9874999999999998"/>
    <s v="Yes"/>
    <s v="May"/>
    <n v="2023"/>
  </r>
  <r>
    <s v="S00137016"/>
    <x v="16"/>
    <s v="P13"/>
    <x v="4"/>
    <x v="198"/>
    <n v="7373.25"/>
    <n v="922"/>
    <x v="1"/>
    <n v="7.9970173535791753"/>
    <s v="No"/>
    <s v="August"/>
    <n v="2024"/>
  </r>
  <r>
    <s v="S00137046"/>
    <x v="16"/>
    <s v="P13"/>
    <x v="1"/>
    <x v="295"/>
    <n v="5987.25"/>
    <n v="749"/>
    <x v="0"/>
    <n v="7.9936582109479302"/>
    <s v="Yes"/>
    <s v="September"/>
    <n v="2023"/>
  </r>
  <r>
    <s v="S00137055"/>
    <x v="16"/>
    <s v="P13"/>
    <x v="3"/>
    <x v="214"/>
    <n v="6113.25"/>
    <n v="680"/>
    <x v="3"/>
    <n v="8.9900735294117649"/>
    <s v="No"/>
    <s v="March"/>
    <n v="2024"/>
  </r>
  <r>
    <s v="S00137069"/>
    <x v="16"/>
    <s v="P13"/>
    <x v="4"/>
    <x v="190"/>
    <n v="8698.5"/>
    <n v="1450"/>
    <x v="0"/>
    <n v="5.9989655172413796"/>
    <s v="Yes"/>
    <s v="September"/>
    <n v="2023"/>
  </r>
  <r>
    <s v="S00137123"/>
    <x v="16"/>
    <s v="P14"/>
    <x v="3"/>
    <x v="412"/>
    <n v="3721.5"/>
    <n v="266"/>
    <x v="0"/>
    <n v="13.990601503759398"/>
    <s v="Yes"/>
    <s v="July"/>
    <n v="2023"/>
  </r>
  <r>
    <s v="S00137189"/>
    <x v="16"/>
    <s v="P16"/>
    <x v="4"/>
    <x v="343"/>
    <n v="5548.5"/>
    <n v="309"/>
    <x v="0"/>
    <n v="17.956310679611651"/>
    <s v="Yes"/>
    <s v="July"/>
    <n v="2023"/>
  </r>
  <r>
    <s v="S00137199"/>
    <x v="16"/>
    <s v="P16"/>
    <x v="1"/>
    <x v="172"/>
    <n v="3435.75"/>
    <n v="246"/>
    <x v="0"/>
    <n v="13.966463414634147"/>
    <s v="Yes"/>
    <s v="January"/>
    <n v="2023"/>
  </r>
  <r>
    <s v="S00137280"/>
    <x v="16"/>
    <s v="P17"/>
    <x v="5"/>
    <x v="356"/>
    <n v="16575.75"/>
    <n v="1658"/>
    <x v="0"/>
    <n v="9.9974366706875752"/>
    <s v="Yes"/>
    <s v="March"/>
    <n v="2024"/>
  </r>
  <r>
    <s v="S00137294"/>
    <x v="16"/>
    <s v="P17"/>
    <x v="3"/>
    <x v="179"/>
    <n v="6525"/>
    <n v="725"/>
    <x v="0"/>
    <n v="9"/>
    <s v="Yes"/>
    <s v="December"/>
    <n v="2023"/>
  </r>
  <r>
    <s v="S00137329"/>
    <x v="16"/>
    <s v="P18"/>
    <x v="3"/>
    <x v="117"/>
    <n v="2009.25"/>
    <n v="288"/>
    <x v="0"/>
    <n v="6.9765625"/>
    <s v="Yes"/>
    <s v="February"/>
    <n v="2024"/>
  </r>
  <r>
    <s v="S00137339"/>
    <x v="16"/>
    <s v="P18"/>
    <x v="4"/>
    <x v="115"/>
    <n v="2083.5"/>
    <n v="190"/>
    <x v="2"/>
    <n v="10.965789473684211"/>
    <s v="No"/>
    <s v="September"/>
    <n v="2024"/>
  </r>
  <r>
    <s v="S00137340"/>
    <x v="16"/>
    <s v="P18"/>
    <x v="4"/>
    <x v="198"/>
    <n v="13533.75"/>
    <n v="1934"/>
    <x v="1"/>
    <n v="6.9978024819027924"/>
    <s v="No"/>
    <s v="August"/>
    <n v="2024"/>
  </r>
  <r>
    <s v="S00137344"/>
    <x v="16"/>
    <s v="P18"/>
    <x v="3"/>
    <x v="213"/>
    <n v="6381"/>
    <n v="581"/>
    <x v="0"/>
    <n v="10.982788296041308"/>
    <s v="Yes"/>
    <s v="January"/>
    <n v="2023"/>
  </r>
  <r>
    <s v="S00137345"/>
    <x v="16"/>
    <s v="P18"/>
    <x v="3"/>
    <x v="169"/>
    <n v="3615.75"/>
    <n v="402"/>
    <x v="1"/>
    <n v="8.9944029850746272"/>
    <s v="No"/>
    <s v="August"/>
    <n v="2024"/>
  </r>
  <r>
    <s v="S00137351"/>
    <x v="16"/>
    <s v="P18"/>
    <x v="1"/>
    <x v="236"/>
    <n v="7654.5"/>
    <n v="696"/>
    <x v="0"/>
    <n v="10.997844827586206"/>
    <s v="Yes"/>
    <s v="February"/>
    <n v="2023"/>
  </r>
  <r>
    <s v="S00137364"/>
    <x v="16"/>
    <s v="P18"/>
    <x v="5"/>
    <x v="276"/>
    <n v="1401.75"/>
    <n v="128"/>
    <x v="0"/>
    <n v="10.951171875"/>
    <s v="Yes"/>
    <s v="October"/>
    <n v="2023"/>
  </r>
  <r>
    <s v="S00137368"/>
    <x v="16"/>
    <s v="P18"/>
    <x v="1"/>
    <x v="333"/>
    <n v="501.75"/>
    <n v="56"/>
    <x v="0"/>
    <n v="8.9598214285714288"/>
    <s v="Yes"/>
    <s v="May"/>
    <n v="2023"/>
  </r>
  <r>
    <s v="S00137415"/>
    <x v="16"/>
    <s v="P19"/>
    <x v="5"/>
    <x v="346"/>
    <n v="2560.5"/>
    <n v="99"/>
    <x v="2"/>
    <n v="25.863636363636363"/>
    <s v="No"/>
    <s v="September"/>
    <n v="2024"/>
  </r>
  <r>
    <s v="S00137431"/>
    <x v="16"/>
    <s v="P19"/>
    <x v="3"/>
    <x v="71"/>
    <n v="4878"/>
    <n v="175"/>
    <x v="2"/>
    <n v="27.874285714285715"/>
    <s v="No"/>
    <s v="September"/>
    <n v="2024"/>
  </r>
  <r>
    <s v="S00137438"/>
    <x v="16"/>
    <s v="P19"/>
    <x v="0"/>
    <x v="340"/>
    <n v="6293.25"/>
    <n v="225"/>
    <x v="0"/>
    <n v="27.97"/>
    <s v="Yes"/>
    <s v="June"/>
    <n v="2023"/>
  </r>
  <r>
    <s v="S00137475"/>
    <x v="16"/>
    <s v="P20"/>
    <x v="4"/>
    <x v="331"/>
    <n v="2866.5"/>
    <n v="319"/>
    <x v="0"/>
    <n v="8.9858934169278992"/>
    <s v="Yes"/>
    <s v="March"/>
    <n v="2024"/>
  </r>
  <r>
    <s v="S00137529"/>
    <x v="16"/>
    <s v="P21"/>
    <x v="4"/>
    <x v="81"/>
    <n v="4767.75"/>
    <n v="596"/>
    <x v="0"/>
    <n v="7.9995805369127515"/>
    <s v="Yes"/>
    <s v="July"/>
    <n v="2023"/>
  </r>
  <r>
    <s v="S00137538"/>
    <x v="16"/>
    <s v="P21"/>
    <x v="1"/>
    <x v="247"/>
    <n v="5589"/>
    <n v="559"/>
    <x v="0"/>
    <n v="9.9982110912343476"/>
    <s v="Yes"/>
    <s v="February"/>
    <n v="2024"/>
  </r>
  <r>
    <s v="S00137546"/>
    <x v="16"/>
    <s v="P21"/>
    <x v="4"/>
    <x v="318"/>
    <n v="9636.75"/>
    <n v="964"/>
    <x v="0"/>
    <n v="9.9966286307053949"/>
    <s v="Yes"/>
    <s v="September"/>
    <n v="2023"/>
  </r>
  <r>
    <s v="S00137567"/>
    <x v="16"/>
    <s v="P21"/>
    <x v="3"/>
    <x v="99"/>
    <n v="949.5"/>
    <n v="95"/>
    <x v="0"/>
    <n v="9.9947368421052634"/>
    <s v="Yes"/>
    <s v="June"/>
    <n v="2023"/>
  </r>
  <r>
    <s v="S00137596"/>
    <x v="16"/>
    <s v="P21"/>
    <x v="4"/>
    <x v="350"/>
    <n v="7692.75"/>
    <n v="962"/>
    <x v="0"/>
    <n v="7.9966216216216219"/>
    <s v="Yes"/>
    <s v="November"/>
    <n v="2023"/>
  </r>
  <r>
    <s v="S00137619"/>
    <x v="16"/>
    <s v="P22"/>
    <x v="5"/>
    <x v="110"/>
    <n v="7841.25"/>
    <n v="436"/>
    <x v="1"/>
    <n v="17.984518348623855"/>
    <s v="No"/>
    <s v="August"/>
    <n v="2024"/>
  </r>
  <r>
    <s v="S00137637"/>
    <x v="16"/>
    <s v="P22"/>
    <x v="5"/>
    <x v="193"/>
    <n v="6646.5"/>
    <n v="303"/>
    <x v="0"/>
    <n v="21.935643564356436"/>
    <s v="Yes"/>
    <s v="November"/>
    <n v="2023"/>
  </r>
  <r>
    <s v="S00137644"/>
    <x v="16"/>
    <s v="P22"/>
    <x v="0"/>
    <x v="54"/>
    <n v="6977.25"/>
    <n v="349"/>
    <x v="1"/>
    <n v="19.992120343839542"/>
    <s v="No"/>
    <s v="July"/>
    <n v="2024"/>
  </r>
  <r>
    <s v="S00137679"/>
    <x v="16"/>
    <s v="P22"/>
    <x v="4"/>
    <x v="213"/>
    <n v="3402"/>
    <n v="189"/>
    <x v="0"/>
    <n v="18"/>
    <s v="Yes"/>
    <s v="January"/>
    <n v="2023"/>
  </r>
  <r>
    <s v="S00137680"/>
    <x v="16"/>
    <s v="P22"/>
    <x v="4"/>
    <x v="108"/>
    <n v="1536.75"/>
    <n v="86"/>
    <x v="0"/>
    <n v="17.869186046511629"/>
    <s v="Yes"/>
    <s v="April"/>
    <n v="2023"/>
  </r>
  <r>
    <s v="S00137692"/>
    <x v="16"/>
    <s v="P22"/>
    <x v="1"/>
    <x v="105"/>
    <n v="4927.5"/>
    <n v="274"/>
    <x v="1"/>
    <n v="17.983576642335766"/>
    <s v="No"/>
    <s v="July"/>
    <n v="2024"/>
  </r>
  <r>
    <s v="S00137693"/>
    <x v="16"/>
    <s v="P22"/>
    <x v="0"/>
    <x v="281"/>
    <n v="6797.25"/>
    <n v="309"/>
    <x v="0"/>
    <n v="21.997572815533982"/>
    <s v="Yes"/>
    <s v="June"/>
    <n v="2024"/>
  </r>
  <r>
    <s v="S00137755"/>
    <x v="16"/>
    <s v="P01"/>
    <x v="5"/>
    <x v="354"/>
    <n v="9506.25"/>
    <n v="793"/>
    <x v="0"/>
    <n v="11.987704918032787"/>
    <s v="Yes"/>
    <s v="January"/>
    <n v="2024"/>
  </r>
  <r>
    <s v="S00137770"/>
    <x v="16"/>
    <s v="P01"/>
    <x v="3"/>
    <x v="279"/>
    <n v="16382.25"/>
    <n v="1366"/>
    <x v="0"/>
    <n v="11.992862371888727"/>
    <s v="Yes"/>
    <s v="March"/>
    <n v="2023"/>
  </r>
  <r>
    <s v="S00137773"/>
    <x v="16"/>
    <s v="P01"/>
    <x v="5"/>
    <x v="116"/>
    <n v="5193"/>
    <n v="400"/>
    <x v="0"/>
    <n v="12.9825"/>
    <s v="Yes"/>
    <s v="August"/>
    <n v="2023"/>
  </r>
  <r>
    <s v="S00137781"/>
    <x v="16"/>
    <s v="P01"/>
    <x v="4"/>
    <x v="233"/>
    <n v="2137.5"/>
    <n v="143"/>
    <x v="0"/>
    <n v="14.947552447552448"/>
    <s v="Yes"/>
    <s v="January"/>
    <n v="2023"/>
  </r>
  <r>
    <s v="S00137807"/>
    <x v="16"/>
    <s v="P03"/>
    <x v="5"/>
    <x v="406"/>
    <n v="20090.25"/>
    <n v="1827"/>
    <x v="0"/>
    <n v="10.996305418719212"/>
    <s v="Yes"/>
    <s v="May"/>
    <n v="2023"/>
  </r>
  <r>
    <s v="S00137818"/>
    <x v="16"/>
    <s v="P03"/>
    <x v="4"/>
    <x v="48"/>
    <n v="2873.25"/>
    <n v="240"/>
    <x v="0"/>
    <n v="11.971875000000001"/>
    <s v="Yes"/>
    <s v="June"/>
    <n v="2024"/>
  </r>
  <r>
    <s v="S00137838"/>
    <x v="16"/>
    <s v="P04"/>
    <x v="3"/>
    <x v="222"/>
    <n v="3845.25"/>
    <n v="481"/>
    <x v="0"/>
    <n v="7.994282744282744"/>
    <s v="Yes"/>
    <s v="June"/>
    <n v="2024"/>
  </r>
  <r>
    <s v="S00137841"/>
    <x v="16"/>
    <s v="P04"/>
    <x v="5"/>
    <x v="297"/>
    <n v="11828.25"/>
    <n v="1690"/>
    <x v="0"/>
    <n v="6.9989644970414204"/>
    <s v="Yes"/>
    <s v="July"/>
    <n v="2023"/>
  </r>
  <r>
    <s v="S00137855"/>
    <x v="16"/>
    <s v="P04"/>
    <x v="3"/>
    <x v="66"/>
    <n v="4198.5"/>
    <n v="700"/>
    <x v="0"/>
    <n v="5.9978571428571428"/>
    <s v="Yes"/>
    <s v="December"/>
    <n v="2023"/>
  </r>
  <r>
    <s v="S00137868"/>
    <x v="16"/>
    <s v="P04"/>
    <x v="4"/>
    <x v="275"/>
    <n v="6576.75"/>
    <n v="731"/>
    <x v="0"/>
    <n v="8.9969220246238031"/>
    <s v="Yes"/>
    <s v="May"/>
    <n v="2023"/>
  </r>
  <r>
    <s v="S00137870"/>
    <x v="16"/>
    <s v="P04"/>
    <x v="3"/>
    <x v="107"/>
    <n v="1752.75"/>
    <n v="251"/>
    <x v="0"/>
    <n v="6.9830677290836656"/>
    <s v="Yes"/>
    <s v="November"/>
    <n v="2023"/>
  </r>
  <r>
    <s v="S00137883"/>
    <x v="16"/>
    <s v="P04"/>
    <x v="4"/>
    <x v="335"/>
    <n v="4700.25"/>
    <n v="523"/>
    <x v="1"/>
    <n v="8.9870936902485656"/>
    <s v="No"/>
    <s v="July"/>
    <n v="2024"/>
  </r>
  <r>
    <s v="S00137904"/>
    <x v="16"/>
    <s v="P04"/>
    <x v="3"/>
    <x v="87"/>
    <n v="3001.5"/>
    <n v="601"/>
    <x v="0"/>
    <n v="4.994176372712146"/>
    <s v="Yes"/>
    <s v="March"/>
    <n v="2024"/>
  </r>
  <r>
    <s v="S00137965"/>
    <x v="16"/>
    <s v="P05"/>
    <x v="0"/>
    <x v="13"/>
    <n v="5953.5"/>
    <n v="993"/>
    <x v="0"/>
    <n v="5.9954682779456192"/>
    <s v="Yes"/>
    <s v="May"/>
    <n v="2024"/>
  </r>
  <r>
    <s v="S00137988"/>
    <x v="16"/>
    <s v="P05"/>
    <x v="4"/>
    <x v="202"/>
    <n v="463.5"/>
    <n v="52"/>
    <x v="0"/>
    <n v="8.9134615384615383"/>
    <s v="Yes"/>
    <s v="June"/>
    <n v="2023"/>
  </r>
  <r>
    <s v="S00138031"/>
    <x v="16"/>
    <s v="P05"/>
    <x v="1"/>
    <x v="438"/>
    <n v="443.25"/>
    <n v="74"/>
    <x v="0"/>
    <n v="5.9898648648648649"/>
    <s v="Yes"/>
    <s v="August"/>
    <n v="2023"/>
  </r>
  <r>
    <s v="S00138067"/>
    <x v="16"/>
    <s v="P06"/>
    <x v="0"/>
    <x v="304"/>
    <n v="1971"/>
    <n v="76"/>
    <x v="0"/>
    <n v="25.934210526315791"/>
    <s v="Yes"/>
    <s v="November"/>
    <n v="2023"/>
  </r>
  <r>
    <s v="S00138093"/>
    <x v="16"/>
    <s v="P07"/>
    <x v="3"/>
    <x v="209"/>
    <n v="5791.5"/>
    <n v="207"/>
    <x v="0"/>
    <n v="27.978260869565219"/>
    <s v="Yes"/>
    <s v="May"/>
    <n v="2024"/>
  </r>
  <r>
    <s v="S00138109"/>
    <x v="16"/>
    <s v="P07"/>
    <x v="3"/>
    <x v="235"/>
    <n v="4362.75"/>
    <n v="175"/>
    <x v="0"/>
    <n v="24.93"/>
    <s v="Yes"/>
    <s v="February"/>
    <n v="2023"/>
  </r>
  <r>
    <s v="S00138325"/>
    <x v="16"/>
    <s v="P10"/>
    <x v="4"/>
    <x v="250"/>
    <n v="618.75"/>
    <n v="52"/>
    <x v="0"/>
    <n v="11.899038461538462"/>
    <s v="Yes"/>
    <s v="November"/>
    <n v="2023"/>
  </r>
  <r>
    <s v="S00138332"/>
    <x v="16"/>
    <s v="P10"/>
    <x v="3"/>
    <x v="331"/>
    <n v="2790"/>
    <n v="175"/>
    <x v="0"/>
    <n v="15.942857142857143"/>
    <s v="Yes"/>
    <s v="March"/>
    <n v="2024"/>
  </r>
  <r>
    <s v="S00138337"/>
    <x v="16"/>
    <s v="P10"/>
    <x v="1"/>
    <x v="300"/>
    <n v="2398.5"/>
    <n v="160"/>
    <x v="0"/>
    <n v="14.990625"/>
    <s v="Yes"/>
    <s v="March"/>
    <n v="2023"/>
  </r>
  <r>
    <s v="S00138405"/>
    <x v="16"/>
    <s v="P11"/>
    <x v="1"/>
    <x v="307"/>
    <n v="7114.5"/>
    <n v="356"/>
    <x v="0"/>
    <n v="19.984550561797754"/>
    <s v="Yes"/>
    <s v="December"/>
    <n v="2023"/>
  </r>
  <r>
    <s v="S00138409"/>
    <x v="16"/>
    <s v="P11"/>
    <x v="0"/>
    <x v="366"/>
    <n v="6248.25"/>
    <n v="313"/>
    <x v="0"/>
    <n v="19.962460063897762"/>
    <s v="Yes"/>
    <s v="January"/>
    <n v="2024"/>
  </r>
  <r>
    <s v="S00138412"/>
    <x v="16"/>
    <s v="P11"/>
    <x v="4"/>
    <x v="135"/>
    <n v="4662"/>
    <n v="275"/>
    <x v="0"/>
    <n v="16.952727272727273"/>
    <s v="Yes"/>
    <s v="July"/>
    <n v="2023"/>
  </r>
  <r>
    <s v="S00138419"/>
    <x v="16"/>
    <s v="P12"/>
    <x v="5"/>
    <x v="196"/>
    <n v="1496.25"/>
    <n v="89"/>
    <x v="0"/>
    <n v="16.811797752808989"/>
    <s v="Yes"/>
    <s v="June"/>
    <n v="2023"/>
  </r>
  <r>
    <s v="S00138447"/>
    <x v="16"/>
    <s v="P12"/>
    <x v="4"/>
    <x v="16"/>
    <n v="4918.5"/>
    <n v="290"/>
    <x v="1"/>
    <n v="16.960344827586209"/>
    <s v="No"/>
    <s v="July"/>
    <n v="2024"/>
  </r>
  <r>
    <s v="S00138506"/>
    <x v="16"/>
    <s v="P13"/>
    <x v="2"/>
    <x v="302"/>
    <n v="4083.75"/>
    <n v="584"/>
    <x v="0"/>
    <n v="6.9927226027397262"/>
    <s v="Yes"/>
    <s v="April"/>
    <n v="2023"/>
  </r>
  <r>
    <s v="S00138536"/>
    <x v="16"/>
    <s v="P13"/>
    <x v="3"/>
    <x v="427"/>
    <n v="2679.75"/>
    <n v="298"/>
    <x v="0"/>
    <n v="8.9924496644295306"/>
    <s v="Yes"/>
    <s v="May"/>
    <n v="2023"/>
  </r>
  <r>
    <s v="S00138545"/>
    <x v="16"/>
    <s v="P13"/>
    <x v="0"/>
    <x v="304"/>
    <n v="7317"/>
    <n v="813"/>
    <x v="0"/>
    <n v="9"/>
    <s v="Yes"/>
    <s v="November"/>
    <n v="2023"/>
  </r>
  <r>
    <s v="S00138558"/>
    <x v="16"/>
    <s v="P13"/>
    <x v="1"/>
    <x v="186"/>
    <n v="2263.5"/>
    <n v="227"/>
    <x v="2"/>
    <n v="9.9713656387665193"/>
    <s v="No"/>
    <s v="September"/>
    <n v="2024"/>
  </r>
  <r>
    <s v="S00138582"/>
    <x v="16"/>
    <s v="P13"/>
    <x v="4"/>
    <x v="6"/>
    <n v="1903.5"/>
    <n v="238"/>
    <x v="0"/>
    <n v="7.9978991596638656"/>
    <s v="Yes"/>
    <s v="November"/>
    <n v="2023"/>
  </r>
  <r>
    <s v="S00138644"/>
    <x v="16"/>
    <s v="P14"/>
    <x v="1"/>
    <x v="396"/>
    <n v="2351.25"/>
    <n v="131"/>
    <x v="0"/>
    <n v="17.948473282442748"/>
    <s v="Yes"/>
    <s v="June"/>
    <n v="2023"/>
  </r>
  <r>
    <s v="S00138648"/>
    <x v="16"/>
    <s v="P14"/>
    <x v="4"/>
    <x v="103"/>
    <n v="7038"/>
    <n v="470"/>
    <x v="0"/>
    <n v="14.974468085106382"/>
    <s v="Yes"/>
    <s v="December"/>
    <n v="2023"/>
  </r>
  <r>
    <s v="S00138674"/>
    <x v="16"/>
    <s v="P15"/>
    <x v="5"/>
    <x v="36"/>
    <n v="6952.5"/>
    <n v="387"/>
    <x v="0"/>
    <n v="17.965116279069768"/>
    <s v="Yes"/>
    <s v="February"/>
    <n v="2023"/>
  </r>
  <r>
    <s v="S00138682"/>
    <x v="16"/>
    <s v="P15"/>
    <x v="4"/>
    <x v="385"/>
    <n v="2283.75"/>
    <n v="121"/>
    <x v="2"/>
    <n v="18.873966942148762"/>
    <s v="No"/>
    <s v="September"/>
    <n v="2024"/>
  </r>
  <r>
    <s v="S00138698"/>
    <x v="16"/>
    <s v="P15"/>
    <x v="0"/>
    <x v="37"/>
    <n v="1102.5"/>
    <n v="59"/>
    <x v="3"/>
    <n v="18.6864406779661"/>
    <s v="No"/>
    <s v="November"/>
    <n v="2023"/>
  </r>
  <r>
    <s v="S00138711"/>
    <x v="16"/>
    <s v="P16"/>
    <x v="1"/>
    <x v="280"/>
    <n v="10629"/>
    <n v="665"/>
    <x v="0"/>
    <n v="15.98345864661654"/>
    <s v="Yes"/>
    <s v="January"/>
    <n v="2024"/>
  </r>
  <r>
    <s v="S00138719"/>
    <x v="16"/>
    <s v="P16"/>
    <x v="4"/>
    <x v="282"/>
    <n v="8129.25"/>
    <n v="479"/>
    <x v="0"/>
    <n v="16.971294363256785"/>
    <s v="Yes"/>
    <s v="January"/>
    <n v="2024"/>
  </r>
  <r>
    <s v="S00138722"/>
    <x v="16"/>
    <s v="P16"/>
    <x v="3"/>
    <x v="404"/>
    <n v="245.25"/>
    <n v="16"/>
    <x v="0"/>
    <n v="15.328125"/>
    <s v="Yes"/>
    <s v="March"/>
    <n v="2024"/>
  </r>
  <r>
    <s v="S00138779"/>
    <x v="16"/>
    <s v="P16"/>
    <x v="1"/>
    <x v="119"/>
    <n v="13990.5"/>
    <n v="778"/>
    <x v="2"/>
    <n v="17.982647814910024"/>
    <s v="No"/>
    <s v="September"/>
    <n v="2024"/>
  </r>
  <r>
    <s v="S00138796"/>
    <x v="16"/>
    <s v="P17"/>
    <x v="1"/>
    <x v="57"/>
    <n v="9326.25"/>
    <n v="1037"/>
    <x v="3"/>
    <n v="8.9934908389585342"/>
    <s v="No"/>
    <s v="February"/>
    <n v="2024"/>
  </r>
  <r>
    <s v="S00138810"/>
    <x v="16"/>
    <s v="P17"/>
    <x v="5"/>
    <x v="108"/>
    <n v="2961"/>
    <n v="270"/>
    <x v="0"/>
    <n v="10.966666666666667"/>
    <s v="Yes"/>
    <s v="April"/>
    <n v="2023"/>
  </r>
  <r>
    <s v="S00138835"/>
    <x v="16"/>
    <s v="P17"/>
    <x v="4"/>
    <x v="215"/>
    <n v="6682.5"/>
    <n v="669"/>
    <x v="2"/>
    <n v="9.9887892376681613"/>
    <s v="No"/>
    <s v="September"/>
    <n v="2024"/>
  </r>
  <r>
    <s v="S00138841"/>
    <x v="16"/>
    <s v="P17"/>
    <x v="3"/>
    <x v="242"/>
    <n v="1665"/>
    <n v="238"/>
    <x v="0"/>
    <n v="6.9957983193277311"/>
    <s v="Yes"/>
    <s v="November"/>
    <n v="2023"/>
  </r>
  <r>
    <s v="S00138859"/>
    <x v="16"/>
    <s v="P18"/>
    <x v="3"/>
    <x v="337"/>
    <n v="3287.25"/>
    <n v="366"/>
    <x v="2"/>
    <n v="8.9815573770491799"/>
    <s v="No"/>
    <s v="September"/>
    <n v="2024"/>
  </r>
  <r>
    <s v="S00138962"/>
    <x v="16"/>
    <s v="P19"/>
    <x v="5"/>
    <x v="73"/>
    <n v="6000.75"/>
    <n v="223"/>
    <x v="0"/>
    <n v="26.909192825112108"/>
    <s v="Yes"/>
    <s v="April"/>
    <n v="2024"/>
  </r>
  <r>
    <s v="S00138976"/>
    <x v="16"/>
    <s v="P19"/>
    <x v="3"/>
    <x v="404"/>
    <n v="1629"/>
    <n v="61"/>
    <x v="0"/>
    <n v="26.704918032786885"/>
    <s v="Yes"/>
    <s v="March"/>
    <n v="2024"/>
  </r>
  <r>
    <s v="S00139036"/>
    <x v="16"/>
    <s v="P20"/>
    <x v="0"/>
    <x v="148"/>
    <n v="10545.75"/>
    <n v="1172"/>
    <x v="0"/>
    <n v="8.998080204778157"/>
    <s v="Yes"/>
    <s v="February"/>
    <n v="2024"/>
  </r>
  <r>
    <s v="S00139060"/>
    <x v="16"/>
    <s v="P21"/>
    <x v="3"/>
    <x v="368"/>
    <n v="4803.75"/>
    <n v="481"/>
    <x v="0"/>
    <n v="9.9870062370062378"/>
    <s v="Yes"/>
    <s v="March"/>
    <n v="2023"/>
  </r>
  <r>
    <s v="S00139131"/>
    <x v="16"/>
    <s v="P22"/>
    <x v="3"/>
    <x v="82"/>
    <n v="7161.75"/>
    <n v="359"/>
    <x v="0"/>
    <n v="19.949164345403901"/>
    <s v="Yes"/>
    <s v="February"/>
    <n v="2024"/>
  </r>
  <r>
    <s v="S00139136"/>
    <x v="16"/>
    <s v="P22"/>
    <x v="1"/>
    <x v="204"/>
    <n v="5004"/>
    <n v="239"/>
    <x v="0"/>
    <n v="20.93723849372385"/>
    <s v="Yes"/>
    <s v="September"/>
    <n v="2023"/>
  </r>
  <r>
    <s v="S00139305"/>
    <x v="16"/>
    <s v="P01"/>
    <x v="2"/>
    <x v="45"/>
    <n v="10728"/>
    <n v="716"/>
    <x v="0"/>
    <n v="14.983240223463687"/>
    <s v="Yes"/>
    <s v="October"/>
    <n v="2023"/>
  </r>
  <r>
    <s v="S00139320"/>
    <x v="16"/>
    <s v="P02"/>
    <x v="5"/>
    <x v="6"/>
    <n v="1080"/>
    <n v="64"/>
    <x v="0"/>
    <n v="16.875"/>
    <s v="Yes"/>
    <s v="November"/>
    <n v="2023"/>
  </r>
  <r>
    <s v="S00139338"/>
    <x v="16"/>
    <s v="P03"/>
    <x v="5"/>
    <x v="446"/>
    <n v="6178.5"/>
    <n v="687"/>
    <x v="0"/>
    <n v="8.9934497816593879"/>
    <s v="Yes"/>
    <s v="February"/>
    <n v="2023"/>
  </r>
  <r>
    <s v="S00139352"/>
    <x v="16"/>
    <s v="P04"/>
    <x v="3"/>
    <x v="302"/>
    <n v="3354.75"/>
    <n v="420"/>
    <x v="0"/>
    <n v="7.9874999999999998"/>
    <s v="Yes"/>
    <s v="April"/>
    <n v="2023"/>
  </r>
  <r>
    <s v="S00139366"/>
    <x v="16"/>
    <s v="P04"/>
    <x v="3"/>
    <x v="313"/>
    <n v="3971.25"/>
    <n v="442"/>
    <x v="3"/>
    <n v="8.9847285067873308"/>
    <s v="No"/>
    <s v="July"/>
    <n v="2024"/>
  </r>
  <r>
    <s v="S00139382"/>
    <x v="16"/>
    <s v="P04"/>
    <x v="4"/>
    <x v="253"/>
    <n v="1226.25"/>
    <n v="176"/>
    <x v="0"/>
    <n v="6.9673295454545459"/>
    <s v="Yes"/>
    <s v="August"/>
    <n v="2023"/>
  </r>
  <r>
    <s v="S00139385"/>
    <x v="16"/>
    <s v="P04"/>
    <x v="3"/>
    <x v="279"/>
    <n v="6779.25"/>
    <n v="754"/>
    <x v="0"/>
    <n v="8.9910477453580899"/>
    <s v="Yes"/>
    <s v="March"/>
    <n v="2023"/>
  </r>
  <r>
    <s v="S00139389"/>
    <x v="16"/>
    <s v="P04"/>
    <x v="5"/>
    <x v="103"/>
    <n v="5080.5"/>
    <n v="1017"/>
    <x v="0"/>
    <n v="4.9955752212389379"/>
    <s v="Yes"/>
    <s v="December"/>
    <n v="2023"/>
  </r>
  <r>
    <s v="S00139402"/>
    <x v="16"/>
    <s v="P04"/>
    <x v="3"/>
    <x v="332"/>
    <n v="11468.25"/>
    <n v="1912"/>
    <x v="0"/>
    <n v="5.99803870292887"/>
    <s v="Yes"/>
    <s v="May"/>
    <n v="2023"/>
  </r>
  <r>
    <s v="S00139464"/>
    <x v="16"/>
    <s v="P04"/>
    <x v="4"/>
    <x v="374"/>
    <n v="4475.25"/>
    <n v="498"/>
    <x v="0"/>
    <n v="8.9864457831325293"/>
    <s v="Yes"/>
    <s v="May"/>
    <n v="2024"/>
  </r>
  <r>
    <s v="S00139475"/>
    <x v="16"/>
    <s v="P05"/>
    <x v="2"/>
    <x v="105"/>
    <n v="2835"/>
    <n v="355"/>
    <x v="3"/>
    <n v="7.9859154929577461"/>
    <s v="No"/>
    <s v="July"/>
    <n v="2024"/>
  </r>
  <r>
    <s v="S00139493"/>
    <x v="16"/>
    <s v="P05"/>
    <x v="1"/>
    <x v="91"/>
    <n v="3548.25"/>
    <n v="592"/>
    <x v="0"/>
    <n v="5.9936655405405403"/>
    <s v="Yes"/>
    <s v="June"/>
    <n v="2024"/>
  </r>
  <r>
    <s v="S00139552"/>
    <x v="16"/>
    <s v="P05"/>
    <x v="4"/>
    <x v="28"/>
    <n v="4833"/>
    <n v="605"/>
    <x v="0"/>
    <n v="7.9884297520661161"/>
    <s v="Yes"/>
    <s v="March"/>
    <n v="2024"/>
  </r>
  <r>
    <s v="S00139566"/>
    <x v="16"/>
    <s v="P05"/>
    <x v="4"/>
    <x v="231"/>
    <n v="3708"/>
    <n v="464"/>
    <x v="1"/>
    <n v="7.9913793103448274"/>
    <s v="No"/>
    <s v="July"/>
    <n v="2024"/>
  </r>
  <r>
    <s v="S00139596"/>
    <x v="16"/>
    <s v="P06"/>
    <x v="1"/>
    <x v="318"/>
    <n v="4056.75"/>
    <n v="145"/>
    <x v="0"/>
    <n v="27.97758620689655"/>
    <s v="Yes"/>
    <s v="September"/>
    <n v="2023"/>
  </r>
  <r>
    <s v="S00139644"/>
    <x v="16"/>
    <s v="P07"/>
    <x v="5"/>
    <x v="339"/>
    <n v="7962.75"/>
    <n v="332"/>
    <x v="0"/>
    <n v="23.984186746987952"/>
    <s v="Yes"/>
    <s v="April"/>
    <n v="2023"/>
  </r>
  <r>
    <s v="S00139667"/>
    <x v="16"/>
    <s v="P07"/>
    <x v="0"/>
    <x v="73"/>
    <n v="5256"/>
    <n v="211"/>
    <x v="0"/>
    <n v="24.90995260663507"/>
    <s v="Yes"/>
    <s v="April"/>
    <n v="2024"/>
  </r>
  <r>
    <s v="S00139668"/>
    <x v="16"/>
    <s v="P07"/>
    <x v="4"/>
    <x v="420"/>
    <n v="6045.75"/>
    <n v="216"/>
    <x v="1"/>
    <n v="27.989583333333332"/>
    <s v="No"/>
    <s v="August"/>
    <n v="2024"/>
  </r>
  <r>
    <s v="S00139673"/>
    <x v="16"/>
    <s v="P07"/>
    <x v="3"/>
    <x v="270"/>
    <n v="3510"/>
    <n v="147"/>
    <x v="0"/>
    <n v="23.877551020408163"/>
    <s v="Yes"/>
    <s v="April"/>
    <n v="2024"/>
  </r>
  <r>
    <s v="S00139711"/>
    <x v="16"/>
    <s v="P08"/>
    <x v="5"/>
    <x v="316"/>
    <n v="10365.75"/>
    <n v="519"/>
    <x v="0"/>
    <n v="19.972543352601157"/>
    <s v="Yes"/>
    <s v="March"/>
    <n v="2024"/>
  </r>
  <r>
    <s v="S00139741"/>
    <x v="16"/>
    <s v="P08"/>
    <x v="3"/>
    <x v="225"/>
    <n v="3501"/>
    <n v="160"/>
    <x v="1"/>
    <n v="21.881250000000001"/>
    <s v="No"/>
    <s v="July"/>
    <n v="2024"/>
  </r>
  <r>
    <s v="S00139750"/>
    <x v="16"/>
    <s v="P08"/>
    <x v="0"/>
    <x v="340"/>
    <n v="4360.5"/>
    <n v="208"/>
    <x v="0"/>
    <n v="20.963942307692307"/>
    <s v="Yes"/>
    <s v="June"/>
    <n v="2023"/>
  </r>
  <r>
    <s v="S00139767"/>
    <x v="16"/>
    <s v="P08"/>
    <x v="0"/>
    <x v="220"/>
    <n v="6943.5"/>
    <n v="366"/>
    <x v="0"/>
    <n v="18.971311475409838"/>
    <s v="Yes"/>
    <s v="September"/>
    <n v="2023"/>
  </r>
  <r>
    <s v="S00139786"/>
    <x v="16"/>
    <s v="P09"/>
    <x v="0"/>
    <x v="328"/>
    <n v="12206.25"/>
    <n v="555"/>
    <x v="0"/>
    <n v="21.993243243243242"/>
    <s v="Yes"/>
    <s v="January"/>
    <n v="2023"/>
  </r>
  <r>
    <s v="S00139793"/>
    <x v="16"/>
    <s v="P10"/>
    <x v="3"/>
    <x v="49"/>
    <n v="4234.5"/>
    <n v="353"/>
    <x v="2"/>
    <n v="11.995750708215297"/>
    <s v="No"/>
    <s v="September"/>
    <n v="2024"/>
  </r>
  <r>
    <s v="S00139831"/>
    <x v="16"/>
    <s v="P10"/>
    <x v="5"/>
    <x v="53"/>
    <n v="1289.25"/>
    <n v="100"/>
    <x v="2"/>
    <n v="12.8925"/>
    <s v="No"/>
    <s v="September"/>
    <n v="2024"/>
  </r>
  <r>
    <s v="S00139858"/>
    <x v="16"/>
    <s v="P10"/>
    <x v="4"/>
    <x v="255"/>
    <n v="2101.5"/>
    <n v="151"/>
    <x v="0"/>
    <n v="13.917218543046358"/>
    <s v="Yes"/>
    <s v="April"/>
    <n v="2024"/>
  </r>
  <r>
    <s v="S00139869"/>
    <x v="16"/>
    <s v="P10"/>
    <x v="0"/>
    <x v="140"/>
    <n v="2841.75"/>
    <n v="203"/>
    <x v="0"/>
    <n v="13.998768472906404"/>
    <s v="Yes"/>
    <s v="October"/>
    <n v="2023"/>
  </r>
  <r>
    <s v="S00139904"/>
    <x v="16"/>
    <s v="P10"/>
    <x v="0"/>
    <x v="403"/>
    <n v="3879"/>
    <n v="259"/>
    <x v="0"/>
    <n v="14.976833976833976"/>
    <s v="Yes"/>
    <s v="May"/>
    <n v="2023"/>
  </r>
  <r>
    <s v="S00139912"/>
    <x v="16"/>
    <s v="P11"/>
    <x v="3"/>
    <x v="2"/>
    <n v="6662.25"/>
    <n v="371"/>
    <x v="0"/>
    <n v="17.95754716981132"/>
    <s v="Yes"/>
    <s v="June"/>
    <n v="2024"/>
  </r>
  <r>
    <s v="S00139916"/>
    <x v="16"/>
    <s v="P11"/>
    <x v="5"/>
    <x v="250"/>
    <n v="7258.5"/>
    <n v="427"/>
    <x v="0"/>
    <n v="16.998829039812648"/>
    <s v="Yes"/>
    <s v="November"/>
    <n v="2023"/>
  </r>
  <r>
    <s v="S00139960"/>
    <x v="16"/>
    <s v="P12"/>
    <x v="4"/>
    <x v="425"/>
    <n v="4578.75"/>
    <n v="328"/>
    <x v="0"/>
    <n v="13.959603658536585"/>
    <s v="Yes"/>
    <s v="December"/>
    <n v="2023"/>
  </r>
  <r>
    <s v="S00140028"/>
    <x v="16"/>
    <s v="P13"/>
    <x v="4"/>
    <x v="6"/>
    <n v="3186"/>
    <n v="531"/>
    <x v="0"/>
    <n v="6"/>
    <s v="Yes"/>
    <s v="November"/>
    <n v="2023"/>
  </r>
  <r>
    <s v="S00140037"/>
    <x v="16"/>
    <s v="P13"/>
    <x v="1"/>
    <x v="297"/>
    <n v="5071.5"/>
    <n v="508"/>
    <x v="0"/>
    <n v="9.9832677165354333"/>
    <s v="Yes"/>
    <s v="July"/>
    <n v="2023"/>
  </r>
  <r>
    <s v="S00140053"/>
    <x v="16"/>
    <s v="P13"/>
    <x v="2"/>
    <x v="140"/>
    <n v="6720.75"/>
    <n v="841"/>
    <x v="0"/>
    <n v="7.9913793103448274"/>
    <s v="Yes"/>
    <s v="October"/>
    <n v="2023"/>
  </r>
  <r>
    <s v="S00140085"/>
    <x v="16"/>
    <s v="P13"/>
    <x v="5"/>
    <x v="146"/>
    <n v="2022.75"/>
    <n v="289"/>
    <x v="0"/>
    <n v="6.9991349480968861"/>
    <s v="Yes"/>
    <s v="April"/>
    <n v="2024"/>
  </r>
  <r>
    <s v="S00140164"/>
    <x v="16"/>
    <s v="P14"/>
    <x v="4"/>
    <x v="372"/>
    <n v="7906.5"/>
    <n v="565"/>
    <x v="0"/>
    <n v="13.993805309734514"/>
    <s v="Yes"/>
    <s v="August"/>
    <n v="2023"/>
  </r>
  <r>
    <s v="S00140171"/>
    <x v="16"/>
    <s v="P14"/>
    <x v="5"/>
    <x v="161"/>
    <n v="4443.75"/>
    <n v="318"/>
    <x v="0"/>
    <n v="13.974056603773585"/>
    <s v="Yes"/>
    <s v="April"/>
    <n v="2024"/>
  </r>
  <r>
    <s v="S00140279"/>
    <x v="16"/>
    <s v="P16"/>
    <x v="0"/>
    <x v="224"/>
    <n v="4734"/>
    <n v="263"/>
    <x v="0"/>
    <n v="18"/>
    <s v="Yes"/>
    <s v="August"/>
    <n v="2023"/>
  </r>
  <r>
    <s v="S00140326"/>
    <x v="16"/>
    <s v="P17"/>
    <x v="1"/>
    <x v="104"/>
    <n v="4774.5"/>
    <n v="435"/>
    <x v="0"/>
    <n v="10.975862068965517"/>
    <s v="Yes"/>
    <s v="April"/>
    <n v="2023"/>
  </r>
  <r>
    <s v="S00140339"/>
    <x v="16"/>
    <s v="P17"/>
    <x v="5"/>
    <x v="76"/>
    <n v="3384"/>
    <n v="339"/>
    <x v="3"/>
    <n v="9.9823008849557517"/>
    <s v="No"/>
    <s v="January"/>
    <n v="2023"/>
  </r>
  <r>
    <s v="S00140346"/>
    <x v="16"/>
    <s v="P17"/>
    <x v="0"/>
    <x v="333"/>
    <n v="5582.25"/>
    <n v="621"/>
    <x v="0"/>
    <n v="8.9891304347826093"/>
    <s v="Yes"/>
    <s v="May"/>
    <n v="2023"/>
  </r>
  <r>
    <s v="S00140363"/>
    <x v="16"/>
    <s v="P17"/>
    <x v="0"/>
    <x v="163"/>
    <n v="5141.25"/>
    <n v="735"/>
    <x v="0"/>
    <n v="6.9948979591836737"/>
    <s v="Yes"/>
    <s v="January"/>
    <n v="2023"/>
  </r>
  <r>
    <s v="S00140395"/>
    <x v="16"/>
    <s v="P18"/>
    <x v="1"/>
    <x v="118"/>
    <n v="3681"/>
    <n v="369"/>
    <x v="0"/>
    <n v="9.9756097560975618"/>
    <s v="Yes"/>
    <s v="February"/>
    <n v="2023"/>
  </r>
  <r>
    <s v="S00140457"/>
    <x v="16"/>
    <s v="P18"/>
    <x v="3"/>
    <x v="40"/>
    <n v="2574"/>
    <n v="286"/>
    <x v="0"/>
    <n v="9"/>
    <s v="Yes"/>
    <s v="December"/>
    <n v="2023"/>
  </r>
  <r>
    <s v="S00140463"/>
    <x v="16"/>
    <s v="P18"/>
    <x v="1"/>
    <x v="319"/>
    <n v="9497.25"/>
    <n v="1188"/>
    <x v="0"/>
    <n v="7.9943181818181817"/>
    <s v="Yes"/>
    <s v="January"/>
    <n v="2024"/>
  </r>
  <r>
    <s v="S00140471"/>
    <x v="16"/>
    <s v="P19"/>
    <x v="3"/>
    <x v="92"/>
    <n v="8646.75"/>
    <n v="309"/>
    <x v="0"/>
    <n v="27.983009708737864"/>
    <s v="Yes"/>
    <s v="July"/>
    <n v="2023"/>
  </r>
  <r>
    <s v="S00140509"/>
    <x v="16"/>
    <s v="P19"/>
    <x v="5"/>
    <x v="294"/>
    <n v="11173.5"/>
    <n v="400"/>
    <x v="1"/>
    <n v="27.93375"/>
    <s v="No"/>
    <s v="July"/>
    <n v="2024"/>
  </r>
  <r>
    <s v="S00140510"/>
    <x v="16"/>
    <s v="P19"/>
    <x v="5"/>
    <x v="111"/>
    <n v="2241"/>
    <n v="90"/>
    <x v="0"/>
    <n v="24.9"/>
    <s v="Yes"/>
    <s v="April"/>
    <n v="2024"/>
  </r>
  <r>
    <s v="S00140515"/>
    <x v="16"/>
    <s v="P19"/>
    <x v="0"/>
    <x v="98"/>
    <n v="7629.75"/>
    <n v="273"/>
    <x v="1"/>
    <n v="27.947802197802197"/>
    <s v="No"/>
    <s v="July"/>
    <n v="2024"/>
  </r>
  <r>
    <s v="S00140523"/>
    <x v="16"/>
    <s v="P20"/>
    <x v="3"/>
    <x v="37"/>
    <n v="420.75"/>
    <n v="47"/>
    <x v="0"/>
    <n v="8.9521276595744688"/>
    <s v="Yes"/>
    <s v="November"/>
    <n v="2023"/>
  </r>
  <r>
    <s v="S00140538"/>
    <x v="16"/>
    <s v="P20"/>
    <x v="4"/>
    <x v="369"/>
    <n v="9182.25"/>
    <n v="766"/>
    <x v="0"/>
    <n v="11.987271540469974"/>
    <s v="Yes"/>
    <s v="October"/>
    <n v="2023"/>
  </r>
  <r>
    <s v="S00140540"/>
    <x v="16"/>
    <s v="P20"/>
    <x v="3"/>
    <x v="11"/>
    <n v="9792"/>
    <n v="980"/>
    <x v="2"/>
    <n v="9.9918367346938783"/>
    <s v="No"/>
    <s v="September"/>
    <n v="2024"/>
  </r>
  <r>
    <s v="S00140593"/>
    <x v="16"/>
    <s v="P21"/>
    <x v="3"/>
    <x v="446"/>
    <n v="8460"/>
    <n v="1058"/>
    <x v="0"/>
    <n v="7.9962192816635165"/>
    <s v="Yes"/>
    <s v="February"/>
    <n v="2023"/>
  </r>
  <r>
    <s v="S00140627"/>
    <x v="16"/>
    <s v="P21"/>
    <x v="3"/>
    <x v="180"/>
    <n v="2529"/>
    <n v="362"/>
    <x v="0"/>
    <n v="6.9861878453038671"/>
    <s v="Yes"/>
    <s v="April"/>
    <n v="2023"/>
  </r>
  <r>
    <s v="S00140642"/>
    <x v="16"/>
    <s v="P21"/>
    <x v="3"/>
    <x v="182"/>
    <n v="859.5"/>
    <n v="86"/>
    <x v="0"/>
    <n v="9.9941860465116275"/>
    <s v="Yes"/>
    <s v="February"/>
    <n v="2023"/>
  </r>
  <r>
    <s v="S00140645"/>
    <x v="16"/>
    <s v="P21"/>
    <x v="5"/>
    <x v="396"/>
    <n v="1629"/>
    <n v="204"/>
    <x v="0"/>
    <n v="7.9852941176470589"/>
    <s v="Yes"/>
    <s v="June"/>
    <n v="2023"/>
  </r>
  <r>
    <s v="S00140652"/>
    <x v="16"/>
    <s v="P21"/>
    <x v="0"/>
    <x v="108"/>
    <n v="13797"/>
    <n v="1380"/>
    <x v="0"/>
    <n v="9.9978260869565219"/>
    <s v="Yes"/>
    <s v="April"/>
    <n v="2023"/>
  </r>
  <r>
    <s v="S00140676"/>
    <x v="16"/>
    <s v="P22"/>
    <x v="3"/>
    <x v="82"/>
    <n v="3728.25"/>
    <n v="170"/>
    <x v="0"/>
    <n v="21.930882352941175"/>
    <s v="Yes"/>
    <s v="February"/>
    <n v="2024"/>
  </r>
  <r>
    <s v="S00140686"/>
    <x v="16"/>
    <s v="P22"/>
    <x v="0"/>
    <x v="425"/>
    <n v="8007.75"/>
    <n v="364"/>
    <x v="0"/>
    <n v="21.999313186813186"/>
    <s v="Yes"/>
    <s v="December"/>
    <n v="2023"/>
  </r>
  <r>
    <s v="S00140692"/>
    <x v="16"/>
    <s v="P22"/>
    <x v="3"/>
    <x v="202"/>
    <n v="6336"/>
    <n v="317"/>
    <x v="0"/>
    <n v="19.987381703470032"/>
    <s v="Yes"/>
    <s v="June"/>
    <n v="2023"/>
  </r>
  <r>
    <s v="S00140714"/>
    <x v="16"/>
    <s v="P22"/>
    <x v="5"/>
    <x v="186"/>
    <n v="7490.25"/>
    <n v="357"/>
    <x v="2"/>
    <n v="20.981092436974791"/>
    <s v="No"/>
    <s v="September"/>
    <n v="2024"/>
  </r>
  <r>
    <s v="S00140745"/>
    <x v="16"/>
    <s v="P22"/>
    <x v="3"/>
    <x v="70"/>
    <n v="2929.5"/>
    <n v="155"/>
    <x v="0"/>
    <n v="18.899999999999999"/>
    <s v="Yes"/>
    <s v="May"/>
    <n v="2023"/>
  </r>
  <r>
    <s v="S00140746"/>
    <x v="16"/>
    <s v="P22"/>
    <x v="3"/>
    <x v="25"/>
    <n v="12426.75"/>
    <n v="592"/>
    <x v="0"/>
    <n v="20.991131756756758"/>
    <s v="Yes"/>
    <s v="September"/>
    <n v="2023"/>
  </r>
  <r>
    <s v="S00140751"/>
    <x v="16"/>
    <s v="P22"/>
    <x v="1"/>
    <x v="91"/>
    <n v="7404.75"/>
    <n v="353"/>
    <x v="0"/>
    <n v="20.976628895184135"/>
    <s v="Yes"/>
    <s v="June"/>
    <n v="2024"/>
  </r>
  <r>
    <s v="S00140807"/>
    <x v="16"/>
    <s v="P01"/>
    <x v="4"/>
    <x v="127"/>
    <n v="2713.5"/>
    <n v="227"/>
    <x v="0"/>
    <n v="11.953744493392071"/>
    <s v="Yes"/>
    <s v="July"/>
    <n v="2023"/>
  </r>
  <r>
    <s v="S00140828"/>
    <x v="16"/>
    <s v="P01"/>
    <x v="3"/>
    <x v="69"/>
    <n v="7251.75"/>
    <n v="484"/>
    <x v="0"/>
    <n v="14.982954545454545"/>
    <s v="Yes"/>
    <s v="July"/>
    <n v="2023"/>
  </r>
  <r>
    <s v="S00140892"/>
    <x v="16"/>
    <s v="P04"/>
    <x v="4"/>
    <x v="98"/>
    <n v="6095.25"/>
    <n v="762"/>
    <x v="1"/>
    <n v="7.9990157480314963"/>
    <s v="No"/>
    <s v="July"/>
    <n v="2024"/>
  </r>
  <r>
    <s v="S00140896"/>
    <x v="16"/>
    <s v="P04"/>
    <x v="3"/>
    <x v="157"/>
    <n v="7170.75"/>
    <n v="897"/>
    <x v="0"/>
    <n v="7.9941471571906355"/>
    <s v="Yes"/>
    <s v="February"/>
    <n v="2023"/>
  </r>
  <r>
    <s v="S00140962"/>
    <x v="16"/>
    <s v="P04"/>
    <x v="4"/>
    <x v="160"/>
    <n v="7128"/>
    <n v="1019"/>
    <x v="0"/>
    <n v="6.9950932286555449"/>
    <s v="Yes"/>
    <s v="November"/>
    <n v="2023"/>
  </r>
  <r>
    <s v="S00140986"/>
    <x v="16"/>
    <s v="P04"/>
    <x v="5"/>
    <x v="197"/>
    <n v="4378.5"/>
    <n v="876"/>
    <x v="0"/>
    <n v="4.9982876712328768"/>
    <s v="Yes"/>
    <s v="November"/>
    <n v="2023"/>
  </r>
  <r>
    <s v="S00140990"/>
    <x v="16"/>
    <s v="P04"/>
    <x v="1"/>
    <x v="343"/>
    <n v="10460.25"/>
    <n v="1495"/>
    <x v="0"/>
    <n v="6.9968227424749161"/>
    <s v="Yes"/>
    <s v="July"/>
    <n v="2023"/>
  </r>
  <r>
    <s v="S00141040"/>
    <x v="16"/>
    <s v="P05"/>
    <x v="1"/>
    <x v="397"/>
    <n v="5726.25"/>
    <n v="637"/>
    <x v="0"/>
    <n v="8.9894034536891674"/>
    <s v="Yes"/>
    <s v="June"/>
    <n v="2024"/>
  </r>
  <r>
    <s v="S00141063"/>
    <x v="16"/>
    <s v="P05"/>
    <x v="4"/>
    <x v="71"/>
    <n v="3195"/>
    <n v="639"/>
    <x v="2"/>
    <n v="5"/>
    <s v="No"/>
    <s v="September"/>
    <n v="2024"/>
  </r>
  <r>
    <s v="S00141066"/>
    <x v="16"/>
    <s v="P05"/>
    <x v="3"/>
    <x v="129"/>
    <n v="5087.25"/>
    <n v="848"/>
    <x v="0"/>
    <n v="5.9991155660377355"/>
    <s v="Yes"/>
    <s v="December"/>
    <n v="2023"/>
  </r>
  <r>
    <s v="S00141076"/>
    <x v="16"/>
    <s v="P05"/>
    <x v="0"/>
    <x v="362"/>
    <n v="5202"/>
    <n v="867"/>
    <x v="1"/>
    <n v="6"/>
    <s v="No"/>
    <s v="August"/>
    <n v="2024"/>
  </r>
  <r>
    <s v="S00141098"/>
    <x v="16"/>
    <s v="P05"/>
    <x v="4"/>
    <x v="431"/>
    <n v="2792.25"/>
    <n v="466"/>
    <x v="0"/>
    <n v="5.991952789699571"/>
    <s v="Yes"/>
    <s v="July"/>
    <n v="2023"/>
  </r>
  <r>
    <s v="S00141181"/>
    <x v="16"/>
    <s v="P07"/>
    <x v="4"/>
    <x v="223"/>
    <n v="5771.25"/>
    <n v="231"/>
    <x v="3"/>
    <n v="24.983766233766232"/>
    <s v="No"/>
    <s v="January"/>
    <n v="2023"/>
  </r>
  <r>
    <s v="S00141188"/>
    <x v="16"/>
    <s v="P07"/>
    <x v="3"/>
    <x v="156"/>
    <n v="5204.25"/>
    <n v="186"/>
    <x v="0"/>
    <n v="27.97983870967742"/>
    <s v="Yes"/>
    <s v="September"/>
    <n v="2023"/>
  </r>
  <r>
    <s v="S00141360"/>
    <x v="16"/>
    <s v="P10"/>
    <x v="5"/>
    <x v="235"/>
    <n v="4437"/>
    <n v="317"/>
    <x v="0"/>
    <n v="13.996845425867507"/>
    <s v="Yes"/>
    <s v="February"/>
    <n v="2023"/>
  </r>
  <r>
    <s v="S00141397"/>
    <x v="16"/>
    <s v="P10"/>
    <x v="1"/>
    <x v="141"/>
    <n v="9335.25"/>
    <n v="719"/>
    <x v="0"/>
    <n v="12.983657858136301"/>
    <s v="Yes"/>
    <s v="December"/>
    <n v="2023"/>
  </r>
  <r>
    <s v="S00141447"/>
    <x v="16"/>
    <s v="P11"/>
    <x v="2"/>
    <x v="91"/>
    <n v="9436.5"/>
    <n v="450"/>
    <x v="0"/>
    <n v="20.97"/>
    <s v="Yes"/>
    <s v="June"/>
    <n v="2024"/>
  </r>
  <r>
    <s v="S00141463"/>
    <x v="16"/>
    <s v="P11"/>
    <x v="5"/>
    <x v="46"/>
    <n v="7267.5"/>
    <n v="347"/>
    <x v="0"/>
    <n v="20.943804034582133"/>
    <s v="Yes"/>
    <s v="May"/>
    <n v="2024"/>
  </r>
  <r>
    <s v="S00141493"/>
    <x v="16"/>
    <s v="P12"/>
    <x v="3"/>
    <x v="134"/>
    <n v="2639.25"/>
    <n v="156"/>
    <x v="0"/>
    <n v="16.91826923076923"/>
    <s v="Yes"/>
    <s v="February"/>
    <n v="2024"/>
  </r>
  <r>
    <s v="S00141502"/>
    <x v="16"/>
    <s v="P12"/>
    <x v="0"/>
    <x v="203"/>
    <n v="1010.25"/>
    <n v="73"/>
    <x v="0"/>
    <n v="13.83904109589041"/>
    <s v="Yes"/>
    <s v="October"/>
    <n v="2023"/>
  </r>
  <r>
    <s v="S00141533"/>
    <x v="16"/>
    <s v="P12"/>
    <x v="1"/>
    <x v="353"/>
    <n v="8941.5"/>
    <n v="639"/>
    <x v="0"/>
    <n v="13.992957746478874"/>
    <s v="Yes"/>
    <s v="April"/>
    <n v="2024"/>
  </r>
  <r>
    <s v="S00141597"/>
    <x v="16"/>
    <s v="P13"/>
    <x v="5"/>
    <x v="118"/>
    <n v="8127"/>
    <n v="813"/>
    <x v="0"/>
    <n v="9.9963099630996304"/>
    <s v="Yes"/>
    <s v="February"/>
    <n v="2023"/>
  </r>
  <r>
    <s v="S00141607"/>
    <x v="16"/>
    <s v="P13"/>
    <x v="4"/>
    <x v="393"/>
    <n v="7258.5"/>
    <n v="1210"/>
    <x v="0"/>
    <n v="5.998760330578512"/>
    <s v="Yes"/>
    <s v="January"/>
    <n v="2024"/>
  </r>
  <r>
    <s v="S00141615"/>
    <x v="16"/>
    <s v="P13"/>
    <x v="5"/>
    <x v="174"/>
    <n v="3107.25"/>
    <n v="389"/>
    <x v="1"/>
    <n v="7.9877892030848328"/>
    <s v="No"/>
    <s v="August"/>
    <n v="2024"/>
  </r>
  <r>
    <s v="S00141635"/>
    <x v="16"/>
    <s v="P13"/>
    <x v="1"/>
    <x v="64"/>
    <n v="5179.5"/>
    <n v="740"/>
    <x v="0"/>
    <n v="6.9993243243243244"/>
    <s v="Yes"/>
    <s v="August"/>
    <n v="2023"/>
  </r>
  <r>
    <s v="S00141641"/>
    <x v="16"/>
    <s v="P13"/>
    <x v="4"/>
    <x v="242"/>
    <n v="760.5"/>
    <n v="77"/>
    <x v="0"/>
    <n v="9.8766233766233764"/>
    <s v="Yes"/>
    <s v="November"/>
    <n v="2023"/>
  </r>
  <r>
    <s v="S00141660"/>
    <x v="16"/>
    <s v="P13"/>
    <x v="4"/>
    <x v="300"/>
    <n v="6849"/>
    <n v="857"/>
    <x v="0"/>
    <n v="7.9918319719953326"/>
    <s v="Yes"/>
    <s v="March"/>
    <n v="2023"/>
  </r>
  <r>
    <s v="S00141702"/>
    <x v="16"/>
    <s v="P14"/>
    <x v="2"/>
    <x v="279"/>
    <n v="2601"/>
    <n v="174"/>
    <x v="0"/>
    <n v="14.948275862068966"/>
    <s v="Yes"/>
    <s v="March"/>
    <n v="2023"/>
  </r>
  <r>
    <s v="S00141724"/>
    <x v="16"/>
    <s v="P14"/>
    <x v="0"/>
    <x v="348"/>
    <n v="3588.75"/>
    <n v="200"/>
    <x v="0"/>
    <n v="17.943750000000001"/>
    <s v="Yes"/>
    <s v="May"/>
    <n v="2024"/>
  </r>
  <r>
    <s v="S00141739"/>
    <x v="16"/>
    <s v="P15"/>
    <x v="0"/>
    <x v="61"/>
    <n v="3982.5"/>
    <n v="235"/>
    <x v="0"/>
    <n v="16.946808510638299"/>
    <s v="Yes"/>
    <s v="January"/>
    <n v="2024"/>
  </r>
  <r>
    <s v="S00141749"/>
    <x v="16"/>
    <s v="P15"/>
    <x v="3"/>
    <x v="45"/>
    <n v="6603.75"/>
    <n v="389"/>
    <x v="0"/>
    <n v="16.976221079691516"/>
    <s v="Yes"/>
    <s v="October"/>
    <n v="2023"/>
  </r>
  <r>
    <s v="S00141760"/>
    <x v="16"/>
    <s v="P15"/>
    <x v="4"/>
    <x v="297"/>
    <n v="3224.25"/>
    <n v="154"/>
    <x v="0"/>
    <n v="20.936688311688311"/>
    <s v="Yes"/>
    <s v="July"/>
    <n v="2023"/>
  </r>
  <r>
    <s v="S00141801"/>
    <x v="16"/>
    <s v="P16"/>
    <x v="5"/>
    <x v="254"/>
    <n v="9760.5"/>
    <n v="698"/>
    <x v="0"/>
    <n v="13.98352435530086"/>
    <s v="Yes"/>
    <s v="August"/>
    <n v="2023"/>
  </r>
  <r>
    <s v="S00141816"/>
    <x v="16"/>
    <s v="P16"/>
    <x v="3"/>
    <x v="120"/>
    <n v="13227.75"/>
    <n v="882"/>
    <x v="0"/>
    <n v="14.997448979591837"/>
    <s v="Yes"/>
    <s v="February"/>
    <n v="2023"/>
  </r>
  <r>
    <s v="S00141818"/>
    <x v="16"/>
    <s v="P16"/>
    <x v="5"/>
    <x v="171"/>
    <n v="1134"/>
    <n v="71"/>
    <x v="2"/>
    <n v="15.971830985915492"/>
    <s v="No"/>
    <s v="September"/>
    <n v="2024"/>
  </r>
  <r>
    <s v="S00141872"/>
    <x v="16"/>
    <s v="P17"/>
    <x v="2"/>
    <x v="381"/>
    <n v="951.75"/>
    <n v="87"/>
    <x v="0"/>
    <n v="10.939655172413794"/>
    <s v="Yes"/>
    <s v="October"/>
    <n v="2023"/>
  </r>
  <r>
    <s v="S00141879"/>
    <x v="16"/>
    <s v="P17"/>
    <x v="4"/>
    <x v="175"/>
    <n v="990"/>
    <n v="110"/>
    <x v="0"/>
    <n v="9"/>
    <s v="Yes"/>
    <s v="February"/>
    <n v="2023"/>
  </r>
  <r>
    <s v="S00141909"/>
    <x v="16"/>
    <s v="P17"/>
    <x v="0"/>
    <x v="80"/>
    <n v="2535.75"/>
    <n v="363"/>
    <x v="0"/>
    <n v="6.9855371900826446"/>
    <s v="Yes"/>
    <s v="February"/>
    <n v="2024"/>
  </r>
  <r>
    <s v="S00141934"/>
    <x v="16"/>
    <s v="P18"/>
    <x v="3"/>
    <x v="363"/>
    <n v="6682.5"/>
    <n v="669"/>
    <x v="0"/>
    <n v="9.9887892376681613"/>
    <s v="Yes"/>
    <s v="April"/>
    <n v="2023"/>
  </r>
  <r>
    <s v="S00141949"/>
    <x v="16"/>
    <s v="P18"/>
    <x v="4"/>
    <x v="72"/>
    <n v="434.25"/>
    <n v="63"/>
    <x v="0"/>
    <n v="6.8928571428571432"/>
    <s v="Yes"/>
    <s v="December"/>
    <n v="2023"/>
  </r>
  <r>
    <s v="S00141969"/>
    <x v="16"/>
    <s v="P18"/>
    <x v="3"/>
    <x v="90"/>
    <n v="10217.25"/>
    <n v="1022"/>
    <x v="1"/>
    <n v="9.9973091976516635"/>
    <s v="No"/>
    <s v="August"/>
    <n v="2024"/>
  </r>
  <r>
    <s v="S00141975"/>
    <x v="16"/>
    <s v="P18"/>
    <x v="1"/>
    <x v="48"/>
    <n v="8219.25"/>
    <n v="748"/>
    <x v="0"/>
    <n v="10.988302139037433"/>
    <s v="Yes"/>
    <s v="June"/>
    <n v="2024"/>
  </r>
  <r>
    <s v="S00141995"/>
    <x v="16"/>
    <s v="P18"/>
    <x v="0"/>
    <x v="209"/>
    <n v="1368"/>
    <n v="125"/>
    <x v="0"/>
    <n v="10.944000000000001"/>
    <s v="Yes"/>
    <s v="May"/>
    <n v="2024"/>
  </r>
  <r>
    <s v="S00142011"/>
    <x v="16"/>
    <s v="P19"/>
    <x v="0"/>
    <x v="351"/>
    <n v="7294.5"/>
    <n v="281"/>
    <x v="0"/>
    <n v="25.959074733096084"/>
    <s v="Yes"/>
    <s v="March"/>
    <n v="2023"/>
  </r>
  <r>
    <s v="S00142039"/>
    <x v="16"/>
    <s v="P19"/>
    <x v="5"/>
    <x v="256"/>
    <n v="1237.5"/>
    <n v="46"/>
    <x v="0"/>
    <n v="26.902173913043477"/>
    <s v="Yes"/>
    <s v="January"/>
    <n v="2024"/>
  </r>
  <r>
    <s v="S00142047"/>
    <x v="16"/>
    <s v="P19"/>
    <x v="0"/>
    <x v="160"/>
    <n v="4630.5"/>
    <n v="186"/>
    <x v="0"/>
    <n v="24.89516129032258"/>
    <s v="Yes"/>
    <s v="November"/>
    <n v="2023"/>
  </r>
  <r>
    <s v="S00142069"/>
    <x v="16"/>
    <s v="P20"/>
    <x v="3"/>
    <x v="1"/>
    <n v="9861.75"/>
    <n v="987"/>
    <x v="0"/>
    <n v="9.9916413373860191"/>
    <s v="Yes"/>
    <s v="October"/>
    <n v="2023"/>
  </r>
  <r>
    <s v="S00142096"/>
    <x v="16"/>
    <s v="P20"/>
    <x v="0"/>
    <x v="134"/>
    <n v="15036.75"/>
    <n v="1671"/>
    <x v="0"/>
    <n v="8.9986535008976656"/>
    <s v="Yes"/>
    <s v="February"/>
    <n v="2024"/>
  </r>
  <r>
    <s v="S00142098"/>
    <x v="16"/>
    <s v="P20"/>
    <x v="0"/>
    <x v="68"/>
    <n v="4142.25"/>
    <n v="461"/>
    <x v="1"/>
    <n v="8.9853579175704983"/>
    <s v="No"/>
    <s v="July"/>
    <n v="2024"/>
  </r>
  <r>
    <s v="S00142111"/>
    <x v="16"/>
    <s v="P21"/>
    <x v="1"/>
    <x v="171"/>
    <n v="6284.25"/>
    <n v="572"/>
    <x v="2"/>
    <n v="10.986451048951048"/>
    <s v="No"/>
    <s v="September"/>
    <n v="2024"/>
  </r>
  <r>
    <s v="S00142151"/>
    <x v="16"/>
    <s v="P21"/>
    <x v="4"/>
    <x v="222"/>
    <n v="11830.5"/>
    <n v="1479"/>
    <x v="0"/>
    <n v="7.9989858012170387"/>
    <s v="Yes"/>
    <s v="June"/>
    <n v="2024"/>
  </r>
  <r>
    <s v="S00142158"/>
    <x v="16"/>
    <s v="P21"/>
    <x v="5"/>
    <x v="5"/>
    <n v="3453.75"/>
    <n v="346"/>
    <x v="1"/>
    <n v="9.981936416184972"/>
    <s v="No"/>
    <s v="August"/>
    <n v="2024"/>
  </r>
  <r>
    <s v="S00142208"/>
    <x v="16"/>
    <s v="P22"/>
    <x v="3"/>
    <x v="379"/>
    <n v="6122.25"/>
    <n v="292"/>
    <x v="0"/>
    <n v="20.966609589041095"/>
    <s v="Yes"/>
    <s v="January"/>
    <n v="2024"/>
  </r>
  <r>
    <s v="S00142233"/>
    <x v="16"/>
    <s v="P22"/>
    <x v="0"/>
    <x v="307"/>
    <n v="5325.75"/>
    <n v="281"/>
    <x v="0"/>
    <n v="18.952846975088967"/>
    <s v="Yes"/>
    <s v="December"/>
    <n v="2023"/>
  </r>
  <r>
    <s v="S00142241"/>
    <x v="16"/>
    <s v="P22"/>
    <x v="3"/>
    <x v="46"/>
    <n v="625.5"/>
    <n v="30"/>
    <x v="0"/>
    <n v="20.85"/>
    <s v="Yes"/>
    <s v="May"/>
    <n v="2024"/>
  </r>
  <r>
    <s v="S00142244"/>
    <x v="16"/>
    <s v="P22"/>
    <x v="5"/>
    <x v="243"/>
    <n v="4198.5"/>
    <n v="200"/>
    <x v="0"/>
    <n v="20.9925"/>
    <s v="Yes"/>
    <s v="January"/>
    <n v="2023"/>
  </r>
  <r>
    <s v="S00142275"/>
    <x v="16"/>
    <s v="P22"/>
    <x v="3"/>
    <x v="18"/>
    <n v="10019.25"/>
    <n v="478"/>
    <x v="0"/>
    <n v="20.960774058577407"/>
    <s v="Yes"/>
    <s v="June"/>
    <n v="2023"/>
  </r>
  <r>
    <s v="S00142378"/>
    <x v="17"/>
    <s v="P02"/>
    <x v="3"/>
    <x v="310"/>
    <n v="4677.75"/>
    <n v="293"/>
    <x v="0"/>
    <n v="15.965017064846416"/>
    <s v="Yes"/>
    <s v="January"/>
    <n v="2024"/>
  </r>
  <r>
    <s v="S00142386"/>
    <x v="17"/>
    <s v="P02"/>
    <x v="0"/>
    <x v="97"/>
    <n v="3696.75"/>
    <n v="247"/>
    <x v="0"/>
    <n v="14.9665991902834"/>
    <s v="Yes"/>
    <s v="September"/>
    <n v="2023"/>
  </r>
  <r>
    <s v="S00142400"/>
    <x v="17"/>
    <s v="P03"/>
    <x v="1"/>
    <x v="0"/>
    <n v="1752.75"/>
    <n v="135"/>
    <x v="0"/>
    <n v="12.983333333333333"/>
    <s v="Yes"/>
    <s v="December"/>
    <n v="2023"/>
  </r>
  <r>
    <s v="S00142422"/>
    <x v="17"/>
    <s v="P04"/>
    <x v="4"/>
    <x v="178"/>
    <n v="312.75"/>
    <n v="35"/>
    <x v="0"/>
    <n v="8.9357142857142851"/>
    <s v="Yes"/>
    <s v="September"/>
    <n v="2023"/>
  </r>
  <r>
    <s v="S00142424"/>
    <x v="17"/>
    <s v="P04"/>
    <x v="4"/>
    <x v="55"/>
    <n v="4392"/>
    <n v="549"/>
    <x v="0"/>
    <n v="8"/>
    <s v="Yes"/>
    <s v="January"/>
    <n v="2023"/>
  </r>
  <r>
    <s v="S00142460"/>
    <x v="17"/>
    <s v="P04"/>
    <x v="3"/>
    <x v="172"/>
    <n v="108"/>
    <n v="12"/>
    <x v="0"/>
    <n v="9"/>
    <s v="Yes"/>
    <s v="January"/>
    <n v="2023"/>
  </r>
  <r>
    <s v="S00142461"/>
    <x v="17"/>
    <s v="P04"/>
    <x v="3"/>
    <x v="7"/>
    <n v="2713.5"/>
    <n v="543"/>
    <x v="0"/>
    <n v="4.9972375690607738"/>
    <s v="Yes"/>
    <s v="December"/>
    <n v="2023"/>
  </r>
  <r>
    <s v="S00142499"/>
    <x v="17"/>
    <s v="P04"/>
    <x v="5"/>
    <x v="425"/>
    <n v="3078"/>
    <n v="385"/>
    <x v="0"/>
    <n v="7.9948051948051946"/>
    <s v="Yes"/>
    <s v="December"/>
    <n v="2023"/>
  </r>
  <r>
    <s v="S00142552"/>
    <x v="17"/>
    <s v="P05"/>
    <x v="2"/>
    <x v="188"/>
    <n v="5316.75"/>
    <n v="760"/>
    <x v="0"/>
    <n v="6.9957236842105264"/>
    <s v="Yes"/>
    <s v="January"/>
    <n v="2023"/>
  </r>
  <r>
    <s v="S00142569"/>
    <x v="17"/>
    <s v="P05"/>
    <x v="2"/>
    <x v="75"/>
    <n v="697.5"/>
    <n v="100"/>
    <x v="0"/>
    <n v="6.9749999999999996"/>
    <s v="Yes"/>
    <s v="September"/>
    <n v="2023"/>
  </r>
  <r>
    <s v="S00142686"/>
    <x v="17"/>
    <s v="P07"/>
    <x v="5"/>
    <x v="188"/>
    <n v="5667.75"/>
    <n v="227"/>
    <x v="0"/>
    <n v="24.968061674008812"/>
    <s v="Yes"/>
    <s v="January"/>
    <n v="2023"/>
  </r>
  <r>
    <s v="S00142704"/>
    <x v="17"/>
    <s v="P07"/>
    <x v="5"/>
    <x v="432"/>
    <n v="5537.25"/>
    <n v="206"/>
    <x v="2"/>
    <n v="26.87985436893204"/>
    <s v="No"/>
    <s v="September"/>
    <n v="2024"/>
  </r>
  <r>
    <s v="S00142714"/>
    <x v="17"/>
    <s v="P07"/>
    <x v="4"/>
    <x v="272"/>
    <n v="5737.5"/>
    <n v="205"/>
    <x v="1"/>
    <n v="27.987804878048781"/>
    <s v="No"/>
    <s v="August"/>
    <n v="2024"/>
  </r>
  <r>
    <s v="S00142765"/>
    <x v="17"/>
    <s v="P08"/>
    <x v="4"/>
    <x v="39"/>
    <n v="2049.75"/>
    <n v="114"/>
    <x v="2"/>
    <n v="17.980263157894736"/>
    <s v="No"/>
    <s v="September"/>
    <n v="2024"/>
  </r>
  <r>
    <s v="S00142789"/>
    <x v="17"/>
    <s v="P08"/>
    <x v="5"/>
    <x v="88"/>
    <n v="7443"/>
    <n v="414"/>
    <x v="0"/>
    <n v="17.978260869565219"/>
    <s v="Yes"/>
    <s v="November"/>
    <n v="2023"/>
  </r>
  <r>
    <s v="S00142817"/>
    <x v="17"/>
    <s v="P08"/>
    <x v="3"/>
    <x v="235"/>
    <n v="542.25"/>
    <n v="28"/>
    <x v="0"/>
    <n v="19.366071428571427"/>
    <s v="Yes"/>
    <s v="February"/>
    <n v="2023"/>
  </r>
  <r>
    <s v="S00142830"/>
    <x v="17"/>
    <s v="P08"/>
    <x v="4"/>
    <x v="55"/>
    <n v="15936.75"/>
    <n v="725"/>
    <x v="0"/>
    <n v="21.981724137931035"/>
    <s v="Yes"/>
    <s v="January"/>
    <n v="2023"/>
  </r>
  <r>
    <s v="S00142859"/>
    <x v="17"/>
    <s v="P10"/>
    <x v="1"/>
    <x v="105"/>
    <n v="6171.75"/>
    <n v="441"/>
    <x v="1"/>
    <n v="13.994897959183673"/>
    <s v="No"/>
    <s v="July"/>
    <n v="2024"/>
  </r>
  <r>
    <s v="S00142867"/>
    <x v="17"/>
    <s v="P10"/>
    <x v="4"/>
    <x v="217"/>
    <n v="5249.25"/>
    <n v="438"/>
    <x v="0"/>
    <n v="11.984589041095891"/>
    <s v="Yes"/>
    <s v="April"/>
    <n v="2024"/>
  </r>
  <r>
    <s v="S00142885"/>
    <x v="17"/>
    <s v="P10"/>
    <x v="3"/>
    <x v="60"/>
    <n v="5186.25"/>
    <n v="346"/>
    <x v="0"/>
    <n v="14.989161849710984"/>
    <s v="Yes"/>
    <s v="October"/>
    <n v="2023"/>
  </r>
  <r>
    <s v="S00142900"/>
    <x v="17"/>
    <s v="P10"/>
    <x v="4"/>
    <x v="141"/>
    <n v="10507.5"/>
    <n v="751"/>
    <x v="0"/>
    <n v="13.991344873501998"/>
    <s v="Yes"/>
    <s v="December"/>
    <n v="2023"/>
  </r>
  <r>
    <s v="S00142911"/>
    <x v="17"/>
    <s v="P10"/>
    <x v="1"/>
    <x v="11"/>
    <n v="8610.75"/>
    <n v="718"/>
    <x v="2"/>
    <n v="11.992688022284122"/>
    <s v="No"/>
    <s v="September"/>
    <n v="2024"/>
  </r>
  <r>
    <s v="S00142915"/>
    <x v="17"/>
    <s v="P10"/>
    <x v="4"/>
    <x v="128"/>
    <n v="2661.75"/>
    <n v="178"/>
    <x v="0"/>
    <n v="14.953651685393259"/>
    <s v="Yes"/>
    <s v="April"/>
    <n v="2024"/>
  </r>
  <r>
    <s v="S00142928"/>
    <x v="17"/>
    <s v="P10"/>
    <x v="1"/>
    <x v="203"/>
    <n v="4797"/>
    <n v="300"/>
    <x v="0"/>
    <n v="15.99"/>
    <s v="Yes"/>
    <s v="October"/>
    <n v="2023"/>
  </r>
  <r>
    <s v="S00142937"/>
    <x v="17"/>
    <s v="P10"/>
    <x v="3"/>
    <x v="294"/>
    <n v="4050"/>
    <n v="338"/>
    <x v="1"/>
    <n v="11.982248520710058"/>
    <s v="No"/>
    <s v="July"/>
    <n v="2024"/>
  </r>
  <r>
    <s v="S00142941"/>
    <x v="17"/>
    <s v="P10"/>
    <x v="5"/>
    <x v="402"/>
    <n v="5361.75"/>
    <n v="447"/>
    <x v="0"/>
    <n v="11.99496644295302"/>
    <s v="Yes"/>
    <s v="April"/>
    <n v="2023"/>
  </r>
  <r>
    <s v="S00142949"/>
    <x v="17"/>
    <s v="P10"/>
    <x v="4"/>
    <x v="331"/>
    <n v="231.75"/>
    <n v="17"/>
    <x v="0"/>
    <n v="13.632352941176471"/>
    <s v="Yes"/>
    <s v="March"/>
    <n v="2024"/>
  </r>
  <r>
    <s v="S00142966"/>
    <x v="17"/>
    <s v="P10"/>
    <x v="4"/>
    <x v="318"/>
    <n v="308.25"/>
    <n v="26"/>
    <x v="0"/>
    <n v="11.85576923076923"/>
    <s v="Yes"/>
    <s v="September"/>
    <n v="2023"/>
  </r>
  <r>
    <s v="S00142977"/>
    <x v="17"/>
    <s v="P11"/>
    <x v="2"/>
    <x v="354"/>
    <n v="6322.5"/>
    <n v="317"/>
    <x v="0"/>
    <n v="19.944794952681388"/>
    <s v="Yes"/>
    <s v="January"/>
    <n v="2024"/>
  </r>
  <r>
    <s v="S00142978"/>
    <x v="17"/>
    <s v="P11"/>
    <x v="1"/>
    <x v="350"/>
    <n v="5224.5"/>
    <n v="308"/>
    <x v="0"/>
    <n v="16.962662337662337"/>
    <s v="Yes"/>
    <s v="November"/>
    <n v="2023"/>
  </r>
  <r>
    <s v="S00142985"/>
    <x v="17"/>
    <s v="P11"/>
    <x v="4"/>
    <x v="453"/>
    <n v="6324.75"/>
    <n v="373"/>
    <x v="0"/>
    <n v="16.956434316353889"/>
    <s v="Yes"/>
    <s v="April"/>
    <n v="2024"/>
  </r>
  <r>
    <s v="S00142992"/>
    <x v="17"/>
    <s v="P11"/>
    <x v="5"/>
    <x v="78"/>
    <n v="1410.75"/>
    <n v="71"/>
    <x v="0"/>
    <n v="19.869718309859156"/>
    <s v="Yes"/>
    <s v="August"/>
    <n v="2023"/>
  </r>
  <r>
    <s v="S00143009"/>
    <x v="17"/>
    <s v="P12"/>
    <x v="5"/>
    <x v="412"/>
    <n v="5778"/>
    <n v="413"/>
    <x v="0"/>
    <n v="13.990314769975788"/>
    <s v="Yes"/>
    <s v="July"/>
    <n v="2023"/>
  </r>
  <r>
    <s v="S00143046"/>
    <x v="17"/>
    <s v="P12"/>
    <x v="1"/>
    <x v="189"/>
    <n v="1118.25"/>
    <n v="80"/>
    <x v="0"/>
    <n v="13.978125"/>
    <s v="Yes"/>
    <s v="November"/>
    <n v="2023"/>
  </r>
  <r>
    <s v="S00143054"/>
    <x v="17"/>
    <s v="P12"/>
    <x v="4"/>
    <x v="88"/>
    <n v="7299"/>
    <n v="457"/>
    <x v="0"/>
    <n v="15.971553610503282"/>
    <s v="Yes"/>
    <s v="November"/>
    <n v="2023"/>
  </r>
  <r>
    <s v="S00143072"/>
    <x v="17"/>
    <s v="P13"/>
    <x v="3"/>
    <x v="203"/>
    <n v="5746.5"/>
    <n v="719"/>
    <x v="0"/>
    <n v="7.9923504867872044"/>
    <s v="Yes"/>
    <s v="October"/>
    <n v="2023"/>
  </r>
  <r>
    <s v="S00143118"/>
    <x v="17"/>
    <s v="P13"/>
    <x v="0"/>
    <x v="58"/>
    <n v="9159.75"/>
    <n v="916"/>
    <x v="0"/>
    <n v="9.9997270742358086"/>
    <s v="Yes"/>
    <s v="December"/>
    <n v="2023"/>
  </r>
  <r>
    <s v="S00143139"/>
    <x v="17"/>
    <s v="P13"/>
    <x v="4"/>
    <x v="296"/>
    <n v="398.25"/>
    <n v="40"/>
    <x v="0"/>
    <n v="9.9562500000000007"/>
    <s v="Yes"/>
    <s v="July"/>
    <n v="2023"/>
  </r>
  <r>
    <s v="S00143186"/>
    <x v="17"/>
    <s v="P13"/>
    <x v="0"/>
    <x v="86"/>
    <n v="6993"/>
    <n v="999"/>
    <x v="0"/>
    <n v="7"/>
    <s v="Yes"/>
    <s v="November"/>
    <n v="2023"/>
  </r>
  <r>
    <s v="S00143204"/>
    <x v="17"/>
    <s v="P14"/>
    <x v="4"/>
    <x v="99"/>
    <n v="11191.5"/>
    <n v="700"/>
    <x v="0"/>
    <n v="15.987857142857143"/>
    <s v="Yes"/>
    <s v="June"/>
    <n v="2023"/>
  </r>
  <r>
    <s v="S00143210"/>
    <x v="17"/>
    <s v="P14"/>
    <x v="3"/>
    <x v="314"/>
    <n v="5096.25"/>
    <n v="284"/>
    <x v="0"/>
    <n v="17.944542253521128"/>
    <s v="Yes"/>
    <s v="November"/>
    <n v="2023"/>
  </r>
  <r>
    <s v="S00143232"/>
    <x v="17"/>
    <s v="P14"/>
    <x v="2"/>
    <x v="111"/>
    <n v="3971.25"/>
    <n v="234"/>
    <x v="0"/>
    <n v="16.971153846153847"/>
    <s v="Yes"/>
    <s v="April"/>
    <n v="2024"/>
  </r>
  <r>
    <s v="S00143262"/>
    <x v="17"/>
    <s v="P15"/>
    <x v="3"/>
    <x v="428"/>
    <n v="4448.25"/>
    <n v="212"/>
    <x v="0"/>
    <n v="20.982311320754718"/>
    <s v="Yes"/>
    <s v="June"/>
    <n v="2024"/>
  </r>
  <r>
    <s v="S00143303"/>
    <x v="17"/>
    <s v="P16"/>
    <x v="0"/>
    <x v="319"/>
    <n v="3636"/>
    <n v="214"/>
    <x v="0"/>
    <n v="16.990654205607477"/>
    <s v="Yes"/>
    <s v="January"/>
    <n v="2024"/>
  </r>
  <r>
    <s v="S00143343"/>
    <x v="17"/>
    <s v="P16"/>
    <x v="4"/>
    <x v="390"/>
    <n v="5418"/>
    <n v="319"/>
    <x v="0"/>
    <n v="16.984326018808776"/>
    <s v="Yes"/>
    <s v="April"/>
    <n v="2023"/>
  </r>
  <r>
    <s v="S00143418"/>
    <x v="17"/>
    <s v="P17"/>
    <x v="5"/>
    <x v="307"/>
    <n v="7211.25"/>
    <n v="722"/>
    <x v="0"/>
    <n v="9.9878808864265931"/>
    <s v="Yes"/>
    <s v="December"/>
    <n v="2023"/>
  </r>
  <r>
    <s v="S00143422"/>
    <x v="17"/>
    <s v="P17"/>
    <x v="0"/>
    <x v="316"/>
    <n v="8142.75"/>
    <n v="905"/>
    <x v="0"/>
    <n v="8.9975138121546969"/>
    <s v="Yes"/>
    <s v="March"/>
    <n v="2024"/>
  </r>
  <r>
    <s v="S00143437"/>
    <x v="17"/>
    <s v="P17"/>
    <x v="1"/>
    <x v="319"/>
    <n v="5485.5"/>
    <n v="686"/>
    <x v="0"/>
    <n v="7.9963556851311957"/>
    <s v="Yes"/>
    <s v="January"/>
    <n v="2024"/>
  </r>
  <r>
    <s v="S00143511"/>
    <x v="17"/>
    <s v="P18"/>
    <x v="4"/>
    <x v="344"/>
    <n v="10647"/>
    <n v="1521"/>
    <x v="0"/>
    <n v="7"/>
    <s v="Yes"/>
    <s v="June"/>
    <n v="2023"/>
  </r>
  <r>
    <s v="S00143541"/>
    <x v="17"/>
    <s v="P19"/>
    <x v="0"/>
    <x v="48"/>
    <n v="3114"/>
    <n v="108"/>
    <x v="0"/>
    <n v="28.833333333333332"/>
    <s v="Yes"/>
    <s v="June"/>
    <n v="2024"/>
  </r>
  <r>
    <s v="S00143549"/>
    <x v="17"/>
    <s v="P19"/>
    <x v="3"/>
    <x v="177"/>
    <n v="735.75"/>
    <n v="26"/>
    <x v="0"/>
    <n v="28.298076923076923"/>
    <s v="Yes"/>
    <s v="May"/>
    <n v="2023"/>
  </r>
  <r>
    <s v="S00143566"/>
    <x v="17"/>
    <s v="P19"/>
    <x v="3"/>
    <x v="269"/>
    <n v="1233"/>
    <n v="43"/>
    <x v="0"/>
    <n v="28.674418604651162"/>
    <s v="Yes"/>
    <s v="May"/>
    <n v="2024"/>
  </r>
  <r>
    <s v="S00143568"/>
    <x v="17"/>
    <s v="P19"/>
    <x v="3"/>
    <x v="158"/>
    <n v="3397.5"/>
    <n v="118"/>
    <x v="0"/>
    <n v="28.792372881355931"/>
    <s v="Yes"/>
    <s v="July"/>
    <n v="2023"/>
  </r>
  <r>
    <s v="S00143581"/>
    <x v="17"/>
    <s v="P19"/>
    <x v="4"/>
    <x v="302"/>
    <n v="7476.75"/>
    <n v="277"/>
    <x v="0"/>
    <n v="26.991877256317689"/>
    <s v="Yes"/>
    <s v="April"/>
    <n v="2023"/>
  </r>
  <r>
    <s v="S00143619"/>
    <x v="17"/>
    <s v="P20"/>
    <x v="3"/>
    <x v="95"/>
    <n v="2171.25"/>
    <n v="198"/>
    <x v="1"/>
    <n v="10.965909090909092"/>
    <s v="No"/>
    <s v="July"/>
    <n v="2024"/>
  </r>
  <r>
    <s v="S00143649"/>
    <x v="17"/>
    <s v="P21"/>
    <x v="4"/>
    <x v="248"/>
    <n v="4230"/>
    <n v="470"/>
    <x v="0"/>
    <n v="9"/>
    <s v="Yes"/>
    <s v="April"/>
    <n v="2023"/>
  </r>
  <r>
    <s v="S00143680"/>
    <x v="17"/>
    <s v="P21"/>
    <x v="4"/>
    <x v="93"/>
    <n v="40.5"/>
    <n v="6"/>
    <x v="0"/>
    <n v="6.75"/>
    <s v="Yes"/>
    <s v="December"/>
    <n v="2023"/>
  </r>
  <r>
    <s v="S00143696"/>
    <x v="17"/>
    <s v="P21"/>
    <x v="0"/>
    <x v="292"/>
    <n v="10714.5"/>
    <n v="1191"/>
    <x v="0"/>
    <n v="8.9962216624685141"/>
    <s v="Yes"/>
    <s v="February"/>
    <n v="2024"/>
  </r>
  <r>
    <s v="S00143714"/>
    <x v="17"/>
    <s v="P21"/>
    <x v="4"/>
    <x v="82"/>
    <n v="1930.5"/>
    <n v="194"/>
    <x v="0"/>
    <n v="9.9510309278350508"/>
    <s v="Yes"/>
    <s v="February"/>
    <n v="2024"/>
  </r>
  <r>
    <s v="S00143722"/>
    <x v="17"/>
    <s v="P22"/>
    <x v="5"/>
    <x v="164"/>
    <n v="7416"/>
    <n v="354"/>
    <x v="0"/>
    <n v="20.949152542372882"/>
    <s v="Yes"/>
    <s v="March"/>
    <n v="2023"/>
  </r>
  <r>
    <s v="S00143724"/>
    <x v="17"/>
    <s v="P22"/>
    <x v="5"/>
    <x v="269"/>
    <n v="8847"/>
    <n v="403"/>
    <x v="0"/>
    <n v="21.952853598014887"/>
    <s v="Yes"/>
    <s v="May"/>
    <n v="2024"/>
  </r>
  <r>
    <s v="S00143733"/>
    <x v="17"/>
    <s v="P22"/>
    <x v="4"/>
    <x v="349"/>
    <n v="10941.75"/>
    <n v="608"/>
    <x v="1"/>
    <n v="17.996299342105264"/>
    <s v="No"/>
    <s v="August"/>
    <n v="2024"/>
  </r>
  <r>
    <s v="S00143787"/>
    <x v="17"/>
    <s v="P22"/>
    <x v="3"/>
    <x v="53"/>
    <n v="6160.5"/>
    <n v="309"/>
    <x v="2"/>
    <n v="19.936893203883496"/>
    <s v="No"/>
    <s v="September"/>
    <n v="2024"/>
  </r>
  <r>
    <s v="S00143815"/>
    <x v="17"/>
    <s v="P22"/>
    <x v="0"/>
    <x v="233"/>
    <n v="7303.5"/>
    <n v="332"/>
    <x v="0"/>
    <n v="21.998493975903614"/>
    <s v="Yes"/>
    <s v="January"/>
    <n v="2023"/>
  </r>
  <r>
    <s v="S00143822"/>
    <x v="17"/>
    <s v="P01"/>
    <x v="3"/>
    <x v="134"/>
    <n v="2805.75"/>
    <n v="201"/>
    <x v="3"/>
    <n v="13.958955223880597"/>
    <s v="No"/>
    <s v="February"/>
    <n v="2024"/>
  </r>
  <r>
    <s v="S00143869"/>
    <x v="17"/>
    <s v="P01"/>
    <x v="4"/>
    <x v="194"/>
    <n v="1370.25"/>
    <n v="115"/>
    <x v="0"/>
    <n v="11.915217391304347"/>
    <s v="Yes"/>
    <s v="May"/>
    <n v="2024"/>
  </r>
  <r>
    <s v="S00143877"/>
    <x v="17"/>
    <s v="P01"/>
    <x v="5"/>
    <x v="297"/>
    <n v="12872.25"/>
    <n v="991"/>
    <x v="0"/>
    <n v="12.98915237134208"/>
    <s v="Yes"/>
    <s v="July"/>
    <n v="2023"/>
  </r>
  <r>
    <s v="S00143927"/>
    <x v="17"/>
    <s v="P03"/>
    <x v="5"/>
    <x v="353"/>
    <n v="6612.75"/>
    <n v="662"/>
    <x v="0"/>
    <n v="9.9890483383685797"/>
    <s v="Yes"/>
    <s v="April"/>
    <n v="2024"/>
  </r>
  <r>
    <s v="S00143945"/>
    <x v="17"/>
    <s v="P04"/>
    <x v="5"/>
    <x v="185"/>
    <n v="8118"/>
    <n v="902"/>
    <x v="0"/>
    <n v="9"/>
    <s v="Yes"/>
    <s v="December"/>
    <n v="2023"/>
  </r>
  <r>
    <s v="S00143980"/>
    <x v="17"/>
    <s v="P04"/>
    <x v="2"/>
    <x v="396"/>
    <n v="9243"/>
    <n v="1321"/>
    <x v="0"/>
    <n v="6.9969719909159727"/>
    <s v="Yes"/>
    <s v="June"/>
    <n v="2023"/>
  </r>
  <r>
    <s v="S00144003"/>
    <x v="17"/>
    <s v="P04"/>
    <x v="4"/>
    <x v="349"/>
    <n v="6934.5"/>
    <n v="991"/>
    <x v="1"/>
    <n v="6.9974772956609481"/>
    <s v="No"/>
    <s v="August"/>
    <n v="2024"/>
  </r>
  <r>
    <s v="S00144071"/>
    <x v="17"/>
    <s v="P05"/>
    <x v="4"/>
    <x v="381"/>
    <n v="6806.25"/>
    <n v="973"/>
    <x v="0"/>
    <n v="6.9951181911613567"/>
    <s v="Yes"/>
    <s v="October"/>
    <n v="2023"/>
  </r>
  <r>
    <s v="S00144109"/>
    <x v="17"/>
    <s v="P05"/>
    <x v="3"/>
    <x v="416"/>
    <n v="528.75"/>
    <n v="67"/>
    <x v="2"/>
    <n v="7.8917910447761193"/>
    <s v="No"/>
    <s v="September"/>
    <n v="2024"/>
  </r>
  <r>
    <s v="S00144240"/>
    <x v="17"/>
    <s v="P07"/>
    <x v="0"/>
    <x v="31"/>
    <n v="6819.75"/>
    <n v="244"/>
    <x v="0"/>
    <n v="27.949795081967213"/>
    <s v="Yes"/>
    <s v="September"/>
    <n v="2023"/>
  </r>
  <r>
    <s v="S00144259"/>
    <x v="17"/>
    <s v="P07"/>
    <x v="4"/>
    <x v="31"/>
    <n v="5010.75"/>
    <n v="193"/>
    <x v="0"/>
    <n v="25.962435233160623"/>
    <s v="Yes"/>
    <s v="September"/>
    <n v="2023"/>
  </r>
  <r>
    <s v="S00144264"/>
    <x v="17"/>
    <s v="P07"/>
    <x v="3"/>
    <x v="129"/>
    <n v="6286.5"/>
    <n v="225"/>
    <x v="0"/>
    <n v="27.94"/>
    <s v="Yes"/>
    <s v="December"/>
    <n v="2023"/>
  </r>
  <r>
    <s v="S00144268"/>
    <x v="17"/>
    <s v="P07"/>
    <x v="5"/>
    <x v="314"/>
    <n v="5409"/>
    <n v="209"/>
    <x v="0"/>
    <n v="25.880382775119617"/>
    <s v="Yes"/>
    <s v="November"/>
    <n v="2023"/>
  </r>
  <r>
    <s v="S00144281"/>
    <x v="17"/>
    <s v="P08"/>
    <x v="3"/>
    <x v="130"/>
    <n v="10012.5"/>
    <n v="557"/>
    <x v="0"/>
    <n v="17.975763016157988"/>
    <s v="Yes"/>
    <s v="July"/>
    <n v="2023"/>
  </r>
  <r>
    <s v="S00144306"/>
    <x v="17"/>
    <s v="P08"/>
    <x v="0"/>
    <x v="11"/>
    <n v="1329.75"/>
    <n v="67"/>
    <x v="2"/>
    <n v="19.847014925373134"/>
    <s v="No"/>
    <s v="September"/>
    <n v="2024"/>
  </r>
  <r>
    <s v="S00144346"/>
    <x v="17"/>
    <s v="P08"/>
    <x v="4"/>
    <x v="315"/>
    <n v="9164.25"/>
    <n v="510"/>
    <x v="3"/>
    <n v="17.969117647058823"/>
    <s v="No"/>
    <s v="February"/>
    <n v="2023"/>
  </r>
  <r>
    <s v="S00144360"/>
    <x v="17"/>
    <s v="P08"/>
    <x v="4"/>
    <x v="96"/>
    <n v="2367"/>
    <n v="132"/>
    <x v="3"/>
    <n v="17.931818181818183"/>
    <s v="No"/>
    <s v="January"/>
    <n v="2023"/>
  </r>
  <r>
    <s v="S00144378"/>
    <x v="17"/>
    <s v="P09"/>
    <x v="4"/>
    <x v="236"/>
    <n v="4932"/>
    <n v="235"/>
    <x v="0"/>
    <n v="20.98723404255319"/>
    <s v="Yes"/>
    <s v="February"/>
    <n v="2023"/>
  </r>
  <r>
    <s v="S00144381"/>
    <x v="17"/>
    <s v="P10"/>
    <x v="3"/>
    <x v="109"/>
    <n v="3750.75"/>
    <n v="268"/>
    <x v="0"/>
    <n v="13.995335820895523"/>
    <s v="Yes"/>
    <s v="February"/>
    <n v="2024"/>
  </r>
  <r>
    <s v="S00144403"/>
    <x v="17"/>
    <s v="P10"/>
    <x v="5"/>
    <x v="380"/>
    <n v="7778.25"/>
    <n v="649"/>
    <x v="0"/>
    <n v="11.984976887519261"/>
    <s v="Yes"/>
    <s v="June"/>
    <n v="2023"/>
  </r>
  <r>
    <s v="S00144498"/>
    <x v="17"/>
    <s v="P10"/>
    <x v="4"/>
    <x v="118"/>
    <n v="5341.5"/>
    <n v="411"/>
    <x v="0"/>
    <n v="12.996350364963504"/>
    <s v="Yes"/>
    <s v="February"/>
    <n v="2023"/>
  </r>
  <r>
    <s v="S00144524"/>
    <x v="17"/>
    <s v="P11"/>
    <x v="2"/>
    <x v="267"/>
    <n v="5064.75"/>
    <n v="282"/>
    <x v="1"/>
    <n v="17.960106382978722"/>
    <s v="No"/>
    <s v="July"/>
    <n v="2024"/>
  </r>
  <r>
    <s v="S00144533"/>
    <x v="17"/>
    <s v="P11"/>
    <x v="4"/>
    <x v="50"/>
    <n v="7195.5"/>
    <n v="360"/>
    <x v="0"/>
    <n v="19.987500000000001"/>
    <s v="Yes"/>
    <s v="July"/>
    <n v="2023"/>
  </r>
  <r>
    <s v="S00144619"/>
    <x v="17"/>
    <s v="P13"/>
    <x v="3"/>
    <x v="442"/>
    <n v="8196.75"/>
    <n v="1025"/>
    <x v="0"/>
    <n v="7.9968292682926831"/>
    <s v="Yes"/>
    <s v="April"/>
    <n v="2023"/>
  </r>
  <r>
    <s v="S00144634"/>
    <x v="17"/>
    <s v="P13"/>
    <x v="4"/>
    <x v="26"/>
    <n v="17406"/>
    <n v="1934"/>
    <x v="0"/>
    <n v="9"/>
    <s v="Yes"/>
    <s v="May"/>
    <n v="2023"/>
  </r>
  <r>
    <s v="S00144657"/>
    <x v="17"/>
    <s v="P13"/>
    <x v="5"/>
    <x v="119"/>
    <n v="5474.25"/>
    <n v="685"/>
    <x v="2"/>
    <n v="7.9916058394160583"/>
    <s v="No"/>
    <s v="September"/>
    <n v="2024"/>
  </r>
  <r>
    <s v="S00144717"/>
    <x v="17"/>
    <s v="P13"/>
    <x v="4"/>
    <x v="51"/>
    <n v="5001.75"/>
    <n v="834"/>
    <x v="1"/>
    <n v="5.9973021582733814"/>
    <s v="No"/>
    <s v="August"/>
    <n v="2024"/>
  </r>
  <r>
    <s v="S00144778"/>
    <x v="17"/>
    <s v="P14"/>
    <x v="5"/>
    <x v="104"/>
    <n v="5305.5"/>
    <n v="332"/>
    <x v="0"/>
    <n v="15.980421686746988"/>
    <s v="Yes"/>
    <s v="April"/>
    <n v="2023"/>
  </r>
  <r>
    <s v="S00144790"/>
    <x v="17"/>
    <s v="P15"/>
    <x v="3"/>
    <x v="190"/>
    <n v="6198.75"/>
    <n v="310"/>
    <x v="0"/>
    <n v="19.995967741935484"/>
    <s v="Yes"/>
    <s v="September"/>
    <n v="2023"/>
  </r>
  <r>
    <s v="S00144807"/>
    <x v="17"/>
    <s v="P15"/>
    <x v="3"/>
    <x v="274"/>
    <n v="758.25"/>
    <n v="37"/>
    <x v="0"/>
    <n v="20.493243243243242"/>
    <s v="Yes"/>
    <s v="February"/>
    <n v="2024"/>
  </r>
  <r>
    <s v="S00144829"/>
    <x v="17"/>
    <s v="P16"/>
    <x v="5"/>
    <x v="242"/>
    <n v="6574.5"/>
    <n v="439"/>
    <x v="0"/>
    <n v="14.976082004555808"/>
    <s v="Yes"/>
    <s v="November"/>
    <n v="2023"/>
  </r>
  <r>
    <s v="S00144860"/>
    <x v="17"/>
    <s v="P16"/>
    <x v="3"/>
    <x v="276"/>
    <n v="4770"/>
    <n v="299"/>
    <x v="0"/>
    <n v="15.953177257525084"/>
    <s v="Yes"/>
    <s v="October"/>
    <n v="2023"/>
  </r>
  <r>
    <s v="S00144874"/>
    <x v="17"/>
    <s v="P16"/>
    <x v="3"/>
    <x v="30"/>
    <n v="4799.25"/>
    <n v="320"/>
    <x v="3"/>
    <n v="14.99765625"/>
    <s v="No"/>
    <s v="August"/>
    <n v="2024"/>
  </r>
  <r>
    <s v="S00144944"/>
    <x v="17"/>
    <s v="P17"/>
    <x v="3"/>
    <x v="216"/>
    <n v="8455.5"/>
    <n v="940"/>
    <x v="0"/>
    <n v="8.9952127659574472"/>
    <s v="Yes"/>
    <s v="May"/>
    <n v="2024"/>
  </r>
  <r>
    <s v="S00144980"/>
    <x v="17"/>
    <s v="P18"/>
    <x v="5"/>
    <x v="301"/>
    <n v="7481.25"/>
    <n v="749"/>
    <x v="0"/>
    <n v="9.9883177570093462"/>
    <s v="Yes"/>
    <s v="February"/>
    <n v="2023"/>
  </r>
  <r>
    <s v="S00145005"/>
    <x v="17"/>
    <s v="P18"/>
    <x v="0"/>
    <x v="308"/>
    <n v="15826.5"/>
    <n v="1759"/>
    <x v="0"/>
    <n v="8.9974417282546906"/>
    <s v="Yes"/>
    <s v="March"/>
    <n v="2024"/>
  </r>
  <r>
    <s v="S00145011"/>
    <x v="17"/>
    <s v="P18"/>
    <x v="3"/>
    <x v="132"/>
    <n v="4779"/>
    <n v="531"/>
    <x v="0"/>
    <n v="9"/>
    <s v="Yes"/>
    <s v="July"/>
    <n v="2023"/>
  </r>
  <r>
    <s v="S00145057"/>
    <x v="17"/>
    <s v="P18"/>
    <x v="4"/>
    <x v="337"/>
    <n v="10743.75"/>
    <n v="1194"/>
    <x v="2"/>
    <n v="8.9981155778894468"/>
    <s v="No"/>
    <s v="September"/>
    <n v="2024"/>
  </r>
  <r>
    <s v="S00145062"/>
    <x v="17"/>
    <s v="P19"/>
    <x v="3"/>
    <x v="198"/>
    <n v="1298.25"/>
    <n v="47"/>
    <x v="1"/>
    <n v="27.622340425531913"/>
    <s v="No"/>
    <s v="August"/>
    <n v="2024"/>
  </r>
  <r>
    <s v="S00145072"/>
    <x v="17"/>
    <s v="P19"/>
    <x v="0"/>
    <x v="51"/>
    <n v="5512.5"/>
    <n v="213"/>
    <x v="1"/>
    <n v="25.880281690140844"/>
    <s v="No"/>
    <s v="August"/>
    <n v="2024"/>
  </r>
  <r>
    <s v="S00145105"/>
    <x v="17"/>
    <s v="P19"/>
    <x v="0"/>
    <x v="69"/>
    <n v="1858.5"/>
    <n v="65"/>
    <x v="0"/>
    <n v="28.592307692307692"/>
    <s v="Yes"/>
    <s v="July"/>
    <n v="2023"/>
  </r>
  <r>
    <s v="S00145119"/>
    <x v="17"/>
    <s v="P20"/>
    <x v="2"/>
    <x v="329"/>
    <n v="5415.75"/>
    <n v="602"/>
    <x v="0"/>
    <n v="8.9962624584717616"/>
    <s v="Yes"/>
    <s v="November"/>
    <n v="2023"/>
  </r>
  <r>
    <s v="S00145140"/>
    <x v="17"/>
    <s v="P20"/>
    <x v="0"/>
    <x v="20"/>
    <n v="1005.75"/>
    <n v="112"/>
    <x v="0"/>
    <n v="8.9799107142857135"/>
    <s v="Yes"/>
    <s v="July"/>
    <n v="2023"/>
  </r>
  <r>
    <s v="S00145223"/>
    <x v="17"/>
    <s v="P21"/>
    <x v="1"/>
    <x v="80"/>
    <n v="3514.5"/>
    <n v="352"/>
    <x v="0"/>
    <n v="9.984375"/>
    <s v="Yes"/>
    <s v="February"/>
    <n v="2024"/>
  </r>
  <r>
    <s v="S00145228"/>
    <x v="17"/>
    <s v="P21"/>
    <x v="4"/>
    <x v="103"/>
    <n v="5872.5"/>
    <n v="534"/>
    <x v="0"/>
    <n v="10.997191011235955"/>
    <s v="Yes"/>
    <s v="December"/>
    <n v="2023"/>
  </r>
  <r>
    <s v="S00145256"/>
    <x v="17"/>
    <s v="P22"/>
    <x v="1"/>
    <x v="298"/>
    <n v="1062"/>
    <n v="54"/>
    <x v="0"/>
    <n v="19.666666666666668"/>
    <s v="Yes"/>
    <s v="February"/>
    <n v="2024"/>
  </r>
  <r>
    <s v="S00145264"/>
    <x v="17"/>
    <s v="P22"/>
    <x v="4"/>
    <x v="302"/>
    <n v="3492"/>
    <n v="194"/>
    <x v="0"/>
    <n v="18"/>
    <s v="Yes"/>
    <s v="April"/>
    <n v="2023"/>
  </r>
  <r>
    <s v="S00145268"/>
    <x v="17"/>
    <s v="P22"/>
    <x v="3"/>
    <x v="84"/>
    <n v="11263.5"/>
    <n v="564"/>
    <x v="3"/>
    <n v="19.970744680851062"/>
    <s v="No"/>
    <s v="November"/>
    <n v="2023"/>
  </r>
  <r>
    <s v="S00145297"/>
    <x v="17"/>
    <s v="P22"/>
    <x v="4"/>
    <x v="329"/>
    <n v="7182"/>
    <n v="399"/>
    <x v="0"/>
    <n v="18"/>
    <s v="Yes"/>
    <s v="November"/>
    <n v="2023"/>
  </r>
  <r>
    <s v="S00145298"/>
    <x v="17"/>
    <s v="P22"/>
    <x v="4"/>
    <x v="297"/>
    <n v="13245.75"/>
    <n v="603"/>
    <x v="0"/>
    <n v="21.96641791044776"/>
    <s v="Yes"/>
    <s v="July"/>
    <n v="2023"/>
  </r>
  <r>
    <s v="S00145315"/>
    <x v="17"/>
    <s v="P22"/>
    <x v="4"/>
    <x v="380"/>
    <n v="11736"/>
    <n v="587"/>
    <x v="0"/>
    <n v="19.993185689948891"/>
    <s v="Yes"/>
    <s v="June"/>
    <n v="2023"/>
  </r>
  <r>
    <s v="S00145355"/>
    <x v="18"/>
    <s v="P01"/>
    <x v="5"/>
    <x v="21"/>
    <n v="12966.75"/>
    <n v="998"/>
    <x v="0"/>
    <n v="12.992735470941884"/>
    <s v="Yes"/>
    <s v="October"/>
    <n v="2023"/>
  </r>
  <r>
    <s v="S00145412"/>
    <x v="18"/>
    <s v="P01"/>
    <x v="0"/>
    <x v="150"/>
    <n v="2274.75"/>
    <n v="143"/>
    <x v="0"/>
    <n v="15.907342657342657"/>
    <s v="Yes"/>
    <s v="August"/>
    <n v="2023"/>
  </r>
  <r>
    <s v="S00145427"/>
    <x v="18"/>
    <s v="P01"/>
    <x v="1"/>
    <x v="293"/>
    <n v="6840"/>
    <n v="428"/>
    <x v="0"/>
    <n v="15.981308411214954"/>
    <s v="Yes"/>
    <s v="April"/>
    <n v="2023"/>
  </r>
  <r>
    <s v="S00145480"/>
    <x v="18"/>
    <s v="P04"/>
    <x v="0"/>
    <x v="398"/>
    <n v="22.5"/>
    <n v="3"/>
    <x v="0"/>
    <n v="7.5"/>
    <s v="Yes"/>
    <s v="May"/>
    <n v="2023"/>
  </r>
  <r>
    <s v="S00145489"/>
    <x v="18"/>
    <s v="P04"/>
    <x v="3"/>
    <x v="329"/>
    <n v="10354.5"/>
    <n v="1295"/>
    <x v="0"/>
    <n v="7.9957528957528954"/>
    <s v="Yes"/>
    <s v="November"/>
    <n v="2023"/>
  </r>
  <r>
    <s v="S00145534"/>
    <x v="18"/>
    <s v="P04"/>
    <x v="4"/>
    <x v="263"/>
    <n v="3343.5"/>
    <n v="372"/>
    <x v="0"/>
    <n v="8.987903225806452"/>
    <s v="Yes"/>
    <s v="August"/>
    <n v="2023"/>
  </r>
  <r>
    <s v="S00145561"/>
    <x v="18"/>
    <s v="P04"/>
    <x v="2"/>
    <x v="156"/>
    <n v="7200"/>
    <n v="800"/>
    <x v="0"/>
    <n v="9"/>
    <s v="Yes"/>
    <s v="September"/>
    <n v="2023"/>
  </r>
  <r>
    <s v="S00145568"/>
    <x v="18"/>
    <s v="P04"/>
    <x v="4"/>
    <x v="109"/>
    <n v="2900.25"/>
    <n v="581"/>
    <x v="0"/>
    <n v="4.9918244406196211"/>
    <s v="Yes"/>
    <s v="February"/>
    <n v="2024"/>
  </r>
  <r>
    <s v="S00145634"/>
    <x v="18"/>
    <s v="P05"/>
    <x v="0"/>
    <x v="129"/>
    <n v="7753.5"/>
    <n v="1551"/>
    <x v="0"/>
    <n v="4.9990328820116057"/>
    <s v="Yes"/>
    <s v="December"/>
    <n v="2023"/>
  </r>
  <r>
    <s v="S00145639"/>
    <x v="18"/>
    <s v="P05"/>
    <x v="3"/>
    <x v="304"/>
    <n v="1851.75"/>
    <n v="371"/>
    <x v="0"/>
    <n v="4.9912398921832883"/>
    <s v="Yes"/>
    <s v="November"/>
    <n v="2023"/>
  </r>
  <r>
    <s v="S00145646"/>
    <x v="18"/>
    <s v="P05"/>
    <x v="2"/>
    <x v="60"/>
    <n v="7141.5"/>
    <n v="893"/>
    <x v="0"/>
    <n v="7.9972004479283312"/>
    <s v="Yes"/>
    <s v="October"/>
    <n v="2023"/>
  </r>
  <r>
    <s v="S00145714"/>
    <x v="18"/>
    <s v="P06"/>
    <x v="2"/>
    <x v="193"/>
    <n v="123.75"/>
    <n v="5"/>
    <x v="0"/>
    <n v="24.75"/>
    <s v="Yes"/>
    <s v="November"/>
    <n v="2023"/>
  </r>
  <r>
    <s v="S00145853"/>
    <x v="18"/>
    <s v="P08"/>
    <x v="0"/>
    <x v="393"/>
    <n v="8820"/>
    <n v="401"/>
    <x v="0"/>
    <n v="21.99501246882793"/>
    <s v="Yes"/>
    <s v="January"/>
    <n v="2024"/>
  </r>
  <r>
    <s v="S00145863"/>
    <x v="18"/>
    <s v="P08"/>
    <x v="3"/>
    <x v="179"/>
    <n v="659.25"/>
    <n v="33"/>
    <x v="0"/>
    <n v="19.977272727272727"/>
    <s v="Yes"/>
    <s v="December"/>
    <n v="2023"/>
  </r>
  <r>
    <s v="S00145885"/>
    <x v="18"/>
    <s v="P08"/>
    <x v="1"/>
    <x v="292"/>
    <n v="8838"/>
    <n v="491"/>
    <x v="0"/>
    <n v="18"/>
    <s v="Yes"/>
    <s v="February"/>
    <n v="2024"/>
  </r>
  <r>
    <s v="S00145894"/>
    <x v="18"/>
    <s v="P09"/>
    <x v="3"/>
    <x v="283"/>
    <n v="1881"/>
    <n v="95"/>
    <x v="0"/>
    <n v="19.8"/>
    <s v="Yes"/>
    <s v="July"/>
    <n v="2023"/>
  </r>
  <r>
    <s v="S00145955"/>
    <x v="18"/>
    <s v="P10"/>
    <x v="0"/>
    <x v="105"/>
    <n v="7629.75"/>
    <n v="636"/>
    <x v="1"/>
    <n v="11.996462264150944"/>
    <s v="No"/>
    <s v="July"/>
    <n v="2024"/>
  </r>
  <r>
    <s v="S00145972"/>
    <x v="18"/>
    <s v="P10"/>
    <x v="0"/>
    <x v="14"/>
    <n v="8709.75"/>
    <n v="623"/>
    <x v="1"/>
    <n v="13.980337078651685"/>
    <s v="No"/>
    <s v="August"/>
    <n v="2024"/>
  </r>
  <r>
    <s v="S00145997"/>
    <x v="18"/>
    <s v="P10"/>
    <x v="3"/>
    <x v="175"/>
    <n v="4491"/>
    <n v="346"/>
    <x v="0"/>
    <n v="12.979768786127167"/>
    <s v="Yes"/>
    <s v="February"/>
    <n v="2023"/>
  </r>
  <r>
    <s v="S00145999"/>
    <x v="18"/>
    <s v="P10"/>
    <x v="3"/>
    <x v="63"/>
    <n v="2612.25"/>
    <n v="201"/>
    <x v="0"/>
    <n v="12.996268656716419"/>
    <s v="Yes"/>
    <s v="June"/>
    <n v="2023"/>
  </r>
  <r>
    <s v="S00146009"/>
    <x v="18"/>
    <s v="P10"/>
    <x v="4"/>
    <x v="144"/>
    <n v="540"/>
    <n v="45"/>
    <x v="1"/>
    <n v="12"/>
    <s v="No"/>
    <s v="August"/>
    <n v="2024"/>
  </r>
  <r>
    <s v="S00146029"/>
    <x v="18"/>
    <s v="P10"/>
    <x v="4"/>
    <x v="38"/>
    <n v="2333.25"/>
    <n v="195"/>
    <x v="0"/>
    <n v="11.965384615384615"/>
    <s v="Yes"/>
    <s v="January"/>
    <n v="2024"/>
  </r>
  <r>
    <s v="S00146042"/>
    <x v="18"/>
    <s v="P11"/>
    <x v="0"/>
    <x v="175"/>
    <n v="10264.5"/>
    <n v="604"/>
    <x v="0"/>
    <n v="16.994205298013245"/>
    <s v="Yes"/>
    <s v="February"/>
    <n v="2023"/>
  </r>
  <r>
    <s v="S00146054"/>
    <x v="18"/>
    <s v="P11"/>
    <x v="2"/>
    <x v="131"/>
    <n v="5395.5"/>
    <n v="318"/>
    <x v="0"/>
    <n v="16.966981132075471"/>
    <s v="Yes"/>
    <s v="May"/>
    <n v="2024"/>
  </r>
  <r>
    <s v="S00146118"/>
    <x v="18"/>
    <s v="P12"/>
    <x v="3"/>
    <x v="106"/>
    <n v="6324.75"/>
    <n v="487"/>
    <x v="0"/>
    <n v="12.987166324435318"/>
    <s v="Yes"/>
    <s v="January"/>
    <n v="2023"/>
  </r>
  <r>
    <s v="S00146194"/>
    <x v="18"/>
    <s v="P13"/>
    <x v="0"/>
    <x v="103"/>
    <n v="6642"/>
    <n v="831"/>
    <x v="0"/>
    <n v="7.9927797833935017"/>
    <s v="Yes"/>
    <s v="December"/>
    <n v="2023"/>
  </r>
  <r>
    <s v="S00146209"/>
    <x v="18"/>
    <s v="P13"/>
    <x v="1"/>
    <x v="414"/>
    <n v="76.5"/>
    <n v="10"/>
    <x v="0"/>
    <n v="7.65"/>
    <s v="Yes"/>
    <s v="December"/>
    <n v="2023"/>
  </r>
  <r>
    <s v="S00146220"/>
    <x v="18"/>
    <s v="P13"/>
    <x v="3"/>
    <x v="292"/>
    <n v="10728"/>
    <n v="1788"/>
    <x v="0"/>
    <n v="6"/>
    <s v="Yes"/>
    <s v="February"/>
    <n v="2024"/>
  </r>
  <r>
    <s v="S00146221"/>
    <x v="18"/>
    <s v="P13"/>
    <x v="5"/>
    <x v="242"/>
    <n v="3206.25"/>
    <n v="357"/>
    <x v="0"/>
    <n v="8.9810924369747891"/>
    <s v="Yes"/>
    <s v="November"/>
    <n v="2023"/>
  </r>
  <r>
    <s v="S00146229"/>
    <x v="18"/>
    <s v="P13"/>
    <x v="0"/>
    <x v="315"/>
    <n v="14442.75"/>
    <n v="2064"/>
    <x v="0"/>
    <n v="6.9974563953488369"/>
    <s v="Yes"/>
    <s v="February"/>
    <n v="2023"/>
  </r>
  <r>
    <s v="S00146235"/>
    <x v="18"/>
    <s v="P13"/>
    <x v="3"/>
    <x v="64"/>
    <n v="4689"/>
    <n v="521"/>
    <x v="0"/>
    <n v="9"/>
    <s v="Yes"/>
    <s v="August"/>
    <n v="2023"/>
  </r>
  <r>
    <s v="S00146262"/>
    <x v="18"/>
    <s v="P14"/>
    <x v="0"/>
    <x v="202"/>
    <n v="4745.25"/>
    <n v="280"/>
    <x v="0"/>
    <n v="16.947321428571428"/>
    <s v="Yes"/>
    <s v="June"/>
    <n v="2023"/>
  </r>
  <r>
    <s v="S00146268"/>
    <x v="18"/>
    <s v="P14"/>
    <x v="3"/>
    <x v="303"/>
    <n v="5985"/>
    <n v="428"/>
    <x v="0"/>
    <n v="13.983644859813085"/>
    <s v="Yes"/>
    <s v="January"/>
    <n v="2024"/>
  </r>
  <r>
    <s v="S00146289"/>
    <x v="18"/>
    <s v="P14"/>
    <x v="5"/>
    <x v="53"/>
    <n v="2088"/>
    <n v="123"/>
    <x v="2"/>
    <n v="16.975609756097562"/>
    <s v="No"/>
    <s v="September"/>
    <n v="2024"/>
  </r>
  <r>
    <s v="S00146298"/>
    <x v="18"/>
    <s v="P14"/>
    <x v="4"/>
    <x v="273"/>
    <n v="7125.75"/>
    <n v="509"/>
    <x v="1"/>
    <n v="13.99950884086444"/>
    <s v="No"/>
    <s v="July"/>
    <n v="2024"/>
  </r>
  <r>
    <s v="S00146422"/>
    <x v="18"/>
    <s v="P16"/>
    <x v="3"/>
    <x v="455"/>
    <n v="6655.5"/>
    <n v="392"/>
    <x v="0"/>
    <n v="16.978316326530614"/>
    <s v="Yes"/>
    <s v="April"/>
    <n v="2024"/>
  </r>
  <r>
    <s v="S00146480"/>
    <x v="18"/>
    <s v="P17"/>
    <x v="1"/>
    <x v="45"/>
    <n v="2646"/>
    <n v="331"/>
    <x v="0"/>
    <n v="7.9939577039274923"/>
    <s v="Yes"/>
    <s v="October"/>
    <n v="2023"/>
  </r>
  <r>
    <s v="S00146500"/>
    <x v="18"/>
    <s v="P17"/>
    <x v="0"/>
    <x v="213"/>
    <n v="4569.75"/>
    <n v="572"/>
    <x v="0"/>
    <n v="7.9890734265734267"/>
    <s v="Yes"/>
    <s v="January"/>
    <n v="2023"/>
  </r>
  <r>
    <s v="S00146562"/>
    <x v="18"/>
    <s v="P18"/>
    <x v="5"/>
    <x v="137"/>
    <n v="7116.75"/>
    <n v="712"/>
    <x v="2"/>
    <n v="9.9954353932584272"/>
    <s v="No"/>
    <s v="September"/>
    <n v="2024"/>
  </r>
  <r>
    <s v="S00146616"/>
    <x v="18"/>
    <s v="P19"/>
    <x v="1"/>
    <x v="354"/>
    <n v="8914.5"/>
    <n v="343"/>
    <x v="0"/>
    <n v="25.989795918367346"/>
    <s v="Yes"/>
    <s v="January"/>
    <n v="2024"/>
  </r>
  <r>
    <s v="S00146653"/>
    <x v="18"/>
    <s v="P20"/>
    <x v="0"/>
    <x v="395"/>
    <n v="1950.75"/>
    <n v="196"/>
    <x v="0"/>
    <n v="9.9528061224489797"/>
    <s v="Yes"/>
    <s v="May"/>
    <n v="2024"/>
  </r>
  <r>
    <s v="S00146660"/>
    <x v="18"/>
    <s v="P20"/>
    <x v="3"/>
    <x v="78"/>
    <n v="4392"/>
    <n v="400"/>
    <x v="0"/>
    <n v="10.98"/>
    <s v="Yes"/>
    <s v="August"/>
    <n v="2023"/>
  </r>
  <r>
    <s v="S00146667"/>
    <x v="18"/>
    <s v="P20"/>
    <x v="1"/>
    <x v="267"/>
    <n v="13785.75"/>
    <n v="1724"/>
    <x v="1"/>
    <n v="7.9963747099767986"/>
    <s v="No"/>
    <s v="July"/>
    <n v="2024"/>
  </r>
  <r>
    <s v="S00146751"/>
    <x v="18"/>
    <s v="P21"/>
    <x v="2"/>
    <x v="347"/>
    <n v="6309"/>
    <n v="902"/>
    <x v="0"/>
    <n v="6.9944567627494454"/>
    <s v="Yes"/>
    <s v="August"/>
    <n v="2023"/>
  </r>
  <r>
    <s v="S00146763"/>
    <x v="18"/>
    <s v="P21"/>
    <x v="3"/>
    <x v="295"/>
    <n v="3249"/>
    <n v="296"/>
    <x v="0"/>
    <n v="10.976351351351351"/>
    <s v="Yes"/>
    <s v="September"/>
    <n v="2023"/>
  </r>
  <r>
    <s v="S00146916"/>
    <x v="18"/>
    <s v="P01"/>
    <x v="3"/>
    <x v="62"/>
    <n v="6610.5"/>
    <n v="473"/>
    <x v="0"/>
    <n v="13.97568710359408"/>
    <s v="Yes"/>
    <s v="November"/>
    <n v="2023"/>
  </r>
  <r>
    <s v="S00146933"/>
    <x v="18"/>
    <s v="P01"/>
    <x v="3"/>
    <x v="269"/>
    <n v="6468.75"/>
    <n v="463"/>
    <x v="0"/>
    <n v="13.971382289416846"/>
    <s v="Yes"/>
    <s v="May"/>
    <n v="2024"/>
  </r>
  <r>
    <s v="S00146941"/>
    <x v="18"/>
    <s v="P01"/>
    <x v="0"/>
    <x v="444"/>
    <n v="11792.25"/>
    <n v="787"/>
    <x v="0"/>
    <n v="14.983799237611182"/>
    <s v="Yes"/>
    <s v="May"/>
    <n v="2024"/>
  </r>
  <r>
    <s v="S00146994"/>
    <x v="18"/>
    <s v="P03"/>
    <x v="0"/>
    <x v="204"/>
    <n v="938.25"/>
    <n v="94"/>
    <x v="0"/>
    <n v="9.9813829787234045"/>
    <s v="Yes"/>
    <s v="September"/>
    <n v="2023"/>
  </r>
  <r>
    <s v="S00147006"/>
    <x v="18"/>
    <s v="P04"/>
    <x v="2"/>
    <x v="176"/>
    <n v="2675.25"/>
    <n v="383"/>
    <x v="3"/>
    <n v="6.9849869451697124"/>
    <s v="No"/>
    <s v="May"/>
    <n v="2023"/>
  </r>
  <r>
    <s v="S00147009"/>
    <x v="18"/>
    <s v="P04"/>
    <x v="0"/>
    <x v="431"/>
    <n v="609.75"/>
    <n v="122"/>
    <x v="0"/>
    <n v="4.9979508196721314"/>
    <s v="Yes"/>
    <s v="July"/>
    <n v="2023"/>
  </r>
  <r>
    <s v="S00147037"/>
    <x v="18"/>
    <s v="P04"/>
    <x v="5"/>
    <x v="140"/>
    <n v="7004.25"/>
    <n v="876"/>
    <x v="0"/>
    <n v="7.9957191780821919"/>
    <s v="Yes"/>
    <s v="October"/>
    <n v="2023"/>
  </r>
  <r>
    <s v="S00147040"/>
    <x v="18"/>
    <s v="P04"/>
    <x v="2"/>
    <x v="336"/>
    <n v="3703.5"/>
    <n v="741"/>
    <x v="3"/>
    <n v="4.9979757085020244"/>
    <s v="No"/>
    <s v="June"/>
    <n v="2023"/>
  </r>
  <r>
    <s v="S00147055"/>
    <x v="18"/>
    <s v="P04"/>
    <x v="5"/>
    <x v="230"/>
    <n v="2310.75"/>
    <n v="257"/>
    <x v="0"/>
    <n v="8.9912451361867696"/>
    <s v="Yes"/>
    <s v="July"/>
    <n v="2023"/>
  </r>
  <r>
    <s v="S00147067"/>
    <x v="18"/>
    <s v="P04"/>
    <x v="3"/>
    <x v="238"/>
    <n v="5213.25"/>
    <n v="869"/>
    <x v="3"/>
    <n v="5.9991369390103566"/>
    <s v="No"/>
    <s v="May"/>
    <n v="2024"/>
  </r>
  <r>
    <s v="S00147070"/>
    <x v="18"/>
    <s v="P04"/>
    <x v="3"/>
    <x v="324"/>
    <n v="1476"/>
    <n v="211"/>
    <x v="0"/>
    <n v="6.9952606635071088"/>
    <s v="Yes"/>
    <s v="May"/>
    <n v="2024"/>
  </r>
  <r>
    <s v="S00147073"/>
    <x v="18"/>
    <s v="P04"/>
    <x v="5"/>
    <x v="391"/>
    <n v="5613.75"/>
    <n v="624"/>
    <x v="0"/>
    <n v="8.9963942307692299"/>
    <s v="Yes"/>
    <s v="February"/>
    <n v="2024"/>
  </r>
  <r>
    <s v="S00147082"/>
    <x v="18"/>
    <s v="P04"/>
    <x v="4"/>
    <x v="187"/>
    <n v="11902.5"/>
    <n v="1701"/>
    <x v="0"/>
    <n v="6.9973544973544977"/>
    <s v="Yes"/>
    <s v="February"/>
    <n v="2024"/>
  </r>
  <r>
    <s v="S00147092"/>
    <x v="18"/>
    <s v="P04"/>
    <x v="1"/>
    <x v="280"/>
    <n v="8676"/>
    <n v="1085"/>
    <x v="0"/>
    <n v="7.9963133640552995"/>
    <s v="Yes"/>
    <s v="January"/>
    <n v="2024"/>
  </r>
  <r>
    <s v="S00147093"/>
    <x v="18"/>
    <s v="P04"/>
    <x v="1"/>
    <x v="225"/>
    <n v="4131"/>
    <n v="591"/>
    <x v="1"/>
    <n v="6.9898477157360404"/>
    <s v="No"/>
    <s v="July"/>
    <n v="2024"/>
  </r>
  <r>
    <s v="S00147112"/>
    <x v="18"/>
    <s v="P04"/>
    <x v="0"/>
    <x v="82"/>
    <n v="3251.25"/>
    <n v="542"/>
    <x v="0"/>
    <n v="5.9986162361623618"/>
    <s v="Yes"/>
    <s v="February"/>
    <n v="2024"/>
  </r>
  <r>
    <s v="S00147125"/>
    <x v="18"/>
    <s v="P05"/>
    <x v="2"/>
    <x v="348"/>
    <n v="3568.5"/>
    <n v="595"/>
    <x v="0"/>
    <n v="5.9974789915966387"/>
    <s v="Yes"/>
    <s v="May"/>
    <n v="2024"/>
  </r>
  <r>
    <s v="S00147127"/>
    <x v="18"/>
    <s v="P05"/>
    <x v="1"/>
    <x v="60"/>
    <n v="11184.75"/>
    <n v="1399"/>
    <x v="0"/>
    <n v="7.9948177269478196"/>
    <s v="Yes"/>
    <s v="October"/>
    <n v="2023"/>
  </r>
  <r>
    <s v="S00147148"/>
    <x v="18"/>
    <s v="P05"/>
    <x v="4"/>
    <x v="84"/>
    <n v="7578"/>
    <n v="948"/>
    <x v="0"/>
    <n v="7.9936708860759493"/>
    <s v="Yes"/>
    <s v="November"/>
    <n v="2023"/>
  </r>
  <r>
    <s v="S00147173"/>
    <x v="18"/>
    <s v="P05"/>
    <x v="5"/>
    <x v="267"/>
    <n v="9627.75"/>
    <n v="1204"/>
    <x v="1"/>
    <n v="7.996470099667774"/>
    <s v="No"/>
    <s v="July"/>
    <n v="2024"/>
  </r>
  <r>
    <s v="S00147193"/>
    <x v="18"/>
    <s v="P05"/>
    <x v="2"/>
    <x v="315"/>
    <n v="5292"/>
    <n v="882"/>
    <x v="0"/>
    <n v="6"/>
    <s v="Yes"/>
    <s v="February"/>
    <n v="2023"/>
  </r>
  <r>
    <s v="S00147198"/>
    <x v="18"/>
    <s v="P05"/>
    <x v="0"/>
    <x v="41"/>
    <n v="3681"/>
    <n v="614"/>
    <x v="0"/>
    <n v="5.9951140065146582"/>
    <s v="Yes"/>
    <s v="May"/>
    <n v="2024"/>
  </r>
  <r>
    <s v="S00147287"/>
    <x v="18"/>
    <s v="P07"/>
    <x v="4"/>
    <x v="146"/>
    <n v="4162.5"/>
    <n v="167"/>
    <x v="0"/>
    <n v="24.925149700598801"/>
    <s v="Yes"/>
    <s v="April"/>
    <n v="2024"/>
  </r>
  <r>
    <s v="S00147321"/>
    <x v="18"/>
    <s v="P07"/>
    <x v="4"/>
    <x v="204"/>
    <n v="5501.25"/>
    <n v="197"/>
    <x v="0"/>
    <n v="27.925126903553299"/>
    <s v="Yes"/>
    <s v="September"/>
    <n v="2023"/>
  </r>
  <r>
    <s v="S00147327"/>
    <x v="18"/>
    <s v="P07"/>
    <x v="5"/>
    <x v="433"/>
    <n v="4826.25"/>
    <n v="173"/>
    <x v="0"/>
    <n v="27.897398843930635"/>
    <s v="Yes"/>
    <s v="May"/>
    <n v="2023"/>
  </r>
  <r>
    <s v="S00147358"/>
    <x v="18"/>
    <s v="P08"/>
    <x v="3"/>
    <x v="13"/>
    <n v="7753.5"/>
    <n v="388"/>
    <x v="0"/>
    <n v="19.983247422680414"/>
    <s v="Yes"/>
    <s v="May"/>
    <n v="2024"/>
  </r>
  <r>
    <s v="S00147373"/>
    <x v="18"/>
    <s v="P08"/>
    <x v="3"/>
    <x v="199"/>
    <n v="9463.5"/>
    <n v="474"/>
    <x v="0"/>
    <n v="19.965189873417721"/>
    <s v="Yes"/>
    <s v="April"/>
    <n v="2024"/>
  </r>
  <r>
    <s v="S00147416"/>
    <x v="18"/>
    <s v="P08"/>
    <x v="1"/>
    <x v="124"/>
    <n v="8561.25"/>
    <n v="408"/>
    <x v="0"/>
    <n v="20.983455882352942"/>
    <s v="Yes"/>
    <s v="January"/>
    <n v="2023"/>
  </r>
  <r>
    <s v="S00147418"/>
    <x v="18"/>
    <s v="P08"/>
    <x v="0"/>
    <x v="98"/>
    <n v="11983.5"/>
    <n v="545"/>
    <x v="1"/>
    <n v="21.988073394495412"/>
    <s v="No"/>
    <s v="July"/>
    <n v="2024"/>
  </r>
  <r>
    <s v="S00147437"/>
    <x v="18"/>
    <s v="P09"/>
    <x v="4"/>
    <x v="129"/>
    <n v="5613.75"/>
    <n v="256"/>
    <x v="3"/>
    <n v="21.9287109375"/>
    <s v="No"/>
    <s v="December"/>
    <n v="2023"/>
  </r>
  <r>
    <s v="S00147503"/>
    <x v="18"/>
    <s v="P10"/>
    <x v="0"/>
    <x v="88"/>
    <n v="7431.75"/>
    <n v="620"/>
    <x v="0"/>
    <n v="11.986693548387096"/>
    <s v="Yes"/>
    <s v="November"/>
    <n v="2023"/>
  </r>
  <r>
    <s v="S00147537"/>
    <x v="18"/>
    <s v="P10"/>
    <x v="0"/>
    <x v="181"/>
    <n v="375.75"/>
    <n v="29"/>
    <x v="0"/>
    <n v="12.956896551724139"/>
    <s v="Yes"/>
    <s v="October"/>
    <n v="2023"/>
  </r>
  <r>
    <s v="S00147596"/>
    <x v="18"/>
    <s v="P12"/>
    <x v="3"/>
    <x v="382"/>
    <n v="5406.75"/>
    <n v="416"/>
    <x v="0"/>
    <n v="12.996995192307692"/>
    <s v="Yes"/>
    <s v="January"/>
    <n v="2024"/>
  </r>
  <r>
    <s v="S00147614"/>
    <x v="18"/>
    <s v="P12"/>
    <x v="3"/>
    <x v="342"/>
    <n v="9535.5"/>
    <n v="596"/>
    <x v="0"/>
    <n v="15.999161073825503"/>
    <s v="Yes"/>
    <s v="June"/>
    <n v="2024"/>
  </r>
  <r>
    <s v="S00147668"/>
    <x v="18"/>
    <s v="P13"/>
    <x v="5"/>
    <x v="134"/>
    <n v="1606.5"/>
    <n v="201"/>
    <x v="0"/>
    <n v="7.9925373134328357"/>
    <s v="Yes"/>
    <s v="February"/>
    <n v="2024"/>
  </r>
  <r>
    <s v="S00147670"/>
    <x v="18"/>
    <s v="P13"/>
    <x v="1"/>
    <x v="206"/>
    <n v="5406.75"/>
    <n v="601"/>
    <x v="0"/>
    <n v="8.9962562396006653"/>
    <s v="Yes"/>
    <s v="January"/>
    <n v="2023"/>
  </r>
  <r>
    <s v="S00147713"/>
    <x v="18"/>
    <s v="P13"/>
    <x v="3"/>
    <x v="61"/>
    <n v="15531.75"/>
    <n v="1726"/>
    <x v="3"/>
    <n v="8.9986964078794909"/>
    <s v="No"/>
    <s v="January"/>
    <n v="2024"/>
  </r>
  <r>
    <s v="S00147718"/>
    <x v="18"/>
    <s v="P13"/>
    <x v="5"/>
    <x v="253"/>
    <n v="1426.5"/>
    <n v="238"/>
    <x v="0"/>
    <n v="5.9936974789915967"/>
    <s v="Yes"/>
    <s v="August"/>
    <n v="2023"/>
  </r>
  <r>
    <s v="S00147720"/>
    <x v="18"/>
    <s v="P13"/>
    <x v="2"/>
    <x v="380"/>
    <n v="3622.5"/>
    <n v="453"/>
    <x v="0"/>
    <n v="7.9966887417218544"/>
    <s v="Yes"/>
    <s v="June"/>
    <n v="2023"/>
  </r>
  <r>
    <s v="S00147722"/>
    <x v="18"/>
    <s v="P13"/>
    <x v="1"/>
    <x v="346"/>
    <n v="5292"/>
    <n v="588"/>
    <x v="2"/>
    <n v="9"/>
    <s v="No"/>
    <s v="September"/>
    <n v="2024"/>
  </r>
  <r>
    <s v="S00147728"/>
    <x v="18"/>
    <s v="P13"/>
    <x v="4"/>
    <x v="362"/>
    <n v="1840.5"/>
    <n v="185"/>
    <x v="1"/>
    <n v="9.9486486486486481"/>
    <s v="No"/>
    <s v="August"/>
    <n v="2024"/>
  </r>
  <r>
    <s v="S00147765"/>
    <x v="18"/>
    <s v="P13"/>
    <x v="3"/>
    <x v="2"/>
    <n v="6059.25"/>
    <n v="866"/>
    <x v="0"/>
    <n v="6.996824480369515"/>
    <s v="Yes"/>
    <s v="June"/>
    <n v="2024"/>
  </r>
  <r>
    <s v="S00147774"/>
    <x v="18"/>
    <s v="P13"/>
    <x v="0"/>
    <x v="354"/>
    <n v="2220.75"/>
    <n v="278"/>
    <x v="0"/>
    <n v="7.9883093525179856"/>
    <s v="Yes"/>
    <s v="January"/>
    <n v="2024"/>
  </r>
  <r>
    <s v="S00147798"/>
    <x v="18"/>
    <s v="P14"/>
    <x v="3"/>
    <x v="54"/>
    <n v="524.25"/>
    <n v="31"/>
    <x v="1"/>
    <n v="16.911290322580644"/>
    <s v="No"/>
    <s v="July"/>
    <n v="2024"/>
  </r>
  <r>
    <s v="S00147822"/>
    <x v="18"/>
    <s v="P14"/>
    <x v="2"/>
    <x v="350"/>
    <n v="6729.75"/>
    <n v="449"/>
    <x v="0"/>
    <n v="14.988307349665924"/>
    <s v="Yes"/>
    <s v="November"/>
    <n v="2023"/>
  </r>
  <r>
    <s v="S00147967"/>
    <x v="18"/>
    <s v="P16"/>
    <x v="4"/>
    <x v="299"/>
    <n v="5620.5"/>
    <n v="352"/>
    <x v="0"/>
    <n v="15.967329545454545"/>
    <s v="Yes"/>
    <s v="December"/>
    <n v="2023"/>
  </r>
  <r>
    <s v="S00148013"/>
    <x v="18"/>
    <s v="P17"/>
    <x v="0"/>
    <x v="143"/>
    <n v="3548.25"/>
    <n v="444"/>
    <x v="0"/>
    <n v="7.9915540540540544"/>
    <s v="Yes"/>
    <s v="October"/>
    <n v="2023"/>
  </r>
  <r>
    <s v="S00148019"/>
    <x v="18"/>
    <s v="P17"/>
    <x v="3"/>
    <x v="311"/>
    <n v="11182.5"/>
    <n v="1243"/>
    <x v="0"/>
    <n v="8.9963797264682217"/>
    <s v="Yes"/>
    <s v="January"/>
    <n v="2023"/>
  </r>
  <r>
    <s v="S00148123"/>
    <x v="18"/>
    <s v="P19"/>
    <x v="3"/>
    <x v="114"/>
    <n v="9693"/>
    <n v="335"/>
    <x v="0"/>
    <n v="28.934328358208955"/>
    <s v="Yes"/>
    <s v="March"/>
    <n v="2023"/>
  </r>
  <r>
    <s v="S00148126"/>
    <x v="18"/>
    <s v="P19"/>
    <x v="5"/>
    <x v="16"/>
    <n v="9058.5"/>
    <n v="363"/>
    <x v="1"/>
    <n v="24.954545454545453"/>
    <s v="No"/>
    <s v="July"/>
    <n v="2024"/>
  </r>
  <r>
    <s v="S00148194"/>
    <x v="18"/>
    <s v="P20"/>
    <x v="5"/>
    <x v="49"/>
    <n v="11571.75"/>
    <n v="1158"/>
    <x v="2"/>
    <n v="9.9928756476683933"/>
    <s v="No"/>
    <s v="September"/>
    <n v="2024"/>
  </r>
  <r>
    <s v="S00148226"/>
    <x v="18"/>
    <s v="P21"/>
    <x v="3"/>
    <x v="284"/>
    <n v="3690"/>
    <n v="462"/>
    <x v="3"/>
    <n v="7.9870129870129869"/>
    <s v="No"/>
    <s v="March"/>
    <n v="2024"/>
  </r>
  <r>
    <s v="S00148229"/>
    <x v="18"/>
    <s v="P21"/>
    <x v="5"/>
    <x v="268"/>
    <n v="1595.25"/>
    <n v="160"/>
    <x v="0"/>
    <n v="9.9703125000000004"/>
    <s v="Yes"/>
    <s v="April"/>
    <n v="2024"/>
  </r>
  <r>
    <s v="S00148232"/>
    <x v="18"/>
    <s v="P21"/>
    <x v="1"/>
    <x v="187"/>
    <n v="7245"/>
    <n v="659"/>
    <x v="0"/>
    <n v="10.993930197268588"/>
    <s v="Yes"/>
    <s v="February"/>
    <n v="2024"/>
  </r>
  <r>
    <s v="S00148237"/>
    <x v="18"/>
    <s v="P21"/>
    <x v="4"/>
    <x v="226"/>
    <n v="13801.5"/>
    <n v="1726"/>
    <x v="0"/>
    <n v="7.9962340672074159"/>
    <s v="Yes"/>
    <s v="May"/>
    <n v="2024"/>
  </r>
  <r>
    <s v="S00148286"/>
    <x v="18"/>
    <s v="P21"/>
    <x v="0"/>
    <x v="431"/>
    <n v="1446.75"/>
    <n v="145"/>
    <x v="0"/>
    <n v="9.977586206896552"/>
    <s v="Yes"/>
    <s v="July"/>
    <n v="2023"/>
  </r>
  <r>
    <s v="S00148312"/>
    <x v="18"/>
    <s v="P22"/>
    <x v="5"/>
    <x v="423"/>
    <n v="8237.25"/>
    <n v="434"/>
    <x v="0"/>
    <n v="18.97983870967742"/>
    <s v="Yes"/>
    <s v="May"/>
    <n v="2024"/>
  </r>
  <r>
    <s v="S00148327"/>
    <x v="18"/>
    <s v="P22"/>
    <x v="3"/>
    <x v="103"/>
    <n v="3190.5"/>
    <n v="160"/>
    <x v="0"/>
    <n v="19.940625000000001"/>
    <s v="Yes"/>
    <s v="December"/>
    <n v="2023"/>
  </r>
  <r>
    <s v="S00148359"/>
    <x v="18"/>
    <s v="P22"/>
    <x v="3"/>
    <x v="291"/>
    <n v="6072.75"/>
    <n v="290"/>
    <x v="0"/>
    <n v="20.940517241379311"/>
    <s v="Yes"/>
    <s v="January"/>
    <n v="2023"/>
  </r>
  <r>
    <s v="S00148393"/>
    <x v="18"/>
    <s v="P22"/>
    <x v="3"/>
    <x v="105"/>
    <n v="7404.75"/>
    <n v="353"/>
    <x v="3"/>
    <n v="20.976628895184135"/>
    <s v="No"/>
    <s v="July"/>
    <n v="2024"/>
  </r>
  <r>
    <s v="S00148410"/>
    <x v="18"/>
    <s v="P01"/>
    <x v="3"/>
    <x v="47"/>
    <n v="2736"/>
    <n v="211"/>
    <x v="2"/>
    <n v="12.966824644549764"/>
    <s v="No"/>
    <s v="September"/>
    <n v="2024"/>
  </r>
  <r>
    <s v="S00148411"/>
    <x v="18"/>
    <s v="P01"/>
    <x v="3"/>
    <x v="45"/>
    <n v="402.75"/>
    <n v="31"/>
    <x v="0"/>
    <n v="12.991935483870968"/>
    <s v="Yes"/>
    <s v="October"/>
    <n v="2023"/>
  </r>
  <r>
    <s v="S00148438"/>
    <x v="18"/>
    <s v="P01"/>
    <x v="0"/>
    <x v="315"/>
    <n v="2625.75"/>
    <n v="165"/>
    <x v="0"/>
    <n v="15.913636363636364"/>
    <s v="Yes"/>
    <s v="February"/>
    <n v="2023"/>
  </r>
  <r>
    <s v="S00148446"/>
    <x v="18"/>
    <s v="P01"/>
    <x v="3"/>
    <x v="329"/>
    <n v="10010.25"/>
    <n v="626"/>
    <x v="0"/>
    <n v="15.990814696485623"/>
    <s v="Yes"/>
    <s v="November"/>
    <n v="2023"/>
  </r>
  <r>
    <s v="S00148450"/>
    <x v="18"/>
    <s v="P01"/>
    <x v="5"/>
    <x v="253"/>
    <n v="2745"/>
    <n v="183"/>
    <x v="0"/>
    <n v="15"/>
    <s v="Yes"/>
    <s v="August"/>
    <n v="2023"/>
  </r>
  <r>
    <s v="S00148476"/>
    <x v="18"/>
    <s v="P01"/>
    <x v="4"/>
    <x v="379"/>
    <n v="1527.75"/>
    <n v="128"/>
    <x v="0"/>
    <n v="11.935546875"/>
    <s v="Yes"/>
    <s v="January"/>
    <n v="2024"/>
  </r>
  <r>
    <s v="S00148501"/>
    <x v="18"/>
    <s v="P02"/>
    <x v="5"/>
    <x v="273"/>
    <n v="9234"/>
    <n v="616"/>
    <x v="3"/>
    <n v="14.99025974025974"/>
    <s v="No"/>
    <s v="July"/>
    <n v="2024"/>
  </r>
  <r>
    <s v="S00148530"/>
    <x v="18"/>
    <s v="P04"/>
    <x v="3"/>
    <x v="433"/>
    <n v="5778"/>
    <n v="963"/>
    <x v="0"/>
    <n v="6"/>
    <s v="Yes"/>
    <s v="May"/>
    <n v="2023"/>
  </r>
  <r>
    <s v="S00148552"/>
    <x v="18"/>
    <s v="P04"/>
    <x v="5"/>
    <x v="68"/>
    <n v="540"/>
    <n v="78"/>
    <x v="1"/>
    <n v="6.9230769230769234"/>
    <s v="No"/>
    <s v="July"/>
    <n v="2024"/>
  </r>
  <r>
    <s v="S00148562"/>
    <x v="18"/>
    <s v="P04"/>
    <x v="4"/>
    <x v="32"/>
    <n v="5692.5"/>
    <n v="712"/>
    <x v="0"/>
    <n v="7.9950842696629216"/>
    <s v="Yes"/>
    <s v="June"/>
    <n v="2024"/>
  </r>
  <r>
    <s v="S00148606"/>
    <x v="18"/>
    <s v="P04"/>
    <x v="1"/>
    <x v="4"/>
    <n v="6484.5"/>
    <n v="1297"/>
    <x v="0"/>
    <n v="4.9996144949884345"/>
    <s v="Yes"/>
    <s v="December"/>
    <n v="2023"/>
  </r>
  <r>
    <s v="S00148625"/>
    <x v="18"/>
    <s v="P04"/>
    <x v="0"/>
    <x v="80"/>
    <n v="4398.75"/>
    <n v="880"/>
    <x v="0"/>
    <n v="4.9985795454545459"/>
    <s v="Yes"/>
    <s v="February"/>
    <n v="2024"/>
  </r>
  <r>
    <s v="S00148630"/>
    <x v="18"/>
    <s v="P04"/>
    <x v="4"/>
    <x v="115"/>
    <n v="942.75"/>
    <n v="118"/>
    <x v="2"/>
    <n v="7.9894067796610173"/>
    <s v="No"/>
    <s v="September"/>
    <n v="2024"/>
  </r>
  <r>
    <s v="S00148690"/>
    <x v="18"/>
    <s v="P05"/>
    <x v="1"/>
    <x v="115"/>
    <n v="7611.75"/>
    <n v="952"/>
    <x v="2"/>
    <n v="7.9955357142857144"/>
    <s v="No"/>
    <s v="September"/>
    <n v="2024"/>
  </r>
  <r>
    <s v="S00148699"/>
    <x v="18"/>
    <s v="P05"/>
    <x v="3"/>
    <x v="383"/>
    <n v="4932"/>
    <n v="548"/>
    <x v="0"/>
    <n v="9"/>
    <s v="Yes"/>
    <s v="October"/>
    <n v="2023"/>
  </r>
  <r>
    <s v="S00148705"/>
    <x v="18"/>
    <s v="P05"/>
    <x v="5"/>
    <x v="272"/>
    <n v="801"/>
    <n v="134"/>
    <x v="1"/>
    <n v="5.9776119402985071"/>
    <s v="No"/>
    <s v="August"/>
    <n v="2024"/>
  </r>
  <r>
    <s v="S00148727"/>
    <x v="18"/>
    <s v="P05"/>
    <x v="0"/>
    <x v="169"/>
    <n v="740.25"/>
    <n v="83"/>
    <x v="1"/>
    <n v="8.918674698795181"/>
    <s v="No"/>
    <s v="August"/>
    <n v="2024"/>
  </r>
  <r>
    <s v="S00148753"/>
    <x v="18"/>
    <s v="P06"/>
    <x v="3"/>
    <x v="14"/>
    <n v="8964"/>
    <n v="332"/>
    <x v="1"/>
    <n v="27"/>
    <s v="No"/>
    <s v="August"/>
    <n v="2024"/>
  </r>
  <r>
    <s v="S00148793"/>
    <x v="18"/>
    <s v="P07"/>
    <x v="1"/>
    <x v="127"/>
    <n v="5593.5"/>
    <n v="224"/>
    <x v="0"/>
    <n v="24.970982142857142"/>
    <s v="Yes"/>
    <s v="July"/>
    <n v="2023"/>
  </r>
  <r>
    <s v="S00148819"/>
    <x v="18"/>
    <s v="P07"/>
    <x v="3"/>
    <x v="191"/>
    <n v="5449.5"/>
    <n v="202"/>
    <x v="0"/>
    <n v="26.977722772277229"/>
    <s v="Yes"/>
    <s v="February"/>
    <n v="2024"/>
  </r>
  <r>
    <s v="S00148830"/>
    <x v="18"/>
    <s v="P07"/>
    <x v="0"/>
    <x v="68"/>
    <n v="5307.75"/>
    <n v="213"/>
    <x v="1"/>
    <n v="24.919014084507044"/>
    <s v="No"/>
    <s v="July"/>
    <n v="2024"/>
  </r>
  <r>
    <s v="S00148844"/>
    <x v="18"/>
    <s v="P07"/>
    <x v="1"/>
    <x v="177"/>
    <n v="6547.5"/>
    <n v="252"/>
    <x v="0"/>
    <n v="25.982142857142858"/>
    <s v="Yes"/>
    <s v="May"/>
    <n v="2023"/>
  </r>
  <r>
    <s v="S00148897"/>
    <x v="18"/>
    <s v="P08"/>
    <x v="0"/>
    <x v="353"/>
    <n v="6975"/>
    <n v="349"/>
    <x v="0"/>
    <n v="19.98567335243553"/>
    <s v="Yes"/>
    <s v="April"/>
    <n v="2024"/>
  </r>
  <r>
    <s v="S00148915"/>
    <x v="18"/>
    <s v="P08"/>
    <x v="0"/>
    <x v="107"/>
    <n v="5343.75"/>
    <n v="282"/>
    <x v="0"/>
    <n v="18.949468085106382"/>
    <s v="Yes"/>
    <s v="November"/>
    <n v="2023"/>
  </r>
  <r>
    <s v="S00148950"/>
    <x v="18"/>
    <s v="P08"/>
    <x v="4"/>
    <x v="209"/>
    <n v="11263.5"/>
    <n v="626"/>
    <x v="0"/>
    <n v="17.992811501597444"/>
    <s v="Yes"/>
    <s v="May"/>
    <n v="2024"/>
  </r>
  <r>
    <s v="S00148955"/>
    <x v="18"/>
    <s v="P09"/>
    <x v="3"/>
    <x v="27"/>
    <n v="6648.75"/>
    <n v="317"/>
    <x v="1"/>
    <n v="20.97397476340694"/>
    <s v="No"/>
    <s v="August"/>
    <n v="2024"/>
  </r>
  <r>
    <s v="S00148999"/>
    <x v="18"/>
    <s v="P10"/>
    <x v="0"/>
    <x v="290"/>
    <n v="9958.5"/>
    <n v="623"/>
    <x v="0"/>
    <n v="15.984751203852328"/>
    <s v="Yes"/>
    <s v="March"/>
    <n v="2023"/>
  </r>
  <r>
    <s v="S00149032"/>
    <x v="18"/>
    <s v="P10"/>
    <x v="0"/>
    <x v="52"/>
    <n v="2346.75"/>
    <n v="181"/>
    <x v="0"/>
    <n v="12.965469613259668"/>
    <s v="Yes"/>
    <s v="August"/>
    <n v="2023"/>
  </r>
  <r>
    <s v="S00149034"/>
    <x v="18"/>
    <s v="P10"/>
    <x v="0"/>
    <x v="14"/>
    <n v="1698.75"/>
    <n v="122"/>
    <x v="1"/>
    <n v="13.924180327868852"/>
    <s v="No"/>
    <s v="August"/>
    <n v="2024"/>
  </r>
  <r>
    <s v="S00149058"/>
    <x v="18"/>
    <s v="P10"/>
    <x v="3"/>
    <x v="129"/>
    <n v="5116.5"/>
    <n v="366"/>
    <x v="0"/>
    <n v="13.979508196721312"/>
    <s v="Yes"/>
    <s v="December"/>
    <n v="2023"/>
  </r>
  <r>
    <s v="S00149068"/>
    <x v="18"/>
    <s v="P10"/>
    <x v="0"/>
    <x v="35"/>
    <n v="2673"/>
    <n v="206"/>
    <x v="0"/>
    <n v="12.975728155339805"/>
    <s v="Yes"/>
    <s v="January"/>
    <n v="2024"/>
  </r>
  <r>
    <s v="S00149122"/>
    <x v="18"/>
    <s v="P11"/>
    <x v="4"/>
    <x v="38"/>
    <n v="2394"/>
    <n v="126"/>
    <x v="0"/>
    <n v="19"/>
    <s v="Yes"/>
    <s v="January"/>
    <n v="2024"/>
  </r>
  <r>
    <s v="S00149127"/>
    <x v="18"/>
    <s v="P12"/>
    <x v="3"/>
    <x v="314"/>
    <n v="2623.5"/>
    <n v="175"/>
    <x v="0"/>
    <n v="14.991428571428571"/>
    <s v="Yes"/>
    <s v="November"/>
    <n v="2023"/>
  </r>
  <r>
    <s v="S00149132"/>
    <x v="18"/>
    <s v="P12"/>
    <x v="1"/>
    <x v="168"/>
    <n v="1705.5"/>
    <n v="114"/>
    <x v="0"/>
    <n v="14.960526315789474"/>
    <s v="Yes"/>
    <s v="January"/>
    <n v="2024"/>
  </r>
  <r>
    <s v="S00149167"/>
    <x v="18"/>
    <s v="P12"/>
    <x v="1"/>
    <x v="75"/>
    <n v="8721"/>
    <n v="671"/>
    <x v="0"/>
    <n v="12.997019374068554"/>
    <s v="Yes"/>
    <s v="September"/>
    <n v="2023"/>
  </r>
  <r>
    <s v="S00149180"/>
    <x v="18"/>
    <s v="P12"/>
    <x v="5"/>
    <x v="353"/>
    <n v="8061.75"/>
    <n v="621"/>
    <x v="0"/>
    <n v="12.981884057971014"/>
    <s v="Yes"/>
    <s v="April"/>
    <n v="2024"/>
  </r>
  <r>
    <s v="S00149196"/>
    <x v="18"/>
    <s v="P13"/>
    <x v="5"/>
    <x v="66"/>
    <n v="4225.5"/>
    <n v="705"/>
    <x v="0"/>
    <n v="5.993617021276596"/>
    <s v="Yes"/>
    <s v="December"/>
    <n v="2023"/>
  </r>
  <r>
    <s v="S00149213"/>
    <x v="18"/>
    <s v="P13"/>
    <x v="5"/>
    <x v="211"/>
    <n v="9355.5"/>
    <n v="1170"/>
    <x v="2"/>
    <n v="7.9961538461538462"/>
    <s v="No"/>
    <s v="September"/>
    <n v="2024"/>
  </r>
  <r>
    <s v="S00149270"/>
    <x v="18"/>
    <s v="P13"/>
    <x v="0"/>
    <x v="28"/>
    <n v="344.25"/>
    <n v="50"/>
    <x v="0"/>
    <n v="6.8849999999999998"/>
    <s v="Yes"/>
    <s v="March"/>
    <n v="2024"/>
  </r>
  <r>
    <s v="S00149273"/>
    <x v="18"/>
    <s v="P13"/>
    <x v="4"/>
    <x v="392"/>
    <n v="3712.5"/>
    <n v="465"/>
    <x v="0"/>
    <n v="7.9838709677419351"/>
    <s v="Yes"/>
    <s v="March"/>
    <n v="2023"/>
  </r>
  <r>
    <s v="S00149274"/>
    <x v="18"/>
    <s v="P13"/>
    <x v="4"/>
    <x v="101"/>
    <n v="4376.25"/>
    <n v="438"/>
    <x v="0"/>
    <n v="9.9914383561643838"/>
    <s v="Yes"/>
    <s v="April"/>
    <n v="2024"/>
  </r>
  <r>
    <s v="S00149307"/>
    <x v="18"/>
    <s v="P13"/>
    <x v="4"/>
    <x v="299"/>
    <n v="7337.25"/>
    <n v="1049"/>
    <x v="0"/>
    <n v="6.9945185891325075"/>
    <s v="Yes"/>
    <s v="December"/>
    <n v="2023"/>
  </r>
  <r>
    <s v="S00149325"/>
    <x v="18"/>
    <s v="P14"/>
    <x v="4"/>
    <x v="356"/>
    <n v="7971.75"/>
    <n v="532"/>
    <x v="0"/>
    <n v="14.984492481203008"/>
    <s v="Yes"/>
    <s v="March"/>
    <n v="2024"/>
  </r>
  <r>
    <s v="S00149332"/>
    <x v="18"/>
    <s v="P14"/>
    <x v="5"/>
    <x v="452"/>
    <n v="6239.25"/>
    <n v="368"/>
    <x v="3"/>
    <n v="16.954483695652176"/>
    <s v="No"/>
    <s v="August"/>
    <n v="2023"/>
  </r>
  <r>
    <s v="S00149333"/>
    <x v="18"/>
    <s v="P14"/>
    <x v="5"/>
    <x v="354"/>
    <n v="5379.75"/>
    <n v="337"/>
    <x v="0"/>
    <n v="15.963649851632047"/>
    <s v="Yes"/>
    <s v="January"/>
    <n v="2024"/>
  </r>
  <r>
    <s v="S00149356"/>
    <x v="18"/>
    <s v="P14"/>
    <x v="0"/>
    <x v="247"/>
    <n v="7465.5"/>
    <n v="440"/>
    <x v="0"/>
    <n v="16.967045454545456"/>
    <s v="Yes"/>
    <s v="February"/>
    <n v="2024"/>
  </r>
  <r>
    <s v="S00149374"/>
    <x v="18"/>
    <s v="P14"/>
    <x v="0"/>
    <x v="317"/>
    <n v="5474.25"/>
    <n v="392"/>
    <x v="0"/>
    <n v="13.964923469387756"/>
    <s v="Yes"/>
    <s v="July"/>
    <n v="2023"/>
  </r>
  <r>
    <s v="S00149388"/>
    <x v="18"/>
    <s v="P15"/>
    <x v="1"/>
    <x v="32"/>
    <n v="7929"/>
    <n v="418"/>
    <x v="0"/>
    <n v="18.9688995215311"/>
    <s v="Yes"/>
    <s v="June"/>
    <n v="2024"/>
  </r>
  <r>
    <s v="S00149397"/>
    <x v="18"/>
    <s v="P15"/>
    <x v="3"/>
    <x v="127"/>
    <n v="675"/>
    <n v="36"/>
    <x v="0"/>
    <n v="18.75"/>
    <s v="Yes"/>
    <s v="July"/>
    <n v="2023"/>
  </r>
  <r>
    <s v="S00149404"/>
    <x v="18"/>
    <s v="P15"/>
    <x v="1"/>
    <x v="309"/>
    <n v="11468.25"/>
    <n v="638"/>
    <x v="1"/>
    <n v="17.975313479623825"/>
    <s v="No"/>
    <s v="July"/>
    <n v="2024"/>
  </r>
  <r>
    <s v="S00149422"/>
    <x v="18"/>
    <s v="P16"/>
    <x v="1"/>
    <x v="185"/>
    <n v="3183.75"/>
    <n v="199"/>
    <x v="0"/>
    <n v="15.998743718592964"/>
    <s v="Yes"/>
    <s v="December"/>
    <n v="2023"/>
  </r>
  <r>
    <s v="S00149424"/>
    <x v="18"/>
    <s v="P16"/>
    <x v="0"/>
    <x v="303"/>
    <n v="5870.25"/>
    <n v="420"/>
    <x v="0"/>
    <n v="13.976785714285715"/>
    <s v="Yes"/>
    <s v="January"/>
    <n v="2024"/>
  </r>
  <r>
    <s v="S00149445"/>
    <x v="18"/>
    <s v="P16"/>
    <x v="4"/>
    <x v="351"/>
    <n v="3386.25"/>
    <n v="189"/>
    <x v="0"/>
    <n v="17.916666666666668"/>
    <s v="Yes"/>
    <s v="March"/>
    <n v="2023"/>
  </r>
  <r>
    <s v="S00149478"/>
    <x v="18"/>
    <s v="P16"/>
    <x v="4"/>
    <x v="82"/>
    <n v="10039.5"/>
    <n v="718"/>
    <x v="0"/>
    <n v="13.982590529247911"/>
    <s v="Yes"/>
    <s v="February"/>
    <n v="2024"/>
  </r>
  <r>
    <s v="S00149505"/>
    <x v="18"/>
    <s v="P17"/>
    <x v="2"/>
    <x v="139"/>
    <n v="8561.25"/>
    <n v="952"/>
    <x v="0"/>
    <n v="8.9929096638655466"/>
    <s v="Yes"/>
    <s v="March"/>
    <n v="2024"/>
  </r>
  <r>
    <s v="S00149510"/>
    <x v="18"/>
    <s v="P17"/>
    <x v="0"/>
    <x v="26"/>
    <n v="2139.75"/>
    <n v="214"/>
    <x v="0"/>
    <n v="9.9988317757009337"/>
    <s v="Yes"/>
    <s v="May"/>
    <n v="2023"/>
  </r>
  <r>
    <s v="S00149540"/>
    <x v="18"/>
    <s v="P17"/>
    <x v="1"/>
    <x v="410"/>
    <n v="2697.75"/>
    <n v="300"/>
    <x v="0"/>
    <n v="8.9924999999999997"/>
    <s v="Yes"/>
    <s v="March"/>
    <n v="2024"/>
  </r>
  <r>
    <s v="S00149562"/>
    <x v="18"/>
    <s v="P17"/>
    <x v="4"/>
    <x v="236"/>
    <n v="1217.25"/>
    <n v="111"/>
    <x v="0"/>
    <n v="10.966216216216216"/>
    <s v="Yes"/>
    <s v="February"/>
    <n v="2023"/>
  </r>
  <r>
    <s v="S00149591"/>
    <x v="18"/>
    <s v="P18"/>
    <x v="1"/>
    <x v="174"/>
    <n v="7206.75"/>
    <n v="801"/>
    <x v="1"/>
    <n v="8.9971910112359552"/>
    <s v="No"/>
    <s v="August"/>
    <n v="2024"/>
  </r>
  <r>
    <s v="S00149619"/>
    <x v="18"/>
    <s v="P18"/>
    <x v="3"/>
    <x v="322"/>
    <n v="11848.5"/>
    <n v="1693"/>
    <x v="0"/>
    <n v="6.9985233313644422"/>
    <s v="Yes"/>
    <s v="September"/>
    <n v="2023"/>
  </r>
  <r>
    <s v="S00149642"/>
    <x v="18"/>
    <s v="P18"/>
    <x v="1"/>
    <x v="36"/>
    <n v="9042.75"/>
    <n v="1005"/>
    <x v="0"/>
    <n v="8.9977611940298505"/>
    <s v="Yes"/>
    <s v="February"/>
    <n v="2023"/>
  </r>
  <r>
    <s v="S00149652"/>
    <x v="18"/>
    <s v="P19"/>
    <x v="3"/>
    <x v="118"/>
    <n v="5314.5"/>
    <n v="184"/>
    <x v="0"/>
    <n v="28.883152173913043"/>
    <s v="Yes"/>
    <s v="February"/>
    <n v="2023"/>
  </r>
  <r>
    <s v="S00149687"/>
    <x v="18"/>
    <s v="P19"/>
    <x v="3"/>
    <x v="414"/>
    <n v="8532"/>
    <n v="295"/>
    <x v="0"/>
    <n v="28.922033898305084"/>
    <s v="Yes"/>
    <s v="December"/>
    <n v="2023"/>
  </r>
  <r>
    <s v="S00149692"/>
    <x v="18"/>
    <s v="P19"/>
    <x v="2"/>
    <x v="364"/>
    <n v="8241.75"/>
    <n v="306"/>
    <x v="0"/>
    <n v="26.933823529411764"/>
    <s v="Yes"/>
    <s v="November"/>
    <n v="2023"/>
  </r>
  <r>
    <s v="S00149728"/>
    <x v="18"/>
    <s v="P20"/>
    <x v="1"/>
    <x v="294"/>
    <n v="2767.5"/>
    <n v="346"/>
    <x v="1"/>
    <n v="7.9985549132947975"/>
    <s v="No"/>
    <s v="July"/>
    <n v="2024"/>
  </r>
  <r>
    <s v="S00149774"/>
    <x v="18"/>
    <s v="P21"/>
    <x v="5"/>
    <x v="187"/>
    <n v="2864.25"/>
    <n v="319"/>
    <x v="0"/>
    <n v="8.9788401253918497"/>
    <s v="Yes"/>
    <s v="February"/>
    <n v="2024"/>
  </r>
  <r>
    <s v="S00149789"/>
    <x v="18"/>
    <s v="P21"/>
    <x v="3"/>
    <x v="88"/>
    <n v="6792.75"/>
    <n v="618"/>
    <x v="0"/>
    <n v="10.991504854368932"/>
    <s v="Yes"/>
    <s v="November"/>
    <n v="2023"/>
  </r>
  <r>
    <s v="S00149796"/>
    <x v="18"/>
    <s v="P21"/>
    <x v="1"/>
    <x v="383"/>
    <n v="10552.5"/>
    <n v="960"/>
    <x v="0"/>
    <n v="10.9921875"/>
    <s v="Yes"/>
    <s v="October"/>
    <n v="2023"/>
  </r>
  <r>
    <s v="S00149797"/>
    <x v="18"/>
    <s v="P21"/>
    <x v="0"/>
    <x v="13"/>
    <n v="2704.5"/>
    <n v="339"/>
    <x v="0"/>
    <n v="7.9778761061946906"/>
    <s v="Yes"/>
    <s v="May"/>
    <n v="2024"/>
  </r>
  <r>
    <s v="S00149827"/>
    <x v="18"/>
    <s v="P21"/>
    <x v="5"/>
    <x v="349"/>
    <n v="5737.5"/>
    <n v="820"/>
    <x v="1"/>
    <n v="6.9969512195121952"/>
    <s v="No"/>
    <s v="August"/>
    <n v="2024"/>
  </r>
  <r>
    <s v="S00149849"/>
    <x v="18"/>
    <s v="P22"/>
    <x v="0"/>
    <x v="297"/>
    <n v="7465.5"/>
    <n v="340"/>
    <x v="0"/>
    <n v="21.95735294117647"/>
    <s v="Yes"/>
    <s v="July"/>
    <n v="2023"/>
  </r>
  <r>
    <s v="S00149855"/>
    <x v="18"/>
    <s v="P22"/>
    <x v="3"/>
    <x v="85"/>
    <n v="4250.25"/>
    <n v="194"/>
    <x v="1"/>
    <n v="21.908505154639176"/>
    <s v="No"/>
    <s v="August"/>
    <n v="2024"/>
  </r>
  <r>
    <s v="S00149857"/>
    <x v="18"/>
    <s v="P22"/>
    <x v="3"/>
    <x v="225"/>
    <n v="8649"/>
    <n v="412"/>
    <x v="1"/>
    <n v="20.992718446601941"/>
    <s v="No"/>
    <s v="July"/>
    <n v="2024"/>
  </r>
  <r>
    <s v="S00149864"/>
    <x v="18"/>
    <s v="P22"/>
    <x v="1"/>
    <x v="174"/>
    <n v="3278.25"/>
    <n v="150"/>
    <x v="1"/>
    <n v="21.855"/>
    <s v="No"/>
    <s v="August"/>
    <n v="2024"/>
  </r>
  <r>
    <s v="S00149876"/>
    <x v="18"/>
    <s v="P22"/>
    <x v="5"/>
    <x v="407"/>
    <n v="627.75"/>
    <n v="29"/>
    <x v="0"/>
    <n v="21.646551724137932"/>
    <s v="Yes"/>
    <s v="March"/>
    <n v="2023"/>
  </r>
  <r>
    <s v="S00149927"/>
    <x v="18"/>
    <s v="P22"/>
    <x v="5"/>
    <x v="232"/>
    <n v="1395"/>
    <n v="64"/>
    <x v="0"/>
    <n v="21.796875"/>
    <s v="Yes"/>
    <s v="March"/>
    <n v="2023"/>
  </r>
  <r>
    <s v="S00149938"/>
    <x v="18"/>
    <s v="P22"/>
    <x v="4"/>
    <x v="148"/>
    <n v="1696.5"/>
    <n v="85"/>
    <x v="0"/>
    <n v="19.958823529411763"/>
    <s v="Yes"/>
    <s v="February"/>
    <n v="2024"/>
  </r>
  <r>
    <s v="S00149954"/>
    <x v="18"/>
    <s v="P01"/>
    <x v="4"/>
    <x v="417"/>
    <n v="5523.75"/>
    <n v="461"/>
    <x v="0"/>
    <n v="11.982104121475054"/>
    <s v="Yes"/>
    <s v="March"/>
    <n v="2024"/>
  </r>
  <r>
    <s v="S00150015"/>
    <x v="18"/>
    <s v="P01"/>
    <x v="2"/>
    <x v="233"/>
    <n v="11130.75"/>
    <n v="928"/>
    <x v="0"/>
    <n v="11.994342672413794"/>
    <s v="Yes"/>
    <s v="January"/>
    <n v="2023"/>
  </r>
  <r>
    <s v="S00150081"/>
    <x v="18"/>
    <s v="P04"/>
    <x v="5"/>
    <x v="228"/>
    <n v="2956.5"/>
    <n v="370"/>
    <x v="0"/>
    <n v="7.9905405405405405"/>
    <s v="Yes"/>
    <s v="February"/>
    <n v="2023"/>
  </r>
  <r>
    <s v="S00150086"/>
    <x v="18"/>
    <s v="P04"/>
    <x v="0"/>
    <x v="42"/>
    <n v="3755.25"/>
    <n v="752"/>
    <x v="0"/>
    <n v="4.9936835106382977"/>
    <s v="Yes"/>
    <s v="June"/>
    <n v="2023"/>
  </r>
  <r>
    <s v="S00150093"/>
    <x v="18"/>
    <s v="P04"/>
    <x v="3"/>
    <x v="42"/>
    <n v="3917.25"/>
    <n v="784"/>
    <x v="0"/>
    <n v="4.9964923469387754"/>
    <s v="Yes"/>
    <s v="June"/>
    <n v="2023"/>
  </r>
  <r>
    <s v="S00150103"/>
    <x v="18"/>
    <s v="P04"/>
    <x v="0"/>
    <x v="388"/>
    <n v="8446.5"/>
    <n v="1690"/>
    <x v="0"/>
    <n v="4.99792899408284"/>
    <s v="Yes"/>
    <s v="October"/>
    <n v="2023"/>
  </r>
  <r>
    <s v="S00150134"/>
    <x v="18"/>
    <s v="P04"/>
    <x v="2"/>
    <x v="175"/>
    <n v="19692"/>
    <n v="2188"/>
    <x v="0"/>
    <n v="9"/>
    <s v="Yes"/>
    <s v="February"/>
    <n v="2023"/>
  </r>
  <r>
    <s v="S00150148"/>
    <x v="18"/>
    <s v="P04"/>
    <x v="5"/>
    <x v="429"/>
    <n v="10962"/>
    <n v="1371"/>
    <x v="0"/>
    <n v="7.9956236323851204"/>
    <s v="Yes"/>
    <s v="May"/>
    <n v="2023"/>
  </r>
  <r>
    <s v="S00150152"/>
    <x v="18"/>
    <s v="P04"/>
    <x v="1"/>
    <x v="135"/>
    <n v="360"/>
    <n v="72"/>
    <x v="0"/>
    <n v="5"/>
    <s v="Yes"/>
    <s v="July"/>
    <n v="2023"/>
  </r>
  <r>
    <s v="S00150161"/>
    <x v="18"/>
    <s v="P04"/>
    <x v="3"/>
    <x v="241"/>
    <n v="9297"/>
    <n v="1860"/>
    <x v="0"/>
    <n v="4.9983870967741932"/>
    <s v="Yes"/>
    <s v="June"/>
    <n v="2024"/>
  </r>
  <r>
    <s v="S00150194"/>
    <x v="18"/>
    <s v="P05"/>
    <x v="4"/>
    <x v="348"/>
    <n v="5368.5"/>
    <n v="767"/>
    <x v="0"/>
    <n v="6.9993481095176007"/>
    <s v="Yes"/>
    <s v="May"/>
    <n v="2024"/>
  </r>
  <r>
    <s v="S00150259"/>
    <x v="18"/>
    <s v="P05"/>
    <x v="4"/>
    <x v="109"/>
    <n v="553.5"/>
    <n v="93"/>
    <x v="0"/>
    <n v="5.9516129032258061"/>
    <s v="Yes"/>
    <s v="February"/>
    <n v="2024"/>
  </r>
  <r>
    <s v="S00150260"/>
    <x v="18"/>
    <s v="P05"/>
    <x v="4"/>
    <x v="109"/>
    <n v="2436.75"/>
    <n v="305"/>
    <x v="0"/>
    <n v="7.9893442622950817"/>
    <s v="Yes"/>
    <s v="February"/>
    <n v="2024"/>
  </r>
  <r>
    <s v="S00150273"/>
    <x v="18"/>
    <s v="P05"/>
    <x v="0"/>
    <x v="96"/>
    <n v="9339.75"/>
    <n v="1038"/>
    <x v="0"/>
    <n v="8.9978323699421967"/>
    <s v="Yes"/>
    <s v="January"/>
    <n v="2023"/>
  </r>
  <r>
    <s v="S00150283"/>
    <x v="18"/>
    <s v="P06"/>
    <x v="3"/>
    <x v="257"/>
    <n v="4020.75"/>
    <n v="144"/>
    <x v="0"/>
    <n v="27.921875"/>
    <s v="Yes"/>
    <s v="December"/>
    <n v="2023"/>
  </r>
  <r>
    <s v="S00150300"/>
    <x v="18"/>
    <s v="P06"/>
    <x v="3"/>
    <x v="378"/>
    <n v="4500"/>
    <n v="174"/>
    <x v="0"/>
    <n v="25.862068965517242"/>
    <s v="Yes"/>
    <s v="June"/>
    <n v="2023"/>
  </r>
  <r>
    <s v="S00150301"/>
    <x v="18"/>
    <s v="P06"/>
    <x v="5"/>
    <x v="243"/>
    <n v="8527.5"/>
    <n v="342"/>
    <x v="0"/>
    <n v="24.934210526315791"/>
    <s v="Yes"/>
    <s v="January"/>
    <n v="2023"/>
  </r>
  <r>
    <s v="S00150310"/>
    <x v="18"/>
    <s v="P06"/>
    <x v="4"/>
    <x v="83"/>
    <n v="1053"/>
    <n v="43"/>
    <x v="0"/>
    <n v="24.488372093023255"/>
    <s v="Yes"/>
    <s v="December"/>
    <n v="2023"/>
  </r>
  <r>
    <s v="S00150353"/>
    <x v="18"/>
    <s v="P07"/>
    <x v="5"/>
    <x v="203"/>
    <n v="6277.5"/>
    <n v="252"/>
    <x v="0"/>
    <n v="24.910714285714285"/>
    <s v="Yes"/>
    <s v="October"/>
    <n v="2023"/>
  </r>
  <r>
    <s v="S00150408"/>
    <x v="18"/>
    <s v="P08"/>
    <x v="1"/>
    <x v="167"/>
    <n v="11466"/>
    <n v="546"/>
    <x v="0"/>
    <n v="21"/>
    <s v="Yes"/>
    <s v="April"/>
    <n v="2023"/>
  </r>
  <r>
    <s v="S00150417"/>
    <x v="18"/>
    <s v="P08"/>
    <x v="3"/>
    <x v="221"/>
    <n v="6599.25"/>
    <n v="367"/>
    <x v="0"/>
    <n v="17.981607629427792"/>
    <s v="Yes"/>
    <s v="March"/>
    <n v="2023"/>
  </r>
  <r>
    <s v="S00150425"/>
    <x v="18"/>
    <s v="P08"/>
    <x v="1"/>
    <x v="116"/>
    <n v="11754"/>
    <n v="619"/>
    <x v="0"/>
    <n v="18.98869143780291"/>
    <s v="Yes"/>
    <s v="August"/>
    <n v="2023"/>
  </r>
  <r>
    <s v="S00150446"/>
    <x v="18"/>
    <s v="P08"/>
    <x v="4"/>
    <x v="249"/>
    <n v="7251.75"/>
    <n v="346"/>
    <x v="1"/>
    <n v="20.958815028901736"/>
    <s v="No"/>
    <s v="July"/>
    <n v="2024"/>
  </r>
  <r>
    <s v="S00150475"/>
    <x v="18"/>
    <s v="P08"/>
    <x v="1"/>
    <x v="319"/>
    <n v="7128"/>
    <n v="396"/>
    <x v="0"/>
    <n v="18"/>
    <s v="Yes"/>
    <s v="January"/>
    <n v="2024"/>
  </r>
  <r>
    <s v="S00150522"/>
    <x v="18"/>
    <s v="P10"/>
    <x v="5"/>
    <x v="98"/>
    <n v="2628"/>
    <n v="203"/>
    <x v="1"/>
    <n v="12.945812807881774"/>
    <s v="No"/>
    <s v="July"/>
    <n v="2024"/>
  </r>
  <r>
    <s v="S00150539"/>
    <x v="18"/>
    <s v="P10"/>
    <x v="5"/>
    <x v="119"/>
    <n v="4443.75"/>
    <n v="297"/>
    <x v="2"/>
    <n v="14.962121212121213"/>
    <s v="No"/>
    <s v="September"/>
    <n v="2024"/>
  </r>
  <r>
    <s v="S00150556"/>
    <x v="18"/>
    <s v="P10"/>
    <x v="5"/>
    <x v="218"/>
    <n v="5973.75"/>
    <n v="498"/>
    <x v="0"/>
    <n v="11.995481927710843"/>
    <s v="Yes"/>
    <s v="February"/>
    <n v="2024"/>
  </r>
  <r>
    <s v="S00150612"/>
    <x v="18"/>
    <s v="P10"/>
    <x v="1"/>
    <x v="50"/>
    <n v="4551.75"/>
    <n v="304"/>
    <x v="0"/>
    <n v="14.972861842105264"/>
    <s v="Yes"/>
    <s v="July"/>
    <n v="2023"/>
  </r>
  <r>
    <s v="S00150621"/>
    <x v="18"/>
    <s v="P11"/>
    <x v="3"/>
    <x v="8"/>
    <n v="2364.75"/>
    <n v="132"/>
    <x v="0"/>
    <n v="17.914772727272727"/>
    <s v="Yes"/>
    <s v="August"/>
    <n v="2023"/>
  </r>
  <r>
    <s v="S00150629"/>
    <x v="18"/>
    <s v="P11"/>
    <x v="1"/>
    <x v="13"/>
    <n v="9751.5"/>
    <n v="542"/>
    <x v="0"/>
    <n v="17.991697416974169"/>
    <s v="Yes"/>
    <s v="May"/>
    <n v="2024"/>
  </r>
  <r>
    <s v="S00150670"/>
    <x v="18"/>
    <s v="P12"/>
    <x v="4"/>
    <x v="143"/>
    <n v="4200.75"/>
    <n v="324"/>
    <x v="0"/>
    <n v="12.965277777777779"/>
    <s v="Yes"/>
    <s v="October"/>
    <n v="2023"/>
  </r>
  <r>
    <s v="S00150682"/>
    <x v="18"/>
    <s v="P12"/>
    <x v="0"/>
    <x v="83"/>
    <n v="4900.5"/>
    <n v="351"/>
    <x v="0"/>
    <n v="13.961538461538462"/>
    <s v="Yes"/>
    <s v="December"/>
    <n v="2023"/>
  </r>
  <r>
    <s v="S00150727"/>
    <x v="18"/>
    <s v="P13"/>
    <x v="5"/>
    <x v="259"/>
    <n v="6833.25"/>
    <n v="760"/>
    <x v="0"/>
    <n v="8.9911184210526311"/>
    <s v="Yes"/>
    <s v="February"/>
    <n v="2023"/>
  </r>
  <r>
    <s v="S00150777"/>
    <x v="18"/>
    <s v="P13"/>
    <x v="5"/>
    <x v="286"/>
    <n v="9497.25"/>
    <n v="1357"/>
    <x v="0"/>
    <n v="6.9987103905674282"/>
    <s v="Yes"/>
    <s v="January"/>
    <n v="2024"/>
  </r>
  <r>
    <s v="S00150791"/>
    <x v="18"/>
    <s v="P13"/>
    <x v="3"/>
    <x v="126"/>
    <n v="6583.5"/>
    <n v="1098"/>
    <x v="0"/>
    <n v="5.9959016393442619"/>
    <s v="Yes"/>
    <s v="December"/>
    <n v="2023"/>
  </r>
  <r>
    <s v="S00150796"/>
    <x v="18"/>
    <s v="P13"/>
    <x v="5"/>
    <x v="131"/>
    <n v="7146"/>
    <n v="1191"/>
    <x v="0"/>
    <n v="6"/>
    <s v="Yes"/>
    <s v="May"/>
    <n v="2024"/>
  </r>
  <r>
    <s v="S00150835"/>
    <x v="18"/>
    <s v="P13"/>
    <x v="0"/>
    <x v="428"/>
    <n v="3942"/>
    <n v="493"/>
    <x v="0"/>
    <n v="7.995943204868154"/>
    <s v="Yes"/>
    <s v="June"/>
    <n v="2024"/>
  </r>
  <r>
    <s v="S00150886"/>
    <x v="18"/>
    <s v="P14"/>
    <x v="0"/>
    <x v="25"/>
    <n v="3777.75"/>
    <n v="223"/>
    <x v="0"/>
    <n v="16.940582959641254"/>
    <s v="Yes"/>
    <s v="September"/>
    <n v="2023"/>
  </r>
  <r>
    <s v="S00150902"/>
    <x v="18"/>
    <s v="P14"/>
    <x v="0"/>
    <x v="9"/>
    <n v="9103.5"/>
    <n v="607"/>
    <x v="0"/>
    <n v="14.997528830313016"/>
    <s v="Yes"/>
    <s v="January"/>
    <n v="2024"/>
  </r>
  <r>
    <s v="S00151022"/>
    <x v="18"/>
    <s v="P16"/>
    <x v="0"/>
    <x v="312"/>
    <n v="4209.75"/>
    <n v="248"/>
    <x v="1"/>
    <n v="16.974798387096776"/>
    <s v="No"/>
    <s v="August"/>
    <n v="2024"/>
  </r>
  <r>
    <s v="S00151063"/>
    <x v="18"/>
    <s v="P17"/>
    <x v="3"/>
    <x v="142"/>
    <n v="11009.25"/>
    <n v="1224"/>
    <x v="0"/>
    <n v="8.9944852941176467"/>
    <s v="Yes"/>
    <s v="August"/>
    <n v="2023"/>
  </r>
  <r>
    <s v="S00151073"/>
    <x v="18"/>
    <s v="P17"/>
    <x v="0"/>
    <x v="122"/>
    <n v="9659.25"/>
    <n v="1380"/>
    <x v="0"/>
    <n v="6.9994565217391305"/>
    <s v="Yes"/>
    <s v="September"/>
    <n v="2023"/>
  </r>
  <r>
    <s v="S00151088"/>
    <x v="18"/>
    <s v="P17"/>
    <x v="1"/>
    <x v="53"/>
    <n v="688.5"/>
    <n v="77"/>
    <x v="2"/>
    <n v="8.9415584415584419"/>
    <s v="No"/>
    <s v="September"/>
    <n v="2024"/>
  </r>
  <r>
    <s v="S00151122"/>
    <x v="18"/>
    <s v="P18"/>
    <x v="1"/>
    <x v="370"/>
    <n v="564.75"/>
    <n v="71"/>
    <x v="0"/>
    <n v="7.954225352112676"/>
    <s v="Yes"/>
    <s v="June"/>
    <n v="2024"/>
  </r>
  <r>
    <s v="S00151123"/>
    <x v="18"/>
    <s v="P18"/>
    <x v="0"/>
    <x v="143"/>
    <n v="10761.75"/>
    <n v="1196"/>
    <x v="0"/>
    <n v="8.9981187290969906"/>
    <s v="Yes"/>
    <s v="October"/>
    <n v="2023"/>
  </r>
  <r>
    <s v="S00151136"/>
    <x v="18"/>
    <s v="P18"/>
    <x v="5"/>
    <x v="438"/>
    <n v="1032.75"/>
    <n v="94"/>
    <x v="0"/>
    <n v="10.986702127659575"/>
    <s v="Yes"/>
    <s v="August"/>
    <n v="2023"/>
  </r>
  <r>
    <s v="S00151168"/>
    <x v="18"/>
    <s v="P18"/>
    <x v="5"/>
    <x v="211"/>
    <n v="1505.25"/>
    <n v="168"/>
    <x v="2"/>
    <n v="8.9598214285714288"/>
    <s v="No"/>
    <s v="September"/>
    <n v="2024"/>
  </r>
  <r>
    <s v="S00151213"/>
    <x v="18"/>
    <s v="P19"/>
    <x v="4"/>
    <x v="342"/>
    <n v="9542.25"/>
    <n v="368"/>
    <x v="0"/>
    <n v="25.930027173913043"/>
    <s v="Yes"/>
    <s v="June"/>
    <n v="2024"/>
  </r>
  <r>
    <s v="S00151302"/>
    <x v="18"/>
    <s v="P21"/>
    <x v="3"/>
    <x v="214"/>
    <n v="2729.25"/>
    <n v="249"/>
    <x v="3"/>
    <n v="10.960843373493976"/>
    <s v="No"/>
    <s v="March"/>
    <n v="2024"/>
  </r>
  <r>
    <s v="S00151375"/>
    <x v="18"/>
    <s v="P22"/>
    <x v="2"/>
    <x v="225"/>
    <n v="1658.25"/>
    <n v="93"/>
    <x v="1"/>
    <n v="17.830645161290324"/>
    <s v="No"/>
    <s v="July"/>
    <n v="2024"/>
  </r>
  <r>
    <s v="S00151399"/>
    <x v="18"/>
    <s v="P22"/>
    <x v="4"/>
    <x v="188"/>
    <n v="10552.5"/>
    <n v="528"/>
    <x v="0"/>
    <n v="19.985795454545453"/>
    <s v="Yes"/>
    <s v="January"/>
    <n v="2023"/>
  </r>
  <r>
    <s v="S00151402"/>
    <x v="18"/>
    <s v="P22"/>
    <x v="3"/>
    <x v="254"/>
    <n v="3939.75"/>
    <n v="188"/>
    <x v="0"/>
    <n v="20.956117021276597"/>
    <s v="Yes"/>
    <s v="August"/>
    <n v="2023"/>
  </r>
  <r>
    <s v="S00151403"/>
    <x v="18"/>
    <s v="P22"/>
    <x v="3"/>
    <x v="121"/>
    <n v="3485.25"/>
    <n v="175"/>
    <x v="0"/>
    <n v="19.915714285714287"/>
    <s v="Yes"/>
    <s v="September"/>
    <n v="2023"/>
  </r>
  <r>
    <s v="S00151426"/>
    <x v="18"/>
    <s v="P22"/>
    <x v="2"/>
    <x v="7"/>
    <n v="20.25"/>
    <n v="2"/>
    <x v="0"/>
    <n v="10.125"/>
    <s v="Yes"/>
    <s v="December"/>
    <n v="2023"/>
  </r>
  <r>
    <s v="S00151453"/>
    <x v="18"/>
    <s v="P22"/>
    <x v="3"/>
    <x v="78"/>
    <n v="10986.75"/>
    <n v="500"/>
    <x v="0"/>
    <n v="21.973500000000001"/>
    <s v="Yes"/>
    <s v="August"/>
    <n v="2023"/>
  </r>
  <r>
    <s v="S00151478"/>
    <x v="18"/>
    <s v="P01"/>
    <x v="1"/>
    <x v="364"/>
    <n v="5211"/>
    <n v="401"/>
    <x v="0"/>
    <n v="12.99501246882793"/>
    <s v="Yes"/>
    <s v="November"/>
    <n v="2023"/>
  </r>
  <r>
    <s v="S00151498"/>
    <x v="18"/>
    <s v="P01"/>
    <x v="0"/>
    <x v="74"/>
    <n v="2025"/>
    <n v="145"/>
    <x v="0"/>
    <n v="13.96551724137931"/>
    <s v="Yes"/>
    <s v="February"/>
    <n v="2024"/>
  </r>
  <r>
    <s v="S00151505"/>
    <x v="18"/>
    <s v="P01"/>
    <x v="3"/>
    <x v="282"/>
    <n v="1489.5"/>
    <n v="94"/>
    <x v="0"/>
    <n v="15.845744680851064"/>
    <s v="Yes"/>
    <s v="January"/>
    <n v="2024"/>
  </r>
  <r>
    <s v="S00151514"/>
    <x v="18"/>
    <s v="P01"/>
    <x v="0"/>
    <x v="197"/>
    <n v="2389.5"/>
    <n v="171"/>
    <x v="0"/>
    <n v="13.973684210526315"/>
    <s v="Yes"/>
    <s v="November"/>
    <n v="2023"/>
  </r>
  <r>
    <s v="S00151597"/>
    <x v="18"/>
    <s v="P04"/>
    <x v="1"/>
    <x v="319"/>
    <n v="1489.5"/>
    <n v="298"/>
    <x v="0"/>
    <n v="4.9983221476510069"/>
    <s v="Yes"/>
    <s v="January"/>
    <n v="2024"/>
  </r>
  <r>
    <s v="S00151598"/>
    <x v="18"/>
    <s v="P04"/>
    <x v="1"/>
    <x v="443"/>
    <n v="6012"/>
    <n v="668"/>
    <x v="1"/>
    <n v="9"/>
    <s v="No"/>
    <s v="July"/>
    <n v="2024"/>
  </r>
  <r>
    <s v="S00151605"/>
    <x v="18"/>
    <s v="P04"/>
    <x v="4"/>
    <x v="230"/>
    <n v="6975"/>
    <n v="775"/>
    <x v="0"/>
    <n v="9"/>
    <s v="Yes"/>
    <s v="July"/>
    <n v="2023"/>
  </r>
  <r>
    <s v="S00151625"/>
    <x v="18"/>
    <s v="P04"/>
    <x v="3"/>
    <x v="70"/>
    <n v="7157.25"/>
    <n v="1432"/>
    <x v="0"/>
    <n v="4.9980796089385473"/>
    <s v="Yes"/>
    <s v="May"/>
    <n v="2023"/>
  </r>
  <r>
    <s v="S00151723"/>
    <x v="18"/>
    <s v="P05"/>
    <x v="4"/>
    <x v="86"/>
    <n v="6707.25"/>
    <n v="1342"/>
    <x v="0"/>
    <n v="4.9979508196721314"/>
    <s v="Yes"/>
    <s v="November"/>
    <n v="2023"/>
  </r>
  <r>
    <s v="S00151744"/>
    <x v="18"/>
    <s v="P05"/>
    <x v="3"/>
    <x v="359"/>
    <n v="1550.25"/>
    <n v="222"/>
    <x v="0"/>
    <n v="6.9831081081081079"/>
    <s v="Yes"/>
    <s v="May"/>
    <n v="2023"/>
  </r>
  <r>
    <s v="S00151755"/>
    <x v="18"/>
    <s v="P05"/>
    <x v="4"/>
    <x v="61"/>
    <n v="1363.5"/>
    <n v="228"/>
    <x v="0"/>
    <n v="5.9802631578947372"/>
    <s v="Yes"/>
    <s v="January"/>
    <n v="2024"/>
  </r>
  <r>
    <s v="S00151770"/>
    <x v="18"/>
    <s v="P05"/>
    <x v="0"/>
    <x v="16"/>
    <n v="3336.75"/>
    <n v="557"/>
    <x v="1"/>
    <n v="5.9905745062836626"/>
    <s v="No"/>
    <s v="July"/>
    <n v="2024"/>
  </r>
  <r>
    <s v="S00151789"/>
    <x v="18"/>
    <s v="P05"/>
    <x v="4"/>
    <x v="303"/>
    <n v="1998"/>
    <n v="333"/>
    <x v="0"/>
    <n v="6"/>
    <s v="Yes"/>
    <s v="January"/>
    <n v="2024"/>
  </r>
  <r>
    <s v="S00151796"/>
    <x v="18"/>
    <s v="P05"/>
    <x v="3"/>
    <x v="191"/>
    <n v="830.25"/>
    <n v="93"/>
    <x v="0"/>
    <n v="8.92741935483871"/>
    <s v="Yes"/>
    <s v="February"/>
    <n v="2024"/>
  </r>
  <r>
    <s v="S00151804"/>
    <x v="18"/>
    <s v="P05"/>
    <x v="0"/>
    <x v="179"/>
    <n v="1424.25"/>
    <n v="238"/>
    <x v="0"/>
    <n v="5.9842436974789912"/>
    <s v="Yes"/>
    <s v="December"/>
    <n v="2023"/>
  </r>
  <r>
    <s v="S00151816"/>
    <x v="18"/>
    <s v="P06"/>
    <x v="5"/>
    <x v="156"/>
    <n v="3642.75"/>
    <n v="135"/>
    <x v="0"/>
    <n v="26.983333333333334"/>
    <s v="Yes"/>
    <s v="September"/>
    <n v="2023"/>
  </r>
  <r>
    <s v="S00151859"/>
    <x v="18"/>
    <s v="P07"/>
    <x v="4"/>
    <x v="196"/>
    <n v="5730.75"/>
    <n v="213"/>
    <x v="0"/>
    <n v="26.904929577464788"/>
    <s v="Yes"/>
    <s v="June"/>
    <n v="2023"/>
  </r>
  <r>
    <s v="S00151932"/>
    <x v="18"/>
    <s v="P08"/>
    <x v="3"/>
    <x v="132"/>
    <n v="2115"/>
    <n v="112"/>
    <x v="0"/>
    <n v="18.883928571428573"/>
    <s v="Yes"/>
    <s v="July"/>
    <n v="2023"/>
  </r>
  <r>
    <s v="S00151949"/>
    <x v="18"/>
    <s v="P08"/>
    <x v="3"/>
    <x v="369"/>
    <n v="10905.75"/>
    <n v="546"/>
    <x v="0"/>
    <n v="19.973901098901099"/>
    <s v="Yes"/>
    <s v="October"/>
    <n v="2023"/>
  </r>
  <r>
    <s v="S00151951"/>
    <x v="18"/>
    <s v="P08"/>
    <x v="5"/>
    <x v="41"/>
    <n v="4956.75"/>
    <n v="248"/>
    <x v="0"/>
    <n v="19.986895161290324"/>
    <s v="Yes"/>
    <s v="May"/>
    <n v="2024"/>
  </r>
  <r>
    <s v="S00151984"/>
    <x v="18"/>
    <s v="P08"/>
    <x v="5"/>
    <x v="409"/>
    <n v="7404.75"/>
    <n v="412"/>
    <x v="0"/>
    <n v="17.972694174757283"/>
    <s v="Yes"/>
    <s v="January"/>
    <n v="2024"/>
  </r>
  <r>
    <s v="S00151995"/>
    <x v="18"/>
    <s v="P08"/>
    <x v="4"/>
    <x v="407"/>
    <n v="11173.5"/>
    <n v="621"/>
    <x v="0"/>
    <n v="17.992753623188406"/>
    <s v="Yes"/>
    <s v="March"/>
    <n v="2023"/>
  </r>
  <r>
    <s v="S00152017"/>
    <x v="18"/>
    <s v="P09"/>
    <x v="3"/>
    <x v="419"/>
    <n v="5251.5"/>
    <n v="251"/>
    <x v="0"/>
    <n v="20.922310756972113"/>
    <s v="Yes"/>
    <s v="January"/>
    <n v="2024"/>
  </r>
  <r>
    <s v="S00152020"/>
    <x v="18"/>
    <s v="P09"/>
    <x v="5"/>
    <x v="372"/>
    <n v="9020.25"/>
    <n v="393"/>
    <x v="0"/>
    <n v="22.952290076335878"/>
    <s v="Yes"/>
    <s v="August"/>
    <n v="2023"/>
  </r>
  <r>
    <s v="S00152046"/>
    <x v="18"/>
    <s v="P10"/>
    <x v="4"/>
    <x v="358"/>
    <n v="4326.75"/>
    <n v="289"/>
    <x v="0"/>
    <n v="14.971453287197232"/>
    <s v="Yes"/>
    <s v="February"/>
    <n v="2023"/>
  </r>
  <r>
    <s v="S00152079"/>
    <x v="18"/>
    <s v="P10"/>
    <x v="4"/>
    <x v="68"/>
    <n v="6160.5"/>
    <n v="386"/>
    <x v="1"/>
    <n v="15.959844559585493"/>
    <s v="No"/>
    <s v="July"/>
    <n v="2024"/>
  </r>
  <r>
    <s v="S00152111"/>
    <x v="18"/>
    <s v="P10"/>
    <x v="0"/>
    <x v="129"/>
    <n v="6115.5"/>
    <n v="510"/>
    <x v="0"/>
    <n v="11.991176470588234"/>
    <s v="Yes"/>
    <s v="December"/>
    <n v="2023"/>
  </r>
  <r>
    <s v="S00152116"/>
    <x v="18"/>
    <s v="P10"/>
    <x v="3"/>
    <x v="427"/>
    <n v="2423.25"/>
    <n v="152"/>
    <x v="0"/>
    <n v="15.942434210526315"/>
    <s v="Yes"/>
    <s v="May"/>
    <n v="2023"/>
  </r>
  <r>
    <s v="S00152127"/>
    <x v="18"/>
    <s v="P10"/>
    <x v="0"/>
    <x v="443"/>
    <n v="3487.5"/>
    <n v="250"/>
    <x v="1"/>
    <n v="13.95"/>
    <s v="No"/>
    <s v="July"/>
    <n v="2024"/>
  </r>
  <r>
    <s v="S00152152"/>
    <x v="18"/>
    <s v="P11"/>
    <x v="3"/>
    <x v="309"/>
    <n v="8529.75"/>
    <n v="449"/>
    <x v="1"/>
    <n v="18.997216035634743"/>
    <s v="No"/>
    <s v="July"/>
    <n v="2024"/>
  </r>
  <r>
    <s v="S00152177"/>
    <x v="18"/>
    <s v="P11"/>
    <x v="0"/>
    <x v="274"/>
    <n v="3629.25"/>
    <n v="173"/>
    <x v="0"/>
    <n v="20.978323699421967"/>
    <s v="Yes"/>
    <s v="February"/>
    <n v="2024"/>
  </r>
  <r>
    <s v="S00152190"/>
    <x v="18"/>
    <s v="P12"/>
    <x v="5"/>
    <x v="75"/>
    <n v="553.5"/>
    <n v="40"/>
    <x v="0"/>
    <n v="13.8375"/>
    <s v="Yes"/>
    <s v="September"/>
    <n v="2023"/>
  </r>
  <r>
    <s v="S00152206"/>
    <x v="18"/>
    <s v="P12"/>
    <x v="5"/>
    <x v="295"/>
    <n v="11859.75"/>
    <n v="913"/>
    <x v="0"/>
    <n v="12.98986856516977"/>
    <s v="Yes"/>
    <s v="September"/>
    <n v="2023"/>
  </r>
  <r>
    <s v="S00152239"/>
    <x v="18"/>
    <s v="P12"/>
    <x v="5"/>
    <x v="14"/>
    <n v="9724.5"/>
    <n v="649"/>
    <x v="1"/>
    <n v="14.98382126348228"/>
    <s v="No"/>
    <s v="August"/>
    <n v="2024"/>
  </r>
  <r>
    <s v="S00152244"/>
    <x v="18"/>
    <s v="P12"/>
    <x v="1"/>
    <x v="136"/>
    <n v="6959.25"/>
    <n v="498"/>
    <x v="3"/>
    <n v="13.974397590361447"/>
    <s v="No"/>
    <s v="May"/>
    <n v="2023"/>
  </r>
  <r>
    <s v="S00152300"/>
    <x v="18"/>
    <s v="P13"/>
    <x v="4"/>
    <x v="437"/>
    <n v="5647.5"/>
    <n v="706"/>
    <x v="0"/>
    <n v="7.9992917847025495"/>
    <s v="Yes"/>
    <s v="March"/>
    <n v="2023"/>
  </r>
  <r>
    <s v="S00152333"/>
    <x v="18"/>
    <s v="P13"/>
    <x v="4"/>
    <x v="245"/>
    <n v="544.5"/>
    <n v="61"/>
    <x v="0"/>
    <n v="8.9262295081967213"/>
    <s v="Yes"/>
    <s v="October"/>
    <n v="2023"/>
  </r>
  <r>
    <s v="S00152376"/>
    <x v="18"/>
    <s v="P14"/>
    <x v="5"/>
    <x v="257"/>
    <n v="5656.5"/>
    <n v="315"/>
    <x v="0"/>
    <n v="17.957142857142856"/>
    <s v="Yes"/>
    <s v="December"/>
    <n v="2023"/>
  </r>
  <r>
    <s v="S00152384"/>
    <x v="18"/>
    <s v="P14"/>
    <x v="4"/>
    <x v="175"/>
    <n v="6360.75"/>
    <n v="375"/>
    <x v="0"/>
    <n v="16.962"/>
    <s v="Yes"/>
    <s v="February"/>
    <n v="2023"/>
  </r>
  <r>
    <s v="S00152401"/>
    <x v="18"/>
    <s v="P14"/>
    <x v="4"/>
    <x v="242"/>
    <n v="5937.75"/>
    <n v="330"/>
    <x v="0"/>
    <n v="17.993181818181817"/>
    <s v="Yes"/>
    <s v="November"/>
    <n v="2023"/>
  </r>
  <r>
    <s v="S00152402"/>
    <x v="18"/>
    <s v="P14"/>
    <x v="4"/>
    <x v="270"/>
    <n v="5154.75"/>
    <n v="323"/>
    <x v="0"/>
    <n v="15.958978328173375"/>
    <s v="Yes"/>
    <s v="April"/>
    <n v="2024"/>
  </r>
  <r>
    <s v="S00152441"/>
    <x v="18"/>
    <s v="P15"/>
    <x v="3"/>
    <x v="86"/>
    <n v="5910.75"/>
    <n v="282"/>
    <x v="0"/>
    <n v="20.960106382978722"/>
    <s v="Yes"/>
    <s v="November"/>
    <n v="2023"/>
  </r>
  <r>
    <s v="S00152445"/>
    <x v="18"/>
    <s v="P15"/>
    <x v="5"/>
    <x v="137"/>
    <n v="6588"/>
    <n v="330"/>
    <x v="2"/>
    <n v="19.963636363636365"/>
    <s v="No"/>
    <s v="September"/>
    <n v="2024"/>
  </r>
  <r>
    <s v="S00152492"/>
    <x v="18"/>
    <s v="P16"/>
    <x v="3"/>
    <x v="246"/>
    <n v="4718.25"/>
    <n v="315"/>
    <x v="0"/>
    <n v="14.978571428571428"/>
    <s v="Yes"/>
    <s v="January"/>
    <n v="2023"/>
  </r>
  <r>
    <s v="S00152495"/>
    <x v="18"/>
    <s v="P16"/>
    <x v="5"/>
    <x v="213"/>
    <n v="10163.25"/>
    <n v="636"/>
    <x v="0"/>
    <n v="15.97995283018868"/>
    <s v="Yes"/>
    <s v="January"/>
    <n v="2023"/>
  </r>
  <r>
    <s v="S00152496"/>
    <x v="18"/>
    <s v="P16"/>
    <x v="5"/>
    <x v="57"/>
    <n v="6482.25"/>
    <n v="361"/>
    <x v="0"/>
    <n v="17.956371191135734"/>
    <s v="Yes"/>
    <s v="February"/>
    <n v="2024"/>
  </r>
  <r>
    <s v="S00152512"/>
    <x v="18"/>
    <s v="P16"/>
    <x v="5"/>
    <x v="42"/>
    <n v="11436.75"/>
    <n v="636"/>
    <x v="0"/>
    <n v="17.982311320754718"/>
    <s v="Yes"/>
    <s v="June"/>
    <n v="2023"/>
  </r>
  <r>
    <s v="S00152523"/>
    <x v="18"/>
    <s v="P16"/>
    <x v="4"/>
    <x v="18"/>
    <n v="13293"/>
    <n v="950"/>
    <x v="0"/>
    <n v="13.992631578947368"/>
    <s v="Yes"/>
    <s v="June"/>
    <n v="2023"/>
  </r>
  <r>
    <s v="S00152535"/>
    <x v="18"/>
    <s v="P16"/>
    <x v="0"/>
    <x v="371"/>
    <n v="4855.5"/>
    <n v="347"/>
    <x v="0"/>
    <n v="13.992795389048991"/>
    <s v="Yes"/>
    <s v="May"/>
    <n v="2023"/>
  </r>
  <r>
    <s v="S00152597"/>
    <x v="18"/>
    <s v="P17"/>
    <x v="5"/>
    <x v="126"/>
    <n v="2556"/>
    <n v="366"/>
    <x v="3"/>
    <n v="6.9836065573770494"/>
    <s v="No"/>
    <s v="December"/>
    <n v="2023"/>
  </r>
  <r>
    <s v="S00152603"/>
    <x v="18"/>
    <s v="P17"/>
    <x v="0"/>
    <x v="366"/>
    <n v="7193.25"/>
    <n v="654"/>
    <x v="0"/>
    <n v="10.998853211009175"/>
    <s v="Yes"/>
    <s v="January"/>
    <n v="2024"/>
  </r>
  <r>
    <s v="S00152657"/>
    <x v="18"/>
    <s v="P18"/>
    <x v="4"/>
    <x v="72"/>
    <n v="7877.25"/>
    <n v="985"/>
    <x v="0"/>
    <n v="7.9972081218274109"/>
    <s v="Yes"/>
    <s v="December"/>
    <n v="2023"/>
  </r>
  <r>
    <s v="S00152671"/>
    <x v="18"/>
    <s v="P18"/>
    <x v="0"/>
    <x v="349"/>
    <n v="9596.25"/>
    <n v="1067"/>
    <x v="1"/>
    <n v="8.9936738519212742"/>
    <s v="No"/>
    <s v="August"/>
    <n v="2024"/>
  </r>
  <r>
    <s v="S00152695"/>
    <x v="18"/>
    <s v="P18"/>
    <x v="3"/>
    <x v="111"/>
    <n v="7598.25"/>
    <n v="691"/>
    <x v="0"/>
    <n v="10.99602026049204"/>
    <s v="Yes"/>
    <s v="April"/>
    <n v="2024"/>
  </r>
  <r>
    <s v="S00152706"/>
    <x v="18"/>
    <s v="P18"/>
    <x v="0"/>
    <x v="296"/>
    <n v="12973.5"/>
    <n v="1622"/>
    <x v="0"/>
    <n v="7.9984586929716404"/>
    <s v="Yes"/>
    <s v="July"/>
    <n v="2023"/>
  </r>
  <r>
    <s v="S00152722"/>
    <x v="18"/>
    <s v="P19"/>
    <x v="0"/>
    <x v="15"/>
    <n v="4376.25"/>
    <n v="151"/>
    <x v="2"/>
    <n v="28.981788079470199"/>
    <s v="No"/>
    <s v="September"/>
    <n v="2024"/>
  </r>
  <r>
    <s v="S00152756"/>
    <x v="18"/>
    <s v="P19"/>
    <x v="0"/>
    <x v="445"/>
    <n v="12667.5"/>
    <n v="437"/>
    <x v="0"/>
    <n v="28.987414187643022"/>
    <s v="Yes"/>
    <s v="March"/>
    <n v="2024"/>
  </r>
  <r>
    <s v="S00152768"/>
    <x v="18"/>
    <s v="P20"/>
    <x v="5"/>
    <x v="127"/>
    <n v="1932.75"/>
    <n v="242"/>
    <x v="0"/>
    <n v="7.9865702479338845"/>
    <s v="Yes"/>
    <s v="July"/>
    <n v="2023"/>
  </r>
  <r>
    <s v="S00152787"/>
    <x v="18"/>
    <s v="P20"/>
    <x v="1"/>
    <x v="76"/>
    <n v="9931.5"/>
    <n v="994"/>
    <x v="0"/>
    <n v="9.9914486921529182"/>
    <s v="Yes"/>
    <s v="January"/>
    <n v="2023"/>
  </r>
  <r>
    <s v="S00152788"/>
    <x v="18"/>
    <s v="P20"/>
    <x v="1"/>
    <x v="432"/>
    <n v="14244.75"/>
    <n v="1295"/>
    <x v="2"/>
    <n v="10.999806949806949"/>
    <s v="No"/>
    <s v="September"/>
    <n v="2024"/>
  </r>
  <r>
    <s v="S00152848"/>
    <x v="18"/>
    <s v="P21"/>
    <x v="3"/>
    <x v="139"/>
    <n v="7920"/>
    <n v="990"/>
    <x v="0"/>
    <n v="8"/>
    <s v="Yes"/>
    <s v="March"/>
    <n v="2024"/>
  </r>
  <r>
    <s v="S00152849"/>
    <x v="18"/>
    <s v="P21"/>
    <x v="3"/>
    <x v="281"/>
    <n v="515.25"/>
    <n v="47"/>
    <x v="0"/>
    <n v="10.962765957446809"/>
    <s v="Yes"/>
    <s v="June"/>
    <n v="2024"/>
  </r>
  <r>
    <s v="S00152908"/>
    <x v="18"/>
    <s v="P22"/>
    <x v="0"/>
    <x v="310"/>
    <n v="8273.25"/>
    <n v="414"/>
    <x v="0"/>
    <n v="19.983695652173914"/>
    <s v="Yes"/>
    <s v="January"/>
    <n v="2024"/>
  </r>
  <r>
    <s v="S00152911"/>
    <x v="18"/>
    <s v="P22"/>
    <x v="4"/>
    <x v="309"/>
    <n v="7357.5"/>
    <n v="388"/>
    <x v="1"/>
    <n v="18.962628865979383"/>
    <s v="No"/>
    <s v="July"/>
    <n v="2024"/>
  </r>
  <r>
    <s v="S00152937"/>
    <x v="18"/>
    <s v="P22"/>
    <x v="5"/>
    <x v="106"/>
    <n v="4524.75"/>
    <n v="227"/>
    <x v="3"/>
    <n v="19.932819383259911"/>
    <s v="No"/>
    <s v="January"/>
    <n v="2023"/>
  </r>
  <r>
    <s v="S00152944"/>
    <x v="18"/>
    <s v="P22"/>
    <x v="0"/>
    <x v="349"/>
    <n v="65.25"/>
    <n v="3"/>
    <x v="1"/>
    <n v="21.75"/>
    <s v="No"/>
    <s v="August"/>
    <n v="2024"/>
  </r>
  <r>
    <s v="S00152959"/>
    <x v="18"/>
    <s v="P22"/>
    <x v="0"/>
    <x v="315"/>
    <n v="5447.25"/>
    <n v="260"/>
    <x v="0"/>
    <n v="20.950961538461538"/>
    <s v="Yes"/>
    <s v="February"/>
    <n v="2023"/>
  </r>
  <r>
    <s v="S00152968"/>
    <x v="18"/>
    <s v="P22"/>
    <x v="3"/>
    <x v="46"/>
    <n v="2351.25"/>
    <n v="131"/>
    <x v="0"/>
    <n v="17.948473282442748"/>
    <s v="Yes"/>
    <s v="May"/>
    <n v="2024"/>
  </r>
  <r>
    <s v="S00152979"/>
    <x v="18"/>
    <s v="P22"/>
    <x v="4"/>
    <x v="214"/>
    <n v="6932.25"/>
    <n v="365"/>
    <x v="0"/>
    <n v="18.992465753424657"/>
    <s v="Yes"/>
    <s v="March"/>
    <n v="2024"/>
  </r>
  <r>
    <s v="S00153002"/>
    <x v="18"/>
    <s v="P01"/>
    <x v="3"/>
    <x v="14"/>
    <n v="4196.25"/>
    <n v="350"/>
    <x v="1"/>
    <n v="11.989285714285714"/>
    <s v="No"/>
    <s v="August"/>
    <n v="2024"/>
  </r>
  <r>
    <s v="S00153036"/>
    <x v="18"/>
    <s v="P01"/>
    <x v="3"/>
    <x v="324"/>
    <n v="5447.25"/>
    <n v="454"/>
    <x v="0"/>
    <n v="11.998348017621145"/>
    <s v="Yes"/>
    <s v="May"/>
    <n v="2024"/>
  </r>
  <r>
    <s v="S00153064"/>
    <x v="18"/>
    <s v="P01"/>
    <x v="4"/>
    <x v="329"/>
    <n v="8397"/>
    <n v="700"/>
    <x v="0"/>
    <n v="11.995714285714286"/>
    <s v="Yes"/>
    <s v="November"/>
    <n v="2023"/>
  </r>
  <r>
    <s v="S00153082"/>
    <x v="18"/>
    <s v="P01"/>
    <x v="4"/>
    <x v="76"/>
    <n v="634.5"/>
    <n v="46"/>
    <x v="3"/>
    <n v="13.793478260869565"/>
    <s v="No"/>
    <s v="January"/>
    <n v="2023"/>
  </r>
  <r>
    <s v="S00153128"/>
    <x v="18"/>
    <s v="P04"/>
    <x v="1"/>
    <x v="319"/>
    <n v="9141.75"/>
    <n v="1016"/>
    <x v="0"/>
    <n v="8.9977854330708666"/>
    <s v="Yes"/>
    <s v="January"/>
    <n v="2024"/>
  </r>
  <r>
    <s v="S00153141"/>
    <x v="18"/>
    <s v="P04"/>
    <x v="5"/>
    <x v="179"/>
    <n v="16823.25"/>
    <n v="1870"/>
    <x v="0"/>
    <n v="8.9963903743315505"/>
    <s v="Yes"/>
    <s v="December"/>
    <n v="2023"/>
  </r>
  <r>
    <s v="S00153153"/>
    <x v="18"/>
    <s v="P04"/>
    <x v="3"/>
    <x v="421"/>
    <n v="1224"/>
    <n v="153"/>
    <x v="0"/>
    <n v="8"/>
    <s v="Yes"/>
    <s v="February"/>
    <n v="2023"/>
  </r>
  <r>
    <s v="S00153157"/>
    <x v="18"/>
    <s v="P04"/>
    <x v="5"/>
    <x v="147"/>
    <n v="2578.5"/>
    <n v="287"/>
    <x v="0"/>
    <n v="8.984320557491289"/>
    <s v="Yes"/>
    <s v="November"/>
    <n v="2023"/>
  </r>
  <r>
    <s v="S00153173"/>
    <x v="18"/>
    <s v="P04"/>
    <x v="3"/>
    <x v="380"/>
    <n v="4860"/>
    <n v="540"/>
    <x v="0"/>
    <n v="9"/>
    <s v="Yes"/>
    <s v="June"/>
    <n v="2023"/>
  </r>
  <r>
    <s v="S00153188"/>
    <x v="18"/>
    <s v="P04"/>
    <x v="3"/>
    <x v="426"/>
    <n v="2459.25"/>
    <n v="492"/>
    <x v="0"/>
    <n v="4.9984756097560972"/>
    <s v="Yes"/>
    <s v="January"/>
    <n v="2023"/>
  </r>
  <r>
    <s v="S00153203"/>
    <x v="18"/>
    <s v="P04"/>
    <x v="4"/>
    <x v="419"/>
    <n v="8379"/>
    <n v="1397"/>
    <x v="0"/>
    <n v="5.9978525411596282"/>
    <s v="Yes"/>
    <s v="January"/>
    <n v="2024"/>
  </r>
  <r>
    <s v="S00153233"/>
    <x v="18"/>
    <s v="P04"/>
    <x v="0"/>
    <x v="208"/>
    <n v="5703.75"/>
    <n v="815"/>
    <x v="0"/>
    <n v="6.9984662576687118"/>
    <s v="Yes"/>
    <s v="April"/>
    <n v="2023"/>
  </r>
  <r>
    <s v="S00153237"/>
    <x v="18"/>
    <s v="P04"/>
    <x v="4"/>
    <x v="358"/>
    <n v="2783.25"/>
    <n v="310"/>
    <x v="0"/>
    <n v="8.9782258064516132"/>
    <s v="Yes"/>
    <s v="February"/>
    <n v="2023"/>
  </r>
  <r>
    <s v="S00153238"/>
    <x v="18"/>
    <s v="P05"/>
    <x v="3"/>
    <x v="30"/>
    <n v="7137"/>
    <n v="1190"/>
    <x v="1"/>
    <n v="5.9974789915966387"/>
    <s v="No"/>
    <s v="August"/>
    <n v="2024"/>
  </r>
  <r>
    <s v="S00153260"/>
    <x v="18"/>
    <s v="P05"/>
    <x v="5"/>
    <x v="231"/>
    <n v="3415.5"/>
    <n v="380"/>
    <x v="1"/>
    <n v="8.9881578947368421"/>
    <s v="No"/>
    <s v="July"/>
    <n v="2024"/>
  </r>
  <r>
    <s v="S00153263"/>
    <x v="18"/>
    <s v="P05"/>
    <x v="1"/>
    <x v="365"/>
    <n v="5915.25"/>
    <n v="740"/>
    <x v="2"/>
    <n v="7.9935810810810812"/>
    <s v="No"/>
    <s v="September"/>
    <n v="2024"/>
  </r>
  <r>
    <s v="S00153281"/>
    <x v="18"/>
    <s v="P05"/>
    <x v="1"/>
    <x v="46"/>
    <n v="366.75"/>
    <n v="46"/>
    <x v="0"/>
    <n v="7.9728260869565215"/>
    <s v="Yes"/>
    <s v="May"/>
    <n v="2024"/>
  </r>
  <r>
    <s v="S00153368"/>
    <x v="18"/>
    <s v="P06"/>
    <x v="0"/>
    <x v="162"/>
    <n v="2486.25"/>
    <n v="89"/>
    <x v="0"/>
    <n v="27.935393258426966"/>
    <s v="Yes"/>
    <s v="August"/>
    <n v="2023"/>
  </r>
  <r>
    <s v="S00153379"/>
    <x v="18"/>
    <s v="P07"/>
    <x v="5"/>
    <x v="285"/>
    <n v="5127.75"/>
    <n v="206"/>
    <x v="3"/>
    <n v="24.891990291262136"/>
    <s v="No"/>
    <s v="August"/>
    <n v="2023"/>
  </r>
  <r>
    <s v="S00153390"/>
    <x v="18"/>
    <s v="P07"/>
    <x v="4"/>
    <x v="172"/>
    <n v="5562"/>
    <n v="199"/>
    <x v="0"/>
    <n v="27.949748743718594"/>
    <s v="Yes"/>
    <s v="January"/>
    <n v="2023"/>
  </r>
  <r>
    <s v="S00153404"/>
    <x v="18"/>
    <s v="P07"/>
    <x v="4"/>
    <x v="418"/>
    <n v="5535"/>
    <n v="198"/>
    <x v="0"/>
    <n v="27.954545454545453"/>
    <s v="Yes"/>
    <s v="May"/>
    <n v="2023"/>
  </r>
  <r>
    <s v="S00153419"/>
    <x v="18"/>
    <s v="P07"/>
    <x v="0"/>
    <x v="301"/>
    <n v="6000.75"/>
    <n v="215"/>
    <x v="0"/>
    <n v="27.91046511627907"/>
    <s v="Yes"/>
    <s v="February"/>
    <n v="2023"/>
  </r>
  <r>
    <s v="S00153444"/>
    <x v="18"/>
    <s v="P07"/>
    <x v="3"/>
    <x v="146"/>
    <n v="4144.5"/>
    <n v="173"/>
    <x v="0"/>
    <n v="23.956647398843931"/>
    <s v="Yes"/>
    <s v="April"/>
    <n v="2024"/>
  </r>
  <r>
    <s v="S00153449"/>
    <x v="18"/>
    <s v="P07"/>
    <x v="2"/>
    <x v="261"/>
    <n v="3802.5"/>
    <n v="159"/>
    <x v="0"/>
    <n v="23.915094339622641"/>
    <s v="Yes"/>
    <s v="June"/>
    <n v="2024"/>
  </r>
  <r>
    <s v="S00153526"/>
    <x v="18"/>
    <s v="P08"/>
    <x v="4"/>
    <x v="110"/>
    <n v="5015.25"/>
    <n v="251"/>
    <x v="1"/>
    <n v="19.981075697211157"/>
    <s v="No"/>
    <s v="August"/>
    <n v="2024"/>
  </r>
  <r>
    <s v="S00153532"/>
    <x v="18"/>
    <s v="P08"/>
    <x v="5"/>
    <x v="342"/>
    <n v="8257.5"/>
    <n v="376"/>
    <x v="0"/>
    <n v="21.961436170212767"/>
    <s v="Yes"/>
    <s v="June"/>
    <n v="2024"/>
  </r>
  <r>
    <s v="S00153534"/>
    <x v="18"/>
    <s v="P08"/>
    <x v="2"/>
    <x v="174"/>
    <n v="6234.75"/>
    <n v="347"/>
    <x v="1"/>
    <n v="17.967579250720462"/>
    <s v="No"/>
    <s v="August"/>
    <n v="2024"/>
  </r>
  <r>
    <s v="S00153561"/>
    <x v="18"/>
    <s v="P10"/>
    <x v="3"/>
    <x v="221"/>
    <n v="4774.5"/>
    <n v="299"/>
    <x v="0"/>
    <n v="15.968227424749164"/>
    <s v="Yes"/>
    <s v="March"/>
    <n v="2023"/>
  </r>
  <r>
    <s v="S00153591"/>
    <x v="18"/>
    <s v="P10"/>
    <x v="4"/>
    <x v="163"/>
    <n v="19278"/>
    <n v="1483"/>
    <x v="0"/>
    <n v="12.999325691166554"/>
    <s v="Yes"/>
    <s v="January"/>
    <n v="2023"/>
  </r>
  <r>
    <s v="S00153592"/>
    <x v="18"/>
    <s v="P10"/>
    <x v="4"/>
    <x v="120"/>
    <n v="2407.5"/>
    <n v="186"/>
    <x v="0"/>
    <n v="12.943548387096774"/>
    <s v="Yes"/>
    <s v="February"/>
    <n v="2023"/>
  </r>
  <r>
    <s v="S00153610"/>
    <x v="18"/>
    <s v="P10"/>
    <x v="4"/>
    <x v="400"/>
    <n v="3582"/>
    <n v="239"/>
    <x v="0"/>
    <n v="14.98744769874477"/>
    <s v="Yes"/>
    <s v="October"/>
    <n v="2023"/>
  </r>
  <r>
    <s v="S00153620"/>
    <x v="18"/>
    <s v="P10"/>
    <x v="1"/>
    <x v="134"/>
    <n v="9852.75"/>
    <n v="758"/>
    <x v="0"/>
    <n v="12.99835092348285"/>
    <s v="Yes"/>
    <s v="February"/>
    <n v="2024"/>
  </r>
  <r>
    <s v="S00153674"/>
    <x v="18"/>
    <s v="P10"/>
    <x v="0"/>
    <x v="230"/>
    <n v="128.25"/>
    <n v="10"/>
    <x v="0"/>
    <n v="12.824999999999999"/>
    <s v="Yes"/>
    <s v="July"/>
    <n v="2023"/>
  </r>
  <r>
    <s v="S00153687"/>
    <x v="18"/>
    <s v="P11"/>
    <x v="2"/>
    <x v="395"/>
    <n v="2954.25"/>
    <n v="148"/>
    <x v="0"/>
    <n v="19.961148648648649"/>
    <s v="Yes"/>
    <s v="May"/>
    <n v="2024"/>
  </r>
  <r>
    <s v="S00153728"/>
    <x v="18"/>
    <s v="P12"/>
    <x v="4"/>
    <x v="41"/>
    <n v="15405.75"/>
    <n v="963"/>
    <x v="0"/>
    <n v="15.997663551401869"/>
    <s v="Yes"/>
    <s v="May"/>
    <n v="2024"/>
  </r>
  <r>
    <s v="S00153731"/>
    <x v="18"/>
    <s v="P12"/>
    <x v="3"/>
    <x v="319"/>
    <n v="10397.25"/>
    <n v="612"/>
    <x v="0"/>
    <n v="16.988970588235293"/>
    <s v="Yes"/>
    <s v="January"/>
    <n v="2024"/>
  </r>
  <r>
    <s v="S00153811"/>
    <x v="18"/>
    <s v="P13"/>
    <x v="0"/>
    <x v="331"/>
    <n v="8043.75"/>
    <n v="1341"/>
    <x v="0"/>
    <n v="5.9983221476510069"/>
    <s v="Yes"/>
    <s v="March"/>
    <n v="2024"/>
  </r>
  <r>
    <s v="S00153844"/>
    <x v="18"/>
    <s v="P13"/>
    <x v="0"/>
    <x v="23"/>
    <n v="3195"/>
    <n v="400"/>
    <x v="1"/>
    <n v="7.9874999999999998"/>
    <s v="No"/>
    <s v="August"/>
    <n v="2024"/>
  </r>
  <r>
    <s v="S00153883"/>
    <x v="18"/>
    <s v="P13"/>
    <x v="4"/>
    <x v="247"/>
    <n v="3541.5"/>
    <n v="591"/>
    <x v="0"/>
    <n v="5.9923857868020303"/>
    <s v="Yes"/>
    <s v="February"/>
    <n v="2024"/>
  </r>
  <r>
    <s v="S00153889"/>
    <x v="18"/>
    <s v="P13"/>
    <x v="5"/>
    <x v="230"/>
    <n v="5780.25"/>
    <n v="964"/>
    <x v="0"/>
    <n v="5.9961099585062243"/>
    <s v="Yes"/>
    <s v="July"/>
    <n v="2023"/>
  </r>
  <r>
    <s v="S00153903"/>
    <x v="18"/>
    <s v="P14"/>
    <x v="3"/>
    <x v="379"/>
    <n v="1624.5"/>
    <n v="91"/>
    <x v="0"/>
    <n v="17.85164835164835"/>
    <s v="Yes"/>
    <s v="January"/>
    <n v="2024"/>
  </r>
  <r>
    <s v="S00153987"/>
    <x v="18"/>
    <s v="P15"/>
    <x v="3"/>
    <x v="272"/>
    <n v="7841.25"/>
    <n v="374"/>
    <x v="1"/>
    <n v="20.96590909090909"/>
    <s v="No"/>
    <s v="August"/>
    <n v="2024"/>
  </r>
  <r>
    <s v="S00154051"/>
    <x v="18"/>
    <s v="P16"/>
    <x v="4"/>
    <x v="432"/>
    <n v="4158"/>
    <n v="260"/>
    <x v="2"/>
    <n v="15.992307692307692"/>
    <s v="No"/>
    <s v="September"/>
    <n v="2024"/>
  </r>
  <r>
    <s v="S00154063"/>
    <x v="18"/>
    <s v="P16"/>
    <x v="1"/>
    <x v="178"/>
    <n v="11675.25"/>
    <n v="834"/>
    <x v="0"/>
    <n v="13.99910071942446"/>
    <s v="Yes"/>
    <s v="September"/>
    <n v="2023"/>
  </r>
  <r>
    <s v="S00154122"/>
    <x v="18"/>
    <s v="P17"/>
    <x v="3"/>
    <x v="307"/>
    <n v="5328"/>
    <n v="533"/>
    <x v="0"/>
    <n v="9.9962476547842396"/>
    <s v="Yes"/>
    <s v="December"/>
    <n v="2023"/>
  </r>
  <r>
    <s v="S00154160"/>
    <x v="18"/>
    <s v="P18"/>
    <x v="5"/>
    <x v="381"/>
    <n v="8129.25"/>
    <n v="1162"/>
    <x v="0"/>
    <n v="6.995912220309811"/>
    <s v="Yes"/>
    <s v="October"/>
    <n v="2023"/>
  </r>
  <r>
    <s v="S00154162"/>
    <x v="18"/>
    <s v="P18"/>
    <x v="5"/>
    <x v="299"/>
    <n v="2382.75"/>
    <n v="341"/>
    <x v="0"/>
    <n v="6.9875366568914954"/>
    <s v="Yes"/>
    <s v="December"/>
    <n v="2023"/>
  </r>
  <r>
    <s v="S00154179"/>
    <x v="18"/>
    <s v="P18"/>
    <x v="5"/>
    <x v="292"/>
    <n v="6174"/>
    <n v="686"/>
    <x v="0"/>
    <n v="9"/>
    <s v="Yes"/>
    <s v="February"/>
    <n v="2024"/>
  </r>
  <r>
    <s v="S00154249"/>
    <x v="18"/>
    <s v="P19"/>
    <x v="1"/>
    <x v="176"/>
    <n v="4403.25"/>
    <n v="177"/>
    <x v="0"/>
    <n v="24.877118644067796"/>
    <s v="Yes"/>
    <s v="May"/>
    <n v="2023"/>
  </r>
  <r>
    <s v="S00154253"/>
    <x v="18"/>
    <s v="P19"/>
    <x v="0"/>
    <x v="425"/>
    <n v="10336.5"/>
    <n v="370"/>
    <x v="0"/>
    <n v="27.936486486486487"/>
    <s v="Yes"/>
    <s v="December"/>
    <n v="2023"/>
  </r>
  <r>
    <s v="S00154254"/>
    <x v="18"/>
    <s v="P19"/>
    <x v="4"/>
    <x v="323"/>
    <n v="11200.5"/>
    <n v="387"/>
    <x v="1"/>
    <n v="28.941860465116278"/>
    <s v="No"/>
    <s v="July"/>
    <n v="2024"/>
  </r>
  <r>
    <s v="S00154267"/>
    <x v="18"/>
    <s v="P19"/>
    <x v="1"/>
    <x v="0"/>
    <n v="4801.5"/>
    <n v="166"/>
    <x v="0"/>
    <n v="28.924698795180724"/>
    <s v="Yes"/>
    <s v="December"/>
    <n v="2023"/>
  </r>
  <r>
    <s v="S00154296"/>
    <x v="18"/>
    <s v="P20"/>
    <x v="5"/>
    <x v="136"/>
    <n v="8946"/>
    <n v="814"/>
    <x v="0"/>
    <n v="10.990171990171991"/>
    <s v="Yes"/>
    <s v="May"/>
    <n v="2023"/>
  </r>
  <r>
    <s v="S00154330"/>
    <x v="18"/>
    <s v="P20"/>
    <x v="5"/>
    <x v="218"/>
    <n v="4342.5"/>
    <n v="362"/>
    <x v="0"/>
    <n v="11.99585635359116"/>
    <s v="Yes"/>
    <s v="February"/>
    <n v="2024"/>
  </r>
  <r>
    <s v="S00154359"/>
    <x v="18"/>
    <s v="P21"/>
    <x v="4"/>
    <x v="193"/>
    <n v="6482.25"/>
    <n v="927"/>
    <x v="0"/>
    <n v="6.9927184466019421"/>
    <s v="Yes"/>
    <s v="November"/>
    <n v="2023"/>
  </r>
  <r>
    <s v="S00154362"/>
    <x v="18"/>
    <s v="P21"/>
    <x v="3"/>
    <x v="393"/>
    <n v="5834.25"/>
    <n v="730"/>
    <x v="0"/>
    <n v="7.9921232876712329"/>
    <s v="Yes"/>
    <s v="January"/>
    <n v="2024"/>
  </r>
  <r>
    <s v="S00154372"/>
    <x v="18"/>
    <s v="P21"/>
    <x v="0"/>
    <x v="241"/>
    <n v="2344.5"/>
    <n v="335"/>
    <x v="0"/>
    <n v="6.9985074626865673"/>
    <s v="Yes"/>
    <s v="June"/>
    <n v="2024"/>
  </r>
  <r>
    <s v="S00154390"/>
    <x v="18"/>
    <s v="P21"/>
    <x v="4"/>
    <x v="273"/>
    <n v="6111"/>
    <n v="764"/>
    <x v="3"/>
    <n v="7.9986910994764395"/>
    <s v="No"/>
    <s v="July"/>
    <n v="2024"/>
  </r>
  <r>
    <s v="S00154410"/>
    <x v="18"/>
    <s v="P21"/>
    <x v="4"/>
    <x v="343"/>
    <n v="1377"/>
    <n v="197"/>
    <x v="0"/>
    <n v="6.9898477157360404"/>
    <s v="Yes"/>
    <s v="July"/>
    <n v="2023"/>
  </r>
  <r>
    <s v="S00154446"/>
    <x v="18"/>
    <s v="P22"/>
    <x v="3"/>
    <x v="243"/>
    <n v="7944.75"/>
    <n v="398"/>
    <x v="0"/>
    <n v="19.961683417085428"/>
    <s v="Yes"/>
    <s v="January"/>
    <n v="2023"/>
  </r>
  <r>
    <s v="S00154453"/>
    <x v="18"/>
    <s v="P22"/>
    <x v="1"/>
    <x v="289"/>
    <n v="6660"/>
    <n v="318"/>
    <x v="0"/>
    <n v="20.943396226415093"/>
    <s v="Yes"/>
    <s v="July"/>
    <n v="2023"/>
  </r>
  <r>
    <s v="S00154464"/>
    <x v="18"/>
    <s v="P22"/>
    <x v="3"/>
    <x v="345"/>
    <n v="7202.25"/>
    <n v="401"/>
    <x v="0"/>
    <n v="17.960723192019952"/>
    <s v="Yes"/>
    <s v="September"/>
    <n v="2023"/>
  </r>
  <r>
    <s v="S00154466"/>
    <x v="18"/>
    <s v="P22"/>
    <x v="5"/>
    <x v="85"/>
    <n v="7503.75"/>
    <n v="358"/>
    <x v="1"/>
    <n v="20.960195530726256"/>
    <s v="No"/>
    <s v="August"/>
    <n v="2024"/>
  </r>
  <r>
    <s v="S00154474"/>
    <x v="18"/>
    <s v="P22"/>
    <x v="0"/>
    <x v="217"/>
    <n v="9481.5"/>
    <n v="431"/>
    <x v="0"/>
    <n v="21.998839907192576"/>
    <s v="Yes"/>
    <s v="April"/>
    <n v="2024"/>
  </r>
  <r>
    <s v="S00154520"/>
    <x v="18"/>
    <s v="P22"/>
    <x v="2"/>
    <x v="33"/>
    <n v="10937.25"/>
    <n v="576"/>
    <x v="0"/>
    <n v="18.98828125"/>
    <s v="Yes"/>
    <s v="February"/>
    <n v="2023"/>
  </r>
  <r>
    <s v="S00154539"/>
    <x v="19"/>
    <s v="P01"/>
    <x v="1"/>
    <x v="82"/>
    <n v="10307.25"/>
    <n v="793"/>
    <x v="0"/>
    <n v="12.997793190416141"/>
    <s v="Yes"/>
    <s v="February"/>
    <n v="2024"/>
  </r>
  <r>
    <s v="S00154568"/>
    <x v="19"/>
    <s v="P01"/>
    <x v="5"/>
    <x v="442"/>
    <n v="1080"/>
    <n v="84"/>
    <x v="0"/>
    <n v="12.857142857142858"/>
    <s v="Yes"/>
    <s v="April"/>
    <n v="2023"/>
  </r>
  <r>
    <s v="S00154576"/>
    <x v="19"/>
    <s v="P01"/>
    <x v="0"/>
    <x v="57"/>
    <n v="10203.75"/>
    <n v="729"/>
    <x v="0"/>
    <n v="13.996913580246913"/>
    <s v="Yes"/>
    <s v="February"/>
    <n v="2024"/>
  </r>
  <r>
    <s v="S00154596"/>
    <x v="19"/>
    <s v="P01"/>
    <x v="4"/>
    <x v="136"/>
    <n v="3935.25"/>
    <n v="246"/>
    <x v="0"/>
    <n v="15.996951219512194"/>
    <s v="Yes"/>
    <s v="May"/>
    <n v="2023"/>
  </r>
  <r>
    <s v="S00154611"/>
    <x v="19"/>
    <s v="P01"/>
    <x v="4"/>
    <x v="15"/>
    <n v="594"/>
    <n v="38"/>
    <x v="2"/>
    <n v="15.631578947368421"/>
    <s v="No"/>
    <s v="September"/>
    <n v="2024"/>
  </r>
  <r>
    <s v="S00154680"/>
    <x v="19"/>
    <s v="P04"/>
    <x v="4"/>
    <x v="124"/>
    <n v="3386.25"/>
    <n v="484"/>
    <x v="0"/>
    <n v="6.9963842975206614"/>
    <s v="Yes"/>
    <s v="January"/>
    <n v="2023"/>
  </r>
  <r>
    <s v="S00154687"/>
    <x v="19"/>
    <s v="P04"/>
    <x v="5"/>
    <x v="154"/>
    <n v="2414.25"/>
    <n v="345"/>
    <x v="3"/>
    <n v="6.9978260869565219"/>
    <s v="No"/>
    <s v="February"/>
    <n v="2024"/>
  </r>
  <r>
    <s v="S00154719"/>
    <x v="19"/>
    <s v="P04"/>
    <x v="3"/>
    <x v="267"/>
    <n v="6633"/>
    <n v="1327"/>
    <x v="1"/>
    <n v="4.9984928409947251"/>
    <s v="No"/>
    <s v="July"/>
    <n v="2024"/>
  </r>
  <r>
    <s v="S00154720"/>
    <x v="19"/>
    <s v="P04"/>
    <x v="3"/>
    <x v="347"/>
    <n v="1158.75"/>
    <n v="232"/>
    <x v="0"/>
    <n v="4.9946120689655169"/>
    <s v="Yes"/>
    <s v="August"/>
    <n v="2023"/>
  </r>
  <r>
    <s v="S00154737"/>
    <x v="19"/>
    <s v="P04"/>
    <x v="3"/>
    <x v="88"/>
    <n v="4092.75"/>
    <n v="585"/>
    <x v="0"/>
    <n v="6.9961538461538462"/>
    <s v="Yes"/>
    <s v="November"/>
    <n v="2023"/>
  </r>
  <r>
    <s v="S00154739"/>
    <x v="19"/>
    <s v="P04"/>
    <x v="5"/>
    <x v="241"/>
    <n v="7382.25"/>
    <n v="1055"/>
    <x v="0"/>
    <n v="6.99739336492891"/>
    <s v="Yes"/>
    <s v="June"/>
    <n v="2024"/>
  </r>
  <r>
    <s v="S00154751"/>
    <x v="19"/>
    <s v="P04"/>
    <x v="3"/>
    <x v="203"/>
    <n v="5647.5"/>
    <n v="807"/>
    <x v="0"/>
    <n v="6.9981412639405205"/>
    <s v="Yes"/>
    <s v="October"/>
    <n v="2023"/>
  </r>
  <r>
    <s v="S00154764"/>
    <x v="19"/>
    <s v="P04"/>
    <x v="4"/>
    <x v="122"/>
    <n v="3978"/>
    <n v="442"/>
    <x v="0"/>
    <n v="9"/>
    <s v="Yes"/>
    <s v="September"/>
    <n v="2023"/>
  </r>
  <r>
    <s v="S00154779"/>
    <x v="19"/>
    <s v="P05"/>
    <x v="0"/>
    <x v="328"/>
    <n v="290.25"/>
    <n v="42"/>
    <x v="0"/>
    <n v="6.9107142857142856"/>
    <s v="Yes"/>
    <s v="January"/>
    <n v="2023"/>
  </r>
  <r>
    <s v="S00154811"/>
    <x v="19"/>
    <s v="P05"/>
    <x v="1"/>
    <x v="185"/>
    <n v="8518.5"/>
    <n v="1217"/>
    <x v="0"/>
    <n v="6.9995891536565322"/>
    <s v="Yes"/>
    <s v="December"/>
    <n v="2023"/>
  </r>
  <r>
    <s v="S00154862"/>
    <x v="19"/>
    <s v="P05"/>
    <x v="1"/>
    <x v="309"/>
    <n v="2263.5"/>
    <n v="283"/>
    <x v="1"/>
    <n v="7.9982332155477032"/>
    <s v="No"/>
    <s v="July"/>
    <n v="2024"/>
  </r>
  <r>
    <s v="S00154871"/>
    <x v="19"/>
    <s v="P06"/>
    <x v="3"/>
    <x v="420"/>
    <n v="3933"/>
    <n v="158"/>
    <x v="1"/>
    <n v="24.89240506329114"/>
    <s v="No"/>
    <s v="August"/>
    <n v="2024"/>
  </r>
  <r>
    <s v="S00154875"/>
    <x v="19"/>
    <s v="P06"/>
    <x v="5"/>
    <x v="354"/>
    <n v="1683"/>
    <n v="63"/>
    <x v="0"/>
    <n v="26.714285714285715"/>
    <s v="Yes"/>
    <s v="January"/>
    <n v="2024"/>
  </r>
  <r>
    <s v="S00154911"/>
    <x v="19"/>
    <s v="P07"/>
    <x v="2"/>
    <x v="217"/>
    <n v="5699.25"/>
    <n v="212"/>
    <x v="0"/>
    <n v="26.883254716981131"/>
    <s v="Yes"/>
    <s v="April"/>
    <n v="2024"/>
  </r>
  <r>
    <s v="S00154922"/>
    <x v="19"/>
    <s v="P07"/>
    <x v="3"/>
    <x v="33"/>
    <n v="5172.75"/>
    <n v="185"/>
    <x v="0"/>
    <n v="27.960810810810809"/>
    <s v="Yes"/>
    <s v="February"/>
    <n v="2023"/>
  </r>
  <r>
    <s v="S00154926"/>
    <x v="19"/>
    <s v="P07"/>
    <x v="5"/>
    <x v="425"/>
    <n v="5557.5"/>
    <n v="206"/>
    <x v="0"/>
    <n v="26.978155339805824"/>
    <s v="Yes"/>
    <s v="December"/>
    <n v="2023"/>
  </r>
  <r>
    <s v="S00154929"/>
    <x v="19"/>
    <s v="P07"/>
    <x v="1"/>
    <x v="286"/>
    <n v="5328"/>
    <n v="191"/>
    <x v="0"/>
    <n v="27.895287958115183"/>
    <s v="Yes"/>
    <s v="January"/>
    <n v="2024"/>
  </r>
  <r>
    <s v="S00154946"/>
    <x v="19"/>
    <s v="P07"/>
    <x v="1"/>
    <x v="345"/>
    <n v="5454"/>
    <n v="195"/>
    <x v="0"/>
    <n v="27.969230769230769"/>
    <s v="Yes"/>
    <s v="September"/>
    <n v="2023"/>
  </r>
  <r>
    <s v="S00155005"/>
    <x v="19"/>
    <s v="P08"/>
    <x v="4"/>
    <x v="16"/>
    <n v="4491"/>
    <n v="205"/>
    <x v="1"/>
    <n v="21.907317073170731"/>
    <s v="No"/>
    <s v="July"/>
    <n v="2024"/>
  </r>
  <r>
    <s v="S00155007"/>
    <x v="19"/>
    <s v="P08"/>
    <x v="3"/>
    <x v="175"/>
    <n v="4956.75"/>
    <n v="237"/>
    <x v="0"/>
    <n v="20.914556962025316"/>
    <s v="Yes"/>
    <s v="February"/>
    <n v="2023"/>
  </r>
  <r>
    <s v="S00155040"/>
    <x v="19"/>
    <s v="P08"/>
    <x v="3"/>
    <x v="124"/>
    <n v="1577.25"/>
    <n v="76"/>
    <x v="0"/>
    <n v="20.753289473684209"/>
    <s v="Yes"/>
    <s v="January"/>
    <n v="2023"/>
  </r>
  <r>
    <s v="S00155098"/>
    <x v="19"/>
    <s v="P10"/>
    <x v="2"/>
    <x v="167"/>
    <n v="4702.5"/>
    <n v="294"/>
    <x v="0"/>
    <n v="15.994897959183673"/>
    <s v="Yes"/>
    <s v="April"/>
    <n v="2023"/>
  </r>
  <r>
    <s v="S00155104"/>
    <x v="19"/>
    <s v="P10"/>
    <x v="4"/>
    <x v="420"/>
    <n v="6.75"/>
    <n v="1"/>
    <x v="1"/>
    <n v="6.75"/>
    <s v="No"/>
    <s v="August"/>
    <n v="2024"/>
  </r>
  <r>
    <s v="S00155129"/>
    <x v="19"/>
    <s v="P10"/>
    <x v="5"/>
    <x v="219"/>
    <n v="371.25"/>
    <n v="29"/>
    <x v="0"/>
    <n v="12.801724137931034"/>
    <s v="Yes"/>
    <s v="March"/>
    <n v="2023"/>
  </r>
  <r>
    <s v="S00155149"/>
    <x v="19"/>
    <s v="P10"/>
    <x v="2"/>
    <x v="356"/>
    <n v="146.25"/>
    <n v="13"/>
    <x v="0"/>
    <n v="11.25"/>
    <s v="Yes"/>
    <s v="March"/>
    <n v="2024"/>
  </r>
  <r>
    <s v="S00155168"/>
    <x v="19"/>
    <s v="P10"/>
    <x v="1"/>
    <x v="83"/>
    <n v="589.5"/>
    <n v="50"/>
    <x v="0"/>
    <n v="11.79"/>
    <s v="Yes"/>
    <s v="December"/>
    <n v="2023"/>
  </r>
  <r>
    <s v="S00155181"/>
    <x v="19"/>
    <s v="P10"/>
    <x v="5"/>
    <x v="262"/>
    <n v="4671"/>
    <n v="292"/>
    <x v="0"/>
    <n v="15.996575342465754"/>
    <s v="Yes"/>
    <s v="June"/>
    <n v="2023"/>
  </r>
  <r>
    <s v="S00155224"/>
    <x v="19"/>
    <s v="P11"/>
    <x v="4"/>
    <x v="107"/>
    <n v="4774.5"/>
    <n v="281"/>
    <x v="0"/>
    <n v="16.991103202846976"/>
    <s v="Yes"/>
    <s v="November"/>
    <n v="2023"/>
  </r>
  <r>
    <s v="S00155241"/>
    <x v="19"/>
    <s v="P11"/>
    <x v="4"/>
    <x v="264"/>
    <n v="9027"/>
    <n v="531"/>
    <x v="1"/>
    <n v="17"/>
    <s v="No"/>
    <s v="July"/>
    <n v="2024"/>
  </r>
  <r>
    <s v="S00155249"/>
    <x v="19"/>
    <s v="P12"/>
    <x v="5"/>
    <x v="429"/>
    <n v="12033"/>
    <n v="708"/>
    <x v="0"/>
    <n v="16.995762711864408"/>
    <s v="Yes"/>
    <s v="May"/>
    <n v="2023"/>
  </r>
  <r>
    <s v="S00155256"/>
    <x v="19"/>
    <s v="P12"/>
    <x v="0"/>
    <x v="124"/>
    <n v="5159.25"/>
    <n v="397"/>
    <x v="3"/>
    <n v="12.9955919395466"/>
    <s v="No"/>
    <s v="January"/>
    <n v="2023"/>
  </r>
  <r>
    <s v="S00155302"/>
    <x v="19"/>
    <s v="P12"/>
    <x v="2"/>
    <x v="166"/>
    <n v="10428.75"/>
    <n v="696"/>
    <x v="0"/>
    <n v="14.983836206896552"/>
    <s v="Yes"/>
    <s v="September"/>
    <n v="2023"/>
  </r>
  <r>
    <s v="S00155327"/>
    <x v="19"/>
    <s v="P13"/>
    <x v="4"/>
    <x v="132"/>
    <n v="4875.75"/>
    <n v="813"/>
    <x v="3"/>
    <n v="5.9972324723247237"/>
    <s v="No"/>
    <s v="July"/>
    <n v="2023"/>
  </r>
  <r>
    <s v="S00155486"/>
    <x v="19"/>
    <s v="P14"/>
    <x v="5"/>
    <x v="388"/>
    <n v="2916"/>
    <n v="162"/>
    <x v="3"/>
    <n v="18"/>
    <s v="No"/>
    <s v="October"/>
    <n v="2023"/>
  </r>
  <r>
    <s v="S00155489"/>
    <x v="19"/>
    <s v="P14"/>
    <x v="2"/>
    <x v="115"/>
    <n v="5467.5"/>
    <n v="365"/>
    <x v="2"/>
    <n v="14.979452054794521"/>
    <s v="No"/>
    <s v="September"/>
    <n v="2024"/>
  </r>
  <r>
    <s v="S00155497"/>
    <x v="19"/>
    <s v="P14"/>
    <x v="4"/>
    <x v="310"/>
    <n v="2592"/>
    <n v="162"/>
    <x v="0"/>
    <n v="16"/>
    <s v="Yes"/>
    <s v="January"/>
    <n v="2024"/>
  </r>
  <r>
    <s v="S00155511"/>
    <x v="19"/>
    <s v="P15"/>
    <x v="0"/>
    <x v="102"/>
    <n v="4824"/>
    <n v="268"/>
    <x v="0"/>
    <n v="18"/>
    <s v="Yes"/>
    <s v="March"/>
    <n v="2024"/>
  </r>
  <r>
    <s v="S00155517"/>
    <x v="19"/>
    <s v="P15"/>
    <x v="3"/>
    <x v="437"/>
    <n v="3404.25"/>
    <n v="190"/>
    <x v="0"/>
    <n v="17.917105263157893"/>
    <s v="Yes"/>
    <s v="March"/>
    <n v="2023"/>
  </r>
  <r>
    <s v="S00155549"/>
    <x v="19"/>
    <s v="P16"/>
    <x v="4"/>
    <x v="254"/>
    <n v="14874.75"/>
    <n v="875"/>
    <x v="0"/>
    <n v="16.999714285714287"/>
    <s v="Yes"/>
    <s v="August"/>
    <n v="2023"/>
  </r>
  <r>
    <s v="S00155563"/>
    <x v="19"/>
    <s v="P16"/>
    <x v="4"/>
    <x v="40"/>
    <n v="11315.25"/>
    <n v="809"/>
    <x v="0"/>
    <n v="13.986711990111248"/>
    <s v="Yes"/>
    <s v="December"/>
    <n v="2023"/>
  </r>
  <r>
    <s v="S00155567"/>
    <x v="19"/>
    <s v="P16"/>
    <x v="3"/>
    <x v="124"/>
    <n v="2866.5"/>
    <n v="205"/>
    <x v="0"/>
    <n v="13.982926829268292"/>
    <s v="Yes"/>
    <s v="January"/>
    <n v="2023"/>
  </r>
  <r>
    <s v="S00155579"/>
    <x v="19"/>
    <s v="P16"/>
    <x v="0"/>
    <x v="151"/>
    <n v="859.5"/>
    <n v="54"/>
    <x v="0"/>
    <n v="15.916666666666666"/>
    <s v="Yes"/>
    <s v="October"/>
    <n v="2023"/>
  </r>
  <r>
    <s v="S00155633"/>
    <x v="19"/>
    <s v="P17"/>
    <x v="4"/>
    <x v="33"/>
    <n v="2002.5"/>
    <n v="287"/>
    <x v="0"/>
    <n v="6.9773519163763069"/>
    <s v="Yes"/>
    <s v="February"/>
    <n v="2023"/>
  </r>
  <r>
    <s v="S00155640"/>
    <x v="19"/>
    <s v="P17"/>
    <x v="5"/>
    <x v="84"/>
    <n v="3858.75"/>
    <n v="483"/>
    <x v="0"/>
    <n v="7.9891304347826084"/>
    <s v="Yes"/>
    <s v="November"/>
    <n v="2023"/>
  </r>
  <r>
    <s v="S00155651"/>
    <x v="19"/>
    <s v="P17"/>
    <x v="4"/>
    <x v="373"/>
    <n v="14728.5"/>
    <n v="1637"/>
    <x v="0"/>
    <n v="8.9972510690287102"/>
    <s v="Yes"/>
    <s v="October"/>
    <n v="2023"/>
  </r>
  <r>
    <s v="S00155668"/>
    <x v="19"/>
    <s v="P17"/>
    <x v="4"/>
    <x v="257"/>
    <n v="9267.75"/>
    <n v="843"/>
    <x v="0"/>
    <n v="10.993772241992882"/>
    <s v="Yes"/>
    <s v="December"/>
    <n v="2023"/>
  </r>
  <r>
    <s v="S00155671"/>
    <x v="19"/>
    <s v="P17"/>
    <x v="3"/>
    <x v="242"/>
    <n v="8289"/>
    <n v="829"/>
    <x v="0"/>
    <n v="9.9987937273823881"/>
    <s v="Yes"/>
    <s v="November"/>
    <n v="2023"/>
  </r>
  <r>
    <s v="S00155675"/>
    <x v="19"/>
    <s v="P17"/>
    <x v="5"/>
    <x v="158"/>
    <n v="4914"/>
    <n v="546"/>
    <x v="0"/>
    <n v="9"/>
    <s v="Yes"/>
    <s v="July"/>
    <n v="2023"/>
  </r>
  <r>
    <s v="S00155733"/>
    <x v="19"/>
    <s v="P18"/>
    <x v="4"/>
    <x v="338"/>
    <n v="6684.75"/>
    <n v="955"/>
    <x v="0"/>
    <n v="6.9997382198952875"/>
    <s v="Yes"/>
    <s v="September"/>
    <n v="2023"/>
  </r>
  <r>
    <s v="S00155758"/>
    <x v="19"/>
    <s v="P18"/>
    <x v="5"/>
    <x v="134"/>
    <n v="1208.25"/>
    <n v="152"/>
    <x v="0"/>
    <n v="7.9490131578947372"/>
    <s v="Yes"/>
    <s v="February"/>
    <n v="2024"/>
  </r>
  <r>
    <s v="S00155761"/>
    <x v="19"/>
    <s v="P18"/>
    <x v="2"/>
    <x v="86"/>
    <n v="6934.5"/>
    <n v="991"/>
    <x v="0"/>
    <n v="6.9974772956609481"/>
    <s v="Yes"/>
    <s v="November"/>
    <n v="2023"/>
  </r>
  <r>
    <s v="S00155858"/>
    <x v="19"/>
    <s v="P20"/>
    <x v="3"/>
    <x v="17"/>
    <n v="3251.25"/>
    <n v="326"/>
    <x v="0"/>
    <n v="9.9731595092024534"/>
    <s v="Yes"/>
    <s v="October"/>
    <n v="2023"/>
  </r>
  <r>
    <s v="S00155859"/>
    <x v="19"/>
    <s v="P20"/>
    <x v="3"/>
    <x v="126"/>
    <n v="16186.5"/>
    <n v="1349"/>
    <x v="0"/>
    <n v="11.998888065233507"/>
    <s v="Yes"/>
    <s v="December"/>
    <n v="2023"/>
  </r>
  <r>
    <s v="S00155885"/>
    <x v="19"/>
    <s v="P21"/>
    <x v="0"/>
    <x v="308"/>
    <n v="1633.5"/>
    <n v="149"/>
    <x v="0"/>
    <n v="10.963087248322148"/>
    <s v="Yes"/>
    <s v="March"/>
    <n v="2024"/>
  </r>
  <r>
    <s v="S00155959"/>
    <x v="19"/>
    <s v="P22"/>
    <x v="3"/>
    <x v="161"/>
    <n v="3359.25"/>
    <n v="168"/>
    <x v="0"/>
    <n v="19.995535714285715"/>
    <s v="Yes"/>
    <s v="April"/>
    <n v="2024"/>
  </r>
  <r>
    <s v="S00155962"/>
    <x v="19"/>
    <s v="P22"/>
    <x v="5"/>
    <x v="77"/>
    <n v="7146"/>
    <n v="397"/>
    <x v="0"/>
    <n v="18"/>
    <s v="Yes"/>
    <s v="November"/>
    <n v="2023"/>
  </r>
  <r>
    <s v="S00155972"/>
    <x v="19"/>
    <s v="P22"/>
    <x v="4"/>
    <x v="323"/>
    <n v="3323.25"/>
    <n v="152"/>
    <x v="1"/>
    <n v="21.863486842105264"/>
    <s v="No"/>
    <s v="July"/>
    <n v="2024"/>
  </r>
  <r>
    <s v="S00155986"/>
    <x v="19"/>
    <s v="P22"/>
    <x v="0"/>
    <x v="292"/>
    <n v="7627.5"/>
    <n v="364"/>
    <x v="0"/>
    <n v="20.954670329670328"/>
    <s v="Yes"/>
    <s v="February"/>
    <n v="2024"/>
  </r>
  <r>
    <s v="S00155994"/>
    <x v="19"/>
    <s v="P22"/>
    <x v="3"/>
    <x v="161"/>
    <n v="9387"/>
    <n v="470"/>
    <x v="0"/>
    <n v="19.972340425531915"/>
    <s v="Yes"/>
    <s v="April"/>
    <n v="2024"/>
  </r>
  <r>
    <s v="S00156017"/>
    <x v="19"/>
    <s v="P22"/>
    <x v="1"/>
    <x v="297"/>
    <n v="7609.5"/>
    <n v="423"/>
    <x v="0"/>
    <n v="17.98936170212766"/>
    <s v="Yes"/>
    <s v="July"/>
    <n v="2023"/>
  </r>
  <r>
    <s v="S00156043"/>
    <x v="19"/>
    <s v="P22"/>
    <x v="3"/>
    <x v="60"/>
    <n v="1701"/>
    <n v="81"/>
    <x v="0"/>
    <n v="21"/>
    <s v="Yes"/>
    <s v="October"/>
    <n v="2023"/>
  </r>
  <r>
    <s v="S00156062"/>
    <x v="19"/>
    <s v="P01"/>
    <x v="3"/>
    <x v="371"/>
    <n v="3377.25"/>
    <n v="212"/>
    <x v="0"/>
    <n v="15.930424528301886"/>
    <s v="Yes"/>
    <s v="May"/>
    <n v="2023"/>
  </r>
  <r>
    <s v="S00156090"/>
    <x v="19"/>
    <s v="P01"/>
    <x v="4"/>
    <x v="449"/>
    <n v="4974.75"/>
    <n v="415"/>
    <x v="0"/>
    <n v="11.987349397590361"/>
    <s v="Yes"/>
    <s v="May"/>
    <n v="2024"/>
  </r>
  <r>
    <s v="S00156156"/>
    <x v="19"/>
    <s v="P02"/>
    <x v="0"/>
    <x v="176"/>
    <n v="8124.75"/>
    <n v="625"/>
    <x v="0"/>
    <n v="12.999599999999999"/>
    <s v="Yes"/>
    <s v="May"/>
    <n v="2023"/>
  </r>
  <r>
    <s v="S00156174"/>
    <x v="19"/>
    <s v="P03"/>
    <x v="0"/>
    <x v="366"/>
    <n v="4689"/>
    <n v="361"/>
    <x v="0"/>
    <n v="12.988919667590027"/>
    <s v="Yes"/>
    <s v="January"/>
    <n v="2024"/>
  </r>
  <r>
    <s v="S00156184"/>
    <x v="19"/>
    <s v="P04"/>
    <x v="5"/>
    <x v="77"/>
    <n v="7611.75"/>
    <n v="1523"/>
    <x v="0"/>
    <n v="4.9978660538411033"/>
    <s v="Yes"/>
    <s v="November"/>
    <n v="2023"/>
  </r>
  <r>
    <s v="S00156193"/>
    <x v="19"/>
    <s v="P04"/>
    <x v="4"/>
    <x v="345"/>
    <n v="6948"/>
    <n v="1158"/>
    <x v="0"/>
    <n v="6"/>
    <s v="Yes"/>
    <s v="September"/>
    <n v="2023"/>
  </r>
  <r>
    <s v="S00156274"/>
    <x v="19"/>
    <s v="P04"/>
    <x v="0"/>
    <x v="349"/>
    <n v="7742.25"/>
    <n v="861"/>
    <x v="1"/>
    <n v="8.9921602787456454"/>
    <s v="No"/>
    <s v="August"/>
    <n v="2024"/>
  </r>
  <r>
    <s v="S00156278"/>
    <x v="19"/>
    <s v="P04"/>
    <x v="4"/>
    <x v="303"/>
    <n v="5915.25"/>
    <n v="986"/>
    <x v="0"/>
    <n v="5.999239350912779"/>
    <s v="Yes"/>
    <s v="January"/>
    <n v="2024"/>
  </r>
  <r>
    <s v="S00156314"/>
    <x v="19"/>
    <s v="P05"/>
    <x v="4"/>
    <x v="115"/>
    <n v="4412.25"/>
    <n v="883"/>
    <x v="3"/>
    <n v="4.9968856172140432"/>
    <s v="No"/>
    <s v="September"/>
    <n v="2024"/>
  </r>
  <r>
    <s v="S00156324"/>
    <x v="19"/>
    <s v="P05"/>
    <x v="1"/>
    <x v="236"/>
    <n v="8514"/>
    <n v="946"/>
    <x v="0"/>
    <n v="9"/>
    <s v="Yes"/>
    <s v="February"/>
    <n v="2023"/>
  </r>
  <r>
    <s v="S00156346"/>
    <x v="19"/>
    <s v="P05"/>
    <x v="4"/>
    <x v="253"/>
    <n v="3642.75"/>
    <n v="521"/>
    <x v="0"/>
    <n v="6.9918426103646834"/>
    <s v="Yes"/>
    <s v="August"/>
    <n v="2023"/>
  </r>
  <r>
    <s v="S00156385"/>
    <x v="19"/>
    <s v="P05"/>
    <x v="3"/>
    <x v="224"/>
    <n v="10109.25"/>
    <n v="1124"/>
    <x v="0"/>
    <n v="8.9939946619217075"/>
    <s v="Yes"/>
    <s v="August"/>
    <n v="2023"/>
  </r>
  <r>
    <s v="S00156432"/>
    <x v="19"/>
    <s v="P06"/>
    <x v="4"/>
    <x v="289"/>
    <n v="3827.25"/>
    <n v="154"/>
    <x v="0"/>
    <n v="24.852272727272727"/>
    <s v="Yes"/>
    <s v="July"/>
    <n v="2023"/>
  </r>
  <r>
    <s v="S00156453"/>
    <x v="19"/>
    <s v="P07"/>
    <x v="3"/>
    <x v="68"/>
    <n v="6124.5"/>
    <n v="227"/>
    <x v="1"/>
    <n v="26.980176211453745"/>
    <s v="No"/>
    <s v="July"/>
    <n v="2024"/>
  </r>
  <r>
    <s v="S00156458"/>
    <x v="19"/>
    <s v="P07"/>
    <x v="2"/>
    <x v="363"/>
    <n v="3044.25"/>
    <n v="122"/>
    <x v="0"/>
    <n v="24.952868852459016"/>
    <s v="Yes"/>
    <s v="April"/>
    <n v="2023"/>
  </r>
  <r>
    <s v="S00156462"/>
    <x v="19"/>
    <s v="P07"/>
    <x v="0"/>
    <x v="178"/>
    <n v="6232.5"/>
    <n v="240"/>
    <x v="0"/>
    <n v="25.96875"/>
    <s v="Yes"/>
    <s v="September"/>
    <n v="2023"/>
  </r>
  <r>
    <s v="S00156489"/>
    <x v="19"/>
    <s v="P07"/>
    <x v="5"/>
    <x v="314"/>
    <n v="5096.25"/>
    <n v="204"/>
    <x v="0"/>
    <n v="24.981617647058822"/>
    <s v="Yes"/>
    <s v="November"/>
    <n v="2023"/>
  </r>
  <r>
    <s v="S00156553"/>
    <x v="19"/>
    <s v="P08"/>
    <x v="3"/>
    <x v="148"/>
    <n v="8869.5"/>
    <n v="444"/>
    <x v="0"/>
    <n v="19.976351351351351"/>
    <s v="Yes"/>
    <s v="February"/>
    <n v="2024"/>
  </r>
  <r>
    <s v="S00156558"/>
    <x v="19"/>
    <s v="P08"/>
    <x v="5"/>
    <x v="180"/>
    <n v="2733.75"/>
    <n v="144"/>
    <x v="0"/>
    <n v="18.984375"/>
    <s v="Yes"/>
    <s v="April"/>
    <n v="2023"/>
  </r>
  <r>
    <s v="S00156560"/>
    <x v="19"/>
    <s v="P08"/>
    <x v="2"/>
    <x v="39"/>
    <n v="17986.5"/>
    <n v="818"/>
    <x v="2"/>
    <n v="21.98838630806846"/>
    <s v="No"/>
    <s v="September"/>
    <n v="2024"/>
  </r>
  <r>
    <s v="S00156577"/>
    <x v="19"/>
    <s v="P08"/>
    <x v="2"/>
    <x v="308"/>
    <n v="17919"/>
    <n v="896"/>
    <x v="0"/>
    <n v="19.998883928571427"/>
    <s v="Yes"/>
    <s v="March"/>
    <n v="2024"/>
  </r>
  <r>
    <s v="S00156579"/>
    <x v="19"/>
    <s v="P08"/>
    <x v="1"/>
    <x v="224"/>
    <n v="8221.5"/>
    <n v="392"/>
    <x v="0"/>
    <n v="20.973214285714285"/>
    <s v="Yes"/>
    <s v="August"/>
    <n v="2023"/>
  </r>
  <r>
    <s v="S00156593"/>
    <x v="19"/>
    <s v="P08"/>
    <x v="5"/>
    <x v="74"/>
    <n v="5937.75"/>
    <n v="313"/>
    <x v="0"/>
    <n v="18.970447284345049"/>
    <s v="Yes"/>
    <s v="February"/>
    <n v="2024"/>
  </r>
  <r>
    <s v="S00156636"/>
    <x v="19"/>
    <s v="P10"/>
    <x v="4"/>
    <x v="111"/>
    <n v="7078.5"/>
    <n v="472"/>
    <x v="0"/>
    <n v="14.996822033898304"/>
    <s v="Yes"/>
    <s v="April"/>
    <n v="2024"/>
  </r>
  <r>
    <s v="S00156662"/>
    <x v="19"/>
    <s v="P10"/>
    <x v="2"/>
    <x v="364"/>
    <n v="454.5"/>
    <n v="35"/>
    <x v="0"/>
    <n v="12.985714285714286"/>
    <s v="Yes"/>
    <s v="November"/>
    <n v="2023"/>
  </r>
  <r>
    <s v="S00156764"/>
    <x v="19"/>
    <s v="P11"/>
    <x v="2"/>
    <x v="5"/>
    <n v="4860"/>
    <n v="270"/>
    <x v="1"/>
    <n v="18"/>
    <s v="No"/>
    <s v="August"/>
    <n v="2024"/>
  </r>
  <r>
    <s v="S00156768"/>
    <x v="19"/>
    <s v="P11"/>
    <x v="0"/>
    <x v="140"/>
    <n v="3285"/>
    <n v="173"/>
    <x v="0"/>
    <n v="18.98843930635838"/>
    <s v="Yes"/>
    <s v="October"/>
    <n v="2023"/>
  </r>
  <r>
    <s v="S00156771"/>
    <x v="19"/>
    <s v="P11"/>
    <x v="4"/>
    <x v="304"/>
    <n v="6446.25"/>
    <n v="323"/>
    <x v="0"/>
    <n v="19.957430340557277"/>
    <s v="Yes"/>
    <s v="November"/>
    <n v="2023"/>
  </r>
  <r>
    <s v="S00156794"/>
    <x v="19"/>
    <s v="P12"/>
    <x v="3"/>
    <x v="188"/>
    <n v="7074"/>
    <n v="545"/>
    <x v="0"/>
    <n v="12.979816513761468"/>
    <s v="Yes"/>
    <s v="January"/>
    <n v="2023"/>
  </r>
  <r>
    <s v="S00156800"/>
    <x v="19"/>
    <s v="P12"/>
    <x v="1"/>
    <x v="313"/>
    <n v="931.5"/>
    <n v="55"/>
    <x v="1"/>
    <n v="16.936363636363637"/>
    <s v="No"/>
    <s v="July"/>
    <n v="2024"/>
  </r>
  <r>
    <s v="S00156804"/>
    <x v="19"/>
    <s v="P12"/>
    <x v="4"/>
    <x v="6"/>
    <n v="5368.5"/>
    <n v="336"/>
    <x v="0"/>
    <n v="15.977678571428571"/>
    <s v="Yes"/>
    <s v="November"/>
    <n v="2023"/>
  </r>
  <r>
    <s v="S00156832"/>
    <x v="19"/>
    <s v="P12"/>
    <x v="2"/>
    <x v="347"/>
    <n v="10415.25"/>
    <n v="695"/>
    <x v="0"/>
    <n v="14.985971223021583"/>
    <s v="Yes"/>
    <s v="August"/>
    <n v="2023"/>
  </r>
  <r>
    <s v="S00156874"/>
    <x v="19"/>
    <s v="P13"/>
    <x v="4"/>
    <x v="50"/>
    <n v="148.5"/>
    <n v="17"/>
    <x v="0"/>
    <n v="8.735294117647058"/>
    <s v="Yes"/>
    <s v="July"/>
    <n v="2023"/>
  </r>
  <r>
    <s v="S00156882"/>
    <x v="19"/>
    <s v="P13"/>
    <x v="5"/>
    <x v="340"/>
    <n v="6097.5"/>
    <n v="610"/>
    <x v="0"/>
    <n v="9.9959016393442628"/>
    <s v="Yes"/>
    <s v="June"/>
    <n v="2023"/>
  </r>
  <r>
    <s v="S00156908"/>
    <x v="19"/>
    <s v="P13"/>
    <x v="4"/>
    <x v="142"/>
    <n v="301.5"/>
    <n v="51"/>
    <x v="0"/>
    <n v="5.9117647058823533"/>
    <s v="Yes"/>
    <s v="August"/>
    <n v="2023"/>
  </r>
  <r>
    <s v="S00156928"/>
    <x v="19"/>
    <s v="P13"/>
    <x v="3"/>
    <x v="356"/>
    <n v="12498.75"/>
    <n v="1389"/>
    <x v="0"/>
    <n v="8.9983801295896324"/>
    <s v="Yes"/>
    <s v="March"/>
    <n v="2024"/>
  </r>
  <r>
    <s v="S00156963"/>
    <x v="19"/>
    <s v="P14"/>
    <x v="3"/>
    <x v="202"/>
    <n v="4263.75"/>
    <n v="237"/>
    <x v="0"/>
    <n v="17.990506329113924"/>
    <s v="Yes"/>
    <s v="June"/>
    <n v="2023"/>
  </r>
  <r>
    <s v="S00156969"/>
    <x v="19"/>
    <s v="P14"/>
    <x v="1"/>
    <x v="77"/>
    <n v="5409"/>
    <n v="339"/>
    <x v="0"/>
    <n v="15.955752212389381"/>
    <s v="Yes"/>
    <s v="November"/>
    <n v="2023"/>
  </r>
  <r>
    <s v="S00156992"/>
    <x v="19"/>
    <s v="P14"/>
    <x v="4"/>
    <x v="152"/>
    <n v="5600.25"/>
    <n v="330"/>
    <x v="0"/>
    <n v="16.970454545454544"/>
    <s v="Yes"/>
    <s v="February"/>
    <n v="2023"/>
  </r>
  <r>
    <s v="S00157028"/>
    <x v="19"/>
    <s v="P14"/>
    <x v="4"/>
    <x v="259"/>
    <n v="8106.75"/>
    <n v="507"/>
    <x v="3"/>
    <n v="15.989644970414201"/>
    <s v="No"/>
    <s v="February"/>
    <n v="2023"/>
  </r>
  <r>
    <s v="S00157033"/>
    <x v="19"/>
    <s v="P15"/>
    <x v="5"/>
    <x v="425"/>
    <n v="972"/>
    <n v="52"/>
    <x v="0"/>
    <n v="18.692307692307693"/>
    <s v="Yes"/>
    <s v="December"/>
    <n v="2023"/>
  </r>
  <r>
    <s v="S00157035"/>
    <x v="19"/>
    <s v="P15"/>
    <x v="5"/>
    <x v="323"/>
    <n v="9245.25"/>
    <n v="463"/>
    <x v="1"/>
    <n v="19.968142548596113"/>
    <s v="No"/>
    <s v="July"/>
    <n v="2024"/>
  </r>
  <r>
    <s v="S00157056"/>
    <x v="19"/>
    <s v="P15"/>
    <x v="0"/>
    <x v="217"/>
    <n v="5422.5"/>
    <n v="319"/>
    <x v="0"/>
    <n v="16.998432601880879"/>
    <s v="Yes"/>
    <s v="April"/>
    <n v="2024"/>
  </r>
  <r>
    <s v="S00157067"/>
    <x v="19"/>
    <s v="P16"/>
    <x v="5"/>
    <x v="307"/>
    <n v="12973.5"/>
    <n v="811"/>
    <x v="0"/>
    <n v="15.996917385943281"/>
    <s v="Yes"/>
    <s v="December"/>
    <n v="2023"/>
  </r>
  <r>
    <s v="S00157094"/>
    <x v="19"/>
    <s v="P16"/>
    <x v="4"/>
    <x v="15"/>
    <n v="12231"/>
    <n v="720"/>
    <x v="2"/>
    <n v="16.987500000000001"/>
    <s v="No"/>
    <s v="September"/>
    <n v="2024"/>
  </r>
  <r>
    <s v="S00157114"/>
    <x v="19"/>
    <s v="P16"/>
    <x v="3"/>
    <x v="129"/>
    <n v="981"/>
    <n v="58"/>
    <x v="0"/>
    <n v="16.913793103448278"/>
    <s v="Yes"/>
    <s v="December"/>
    <n v="2023"/>
  </r>
  <r>
    <s v="S00157182"/>
    <x v="19"/>
    <s v="P17"/>
    <x v="3"/>
    <x v="239"/>
    <n v="454.5"/>
    <n v="65"/>
    <x v="0"/>
    <n v="6.9923076923076923"/>
    <s v="Yes"/>
    <s v="September"/>
    <n v="2023"/>
  </r>
  <r>
    <s v="S00157198"/>
    <x v="19"/>
    <s v="P17"/>
    <x v="4"/>
    <x v="261"/>
    <n v="11760.75"/>
    <n v="1177"/>
    <x v="0"/>
    <n v="9.9921410365335603"/>
    <s v="Yes"/>
    <s v="June"/>
    <n v="2024"/>
  </r>
  <r>
    <s v="S00157247"/>
    <x v="19"/>
    <s v="P18"/>
    <x v="4"/>
    <x v="338"/>
    <n v="3091.5"/>
    <n v="442"/>
    <x v="3"/>
    <n v="6.994343891402715"/>
    <s v="No"/>
    <s v="September"/>
    <n v="2023"/>
  </r>
  <r>
    <s v="S00157261"/>
    <x v="19"/>
    <s v="P18"/>
    <x v="0"/>
    <x v="349"/>
    <n v="8408.25"/>
    <n v="1052"/>
    <x v="1"/>
    <n v="7.9926330798479084"/>
    <s v="No"/>
    <s v="August"/>
    <n v="2024"/>
  </r>
  <r>
    <s v="S00157274"/>
    <x v="19"/>
    <s v="P18"/>
    <x v="2"/>
    <x v="425"/>
    <n v="337.5"/>
    <n v="38"/>
    <x v="0"/>
    <n v="8.8815789473684212"/>
    <s v="Yes"/>
    <s v="December"/>
    <n v="2023"/>
  </r>
  <r>
    <s v="S00157284"/>
    <x v="19"/>
    <s v="P18"/>
    <x v="3"/>
    <x v="383"/>
    <n v="8894.25"/>
    <n v="890"/>
    <x v="0"/>
    <n v="9.993539325842697"/>
    <s v="Yes"/>
    <s v="October"/>
    <n v="2023"/>
  </r>
  <r>
    <s v="S00157295"/>
    <x v="19"/>
    <s v="P18"/>
    <x v="0"/>
    <x v="337"/>
    <n v="9312.75"/>
    <n v="1165"/>
    <x v="2"/>
    <n v="7.9937768240343345"/>
    <s v="No"/>
    <s v="September"/>
    <n v="2024"/>
  </r>
  <r>
    <s v="S00157331"/>
    <x v="19"/>
    <s v="P19"/>
    <x v="4"/>
    <x v="68"/>
    <n v="4587.75"/>
    <n v="170"/>
    <x v="1"/>
    <n v="26.986764705882354"/>
    <s v="No"/>
    <s v="July"/>
    <n v="2024"/>
  </r>
  <r>
    <s v="S00157377"/>
    <x v="19"/>
    <s v="P20"/>
    <x v="1"/>
    <x v="445"/>
    <n v="7782.75"/>
    <n v="649"/>
    <x v="3"/>
    <n v="11.99191063174114"/>
    <s v="No"/>
    <s v="March"/>
    <n v="2024"/>
  </r>
  <r>
    <s v="S00157425"/>
    <x v="19"/>
    <s v="P21"/>
    <x v="5"/>
    <x v="432"/>
    <n v="1536.75"/>
    <n v="140"/>
    <x v="2"/>
    <n v="10.976785714285715"/>
    <s v="No"/>
    <s v="September"/>
    <n v="2024"/>
  </r>
  <r>
    <s v="S00157501"/>
    <x v="19"/>
    <s v="P22"/>
    <x v="4"/>
    <x v="49"/>
    <n v="6099.75"/>
    <n v="291"/>
    <x v="2"/>
    <n v="20.961340206185568"/>
    <s v="No"/>
    <s v="September"/>
    <n v="2024"/>
  </r>
  <r>
    <s v="S00157505"/>
    <x v="19"/>
    <s v="P22"/>
    <x v="3"/>
    <x v="89"/>
    <n v="9402.75"/>
    <n v="428"/>
    <x v="0"/>
    <n v="21.969042056074766"/>
    <s v="Yes"/>
    <s v="December"/>
    <n v="2023"/>
  </r>
  <r>
    <s v="S00157527"/>
    <x v="19"/>
    <s v="P22"/>
    <x v="5"/>
    <x v="217"/>
    <n v="10266.75"/>
    <n v="489"/>
    <x v="0"/>
    <n v="20.995398773006134"/>
    <s v="Yes"/>
    <s v="April"/>
    <n v="2024"/>
  </r>
  <r>
    <s v="S00157571"/>
    <x v="19"/>
    <s v="P22"/>
    <x v="4"/>
    <x v="336"/>
    <n v="8795.25"/>
    <n v="440"/>
    <x v="0"/>
    <n v="19.989204545454545"/>
    <s v="Yes"/>
    <s v="June"/>
    <n v="2023"/>
  </r>
  <r>
    <s v="S00157663"/>
    <x v="19"/>
    <s v="P01"/>
    <x v="5"/>
    <x v="174"/>
    <n v="884.25"/>
    <n v="69"/>
    <x v="1"/>
    <n v="12.815217391304348"/>
    <s v="No"/>
    <s v="August"/>
    <n v="2024"/>
  </r>
  <r>
    <s v="S00157675"/>
    <x v="19"/>
    <s v="P02"/>
    <x v="3"/>
    <x v="40"/>
    <n v="4938.75"/>
    <n v="330"/>
    <x v="0"/>
    <n v="14.965909090909092"/>
    <s v="Yes"/>
    <s v="December"/>
    <n v="2023"/>
  </r>
  <r>
    <s v="S00157712"/>
    <x v="19"/>
    <s v="P04"/>
    <x v="3"/>
    <x v="296"/>
    <n v="3366"/>
    <n v="421"/>
    <x v="0"/>
    <n v="7.9952494061757724"/>
    <s v="Yes"/>
    <s v="July"/>
    <n v="2023"/>
  </r>
  <r>
    <s v="S00157751"/>
    <x v="19"/>
    <s v="P04"/>
    <x v="1"/>
    <x v="0"/>
    <n v="2715.75"/>
    <n v="453"/>
    <x v="0"/>
    <n v="5.9950331125827816"/>
    <s v="Yes"/>
    <s v="December"/>
    <n v="2023"/>
  </r>
  <r>
    <s v="S00157773"/>
    <x v="19"/>
    <s v="P04"/>
    <x v="4"/>
    <x v="149"/>
    <n v="11720.25"/>
    <n v="1466"/>
    <x v="0"/>
    <n v="7.9947135061391545"/>
    <s v="Yes"/>
    <s v="April"/>
    <n v="2023"/>
  </r>
  <r>
    <s v="S00157774"/>
    <x v="19"/>
    <s v="P04"/>
    <x v="4"/>
    <x v="300"/>
    <n v="1955.25"/>
    <n v="218"/>
    <x v="0"/>
    <n v="8.9690366972477058"/>
    <s v="Yes"/>
    <s v="March"/>
    <n v="2023"/>
  </r>
  <r>
    <s v="S00157781"/>
    <x v="19"/>
    <s v="P04"/>
    <x v="5"/>
    <x v="150"/>
    <n v="1413"/>
    <n v="157"/>
    <x v="0"/>
    <n v="9"/>
    <s v="Yes"/>
    <s v="August"/>
    <n v="2023"/>
  </r>
  <r>
    <s v="S00157816"/>
    <x v="19"/>
    <s v="P04"/>
    <x v="5"/>
    <x v="26"/>
    <n v="4592.25"/>
    <n v="575"/>
    <x v="0"/>
    <n v="7.9865217391304348"/>
    <s v="Yes"/>
    <s v="May"/>
    <n v="2023"/>
  </r>
  <r>
    <s v="S00157831"/>
    <x v="19"/>
    <s v="P05"/>
    <x v="3"/>
    <x v="350"/>
    <n v="1509.75"/>
    <n v="216"/>
    <x v="0"/>
    <n v="6.989583333333333"/>
    <s v="Yes"/>
    <s v="November"/>
    <n v="2023"/>
  </r>
  <r>
    <s v="S00157836"/>
    <x v="19"/>
    <s v="P05"/>
    <x v="1"/>
    <x v="160"/>
    <n v="2475"/>
    <n v="310"/>
    <x v="0"/>
    <n v="7.9838709677419351"/>
    <s v="Yes"/>
    <s v="November"/>
    <n v="2023"/>
  </r>
  <r>
    <s v="S00157843"/>
    <x v="19"/>
    <s v="P05"/>
    <x v="4"/>
    <x v="60"/>
    <n v="321.75"/>
    <n v="54"/>
    <x v="0"/>
    <n v="5.958333333333333"/>
    <s v="Yes"/>
    <s v="October"/>
    <n v="2023"/>
  </r>
  <r>
    <s v="S00157856"/>
    <x v="19"/>
    <s v="P05"/>
    <x v="0"/>
    <x v="227"/>
    <n v="6009.75"/>
    <n v="668"/>
    <x v="0"/>
    <n v="8.9966317365269468"/>
    <s v="Yes"/>
    <s v="March"/>
    <n v="2023"/>
  </r>
  <r>
    <s v="S00157864"/>
    <x v="19"/>
    <s v="P05"/>
    <x v="3"/>
    <x v="143"/>
    <n v="3840.75"/>
    <n v="427"/>
    <x v="0"/>
    <n v="8.994730679156909"/>
    <s v="Yes"/>
    <s v="October"/>
    <n v="2023"/>
  </r>
  <r>
    <s v="S00157913"/>
    <x v="19"/>
    <s v="P05"/>
    <x v="3"/>
    <x v="264"/>
    <n v="14123.25"/>
    <n v="2354"/>
    <x v="1"/>
    <n v="5.999681393372982"/>
    <s v="No"/>
    <s v="July"/>
    <n v="2024"/>
  </r>
  <r>
    <s v="S00158007"/>
    <x v="19"/>
    <s v="P07"/>
    <x v="1"/>
    <x v="69"/>
    <n v="6095.25"/>
    <n v="254"/>
    <x v="0"/>
    <n v="23.997047244094489"/>
    <s v="Yes"/>
    <s v="July"/>
    <n v="2023"/>
  </r>
  <r>
    <s v="S00158023"/>
    <x v="19"/>
    <s v="P07"/>
    <x v="1"/>
    <x v="102"/>
    <n v="5460.75"/>
    <n v="219"/>
    <x v="0"/>
    <n v="24.934931506849313"/>
    <s v="Yes"/>
    <s v="March"/>
    <n v="2024"/>
  </r>
  <r>
    <s v="S00158028"/>
    <x v="19"/>
    <s v="P07"/>
    <x v="4"/>
    <x v="448"/>
    <n v="5510.25"/>
    <n v="221"/>
    <x v="1"/>
    <n v="24.933257918552037"/>
    <s v="No"/>
    <s v="August"/>
    <n v="2024"/>
  </r>
  <r>
    <s v="S00158055"/>
    <x v="19"/>
    <s v="P08"/>
    <x v="5"/>
    <x v="297"/>
    <n v="4250.25"/>
    <n v="237"/>
    <x v="0"/>
    <n v="17.933544303797468"/>
    <s v="Yes"/>
    <s v="July"/>
    <n v="2023"/>
  </r>
  <r>
    <s v="S00158091"/>
    <x v="19"/>
    <s v="P08"/>
    <x v="1"/>
    <x v="9"/>
    <n v="6788.25"/>
    <n v="358"/>
    <x v="0"/>
    <n v="18.96159217877095"/>
    <s v="Yes"/>
    <s v="January"/>
    <n v="2024"/>
  </r>
  <r>
    <s v="S00158122"/>
    <x v="19"/>
    <s v="P08"/>
    <x v="5"/>
    <x v="32"/>
    <n v="7260.75"/>
    <n v="346"/>
    <x v="0"/>
    <n v="20.984826589595375"/>
    <s v="Yes"/>
    <s v="June"/>
    <n v="2024"/>
  </r>
  <r>
    <s v="S00158147"/>
    <x v="19"/>
    <s v="P09"/>
    <x v="4"/>
    <x v="24"/>
    <n v="14269.5"/>
    <n v="752"/>
    <x v="0"/>
    <n v="18.975398936170212"/>
    <s v="Yes"/>
    <s v="May"/>
    <n v="2024"/>
  </r>
  <r>
    <s v="S00158157"/>
    <x v="19"/>
    <s v="P10"/>
    <x v="5"/>
    <x v="44"/>
    <n v="2146.5"/>
    <n v="135"/>
    <x v="0"/>
    <n v="15.9"/>
    <s v="Yes"/>
    <s v="June"/>
    <n v="2023"/>
  </r>
  <r>
    <s v="S00158218"/>
    <x v="19"/>
    <s v="P10"/>
    <x v="4"/>
    <x v="193"/>
    <n v="9828"/>
    <n v="656"/>
    <x v="0"/>
    <n v="14.981707317073171"/>
    <s v="Yes"/>
    <s v="November"/>
    <n v="2023"/>
  </r>
  <r>
    <s v="S00158228"/>
    <x v="19"/>
    <s v="P10"/>
    <x v="1"/>
    <x v="230"/>
    <n v="6867"/>
    <n v="430"/>
    <x v="0"/>
    <n v="15.969767441860466"/>
    <s v="Yes"/>
    <s v="July"/>
    <n v="2023"/>
  </r>
  <r>
    <s v="S00158235"/>
    <x v="19"/>
    <s v="P10"/>
    <x v="4"/>
    <x v="424"/>
    <n v="11733.75"/>
    <n v="903"/>
    <x v="0"/>
    <n v="12.994186046511627"/>
    <s v="Yes"/>
    <s v="April"/>
    <n v="2024"/>
  </r>
  <r>
    <s v="S00158246"/>
    <x v="19"/>
    <s v="P10"/>
    <x v="0"/>
    <x v="86"/>
    <n v="528.75"/>
    <n v="36"/>
    <x v="0"/>
    <n v="14.6875"/>
    <s v="Yes"/>
    <s v="November"/>
    <n v="2023"/>
  </r>
  <r>
    <s v="S00158249"/>
    <x v="19"/>
    <s v="P10"/>
    <x v="4"/>
    <x v="77"/>
    <n v="3154.5"/>
    <n v="263"/>
    <x v="0"/>
    <n v="11.994296577946768"/>
    <s v="Yes"/>
    <s v="November"/>
    <n v="2023"/>
  </r>
  <r>
    <s v="S00158271"/>
    <x v="19"/>
    <s v="P11"/>
    <x v="3"/>
    <x v="185"/>
    <n v="5953.5"/>
    <n v="314"/>
    <x v="0"/>
    <n v="18.960191082802549"/>
    <s v="Yes"/>
    <s v="December"/>
    <n v="2023"/>
  </r>
  <r>
    <s v="S00158297"/>
    <x v="19"/>
    <s v="P11"/>
    <x v="0"/>
    <x v="46"/>
    <n v="4986"/>
    <n v="238"/>
    <x v="0"/>
    <n v="20.949579831932773"/>
    <s v="Yes"/>
    <s v="May"/>
    <n v="2024"/>
  </r>
  <r>
    <s v="S00158332"/>
    <x v="19"/>
    <s v="P12"/>
    <x v="0"/>
    <x v="165"/>
    <n v="4383"/>
    <n v="314"/>
    <x v="0"/>
    <n v="13.95859872611465"/>
    <s v="Yes"/>
    <s v="April"/>
    <n v="2024"/>
  </r>
  <r>
    <s v="S00158374"/>
    <x v="19"/>
    <s v="P13"/>
    <x v="3"/>
    <x v="129"/>
    <n v="2331"/>
    <n v="333"/>
    <x v="0"/>
    <n v="7"/>
    <s v="Yes"/>
    <s v="December"/>
    <n v="2023"/>
  </r>
  <r>
    <s v="S00158386"/>
    <x v="19"/>
    <s v="P13"/>
    <x v="4"/>
    <x v="433"/>
    <n v="2315.25"/>
    <n v="386"/>
    <x v="0"/>
    <n v="5.9980569948186533"/>
    <s v="Yes"/>
    <s v="May"/>
    <n v="2023"/>
  </r>
  <r>
    <s v="S00158389"/>
    <x v="19"/>
    <s v="P13"/>
    <x v="3"/>
    <x v="131"/>
    <n v="4362.75"/>
    <n v="546"/>
    <x v="0"/>
    <n v="7.990384615384615"/>
    <s v="Yes"/>
    <s v="May"/>
    <n v="2024"/>
  </r>
  <r>
    <s v="S00158394"/>
    <x v="19"/>
    <s v="P13"/>
    <x v="5"/>
    <x v="198"/>
    <n v="4830.75"/>
    <n v="484"/>
    <x v="1"/>
    <n v="9.9808884297520652"/>
    <s v="No"/>
    <s v="August"/>
    <n v="2024"/>
  </r>
  <r>
    <s v="S00158395"/>
    <x v="19"/>
    <s v="P13"/>
    <x v="5"/>
    <x v="439"/>
    <n v="8624.25"/>
    <n v="1079"/>
    <x v="0"/>
    <n v="7.9928174235403153"/>
    <s v="Yes"/>
    <s v="March"/>
    <n v="2023"/>
  </r>
  <r>
    <s v="S00158424"/>
    <x v="19"/>
    <s v="P13"/>
    <x v="3"/>
    <x v="236"/>
    <n v="18126"/>
    <n v="3021"/>
    <x v="0"/>
    <n v="6"/>
    <s v="Yes"/>
    <s v="February"/>
    <n v="2023"/>
  </r>
  <r>
    <s v="S00158435"/>
    <x v="19"/>
    <s v="P13"/>
    <x v="0"/>
    <x v="191"/>
    <n v="9875.25"/>
    <n v="1098"/>
    <x v="0"/>
    <n v="8.9938524590163933"/>
    <s v="Yes"/>
    <s v="February"/>
    <n v="2024"/>
  </r>
  <r>
    <s v="S00158438"/>
    <x v="19"/>
    <s v="P13"/>
    <x v="4"/>
    <x v="319"/>
    <n v="1689.75"/>
    <n v="188"/>
    <x v="0"/>
    <n v="8.9880319148936163"/>
    <s v="Yes"/>
    <s v="January"/>
    <n v="2024"/>
  </r>
  <r>
    <s v="S00158448"/>
    <x v="19"/>
    <s v="P13"/>
    <x v="1"/>
    <x v="326"/>
    <n v="6324.75"/>
    <n v="633"/>
    <x v="0"/>
    <n v="9.99170616113744"/>
    <s v="Yes"/>
    <s v="August"/>
    <n v="2023"/>
  </r>
  <r>
    <s v="S00158450"/>
    <x v="19"/>
    <s v="P13"/>
    <x v="0"/>
    <x v="314"/>
    <n v="1633.5"/>
    <n v="164"/>
    <x v="0"/>
    <n v="9.9603658536585371"/>
    <s v="Yes"/>
    <s v="November"/>
    <n v="2023"/>
  </r>
  <r>
    <s v="S00158513"/>
    <x v="19"/>
    <s v="P14"/>
    <x v="5"/>
    <x v="234"/>
    <n v="4572"/>
    <n v="286"/>
    <x v="0"/>
    <n v="15.986013986013987"/>
    <s v="Yes"/>
    <s v="June"/>
    <n v="2023"/>
  </r>
  <r>
    <s v="S00158515"/>
    <x v="19"/>
    <s v="P14"/>
    <x v="2"/>
    <x v="75"/>
    <n v="7049.25"/>
    <n v="392"/>
    <x v="0"/>
    <n v="17.982780612244898"/>
    <s v="Yes"/>
    <s v="September"/>
    <n v="2023"/>
  </r>
  <r>
    <s v="S00158522"/>
    <x v="19"/>
    <s v="P14"/>
    <x v="4"/>
    <x v="357"/>
    <n v="6747.75"/>
    <n v="375"/>
    <x v="0"/>
    <n v="17.994"/>
    <s v="Yes"/>
    <s v="January"/>
    <n v="2024"/>
  </r>
  <r>
    <s v="S00158551"/>
    <x v="19"/>
    <s v="P14"/>
    <x v="1"/>
    <x v="35"/>
    <n v="5647.5"/>
    <n v="353"/>
    <x v="0"/>
    <n v="15.998583569405099"/>
    <s v="Yes"/>
    <s v="January"/>
    <n v="2024"/>
  </r>
  <r>
    <s v="S00158553"/>
    <x v="19"/>
    <s v="P14"/>
    <x v="0"/>
    <x v="135"/>
    <n v="7886.25"/>
    <n v="439"/>
    <x v="0"/>
    <n v="17.964123006833713"/>
    <s v="Yes"/>
    <s v="July"/>
    <n v="2023"/>
  </r>
  <r>
    <s v="S00158600"/>
    <x v="19"/>
    <s v="P16"/>
    <x v="2"/>
    <x v="223"/>
    <n v="5130"/>
    <n v="321"/>
    <x v="0"/>
    <n v="15.981308411214954"/>
    <s v="Yes"/>
    <s v="January"/>
    <n v="2023"/>
  </r>
  <r>
    <s v="S00158646"/>
    <x v="19"/>
    <s v="P16"/>
    <x v="3"/>
    <x v="189"/>
    <n v="3901.5"/>
    <n v="244"/>
    <x v="0"/>
    <n v="15.989754098360656"/>
    <s v="Yes"/>
    <s v="November"/>
    <n v="2023"/>
  </r>
  <r>
    <s v="S00158658"/>
    <x v="19"/>
    <s v="P16"/>
    <x v="4"/>
    <x v="162"/>
    <n v="15480"/>
    <n v="1106"/>
    <x v="0"/>
    <n v="13.996383363471971"/>
    <s v="Yes"/>
    <s v="August"/>
    <n v="2023"/>
  </r>
  <r>
    <s v="S00158699"/>
    <x v="19"/>
    <s v="P17"/>
    <x v="5"/>
    <x v="168"/>
    <n v="351"/>
    <n v="36"/>
    <x v="0"/>
    <n v="9.75"/>
    <s v="Yes"/>
    <s v="January"/>
    <n v="2024"/>
  </r>
  <r>
    <s v="S00158705"/>
    <x v="19"/>
    <s v="P17"/>
    <x v="0"/>
    <x v="175"/>
    <n v="7056"/>
    <n v="706"/>
    <x v="0"/>
    <n v="9.9943342776203963"/>
    <s v="Yes"/>
    <s v="February"/>
    <n v="2023"/>
  </r>
  <r>
    <s v="S00158722"/>
    <x v="19"/>
    <s v="P17"/>
    <x v="0"/>
    <x v="362"/>
    <n v="3154.5"/>
    <n v="287"/>
    <x v="1"/>
    <n v="10.991289198606271"/>
    <s v="No"/>
    <s v="August"/>
    <n v="2024"/>
  </r>
  <r>
    <s v="S00158737"/>
    <x v="19"/>
    <s v="P17"/>
    <x v="1"/>
    <x v="381"/>
    <n v="1827"/>
    <n v="203"/>
    <x v="0"/>
    <n v="9"/>
    <s v="Yes"/>
    <s v="October"/>
    <n v="2023"/>
  </r>
  <r>
    <s v="S00158764"/>
    <x v="19"/>
    <s v="P18"/>
    <x v="3"/>
    <x v="120"/>
    <n v="12408.75"/>
    <n v="1379"/>
    <x v="0"/>
    <n v="8.9983683828861487"/>
    <s v="Yes"/>
    <s v="February"/>
    <n v="2023"/>
  </r>
  <r>
    <s v="S00158830"/>
    <x v="19"/>
    <s v="P18"/>
    <x v="4"/>
    <x v="36"/>
    <n v="5778"/>
    <n v="723"/>
    <x v="0"/>
    <n v="7.991701244813278"/>
    <s v="Yes"/>
    <s v="February"/>
    <n v="2023"/>
  </r>
  <r>
    <s v="S00158835"/>
    <x v="19"/>
    <s v="P19"/>
    <x v="5"/>
    <x v="357"/>
    <n v="418.5"/>
    <n v="15"/>
    <x v="0"/>
    <n v="27.9"/>
    <s v="Yes"/>
    <s v="January"/>
    <n v="2024"/>
  </r>
  <r>
    <s v="S00158842"/>
    <x v="19"/>
    <s v="P19"/>
    <x v="0"/>
    <x v="331"/>
    <n v="6486.75"/>
    <n v="224"/>
    <x v="0"/>
    <n v="28.958705357142858"/>
    <s v="Yes"/>
    <s v="March"/>
    <n v="2024"/>
  </r>
  <r>
    <s v="S00158858"/>
    <x v="19"/>
    <s v="P19"/>
    <x v="0"/>
    <x v="18"/>
    <n v="8979.75"/>
    <n v="310"/>
    <x v="0"/>
    <n v="28.966935483870969"/>
    <s v="Yes"/>
    <s v="June"/>
    <n v="2023"/>
  </r>
  <r>
    <s v="S00158882"/>
    <x v="19"/>
    <s v="P20"/>
    <x v="3"/>
    <x v="108"/>
    <n v="4140"/>
    <n v="518"/>
    <x v="0"/>
    <n v="7.9922779922779918"/>
    <s v="Yes"/>
    <s v="April"/>
    <n v="2023"/>
  </r>
  <r>
    <s v="S00158997"/>
    <x v="19"/>
    <s v="P21"/>
    <x v="4"/>
    <x v="90"/>
    <n v="1183.5"/>
    <n v="148"/>
    <x v="1"/>
    <n v="7.9966216216216219"/>
    <s v="No"/>
    <s v="August"/>
    <n v="2024"/>
  </r>
  <r>
    <s v="S00158999"/>
    <x v="19"/>
    <s v="P21"/>
    <x v="4"/>
    <x v="421"/>
    <n v="1851.75"/>
    <n v="232"/>
    <x v="0"/>
    <n v="7.9816810344827589"/>
    <s v="Yes"/>
    <s v="February"/>
    <n v="2023"/>
  </r>
  <r>
    <s v="S00159023"/>
    <x v="19"/>
    <s v="P22"/>
    <x v="5"/>
    <x v="5"/>
    <n v="371.25"/>
    <n v="20"/>
    <x v="1"/>
    <n v="18.5625"/>
    <s v="No"/>
    <s v="August"/>
    <n v="2024"/>
  </r>
  <r>
    <s v="S00159064"/>
    <x v="19"/>
    <s v="P22"/>
    <x v="0"/>
    <x v="39"/>
    <n v="7202.25"/>
    <n v="328"/>
    <x v="2"/>
    <n v="21.958079268292682"/>
    <s v="No"/>
    <s v="September"/>
    <n v="2024"/>
  </r>
  <r>
    <s v="S00159068"/>
    <x v="19"/>
    <s v="P22"/>
    <x v="4"/>
    <x v="245"/>
    <n v="2211.75"/>
    <n v="123"/>
    <x v="3"/>
    <n v="17.98170731707317"/>
    <s v="No"/>
    <s v="October"/>
    <n v="2023"/>
  </r>
  <r>
    <s v="S00159081"/>
    <x v="19"/>
    <s v="P22"/>
    <x v="0"/>
    <x v="154"/>
    <n v="5307.75"/>
    <n v="295"/>
    <x v="0"/>
    <n v="17.992372881355934"/>
    <s v="Yes"/>
    <s v="February"/>
    <n v="2024"/>
  </r>
  <r>
    <s v="S00159087"/>
    <x v="19"/>
    <s v="P22"/>
    <x v="3"/>
    <x v="289"/>
    <n v="11191.5"/>
    <n v="533"/>
    <x v="0"/>
    <n v="20.997185741088181"/>
    <s v="Yes"/>
    <s v="July"/>
    <n v="2023"/>
  </r>
  <r>
    <s v="S00159247"/>
    <x v="19"/>
    <s v="P04"/>
    <x v="1"/>
    <x v="378"/>
    <n v="873"/>
    <n v="97"/>
    <x v="0"/>
    <n v="9"/>
    <s v="Yes"/>
    <s v="June"/>
    <n v="2023"/>
  </r>
  <r>
    <s v="S00159308"/>
    <x v="19"/>
    <s v="P04"/>
    <x v="3"/>
    <x v="175"/>
    <n v="9603"/>
    <n v="1201"/>
    <x v="0"/>
    <n v="7.9958368026644466"/>
    <s v="Yes"/>
    <s v="February"/>
    <n v="2023"/>
  </r>
  <r>
    <s v="S00159314"/>
    <x v="19"/>
    <s v="P04"/>
    <x v="2"/>
    <x v="93"/>
    <n v="3829.5"/>
    <n v="766"/>
    <x v="0"/>
    <n v="4.9993472584856393"/>
    <s v="Yes"/>
    <s v="December"/>
    <n v="2023"/>
  </r>
  <r>
    <s v="S00159317"/>
    <x v="19"/>
    <s v="P04"/>
    <x v="0"/>
    <x v="219"/>
    <n v="2031.75"/>
    <n v="254"/>
    <x v="0"/>
    <n v="7.9990157480314963"/>
    <s v="Yes"/>
    <s v="March"/>
    <n v="2023"/>
  </r>
  <r>
    <s v="S00159348"/>
    <x v="19"/>
    <s v="P04"/>
    <x v="2"/>
    <x v="239"/>
    <n v="8887.5"/>
    <n v="988"/>
    <x v="0"/>
    <n v="8.9954453441295552"/>
    <s v="Yes"/>
    <s v="September"/>
    <n v="2023"/>
  </r>
  <r>
    <s v="S00159360"/>
    <x v="19"/>
    <s v="P05"/>
    <x v="3"/>
    <x v="99"/>
    <n v="225"/>
    <n v="45"/>
    <x v="0"/>
    <n v="5"/>
    <s v="Yes"/>
    <s v="June"/>
    <n v="2023"/>
  </r>
  <r>
    <s v="S00159379"/>
    <x v="19"/>
    <s v="P05"/>
    <x v="5"/>
    <x v="307"/>
    <n v="1505.25"/>
    <n v="189"/>
    <x v="0"/>
    <n v="7.9642857142857144"/>
    <s v="Yes"/>
    <s v="December"/>
    <n v="2023"/>
  </r>
  <r>
    <s v="S00159390"/>
    <x v="19"/>
    <s v="P05"/>
    <x v="4"/>
    <x v="1"/>
    <n v="1109.25"/>
    <n v="185"/>
    <x v="0"/>
    <n v="5.9959459459459463"/>
    <s v="Yes"/>
    <s v="October"/>
    <n v="2023"/>
  </r>
  <r>
    <s v="S00159395"/>
    <x v="19"/>
    <s v="P05"/>
    <x v="3"/>
    <x v="136"/>
    <n v="1334.25"/>
    <n v="149"/>
    <x v="0"/>
    <n v="8.9546979865771821"/>
    <s v="Yes"/>
    <s v="May"/>
    <n v="2023"/>
  </r>
  <r>
    <s v="S00159417"/>
    <x v="19"/>
    <s v="P05"/>
    <x v="1"/>
    <x v="310"/>
    <n v="1849.5"/>
    <n v="309"/>
    <x v="0"/>
    <n v="5.9854368932038833"/>
    <s v="Yes"/>
    <s v="January"/>
    <n v="2024"/>
  </r>
  <r>
    <s v="S00159421"/>
    <x v="19"/>
    <s v="P05"/>
    <x v="0"/>
    <x v="324"/>
    <n v="4185"/>
    <n v="698"/>
    <x v="0"/>
    <n v="5.9957020057306591"/>
    <s v="Yes"/>
    <s v="May"/>
    <n v="2024"/>
  </r>
  <r>
    <s v="S00159447"/>
    <x v="19"/>
    <s v="P05"/>
    <x v="5"/>
    <x v="407"/>
    <n v="6923.25"/>
    <n v="866"/>
    <x v="0"/>
    <n v="7.9945150115473442"/>
    <s v="Yes"/>
    <s v="March"/>
    <n v="2023"/>
  </r>
  <r>
    <s v="S00159464"/>
    <x v="19"/>
    <s v="P06"/>
    <x v="5"/>
    <x v="175"/>
    <n v="4614.75"/>
    <n v="185"/>
    <x v="0"/>
    <n v="24.944594594594594"/>
    <s v="Yes"/>
    <s v="February"/>
    <n v="2023"/>
  </r>
  <r>
    <s v="S00159469"/>
    <x v="19"/>
    <s v="P06"/>
    <x v="1"/>
    <x v="241"/>
    <n v="2529"/>
    <n v="94"/>
    <x v="0"/>
    <n v="26.904255319148938"/>
    <s v="Yes"/>
    <s v="June"/>
    <n v="2024"/>
  </r>
  <r>
    <s v="S00159472"/>
    <x v="19"/>
    <s v="P06"/>
    <x v="0"/>
    <x v="223"/>
    <n v="7641"/>
    <n v="306"/>
    <x v="3"/>
    <n v="24.970588235294116"/>
    <s v="No"/>
    <s v="January"/>
    <n v="2023"/>
  </r>
  <r>
    <s v="S00159495"/>
    <x v="19"/>
    <s v="P07"/>
    <x v="3"/>
    <x v="271"/>
    <n v="5944.5"/>
    <n v="221"/>
    <x v="2"/>
    <n v="26.898190045248867"/>
    <s v="No"/>
    <s v="September"/>
    <n v="2024"/>
  </r>
  <r>
    <s v="S00159517"/>
    <x v="19"/>
    <s v="P07"/>
    <x v="5"/>
    <x v="109"/>
    <n v="5319"/>
    <n v="222"/>
    <x v="0"/>
    <n v="23.95945945945946"/>
    <s v="Yes"/>
    <s v="February"/>
    <n v="2024"/>
  </r>
  <r>
    <s v="S00159558"/>
    <x v="19"/>
    <s v="P07"/>
    <x v="4"/>
    <x v="120"/>
    <n v="2110.5"/>
    <n v="85"/>
    <x v="0"/>
    <n v="24.829411764705881"/>
    <s v="Yes"/>
    <s v="February"/>
    <n v="2023"/>
  </r>
  <r>
    <s v="S00159583"/>
    <x v="19"/>
    <s v="P08"/>
    <x v="5"/>
    <x v="175"/>
    <n v="9290.25"/>
    <n v="423"/>
    <x v="0"/>
    <n v="21.962765957446809"/>
    <s v="Yes"/>
    <s v="February"/>
    <n v="2023"/>
  </r>
  <r>
    <s v="S00159611"/>
    <x v="19"/>
    <s v="P08"/>
    <x v="4"/>
    <x v="210"/>
    <n v="6414.75"/>
    <n v="292"/>
    <x v="0"/>
    <n v="21.968321917808218"/>
    <s v="Yes"/>
    <s v="July"/>
    <n v="2023"/>
  </r>
  <r>
    <s v="S00159613"/>
    <x v="19"/>
    <s v="P08"/>
    <x v="3"/>
    <x v="356"/>
    <n v="5386.5"/>
    <n v="245"/>
    <x v="0"/>
    <n v="21.985714285714284"/>
    <s v="Yes"/>
    <s v="March"/>
    <n v="2024"/>
  </r>
  <r>
    <s v="S00159617"/>
    <x v="19"/>
    <s v="P08"/>
    <x v="5"/>
    <x v="219"/>
    <n v="1883.25"/>
    <n v="95"/>
    <x v="0"/>
    <n v="19.823684210526316"/>
    <s v="Yes"/>
    <s v="March"/>
    <n v="2023"/>
  </r>
  <r>
    <s v="S00159621"/>
    <x v="19"/>
    <s v="P08"/>
    <x v="1"/>
    <x v="262"/>
    <n v="873"/>
    <n v="42"/>
    <x v="0"/>
    <n v="20.785714285714285"/>
    <s v="Yes"/>
    <s v="June"/>
    <n v="2023"/>
  </r>
  <r>
    <s v="S00159655"/>
    <x v="19"/>
    <s v="P08"/>
    <x v="1"/>
    <x v="124"/>
    <n v="2470.5"/>
    <n v="113"/>
    <x v="0"/>
    <n v="21.86283185840708"/>
    <s v="Yes"/>
    <s v="January"/>
    <n v="2023"/>
  </r>
  <r>
    <s v="S00159673"/>
    <x v="19"/>
    <s v="P09"/>
    <x v="1"/>
    <x v="177"/>
    <n v="4581"/>
    <n v="219"/>
    <x v="0"/>
    <n v="20.917808219178081"/>
    <s v="Yes"/>
    <s v="May"/>
    <n v="2023"/>
  </r>
  <r>
    <s v="S00159679"/>
    <x v="19"/>
    <s v="P09"/>
    <x v="4"/>
    <x v="319"/>
    <n v="5937.75"/>
    <n v="313"/>
    <x v="0"/>
    <n v="18.970447284345049"/>
    <s v="Yes"/>
    <s v="January"/>
    <n v="2024"/>
  </r>
  <r>
    <s v="S00159694"/>
    <x v="19"/>
    <s v="P10"/>
    <x v="4"/>
    <x v="356"/>
    <n v="1260"/>
    <n v="79"/>
    <x v="0"/>
    <n v="15.949367088607595"/>
    <s v="Yes"/>
    <s v="March"/>
    <n v="2024"/>
  </r>
  <r>
    <s v="S00159722"/>
    <x v="19"/>
    <s v="P10"/>
    <x v="2"/>
    <x v="267"/>
    <n v="2614.5"/>
    <n v="202"/>
    <x v="1"/>
    <n v="12.943069306930694"/>
    <s v="No"/>
    <s v="July"/>
    <n v="2024"/>
  </r>
  <r>
    <s v="S00159755"/>
    <x v="19"/>
    <s v="P10"/>
    <x v="5"/>
    <x v="13"/>
    <n v="1620"/>
    <n v="102"/>
    <x v="0"/>
    <n v="15.882352941176471"/>
    <s v="Yes"/>
    <s v="May"/>
    <n v="2024"/>
  </r>
  <r>
    <s v="S00159762"/>
    <x v="19"/>
    <s v="P10"/>
    <x v="4"/>
    <x v="375"/>
    <n v="387"/>
    <n v="28"/>
    <x v="0"/>
    <n v="13.821428571428571"/>
    <s v="Yes"/>
    <s v="June"/>
    <n v="2024"/>
  </r>
  <r>
    <s v="S00159769"/>
    <x v="19"/>
    <s v="P10"/>
    <x v="3"/>
    <x v="287"/>
    <n v="474.75"/>
    <n v="37"/>
    <x v="3"/>
    <n v="12.831081081081081"/>
    <s v="No"/>
    <s v="September"/>
    <n v="2023"/>
  </r>
  <r>
    <s v="S00159798"/>
    <x v="19"/>
    <s v="P10"/>
    <x v="4"/>
    <x v="53"/>
    <n v="2061"/>
    <n v="138"/>
    <x v="2"/>
    <n v="14.934782608695652"/>
    <s v="No"/>
    <s v="September"/>
    <n v="2024"/>
  </r>
  <r>
    <s v="S00159820"/>
    <x v="19"/>
    <s v="P11"/>
    <x v="3"/>
    <x v="68"/>
    <n v="2434.5"/>
    <n v="116"/>
    <x v="3"/>
    <n v="20.987068965517242"/>
    <s v="No"/>
    <s v="July"/>
    <n v="2024"/>
  </r>
  <r>
    <s v="S00159892"/>
    <x v="19"/>
    <s v="P12"/>
    <x v="2"/>
    <x v="58"/>
    <n v="810"/>
    <n v="58"/>
    <x v="0"/>
    <n v="13.96551724137931"/>
    <s v="Yes"/>
    <s v="December"/>
    <n v="2023"/>
  </r>
  <r>
    <s v="S00160021"/>
    <x v="19"/>
    <s v="P14"/>
    <x v="3"/>
    <x v="94"/>
    <n v="6790.5"/>
    <n v="453"/>
    <x v="1"/>
    <n v="14.990066225165563"/>
    <s v="No"/>
    <s v="July"/>
    <n v="2024"/>
  </r>
  <r>
    <s v="S00160079"/>
    <x v="19"/>
    <s v="P14"/>
    <x v="2"/>
    <x v="307"/>
    <n v="4803.75"/>
    <n v="283"/>
    <x v="0"/>
    <n v="16.974381625441698"/>
    <s v="Yes"/>
    <s v="December"/>
    <n v="2023"/>
  </r>
  <r>
    <s v="S00160091"/>
    <x v="19"/>
    <s v="P15"/>
    <x v="3"/>
    <x v="59"/>
    <n v="13140"/>
    <n v="657"/>
    <x v="0"/>
    <n v="20"/>
    <s v="Yes"/>
    <s v="February"/>
    <n v="2024"/>
  </r>
  <r>
    <s v="S00160120"/>
    <x v="19"/>
    <s v="P15"/>
    <x v="4"/>
    <x v="37"/>
    <n v="697.5"/>
    <n v="39"/>
    <x v="0"/>
    <n v="17.884615384615383"/>
    <s v="Yes"/>
    <s v="November"/>
    <n v="2023"/>
  </r>
  <r>
    <s v="S00160138"/>
    <x v="19"/>
    <s v="P16"/>
    <x v="4"/>
    <x v="25"/>
    <n v="13875.75"/>
    <n v="868"/>
    <x v="3"/>
    <n v="15.985887096774194"/>
    <s v="No"/>
    <s v="September"/>
    <n v="2023"/>
  </r>
  <r>
    <s v="S00160157"/>
    <x v="19"/>
    <s v="P16"/>
    <x v="3"/>
    <x v="259"/>
    <n v="11002.5"/>
    <n v="612"/>
    <x v="0"/>
    <n v="17.977941176470587"/>
    <s v="Yes"/>
    <s v="February"/>
    <n v="2023"/>
  </r>
  <r>
    <s v="S00160160"/>
    <x v="19"/>
    <s v="P16"/>
    <x v="3"/>
    <x v="230"/>
    <n v="18391.5"/>
    <n v="1082"/>
    <x v="0"/>
    <n v="16.997689463955638"/>
    <s v="Yes"/>
    <s v="July"/>
    <n v="2023"/>
  </r>
  <r>
    <s v="S00160172"/>
    <x v="19"/>
    <s v="P16"/>
    <x v="4"/>
    <x v="211"/>
    <n v="17052.75"/>
    <n v="1137"/>
    <x v="2"/>
    <n v="14.998021108179419"/>
    <s v="No"/>
    <s v="September"/>
    <n v="2024"/>
  </r>
  <r>
    <s v="S00160224"/>
    <x v="19"/>
    <s v="P17"/>
    <x v="4"/>
    <x v="127"/>
    <n v="8577"/>
    <n v="1226"/>
    <x v="0"/>
    <n v="6.995921696574225"/>
    <s v="Yes"/>
    <s v="July"/>
    <n v="2023"/>
  </r>
  <r>
    <s v="S00160269"/>
    <x v="19"/>
    <s v="P17"/>
    <x v="0"/>
    <x v="456"/>
    <n v="13475.25"/>
    <n v="1685"/>
    <x v="0"/>
    <n v="7.9971810089020767"/>
    <s v="Yes"/>
    <s v="April"/>
    <n v="2024"/>
  </r>
  <r>
    <s v="S00160282"/>
    <x v="19"/>
    <s v="P18"/>
    <x v="5"/>
    <x v="315"/>
    <n v="11477.25"/>
    <n v="1148"/>
    <x v="0"/>
    <n v="9.9976045296167246"/>
    <s v="Yes"/>
    <s v="February"/>
    <n v="2023"/>
  </r>
  <r>
    <s v="S00160330"/>
    <x v="19"/>
    <s v="P18"/>
    <x v="3"/>
    <x v="369"/>
    <n v="7807.5"/>
    <n v="868"/>
    <x v="0"/>
    <n v="8.9948156682027651"/>
    <s v="Yes"/>
    <s v="October"/>
    <n v="2023"/>
  </r>
  <r>
    <s v="S00160355"/>
    <x v="19"/>
    <s v="P18"/>
    <x v="0"/>
    <x v="37"/>
    <n v="1289.25"/>
    <n v="162"/>
    <x v="0"/>
    <n v="7.958333333333333"/>
    <s v="Yes"/>
    <s v="November"/>
    <n v="2023"/>
  </r>
  <r>
    <s v="S00160368"/>
    <x v="19"/>
    <s v="P19"/>
    <x v="2"/>
    <x v="42"/>
    <n v="641.25"/>
    <n v="25"/>
    <x v="0"/>
    <n v="25.65"/>
    <s v="Yes"/>
    <s v="June"/>
    <n v="2023"/>
  </r>
  <r>
    <s v="S00160370"/>
    <x v="19"/>
    <s v="P19"/>
    <x v="1"/>
    <x v="229"/>
    <n v="1057.5"/>
    <n v="37"/>
    <x v="0"/>
    <n v="28.581081081081081"/>
    <s v="Yes"/>
    <s v="June"/>
    <n v="2023"/>
  </r>
  <r>
    <s v="S00160447"/>
    <x v="19"/>
    <s v="P20"/>
    <x v="3"/>
    <x v="151"/>
    <n v="11855.25"/>
    <n v="1318"/>
    <x v="0"/>
    <n v="8.9948786039453719"/>
    <s v="Yes"/>
    <s v="October"/>
    <n v="2023"/>
  </r>
  <r>
    <s v="S00160513"/>
    <x v="19"/>
    <s v="P21"/>
    <x v="4"/>
    <x v="423"/>
    <n v="13137.75"/>
    <n v="1314"/>
    <x v="0"/>
    <n v="9.9982876712328768"/>
    <s v="Yes"/>
    <s v="May"/>
    <n v="2024"/>
  </r>
  <r>
    <s v="S00160514"/>
    <x v="19"/>
    <s v="P21"/>
    <x v="3"/>
    <x v="433"/>
    <n v="7704"/>
    <n v="1101"/>
    <x v="0"/>
    <n v="6.9972752043596733"/>
    <s v="Yes"/>
    <s v="May"/>
    <n v="2023"/>
  </r>
  <r>
    <s v="S00160552"/>
    <x v="19"/>
    <s v="P22"/>
    <x v="5"/>
    <x v="222"/>
    <n v="3539.25"/>
    <n v="177"/>
    <x v="0"/>
    <n v="19.995762711864408"/>
    <s v="Yes"/>
    <s v="June"/>
    <n v="2024"/>
  </r>
  <r>
    <s v="S00160555"/>
    <x v="19"/>
    <s v="P22"/>
    <x v="2"/>
    <x v="42"/>
    <n v="9832.5"/>
    <n v="447"/>
    <x v="0"/>
    <n v="21.996644295302012"/>
    <s v="Yes"/>
    <s v="June"/>
    <n v="2023"/>
  </r>
  <r>
    <s v="S00160558"/>
    <x v="19"/>
    <s v="P22"/>
    <x v="0"/>
    <x v="299"/>
    <n v="8997.75"/>
    <n v="429"/>
    <x v="0"/>
    <n v="20.973776223776223"/>
    <s v="Yes"/>
    <s v="December"/>
    <n v="2023"/>
  </r>
  <r>
    <s v="S00160604"/>
    <x v="19"/>
    <s v="P22"/>
    <x v="5"/>
    <x v="116"/>
    <n v="9920.25"/>
    <n v="473"/>
    <x v="0"/>
    <n v="20.973044397463003"/>
    <s v="Yes"/>
    <s v="August"/>
    <n v="2023"/>
  </r>
  <r>
    <s v="S00160672"/>
    <x v="19"/>
    <s v="P01"/>
    <x v="5"/>
    <x v="412"/>
    <n v="4763.25"/>
    <n v="298"/>
    <x v="0"/>
    <n v="15.984060402684564"/>
    <s v="Yes"/>
    <s v="July"/>
    <n v="2023"/>
  </r>
  <r>
    <s v="S00160692"/>
    <x v="19"/>
    <s v="P01"/>
    <x v="1"/>
    <x v="350"/>
    <n v="8583.75"/>
    <n v="716"/>
    <x v="0"/>
    <n v="11.988477653631286"/>
    <s v="Yes"/>
    <s v="November"/>
    <n v="2023"/>
  </r>
  <r>
    <s v="S00160697"/>
    <x v="19"/>
    <s v="P01"/>
    <x v="4"/>
    <x v="223"/>
    <n v="3973.5"/>
    <n v="306"/>
    <x v="0"/>
    <n v="12.985294117647058"/>
    <s v="Yes"/>
    <s v="January"/>
    <n v="2023"/>
  </r>
  <r>
    <s v="S00160719"/>
    <x v="19"/>
    <s v="P01"/>
    <x v="3"/>
    <x v="238"/>
    <n v="11054.25"/>
    <n v="790"/>
    <x v="0"/>
    <n v="13.992721518987342"/>
    <s v="Yes"/>
    <s v="May"/>
    <n v="2024"/>
  </r>
  <r>
    <s v="S00160730"/>
    <x v="19"/>
    <s v="P01"/>
    <x v="0"/>
    <x v="142"/>
    <n v="740.25"/>
    <n v="47"/>
    <x v="0"/>
    <n v="15.75"/>
    <s v="Yes"/>
    <s v="August"/>
    <n v="2023"/>
  </r>
  <r>
    <s v="S00160754"/>
    <x v="19"/>
    <s v="P03"/>
    <x v="3"/>
    <x v="193"/>
    <n v="14316.75"/>
    <n v="1302"/>
    <x v="0"/>
    <n v="10.995967741935484"/>
    <s v="Yes"/>
    <s v="November"/>
    <n v="2023"/>
  </r>
  <r>
    <s v="S00160762"/>
    <x v="19"/>
    <s v="P03"/>
    <x v="0"/>
    <x v="84"/>
    <n v="4518"/>
    <n v="452"/>
    <x v="0"/>
    <n v="9.9955752212389388"/>
    <s v="Yes"/>
    <s v="November"/>
    <n v="2023"/>
  </r>
  <r>
    <s v="S00160778"/>
    <x v="19"/>
    <s v="P04"/>
    <x v="1"/>
    <x v="219"/>
    <n v="7908.75"/>
    <n v="1319"/>
    <x v="0"/>
    <n v="5.9960197119029566"/>
    <s v="Yes"/>
    <s v="March"/>
    <n v="2023"/>
  </r>
  <r>
    <s v="S00160916"/>
    <x v="19"/>
    <s v="P05"/>
    <x v="0"/>
    <x v="172"/>
    <n v="1680.75"/>
    <n v="187"/>
    <x v="0"/>
    <n v="8.987967914438503"/>
    <s v="Yes"/>
    <s v="January"/>
    <n v="2023"/>
  </r>
  <r>
    <s v="S00160948"/>
    <x v="19"/>
    <s v="P05"/>
    <x v="1"/>
    <x v="336"/>
    <n v="3825"/>
    <n v="765"/>
    <x v="0"/>
    <n v="5"/>
    <s v="Yes"/>
    <s v="June"/>
    <n v="2023"/>
  </r>
  <r>
    <s v="S00160964"/>
    <x v="19"/>
    <s v="P05"/>
    <x v="1"/>
    <x v="29"/>
    <n v="393.75"/>
    <n v="57"/>
    <x v="0"/>
    <n v="6.9078947368421053"/>
    <s v="Yes"/>
    <s v="November"/>
    <n v="2023"/>
  </r>
  <r>
    <s v="S00161022"/>
    <x v="19"/>
    <s v="P06"/>
    <x v="4"/>
    <x v="378"/>
    <n v="4623.75"/>
    <n v="166"/>
    <x v="0"/>
    <n v="27.853915662650603"/>
    <s v="Yes"/>
    <s v="June"/>
    <n v="2023"/>
  </r>
  <r>
    <s v="S00161048"/>
    <x v="19"/>
    <s v="P07"/>
    <x v="2"/>
    <x v="4"/>
    <n v="4173.75"/>
    <n v="150"/>
    <x v="0"/>
    <n v="27.824999999999999"/>
    <s v="Yes"/>
    <s v="December"/>
    <n v="2023"/>
  </r>
  <r>
    <s v="S00161059"/>
    <x v="19"/>
    <s v="P07"/>
    <x v="3"/>
    <x v="91"/>
    <n v="4677.75"/>
    <n v="174"/>
    <x v="0"/>
    <n v="26.883620689655171"/>
    <s v="Yes"/>
    <s v="June"/>
    <n v="2024"/>
  </r>
  <r>
    <s v="S00161064"/>
    <x v="19"/>
    <s v="P07"/>
    <x v="5"/>
    <x v="250"/>
    <n v="3962.25"/>
    <n v="159"/>
    <x v="0"/>
    <n v="24.919811320754718"/>
    <s v="Yes"/>
    <s v="November"/>
    <n v="2023"/>
  </r>
  <r>
    <s v="S00161093"/>
    <x v="19"/>
    <s v="P07"/>
    <x v="3"/>
    <x v="160"/>
    <n v="5863.5"/>
    <n v="245"/>
    <x v="0"/>
    <n v="23.932653061224489"/>
    <s v="Yes"/>
    <s v="November"/>
    <n v="2023"/>
  </r>
  <r>
    <s v="S00161102"/>
    <x v="19"/>
    <s v="P07"/>
    <x v="0"/>
    <x v="208"/>
    <n v="5789.25"/>
    <n v="207"/>
    <x v="0"/>
    <n v="27.967391304347824"/>
    <s v="Yes"/>
    <s v="April"/>
    <n v="2023"/>
  </r>
  <r>
    <s v="S00161113"/>
    <x v="19"/>
    <s v="P08"/>
    <x v="5"/>
    <x v="70"/>
    <n v="1291.5"/>
    <n v="65"/>
    <x v="0"/>
    <n v="19.869230769230768"/>
    <s v="Yes"/>
    <s v="May"/>
    <n v="2023"/>
  </r>
  <r>
    <s v="S00161160"/>
    <x v="19"/>
    <s v="P08"/>
    <x v="3"/>
    <x v="388"/>
    <n v="14118.75"/>
    <n v="673"/>
    <x v="0"/>
    <n v="20.978826151560177"/>
    <s v="Yes"/>
    <s v="October"/>
    <n v="2023"/>
  </r>
  <r>
    <s v="S00161202"/>
    <x v="19"/>
    <s v="P09"/>
    <x v="1"/>
    <x v="432"/>
    <n v="666"/>
    <n v="36"/>
    <x v="2"/>
    <n v="18.5"/>
    <s v="No"/>
    <s v="September"/>
    <n v="2024"/>
  </r>
  <r>
    <s v="S00161264"/>
    <x v="19"/>
    <s v="P10"/>
    <x v="3"/>
    <x v="39"/>
    <n v="1044"/>
    <n v="87"/>
    <x v="2"/>
    <n v="12"/>
    <s v="No"/>
    <s v="September"/>
    <n v="2024"/>
  </r>
  <r>
    <s v="S00161271"/>
    <x v="19"/>
    <s v="P10"/>
    <x v="1"/>
    <x v="101"/>
    <n v="3291.75"/>
    <n v="206"/>
    <x v="0"/>
    <n v="15.979368932038835"/>
    <s v="Yes"/>
    <s v="April"/>
    <n v="2024"/>
  </r>
  <r>
    <s v="S00161273"/>
    <x v="19"/>
    <s v="P10"/>
    <x v="0"/>
    <x v="11"/>
    <n v="9677.25"/>
    <n v="692"/>
    <x v="2"/>
    <n v="13.984465317919074"/>
    <s v="No"/>
    <s v="September"/>
    <n v="2024"/>
  </r>
  <r>
    <s v="S00161275"/>
    <x v="19"/>
    <s v="P10"/>
    <x v="4"/>
    <x v="133"/>
    <n v="2121.75"/>
    <n v="177"/>
    <x v="0"/>
    <n v="11.98728813559322"/>
    <s v="Yes"/>
    <s v="March"/>
    <n v="2023"/>
  </r>
  <r>
    <s v="S00161286"/>
    <x v="19"/>
    <s v="P10"/>
    <x v="2"/>
    <x v="306"/>
    <n v="10424.25"/>
    <n v="869"/>
    <x v="0"/>
    <n v="11.995684695051784"/>
    <s v="Yes"/>
    <s v="January"/>
    <n v="2024"/>
  </r>
  <r>
    <s v="S00161306"/>
    <x v="19"/>
    <s v="P10"/>
    <x v="0"/>
    <x v="92"/>
    <n v="2232"/>
    <n v="172"/>
    <x v="0"/>
    <n v="12.976744186046512"/>
    <s v="Yes"/>
    <s v="July"/>
    <n v="2023"/>
  </r>
  <r>
    <s v="S00161321"/>
    <x v="19"/>
    <s v="P10"/>
    <x v="1"/>
    <x v="277"/>
    <n v="8525.25"/>
    <n v="609"/>
    <x v="0"/>
    <n v="13.998768472906404"/>
    <s v="Yes"/>
    <s v="February"/>
    <n v="2024"/>
  </r>
  <r>
    <s v="S00161363"/>
    <x v="19"/>
    <s v="P11"/>
    <x v="4"/>
    <x v="84"/>
    <n v="65.25"/>
    <n v="4"/>
    <x v="0"/>
    <n v="16.3125"/>
    <s v="Yes"/>
    <s v="November"/>
    <n v="2023"/>
  </r>
  <r>
    <s v="S00161372"/>
    <x v="19"/>
    <s v="P12"/>
    <x v="1"/>
    <x v="297"/>
    <n v="8583.75"/>
    <n v="614"/>
    <x v="0"/>
    <n v="13.980048859934854"/>
    <s v="Yes"/>
    <s v="July"/>
    <n v="2023"/>
  </r>
  <r>
    <s v="S00161388"/>
    <x v="19"/>
    <s v="P12"/>
    <x v="2"/>
    <x v="38"/>
    <n v="6952.5"/>
    <n v="464"/>
    <x v="3"/>
    <n v="14.983836206896552"/>
    <s v="No"/>
    <s v="January"/>
    <n v="2024"/>
  </r>
  <r>
    <s v="S00161410"/>
    <x v="19"/>
    <s v="P12"/>
    <x v="0"/>
    <x v="289"/>
    <n v="1536.75"/>
    <n v="97"/>
    <x v="0"/>
    <n v="15.842783505154639"/>
    <s v="Yes"/>
    <s v="July"/>
    <n v="2023"/>
  </r>
  <r>
    <s v="S00161453"/>
    <x v="19"/>
    <s v="P13"/>
    <x v="5"/>
    <x v="341"/>
    <n v="1786.5"/>
    <n v="199"/>
    <x v="0"/>
    <n v="8.9773869346733672"/>
    <s v="Yes"/>
    <s v="March"/>
    <n v="2023"/>
  </r>
  <r>
    <s v="S00161507"/>
    <x v="19"/>
    <s v="P13"/>
    <x v="2"/>
    <x v="344"/>
    <n v="7951.5"/>
    <n v="796"/>
    <x v="0"/>
    <n v="9.9893216080402016"/>
    <s v="Yes"/>
    <s v="June"/>
    <n v="2023"/>
  </r>
  <r>
    <s v="S00161517"/>
    <x v="19"/>
    <s v="P13"/>
    <x v="3"/>
    <x v="308"/>
    <n v="4268.25"/>
    <n v="475"/>
    <x v="0"/>
    <n v="8.9857894736842105"/>
    <s v="Yes"/>
    <s v="March"/>
    <n v="2024"/>
  </r>
  <r>
    <s v="S00161541"/>
    <x v="19"/>
    <s v="P13"/>
    <x v="2"/>
    <x v="279"/>
    <n v="7564.5"/>
    <n v="841"/>
    <x v="0"/>
    <n v="8.9946492271105818"/>
    <s v="Yes"/>
    <s v="March"/>
    <n v="2023"/>
  </r>
  <r>
    <s v="S00161556"/>
    <x v="19"/>
    <s v="P14"/>
    <x v="5"/>
    <x v="279"/>
    <n v="3746.25"/>
    <n v="209"/>
    <x v="0"/>
    <n v="17.92464114832536"/>
    <s v="Yes"/>
    <s v="March"/>
    <n v="2023"/>
  </r>
  <r>
    <s v="S00161571"/>
    <x v="19"/>
    <s v="P14"/>
    <x v="3"/>
    <x v="134"/>
    <n v="3847.5"/>
    <n v="257"/>
    <x v="0"/>
    <n v="14.970817120622568"/>
    <s v="Yes"/>
    <s v="February"/>
    <n v="2024"/>
  </r>
  <r>
    <s v="S00161577"/>
    <x v="19"/>
    <s v="P14"/>
    <x v="1"/>
    <x v="111"/>
    <n v="8761.5"/>
    <n v="548"/>
    <x v="0"/>
    <n v="15.988138686131387"/>
    <s v="Yes"/>
    <s v="April"/>
    <n v="2024"/>
  </r>
  <r>
    <s v="S00161590"/>
    <x v="19"/>
    <s v="P14"/>
    <x v="5"/>
    <x v="169"/>
    <n v="7114.5"/>
    <n v="419"/>
    <x v="1"/>
    <n v="16.979713603818617"/>
    <s v="No"/>
    <s v="August"/>
    <n v="2024"/>
  </r>
  <r>
    <s v="S00161625"/>
    <x v="19"/>
    <s v="P15"/>
    <x v="5"/>
    <x v="449"/>
    <n v="3879"/>
    <n v="216"/>
    <x v="0"/>
    <n v="17.958333333333332"/>
    <s v="Yes"/>
    <s v="May"/>
    <n v="2024"/>
  </r>
  <r>
    <s v="S00161664"/>
    <x v="19"/>
    <s v="P16"/>
    <x v="0"/>
    <x v="304"/>
    <n v="18405"/>
    <n v="1315"/>
    <x v="0"/>
    <n v="13.996197718631178"/>
    <s v="Yes"/>
    <s v="November"/>
    <n v="2023"/>
  </r>
  <r>
    <s v="S00161671"/>
    <x v="19"/>
    <s v="P16"/>
    <x v="3"/>
    <x v="358"/>
    <n v="4556.25"/>
    <n v="285"/>
    <x v="0"/>
    <n v="15.986842105263158"/>
    <s v="Yes"/>
    <s v="February"/>
    <n v="2023"/>
  </r>
  <r>
    <s v="S00161679"/>
    <x v="19"/>
    <s v="P16"/>
    <x v="1"/>
    <x v="298"/>
    <n v="6885"/>
    <n v="492"/>
    <x v="0"/>
    <n v="13.99390243902439"/>
    <s v="Yes"/>
    <s v="February"/>
    <n v="2024"/>
  </r>
  <r>
    <s v="S00161696"/>
    <x v="19"/>
    <s v="P16"/>
    <x v="1"/>
    <x v="222"/>
    <n v="6318"/>
    <n v="351"/>
    <x v="0"/>
    <n v="18"/>
    <s v="Yes"/>
    <s v="June"/>
    <n v="2024"/>
  </r>
  <r>
    <s v="S00161787"/>
    <x v="19"/>
    <s v="P17"/>
    <x v="4"/>
    <x v="211"/>
    <n v="5539.5"/>
    <n v="616"/>
    <x v="2"/>
    <n v="8.9926948051948052"/>
    <s v="No"/>
    <s v="September"/>
    <n v="2024"/>
  </r>
  <r>
    <s v="S00161800"/>
    <x v="19"/>
    <s v="P17"/>
    <x v="0"/>
    <x v="329"/>
    <n v="2511"/>
    <n v="359"/>
    <x v="0"/>
    <n v="6.9944289693593316"/>
    <s v="Yes"/>
    <s v="November"/>
    <n v="2023"/>
  </r>
  <r>
    <s v="S00161842"/>
    <x v="19"/>
    <s v="P18"/>
    <x v="3"/>
    <x v="255"/>
    <n v="5213.25"/>
    <n v="745"/>
    <x v="0"/>
    <n v="6.9976510067114095"/>
    <s v="Yes"/>
    <s v="April"/>
    <n v="2024"/>
  </r>
  <r>
    <s v="S00161859"/>
    <x v="19"/>
    <s v="P18"/>
    <x v="3"/>
    <x v="5"/>
    <n v="6126.75"/>
    <n v="557"/>
    <x v="1"/>
    <n v="10.999551166965889"/>
    <s v="No"/>
    <s v="August"/>
    <n v="2024"/>
  </r>
  <r>
    <s v="S00161872"/>
    <x v="19"/>
    <s v="P18"/>
    <x v="4"/>
    <x v="11"/>
    <n v="11117.25"/>
    <n v="1011"/>
    <x v="2"/>
    <n v="10.996290801186944"/>
    <s v="No"/>
    <s v="September"/>
    <n v="2024"/>
  </r>
  <r>
    <s v="S00161887"/>
    <x v="19"/>
    <s v="P18"/>
    <x v="4"/>
    <x v="182"/>
    <n v="965.25"/>
    <n v="138"/>
    <x v="0"/>
    <n v="6.9945652173913047"/>
    <s v="Yes"/>
    <s v="February"/>
    <n v="2023"/>
  </r>
  <r>
    <s v="S00161895"/>
    <x v="19"/>
    <s v="P19"/>
    <x v="5"/>
    <x v="318"/>
    <n v="11002.5"/>
    <n v="393"/>
    <x v="0"/>
    <n v="27.996183206106871"/>
    <s v="Yes"/>
    <s v="September"/>
    <n v="2023"/>
  </r>
  <r>
    <s v="S00161898"/>
    <x v="19"/>
    <s v="P19"/>
    <x v="2"/>
    <x v="390"/>
    <n v="2400.75"/>
    <n v="89"/>
    <x v="0"/>
    <n v="26.974719101123597"/>
    <s v="Yes"/>
    <s v="April"/>
    <n v="2023"/>
  </r>
  <r>
    <s v="S00161917"/>
    <x v="19"/>
    <s v="P19"/>
    <x v="1"/>
    <x v="172"/>
    <n v="5004"/>
    <n v="193"/>
    <x v="0"/>
    <n v="25.927461139896373"/>
    <s v="Yes"/>
    <s v="January"/>
    <n v="2023"/>
  </r>
  <r>
    <s v="S00161949"/>
    <x v="19"/>
    <s v="P20"/>
    <x v="2"/>
    <x v="4"/>
    <n v="2403"/>
    <n v="267"/>
    <x v="0"/>
    <n v="9"/>
    <s v="Yes"/>
    <s v="December"/>
    <n v="2023"/>
  </r>
  <r>
    <s v="S00161961"/>
    <x v="19"/>
    <s v="P20"/>
    <x v="3"/>
    <x v="364"/>
    <n v="7807.5"/>
    <n v="976"/>
    <x v="0"/>
    <n v="7.9994877049180326"/>
    <s v="Yes"/>
    <s v="November"/>
    <n v="2023"/>
  </r>
  <r>
    <s v="S00161971"/>
    <x v="19"/>
    <s v="P20"/>
    <x v="0"/>
    <x v="94"/>
    <n v="5013"/>
    <n v="627"/>
    <x v="1"/>
    <n v="7.9952153110047846"/>
    <s v="No"/>
    <s v="July"/>
    <n v="2024"/>
  </r>
  <r>
    <s v="S00161976"/>
    <x v="19"/>
    <s v="P20"/>
    <x v="3"/>
    <x v="59"/>
    <n v="2283.75"/>
    <n v="229"/>
    <x v="0"/>
    <n v="9.9727074235807862"/>
    <s v="Yes"/>
    <s v="February"/>
    <n v="2024"/>
  </r>
  <r>
    <s v="S00161985"/>
    <x v="19"/>
    <s v="P20"/>
    <x v="1"/>
    <x v="145"/>
    <n v="92.25"/>
    <n v="11"/>
    <x v="0"/>
    <n v="8.3863636363636367"/>
    <s v="Yes"/>
    <s v="July"/>
    <n v="2023"/>
  </r>
  <r>
    <s v="S00162008"/>
    <x v="19"/>
    <s v="P21"/>
    <x v="4"/>
    <x v="298"/>
    <n v="10741.5"/>
    <n v="1343"/>
    <x v="0"/>
    <n v="7.9981384959046906"/>
    <s v="Yes"/>
    <s v="February"/>
    <n v="2024"/>
  </r>
  <r>
    <s v="S00162029"/>
    <x v="19"/>
    <s v="P21"/>
    <x v="3"/>
    <x v="396"/>
    <n v="3773.25"/>
    <n v="420"/>
    <x v="0"/>
    <n v="8.9839285714285708"/>
    <s v="Yes"/>
    <s v="June"/>
    <n v="2023"/>
  </r>
  <r>
    <s v="S00162104"/>
    <x v="19"/>
    <s v="P22"/>
    <x v="1"/>
    <x v="80"/>
    <n v="7591.5"/>
    <n v="346"/>
    <x v="0"/>
    <n v="21.940751445086704"/>
    <s v="Yes"/>
    <s v="February"/>
    <n v="2024"/>
  </r>
  <r>
    <s v="S00162105"/>
    <x v="19"/>
    <s v="P22"/>
    <x v="0"/>
    <x v="154"/>
    <n v="7299"/>
    <n v="332"/>
    <x v="0"/>
    <n v="21.984939759036145"/>
    <s v="Yes"/>
    <s v="February"/>
    <n v="2024"/>
  </r>
  <r>
    <s v="S00162106"/>
    <x v="19"/>
    <s v="P22"/>
    <x v="0"/>
    <x v="50"/>
    <n v="10883.25"/>
    <n v="519"/>
    <x v="0"/>
    <n v="20.96965317919075"/>
    <s v="Yes"/>
    <s v="July"/>
    <n v="2023"/>
  </r>
  <r>
    <s v="S00162113"/>
    <x v="19"/>
    <s v="P22"/>
    <x v="3"/>
    <x v="251"/>
    <n v="4360.5"/>
    <n v="243"/>
    <x v="0"/>
    <n v="17.944444444444443"/>
    <s v="Yes"/>
    <s v="May"/>
    <n v="2023"/>
  </r>
  <r>
    <s v="S00162126"/>
    <x v="19"/>
    <s v="P22"/>
    <x v="4"/>
    <x v="395"/>
    <n v="10107"/>
    <n v="460"/>
    <x v="0"/>
    <n v="21.971739130434784"/>
    <s v="Yes"/>
    <s v="May"/>
    <n v="2024"/>
  </r>
  <r>
    <s v="S00162136"/>
    <x v="19"/>
    <s v="P22"/>
    <x v="2"/>
    <x v="237"/>
    <n v="2511"/>
    <n v="133"/>
    <x v="0"/>
    <n v="18.8796992481203"/>
    <s v="Yes"/>
    <s v="June"/>
    <n v="2024"/>
  </r>
  <r>
    <s v="S00162154"/>
    <x v="19"/>
    <s v="P22"/>
    <x v="1"/>
    <x v="43"/>
    <n v="7499.25"/>
    <n v="395"/>
    <x v="0"/>
    <n v="18.985443037974683"/>
    <s v="Yes"/>
    <s v="October"/>
    <n v="2023"/>
  </r>
  <r>
    <s v="S00162165"/>
    <x v="19"/>
    <s v="P22"/>
    <x v="3"/>
    <x v="62"/>
    <n v="5499"/>
    <n v="262"/>
    <x v="0"/>
    <n v="20.988549618320612"/>
    <s v="Yes"/>
    <s v="November"/>
    <n v="2023"/>
  </r>
  <r>
    <s v="S00162169"/>
    <x v="19"/>
    <s v="P22"/>
    <x v="5"/>
    <x v="238"/>
    <n v="6576.75"/>
    <n v="299"/>
    <x v="0"/>
    <n v="21.995819397993312"/>
    <s v="Yes"/>
    <s v="May"/>
    <n v="2024"/>
  </r>
  <r>
    <s v="S00162181"/>
    <x v="19"/>
    <s v="P01"/>
    <x v="3"/>
    <x v="99"/>
    <n v="2934"/>
    <n v="196"/>
    <x v="0"/>
    <n v="14.969387755102041"/>
    <s v="Yes"/>
    <s v="June"/>
    <n v="2023"/>
  </r>
  <r>
    <s v="S00162196"/>
    <x v="19"/>
    <s v="P01"/>
    <x v="4"/>
    <x v="235"/>
    <n v="3645"/>
    <n v="243"/>
    <x v="0"/>
    <n v="15"/>
    <s v="Yes"/>
    <s v="February"/>
    <n v="2023"/>
  </r>
  <r>
    <s v="S00162213"/>
    <x v="19"/>
    <s v="P01"/>
    <x v="4"/>
    <x v="359"/>
    <n v="2538"/>
    <n v="212"/>
    <x v="0"/>
    <n v="11.971698113207546"/>
    <s v="Yes"/>
    <s v="May"/>
    <n v="2023"/>
  </r>
  <r>
    <s v="S00162227"/>
    <x v="19"/>
    <s v="P01"/>
    <x v="4"/>
    <x v="199"/>
    <n v="9967.5"/>
    <n v="665"/>
    <x v="0"/>
    <n v="14.988721804511279"/>
    <s v="Yes"/>
    <s v="April"/>
    <n v="2024"/>
  </r>
  <r>
    <s v="S00162258"/>
    <x v="19"/>
    <s v="P01"/>
    <x v="0"/>
    <x v="64"/>
    <n v="10395"/>
    <n v="867"/>
    <x v="0"/>
    <n v="11.989619377162629"/>
    <s v="Yes"/>
    <s v="August"/>
    <n v="2023"/>
  </r>
  <r>
    <s v="S00162262"/>
    <x v="19"/>
    <s v="P01"/>
    <x v="4"/>
    <x v="154"/>
    <n v="7040.25"/>
    <n v="470"/>
    <x v="0"/>
    <n v="14.979255319148937"/>
    <s v="Yes"/>
    <s v="February"/>
    <n v="2024"/>
  </r>
  <r>
    <s v="S00162282"/>
    <x v="19"/>
    <s v="P03"/>
    <x v="3"/>
    <x v="350"/>
    <n v="2277"/>
    <n v="190"/>
    <x v="0"/>
    <n v="11.98421052631579"/>
    <s v="Yes"/>
    <s v="November"/>
    <n v="2023"/>
  </r>
  <r>
    <s v="S00162292"/>
    <x v="19"/>
    <s v="P03"/>
    <x v="0"/>
    <x v="369"/>
    <n v="12854.25"/>
    <n v="1169"/>
    <x v="0"/>
    <n v="10.995936698032507"/>
    <s v="Yes"/>
    <s v="October"/>
    <n v="2023"/>
  </r>
  <r>
    <s v="S00162305"/>
    <x v="19"/>
    <s v="P04"/>
    <x v="5"/>
    <x v="272"/>
    <n v="12075.75"/>
    <n v="1342"/>
    <x v="1"/>
    <n v="8.9983233979135626"/>
    <s v="No"/>
    <s v="August"/>
    <n v="2024"/>
  </r>
  <r>
    <s v="S00162324"/>
    <x v="19"/>
    <s v="P04"/>
    <x v="1"/>
    <x v="26"/>
    <n v="11414.25"/>
    <n v="1427"/>
    <x v="0"/>
    <n v="7.9987736510161174"/>
    <s v="Yes"/>
    <s v="May"/>
    <n v="2023"/>
  </r>
  <r>
    <s v="S00162330"/>
    <x v="19"/>
    <s v="P04"/>
    <x v="4"/>
    <x v="183"/>
    <n v="8991"/>
    <n v="999"/>
    <x v="0"/>
    <n v="9"/>
    <s v="Yes"/>
    <s v="June"/>
    <n v="2024"/>
  </r>
  <r>
    <s v="S00162333"/>
    <x v="19"/>
    <s v="P04"/>
    <x v="3"/>
    <x v="68"/>
    <n v="10127.25"/>
    <n v="1688"/>
    <x v="1"/>
    <n v="5.9995556872037916"/>
    <s v="No"/>
    <s v="July"/>
    <n v="2024"/>
  </r>
  <r>
    <s v="S00162356"/>
    <x v="19"/>
    <s v="P04"/>
    <x v="5"/>
    <x v="242"/>
    <n v="9738"/>
    <n v="1948"/>
    <x v="0"/>
    <n v="4.9989733059548254"/>
    <s v="Yes"/>
    <s v="November"/>
    <n v="2023"/>
  </r>
  <r>
    <s v="S00162451"/>
    <x v="19"/>
    <s v="P05"/>
    <x v="4"/>
    <x v="72"/>
    <n v="355.5"/>
    <n v="40"/>
    <x v="3"/>
    <n v="8.8874999999999993"/>
    <s v="No"/>
    <s v="December"/>
    <n v="2023"/>
  </r>
  <r>
    <s v="S00162573"/>
    <x v="19"/>
    <s v="P07"/>
    <x v="3"/>
    <x v="17"/>
    <n v="5937.75"/>
    <n v="220"/>
    <x v="0"/>
    <n v="26.989772727272726"/>
    <s v="Yes"/>
    <s v="October"/>
    <n v="2023"/>
  </r>
  <r>
    <s v="S00162581"/>
    <x v="19"/>
    <s v="P07"/>
    <x v="0"/>
    <x v="105"/>
    <n v="5789.25"/>
    <n v="232"/>
    <x v="1"/>
    <n v="24.953663793103448"/>
    <s v="No"/>
    <s v="July"/>
    <n v="2024"/>
  </r>
  <r>
    <s v="S00162614"/>
    <x v="19"/>
    <s v="P07"/>
    <x v="1"/>
    <x v="62"/>
    <n v="6381"/>
    <n v="246"/>
    <x v="0"/>
    <n v="25.939024390243901"/>
    <s v="Yes"/>
    <s v="November"/>
    <n v="2023"/>
  </r>
  <r>
    <s v="S00162618"/>
    <x v="19"/>
    <s v="P07"/>
    <x v="4"/>
    <x v="389"/>
    <n v="5634"/>
    <n v="202"/>
    <x v="0"/>
    <n v="27.89108910891089"/>
    <s v="Yes"/>
    <s v="August"/>
    <n v="2023"/>
  </r>
  <r>
    <s v="S00162623"/>
    <x v="19"/>
    <s v="P07"/>
    <x v="3"/>
    <x v="276"/>
    <n v="5609.25"/>
    <n v="216"/>
    <x v="0"/>
    <n v="25.96875"/>
    <s v="Yes"/>
    <s v="October"/>
    <n v="2023"/>
  </r>
  <r>
    <s v="S00162628"/>
    <x v="19"/>
    <s v="P07"/>
    <x v="5"/>
    <x v="0"/>
    <n v="5931"/>
    <n v="248"/>
    <x v="0"/>
    <n v="23.91532258064516"/>
    <s v="Yes"/>
    <s v="December"/>
    <n v="2023"/>
  </r>
  <r>
    <s v="S00162632"/>
    <x v="19"/>
    <s v="P07"/>
    <x v="0"/>
    <x v="263"/>
    <n v="5433.75"/>
    <n v="195"/>
    <x v="0"/>
    <n v="27.865384615384617"/>
    <s v="Yes"/>
    <s v="August"/>
    <n v="2023"/>
  </r>
  <r>
    <s v="S00162645"/>
    <x v="19"/>
    <s v="P08"/>
    <x v="5"/>
    <x v="80"/>
    <n v="7933.5"/>
    <n v="418"/>
    <x v="0"/>
    <n v="18.979665071770334"/>
    <s v="Yes"/>
    <s v="February"/>
    <n v="2024"/>
  </r>
  <r>
    <s v="S00162655"/>
    <x v="19"/>
    <s v="P08"/>
    <x v="4"/>
    <x v="102"/>
    <n v="15475.5"/>
    <n v="737"/>
    <x v="0"/>
    <n v="20.997964721845317"/>
    <s v="Yes"/>
    <s v="March"/>
    <n v="2024"/>
  </r>
  <r>
    <s v="S00162656"/>
    <x v="19"/>
    <s v="P08"/>
    <x v="3"/>
    <x v="427"/>
    <n v="11108.25"/>
    <n v="618"/>
    <x v="3"/>
    <n v="17.974514563106798"/>
    <s v="No"/>
    <s v="May"/>
    <n v="2023"/>
  </r>
  <r>
    <s v="S00162704"/>
    <x v="19"/>
    <s v="P08"/>
    <x v="4"/>
    <x v="301"/>
    <n v="1993.5"/>
    <n v="91"/>
    <x v="0"/>
    <n v="21.906593406593405"/>
    <s v="Yes"/>
    <s v="February"/>
    <n v="2023"/>
  </r>
  <r>
    <s v="S00162707"/>
    <x v="19"/>
    <s v="P08"/>
    <x v="3"/>
    <x v="371"/>
    <n v="9229.5"/>
    <n v="440"/>
    <x v="0"/>
    <n v="20.976136363636364"/>
    <s v="Yes"/>
    <s v="May"/>
    <n v="2023"/>
  </r>
  <r>
    <s v="S00162728"/>
    <x v="19"/>
    <s v="P09"/>
    <x v="5"/>
    <x v="239"/>
    <n v="1203.75"/>
    <n v="61"/>
    <x v="0"/>
    <n v="19.733606557377048"/>
    <s v="Yes"/>
    <s v="September"/>
    <n v="2023"/>
  </r>
  <r>
    <s v="S00162742"/>
    <x v="19"/>
    <s v="P10"/>
    <x v="3"/>
    <x v="30"/>
    <n v="15.75"/>
    <n v="2"/>
    <x v="1"/>
    <n v="7.875"/>
    <s v="No"/>
    <s v="August"/>
    <n v="2024"/>
  </r>
  <r>
    <s v="S00162809"/>
    <x v="19"/>
    <s v="P10"/>
    <x v="3"/>
    <x v="296"/>
    <n v="2853"/>
    <n v="204"/>
    <x v="0"/>
    <n v="13.985294117647058"/>
    <s v="Yes"/>
    <s v="July"/>
    <n v="2023"/>
  </r>
  <r>
    <s v="S00162816"/>
    <x v="19"/>
    <s v="P10"/>
    <x v="2"/>
    <x v="84"/>
    <n v="3078"/>
    <n v="257"/>
    <x v="0"/>
    <n v="11.976653696498055"/>
    <s v="Yes"/>
    <s v="November"/>
    <n v="2023"/>
  </r>
  <r>
    <s v="S00162837"/>
    <x v="19"/>
    <s v="P10"/>
    <x v="0"/>
    <x v="402"/>
    <n v="8815.5"/>
    <n v="630"/>
    <x v="0"/>
    <n v="13.992857142857142"/>
    <s v="Yes"/>
    <s v="April"/>
    <n v="2023"/>
  </r>
  <r>
    <s v="S00162847"/>
    <x v="19"/>
    <s v="P10"/>
    <x v="5"/>
    <x v="51"/>
    <n v="9411.75"/>
    <n v="628"/>
    <x v="1"/>
    <n v="14.986863057324841"/>
    <s v="No"/>
    <s v="August"/>
    <n v="2024"/>
  </r>
  <r>
    <s v="S00162866"/>
    <x v="19"/>
    <s v="P11"/>
    <x v="5"/>
    <x v="165"/>
    <n v="5366.25"/>
    <n v="283"/>
    <x v="0"/>
    <n v="18.96201413427562"/>
    <s v="Yes"/>
    <s v="April"/>
    <n v="2024"/>
  </r>
  <r>
    <s v="S00162878"/>
    <x v="19"/>
    <s v="P11"/>
    <x v="3"/>
    <x v="207"/>
    <n v="5636.25"/>
    <n v="332"/>
    <x v="0"/>
    <n v="16.976656626506024"/>
    <s v="Yes"/>
    <s v="June"/>
    <n v="2024"/>
  </r>
  <r>
    <s v="S00162879"/>
    <x v="19"/>
    <s v="P11"/>
    <x v="3"/>
    <x v="273"/>
    <n v="1080"/>
    <n v="60"/>
    <x v="1"/>
    <n v="18"/>
    <s v="No"/>
    <s v="July"/>
    <n v="2024"/>
  </r>
  <r>
    <s v="S00162904"/>
    <x v="19"/>
    <s v="P12"/>
    <x v="0"/>
    <x v="233"/>
    <n v="7854.75"/>
    <n v="524"/>
    <x v="0"/>
    <n v="14.989980916030534"/>
    <s v="Yes"/>
    <s v="January"/>
    <n v="2023"/>
  </r>
  <r>
    <s v="S00162956"/>
    <x v="19"/>
    <s v="P12"/>
    <x v="0"/>
    <x v="261"/>
    <n v="7942.5"/>
    <n v="568"/>
    <x v="0"/>
    <n v="13.983274647887324"/>
    <s v="Yes"/>
    <s v="June"/>
    <n v="2024"/>
  </r>
  <r>
    <s v="S00162966"/>
    <x v="19"/>
    <s v="P13"/>
    <x v="5"/>
    <x v="89"/>
    <n v="6453"/>
    <n v="807"/>
    <x v="0"/>
    <n v="7.996282527881041"/>
    <s v="Yes"/>
    <s v="December"/>
    <n v="2023"/>
  </r>
  <r>
    <s v="S00162971"/>
    <x v="19"/>
    <s v="P13"/>
    <x v="1"/>
    <x v="127"/>
    <n v="6124.5"/>
    <n v="613"/>
    <x v="0"/>
    <n v="9.9910277324632961"/>
    <s v="Yes"/>
    <s v="July"/>
    <n v="2023"/>
  </r>
  <r>
    <s v="S00163010"/>
    <x v="19"/>
    <s v="P13"/>
    <x v="4"/>
    <x v="336"/>
    <n v="4556.25"/>
    <n v="507"/>
    <x v="0"/>
    <n v="8.9866863905325438"/>
    <s v="Yes"/>
    <s v="June"/>
    <n v="2023"/>
  </r>
  <r>
    <s v="S00163038"/>
    <x v="19"/>
    <s v="P13"/>
    <x v="1"/>
    <x v="300"/>
    <n v="9031.5"/>
    <n v="1506"/>
    <x v="0"/>
    <n v="5.9970119521912348"/>
    <s v="Yes"/>
    <s v="March"/>
    <n v="2023"/>
  </r>
  <r>
    <s v="S00163059"/>
    <x v="19"/>
    <s v="P13"/>
    <x v="0"/>
    <x v="322"/>
    <n v="5523.75"/>
    <n v="790"/>
    <x v="3"/>
    <n v="6.9920886075949369"/>
    <s v="No"/>
    <s v="September"/>
    <n v="2023"/>
  </r>
  <r>
    <s v="S00163080"/>
    <x v="19"/>
    <s v="P13"/>
    <x v="4"/>
    <x v="149"/>
    <n v="373.5"/>
    <n v="42"/>
    <x v="0"/>
    <n v="8.8928571428571423"/>
    <s v="Yes"/>
    <s v="April"/>
    <n v="2023"/>
  </r>
  <r>
    <s v="S00163094"/>
    <x v="19"/>
    <s v="P14"/>
    <x v="4"/>
    <x v="349"/>
    <n v="3699"/>
    <n v="218"/>
    <x v="1"/>
    <n v="16.967889908256879"/>
    <s v="No"/>
    <s v="August"/>
    <n v="2024"/>
  </r>
  <r>
    <s v="S00163126"/>
    <x v="19"/>
    <s v="P14"/>
    <x v="0"/>
    <x v="79"/>
    <n v="5528.25"/>
    <n v="369"/>
    <x v="0"/>
    <n v="14.981707317073171"/>
    <s v="Yes"/>
    <s v="January"/>
    <n v="2024"/>
  </r>
  <r>
    <s v="S00163146"/>
    <x v="19"/>
    <s v="P14"/>
    <x v="4"/>
    <x v="310"/>
    <n v="6257.25"/>
    <n v="447"/>
    <x v="0"/>
    <n v="13.998322147651006"/>
    <s v="Yes"/>
    <s v="January"/>
    <n v="2024"/>
  </r>
  <r>
    <s v="S00163162"/>
    <x v="19"/>
    <s v="P15"/>
    <x v="4"/>
    <x v="112"/>
    <n v="3784.5"/>
    <n v="181"/>
    <x v="0"/>
    <n v="20.908839779005525"/>
    <s v="Yes"/>
    <s v="February"/>
    <n v="2023"/>
  </r>
  <r>
    <s v="S00163182"/>
    <x v="19"/>
    <s v="P15"/>
    <x v="4"/>
    <x v="223"/>
    <n v="7125.75"/>
    <n v="357"/>
    <x v="0"/>
    <n v="19.960084033613445"/>
    <s v="Yes"/>
    <s v="January"/>
    <n v="2023"/>
  </r>
  <r>
    <s v="S00163187"/>
    <x v="19"/>
    <s v="P16"/>
    <x v="5"/>
    <x v="2"/>
    <n v="7915.5"/>
    <n v="528"/>
    <x v="0"/>
    <n v="14.991477272727273"/>
    <s v="Yes"/>
    <s v="June"/>
    <n v="2024"/>
  </r>
  <r>
    <s v="S00163225"/>
    <x v="19"/>
    <s v="P16"/>
    <x v="1"/>
    <x v="339"/>
    <n v="2522.25"/>
    <n v="181"/>
    <x v="0"/>
    <n v="13.935082872928177"/>
    <s v="Yes"/>
    <s v="April"/>
    <n v="2023"/>
  </r>
  <r>
    <s v="S00163240"/>
    <x v="19"/>
    <s v="P16"/>
    <x v="5"/>
    <x v="313"/>
    <n v="14260.5"/>
    <n v="951"/>
    <x v="1"/>
    <n v="14.995268138801261"/>
    <s v="No"/>
    <s v="July"/>
    <n v="2024"/>
  </r>
  <r>
    <s v="S00163257"/>
    <x v="19"/>
    <s v="P16"/>
    <x v="5"/>
    <x v="297"/>
    <n v="4686.75"/>
    <n v="335"/>
    <x v="0"/>
    <n v="13.990298507462686"/>
    <s v="Yes"/>
    <s v="July"/>
    <n v="2023"/>
  </r>
  <r>
    <s v="S00163273"/>
    <x v="19"/>
    <s v="P17"/>
    <x v="5"/>
    <x v="306"/>
    <n v="1093.5"/>
    <n v="157"/>
    <x v="0"/>
    <n v="6.9649681528662422"/>
    <s v="Yes"/>
    <s v="January"/>
    <n v="2024"/>
  </r>
  <r>
    <s v="S00163274"/>
    <x v="19"/>
    <s v="P17"/>
    <x v="5"/>
    <x v="251"/>
    <n v="1435.5"/>
    <n v="131"/>
    <x v="0"/>
    <n v="10.958015267175572"/>
    <s v="Yes"/>
    <s v="May"/>
    <n v="2023"/>
  </r>
  <r>
    <s v="S00163275"/>
    <x v="19"/>
    <s v="P17"/>
    <x v="2"/>
    <x v="297"/>
    <n v="5181.75"/>
    <n v="519"/>
    <x v="0"/>
    <n v="9.9841040462427753"/>
    <s v="Yes"/>
    <s v="July"/>
    <n v="2023"/>
  </r>
  <r>
    <s v="S00163284"/>
    <x v="19"/>
    <s v="P17"/>
    <x v="4"/>
    <x v="370"/>
    <n v="4623.75"/>
    <n v="514"/>
    <x v="0"/>
    <n v="8.9956225680933848"/>
    <s v="Yes"/>
    <s v="June"/>
    <n v="2024"/>
  </r>
  <r>
    <s v="S00163299"/>
    <x v="19"/>
    <s v="P17"/>
    <x v="4"/>
    <x v="176"/>
    <n v="5906.25"/>
    <n v="739"/>
    <x v="0"/>
    <n v="7.9922192151556155"/>
    <s v="Yes"/>
    <s v="May"/>
    <n v="2023"/>
  </r>
  <r>
    <s v="S00163348"/>
    <x v="19"/>
    <s v="P18"/>
    <x v="0"/>
    <x v="354"/>
    <n v="1971"/>
    <n v="198"/>
    <x v="0"/>
    <n v="9.954545454545455"/>
    <s v="Yes"/>
    <s v="January"/>
    <n v="2024"/>
  </r>
  <r>
    <s v="S00163377"/>
    <x v="19"/>
    <s v="P18"/>
    <x v="2"/>
    <x v="307"/>
    <n v="1003.5"/>
    <n v="101"/>
    <x v="0"/>
    <n v="9.935643564356436"/>
    <s v="Yes"/>
    <s v="December"/>
    <n v="2023"/>
  </r>
  <r>
    <s v="S00163402"/>
    <x v="19"/>
    <s v="P18"/>
    <x v="4"/>
    <x v="194"/>
    <n v="3339"/>
    <n v="304"/>
    <x v="0"/>
    <n v="10.983552631578947"/>
    <s v="Yes"/>
    <s v="May"/>
    <n v="2024"/>
  </r>
  <r>
    <s v="S00163415"/>
    <x v="19"/>
    <s v="P18"/>
    <x v="0"/>
    <x v="425"/>
    <n v="2801.25"/>
    <n v="281"/>
    <x v="0"/>
    <n v="9.9688612099644125"/>
    <s v="Yes"/>
    <s v="December"/>
    <n v="2023"/>
  </r>
  <r>
    <s v="S00163423"/>
    <x v="19"/>
    <s v="P19"/>
    <x v="3"/>
    <x v="303"/>
    <n v="450"/>
    <n v="16"/>
    <x v="0"/>
    <n v="28.125"/>
    <s v="Yes"/>
    <s v="January"/>
    <n v="2024"/>
  </r>
  <r>
    <s v="S00163516"/>
    <x v="19"/>
    <s v="P20"/>
    <x v="0"/>
    <x v="213"/>
    <n v="771.75"/>
    <n v="71"/>
    <x v="0"/>
    <n v="10.869718309859154"/>
    <s v="Yes"/>
    <s v="January"/>
    <n v="2023"/>
  </r>
  <r>
    <s v="S00163549"/>
    <x v="19"/>
    <s v="P21"/>
    <x v="1"/>
    <x v="274"/>
    <n v="3388.5"/>
    <n v="424"/>
    <x v="0"/>
    <n v="7.9917452830188678"/>
    <s v="Yes"/>
    <s v="February"/>
    <n v="2024"/>
  </r>
  <r>
    <s v="S00163572"/>
    <x v="19"/>
    <s v="P21"/>
    <x v="4"/>
    <x v="66"/>
    <n v="3789"/>
    <n v="474"/>
    <x v="0"/>
    <n v="7.9936708860759493"/>
    <s v="Yes"/>
    <s v="December"/>
    <n v="2023"/>
  </r>
  <r>
    <s v="S00163619"/>
    <x v="19"/>
    <s v="P22"/>
    <x v="0"/>
    <x v="198"/>
    <n v="3748.5"/>
    <n v="209"/>
    <x v="1"/>
    <n v="17.935406698564595"/>
    <s v="No"/>
    <s v="August"/>
    <n v="2024"/>
  </r>
  <r>
    <s v="S00163641"/>
    <x v="19"/>
    <s v="P22"/>
    <x v="4"/>
    <x v="248"/>
    <n v="6912"/>
    <n v="346"/>
    <x v="0"/>
    <n v="19.976878612716764"/>
    <s v="Yes"/>
    <s v="April"/>
    <n v="2023"/>
  </r>
  <r>
    <s v="S00163656"/>
    <x v="19"/>
    <s v="P22"/>
    <x v="4"/>
    <x v="152"/>
    <n v="5031"/>
    <n v="240"/>
    <x v="0"/>
    <n v="20.962499999999999"/>
    <s v="Yes"/>
    <s v="February"/>
    <n v="2023"/>
  </r>
  <r>
    <s v="S00163698"/>
    <x v="19"/>
    <s v="P22"/>
    <x v="5"/>
    <x v="117"/>
    <n v="3870"/>
    <n v="204"/>
    <x v="0"/>
    <n v="18.970588235294116"/>
    <s v="Yes"/>
    <s v="February"/>
    <n v="2024"/>
  </r>
  <r>
    <s v="S00163741"/>
    <x v="20"/>
    <s v="P01"/>
    <x v="4"/>
    <x v="350"/>
    <n v="1149.75"/>
    <n v="72"/>
    <x v="0"/>
    <n v="15.96875"/>
    <s v="Yes"/>
    <s v="November"/>
    <n v="2023"/>
  </r>
  <r>
    <s v="S00163754"/>
    <x v="20"/>
    <s v="P01"/>
    <x v="0"/>
    <x v="45"/>
    <n v="2796.75"/>
    <n v="187"/>
    <x v="0"/>
    <n v="14.955882352941176"/>
    <s v="Yes"/>
    <s v="October"/>
    <n v="2023"/>
  </r>
  <r>
    <s v="S00163803"/>
    <x v="20"/>
    <s v="P02"/>
    <x v="1"/>
    <x v="236"/>
    <n v="1059.75"/>
    <n v="63"/>
    <x v="0"/>
    <n v="16.821428571428573"/>
    <s v="Yes"/>
    <s v="February"/>
    <n v="2023"/>
  </r>
  <r>
    <s v="S00163805"/>
    <x v="20"/>
    <s v="P02"/>
    <x v="0"/>
    <x v="40"/>
    <n v="2913.75"/>
    <n v="172"/>
    <x v="0"/>
    <n v="16.940406976744185"/>
    <s v="Yes"/>
    <s v="December"/>
    <n v="2023"/>
  </r>
  <r>
    <s v="S00163817"/>
    <x v="20"/>
    <s v="P03"/>
    <x v="5"/>
    <x v="397"/>
    <n v="8948.25"/>
    <n v="689"/>
    <x v="0"/>
    <n v="12.987300435413642"/>
    <s v="Yes"/>
    <s v="June"/>
    <n v="2024"/>
  </r>
  <r>
    <s v="S00163845"/>
    <x v="20"/>
    <s v="P04"/>
    <x v="4"/>
    <x v="152"/>
    <n v="2229.75"/>
    <n v="279"/>
    <x v="0"/>
    <n v="7.991935483870968"/>
    <s v="Yes"/>
    <s v="February"/>
    <n v="2023"/>
  </r>
  <r>
    <s v="S00163906"/>
    <x v="20"/>
    <s v="P04"/>
    <x v="1"/>
    <x v="133"/>
    <n v="4432.5"/>
    <n v="555"/>
    <x v="0"/>
    <n v="7.9864864864864868"/>
    <s v="Yes"/>
    <s v="March"/>
    <n v="2023"/>
  </r>
  <r>
    <s v="S00163921"/>
    <x v="20"/>
    <s v="P04"/>
    <x v="2"/>
    <x v="340"/>
    <n v="6759"/>
    <n v="966"/>
    <x v="0"/>
    <n v="6.9968944099378882"/>
    <s v="Yes"/>
    <s v="June"/>
    <n v="2023"/>
  </r>
  <r>
    <s v="S00163944"/>
    <x v="20"/>
    <s v="P04"/>
    <x v="4"/>
    <x v="337"/>
    <n v="7384.5"/>
    <n v="1477"/>
    <x v="2"/>
    <n v="4.9996614759647935"/>
    <s v="No"/>
    <s v="September"/>
    <n v="2024"/>
  </r>
  <r>
    <s v="S00163950"/>
    <x v="20"/>
    <s v="P05"/>
    <x v="3"/>
    <x v="7"/>
    <n v="5287.5"/>
    <n v="588"/>
    <x v="0"/>
    <n v="8.9923469387755102"/>
    <s v="Yes"/>
    <s v="December"/>
    <n v="2023"/>
  </r>
  <r>
    <s v="S00163958"/>
    <x v="20"/>
    <s v="P05"/>
    <x v="0"/>
    <x v="2"/>
    <n v="5413.5"/>
    <n v="677"/>
    <x v="0"/>
    <n v="7.9963072378138849"/>
    <s v="Yes"/>
    <s v="June"/>
    <n v="2024"/>
  </r>
  <r>
    <s v="S00163977"/>
    <x v="20"/>
    <s v="P05"/>
    <x v="0"/>
    <x v="19"/>
    <n v="3798"/>
    <n v="633"/>
    <x v="0"/>
    <n v="6"/>
    <s v="Yes"/>
    <s v="June"/>
    <n v="2023"/>
  </r>
  <r>
    <s v="S00163979"/>
    <x v="20"/>
    <s v="P05"/>
    <x v="4"/>
    <x v="298"/>
    <n v="4194"/>
    <n v="839"/>
    <x v="0"/>
    <n v="4.9988081048867699"/>
    <s v="Yes"/>
    <s v="February"/>
    <n v="2024"/>
  </r>
  <r>
    <s v="S00163981"/>
    <x v="20"/>
    <s v="P05"/>
    <x v="4"/>
    <x v="247"/>
    <n v="5436"/>
    <n v="777"/>
    <x v="0"/>
    <n v="6.9961389961389964"/>
    <s v="Yes"/>
    <s v="February"/>
    <n v="2024"/>
  </r>
  <r>
    <s v="S00163988"/>
    <x v="20"/>
    <s v="P05"/>
    <x v="5"/>
    <x v="319"/>
    <n v="5935.5"/>
    <n v="742"/>
    <x v="0"/>
    <n v="7.9993261455525611"/>
    <s v="Yes"/>
    <s v="January"/>
    <n v="2024"/>
  </r>
  <r>
    <s v="S00164006"/>
    <x v="20"/>
    <s v="P05"/>
    <x v="2"/>
    <x v="1"/>
    <n v="3449.25"/>
    <n v="432"/>
    <x v="0"/>
    <n v="7.984375"/>
    <s v="Yes"/>
    <s v="October"/>
    <n v="2023"/>
  </r>
  <r>
    <s v="S00164037"/>
    <x v="20"/>
    <s v="P05"/>
    <x v="5"/>
    <x v="420"/>
    <n v="9427.5"/>
    <n v="1179"/>
    <x v="1"/>
    <n v="7.9961832061068705"/>
    <s v="No"/>
    <s v="August"/>
    <n v="2024"/>
  </r>
  <r>
    <s v="S00164121"/>
    <x v="20"/>
    <s v="P07"/>
    <x v="3"/>
    <x v="321"/>
    <n v="5625"/>
    <n v="209"/>
    <x v="0"/>
    <n v="26.913875598086126"/>
    <s v="Yes"/>
    <s v="January"/>
    <n v="2024"/>
  </r>
  <r>
    <s v="S00164124"/>
    <x v="20"/>
    <s v="P07"/>
    <x v="5"/>
    <x v="250"/>
    <n v="5355"/>
    <n v="192"/>
    <x v="0"/>
    <n v="27.890625"/>
    <s v="Yes"/>
    <s v="November"/>
    <n v="2023"/>
  </r>
  <r>
    <s v="S00164137"/>
    <x v="20"/>
    <s v="P07"/>
    <x v="3"/>
    <x v="57"/>
    <n v="6032.25"/>
    <n v="224"/>
    <x v="0"/>
    <n v="26.9296875"/>
    <s v="Yes"/>
    <s v="February"/>
    <n v="2024"/>
  </r>
  <r>
    <s v="S00164138"/>
    <x v="20"/>
    <s v="P07"/>
    <x v="3"/>
    <x v="282"/>
    <n v="5481"/>
    <n v="211"/>
    <x v="0"/>
    <n v="25.976303317535546"/>
    <s v="Yes"/>
    <s v="January"/>
    <n v="2024"/>
  </r>
  <r>
    <s v="S00164210"/>
    <x v="20"/>
    <s v="P08"/>
    <x v="2"/>
    <x v="358"/>
    <n v="15520.5"/>
    <n v="777"/>
    <x v="0"/>
    <n v="19.974903474903474"/>
    <s v="Yes"/>
    <s v="February"/>
    <n v="2023"/>
  </r>
  <r>
    <s v="S00164284"/>
    <x v="20"/>
    <s v="P10"/>
    <x v="4"/>
    <x v="357"/>
    <n v="2232"/>
    <n v="160"/>
    <x v="0"/>
    <n v="13.95"/>
    <s v="Yes"/>
    <s v="January"/>
    <n v="2024"/>
  </r>
  <r>
    <s v="S00164347"/>
    <x v="20"/>
    <s v="P10"/>
    <x v="1"/>
    <x v="424"/>
    <n v="1489.5"/>
    <n v="115"/>
    <x v="0"/>
    <n v="12.952173913043477"/>
    <s v="Yes"/>
    <s v="April"/>
    <n v="2024"/>
  </r>
  <r>
    <s v="S00164404"/>
    <x v="20"/>
    <s v="P11"/>
    <x v="4"/>
    <x v="204"/>
    <n v="7600.5"/>
    <n v="423"/>
    <x v="0"/>
    <n v="17.968085106382979"/>
    <s v="Yes"/>
    <s v="September"/>
    <n v="2023"/>
  </r>
  <r>
    <s v="S00164405"/>
    <x v="20"/>
    <s v="P11"/>
    <x v="4"/>
    <x v="83"/>
    <n v="8646.75"/>
    <n v="509"/>
    <x v="0"/>
    <n v="16.987721021611002"/>
    <s v="Yes"/>
    <s v="December"/>
    <n v="2023"/>
  </r>
  <r>
    <s v="S00164429"/>
    <x v="20"/>
    <s v="P12"/>
    <x v="5"/>
    <x v="379"/>
    <n v="11733.75"/>
    <n v="903"/>
    <x v="0"/>
    <n v="12.994186046511627"/>
    <s v="Yes"/>
    <s v="January"/>
    <n v="2024"/>
  </r>
  <r>
    <s v="S00164438"/>
    <x v="20"/>
    <s v="P12"/>
    <x v="4"/>
    <x v="181"/>
    <n v="5640.75"/>
    <n v="332"/>
    <x v="0"/>
    <n v="16.990210843373493"/>
    <s v="Yes"/>
    <s v="October"/>
    <n v="2023"/>
  </r>
  <r>
    <s v="S00164456"/>
    <x v="20"/>
    <s v="P12"/>
    <x v="4"/>
    <x v="292"/>
    <n v="9690.75"/>
    <n v="571"/>
    <x v="0"/>
    <n v="16.971541155866902"/>
    <s v="Yes"/>
    <s v="February"/>
    <n v="2024"/>
  </r>
  <r>
    <s v="S00164492"/>
    <x v="20"/>
    <s v="P13"/>
    <x v="3"/>
    <x v="246"/>
    <n v="2610"/>
    <n v="435"/>
    <x v="0"/>
    <n v="6"/>
    <s v="Yes"/>
    <s v="January"/>
    <n v="2023"/>
  </r>
  <r>
    <s v="S00164522"/>
    <x v="20"/>
    <s v="P13"/>
    <x v="4"/>
    <x v="64"/>
    <n v="4162.5"/>
    <n v="463"/>
    <x v="0"/>
    <n v="8.9902807775377962"/>
    <s v="Yes"/>
    <s v="August"/>
    <n v="2023"/>
  </r>
  <r>
    <s v="S00164525"/>
    <x v="20"/>
    <s v="P13"/>
    <x v="4"/>
    <x v="302"/>
    <n v="5530.5"/>
    <n v="791"/>
    <x v="0"/>
    <n v="6.9917825537294567"/>
    <s v="Yes"/>
    <s v="April"/>
    <n v="2023"/>
  </r>
  <r>
    <s v="S00164580"/>
    <x v="20"/>
    <s v="P13"/>
    <x v="3"/>
    <x v="26"/>
    <n v="9704.25"/>
    <n v="1387"/>
    <x v="0"/>
    <n v="6.9965753424657535"/>
    <s v="Yes"/>
    <s v="May"/>
    <n v="2023"/>
  </r>
  <r>
    <s v="S00164586"/>
    <x v="20"/>
    <s v="P13"/>
    <x v="1"/>
    <x v="169"/>
    <n v="5278.5"/>
    <n v="880"/>
    <x v="1"/>
    <n v="5.9982954545454543"/>
    <s v="No"/>
    <s v="August"/>
    <n v="2024"/>
  </r>
  <r>
    <s v="S00164590"/>
    <x v="20"/>
    <s v="P13"/>
    <x v="4"/>
    <x v="431"/>
    <n v="5249.25"/>
    <n v="875"/>
    <x v="0"/>
    <n v="5.9991428571428571"/>
    <s v="Yes"/>
    <s v="July"/>
    <n v="2023"/>
  </r>
  <r>
    <s v="S00164711"/>
    <x v="20"/>
    <s v="P15"/>
    <x v="4"/>
    <x v="229"/>
    <n v="9805.5"/>
    <n v="467"/>
    <x v="0"/>
    <n v="20.996788008565311"/>
    <s v="Yes"/>
    <s v="June"/>
    <n v="2023"/>
  </r>
  <r>
    <s v="S00164717"/>
    <x v="20"/>
    <s v="P16"/>
    <x v="5"/>
    <x v="32"/>
    <n v="465.75"/>
    <n v="32"/>
    <x v="0"/>
    <n v="14.5546875"/>
    <s v="Yes"/>
    <s v="June"/>
    <n v="2024"/>
  </r>
  <r>
    <s v="S00164731"/>
    <x v="20"/>
    <s v="P16"/>
    <x v="3"/>
    <x v="374"/>
    <n v="7067.25"/>
    <n v="416"/>
    <x v="0"/>
    <n v="16.98858173076923"/>
    <s v="Yes"/>
    <s v="May"/>
    <n v="2024"/>
  </r>
  <r>
    <s v="S00164733"/>
    <x v="20"/>
    <s v="P16"/>
    <x v="3"/>
    <x v="210"/>
    <n v="5420.25"/>
    <n v="362"/>
    <x v="0"/>
    <n v="14.973066298342541"/>
    <s v="Yes"/>
    <s v="July"/>
    <n v="2023"/>
  </r>
  <r>
    <s v="S00164758"/>
    <x v="20"/>
    <s v="P16"/>
    <x v="0"/>
    <x v="28"/>
    <n v="6369.75"/>
    <n v="375"/>
    <x v="0"/>
    <n v="16.986000000000001"/>
    <s v="Yes"/>
    <s v="March"/>
    <n v="2024"/>
  </r>
  <r>
    <s v="S00164767"/>
    <x v="20"/>
    <s v="P16"/>
    <x v="3"/>
    <x v="235"/>
    <n v="1230.75"/>
    <n v="69"/>
    <x v="0"/>
    <n v="17.836956521739129"/>
    <s v="Yes"/>
    <s v="February"/>
    <n v="2023"/>
  </r>
  <r>
    <s v="S00164768"/>
    <x v="20"/>
    <s v="P16"/>
    <x v="5"/>
    <x v="211"/>
    <n v="7956"/>
    <n v="498"/>
    <x v="3"/>
    <n v="15.975903614457831"/>
    <s v="No"/>
    <s v="September"/>
    <n v="2024"/>
  </r>
  <r>
    <s v="S00164791"/>
    <x v="20"/>
    <s v="P16"/>
    <x v="0"/>
    <x v="197"/>
    <n v="2783.25"/>
    <n v="155"/>
    <x v="0"/>
    <n v="17.956451612903226"/>
    <s v="Yes"/>
    <s v="November"/>
    <n v="2023"/>
  </r>
  <r>
    <s v="S00164822"/>
    <x v="20"/>
    <s v="P17"/>
    <x v="2"/>
    <x v="420"/>
    <n v="9067.5"/>
    <n v="1134"/>
    <x v="1"/>
    <n v="7.996031746031746"/>
    <s v="No"/>
    <s v="August"/>
    <n v="2024"/>
  </r>
  <r>
    <s v="S00164852"/>
    <x v="20"/>
    <s v="P17"/>
    <x v="3"/>
    <x v="127"/>
    <n v="9906.75"/>
    <n v="991"/>
    <x v="3"/>
    <n v="9.9967204843592334"/>
    <s v="No"/>
    <s v="July"/>
    <n v="2023"/>
  </r>
  <r>
    <s v="S00164932"/>
    <x v="20"/>
    <s v="P18"/>
    <x v="4"/>
    <x v="214"/>
    <n v="3251.25"/>
    <n v="296"/>
    <x v="0"/>
    <n v="10.983952702702704"/>
    <s v="Yes"/>
    <s v="March"/>
    <n v="2024"/>
  </r>
  <r>
    <s v="S00164938"/>
    <x v="20"/>
    <s v="P18"/>
    <x v="5"/>
    <x v="44"/>
    <n v="9765"/>
    <n v="1221"/>
    <x v="0"/>
    <n v="7.9975429975429977"/>
    <s v="Yes"/>
    <s v="June"/>
    <n v="2023"/>
  </r>
  <r>
    <s v="S00164939"/>
    <x v="20"/>
    <s v="P18"/>
    <x v="5"/>
    <x v="276"/>
    <n v="3984.75"/>
    <n v="443"/>
    <x v="0"/>
    <n v="8.994920993227991"/>
    <s v="Yes"/>
    <s v="October"/>
    <n v="2023"/>
  </r>
  <r>
    <s v="S00164942"/>
    <x v="20"/>
    <s v="P18"/>
    <x v="1"/>
    <x v="372"/>
    <n v="23096.25"/>
    <n v="2567"/>
    <x v="0"/>
    <n v="8.9973704713673541"/>
    <s v="Yes"/>
    <s v="August"/>
    <n v="2023"/>
  </r>
  <r>
    <s v="S00164973"/>
    <x v="20"/>
    <s v="P19"/>
    <x v="5"/>
    <x v="340"/>
    <n v="1368"/>
    <n v="55"/>
    <x v="0"/>
    <n v="24.872727272727271"/>
    <s v="Yes"/>
    <s v="June"/>
    <n v="2023"/>
  </r>
  <r>
    <s v="S00164982"/>
    <x v="20"/>
    <s v="P19"/>
    <x v="4"/>
    <x v="442"/>
    <n v="11790"/>
    <n v="407"/>
    <x v="0"/>
    <n v="28.968058968058969"/>
    <s v="Yes"/>
    <s v="April"/>
    <n v="2023"/>
  </r>
  <r>
    <s v="S00165002"/>
    <x v="20"/>
    <s v="P20"/>
    <x v="3"/>
    <x v="13"/>
    <n v="12813.75"/>
    <n v="1424"/>
    <x v="0"/>
    <n v="8.9984199438202239"/>
    <s v="Yes"/>
    <s v="May"/>
    <n v="2024"/>
  </r>
  <r>
    <s v="S00165003"/>
    <x v="20"/>
    <s v="P20"/>
    <x v="3"/>
    <x v="390"/>
    <n v="12816"/>
    <n v="1602"/>
    <x v="0"/>
    <n v="8"/>
    <s v="Yes"/>
    <s v="April"/>
    <n v="2023"/>
  </r>
  <r>
    <s v="S00165009"/>
    <x v="20"/>
    <s v="P20"/>
    <x v="2"/>
    <x v="208"/>
    <n v="18339.75"/>
    <n v="1668"/>
    <x v="0"/>
    <n v="10.995053956834532"/>
    <s v="Yes"/>
    <s v="April"/>
    <n v="2023"/>
  </r>
  <r>
    <s v="S00165012"/>
    <x v="20"/>
    <s v="P20"/>
    <x v="0"/>
    <x v="348"/>
    <n v="816.75"/>
    <n v="75"/>
    <x v="0"/>
    <n v="10.89"/>
    <s v="Yes"/>
    <s v="May"/>
    <n v="2024"/>
  </r>
  <r>
    <s v="S00165015"/>
    <x v="20"/>
    <s v="P20"/>
    <x v="4"/>
    <x v="256"/>
    <n v="7132.5"/>
    <n v="892"/>
    <x v="0"/>
    <n v="7.9960762331838566"/>
    <s v="Yes"/>
    <s v="January"/>
    <n v="2024"/>
  </r>
  <r>
    <s v="S00165018"/>
    <x v="20"/>
    <s v="P20"/>
    <x v="4"/>
    <x v="148"/>
    <n v="8511.75"/>
    <n v="852"/>
    <x v="0"/>
    <n v="9.9903169014084501"/>
    <s v="Yes"/>
    <s v="February"/>
    <n v="2024"/>
  </r>
  <r>
    <s v="S00165053"/>
    <x v="20"/>
    <s v="P21"/>
    <x v="3"/>
    <x v="149"/>
    <n v="279"/>
    <n v="31"/>
    <x v="0"/>
    <n v="9"/>
    <s v="Yes"/>
    <s v="April"/>
    <n v="2023"/>
  </r>
  <r>
    <s v="S00165055"/>
    <x v="20"/>
    <s v="P21"/>
    <x v="3"/>
    <x v="219"/>
    <n v="2247.75"/>
    <n v="322"/>
    <x v="0"/>
    <n v="6.9805900621118013"/>
    <s v="Yes"/>
    <s v="March"/>
    <n v="2023"/>
  </r>
  <r>
    <s v="S00165123"/>
    <x v="20"/>
    <s v="P21"/>
    <x v="3"/>
    <x v="377"/>
    <n v="1485"/>
    <n v="135"/>
    <x v="0"/>
    <n v="11"/>
    <s v="Yes"/>
    <s v="January"/>
    <n v="2023"/>
  </r>
  <r>
    <s v="S00165134"/>
    <x v="20"/>
    <s v="P21"/>
    <x v="4"/>
    <x v="368"/>
    <n v="1145.25"/>
    <n v="105"/>
    <x v="0"/>
    <n v="10.907142857142857"/>
    <s v="Yes"/>
    <s v="March"/>
    <n v="2023"/>
  </r>
  <r>
    <s v="S00165139"/>
    <x v="20"/>
    <s v="P22"/>
    <x v="3"/>
    <x v="354"/>
    <n v="6813"/>
    <n v="379"/>
    <x v="0"/>
    <n v="17.976253298153033"/>
    <s v="Yes"/>
    <s v="January"/>
    <n v="2024"/>
  </r>
  <r>
    <s v="S00165160"/>
    <x v="20"/>
    <s v="P22"/>
    <x v="5"/>
    <x v="33"/>
    <n v="9681.75"/>
    <n v="538"/>
    <x v="0"/>
    <n v="17.99581784386617"/>
    <s v="Yes"/>
    <s v="February"/>
    <n v="2023"/>
  </r>
  <r>
    <s v="S00165167"/>
    <x v="20"/>
    <s v="P22"/>
    <x v="0"/>
    <x v="91"/>
    <n v="9675"/>
    <n v="440"/>
    <x v="0"/>
    <n v="21.988636363636363"/>
    <s v="Yes"/>
    <s v="June"/>
    <n v="2024"/>
  </r>
  <r>
    <s v="S00165230"/>
    <x v="20"/>
    <s v="P22"/>
    <x v="2"/>
    <x v="245"/>
    <n v="5865.75"/>
    <n v="280"/>
    <x v="0"/>
    <n v="20.949107142857144"/>
    <s v="Yes"/>
    <s v="October"/>
    <n v="2023"/>
  </r>
  <r>
    <s v="S00165238"/>
    <x v="20"/>
    <s v="P22"/>
    <x v="4"/>
    <x v="42"/>
    <n v="11803.5"/>
    <n v="656"/>
    <x v="0"/>
    <n v="17.993140243902438"/>
    <s v="Yes"/>
    <s v="June"/>
    <n v="2023"/>
  </r>
  <r>
    <s v="S00165325"/>
    <x v="20"/>
    <s v="P02"/>
    <x v="3"/>
    <x v="116"/>
    <n v="1111.5"/>
    <n v="70"/>
    <x v="0"/>
    <n v="15.878571428571428"/>
    <s v="Yes"/>
    <s v="August"/>
    <n v="2023"/>
  </r>
  <r>
    <s v="S00165334"/>
    <x v="20"/>
    <s v="P02"/>
    <x v="1"/>
    <x v="398"/>
    <n v="942.75"/>
    <n v="68"/>
    <x v="0"/>
    <n v="13.863970588235293"/>
    <s v="Yes"/>
    <s v="May"/>
    <n v="2023"/>
  </r>
  <r>
    <s v="S00165382"/>
    <x v="20"/>
    <s v="P04"/>
    <x v="5"/>
    <x v="284"/>
    <n v="5611.5"/>
    <n v="702"/>
    <x v="0"/>
    <n v="7.9935897435897436"/>
    <s v="Yes"/>
    <s v="March"/>
    <n v="2024"/>
  </r>
  <r>
    <s v="S00165440"/>
    <x v="20"/>
    <s v="P04"/>
    <x v="4"/>
    <x v="149"/>
    <n v="517.5"/>
    <n v="74"/>
    <x v="3"/>
    <n v="6.993243243243243"/>
    <s v="No"/>
    <s v="April"/>
    <n v="2023"/>
  </r>
  <r>
    <s v="S00165464"/>
    <x v="20"/>
    <s v="P04"/>
    <x v="3"/>
    <x v="86"/>
    <n v="2632.5"/>
    <n v="330"/>
    <x v="0"/>
    <n v="7.9772727272727275"/>
    <s v="Yes"/>
    <s v="November"/>
    <n v="2023"/>
  </r>
  <r>
    <s v="S00165561"/>
    <x v="20"/>
    <s v="P05"/>
    <x v="4"/>
    <x v="298"/>
    <n v="1478.25"/>
    <n v="247"/>
    <x v="0"/>
    <n v="5.984817813765182"/>
    <s v="Yes"/>
    <s v="February"/>
    <n v="2024"/>
  </r>
  <r>
    <s v="S00165565"/>
    <x v="20"/>
    <s v="P05"/>
    <x v="3"/>
    <x v="272"/>
    <n v="10260"/>
    <n v="2052"/>
    <x v="1"/>
    <n v="5"/>
    <s v="No"/>
    <s v="August"/>
    <n v="2024"/>
  </r>
  <r>
    <s v="S00165686"/>
    <x v="20"/>
    <s v="P07"/>
    <x v="5"/>
    <x v="53"/>
    <n v="5598"/>
    <n v="200"/>
    <x v="2"/>
    <n v="27.99"/>
    <s v="No"/>
    <s v="September"/>
    <n v="2024"/>
  </r>
  <r>
    <s v="S00165707"/>
    <x v="20"/>
    <s v="P08"/>
    <x v="1"/>
    <x v="100"/>
    <n v="2371.5"/>
    <n v="119"/>
    <x v="0"/>
    <n v="19.928571428571427"/>
    <s v="Yes"/>
    <s v="November"/>
    <n v="2023"/>
  </r>
  <r>
    <s v="S00165715"/>
    <x v="20"/>
    <s v="P08"/>
    <x v="4"/>
    <x v="338"/>
    <n v="5409"/>
    <n v="246"/>
    <x v="0"/>
    <n v="21.987804878048781"/>
    <s v="Yes"/>
    <s v="September"/>
    <n v="2023"/>
  </r>
  <r>
    <s v="S00165726"/>
    <x v="20"/>
    <s v="P08"/>
    <x v="0"/>
    <x v="354"/>
    <n v="8691.75"/>
    <n v="396"/>
    <x v="0"/>
    <n v="21.948863636363637"/>
    <s v="Yes"/>
    <s v="January"/>
    <n v="2024"/>
  </r>
  <r>
    <s v="S00165770"/>
    <x v="20"/>
    <s v="P08"/>
    <x v="3"/>
    <x v="424"/>
    <n v="2083.5"/>
    <n v="116"/>
    <x v="0"/>
    <n v="17.961206896551722"/>
    <s v="Yes"/>
    <s v="April"/>
    <n v="2024"/>
  </r>
  <r>
    <s v="S00165802"/>
    <x v="20"/>
    <s v="P10"/>
    <x v="3"/>
    <x v="193"/>
    <n v="8131.5"/>
    <n v="626"/>
    <x v="0"/>
    <n v="12.98961661341853"/>
    <s v="Yes"/>
    <s v="November"/>
    <n v="2023"/>
  </r>
  <r>
    <s v="S00165852"/>
    <x v="20"/>
    <s v="P10"/>
    <x v="3"/>
    <x v="425"/>
    <n v="14431.5"/>
    <n v="1031"/>
    <x v="3"/>
    <n v="13.997575169738118"/>
    <s v="No"/>
    <s v="December"/>
    <n v="2023"/>
  </r>
  <r>
    <s v="S00165893"/>
    <x v="20"/>
    <s v="P10"/>
    <x v="2"/>
    <x v="271"/>
    <n v="855"/>
    <n v="72"/>
    <x v="2"/>
    <n v="11.875"/>
    <s v="No"/>
    <s v="September"/>
    <n v="2024"/>
  </r>
  <r>
    <s v="S00165915"/>
    <x v="20"/>
    <s v="P10"/>
    <x v="0"/>
    <x v="241"/>
    <n v="659.25"/>
    <n v="51"/>
    <x v="3"/>
    <n v="12.926470588235293"/>
    <s v="No"/>
    <s v="June"/>
    <n v="2024"/>
  </r>
  <r>
    <s v="S00165952"/>
    <x v="20"/>
    <s v="P11"/>
    <x v="4"/>
    <x v="8"/>
    <n v="8383.5"/>
    <n v="466"/>
    <x v="0"/>
    <n v="17.990343347639485"/>
    <s v="Yes"/>
    <s v="August"/>
    <n v="2023"/>
  </r>
  <r>
    <s v="S00165968"/>
    <x v="20"/>
    <s v="P12"/>
    <x v="4"/>
    <x v="335"/>
    <n v="9742.5"/>
    <n v="750"/>
    <x v="1"/>
    <n v="12.99"/>
    <s v="No"/>
    <s v="July"/>
    <n v="2024"/>
  </r>
  <r>
    <s v="S00165976"/>
    <x v="20"/>
    <s v="P12"/>
    <x v="5"/>
    <x v="307"/>
    <n v="10156.5"/>
    <n v="598"/>
    <x v="0"/>
    <n v="16.984113712374583"/>
    <s v="Yes"/>
    <s v="December"/>
    <n v="2023"/>
  </r>
  <r>
    <s v="S00165988"/>
    <x v="20"/>
    <s v="P12"/>
    <x v="3"/>
    <x v="236"/>
    <n v="4646.25"/>
    <n v="332"/>
    <x v="0"/>
    <n v="13.99472891566265"/>
    <s v="Yes"/>
    <s v="February"/>
    <n v="2023"/>
  </r>
  <r>
    <s v="S00165992"/>
    <x v="20"/>
    <s v="P12"/>
    <x v="5"/>
    <x v="253"/>
    <n v="3411"/>
    <n v="244"/>
    <x v="0"/>
    <n v="13.979508196721312"/>
    <s v="Yes"/>
    <s v="August"/>
    <n v="2023"/>
  </r>
  <r>
    <s v="S00166002"/>
    <x v="20"/>
    <s v="P12"/>
    <x v="4"/>
    <x v="394"/>
    <n v="3035.25"/>
    <n v="203"/>
    <x v="0"/>
    <n v="14.951970443349754"/>
    <s v="Yes"/>
    <s v="March"/>
    <n v="2023"/>
  </r>
  <r>
    <s v="S00166011"/>
    <x v="20"/>
    <s v="P12"/>
    <x v="5"/>
    <x v="62"/>
    <n v="7096.5"/>
    <n v="507"/>
    <x v="0"/>
    <n v="13.997041420118343"/>
    <s v="Yes"/>
    <s v="November"/>
    <n v="2023"/>
  </r>
  <r>
    <s v="S00166038"/>
    <x v="20"/>
    <s v="P13"/>
    <x v="4"/>
    <x v="277"/>
    <n v="5530.5"/>
    <n v="922"/>
    <x v="0"/>
    <n v="5.9983731019522777"/>
    <s v="Yes"/>
    <s v="February"/>
    <n v="2024"/>
  </r>
  <r>
    <s v="S00166051"/>
    <x v="20"/>
    <s v="P13"/>
    <x v="0"/>
    <x v="26"/>
    <n v="6376.5"/>
    <n v="638"/>
    <x v="0"/>
    <n v="9.9945141065830718"/>
    <s v="Yes"/>
    <s v="May"/>
    <n v="2023"/>
  </r>
  <r>
    <s v="S00166052"/>
    <x v="20"/>
    <s v="P13"/>
    <x v="4"/>
    <x v="18"/>
    <n v="2209.5"/>
    <n v="246"/>
    <x v="0"/>
    <n v="8.9817073170731714"/>
    <s v="Yes"/>
    <s v="June"/>
    <n v="2023"/>
  </r>
  <r>
    <s v="S00166054"/>
    <x v="20"/>
    <s v="P13"/>
    <x v="4"/>
    <x v="181"/>
    <n v="5055.75"/>
    <n v="632"/>
    <x v="0"/>
    <n v="7.9996044303797467"/>
    <s v="Yes"/>
    <s v="October"/>
    <n v="2023"/>
  </r>
  <r>
    <s v="S00166086"/>
    <x v="20"/>
    <s v="P13"/>
    <x v="4"/>
    <x v="52"/>
    <n v="3564"/>
    <n v="357"/>
    <x v="0"/>
    <n v="9.9831932773109244"/>
    <s v="Yes"/>
    <s v="August"/>
    <n v="2023"/>
  </r>
  <r>
    <s v="S00166091"/>
    <x v="20"/>
    <s v="P13"/>
    <x v="3"/>
    <x v="177"/>
    <n v="1143"/>
    <n v="115"/>
    <x v="3"/>
    <n v="9.9391304347826086"/>
    <s v="No"/>
    <s v="May"/>
    <n v="2023"/>
  </r>
  <r>
    <s v="S00166127"/>
    <x v="20"/>
    <s v="P13"/>
    <x v="3"/>
    <x v="320"/>
    <n v="78.75"/>
    <n v="14"/>
    <x v="0"/>
    <n v="5.625"/>
    <s v="Yes"/>
    <s v="March"/>
    <n v="2024"/>
  </r>
  <r>
    <s v="S00166131"/>
    <x v="20"/>
    <s v="P13"/>
    <x v="2"/>
    <x v="288"/>
    <n v="5431.5"/>
    <n v="906"/>
    <x v="0"/>
    <n v="5.9950331125827816"/>
    <s v="Yes"/>
    <s v="March"/>
    <n v="2024"/>
  </r>
  <r>
    <s v="S00166155"/>
    <x v="20"/>
    <s v="P14"/>
    <x v="4"/>
    <x v="315"/>
    <n v="8901"/>
    <n v="495"/>
    <x v="0"/>
    <n v="17.981818181818181"/>
    <s v="Yes"/>
    <s v="February"/>
    <n v="2023"/>
  </r>
  <r>
    <s v="S00166175"/>
    <x v="20"/>
    <s v="P14"/>
    <x v="3"/>
    <x v="302"/>
    <n v="7506"/>
    <n v="442"/>
    <x v="0"/>
    <n v="16.981900452488688"/>
    <s v="Yes"/>
    <s v="April"/>
    <n v="2023"/>
  </r>
  <r>
    <s v="S00166194"/>
    <x v="20"/>
    <s v="P14"/>
    <x v="3"/>
    <x v="80"/>
    <n v="6234.75"/>
    <n v="347"/>
    <x v="0"/>
    <n v="17.967579250720462"/>
    <s v="Yes"/>
    <s v="February"/>
    <n v="2024"/>
  </r>
  <r>
    <s v="S00166198"/>
    <x v="20"/>
    <s v="P14"/>
    <x v="5"/>
    <x v="309"/>
    <n v="3294"/>
    <n v="236"/>
    <x v="1"/>
    <n v="13.957627118644067"/>
    <s v="No"/>
    <s v="July"/>
    <n v="2024"/>
  </r>
  <r>
    <s v="S00166209"/>
    <x v="20"/>
    <s v="P15"/>
    <x v="3"/>
    <x v="387"/>
    <n v="12431.25"/>
    <n v="622"/>
    <x v="0"/>
    <n v="19.985932475884244"/>
    <s v="Yes"/>
    <s v="March"/>
    <n v="2023"/>
  </r>
  <r>
    <s v="S00166247"/>
    <x v="20"/>
    <s v="P16"/>
    <x v="5"/>
    <x v="417"/>
    <n v="1665"/>
    <n v="105"/>
    <x v="0"/>
    <n v="15.857142857142858"/>
    <s v="Yes"/>
    <s v="March"/>
    <n v="2024"/>
  </r>
  <r>
    <s v="S00166288"/>
    <x v="20"/>
    <s v="P16"/>
    <x v="0"/>
    <x v="340"/>
    <n v="7215.75"/>
    <n v="425"/>
    <x v="0"/>
    <n v="16.978235294117646"/>
    <s v="Yes"/>
    <s v="June"/>
    <n v="2023"/>
  </r>
  <r>
    <s v="S00166293"/>
    <x v="20"/>
    <s v="P16"/>
    <x v="4"/>
    <x v="183"/>
    <n v="3926.25"/>
    <n v="231"/>
    <x v="0"/>
    <n v="16.996753246753247"/>
    <s v="Yes"/>
    <s v="June"/>
    <n v="2024"/>
  </r>
  <r>
    <s v="S00166333"/>
    <x v="20"/>
    <s v="P17"/>
    <x v="5"/>
    <x v="37"/>
    <n v="11245.5"/>
    <n v="1607"/>
    <x v="0"/>
    <n v="6.9978220286247668"/>
    <s v="Yes"/>
    <s v="November"/>
    <n v="2023"/>
  </r>
  <r>
    <s v="S00166380"/>
    <x v="20"/>
    <s v="P17"/>
    <x v="3"/>
    <x v="204"/>
    <n v="1561.5"/>
    <n v="157"/>
    <x v="0"/>
    <n v="9.9458598726114644"/>
    <s v="Yes"/>
    <s v="September"/>
    <n v="2023"/>
  </r>
  <r>
    <s v="S00166388"/>
    <x v="20"/>
    <s v="P17"/>
    <x v="1"/>
    <x v="109"/>
    <n v="1602"/>
    <n v="161"/>
    <x v="0"/>
    <n v="9.950310559006212"/>
    <s v="Yes"/>
    <s v="February"/>
    <n v="2024"/>
  </r>
  <r>
    <s v="S00166435"/>
    <x v="20"/>
    <s v="P18"/>
    <x v="5"/>
    <x v="103"/>
    <n v="3559.5"/>
    <n v="396"/>
    <x v="0"/>
    <n v="8.9886363636363633"/>
    <s v="Yes"/>
    <s v="December"/>
    <n v="2023"/>
  </r>
  <r>
    <s v="S00166447"/>
    <x v="20"/>
    <s v="P18"/>
    <x v="3"/>
    <x v="259"/>
    <n v="2216.25"/>
    <n v="278"/>
    <x v="0"/>
    <n v="7.9721223021582732"/>
    <s v="Yes"/>
    <s v="February"/>
    <n v="2023"/>
  </r>
  <r>
    <s v="S00166450"/>
    <x v="20"/>
    <s v="P18"/>
    <x v="3"/>
    <x v="25"/>
    <n v="1849.5"/>
    <n v="232"/>
    <x v="0"/>
    <n v="7.9719827586206895"/>
    <s v="Yes"/>
    <s v="September"/>
    <n v="2023"/>
  </r>
  <r>
    <s v="S00166474"/>
    <x v="20"/>
    <s v="P18"/>
    <x v="0"/>
    <x v="297"/>
    <n v="2036.25"/>
    <n v="255"/>
    <x v="0"/>
    <n v="7.9852941176470589"/>
    <s v="Yes"/>
    <s v="July"/>
    <n v="2023"/>
  </r>
  <r>
    <s v="S00166483"/>
    <x v="20"/>
    <s v="P19"/>
    <x v="3"/>
    <x v="40"/>
    <n v="807.75"/>
    <n v="28"/>
    <x v="0"/>
    <n v="28.848214285714285"/>
    <s v="Yes"/>
    <s v="December"/>
    <n v="2023"/>
  </r>
  <r>
    <s v="S00166505"/>
    <x v="20"/>
    <s v="P19"/>
    <x v="2"/>
    <x v="21"/>
    <n v="3330"/>
    <n v="124"/>
    <x v="0"/>
    <n v="26.85483870967742"/>
    <s v="Yes"/>
    <s v="October"/>
    <n v="2023"/>
  </r>
  <r>
    <s v="S00166507"/>
    <x v="20"/>
    <s v="P19"/>
    <x v="1"/>
    <x v="358"/>
    <n v="6358.5"/>
    <n v="245"/>
    <x v="0"/>
    <n v="25.953061224489797"/>
    <s v="Yes"/>
    <s v="February"/>
    <n v="2023"/>
  </r>
  <r>
    <s v="S00166518"/>
    <x v="20"/>
    <s v="P19"/>
    <x v="3"/>
    <x v="206"/>
    <n v="10323"/>
    <n v="369"/>
    <x v="0"/>
    <n v="27.975609756097562"/>
    <s v="Yes"/>
    <s v="January"/>
    <n v="2023"/>
  </r>
  <r>
    <s v="S00166555"/>
    <x v="20"/>
    <s v="P20"/>
    <x v="5"/>
    <x v="391"/>
    <n v="1010.25"/>
    <n v="85"/>
    <x v="0"/>
    <n v="11.885294117647058"/>
    <s v="Yes"/>
    <s v="February"/>
    <n v="2024"/>
  </r>
  <r>
    <s v="S00166568"/>
    <x v="20"/>
    <s v="P20"/>
    <x v="3"/>
    <x v="141"/>
    <n v="19701"/>
    <n v="1642"/>
    <x v="0"/>
    <n v="11.998172959805116"/>
    <s v="Yes"/>
    <s v="December"/>
    <n v="2023"/>
  </r>
  <r>
    <s v="S00166581"/>
    <x v="20"/>
    <s v="P20"/>
    <x v="4"/>
    <x v="35"/>
    <n v="10489.5"/>
    <n v="954"/>
    <x v="0"/>
    <n v="10.995283018867925"/>
    <s v="Yes"/>
    <s v="January"/>
    <n v="2024"/>
  </r>
  <r>
    <s v="S00166603"/>
    <x v="20"/>
    <s v="P21"/>
    <x v="3"/>
    <x v="428"/>
    <n v="3084.75"/>
    <n v="281"/>
    <x v="0"/>
    <n v="10.977758007117437"/>
    <s v="Yes"/>
    <s v="June"/>
    <n v="2024"/>
  </r>
  <r>
    <s v="S00166638"/>
    <x v="20"/>
    <s v="P21"/>
    <x v="5"/>
    <x v="331"/>
    <n v="5971.5"/>
    <n v="543"/>
    <x v="0"/>
    <n v="10.997237569060774"/>
    <s v="Yes"/>
    <s v="March"/>
    <n v="2024"/>
  </r>
  <r>
    <s v="S00166654"/>
    <x v="20"/>
    <s v="P21"/>
    <x v="3"/>
    <x v="190"/>
    <n v="1914.75"/>
    <n v="192"/>
    <x v="0"/>
    <n v="9.97265625"/>
    <s v="Yes"/>
    <s v="September"/>
    <n v="2023"/>
  </r>
  <r>
    <s v="S00166698"/>
    <x v="20"/>
    <s v="P22"/>
    <x v="4"/>
    <x v="94"/>
    <n v="6617.25"/>
    <n v="368"/>
    <x v="1"/>
    <n v="17.981657608695652"/>
    <s v="No"/>
    <s v="July"/>
    <n v="2024"/>
  </r>
  <r>
    <s v="S00166724"/>
    <x v="20"/>
    <s v="P22"/>
    <x v="5"/>
    <x v="84"/>
    <n v="13479.75"/>
    <n v="674"/>
    <x v="0"/>
    <n v="19.999629080118694"/>
    <s v="Yes"/>
    <s v="November"/>
    <n v="2023"/>
  </r>
  <r>
    <s v="S00166743"/>
    <x v="20"/>
    <s v="P22"/>
    <x v="2"/>
    <x v="400"/>
    <n v="11623.5"/>
    <n v="612"/>
    <x v="0"/>
    <n v="18.992647058823529"/>
    <s v="Yes"/>
    <s v="October"/>
    <n v="2023"/>
  </r>
  <r>
    <s v="S00166748"/>
    <x v="20"/>
    <s v="P22"/>
    <x v="0"/>
    <x v="109"/>
    <n v="7893"/>
    <n v="416"/>
    <x v="0"/>
    <n v="18.973557692307693"/>
    <s v="Yes"/>
    <s v="February"/>
    <n v="2024"/>
  </r>
  <r>
    <s v="S00166758"/>
    <x v="20"/>
    <s v="P22"/>
    <x v="5"/>
    <x v="188"/>
    <n v="9108"/>
    <n v="506"/>
    <x v="0"/>
    <n v="18"/>
    <s v="Yes"/>
    <s v="January"/>
    <n v="2023"/>
  </r>
  <r>
    <s v="S00166788"/>
    <x v="20"/>
    <s v="P01"/>
    <x v="3"/>
    <x v="378"/>
    <n v="7798.5"/>
    <n v="600"/>
    <x v="0"/>
    <n v="12.9975"/>
    <s v="Yes"/>
    <s v="June"/>
    <n v="2023"/>
  </r>
  <r>
    <s v="S00166790"/>
    <x v="20"/>
    <s v="P01"/>
    <x v="3"/>
    <x v="374"/>
    <n v="1032.75"/>
    <n v="65"/>
    <x v="0"/>
    <n v="15.888461538461538"/>
    <s v="Yes"/>
    <s v="May"/>
    <n v="2024"/>
  </r>
  <r>
    <s v="S00166792"/>
    <x v="20"/>
    <s v="P01"/>
    <x v="5"/>
    <x v="420"/>
    <n v="5103"/>
    <n v="341"/>
    <x v="1"/>
    <n v="14.964809384164223"/>
    <s v="No"/>
    <s v="August"/>
    <n v="2024"/>
  </r>
  <r>
    <s v="S00166814"/>
    <x v="20"/>
    <s v="P01"/>
    <x v="0"/>
    <x v="428"/>
    <n v="10971"/>
    <n v="732"/>
    <x v="0"/>
    <n v="14.987704918032787"/>
    <s v="Yes"/>
    <s v="June"/>
    <n v="2024"/>
  </r>
  <r>
    <s v="S00166829"/>
    <x v="20"/>
    <s v="P01"/>
    <x v="1"/>
    <x v="127"/>
    <n v="11144.25"/>
    <n v="697"/>
    <x v="0"/>
    <n v="15.988880918220946"/>
    <s v="Yes"/>
    <s v="July"/>
    <n v="2023"/>
  </r>
  <r>
    <s v="S00166843"/>
    <x v="20"/>
    <s v="P01"/>
    <x v="5"/>
    <x v="221"/>
    <n v="8363.25"/>
    <n v="523"/>
    <x v="0"/>
    <n v="15.990917782026768"/>
    <s v="Yes"/>
    <s v="March"/>
    <n v="2023"/>
  </r>
  <r>
    <s v="S00166899"/>
    <x v="20"/>
    <s v="P04"/>
    <x v="0"/>
    <x v="181"/>
    <n v="2421"/>
    <n v="303"/>
    <x v="0"/>
    <n v="7.9900990099009901"/>
    <s v="Yes"/>
    <s v="October"/>
    <n v="2023"/>
  </r>
  <r>
    <s v="S00166913"/>
    <x v="20"/>
    <s v="P04"/>
    <x v="2"/>
    <x v="362"/>
    <n v="15475.5"/>
    <n v="1720"/>
    <x v="1"/>
    <n v="8.9973837209302321"/>
    <s v="No"/>
    <s v="August"/>
    <n v="2024"/>
  </r>
  <r>
    <s v="S00167041"/>
    <x v="20"/>
    <s v="P05"/>
    <x v="4"/>
    <x v="341"/>
    <n v="1764"/>
    <n v="252"/>
    <x v="0"/>
    <n v="7"/>
    <s v="Yes"/>
    <s v="March"/>
    <n v="2023"/>
  </r>
  <r>
    <s v="S00167157"/>
    <x v="20"/>
    <s v="P07"/>
    <x v="4"/>
    <x v="187"/>
    <n v="6363"/>
    <n v="245"/>
    <x v="0"/>
    <n v="25.971428571428572"/>
    <s v="Yes"/>
    <s v="February"/>
    <n v="2024"/>
  </r>
  <r>
    <s v="S00167189"/>
    <x v="20"/>
    <s v="P07"/>
    <x v="0"/>
    <x v="239"/>
    <n v="5460.75"/>
    <n v="228"/>
    <x v="0"/>
    <n v="23.950657894736842"/>
    <s v="Yes"/>
    <s v="September"/>
    <n v="2023"/>
  </r>
  <r>
    <s v="S00167195"/>
    <x v="20"/>
    <s v="P07"/>
    <x v="3"/>
    <x v="400"/>
    <n v="5265"/>
    <n v="189"/>
    <x v="0"/>
    <n v="27.857142857142858"/>
    <s v="Yes"/>
    <s v="October"/>
    <n v="2023"/>
  </r>
  <r>
    <s v="S00167220"/>
    <x v="20"/>
    <s v="P07"/>
    <x v="1"/>
    <x v="64"/>
    <n v="5940"/>
    <n v="213"/>
    <x v="0"/>
    <n v="27.887323943661972"/>
    <s v="Yes"/>
    <s v="August"/>
    <n v="2023"/>
  </r>
  <r>
    <s v="S00167244"/>
    <x v="20"/>
    <s v="P08"/>
    <x v="4"/>
    <x v="167"/>
    <n v="6761.25"/>
    <n v="322"/>
    <x v="0"/>
    <n v="20.997670807453417"/>
    <s v="Yes"/>
    <s v="April"/>
    <n v="2023"/>
  </r>
  <r>
    <s v="S00167339"/>
    <x v="20"/>
    <s v="P10"/>
    <x v="1"/>
    <x v="300"/>
    <n v="4405.5"/>
    <n v="294"/>
    <x v="0"/>
    <n v="14.98469387755102"/>
    <s v="Yes"/>
    <s v="March"/>
    <n v="2023"/>
  </r>
  <r>
    <s v="S00167340"/>
    <x v="20"/>
    <s v="P10"/>
    <x v="1"/>
    <x v="245"/>
    <n v="976.5"/>
    <n v="70"/>
    <x v="0"/>
    <n v="13.95"/>
    <s v="Yes"/>
    <s v="October"/>
    <n v="2023"/>
  </r>
  <r>
    <s v="S00167382"/>
    <x v="20"/>
    <s v="P10"/>
    <x v="3"/>
    <x v="431"/>
    <n v="4497.75"/>
    <n v="282"/>
    <x v="0"/>
    <n v="15.949468085106384"/>
    <s v="Yes"/>
    <s v="July"/>
    <n v="2023"/>
  </r>
  <r>
    <s v="S00167400"/>
    <x v="20"/>
    <s v="P10"/>
    <x v="3"/>
    <x v="69"/>
    <n v="1795.5"/>
    <n v="120"/>
    <x v="0"/>
    <n v="14.9625"/>
    <s v="Yes"/>
    <s v="July"/>
    <n v="2023"/>
  </r>
  <r>
    <s v="S00167453"/>
    <x v="20"/>
    <s v="P11"/>
    <x v="3"/>
    <x v="22"/>
    <n v="1793.25"/>
    <n v="100"/>
    <x v="0"/>
    <n v="17.932500000000001"/>
    <s v="Yes"/>
    <s v="October"/>
    <n v="2023"/>
  </r>
  <r>
    <s v="S00167458"/>
    <x v="20"/>
    <s v="P11"/>
    <x v="1"/>
    <x v="4"/>
    <n v="9738"/>
    <n v="513"/>
    <x v="0"/>
    <n v="18.982456140350877"/>
    <s v="Yes"/>
    <s v="December"/>
    <n v="2023"/>
  </r>
  <r>
    <s v="S00167480"/>
    <x v="20"/>
    <s v="P11"/>
    <x v="4"/>
    <x v="68"/>
    <n v="7692.75"/>
    <n v="385"/>
    <x v="1"/>
    <n v="19.98116883116883"/>
    <s v="No"/>
    <s v="July"/>
    <n v="2024"/>
  </r>
  <r>
    <s v="S00167511"/>
    <x v="20"/>
    <s v="P12"/>
    <x v="0"/>
    <x v="395"/>
    <n v="8397"/>
    <n v="560"/>
    <x v="0"/>
    <n v="14.994642857142857"/>
    <s v="Yes"/>
    <s v="May"/>
    <n v="2024"/>
  </r>
  <r>
    <s v="S00167514"/>
    <x v="20"/>
    <s v="P12"/>
    <x v="4"/>
    <x v="291"/>
    <n v="10473.75"/>
    <n v="699"/>
    <x v="0"/>
    <n v="14.983905579399142"/>
    <s v="Yes"/>
    <s v="January"/>
    <n v="2023"/>
  </r>
  <r>
    <s v="S00167533"/>
    <x v="20"/>
    <s v="P12"/>
    <x v="4"/>
    <x v="143"/>
    <n v="4592.25"/>
    <n v="329"/>
    <x v="0"/>
    <n v="13.958206686930092"/>
    <s v="Yes"/>
    <s v="October"/>
    <n v="2023"/>
  </r>
  <r>
    <s v="S00167534"/>
    <x v="20"/>
    <s v="P12"/>
    <x v="4"/>
    <x v="87"/>
    <n v="10998"/>
    <n v="688"/>
    <x v="0"/>
    <n v="15.98546511627907"/>
    <s v="Yes"/>
    <s v="March"/>
    <n v="2024"/>
  </r>
  <r>
    <s v="S00167553"/>
    <x v="20"/>
    <s v="P13"/>
    <x v="3"/>
    <x v="211"/>
    <n v="1989"/>
    <n v="332"/>
    <x v="2"/>
    <n v="5.9909638554216871"/>
    <s v="No"/>
    <s v="September"/>
    <n v="2024"/>
  </r>
  <r>
    <s v="S00167568"/>
    <x v="20"/>
    <s v="P13"/>
    <x v="4"/>
    <x v="393"/>
    <n v="9069.75"/>
    <n v="1512"/>
    <x v="0"/>
    <n v="5.9985119047619051"/>
    <s v="Yes"/>
    <s v="January"/>
    <n v="2024"/>
  </r>
  <r>
    <s v="S00167572"/>
    <x v="20"/>
    <s v="P13"/>
    <x v="3"/>
    <x v="319"/>
    <n v="6225.75"/>
    <n v="1038"/>
    <x v="0"/>
    <n v="5.9978323699421967"/>
    <s v="Yes"/>
    <s v="January"/>
    <n v="2024"/>
  </r>
  <r>
    <s v="S00167603"/>
    <x v="20"/>
    <s v="P13"/>
    <x v="3"/>
    <x v="356"/>
    <n v="3314.25"/>
    <n v="553"/>
    <x v="0"/>
    <n v="5.9932188065099457"/>
    <s v="Yes"/>
    <s v="March"/>
    <n v="2024"/>
  </r>
  <r>
    <s v="S00167636"/>
    <x v="20"/>
    <s v="P13"/>
    <x v="4"/>
    <x v="105"/>
    <n v="10089"/>
    <n v="1262"/>
    <x v="1"/>
    <n v="7.9944532488114106"/>
    <s v="No"/>
    <s v="July"/>
    <n v="2024"/>
  </r>
  <r>
    <s v="S00167673"/>
    <x v="20"/>
    <s v="P14"/>
    <x v="3"/>
    <x v="335"/>
    <n v="2553.75"/>
    <n v="183"/>
    <x v="1"/>
    <n v="13.954918032786885"/>
    <s v="No"/>
    <s v="July"/>
    <n v="2024"/>
  </r>
  <r>
    <s v="S00167771"/>
    <x v="20"/>
    <s v="P15"/>
    <x v="4"/>
    <x v="305"/>
    <n v="9429.75"/>
    <n v="555"/>
    <x v="0"/>
    <n v="16.99054054054054"/>
    <s v="Yes"/>
    <s v="June"/>
    <n v="2024"/>
  </r>
  <r>
    <s v="S00167778"/>
    <x v="20"/>
    <s v="P16"/>
    <x v="5"/>
    <x v="119"/>
    <n v="5373"/>
    <n v="299"/>
    <x v="2"/>
    <n v="17.969899665551839"/>
    <s v="No"/>
    <s v="September"/>
    <n v="2024"/>
  </r>
  <r>
    <s v="S00167799"/>
    <x v="20"/>
    <s v="P16"/>
    <x v="1"/>
    <x v="234"/>
    <n v="8741.25"/>
    <n v="486"/>
    <x v="0"/>
    <n v="17.986111111111111"/>
    <s v="Yes"/>
    <s v="June"/>
    <n v="2023"/>
  </r>
  <r>
    <s v="S00167815"/>
    <x v="20"/>
    <s v="P16"/>
    <x v="1"/>
    <x v="358"/>
    <n v="10455.75"/>
    <n v="654"/>
    <x v="0"/>
    <n v="15.987385321100918"/>
    <s v="Yes"/>
    <s v="February"/>
    <n v="2023"/>
  </r>
  <r>
    <s v="S00167839"/>
    <x v="20"/>
    <s v="P16"/>
    <x v="4"/>
    <x v="31"/>
    <n v="13002.75"/>
    <n v="723"/>
    <x v="0"/>
    <n v="17.984439834024897"/>
    <s v="Yes"/>
    <s v="September"/>
    <n v="2023"/>
  </r>
  <r>
    <s v="S00167865"/>
    <x v="20"/>
    <s v="P17"/>
    <x v="2"/>
    <x v="83"/>
    <n v="654.75"/>
    <n v="73"/>
    <x v="0"/>
    <n v="8.9691780821917817"/>
    <s v="Yes"/>
    <s v="December"/>
    <n v="2023"/>
  </r>
  <r>
    <s v="S00167942"/>
    <x v="20"/>
    <s v="P18"/>
    <x v="4"/>
    <x v="127"/>
    <n v="1005.75"/>
    <n v="101"/>
    <x v="0"/>
    <n v="9.9579207920792072"/>
    <s v="Yes"/>
    <s v="July"/>
    <n v="2023"/>
  </r>
  <r>
    <s v="S00167945"/>
    <x v="20"/>
    <s v="P18"/>
    <x v="3"/>
    <x v="25"/>
    <n v="7611.75"/>
    <n v="762"/>
    <x v="0"/>
    <n v="9.9891732283464574"/>
    <s v="Yes"/>
    <s v="September"/>
    <n v="2023"/>
  </r>
  <r>
    <s v="S00167959"/>
    <x v="20"/>
    <s v="P18"/>
    <x v="4"/>
    <x v="400"/>
    <n v="15167.25"/>
    <n v="1517"/>
    <x v="0"/>
    <n v="9.9981872116018451"/>
    <s v="Yes"/>
    <s v="October"/>
    <n v="2023"/>
  </r>
  <r>
    <s v="S00167960"/>
    <x v="20"/>
    <s v="P18"/>
    <x v="3"/>
    <x v="80"/>
    <n v="1869.75"/>
    <n v="187"/>
    <x v="0"/>
    <n v="9.9986631016042775"/>
    <s v="Yes"/>
    <s v="February"/>
    <n v="2024"/>
  </r>
  <r>
    <s v="S00167985"/>
    <x v="20"/>
    <s v="P18"/>
    <x v="1"/>
    <x v="427"/>
    <n v="13605.75"/>
    <n v="1361"/>
    <x v="0"/>
    <n v="9.9968772961058043"/>
    <s v="Yes"/>
    <s v="May"/>
    <n v="2023"/>
  </r>
  <r>
    <s v="S00168016"/>
    <x v="20"/>
    <s v="P19"/>
    <x v="5"/>
    <x v="438"/>
    <n v="5514.75"/>
    <n v="205"/>
    <x v="0"/>
    <n v="26.901219512195123"/>
    <s v="Yes"/>
    <s v="August"/>
    <n v="2023"/>
  </r>
  <r>
    <s v="S00168021"/>
    <x v="20"/>
    <s v="P19"/>
    <x v="0"/>
    <x v="222"/>
    <n v="6176.25"/>
    <n v="238"/>
    <x v="0"/>
    <n v="25.95063025210084"/>
    <s v="Yes"/>
    <s v="June"/>
    <n v="2024"/>
  </r>
  <r>
    <s v="S00168043"/>
    <x v="20"/>
    <s v="P19"/>
    <x v="4"/>
    <x v="25"/>
    <n v="5818.5"/>
    <n v="216"/>
    <x v="0"/>
    <n v="26.9375"/>
    <s v="Yes"/>
    <s v="September"/>
    <n v="2023"/>
  </r>
  <r>
    <s v="S00168085"/>
    <x v="20"/>
    <s v="P20"/>
    <x v="5"/>
    <x v="209"/>
    <n v="12237.75"/>
    <n v="1113"/>
    <x v="0"/>
    <n v="10.995283018867925"/>
    <s v="Yes"/>
    <s v="May"/>
    <n v="2024"/>
  </r>
  <r>
    <s v="S00168094"/>
    <x v="20"/>
    <s v="P20"/>
    <x v="4"/>
    <x v="202"/>
    <n v="5519.25"/>
    <n v="502"/>
    <x v="0"/>
    <n v="10.994521912350598"/>
    <s v="Yes"/>
    <s v="June"/>
    <n v="2023"/>
  </r>
  <r>
    <s v="S00168102"/>
    <x v="20"/>
    <s v="P20"/>
    <x v="5"/>
    <x v="327"/>
    <n v="470.25"/>
    <n v="48"/>
    <x v="0"/>
    <n v="9.796875"/>
    <s v="Yes"/>
    <s v="April"/>
    <n v="2024"/>
  </r>
  <r>
    <s v="S00168106"/>
    <x v="20"/>
    <s v="P20"/>
    <x v="0"/>
    <x v="104"/>
    <n v="14503.5"/>
    <n v="1209"/>
    <x v="0"/>
    <n v="11.996277915632755"/>
    <s v="Yes"/>
    <s v="April"/>
    <n v="2023"/>
  </r>
  <r>
    <s v="S00168108"/>
    <x v="20"/>
    <s v="P20"/>
    <x v="0"/>
    <x v="70"/>
    <n v="12642.75"/>
    <n v="1265"/>
    <x v="0"/>
    <n v="9.9942687747035581"/>
    <s v="Yes"/>
    <s v="May"/>
    <n v="2023"/>
  </r>
  <r>
    <s v="S00168151"/>
    <x v="20"/>
    <s v="P21"/>
    <x v="5"/>
    <x v="127"/>
    <n v="7029"/>
    <n v="639"/>
    <x v="0"/>
    <n v="11"/>
    <s v="Yes"/>
    <s v="July"/>
    <n v="2023"/>
  </r>
  <r>
    <s v="S00168155"/>
    <x v="20"/>
    <s v="P21"/>
    <x v="1"/>
    <x v="259"/>
    <n v="3240"/>
    <n v="360"/>
    <x v="0"/>
    <n v="9"/>
    <s v="Yes"/>
    <s v="February"/>
    <n v="2023"/>
  </r>
  <r>
    <s v="S00168164"/>
    <x v="20"/>
    <s v="P21"/>
    <x v="3"/>
    <x v="292"/>
    <n v="200.25"/>
    <n v="21"/>
    <x v="0"/>
    <n v="9.5357142857142865"/>
    <s v="Yes"/>
    <s v="February"/>
    <n v="2024"/>
  </r>
  <r>
    <s v="S00168172"/>
    <x v="20"/>
    <s v="P21"/>
    <x v="1"/>
    <x v="215"/>
    <n v="2126.25"/>
    <n v="213"/>
    <x v="2"/>
    <n v="9.9823943661971839"/>
    <s v="No"/>
    <s v="September"/>
    <n v="2024"/>
  </r>
  <r>
    <s v="S00168175"/>
    <x v="20"/>
    <s v="P21"/>
    <x v="0"/>
    <x v="259"/>
    <n v="8336.25"/>
    <n v="1191"/>
    <x v="0"/>
    <n v="6.9993702770780857"/>
    <s v="Yes"/>
    <s v="February"/>
    <n v="2023"/>
  </r>
  <r>
    <s v="S00168244"/>
    <x v="20"/>
    <s v="P22"/>
    <x v="0"/>
    <x v="322"/>
    <n v="769.5"/>
    <n v="35"/>
    <x v="0"/>
    <n v="21.985714285714284"/>
    <s v="Yes"/>
    <s v="September"/>
    <n v="2023"/>
  </r>
  <r>
    <s v="S00168259"/>
    <x v="20"/>
    <s v="P22"/>
    <x v="0"/>
    <x v="114"/>
    <n v="7078.5"/>
    <n v="394"/>
    <x v="0"/>
    <n v="17.965736040609137"/>
    <s v="Yes"/>
    <s v="March"/>
    <n v="2023"/>
  </r>
  <r>
    <s v="S00168273"/>
    <x v="20"/>
    <s v="P22"/>
    <x v="2"/>
    <x v="239"/>
    <n v="4925.25"/>
    <n v="224"/>
    <x v="0"/>
    <n v="21.987723214285715"/>
    <s v="Yes"/>
    <s v="September"/>
    <n v="2023"/>
  </r>
  <r>
    <s v="S00168293"/>
    <x v="20"/>
    <s v="P22"/>
    <x v="0"/>
    <x v="290"/>
    <n v="990"/>
    <n v="55"/>
    <x v="0"/>
    <n v="18"/>
    <s v="Yes"/>
    <s v="March"/>
    <n v="2023"/>
  </r>
  <r>
    <s v="S00168328"/>
    <x v="20"/>
    <s v="P01"/>
    <x v="0"/>
    <x v="419"/>
    <n v="3309.75"/>
    <n v="276"/>
    <x v="0"/>
    <n v="11.991847826086957"/>
    <s v="Yes"/>
    <s v="January"/>
    <n v="2024"/>
  </r>
  <r>
    <s v="S00168358"/>
    <x v="20"/>
    <s v="P01"/>
    <x v="2"/>
    <x v="411"/>
    <n v="2925"/>
    <n v="244"/>
    <x v="0"/>
    <n v="11.987704918032787"/>
    <s v="Yes"/>
    <s v="April"/>
    <n v="2023"/>
  </r>
  <r>
    <s v="S00168363"/>
    <x v="20"/>
    <s v="P01"/>
    <x v="0"/>
    <x v="211"/>
    <n v="7200"/>
    <n v="554"/>
    <x v="2"/>
    <n v="12.996389891696751"/>
    <s v="No"/>
    <s v="September"/>
    <n v="2024"/>
  </r>
  <r>
    <s v="S00168373"/>
    <x v="20"/>
    <s v="P01"/>
    <x v="5"/>
    <x v="292"/>
    <n v="2317.5"/>
    <n v="179"/>
    <x v="0"/>
    <n v="12.946927374301676"/>
    <s v="Yes"/>
    <s v="February"/>
    <n v="2024"/>
  </r>
  <r>
    <s v="S00168423"/>
    <x v="20"/>
    <s v="P04"/>
    <x v="5"/>
    <x v="108"/>
    <n v="2268"/>
    <n v="454"/>
    <x v="0"/>
    <n v="4.9955947136563879"/>
    <s v="Yes"/>
    <s v="April"/>
    <n v="2023"/>
  </r>
  <r>
    <s v="S00168436"/>
    <x v="20"/>
    <s v="P04"/>
    <x v="3"/>
    <x v="109"/>
    <n v="6738.75"/>
    <n v="1348"/>
    <x v="0"/>
    <n v="4.9990727002967361"/>
    <s v="Yes"/>
    <s v="February"/>
    <n v="2024"/>
  </r>
  <r>
    <s v="S00168437"/>
    <x v="20"/>
    <s v="P04"/>
    <x v="3"/>
    <x v="250"/>
    <n v="2436.75"/>
    <n v="305"/>
    <x v="0"/>
    <n v="7.9893442622950817"/>
    <s v="Yes"/>
    <s v="November"/>
    <n v="2023"/>
  </r>
  <r>
    <s v="S00168470"/>
    <x v="20"/>
    <s v="P04"/>
    <x v="3"/>
    <x v="68"/>
    <n v="7479"/>
    <n v="935"/>
    <x v="1"/>
    <n v="7.9989304812834225"/>
    <s v="No"/>
    <s v="July"/>
    <n v="2024"/>
  </r>
  <r>
    <s v="S00168495"/>
    <x v="20"/>
    <s v="P04"/>
    <x v="1"/>
    <x v="31"/>
    <n v="8048.25"/>
    <n v="895"/>
    <x v="0"/>
    <n v="8.9924581005586592"/>
    <s v="Yes"/>
    <s v="September"/>
    <n v="2023"/>
  </r>
  <r>
    <s v="S00168536"/>
    <x v="20"/>
    <s v="P04"/>
    <x v="4"/>
    <x v="241"/>
    <n v="2335.5"/>
    <n v="390"/>
    <x v="0"/>
    <n v="5.9884615384615385"/>
    <s v="Yes"/>
    <s v="June"/>
    <n v="2024"/>
  </r>
  <r>
    <s v="S00168537"/>
    <x v="20"/>
    <s v="P04"/>
    <x v="4"/>
    <x v="10"/>
    <n v="10347.75"/>
    <n v="1725"/>
    <x v="3"/>
    <n v="5.9986956521739128"/>
    <s v="No"/>
    <s v="May"/>
    <n v="2023"/>
  </r>
  <r>
    <s v="S00168539"/>
    <x v="20"/>
    <s v="P05"/>
    <x v="3"/>
    <x v="202"/>
    <n v="3728.25"/>
    <n v="467"/>
    <x v="3"/>
    <n v="7.9834047109207713"/>
    <s v="No"/>
    <s v="June"/>
    <n v="2023"/>
  </r>
  <r>
    <s v="S00168540"/>
    <x v="20"/>
    <s v="P05"/>
    <x v="3"/>
    <x v="108"/>
    <n v="5622.75"/>
    <n v="804"/>
    <x v="0"/>
    <n v="6.9934701492537314"/>
    <s v="Yes"/>
    <s v="April"/>
    <n v="2023"/>
  </r>
  <r>
    <s v="S00168556"/>
    <x v="20"/>
    <s v="P05"/>
    <x v="3"/>
    <x v="369"/>
    <n v="2920.5"/>
    <n v="418"/>
    <x v="0"/>
    <n v="6.9868421052631575"/>
    <s v="Yes"/>
    <s v="October"/>
    <n v="2023"/>
  </r>
  <r>
    <s v="S00168571"/>
    <x v="20"/>
    <s v="P05"/>
    <x v="4"/>
    <x v="155"/>
    <n v="8014.5"/>
    <n v="891"/>
    <x v="0"/>
    <n v="8.9949494949494948"/>
    <s v="Yes"/>
    <s v="April"/>
    <n v="2023"/>
  </r>
  <r>
    <s v="S00168608"/>
    <x v="20"/>
    <s v="P05"/>
    <x v="3"/>
    <x v="275"/>
    <n v="5523.75"/>
    <n v="921"/>
    <x v="0"/>
    <n v="5.9975570032573291"/>
    <s v="Yes"/>
    <s v="May"/>
    <n v="2023"/>
  </r>
  <r>
    <s v="S00168611"/>
    <x v="20"/>
    <s v="P05"/>
    <x v="5"/>
    <x v="34"/>
    <n v="841.5"/>
    <n v="94"/>
    <x v="0"/>
    <n v="8.9521276595744688"/>
    <s v="Yes"/>
    <s v="April"/>
    <n v="2023"/>
  </r>
  <r>
    <s v="S00168666"/>
    <x v="20"/>
    <s v="P06"/>
    <x v="1"/>
    <x v="37"/>
    <n v="4758.75"/>
    <n v="170"/>
    <x v="0"/>
    <n v="27.992647058823529"/>
    <s v="Yes"/>
    <s v="November"/>
    <n v="2023"/>
  </r>
  <r>
    <s v="S00168673"/>
    <x v="20"/>
    <s v="P06"/>
    <x v="4"/>
    <x v="217"/>
    <n v="7319.25"/>
    <n v="305"/>
    <x v="0"/>
    <n v="23.997540983606559"/>
    <s v="Yes"/>
    <s v="April"/>
    <n v="2024"/>
  </r>
  <r>
    <s v="S00168701"/>
    <x v="20"/>
    <s v="P07"/>
    <x v="0"/>
    <x v="23"/>
    <n v="5096.25"/>
    <n v="204"/>
    <x v="1"/>
    <n v="24.981617647058822"/>
    <s v="No"/>
    <s v="August"/>
    <n v="2024"/>
  </r>
  <r>
    <s v="S00168716"/>
    <x v="20"/>
    <s v="P07"/>
    <x v="1"/>
    <x v="151"/>
    <n v="5564.25"/>
    <n v="215"/>
    <x v="0"/>
    <n v="25.880232558139536"/>
    <s v="Yes"/>
    <s v="October"/>
    <n v="2023"/>
  </r>
  <r>
    <s v="S00168734"/>
    <x v="20"/>
    <s v="P07"/>
    <x v="1"/>
    <x v="292"/>
    <n v="6007.5"/>
    <n v="215"/>
    <x v="0"/>
    <n v="27.941860465116278"/>
    <s v="Yes"/>
    <s v="February"/>
    <n v="2024"/>
  </r>
  <r>
    <s v="S00168825"/>
    <x v="20"/>
    <s v="P08"/>
    <x v="4"/>
    <x v="139"/>
    <n v="4603.5"/>
    <n v="256"/>
    <x v="0"/>
    <n v="17.982421875"/>
    <s v="Yes"/>
    <s v="March"/>
    <n v="2024"/>
  </r>
  <r>
    <s v="S00168828"/>
    <x v="20"/>
    <s v="P08"/>
    <x v="3"/>
    <x v="274"/>
    <n v="3975.75"/>
    <n v="199"/>
    <x v="0"/>
    <n v="19.978643216080403"/>
    <s v="Yes"/>
    <s v="February"/>
    <n v="2024"/>
  </r>
  <r>
    <s v="S00168846"/>
    <x v="20"/>
    <s v="P09"/>
    <x v="3"/>
    <x v="235"/>
    <n v="5487.75"/>
    <n v="289"/>
    <x v="0"/>
    <n v="18.988754325259517"/>
    <s v="Yes"/>
    <s v="February"/>
    <n v="2023"/>
  </r>
  <r>
    <s v="S00168876"/>
    <x v="20"/>
    <s v="P10"/>
    <x v="4"/>
    <x v="26"/>
    <n v="11875.5"/>
    <n v="914"/>
    <x v="0"/>
    <n v="12.992888402625821"/>
    <s v="Yes"/>
    <s v="May"/>
    <n v="2023"/>
  </r>
  <r>
    <s v="S00168899"/>
    <x v="20"/>
    <s v="P10"/>
    <x v="5"/>
    <x v="57"/>
    <n v="8779.5"/>
    <n v="732"/>
    <x v="0"/>
    <n v="11.993852459016393"/>
    <s v="Yes"/>
    <s v="February"/>
    <n v="2024"/>
  </r>
  <r>
    <s v="S00168934"/>
    <x v="20"/>
    <s v="P10"/>
    <x v="5"/>
    <x v="176"/>
    <n v="2218.5"/>
    <n v="148"/>
    <x v="0"/>
    <n v="14.989864864864865"/>
    <s v="Yes"/>
    <s v="May"/>
    <n v="2023"/>
  </r>
  <r>
    <s v="S00168950"/>
    <x v="20"/>
    <s v="P10"/>
    <x v="5"/>
    <x v="124"/>
    <n v="4479.75"/>
    <n v="320"/>
    <x v="0"/>
    <n v="13.999218750000001"/>
    <s v="Yes"/>
    <s v="January"/>
    <n v="2023"/>
  </r>
  <r>
    <s v="S00168976"/>
    <x v="20"/>
    <s v="P10"/>
    <x v="4"/>
    <x v="239"/>
    <n v="3129.75"/>
    <n v="196"/>
    <x v="0"/>
    <n v="15.968112244897959"/>
    <s v="Yes"/>
    <s v="September"/>
    <n v="2023"/>
  </r>
  <r>
    <s v="S00168991"/>
    <x v="20"/>
    <s v="P11"/>
    <x v="0"/>
    <x v="136"/>
    <n v="3003.75"/>
    <n v="167"/>
    <x v="0"/>
    <n v="17.986526946107784"/>
    <s v="Yes"/>
    <s v="May"/>
    <n v="2023"/>
  </r>
  <r>
    <s v="S00169000"/>
    <x v="20"/>
    <s v="P11"/>
    <x v="3"/>
    <x v="427"/>
    <n v="792"/>
    <n v="38"/>
    <x v="0"/>
    <n v="20.842105263157894"/>
    <s v="Yes"/>
    <s v="May"/>
    <n v="2023"/>
  </r>
  <r>
    <s v="S00169061"/>
    <x v="20"/>
    <s v="P12"/>
    <x v="4"/>
    <x v="226"/>
    <n v="6972.75"/>
    <n v="465"/>
    <x v="0"/>
    <n v="14.995161290322581"/>
    <s v="Yes"/>
    <s v="May"/>
    <n v="2024"/>
  </r>
  <r>
    <s v="S00169095"/>
    <x v="20"/>
    <s v="P13"/>
    <x v="4"/>
    <x v="33"/>
    <n v="3282.75"/>
    <n v="548"/>
    <x v="0"/>
    <n v="5.9904197080291972"/>
    <s v="Yes"/>
    <s v="February"/>
    <n v="2023"/>
  </r>
  <r>
    <s v="S00169149"/>
    <x v="20"/>
    <s v="P13"/>
    <x v="4"/>
    <x v="127"/>
    <n v="8592.75"/>
    <n v="860"/>
    <x v="0"/>
    <n v="9.9915697674418613"/>
    <s v="Yes"/>
    <s v="July"/>
    <n v="2023"/>
  </r>
  <r>
    <s v="S00169159"/>
    <x v="20"/>
    <s v="P13"/>
    <x v="1"/>
    <x v="425"/>
    <n v="2720.25"/>
    <n v="273"/>
    <x v="0"/>
    <n v="9.9642857142857135"/>
    <s v="Yes"/>
    <s v="December"/>
    <n v="2023"/>
  </r>
  <r>
    <s v="S00169160"/>
    <x v="20"/>
    <s v="P13"/>
    <x v="0"/>
    <x v="289"/>
    <n v="9112.5"/>
    <n v="1519"/>
    <x v="0"/>
    <n v="5.9990125082290984"/>
    <s v="Yes"/>
    <s v="July"/>
    <n v="2023"/>
  </r>
  <r>
    <s v="S00169165"/>
    <x v="20"/>
    <s v="P13"/>
    <x v="4"/>
    <x v="158"/>
    <n v="2425.5"/>
    <n v="304"/>
    <x v="0"/>
    <n v="7.9786184210526319"/>
    <s v="Yes"/>
    <s v="July"/>
    <n v="2023"/>
  </r>
  <r>
    <s v="S00169174"/>
    <x v="20"/>
    <s v="P13"/>
    <x v="2"/>
    <x v="448"/>
    <n v="1795.5"/>
    <n v="180"/>
    <x v="1"/>
    <n v="9.9749999999999996"/>
    <s v="No"/>
    <s v="August"/>
    <n v="2024"/>
  </r>
  <r>
    <s v="S00169178"/>
    <x v="20"/>
    <s v="P13"/>
    <x v="0"/>
    <x v="229"/>
    <n v="9533.25"/>
    <n v="1192"/>
    <x v="3"/>
    <n v="7.9976929530201346"/>
    <s v="No"/>
    <s v="June"/>
    <n v="2023"/>
  </r>
  <r>
    <s v="S00169182"/>
    <x v="20"/>
    <s v="P13"/>
    <x v="4"/>
    <x v="327"/>
    <n v="1642.5"/>
    <n v="274"/>
    <x v="3"/>
    <n v="5.9945255474452557"/>
    <s v="No"/>
    <s v="April"/>
    <n v="2024"/>
  </r>
  <r>
    <s v="S00169231"/>
    <x v="20"/>
    <s v="P14"/>
    <x v="4"/>
    <x v="420"/>
    <n v="7593.75"/>
    <n v="422"/>
    <x v="3"/>
    <n v="17.994668246445496"/>
    <s v="No"/>
    <s v="August"/>
    <n v="2024"/>
  </r>
  <r>
    <s v="S00169313"/>
    <x v="20"/>
    <s v="P16"/>
    <x v="0"/>
    <x v="396"/>
    <n v="7344"/>
    <n v="408"/>
    <x v="0"/>
    <n v="18"/>
    <s v="Yes"/>
    <s v="June"/>
    <n v="2023"/>
  </r>
  <r>
    <s v="S00169350"/>
    <x v="20"/>
    <s v="P16"/>
    <x v="4"/>
    <x v="423"/>
    <n v="1554.75"/>
    <n v="92"/>
    <x v="0"/>
    <n v="16.899456521739129"/>
    <s v="Yes"/>
    <s v="May"/>
    <n v="2024"/>
  </r>
  <r>
    <s v="S00169377"/>
    <x v="20"/>
    <s v="P16"/>
    <x v="5"/>
    <x v="364"/>
    <n v="3827.25"/>
    <n v="274"/>
    <x v="0"/>
    <n v="13.968065693430656"/>
    <s v="Yes"/>
    <s v="November"/>
    <n v="2023"/>
  </r>
  <r>
    <s v="S00169400"/>
    <x v="20"/>
    <s v="P17"/>
    <x v="0"/>
    <x v="175"/>
    <n v="2436.75"/>
    <n v="222"/>
    <x v="0"/>
    <n v="10.976351351351351"/>
    <s v="Yes"/>
    <s v="February"/>
    <n v="2023"/>
  </r>
  <r>
    <s v="S00169421"/>
    <x v="20"/>
    <s v="P17"/>
    <x v="4"/>
    <x v="125"/>
    <n v="445.5"/>
    <n v="64"/>
    <x v="3"/>
    <n v="6.9609375"/>
    <s v="No"/>
    <s v="October"/>
    <n v="2023"/>
  </r>
  <r>
    <s v="S00169428"/>
    <x v="20"/>
    <s v="P17"/>
    <x v="5"/>
    <x v="117"/>
    <n v="2668.5"/>
    <n v="267"/>
    <x v="0"/>
    <n v="9.9943820224719104"/>
    <s v="Yes"/>
    <s v="February"/>
    <n v="2024"/>
  </r>
  <r>
    <s v="S00169432"/>
    <x v="20"/>
    <s v="P17"/>
    <x v="0"/>
    <x v="386"/>
    <n v="1183.5"/>
    <n v="108"/>
    <x v="0"/>
    <n v="10.958333333333334"/>
    <s v="Yes"/>
    <s v="May"/>
    <n v="2023"/>
  </r>
  <r>
    <s v="S00169438"/>
    <x v="20"/>
    <s v="P17"/>
    <x v="4"/>
    <x v="368"/>
    <n v="6576.75"/>
    <n v="731"/>
    <x v="0"/>
    <n v="8.9969220246238031"/>
    <s v="Yes"/>
    <s v="March"/>
    <n v="2023"/>
  </r>
  <r>
    <s v="S00169500"/>
    <x v="20"/>
    <s v="P18"/>
    <x v="0"/>
    <x v="87"/>
    <n v="8613"/>
    <n v="1077"/>
    <x v="0"/>
    <n v="7.9972144846796658"/>
    <s v="Yes"/>
    <s v="March"/>
    <n v="2024"/>
  </r>
  <r>
    <s v="S00169509"/>
    <x v="20"/>
    <s v="P18"/>
    <x v="3"/>
    <x v="309"/>
    <n v="546.75"/>
    <n v="55"/>
    <x v="1"/>
    <n v="9.9409090909090914"/>
    <s v="No"/>
    <s v="July"/>
    <n v="2024"/>
  </r>
  <r>
    <s v="S00169519"/>
    <x v="20"/>
    <s v="P18"/>
    <x v="0"/>
    <x v="315"/>
    <n v="2047.5"/>
    <n v="293"/>
    <x v="0"/>
    <n v="6.9880546075085324"/>
    <s v="Yes"/>
    <s v="February"/>
    <n v="2023"/>
  </r>
  <r>
    <s v="S00169537"/>
    <x v="20"/>
    <s v="P18"/>
    <x v="4"/>
    <x v="346"/>
    <n v="6198.75"/>
    <n v="620"/>
    <x v="2"/>
    <n v="9.997983870967742"/>
    <s v="No"/>
    <s v="September"/>
    <n v="2024"/>
  </r>
  <r>
    <s v="S00169566"/>
    <x v="20"/>
    <s v="P19"/>
    <x v="1"/>
    <x v="405"/>
    <n v="5271.75"/>
    <n v="196"/>
    <x v="0"/>
    <n v="26.896683673469386"/>
    <s v="Yes"/>
    <s v="June"/>
    <n v="2023"/>
  </r>
  <r>
    <s v="S00169576"/>
    <x v="20"/>
    <s v="P19"/>
    <x v="3"/>
    <x v="9"/>
    <n v="2587.5"/>
    <n v="93"/>
    <x v="0"/>
    <n v="27.822580645161292"/>
    <s v="Yes"/>
    <s v="January"/>
    <n v="2024"/>
  </r>
  <r>
    <s v="S00169578"/>
    <x v="20"/>
    <s v="P19"/>
    <x v="3"/>
    <x v="397"/>
    <n v="2592"/>
    <n v="90"/>
    <x v="0"/>
    <n v="28.8"/>
    <s v="Yes"/>
    <s v="June"/>
    <n v="2024"/>
  </r>
  <r>
    <s v="S00169611"/>
    <x v="20"/>
    <s v="P20"/>
    <x v="3"/>
    <x v="284"/>
    <n v="16137"/>
    <n v="1345"/>
    <x v="0"/>
    <n v="11.997769516728624"/>
    <s v="Yes"/>
    <s v="March"/>
    <n v="2024"/>
  </r>
  <r>
    <s v="S00169644"/>
    <x v="20"/>
    <s v="P21"/>
    <x v="3"/>
    <x v="131"/>
    <n v="2727"/>
    <n v="303"/>
    <x v="3"/>
    <n v="9"/>
    <s v="No"/>
    <s v="May"/>
    <n v="2024"/>
  </r>
  <r>
    <s v="S00169692"/>
    <x v="20"/>
    <s v="P21"/>
    <x v="4"/>
    <x v="68"/>
    <n v="4486.5"/>
    <n v="449"/>
    <x v="1"/>
    <n v="9.992204899777283"/>
    <s v="No"/>
    <s v="July"/>
    <n v="2024"/>
  </r>
  <r>
    <s v="S00169693"/>
    <x v="20"/>
    <s v="P21"/>
    <x v="4"/>
    <x v="52"/>
    <n v="5890.5"/>
    <n v="655"/>
    <x v="0"/>
    <n v="8.9931297709923665"/>
    <s v="Yes"/>
    <s v="August"/>
    <n v="2023"/>
  </r>
  <r>
    <s v="S00169706"/>
    <x v="20"/>
    <s v="P21"/>
    <x v="0"/>
    <x v="62"/>
    <n v="2853"/>
    <n v="357"/>
    <x v="0"/>
    <n v="7.9915966386554622"/>
    <s v="Yes"/>
    <s v="November"/>
    <n v="2023"/>
  </r>
  <r>
    <s v="S00169708"/>
    <x v="20"/>
    <s v="P21"/>
    <x v="4"/>
    <x v="136"/>
    <n v="4212"/>
    <n v="422"/>
    <x v="0"/>
    <n v="9.9810426540284354"/>
    <s v="Yes"/>
    <s v="May"/>
    <n v="2023"/>
  </r>
  <r>
    <s v="S00169788"/>
    <x v="20"/>
    <s v="P22"/>
    <x v="1"/>
    <x v="369"/>
    <n v="4254.75"/>
    <n v="224"/>
    <x v="0"/>
    <n v="18.994419642857142"/>
    <s v="Yes"/>
    <s v="October"/>
    <n v="2023"/>
  </r>
  <r>
    <s v="S00169855"/>
    <x v="21"/>
    <s v="P01"/>
    <x v="1"/>
    <x v="97"/>
    <n v="8851.5"/>
    <n v="554"/>
    <x v="0"/>
    <n v="15.977436823104693"/>
    <s v="Yes"/>
    <s v="September"/>
    <n v="2023"/>
  </r>
  <r>
    <s v="S00169875"/>
    <x v="21"/>
    <s v="P01"/>
    <x v="0"/>
    <x v="341"/>
    <n v="7499.25"/>
    <n v="500"/>
    <x v="0"/>
    <n v="14.9985"/>
    <s v="Yes"/>
    <s v="March"/>
    <n v="2023"/>
  </r>
  <r>
    <s v="S00169923"/>
    <x v="21"/>
    <s v="P02"/>
    <x v="1"/>
    <x v="356"/>
    <n v="1323"/>
    <n v="95"/>
    <x v="0"/>
    <n v="13.926315789473684"/>
    <s v="Yes"/>
    <s v="March"/>
    <n v="2024"/>
  </r>
  <r>
    <s v="S00169950"/>
    <x v="21"/>
    <s v="P04"/>
    <x v="3"/>
    <x v="128"/>
    <n v="12474"/>
    <n v="1782"/>
    <x v="0"/>
    <n v="7"/>
    <s v="Yes"/>
    <s v="April"/>
    <n v="2024"/>
  </r>
  <r>
    <s v="S00170016"/>
    <x v="21"/>
    <s v="P04"/>
    <x v="4"/>
    <x v="375"/>
    <n v="3978"/>
    <n v="796"/>
    <x v="3"/>
    <n v="4.9974874371859297"/>
    <s v="No"/>
    <s v="June"/>
    <n v="2024"/>
  </r>
  <r>
    <s v="S00170062"/>
    <x v="21"/>
    <s v="P04"/>
    <x v="0"/>
    <x v="434"/>
    <n v="3721.5"/>
    <n v="466"/>
    <x v="0"/>
    <n v="7.9860515021459229"/>
    <s v="Yes"/>
    <s v="May"/>
    <n v="2024"/>
  </r>
  <r>
    <s v="S00170083"/>
    <x v="21"/>
    <s v="P05"/>
    <x v="4"/>
    <x v="310"/>
    <n v="7272"/>
    <n v="1212"/>
    <x v="0"/>
    <n v="6"/>
    <s v="Yes"/>
    <s v="January"/>
    <n v="2024"/>
  </r>
  <r>
    <s v="S00170084"/>
    <x v="21"/>
    <s v="P05"/>
    <x v="4"/>
    <x v="40"/>
    <n v="5316.75"/>
    <n v="760"/>
    <x v="0"/>
    <n v="6.9957236842105264"/>
    <s v="Yes"/>
    <s v="December"/>
    <n v="2023"/>
  </r>
  <r>
    <s v="S00170088"/>
    <x v="21"/>
    <s v="P05"/>
    <x v="3"/>
    <x v="186"/>
    <n v="6241.5"/>
    <n v="781"/>
    <x v="2"/>
    <n v="7.9916773367477596"/>
    <s v="No"/>
    <s v="September"/>
    <n v="2024"/>
  </r>
  <r>
    <s v="S00170099"/>
    <x v="21"/>
    <s v="P05"/>
    <x v="4"/>
    <x v="169"/>
    <n v="1500.75"/>
    <n v="251"/>
    <x v="1"/>
    <n v="5.9790836653386457"/>
    <s v="No"/>
    <s v="August"/>
    <n v="2024"/>
  </r>
  <r>
    <s v="S00170102"/>
    <x v="21"/>
    <s v="P05"/>
    <x v="3"/>
    <x v="2"/>
    <n v="7319.25"/>
    <n v="814"/>
    <x v="0"/>
    <n v="8.9917076167076164"/>
    <s v="Yes"/>
    <s v="June"/>
    <n v="2024"/>
  </r>
  <r>
    <s v="S00170112"/>
    <x v="21"/>
    <s v="P05"/>
    <x v="0"/>
    <x v="149"/>
    <n v="9812.25"/>
    <n v="1091"/>
    <x v="0"/>
    <n v="8.9938130155820346"/>
    <s v="Yes"/>
    <s v="April"/>
    <n v="2023"/>
  </r>
  <r>
    <s v="S00170225"/>
    <x v="21"/>
    <s v="P07"/>
    <x v="5"/>
    <x v="135"/>
    <n v="5582.25"/>
    <n v="233"/>
    <x v="0"/>
    <n v="23.958154506437769"/>
    <s v="Yes"/>
    <s v="July"/>
    <n v="2023"/>
  </r>
  <r>
    <s v="S00170274"/>
    <x v="21"/>
    <s v="P07"/>
    <x v="3"/>
    <x v="147"/>
    <n v="5103"/>
    <n v="213"/>
    <x v="0"/>
    <n v="23.95774647887324"/>
    <s v="Yes"/>
    <s v="November"/>
    <n v="2023"/>
  </r>
  <r>
    <s v="S00170294"/>
    <x v="21"/>
    <s v="P08"/>
    <x v="5"/>
    <x v="46"/>
    <n v="13851"/>
    <n v="770"/>
    <x v="0"/>
    <n v="17.98831168831169"/>
    <s v="Yes"/>
    <s v="May"/>
    <n v="2024"/>
  </r>
  <r>
    <s v="S00170338"/>
    <x v="21"/>
    <s v="P08"/>
    <x v="4"/>
    <x v="328"/>
    <n v="4916.25"/>
    <n v="274"/>
    <x v="0"/>
    <n v="17.942518248175183"/>
    <s v="Yes"/>
    <s v="January"/>
    <n v="2023"/>
  </r>
  <r>
    <s v="S00170341"/>
    <x v="21"/>
    <s v="P08"/>
    <x v="3"/>
    <x v="223"/>
    <n v="4997.25"/>
    <n v="250"/>
    <x v="0"/>
    <n v="19.989000000000001"/>
    <s v="Yes"/>
    <s v="January"/>
    <n v="2023"/>
  </r>
  <r>
    <s v="S00170362"/>
    <x v="21"/>
    <s v="P08"/>
    <x v="5"/>
    <x v="289"/>
    <n v="5242.5"/>
    <n v="250"/>
    <x v="0"/>
    <n v="20.97"/>
    <s v="Yes"/>
    <s v="July"/>
    <n v="2023"/>
  </r>
  <r>
    <s v="S00170391"/>
    <x v="21"/>
    <s v="P10"/>
    <x v="3"/>
    <x v="383"/>
    <n v="6414.75"/>
    <n v="401"/>
    <x v="0"/>
    <n v="15.996882793017456"/>
    <s v="Yes"/>
    <s v="October"/>
    <n v="2023"/>
  </r>
  <r>
    <s v="S00170397"/>
    <x v="21"/>
    <s v="P10"/>
    <x v="5"/>
    <x v="321"/>
    <n v="6489"/>
    <n v="541"/>
    <x v="0"/>
    <n v="11.99445471349353"/>
    <s v="Yes"/>
    <s v="January"/>
    <n v="2024"/>
  </r>
  <r>
    <s v="S00170405"/>
    <x v="21"/>
    <s v="P10"/>
    <x v="4"/>
    <x v="68"/>
    <n v="10244.25"/>
    <n v="683"/>
    <x v="1"/>
    <n v="14.998901903367496"/>
    <s v="No"/>
    <s v="July"/>
    <n v="2024"/>
  </r>
  <r>
    <s v="S00170408"/>
    <x v="21"/>
    <s v="P10"/>
    <x v="3"/>
    <x v="162"/>
    <n v="13421.25"/>
    <n v="839"/>
    <x v="0"/>
    <n v="15.996722288438617"/>
    <s v="Yes"/>
    <s v="August"/>
    <n v="2023"/>
  </r>
  <r>
    <s v="S00170433"/>
    <x v="21"/>
    <s v="P10"/>
    <x v="1"/>
    <x v="294"/>
    <n v="393.75"/>
    <n v="25"/>
    <x v="3"/>
    <n v="15.75"/>
    <s v="No"/>
    <s v="July"/>
    <n v="2024"/>
  </r>
  <r>
    <s v="S00170503"/>
    <x v="21"/>
    <s v="P10"/>
    <x v="0"/>
    <x v="261"/>
    <n v="2866.5"/>
    <n v="205"/>
    <x v="0"/>
    <n v="13.982926829268292"/>
    <s v="Yes"/>
    <s v="June"/>
    <n v="2024"/>
  </r>
  <r>
    <s v="S00170511"/>
    <x v="21"/>
    <s v="P11"/>
    <x v="3"/>
    <x v="80"/>
    <n v="11616.75"/>
    <n v="646"/>
    <x v="0"/>
    <n v="17.982585139318886"/>
    <s v="Yes"/>
    <s v="February"/>
    <n v="2024"/>
  </r>
  <r>
    <s v="S00170520"/>
    <x v="21"/>
    <s v="P11"/>
    <x v="0"/>
    <x v="231"/>
    <n v="7971.75"/>
    <n v="380"/>
    <x v="1"/>
    <n v="20.97828947368421"/>
    <s v="No"/>
    <s v="July"/>
    <n v="2024"/>
  </r>
  <r>
    <s v="S00170521"/>
    <x v="21"/>
    <s v="P11"/>
    <x v="0"/>
    <x v="143"/>
    <n v="2522.25"/>
    <n v="149"/>
    <x v="0"/>
    <n v="16.927852348993287"/>
    <s v="Yes"/>
    <s v="October"/>
    <n v="2023"/>
  </r>
  <r>
    <s v="S00170549"/>
    <x v="21"/>
    <s v="P12"/>
    <x v="5"/>
    <x v="135"/>
    <n v="8768.25"/>
    <n v="675"/>
    <x v="0"/>
    <n v="12.99"/>
    <s v="Yes"/>
    <s v="July"/>
    <n v="2023"/>
  </r>
  <r>
    <s v="S00170570"/>
    <x v="21"/>
    <s v="P12"/>
    <x v="1"/>
    <x v="182"/>
    <n v="4070.25"/>
    <n v="314"/>
    <x v="0"/>
    <n v="12.962579617834395"/>
    <s v="Yes"/>
    <s v="February"/>
    <n v="2023"/>
  </r>
  <r>
    <s v="S00170589"/>
    <x v="21"/>
    <s v="P12"/>
    <x v="0"/>
    <x v="38"/>
    <n v="2538"/>
    <n v="170"/>
    <x v="0"/>
    <n v="14.929411764705883"/>
    <s v="Yes"/>
    <s v="January"/>
    <n v="2024"/>
  </r>
  <r>
    <s v="S00170594"/>
    <x v="21"/>
    <s v="P12"/>
    <x v="4"/>
    <x v="185"/>
    <n v="9094.5"/>
    <n v="650"/>
    <x v="0"/>
    <n v="13.991538461538461"/>
    <s v="Yes"/>
    <s v="December"/>
    <n v="2023"/>
  </r>
  <r>
    <s v="S00170612"/>
    <x v="21"/>
    <s v="P13"/>
    <x v="3"/>
    <x v="1"/>
    <n v="8415"/>
    <n v="842"/>
    <x v="0"/>
    <n v="9.9940617577197148"/>
    <s v="Yes"/>
    <s v="October"/>
    <n v="2023"/>
  </r>
  <r>
    <s v="S00170620"/>
    <x v="21"/>
    <s v="P13"/>
    <x v="1"/>
    <x v="147"/>
    <n v="679.5"/>
    <n v="98"/>
    <x v="0"/>
    <n v="6.9336734693877551"/>
    <s v="Yes"/>
    <s v="November"/>
    <n v="2023"/>
  </r>
  <r>
    <s v="S00170650"/>
    <x v="21"/>
    <s v="P13"/>
    <x v="5"/>
    <x v="369"/>
    <n v="8212.5"/>
    <n v="1027"/>
    <x v="0"/>
    <n v="7.9965920155793571"/>
    <s v="Yes"/>
    <s v="October"/>
    <n v="2023"/>
  </r>
  <r>
    <s v="S00170656"/>
    <x v="21"/>
    <s v="P13"/>
    <x v="0"/>
    <x v="119"/>
    <n v="6905.25"/>
    <n v="987"/>
    <x v="2"/>
    <n v="6.9962006079027352"/>
    <s v="No"/>
    <s v="September"/>
    <n v="2024"/>
  </r>
  <r>
    <s v="S00170675"/>
    <x v="21"/>
    <s v="P13"/>
    <x v="0"/>
    <x v="146"/>
    <n v="12179.25"/>
    <n v="2030"/>
    <x v="0"/>
    <n v="5.9996305418719214"/>
    <s v="Yes"/>
    <s v="April"/>
    <n v="2024"/>
  </r>
  <r>
    <s v="S00170695"/>
    <x v="21"/>
    <s v="P13"/>
    <x v="4"/>
    <x v="80"/>
    <n v="254.25"/>
    <n v="43"/>
    <x v="0"/>
    <n v="5.9127906976744189"/>
    <s v="Yes"/>
    <s v="February"/>
    <n v="2024"/>
  </r>
  <r>
    <s v="S00170747"/>
    <x v="21"/>
    <s v="P14"/>
    <x v="4"/>
    <x v="308"/>
    <n v="2353.5"/>
    <n v="169"/>
    <x v="0"/>
    <n v="13.92603550295858"/>
    <s v="Yes"/>
    <s v="March"/>
    <n v="2024"/>
  </r>
  <r>
    <s v="S00170756"/>
    <x v="21"/>
    <s v="P14"/>
    <x v="1"/>
    <x v="145"/>
    <n v="3471.75"/>
    <n v="248"/>
    <x v="0"/>
    <n v="13.99899193548387"/>
    <s v="Yes"/>
    <s v="July"/>
    <n v="2023"/>
  </r>
  <r>
    <s v="S00170836"/>
    <x v="21"/>
    <s v="P16"/>
    <x v="3"/>
    <x v="99"/>
    <n v="8608.5"/>
    <n v="615"/>
    <x v="0"/>
    <n v="13.997560975609757"/>
    <s v="Yes"/>
    <s v="June"/>
    <n v="2023"/>
  </r>
  <r>
    <s v="S00170848"/>
    <x v="21"/>
    <s v="P16"/>
    <x v="4"/>
    <x v="59"/>
    <n v="3087"/>
    <n v="206"/>
    <x v="0"/>
    <n v="14.985436893203884"/>
    <s v="Yes"/>
    <s v="February"/>
    <n v="2024"/>
  </r>
  <r>
    <s v="S00170855"/>
    <x v="21"/>
    <s v="P16"/>
    <x v="5"/>
    <x v="146"/>
    <n v="11238.75"/>
    <n v="803"/>
    <x v="0"/>
    <n v="13.995952677459528"/>
    <s v="Yes"/>
    <s v="April"/>
    <n v="2024"/>
  </r>
  <r>
    <s v="S00170863"/>
    <x v="21"/>
    <s v="P16"/>
    <x v="4"/>
    <x v="89"/>
    <n v="14908.5"/>
    <n v="829"/>
    <x v="0"/>
    <n v="17.983715319662245"/>
    <s v="Yes"/>
    <s v="December"/>
    <n v="2023"/>
  </r>
  <r>
    <s v="S00170924"/>
    <x v="21"/>
    <s v="P17"/>
    <x v="5"/>
    <x v="216"/>
    <n v="7751.25"/>
    <n v="776"/>
    <x v="0"/>
    <n v="9.9887242268041234"/>
    <s v="Yes"/>
    <s v="May"/>
    <n v="2024"/>
  </r>
  <r>
    <s v="S00170937"/>
    <x v="21"/>
    <s v="P17"/>
    <x v="3"/>
    <x v="419"/>
    <n v="9645.75"/>
    <n v="877"/>
    <x v="0"/>
    <n v="10.998574686431015"/>
    <s v="Yes"/>
    <s v="January"/>
    <n v="2024"/>
  </r>
  <r>
    <s v="S00170968"/>
    <x v="21"/>
    <s v="P17"/>
    <x v="4"/>
    <x v="241"/>
    <n v="5114.25"/>
    <n v="731"/>
    <x v="0"/>
    <n v="6.9962380300957596"/>
    <s v="Yes"/>
    <s v="June"/>
    <n v="2024"/>
  </r>
  <r>
    <s v="S00170974"/>
    <x v="21"/>
    <s v="P17"/>
    <x v="5"/>
    <x v="432"/>
    <n v="348.75"/>
    <n v="50"/>
    <x v="2"/>
    <n v="6.9749999999999996"/>
    <s v="No"/>
    <s v="September"/>
    <n v="2024"/>
  </r>
  <r>
    <s v="S00171001"/>
    <x v="21"/>
    <s v="P18"/>
    <x v="4"/>
    <x v="185"/>
    <n v="3548.25"/>
    <n v="355"/>
    <x v="0"/>
    <n v="9.9950704225352105"/>
    <s v="Yes"/>
    <s v="December"/>
    <n v="2023"/>
  </r>
  <r>
    <s v="S00171006"/>
    <x v="21"/>
    <s v="P18"/>
    <x v="3"/>
    <x v="422"/>
    <n v="4124.25"/>
    <n v="413"/>
    <x v="0"/>
    <n v="9.9860774818401943"/>
    <s v="Yes"/>
    <s v="June"/>
    <n v="2023"/>
  </r>
  <r>
    <s v="S00171038"/>
    <x v="21"/>
    <s v="P18"/>
    <x v="3"/>
    <x v="5"/>
    <n v="4293"/>
    <n v="537"/>
    <x v="1"/>
    <n v="7.994413407821229"/>
    <s v="No"/>
    <s v="August"/>
    <n v="2024"/>
  </r>
  <r>
    <s v="S00171043"/>
    <x v="21"/>
    <s v="P18"/>
    <x v="5"/>
    <x v="352"/>
    <n v="3962.25"/>
    <n v="496"/>
    <x v="1"/>
    <n v="7.988407258064516"/>
    <s v="No"/>
    <s v="August"/>
    <n v="2024"/>
  </r>
  <r>
    <s v="S00171051"/>
    <x v="21"/>
    <s v="P18"/>
    <x v="4"/>
    <x v="153"/>
    <n v="3750.75"/>
    <n v="469"/>
    <x v="0"/>
    <n v="7.9973347547974409"/>
    <s v="Yes"/>
    <s v="April"/>
    <n v="2023"/>
  </r>
  <r>
    <s v="S00171115"/>
    <x v="21"/>
    <s v="P19"/>
    <x v="0"/>
    <x v="268"/>
    <n v="7467.75"/>
    <n v="267"/>
    <x v="0"/>
    <n v="27.969101123595507"/>
    <s v="Yes"/>
    <s v="April"/>
    <n v="2024"/>
  </r>
  <r>
    <s v="S00171117"/>
    <x v="21"/>
    <s v="P19"/>
    <x v="0"/>
    <x v="397"/>
    <n v="5046.75"/>
    <n v="187"/>
    <x v="0"/>
    <n v="26.987967914438503"/>
    <s v="Yes"/>
    <s v="June"/>
    <n v="2024"/>
  </r>
  <r>
    <s v="S00171176"/>
    <x v="21"/>
    <s v="P21"/>
    <x v="3"/>
    <x v="42"/>
    <n v="2567.25"/>
    <n v="234"/>
    <x v="0"/>
    <n v="10.971153846153847"/>
    <s v="Yes"/>
    <s v="June"/>
    <n v="2023"/>
  </r>
  <r>
    <s v="S00171189"/>
    <x v="21"/>
    <s v="P21"/>
    <x v="4"/>
    <x v="171"/>
    <n v="1374.75"/>
    <n v="172"/>
    <x v="2"/>
    <n v="7.9927325581395348"/>
    <s v="No"/>
    <s v="September"/>
    <n v="2024"/>
  </r>
  <r>
    <s v="S00171191"/>
    <x v="21"/>
    <s v="P21"/>
    <x v="3"/>
    <x v="39"/>
    <n v="2202.75"/>
    <n v="245"/>
    <x v="2"/>
    <n v="8.9908163265306129"/>
    <s v="No"/>
    <s v="September"/>
    <n v="2024"/>
  </r>
  <r>
    <s v="S00171207"/>
    <x v="21"/>
    <s v="P21"/>
    <x v="3"/>
    <x v="26"/>
    <n v="5105.25"/>
    <n v="511"/>
    <x v="0"/>
    <n v="9.9907045009784738"/>
    <s v="Yes"/>
    <s v="May"/>
    <n v="2023"/>
  </r>
  <r>
    <s v="S00171225"/>
    <x v="21"/>
    <s v="P21"/>
    <x v="3"/>
    <x v="428"/>
    <n v="1057.5"/>
    <n v="118"/>
    <x v="0"/>
    <n v="8.9618644067796609"/>
    <s v="Yes"/>
    <s v="June"/>
    <n v="2024"/>
  </r>
  <r>
    <s v="S00171260"/>
    <x v="21"/>
    <s v="P22"/>
    <x v="3"/>
    <x v="143"/>
    <n v="6477.75"/>
    <n v="309"/>
    <x v="0"/>
    <n v="20.96359223300971"/>
    <s v="Yes"/>
    <s v="October"/>
    <n v="2023"/>
  </r>
  <r>
    <s v="S00171266"/>
    <x v="21"/>
    <s v="P22"/>
    <x v="1"/>
    <x v="262"/>
    <n v="5107.5"/>
    <n v="256"/>
    <x v="0"/>
    <n v="19.951171875"/>
    <s v="Yes"/>
    <s v="June"/>
    <n v="2023"/>
  </r>
  <r>
    <s v="S00171309"/>
    <x v="21"/>
    <s v="P22"/>
    <x v="3"/>
    <x v="88"/>
    <n v="2268"/>
    <n v="104"/>
    <x v="0"/>
    <n v="21.807692307692307"/>
    <s v="Yes"/>
    <s v="November"/>
    <n v="2023"/>
  </r>
  <r>
    <s v="S00171315"/>
    <x v="21"/>
    <s v="P22"/>
    <x v="5"/>
    <x v="164"/>
    <n v="4682.25"/>
    <n v="247"/>
    <x v="0"/>
    <n v="18.956477732793523"/>
    <s v="Yes"/>
    <s v="March"/>
    <n v="2023"/>
  </r>
  <r>
    <s v="S00171323"/>
    <x v="21"/>
    <s v="P22"/>
    <x v="4"/>
    <x v="163"/>
    <n v="5406.75"/>
    <n v="258"/>
    <x v="0"/>
    <n v="20.956395348837209"/>
    <s v="Yes"/>
    <s v="January"/>
    <n v="2023"/>
  </r>
  <r>
    <s v="S00171341"/>
    <x v="21"/>
    <s v="P22"/>
    <x v="4"/>
    <x v="197"/>
    <n v="3435.75"/>
    <n v="181"/>
    <x v="0"/>
    <n v="18.982044198895029"/>
    <s v="Yes"/>
    <s v="November"/>
    <n v="2023"/>
  </r>
  <r>
    <s v="S00171407"/>
    <x v="21"/>
    <s v="P01"/>
    <x v="4"/>
    <x v="214"/>
    <n v="720"/>
    <n v="45"/>
    <x v="3"/>
    <n v="16"/>
    <s v="No"/>
    <s v="March"/>
    <n v="2024"/>
  </r>
  <r>
    <s v="S00171434"/>
    <x v="21"/>
    <s v="P01"/>
    <x v="5"/>
    <x v="105"/>
    <n v="7191"/>
    <n v="480"/>
    <x v="1"/>
    <n v="14.981249999999999"/>
    <s v="No"/>
    <s v="July"/>
    <n v="2024"/>
  </r>
  <r>
    <s v="S00171483"/>
    <x v="21"/>
    <s v="P04"/>
    <x v="5"/>
    <x v="428"/>
    <n v="3930.75"/>
    <n v="437"/>
    <x v="0"/>
    <n v="8.9948512585812352"/>
    <s v="Yes"/>
    <s v="June"/>
    <n v="2024"/>
  </r>
  <r>
    <s v="S00171555"/>
    <x v="21"/>
    <s v="P04"/>
    <x v="1"/>
    <x v="391"/>
    <n v="12928.5"/>
    <n v="2586"/>
    <x v="0"/>
    <n v="4.9994199535962878"/>
    <s v="Yes"/>
    <s v="February"/>
    <n v="2024"/>
  </r>
  <r>
    <s v="S00171630"/>
    <x v="21"/>
    <s v="P05"/>
    <x v="4"/>
    <x v="279"/>
    <n v="1068.75"/>
    <n v="153"/>
    <x v="0"/>
    <n v="6.9852941176470589"/>
    <s v="Yes"/>
    <s v="March"/>
    <n v="2023"/>
  </r>
  <r>
    <s v="S00171696"/>
    <x v="21"/>
    <s v="P05"/>
    <x v="4"/>
    <x v="177"/>
    <n v="4882.5"/>
    <n v="814"/>
    <x v="0"/>
    <n v="5.9981572481572485"/>
    <s v="Yes"/>
    <s v="May"/>
    <n v="2023"/>
  </r>
  <r>
    <s v="S00171712"/>
    <x v="21"/>
    <s v="P06"/>
    <x v="0"/>
    <x v="113"/>
    <n v="3226.5"/>
    <n v="120"/>
    <x v="0"/>
    <n v="26.887499999999999"/>
    <s v="Yes"/>
    <s v="May"/>
    <n v="2023"/>
  </r>
  <r>
    <s v="S00171723"/>
    <x v="21"/>
    <s v="P06"/>
    <x v="5"/>
    <x v="365"/>
    <n v="3190.5"/>
    <n v="119"/>
    <x v="2"/>
    <n v="26.810924369747898"/>
    <s v="No"/>
    <s v="September"/>
    <n v="2024"/>
  </r>
  <r>
    <s v="S00171737"/>
    <x v="21"/>
    <s v="P07"/>
    <x v="3"/>
    <x v="395"/>
    <n v="3944.25"/>
    <n v="141"/>
    <x v="0"/>
    <n v="27.973404255319149"/>
    <s v="Yes"/>
    <s v="May"/>
    <n v="2024"/>
  </r>
  <r>
    <s v="S00171904"/>
    <x v="21"/>
    <s v="P09"/>
    <x v="3"/>
    <x v="168"/>
    <n v="789.75"/>
    <n v="42"/>
    <x v="0"/>
    <n v="18.803571428571427"/>
    <s v="Yes"/>
    <s v="January"/>
    <n v="2024"/>
  </r>
  <r>
    <s v="S00171911"/>
    <x v="21"/>
    <s v="P09"/>
    <x v="2"/>
    <x v="120"/>
    <n v="542.25"/>
    <n v="29"/>
    <x v="0"/>
    <n v="18.698275862068964"/>
    <s v="Yes"/>
    <s v="February"/>
    <n v="2023"/>
  </r>
  <r>
    <s v="S00171944"/>
    <x v="21"/>
    <s v="P10"/>
    <x v="5"/>
    <x v="271"/>
    <n v="9036"/>
    <n v="646"/>
    <x v="2"/>
    <n v="13.987616099071207"/>
    <s v="No"/>
    <s v="September"/>
    <n v="2024"/>
  </r>
  <r>
    <s v="S00171952"/>
    <x v="21"/>
    <s v="P10"/>
    <x v="4"/>
    <x v="202"/>
    <n v="10489.5"/>
    <n v="750"/>
    <x v="0"/>
    <n v="13.986000000000001"/>
    <s v="Yes"/>
    <s v="June"/>
    <n v="2023"/>
  </r>
  <r>
    <s v="S00171959"/>
    <x v="21"/>
    <s v="P10"/>
    <x v="5"/>
    <x v="445"/>
    <n v="7611.75"/>
    <n v="586"/>
    <x v="0"/>
    <n v="12.98933447098976"/>
    <s v="Yes"/>
    <s v="March"/>
    <n v="2024"/>
  </r>
  <r>
    <s v="S00171964"/>
    <x v="21"/>
    <s v="P10"/>
    <x v="1"/>
    <x v="240"/>
    <n v="9024.75"/>
    <n v="565"/>
    <x v="0"/>
    <n v="15.973008849557521"/>
    <s v="Yes"/>
    <s v="August"/>
    <n v="2023"/>
  </r>
  <r>
    <s v="S00171967"/>
    <x v="21"/>
    <s v="P10"/>
    <x v="0"/>
    <x v="139"/>
    <n v="1030.5"/>
    <n v="80"/>
    <x v="0"/>
    <n v="12.88125"/>
    <s v="Yes"/>
    <s v="March"/>
    <n v="2024"/>
  </r>
  <r>
    <s v="S00171971"/>
    <x v="21"/>
    <s v="P10"/>
    <x v="4"/>
    <x v="230"/>
    <n v="7229.25"/>
    <n v="452"/>
    <x v="0"/>
    <n v="15.99391592920354"/>
    <s v="Yes"/>
    <s v="July"/>
    <n v="2023"/>
  </r>
  <r>
    <s v="S00171979"/>
    <x v="21"/>
    <s v="P10"/>
    <x v="2"/>
    <x v="46"/>
    <n v="14593.5"/>
    <n v="1123"/>
    <x v="0"/>
    <n v="12.995102404274265"/>
    <s v="Yes"/>
    <s v="May"/>
    <n v="2024"/>
  </r>
  <r>
    <s v="S00171980"/>
    <x v="21"/>
    <s v="P10"/>
    <x v="1"/>
    <x v="34"/>
    <n v="60.75"/>
    <n v="4"/>
    <x v="0"/>
    <n v="15.1875"/>
    <s v="Yes"/>
    <s v="April"/>
    <n v="2023"/>
  </r>
  <r>
    <s v="S00171984"/>
    <x v="21"/>
    <s v="P10"/>
    <x v="0"/>
    <x v="126"/>
    <n v="3915"/>
    <n v="302"/>
    <x v="0"/>
    <n v="12.963576158940397"/>
    <s v="Yes"/>
    <s v="December"/>
    <n v="2023"/>
  </r>
  <r>
    <s v="S00172011"/>
    <x v="21"/>
    <s v="P10"/>
    <x v="5"/>
    <x v="136"/>
    <n v="10741.5"/>
    <n v="827"/>
    <x v="0"/>
    <n v="12.98851269649335"/>
    <s v="Yes"/>
    <s v="May"/>
    <n v="2023"/>
  </r>
  <r>
    <s v="S00172031"/>
    <x v="21"/>
    <s v="P10"/>
    <x v="1"/>
    <x v="93"/>
    <n v="3170.25"/>
    <n v="199"/>
    <x v="0"/>
    <n v="15.930904522613066"/>
    <s v="Yes"/>
    <s v="December"/>
    <n v="2023"/>
  </r>
  <r>
    <s v="S00172043"/>
    <x v="21"/>
    <s v="P11"/>
    <x v="3"/>
    <x v="228"/>
    <n v="7164"/>
    <n v="378"/>
    <x v="0"/>
    <n v="18.952380952380953"/>
    <s v="Yes"/>
    <s v="February"/>
    <n v="2023"/>
  </r>
  <r>
    <s v="S00172046"/>
    <x v="21"/>
    <s v="P11"/>
    <x v="5"/>
    <x v="110"/>
    <n v="6430.5"/>
    <n v="307"/>
    <x v="1"/>
    <n v="20.946254071661237"/>
    <s v="No"/>
    <s v="August"/>
    <n v="2024"/>
  </r>
  <r>
    <s v="S00172052"/>
    <x v="21"/>
    <s v="P11"/>
    <x v="0"/>
    <x v="149"/>
    <n v="8914.5"/>
    <n v="470"/>
    <x v="0"/>
    <n v="18.967021276595744"/>
    <s v="Yes"/>
    <s v="April"/>
    <n v="2023"/>
  </r>
  <r>
    <s v="S00172082"/>
    <x v="21"/>
    <s v="P12"/>
    <x v="1"/>
    <x v="328"/>
    <n v="6995.25"/>
    <n v="539"/>
    <x v="0"/>
    <n v="12.978200371057515"/>
    <s v="Yes"/>
    <s v="January"/>
    <n v="2023"/>
  </r>
  <r>
    <s v="S00172094"/>
    <x v="21"/>
    <s v="P12"/>
    <x v="3"/>
    <x v="395"/>
    <n v="13252.5"/>
    <n v="829"/>
    <x v="0"/>
    <n v="15.986127864897467"/>
    <s v="Yes"/>
    <s v="May"/>
    <n v="2024"/>
  </r>
  <r>
    <s v="S00172138"/>
    <x v="21"/>
    <s v="P12"/>
    <x v="4"/>
    <x v="363"/>
    <n v="589.5"/>
    <n v="35"/>
    <x v="0"/>
    <n v="16.842857142857142"/>
    <s v="Yes"/>
    <s v="April"/>
    <n v="2023"/>
  </r>
  <r>
    <s v="S00172171"/>
    <x v="21"/>
    <s v="P13"/>
    <x v="0"/>
    <x v="103"/>
    <n v="5436"/>
    <n v="680"/>
    <x v="0"/>
    <n v="7.9941176470588236"/>
    <s v="Yes"/>
    <s v="December"/>
    <n v="2023"/>
  </r>
  <r>
    <s v="S00172174"/>
    <x v="21"/>
    <s v="P13"/>
    <x v="4"/>
    <x v="190"/>
    <n v="7386.75"/>
    <n v="924"/>
    <x v="0"/>
    <n v="7.9943181818181817"/>
    <s v="Yes"/>
    <s v="September"/>
    <n v="2023"/>
  </r>
  <r>
    <s v="S00172187"/>
    <x v="21"/>
    <s v="P13"/>
    <x v="0"/>
    <x v="337"/>
    <n v="7177.5"/>
    <n v="1197"/>
    <x v="2"/>
    <n v="5.996240601503759"/>
    <s v="No"/>
    <s v="September"/>
    <n v="2024"/>
  </r>
  <r>
    <s v="S00172192"/>
    <x v="21"/>
    <s v="P13"/>
    <x v="4"/>
    <x v="73"/>
    <n v="236.25"/>
    <n v="24"/>
    <x v="0"/>
    <n v="9.84375"/>
    <s v="Yes"/>
    <s v="April"/>
    <n v="2024"/>
  </r>
  <r>
    <s v="S00172248"/>
    <x v="21"/>
    <s v="P13"/>
    <x v="5"/>
    <x v="162"/>
    <n v="4347"/>
    <n v="435"/>
    <x v="0"/>
    <n v="9.9931034482758623"/>
    <s v="Yes"/>
    <s v="August"/>
    <n v="2023"/>
  </r>
  <r>
    <s v="S00172251"/>
    <x v="21"/>
    <s v="P13"/>
    <x v="2"/>
    <x v="94"/>
    <n v="7312.5"/>
    <n v="915"/>
    <x v="1"/>
    <n v="7.9918032786885247"/>
    <s v="No"/>
    <s v="July"/>
    <n v="2024"/>
  </r>
  <r>
    <s v="S00172301"/>
    <x v="21"/>
    <s v="P14"/>
    <x v="5"/>
    <x v="90"/>
    <n v="1962"/>
    <n v="123"/>
    <x v="1"/>
    <n v="15.951219512195122"/>
    <s v="No"/>
    <s v="August"/>
    <n v="2024"/>
  </r>
  <r>
    <s v="S00172326"/>
    <x v="21"/>
    <s v="P14"/>
    <x v="4"/>
    <x v="315"/>
    <n v="1903.5"/>
    <n v="127"/>
    <x v="0"/>
    <n v="14.988188976377952"/>
    <s v="Yes"/>
    <s v="February"/>
    <n v="2023"/>
  </r>
  <r>
    <s v="S00172330"/>
    <x v="21"/>
    <s v="P15"/>
    <x v="3"/>
    <x v="276"/>
    <n v="3197.25"/>
    <n v="189"/>
    <x v="0"/>
    <n v="16.916666666666668"/>
    <s v="Yes"/>
    <s v="October"/>
    <n v="2023"/>
  </r>
  <r>
    <s v="S00172348"/>
    <x v="21"/>
    <s v="P15"/>
    <x v="3"/>
    <x v="431"/>
    <n v="6698.25"/>
    <n v="335"/>
    <x v="0"/>
    <n v="19.994776119402985"/>
    <s v="Yes"/>
    <s v="July"/>
    <n v="2023"/>
  </r>
  <r>
    <s v="S00172376"/>
    <x v="21"/>
    <s v="P16"/>
    <x v="4"/>
    <x v="176"/>
    <n v="6556.5"/>
    <n v="469"/>
    <x v="0"/>
    <n v="13.979744136460555"/>
    <s v="Yes"/>
    <s v="May"/>
    <n v="2023"/>
  </r>
  <r>
    <s v="S00172452"/>
    <x v="21"/>
    <s v="P17"/>
    <x v="5"/>
    <x v="51"/>
    <n v="5181.75"/>
    <n v="741"/>
    <x v="3"/>
    <n v="6.9929149797570851"/>
    <s v="No"/>
    <s v="August"/>
    <n v="2024"/>
  </r>
  <r>
    <s v="S00172457"/>
    <x v="21"/>
    <s v="P17"/>
    <x v="1"/>
    <x v="247"/>
    <n v="2360.25"/>
    <n v="237"/>
    <x v="0"/>
    <n v="9.9588607594936711"/>
    <s v="Yes"/>
    <s v="February"/>
    <n v="2024"/>
  </r>
  <r>
    <s v="S00172460"/>
    <x v="21"/>
    <s v="P17"/>
    <x v="0"/>
    <x v="284"/>
    <n v="13466.25"/>
    <n v="1924"/>
    <x v="0"/>
    <n v="6.9990904365904365"/>
    <s v="Yes"/>
    <s v="March"/>
    <n v="2024"/>
  </r>
  <r>
    <s v="S00172480"/>
    <x v="21"/>
    <s v="P17"/>
    <x v="4"/>
    <x v="307"/>
    <n v="839.25"/>
    <n v="94"/>
    <x v="0"/>
    <n v="8.9281914893617014"/>
    <s v="Yes"/>
    <s v="December"/>
    <n v="2023"/>
  </r>
  <r>
    <s v="S00172494"/>
    <x v="21"/>
    <s v="P17"/>
    <x v="0"/>
    <x v="53"/>
    <n v="3834"/>
    <n v="349"/>
    <x v="2"/>
    <n v="10.98567335243553"/>
    <s v="No"/>
    <s v="September"/>
    <n v="2024"/>
  </r>
  <r>
    <s v="S00172503"/>
    <x v="21"/>
    <s v="P17"/>
    <x v="5"/>
    <x v="26"/>
    <n v="933.75"/>
    <n v="94"/>
    <x v="0"/>
    <n v="9.9335106382978715"/>
    <s v="Yes"/>
    <s v="May"/>
    <n v="2023"/>
  </r>
  <r>
    <s v="S00172536"/>
    <x v="21"/>
    <s v="P18"/>
    <x v="3"/>
    <x v="84"/>
    <n v="6093"/>
    <n v="762"/>
    <x v="0"/>
    <n v="7.9960629921259843"/>
    <s v="Yes"/>
    <s v="November"/>
    <n v="2023"/>
  </r>
  <r>
    <s v="S00172541"/>
    <x v="21"/>
    <s v="P18"/>
    <x v="1"/>
    <x v="35"/>
    <n v="10577.25"/>
    <n v="1058"/>
    <x v="3"/>
    <n v="9.9974007561436675"/>
    <s v="No"/>
    <s v="January"/>
    <n v="2024"/>
  </r>
  <r>
    <s v="S00172552"/>
    <x v="21"/>
    <s v="P18"/>
    <x v="3"/>
    <x v="401"/>
    <n v="1201.5"/>
    <n v="121"/>
    <x v="0"/>
    <n v="9.9297520661157019"/>
    <s v="Yes"/>
    <s v="May"/>
    <n v="2023"/>
  </r>
  <r>
    <s v="S00172561"/>
    <x v="21"/>
    <s v="P18"/>
    <x v="0"/>
    <x v="229"/>
    <n v="7236"/>
    <n v="905"/>
    <x v="0"/>
    <n v="7.9955801104972375"/>
    <s v="Yes"/>
    <s v="June"/>
    <n v="2023"/>
  </r>
  <r>
    <s v="S00172579"/>
    <x v="21"/>
    <s v="P18"/>
    <x v="0"/>
    <x v="315"/>
    <n v="15000.75"/>
    <n v="1364"/>
    <x v="0"/>
    <n v="10.997617302052786"/>
    <s v="Yes"/>
    <s v="February"/>
    <n v="2023"/>
  </r>
  <r>
    <s v="S00172583"/>
    <x v="21"/>
    <s v="P18"/>
    <x v="4"/>
    <x v="217"/>
    <n v="12035.25"/>
    <n v="1338"/>
    <x v="0"/>
    <n v="8.994955156950672"/>
    <s v="Yes"/>
    <s v="April"/>
    <n v="2024"/>
  </r>
  <r>
    <s v="S00172585"/>
    <x v="21"/>
    <s v="P18"/>
    <x v="3"/>
    <x v="157"/>
    <n v="14834.25"/>
    <n v="1484"/>
    <x v="0"/>
    <n v="9.9961253369272232"/>
    <s v="Yes"/>
    <s v="February"/>
    <n v="2023"/>
  </r>
  <r>
    <s v="S00172658"/>
    <x v="21"/>
    <s v="P20"/>
    <x v="5"/>
    <x v="17"/>
    <n v="3856.5"/>
    <n v="483"/>
    <x v="0"/>
    <n v="7.9844720496894412"/>
    <s v="Yes"/>
    <s v="October"/>
    <n v="2023"/>
  </r>
  <r>
    <s v="S00172677"/>
    <x v="21"/>
    <s v="P20"/>
    <x v="1"/>
    <x v="292"/>
    <n v="9126"/>
    <n v="913"/>
    <x v="0"/>
    <n v="9.9956188389923337"/>
    <s v="Yes"/>
    <s v="February"/>
    <n v="2024"/>
  </r>
  <r>
    <s v="S00172693"/>
    <x v="21"/>
    <s v="P20"/>
    <x v="2"/>
    <x v="193"/>
    <n v="1653.75"/>
    <n v="207"/>
    <x v="0"/>
    <n v="7.9891304347826084"/>
    <s v="Yes"/>
    <s v="November"/>
    <n v="2023"/>
  </r>
  <r>
    <s v="S00172702"/>
    <x v="21"/>
    <s v="P20"/>
    <x v="4"/>
    <x v="317"/>
    <n v="10827"/>
    <n v="985"/>
    <x v="0"/>
    <n v="10.991878172588832"/>
    <s v="Yes"/>
    <s v="July"/>
    <n v="2023"/>
  </r>
  <r>
    <s v="S00172711"/>
    <x v="21"/>
    <s v="P21"/>
    <x v="1"/>
    <x v="451"/>
    <n v="8734.5"/>
    <n v="795"/>
    <x v="0"/>
    <n v="10.986792452830189"/>
    <s v="Yes"/>
    <s v="April"/>
    <n v="2024"/>
  </r>
  <r>
    <s v="S00172737"/>
    <x v="21"/>
    <s v="P21"/>
    <x v="3"/>
    <x v="259"/>
    <n v="8086.5"/>
    <n v="899"/>
    <x v="0"/>
    <n v="8.9949944382647384"/>
    <s v="Yes"/>
    <s v="February"/>
    <n v="2023"/>
  </r>
  <r>
    <s v="S00172739"/>
    <x v="21"/>
    <s v="P21"/>
    <x v="3"/>
    <x v="68"/>
    <n v="677.25"/>
    <n v="97"/>
    <x v="1"/>
    <n v="6.981958762886598"/>
    <s v="No"/>
    <s v="July"/>
    <n v="2024"/>
  </r>
  <r>
    <s v="S00172828"/>
    <x v="21"/>
    <s v="P22"/>
    <x v="5"/>
    <x v="44"/>
    <n v="3771"/>
    <n v="210"/>
    <x v="0"/>
    <n v="17.957142857142856"/>
    <s v="Yes"/>
    <s v="June"/>
    <n v="2023"/>
  </r>
  <r>
    <s v="S00172838"/>
    <x v="21"/>
    <s v="P22"/>
    <x v="4"/>
    <x v="301"/>
    <n v="10649.25"/>
    <n v="592"/>
    <x v="0"/>
    <n v="17.988597972972972"/>
    <s v="Yes"/>
    <s v="February"/>
    <n v="2023"/>
  </r>
  <r>
    <s v="S00172847"/>
    <x v="21"/>
    <s v="P22"/>
    <x v="1"/>
    <x v="426"/>
    <n v="12062.25"/>
    <n v="604"/>
    <x v="0"/>
    <n v="19.970612582781456"/>
    <s v="Yes"/>
    <s v="January"/>
    <n v="2023"/>
  </r>
  <r>
    <s v="S00172894"/>
    <x v="21"/>
    <s v="P01"/>
    <x v="5"/>
    <x v="100"/>
    <n v="8802"/>
    <n v="629"/>
    <x v="0"/>
    <n v="13.993640699523052"/>
    <s v="Yes"/>
    <s v="November"/>
    <n v="2023"/>
  </r>
  <r>
    <s v="S00172929"/>
    <x v="21"/>
    <s v="P01"/>
    <x v="5"/>
    <x v="420"/>
    <n v="11702.25"/>
    <n v="976"/>
    <x v="1"/>
    <n v="11.99001024590164"/>
    <s v="No"/>
    <s v="August"/>
    <n v="2024"/>
  </r>
  <r>
    <s v="S00172963"/>
    <x v="21"/>
    <s v="P01"/>
    <x v="5"/>
    <x v="110"/>
    <n v="6437.25"/>
    <n v="537"/>
    <x v="1"/>
    <n v="11.987430167597765"/>
    <s v="No"/>
    <s v="August"/>
    <n v="2024"/>
  </r>
  <r>
    <s v="S00172971"/>
    <x v="21"/>
    <s v="P01"/>
    <x v="4"/>
    <x v="257"/>
    <n v="8520.75"/>
    <n v="569"/>
    <x v="0"/>
    <n v="14.974956063268893"/>
    <s v="Yes"/>
    <s v="December"/>
    <n v="2023"/>
  </r>
  <r>
    <s v="S00172972"/>
    <x v="21"/>
    <s v="P01"/>
    <x v="4"/>
    <x v="38"/>
    <n v="11907"/>
    <n v="993"/>
    <x v="3"/>
    <n v="11.990936555891238"/>
    <s v="No"/>
    <s v="January"/>
    <n v="2024"/>
  </r>
  <r>
    <s v="S00172988"/>
    <x v="21"/>
    <s v="P02"/>
    <x v="4"/>
    <x v="140"/>
    <n v="5978.25"/>
    <n v="428"/>
    <x v="0"/>
    <n v="13.967873831775702"/>
    <s v="Yes"/>
    <s v="October"/>
    <n v="2023"/>
  </r>
  <r>
    <s v="S00173007"/>
    <x v="21"/>
    <s v="P03"/>
    <x v="4"/>
    <x v="129"/>
    <n v="8419.5"/>
    <n v="842"/>
    <x v="0"/>
    <n v="9.9994061757719717"/>
    <s v="Yes"/>
    <s v="December"/>
    <n v="2023"/>
  </r>
  <r>
    <s v="S00173036"/>
    <x v="21"/>
    <s v="P04"/>
    <x v="0"/>
    <x v="379"/>
    <n v="7184.25"/>
    <n v="1437"/>
    <x v="0"/>
    <n v="4.9994780793319418"/>
    <s v="Yes"/>
    <s v="January"/>
    <n v="2024"/>
  </r>
  <r>
    <s v="S00173059"/>
    <x v="21"/>
    <s v="P04"/>
    <x v="4"/>
    <x v="4"/>
    <n v="2920.5"/>
    <n v="366"/>
    <x v="0"/>
    <n v="7.9795081967213113"/>
    <s v="Yes"/>
    <s v="December"/>
    <n v="2023"/>
  </r>
  <r>
    <s v="S00173061"/>
    <x v="21"/>
    <s v="P04"/>
    <x v="3"/>
    <x v="132"/>
    <n v="999"/>
    <n v="143"/>
    <x v="0"/>
    <n v="6.9860139860139858"/>
    <s v="Yes"/>
    <s v="July"/>
    <n v="2023"/>
  </r>
  <r>
    <s v="S00173069"/>
    <x v="21"/>
    <s v="P04"/>
    <x v="1"/>
    <x v="370"/>
    <n v="6633"/>
    <n v="830"/>
    <x v="0"/>
    <n v="7.991566265060241"/>
    <s v="Yes"/>
    <s v="June"/>
    <n v="2024"/>
  </r>
  <r>
    <s v="S00173083"/>
    <x v="21"/>
    <s v="P04"/>
    <x v="5"/>
    <x v="197"/>
    <n v="5161.5"/>
    <n v="1033"/>
    <x v="0"/>
    <n v="4.996611810261375"/>
    <s v="Yes"/>
    <s v="November"/>
    <n v="2023"/>
  </r>
  <r>
    <s v="S00173112"/>
    <x v="21"/>
    <s v="P04"/>
    <x v="3"/>
    <x v="359"/>
    <n v="7382.25"/>
    <n v="1231"/>
    <x v="0"/>
    <n v="5.9969536961819658"/>
    <s v="Yes"/>
    <s v="May"/>
    <n v="2023"/>
  </r>
  <r>
    <s v="S00173116"/>
    <x v="21"/>
    <s v="P04"/>
    <x v="5"/>
    <x v="3"/>
    <n v="7337.25"/>
    <n v="1468"/>
    <x v="0"/>
    <n v="4.9981267029972756"/>
    <s v="Yes"/>
    <s v="April"/>
    <n v="2023"/>
  </r>
  <r>
    <s v="S00173117"/>
    <x v="21"/>
    <s v="P04"/>
    <x v="5"/>
    <x v="262"/>
    <n v="2693.25"/>
    <n v="337"/>
    <x v="0"/>
    <n v="7.991839762611276"/>
    <s v="Yes"/>
    <s v="June"/>
    <n v="2023"/>
  </r>
  <r>
    <s v="S00173128"/>
    <x v="21"/>
    <s v="P05"/>
    <x v="3"/>
    <x v="160"/>
    <n v="7956"/>
    <n v="1592"/>
    <x v="0"/>
    <n v="4.9974874371859297"/>
    <s v="Yes"/>
    <s v="November"/>
    <n v="2023"/>
  </r>
  <r>
    <s v="S00173217"/>
    <x v="21"/>
    <s v="P05"/>
    <x v="5"/>
    <x v="122"/>
    <n v="1604.25"/>
    <n v="268"/>
    <x v="0"/>
    <n v="5.9860074626865671"/>
    <s v="Yes"/>
    <s v="September"/>
    <n v="2023"/>
  </r>
  <r>
    <s v="S00173243"/>
    <x v="21"/>
    <s v="P06"/>
    <x v="4"/>
    <x v="364"/>
    <n v="2850.75"/>
    <n v="119"/>
    <x v="0"/>
    <n v="23.955882352941178"/>
    <s v="Yes"/>
    <s v="November"/>
    <n v="2023"/>
  </r>
  <r>
    <s v="S00173245"/>
    <x v="21"/>
    <s v="P06"/>
    <x v="4"/>
    <x v="250"/>
    <n v="1120.5"/>
    <n v="45"/>
    <x v="0"/>
    <n v="24.9"/>
    <s v="Yes"/>
    <s v="November"/>
    <n v="2023"/>
  </r>
  <r>
    <s v="S00173345"/>
    <x v="21"/>
    <s v="P07"/>
    <x v="4"/>
    <x v="307"/>
    <n v="5328"/>
    <n v="222"/>
    <x v="0"/>
    <n v="24"/>
    <s v="Yes"/>
    <s v="December"/>
    <n v="2023"/>
  </r>
  <r>
    <s v="S00173447"/>
    <x v="21"/>
    <s v="P09"/>
    <x v="4"/>
    <x v="88"/>
    <n v="13689"/>
    <n v="652"/>
    <x v="0"/>
    <n v="20.995398773006134"/>
    <s v="Yes"/>
    <s v="November"/>
    <n v="2023"/>
  </r>
  <r>
    <s v="S00173457"/>
    <x v="21"/>
    <s v="P10"/>
    <x v="5"/>
    <x v="131"/>
    <n v="6795"/>
    <n v="523"/>
    <x v="0"/>
    <n v="12.992351816443595"/>
    <s v="Yes"/>
    <s v="May"/>
    <n v="2024"/>
  </r>
  <r>
    <s v="S00173476"/>
    <x v="21"/>
    <s v="P10"/>
    <x v="1"/>
    <x v="218"/>
    <n v="855"/>
    <n v="62"/>
    <x v="0"/>
    <n v="13.790322580645162"/>
    <s v="Yes"/>
    <s v="February"/>
    <n v="2024"/>
  </r>
  <r>
    <s v="S00173504"/>
    <x v="21"/>
    <s v="P10"/>
    <x v="3"/>
    <x v="387"/>
    <n v="2299.5"/>
    <n v="177"/>
    <x v="0"/>
    <n v="12.991525423728813"/>
    <s v="Yes"/>
    <s v="March"/>
    <n v="2023"/>
  </r>
  <r>
    <s v="S00173561"/>
    <x v="21"/>
    <s v="P10"/>
    <x v="1"/>
    <x v="181"/>
    <n v="5865.75"/>
    <n v="489"/>
    <x v="3"/>
    <n v="11.995398773006135"/>
    <s v="No"/>
    <s v="October"/>
    <n v="2023"/>
  </r>
  <r>
    <s v="S00173586"/>
    <x v="21"/>
    <s v="P11"/>
    <x v="4"/>
    <x v="205"/>
    <n v="5670"/>
    <n v="299"/>
    <x v="0"/>
    <n v="18.963210702341136"/>
    <s v="Yes"/>
    <s v="June"/>
    <n v="2024"/>
  </r>
  <r>
    <s v="S00173599"/>
    <x v="21"/>
    <s v="P11"/>
    <x v="0"/>
    <x v="81"/>
    <n v="5505.75"/>
    <n v="290"/>
    <x v="0"/>
    <n v="18.985344827586207"/>
    <s v="Yes"/>
    <s v="July"/>
    <n v="2023"/>
  </r>
  <r>
    <s v="S00173663"/>
    <x v="21"/>
    <s v="P12"/>
    <x v="1"/>
    <x v="284"/>
    <n v="2211.75"/>
    <n v="148"/>
    <x v="0"/>
    <n v="14.944256756756756"/>
    <s v="Yes"/>
    <s v="March"/>
    <n v="2024"/>
  </r>
  <r>
    <s v="S00173673"/>
    <x v="21"/>
    <s v="P13"/>
    <x v="3"/>
    <x v="443"/>
    <n v="6907.5"/>
    <n v="1152"/>
    <x v="1"/>
    <n v="5.99609375"/>
    <s v="No"/>
    <s v="July"/>
    <n v="2024"/>
  </r>
  <r>
    <s v="S00173692"/>
    <x v="21"/>
    <s v="P13"/>
    <x v="3"/>
    <x v="84"/>
    <n v="5852.25"/>
    <n v="586"/>
    <x v="0"/>
    <n v="9.9867747440273043"/>
    <s v="Yes"/>
    <s v="November"/>
    <n v="2023"/>
  </r>
  <r>
    <s v="S00173721"/>
    <x v="21"/>
    <s v="P13"/>
    <x v="4"/>
    <x v="383"/>
    <n v="2022.75"/>
    <n v="338"/>
    <x v="0"/>
    <n v="5.984467455621302"/>
    <s v="Yes"/>
    <s v="October"/>
    <n v="2023"/>
  </r>
  <r>
    <s v="S00173747"/>
    <x v="21"/>
    <s v="P13"/>
    <x v="2"/>
    <x v="189"/>
    <n v="4286.25"/>
    <n v="477"/>
    <x v="0"/>
    <n v="8.9858490566037741"/>
    <s v="Yes"/>
    <s v="November"/>
    <n v="2023"/>
  </r>
  <r>
    <s v="S00173813"/>
    <x v="21"/>
    <s v="P14"/>
    <x v="5"/>
    <x v="197"/>
    <n v="3532.5"/>
    <n v="221"/>
    <x v="0"/>
    <n v="15.984162895927602"/>
    <s v="Yes"/>
    <s v="November"/>
    <n v="2023"/>
  </r>
  <r>
    <s v="S00173872"/>
    <x v="21"/>
    <s v="P15"/>
    <x v="4"/>
    <x v="95"/>
    <n v="2391.75"/>
    <n v="141"/>
    <x v="1"/>
    <n v="16.962765957446809"/>
    <s v="No"/>
    <s v="July"/>
    <n v="2024"/>
  </r>
  <r>
    <s v="S00173876"/>
    <x v="21"/>
    <s v="P15"/>
    <x v="3"/>
    <x v="126"/>
    <n v="1383.75"/>
    <n v="82"/>
    <x v="0"/>
    <n v="16.875"/>
    <s v="Yes"/>
    <s v="December"/>
    <n v="2023"/>
  </r>
  <r>
    <s v="S00173925"/>
    <x v="21"/>
    <s v="P16"/>
    <x v="4"/>
    <x v="435"/>
    <n v="3692.25"/>
    <n v="218"/>
    <x v="0"/>
    <n v="16.936926605504588"/>
    <s v="Yes"/>
    <s v="April"/>
    <n v="2024"/>
  </r>
  <r>
    <s v="S00173946"/>
    <x v="21"/>
    <s v="P16"/>
    <x v="3"/>
    <x v="89"/>
    <n v="5465.25"/>
    <n v="365"/>
    <x v="0"/>
    <n v="14.973287671232876"/>
    <s v="Yes"/>
    <s v="December"/>
    <n v="2023"/>
  </r>
  <r>
    <s v="S00173963"/>
    <x v="21"/>
    <s v="P16"/>
    <x v="3"/>
    <x v="428"/>
    <n v="965.25"/>
    <n v="61"/>
    <x v="0"/>
    <n v="15.823770491803279"/>
    <s v="Yes"/>
    <s v="June"/>
    <n v="2024"/>
  </r>
  <r>
    <s v="S00174070"/>
    <x v="21"/>
    <s v="P18"/>
    <x v="2"/>
    <x v="111"/>
    <n v="11119.5"/>
    <n v="1011"/>
    <x v="0"/>
    <n v="10.998516320474778"/>
    <s v="Yes"/>
    <s v="April"/>
    <n v="2024"/>
  </r>
  <r>
    <s v="S00174086"/>
    <x v="21"/>
    <s v="P18"/>
    <x v="5"/>
    <x v="124"/>
    <n v="1485"/>
    <n v="186"/>
    <x v="0"/>
    <n v="7.9838709677419351"/>
    <s v="Yes"/>
    <s v="January"/>
    <n v="2023"/>
  </r>
  <r>
    <s v="S00174101"/>
    <x v="21"/>
    <s v="P18"/>
    <x v="5"/>
    <x v="191"/>
    <n v="2153.25"/>
    <n v="216"/>
    <x v="0"/>
    <n v="9.96875"/>
    <s v="Yes"/>
    <s v="February"/>
    <n v="2024"/>
  </r>
  <r>
    <s v="S00174184"/>
    <x v="21"/>
    <s v="P20"/>
    <x v="3"/>
    <x v="209"/>
    <n v="5886"/>
    <n v="536"/>
    <x v="0"/>
    <n v="10.98134328358209"/>
    <s v="Yes"/>
    <s v="May"/>
    <n v="2024"/>
  </r>
  <r>
    <s v="S00174201"/>
    <x v="21"/>
    <s v="P20"/>
    <x v="3"/>
    <x v="349"/>
    <n v="1003.5"/>
    <n v="92"/>
    <x v="1"/>
    <n v="10.907608695652174"/>
    <s v="No"/>
    <s v="August"/>
    <n v="2024"/>
  </r>
  <r>
    <s v="S00174202"/>
    <x v="21"/>
    <s v="P20"/>
    <x v="3"/>
    <x v="370"/>
    <n v="6882.75"/>
    <n v="689"/>
    <x v="0"/>
    <n v="9.9894775036284464"/>
    <s v="Yes"/>
    <s v="June"/>
    <n v="2024"/>
  </r>
  <r>
    <s v="S00174203"/>
    <x v="21"/>
    <s v="P20"/>
    <x v="5"/>
    <x v="369"/>
    <n v="5530.5"/>
    <n v="503"/>
    <x v="0"/>
    <n v="10.995029821073558"/>
    <s v="Yes"/>
    <s v="October"/>
    <n v="2023"/>
  </r>
  <r>
    <s v="S00174204"/>
    <x v="21"/>
    <s v="P20"/>
    <x v="5"/>
    <x v="92"/>
    <n v="7859.25"/>
    <n v="983"/>
    <x v="0"/>
    <n v="7.9951678535096642"/>
    <s v="Yes"/>
    <s v="July"/>
    <n v="2023"/>
  </r>
  <r>
    <s v="S00174223"/>
    <x v="21"/>
    <s v="P20"/>
    <x v="2"/>
    <x v="350"/>
    <n v="1093.5"/>
    <n v="92"/>
    <x v="0"/>
    <n v="11.885869565217391"/>
    <s v="Yes"/>
    <s v="November"/>
    <n v="2023"/>
  </r>
  <r>
    <s v="S00174236"/>
    <x v="21"/>
    <s v="P21"/>
    <x v="3"/>
    <x v="172"/>
    <n v="654.75"/>
    <n v="66"/>
    <x v="0"/>
    <n v="9.920454545454545"/>
    <s v="Yes"/>
    <s v="January"/>
    <n v="2023"/>
  </r>
  <r>
    <s v="S00174253"/>
    <x v="21"/>
    <s v="P21"/>
    <x v="3"/>
    <x v="293"/>
    <n v="10680.75"/>
    <n v="1069"/>
    <x v="0"/>
    <n v="9.9913470533208599"/>
    <s v="Yes"/>
    <s v="April"/>
    <n v="2023"/>
  </r>
  <r>
    <s v="S00174255"/>
    <x v="21"/>
    <s v="P21"/>
    <x v="5"/>
    <x v="261"/>
    <n v="5220"/>
    <n v="746"/>
    <x v="0"/>
    <n v="6.9973190348525467"/>
    <s v="Yes"/>
    <s v="June"/>
    <n v="2024"/>
  </r>
  <r>
    <s v="S00174258"/>
    <x v="21"/>
    <s v="P21"/>
    <x v="1"/>
    <x v="167"/>
    <n v="4333.5"/>
    <n v="434"/>
    <x v="3"/>
    <n v="9.9850230414746548"/>
    <s v="No"/>
    <s v="April"/>
    <n v="2023"/>
  </r>
  <r>
    <s v="S00174277"/>
    <x v="21"/>
    <s v="P21"/>
    <x v="0"/>
    <x v="370"/>
    <n v="693"/>
    <n v="70"/>
    <x v="0"/>
    <n v="9.9"/>
    <s v="Yes"/>
    <s v="June"/>
    <n v="2024"/>
  </r>
  <r>
    <s v="S00174281"/>
    <x v="21"/>
    <s v="P21"/>
    <x v="4"/>
    <x v="110"/>
    <n v="1899"/>
    <n v="211"/>
    <x v="1"/>
    <n v="9"/>
    <s v="No"/>
    <s v="August"/>
    <n v="2024"/>
  </r>
  <r>
    <s v="S00174307"/>
    <x v="21"/>
    <s v="P21"/>
    <x v="5"/>
    <x v="261"/>
    <n v="7546.5"/>
    <n v="1079"/>
    <x v="0"/>
    <n v="6.9939759036144578"/>
    <s v="Yes"/>
    <s v="June"/>
    <n v="2024"/>
  </r>
  <r>
    <s v="S00174319"/>
    <x v="21"/>
    <s v="P22"/>
    <x v="3"/>
    <x v="305"/>
    <n v="3537"/>
    <n v="169"/>
    <x v="0"/>
    <n v="20.928994082840237"/>
    <s v="Yes"/>
    <s v="June"/>
    <n v="2024"/>
  </r>
  <r>
    <s v="S00174345"/>
    <x v="21"/>
    <s v="P22"/>
    <x v="0"/>
    <x v="425"/>
    <n v="6437.25"/>
    <n v="307"/>
    <x v="0"/>
    <n v="20.968241042345277"/>
    <s v="Yes"/>
    <s v="December"/>
    <n v="2023"/>
  </r>
  <r>
    <s v="S00174348"/>
    <x v="21"/>
    <s v="P22"/>
    <x v="4"/>
    <x v="211"/>
    <n v="2043"/>
    <n v="98"/>
    <x v="2"/>
    <n v="20.846938775510203"/>
    <s v="No"/>
    <s v="September"/>
    <n v="2024"/>
  </r>
  <r>
    <s v="S00174353"/>
    <x v="21"/>
    <s v="P22"/>
    <x v="3"/>
    <x v="207"/>
    <n v="10071"/>
    <n v="458"/>
    <x v="0"/>
    <n v="21.989082969432314"/>
    <s v="Yes"/>
    <s v="June"/>
    <n v="2024"/>
  </r>
  <r>
    <s v="S00174433"/>
    <x v="21"/>
    <s v="P01"/>
    <x v="4"/>
    <x v="12"/>
    <n v="4610.25"/>
    <n v="308"/>
    <x v="0"/>
    <n v="14.968344155844155"/>
    <s v="Yes"/>
    <s v="August"/>
    <n v="2023"/>
  </r>
  <r>
    <s v="S00174457"/>
    <x v="21"/>
    <s v="P01"/>
    <x v="3"/>
    <x v="399"/>
    <n v="9018"/>
    <n v="752"/>
    <x v="0"/>
    <n v="11.992021276595745"/>
    <s v="Yes"/>
    <s v="June"/>
    <n v="2023"/>
  </r>
  <r>
    <s v="S00174468"/>
    <x v="21"/>
    <s v="P01"/>
    <x v="4"/>
    <x v="373"/>
    <n v="1453.5"/>
    <n v="112"/>
    <x v="0"/>
    <n v="12.977678571428571"/>
    <s v="Yes"/>
    <s v="October"/>
    <n v="2023"/>
  </r>
  <r>
    <s v="S00174491"/>
    <x v="21"/>
    <s v="P01"/>
    <x v="3"/>
    <x v="21"/>
    <n v="10104.75"/>
    <n v="778"/>
    <x v="0"/>
    <n v="12.988110539845758"/>
    <s v="Yes"/>
    <s v="October"/>
    <n v="2023"/>
  </r>
  <r>
    <s v="S00174512"/>
    <x v="21"/>
    <s v="P02"/>
    <x v="2"/>
    <x v="196"/>
    <n v="3289.5"/>
    <n v="220"/>
    <x v="0"/>
    <n v="14.952272727272728"/>
    <s v="Yes"/>
    <s v="June"/>
    <n v="2023"/>
  </r>
  <r>
    <s v="S00174515"/>
    <x v="21"/>
    <s v="P02"/>
    <x v="0"/>
    <x v="18"/>
    <n v="227.25"/>
    <n v="16"/>
    <x v="0"/>
    <n v="14.203125"/>
    <s v="Yes"/>
    <s v="June"/>
    <n v="2023"/>
  </r>
  <r>
    <s v="S00174520"/>
    <x v="21"/>
    <s v="P02"/>
    <x v="4"/>
    <x v="256"/>
    <n v="10545.75"/>
    <n v="812"/>
    <x v="0"/>
    <n v="12.987376847290641"/>
    <s v="Yes"/>
    <s v="January"/>
    <n v="2024"/>
  </r>
  <r>
    <s v="S00174530"/>
    <x v="21"/>
    <s v="P03"/>
    <x v="1"/>
    <x v="292"/>
    <n v="6813"/>
    <n v="568"/>
    <x v="0"/>
    <n v="11.994718309859154"/>
    <s v="Yes"/>
    <s v="February"/>
    <n v="2024"/>
  </r>
  <r>
    <s v="S00174542"/>
    <x v="21"/>
    <s v="P04"/>
    <x v="3"/>
    <x v="82"/>
    <n v="5580"/>
    <n v="798"/>
    <x v="0"/>
    <n v="6.992481203007519"/>
    <s v="Yes"/>
    <s v="February"/>
    <n v="2024"/>
  </r>
  <r>
    <s v="S00174556"/>
    <x v="21"/>
    <s v="P04"/>
    <x v="3"/>
    <x v="197"/>
    <n v="6682.5"/>
    <n v="743"/>
    <x v="0"/>
    <n v="8.9939434724091516"/>
    <s v="Yes"/>
    <s v="November"/>
    <n v="2023"/>
  </r>
  <r>
    <s v="S00174623"/>
    <x v="21"/>
    <s v="P04"/>
    <x v="4"/>
    <x v="412"/>
    <n v="8646.75"/>
    <n v="1442"/>
    <x v="0"/>
    <n v="5.9963592233009706"/>
    <s v="Yes"/>
    <s v="July"/>
    <n v="2023"/>
  </r>
  <r>
    <s v="S00174635"/>
    <x v="21"/>
    <s v="P04"/>
    <x v="0"/>
    <x v="291"/>
    <n v="1509.75"/>
    <n v="252"/>
    <x v="0"/>
    <n v="5.9910714285714288"/>
    <s v="Yes"/>
    <s v="January"/>
    <n v="2023"/>
  </r>
  <r>
    <s v="S00174658"/>
    <x v="21"/>
    <s v="P05"/>
    <x v="3"/>
    <x v="2"/>
    <n v="2571.75"/>
    <n v="322"/>
    <x v="0"/>
    <n v="7.9868012422360248"/>
    <s v="Yes"/>
    <s v="June"/>
    <n v="2024"/>
  </r>
  <r>
    <s v="S00174685"/>
    <x v="21"/>
    <s v="P05"/>
    <x v="0"/>
    <x v="330"/>
    <n v="1293.75"/>
    <n v="185"/>
    <x v="0"/>
    <n v="6.993243243243243"/>
    <s v="Yes"/>
    <s v="March"/>
    <n v="2024"/>
  </r>
  <r>
    <s v="S00174708"/>
    <x v="21"/>
    <s v="P05"/>
    <x v="4"/>
    <x v="259"/>
    <n v="9029.25"/>
    <n v="1806"/>
    <x v="0"/>
    <n v="4.9995847176079735"/>
    <s v="Yes"/>
    <s v="February"/>
    <n v="2023"/>
  </r>
  <r>
    <s v="S00174731"/>
    <x v="21"/>
    <s v="P05"/>
    <x v="5"/>
    <x v="305"/>
    <n v="4315.5"/>
    <n v="540"/>
    <x v="0"/>
    <n v="7.9916666666666663"/>
    <s v="Yes"/>
    <s v="June"/>
    <n v="2024"/>
  </r>
  <r>
    <s v="S00174734"/>
    <x v="21"/>
    <s v="P05"/>
    <x v="1"/>
    <x v="62"/>
    <n v="8178.75"/>
    <n v="1023"/>
    <x v="0"/>
    <n v="7.9948680351906161"/>
    <s v="Yes"/>
    <s v="November"/>
    <n v="2023"/>
  </r>
  <r>
    <s v="S00174777"/>
    <x v="21"/>
    <s v="P06"/>
    <x v="3"/>
    <x v="328"/>
    <n v="4360.5"/>
    <n v="156"/>
    <x v="0"/>
    <n v="27.951923076923077"/>
    <s v="Yes"/>
    <s v="January"/>
    <n v="2023"/>
  </r>
  <r>
    <s v="S00174823"/>
    <x v="21"/>
    <s v="P07"/>
    <x v="0"/>
    <x v="215"/>
    <n v="5233.5"/>
    <n v="187"/>
    <x v="2"/>
    <n v="27.986631016042782"/>
    <s v="No"/>
    <s v="September"/>
    <n v="2024"/>
  </r>
  <r>
    <s v="S00174836"/>
    <x v="21"/>
    <s v="P07"/>
    <x v="1"/>
    <x v="434"/>
    <n v="4970.25"/>
    <n v="199"/>
    <x v="0"/>
    <n v="24.976130653266331"/>
    <s v="Yes"/>
    <s v="May"/>
    <n v="2024"/>
  </r>
  <r>
    <s v="S00174845"/>
    <x v="21"/>
    <s v="P07"/>
    <x v="3"/>
    <x v="408"/>
    <n v="5186.25"/>
    <n v="186"/>
    <x v="0"/>
    <n v="27.883064516129032"/>
    <s v="Yes"/>
    <s v="June"/>
    <n v="2023"/>
  </r>
  <r>
    <s v="S00174876"/>
    <x v="21"/>
    <s v="P07"/>
    <x v="4"/>
    <x v="187"/>
    <n v="5573.25"/>
    <n v="233"/>
    <x v="0"/>
    <n v="23.919527896995707"/>
    <s v="Yes"/>
    <s v="February"/>
    <n v="2024"/>
  </r>
  <r>
    <s v="S00174881"/>
    <x v="21"/>
    <s v="P08"/>
    <x v="3"/>
    <x v="421"/>
    <n v="10113.75"/>
    <n v="482"/>
    <x v="0"/>
    <n v="20.982883817427386"/>
    <s v="Yes"/>
    <s v="February"/>
    <n v="2023"/>
  </r>
  <r>
    <s v="S00174898"/>
    <x v="21"/>
    <s v="P08"/>
    <x v="3"/>
    <x v="97"/>
    <n v="7249.5"/>
    <n v="382"/>
    <x v="0"/>
    <n v="18.977748691099478"/>
    <s v="Yes"/>
    <s v="September"/>
    <n v="2023"/>
  </r>
  <r>
    <s v="S00174908"/>
    <x v="21"/>
    <s v="P08"/>
    <x v="0"/>
    <x v="141"/>
    <n v="8466.75"/>
    <n v="471"/>
    <x v="0"/>
    <n v="17.976114649681527"/>
    <s v="Yes"/>
    <s v="December"/>
    <n v="2023"/>
  </r>
  <r>
    <s v="S00174922"/>
    <x v="21"/>
    <s v="P08"/>
    <x v="1"/>
    <x v="38"/>
    <n v="2711.25"/>
    <n v="143"/>
    <x v="0"/>
    <n v="18.95979020979021"/>
    <s v="Yes"/>
    <s v="January"/>
    <n v="2024"/>
  </r>
  <r>
    <s v="S00174937"/>
    <x v="21"/>
    <s v="P08"/>
    <x v="2"/>
    <x v="137"/>
    <n v="3631.5"/>
    <n v="192"/>
    <x v="2"/>
    <n v="18.9140625"/>
    <s v="No"/>
    <s v="September"/>
    <n v="2024"/>
  </r>
  <r>
    <s v="S00174939"/>
    <x v="21"/>
    <s v="P08"/>
    <x v="1"/>
    <x v="328"/>
    <n v="2529"/>
    <n v="115"/>
    <x v="0"/>
    <n v="21.991304347826087"/>
    <s v="Yes"/>
    <s v="January"/>
    <n v="2023"/>
  </r>
  <r>
    <s v="S00174954"/>
    <x v="21"/>
    <s v="P08"/>
    <x v="2"/>
    <x v="62"/>
    <n v="4619.25"/>
    <n v="231"/>
    <x v="0"/>
    <n v="19.996753246753247"/>
    <s v="Yes"/>
    <s v="November"/>
    <n v="2023"/>
  </r>
  <r>
    <s v="S00174966"/>
    <x v="21"/>
    <s v="P09"/>
    <x v="3"/>
    <x v="166"/>
    <n v="10147.5"/>
    <n v="535"/>
    <x v="0"/>
    <n v="18.967289719626169"/>
    <s v="Yes"/>
    <s v="September"/>
    <n v="2023"/>
  </r>
  <r>
    <s v="S00174983"/>
    <x v="21"/>
    <s v="P10"/>
    <x v="3"/>
    <x v="226"/>
    <n v="6898.5"/>
    <n v="460"/>
    <x v="0"/>
    <n v="14.996739130434783"/>
    <s v="Yes"/>
    <s v="May"/>
    <n v="2024"/>
  </r>
  <r>
    <s v="S00175037"/>
    <x v="21"/>
    <s v="P10"/>
    <x v="5"/>
    <x v="399"/>
    <n v="967.5"/>
    <n v="70"/>
    <x v="0"/>
    <n v="13.821428571428571"/>
    <s v="Yes"/>
    <s v="June"/>
    <n v="2023"/>
  </r>
  <r>
    <s v="S00175056"/>
    <x v="21"/>
    <s v="P10"/>
    <x v="2"/>
    <x v="162"/>
    <n v="740.25"/>
    <n v="62"/>
    <x v="0"/>
    <n v="11.939516129032258"/>
    <s v="Yes"/>
    <s v="August"/>
    <n v="2023"/>
  </r>
  <r>
    <s v="S00175057"/>
    <x v="21"/>
    <s v="P10"/>
    <x v="1"/>
    <x v="160"/>
    <n v="13585.5"/>
    <n v="850"/>
    <x v="3"/>
    <n v="15.982941176470588"/>
    <s v="No"/>
    <s v="November"/>
    <n v="2023"/>
  </r>
  <r>
    <s v="S00175084"/>
    <x v="21"/>
    <s v="P10"/>
    <x v="3"/>
    <x v="420"/>
    <n v="3717"/>
    <n v="286"/>
    <x v="3"/>
    <n v="12.996503496503497"/>
    <s v="No"/>
    <s v="August"/>
    <n v="2024"/>
  </r>
  <r>
    <s v="S00175093"/>
    <x v="21"/>
    <s v="P10"/>
    <x v="0"/>
    <x v="70"/>
    <n v="4160.25"/>
    <n v="298"/>
    <x v="0"/>
    <n v="13.960570469798657"/>
    <s v="Yes"/>
    <s v="May"/>
    <n v="2023"/>
  </r>
  <r>
    <s v="S00175123"/>
    <x v="21"/>
    <s v="P11"/>
    <x v="5"/>
    <x v="276"/>
    <n v="7337.25"/>
    <n v="350"/>
    <x v="0"/>
    <n v="20.963571428571427"/>
    <s v="Yes"/>
    <s v="October"/>
    <n v="2023"/>
  </r>
  <r>
    <s v="S00175148"/>
    <x v="21"/>
    <s v="P12"/>
    <x v="4"/>
    <x v="282"/>
    <n v="10926"/>
    <n v="781"/>
    <x v="0"/>
    <n v="13.989756722151089"/>
    <s v="Yes"/>
    <s v="January"/>
    <n v="2024"/>
  </r>
  <r>
    <s v="S00175267"/>
    <x v="21"/>
    <s v="P13"/>
    <x v="4"/>
    <x v="425"/>
    <n v="9047.25"/>
    <n v="1508"/>
    <x v="0"/>
    <n v="5.9995026525198938"/>
    <s v="Yes"/>
    <s v="December"/>
    <n v="2023"/>
  </r>
  <r>
    <s v="S00175306"/>
    <x v="21"/>
    <s v="P13"/>
    <x v="3"/>
    <x v="345"/>
    <n v="1111.5"/>
    <n v="159"/>
    <x v="0"/>
    <n v="6.9905660377358494"/>
    <s v="Yes"/>
    <s v="September"/>
    <n v="2023"/>
  </r>
  <r>
    <s v="S00175347"/>
    <x v="21"/>
    <s v="P14"/>
    <x v="1"/>
    <x v="375"/>
    <n v="4587.75"/>
    <n v="255"/>
    <x v="0"/>
    <n v="17.991176470588236"/>
    <s v="Yes"/>
    <s v="June"/>
    <n v="2024"/>
  </r>
  <r>
    <s v="S00175362"/>
    <x v="21"/>
    <s v="P14"/>
    <x v="2"/>
    <x v="194"/>
    <n v="4943.25"/>
    <n v="309"/>
    <x v="0"/>
    <n v="15.99757281553398"/>
    <s v="Yes"/>
    <s v="May"/>
    <n v="2024"/>
  </r>
  <r>
    <s v="S00175364"/>
    <x v="21"/>
    <s v="P14"/>
    <x v="1"/>
    <x v="389"/>
    <n v="3674.25"/>
    <n v="263"/>
    <x v="0"/>
    <n v="13.970532319391635"/>
    <s v="Yes"/>
    <s v="August"/>
    <n v="2023"/>
  </r>
  <r>
    <s v="S00175370"/>
    <x v="21"/>
    <s v="P14"/>
    <x v="4"/>
    <x v="139"/>
    <n v="1552.5"/>
    <n v="104"/>
    <x v="0"/>
    <n v="14.927884615384615"/>
    <s v="Yes"/>
    <s v="March"/>
    <n v="2024"/>
  </r>
  <r>
    <s v="S00175379"/>
    <x v="21"/>
    <s v="P14"/>
    <x v="2"/>
    <x v="98"/>
    <n v="4941"/>
    <n v="275"/>
    <x v="1"/>
    <n v="17.967272727272729"/>
    <s v="No"/>
    <s v="July"/>
    <n v="2024"/>
  </r>
  <r>
    <s v="S00175408"/>
    <x v="21"/>
    <s v="P15"/>
    <x v="3"/>
    <x v="202"/>
    <n v="137.25"/>
    <n v="7"/>
    <x v="0"/>
    <n v="19.607142857142858"/>
    <s v="Yes"/>
    <s v="June"/>
    <n v="2023"/>
  </r>
  <r>
    <s v="S00175461"/>
    <x v="21"/>
    <s v="P16"/>
    <x v="5"/>
    <x v="381"/>
    <n v="2810.25"/>
    <n v="188"/>
    <x v="0"/>
    <n v="14.94813829787234"/>
    <s v="Yes"/>
    <s v="October"/>
    <n v="2023"/>
  </r>
  <r>
    <s v="S00175479"/>
    <x v="21"/>
    <s v="P16"/>
    <x v="5"/>
    <x v="303"/>
    <n v="7904.25"/>
    <n v="495"/>
    <x v="0"/>
    <n v="15.968181818181819"/>
    <s v="Yes"/>
    <s v="January"/>
    <n v="2024"/>
  </r>
  <r>
    <s v="S00175489"/>
    <x v="21"/>
    <s v="P16"/>
    <x v="4"/>
    <x v="25"/>
    <n v="5186.25"/>
    <n v="289"/>
    <x v="0"/>
    <n v="17.945501730103807"/>
    <s v="Yes"/>
    <s v="September"/>
    <n v="2023"/>
  </r>
  <r>
    <s v="S00175503"/>
    <x v="21"/>
    <s v="P16"/>
    <x v="0"/>
    <x v="143"/>
    <n v="2594.25"/>
    <n v="173"/>
    <x v="0"/>
    <n v="14.995664739884393"/>
    <s v="Yes"/>
    <s v="October"/>
    <n v="2023"/>
  </r>
  <r>
    <s v="S00175523"/>
    <x v="21"/>
    <s v="P17"/>
    <x v="4"/>
    <x v="175"/>
    <n v="7805.25"/>
    <n v="1116"/>
    <x v="0"/>
    <n v="6.993951612903226"/>
    <s v="Yes"/>
    <s v="February"/>
    <n v="2023"/>
  </r>
  <r>
    <s v="S00175532"/>
    <x v="21"/>
    <s v="P17"/>
    <x v="2"/>
    <x v="312"/>
    <n v="2085.75"/>
    <n v="209"/>
    <x v="1"/>
    <n v="9.9796650717703344"/>
    <s v="No"/>
    <s v="August"/>
    <n v="2024"/>
  </r>
  <r>
    <s v="S00175535"/>
    <x v="21"/>
    <s v="P17"/>
    <x v="0"/>
    <x v="304"/>
    <n v="3429"/>
    <n v="381"/>
    <x v="0"/>
    <n v="9"/>
    <s v="Yes"/>
    <s v="November"/>
    <n v="2023"/>
  </r>
  <r>
    <s v="S00175558"/>
    <x v="21"/>
    <s v="P17"/>
    <x v="4"/>
    <x v="151"/>
    <n v="888.75"/>
    <n v="112"/>
    <x v="0"/>
    <n v="7.9352678571428568"/>
    <s v="Yes"/>
    <s v="October"/>
    <n v="2023"/>
  </r>
  <r>
    <s v="S00175581"/>
    <x v="21"/>
    <s v="P18"/>
    <x v="5"/>
    <x v="36"/>
    <n v="3771"/>
    <n v="419"/>
    <x v="0"/>
    <n v="9"/>
    <s v="Yes"/>
    <s v="February"/>
    <n v="2023"/>
  </r>
  <r>
    <s v="S00175610"/>
    <x v="21"/>
    <s v="P18"/>
    <x v="3"/>
    <x v="348"/>
    <n v="2142"/>
    <n v="268"/>
    <x v="0"/>
    <n v="7.9925373134328357"/>
    <s v="Yes"/>
    <s v="May"/>
    <n v="2024"/>
  </r>
  <r>
    <s v="S00175613"/>
    <x v="21"/>
    <s v="P18"/>
    <x v="3"/>
    <x v="227"/>
    <n v="1509.75"/>
    <n v="168"/>
    <x v="0"/>
    <n v="8.9866071428571423"/>
    <s v="Yes"/>
    <s v="March"/>
    <n v="2023"/>
  </r>
  <r>
    <s v="S00175637"/>
    <x v="21"/>
    <s v="P18"/>
    <x v="0"/>
    <x v="61"/>
    <n v="1692"/>
    <n v="212"/>
    <x v="0"/>
    <n v="7.9811320754716979"/>
    <s v="Yes"/>
    <s v="January"/>
    <n v="2024"/>
  </r>
  <r>
    <s v="S00175668"/>
    <x v="21"/>
    <s v="P19"/>
    <x v="2"/>
    <x v="274"/>
    <n v="51.75"/>
    <n v="3"/>
    <x v="0"/>
    <n v="17.25"/>
    <s v="Yes"/>
    <s v="February"/>
    <n v="2024"/>
  </r>
  <r>
    <s v="S00175672"/>
    <x v="21"/>
    <s v="P19"/>
    <x v="0"/>
    <x v="381"/>
    <n v="996.75"/>
    <n v="35"/>
    <x v="0"/>
    <n v="28.478571428571428"/>
    <s v="Yes"/>
    <s v="October"/>
    <n v="2023"/>
  </r>
  <r>
    <s v="S00175680"/>
    <x v="21"/>
    <s v="P19"/>
    <x v="3"/>
    <x v="52"/>
    <n v="9258.75"/>
    <n v="371"/>
    <x v="0"/>
    <n v="24.956199460916441"/>
    <s v="Yes"/>
    <s v="August"/>
    <n v="2023"/>
  </r>
  <r>
    <s v="S00175687"/>
    <x v="21"/>
    <s v="P19"/>
    <x v="1"/>
    <x v="395"/>
    <n v="3741.75"/>
    <n v="144"/>
    <x v="0"/>
    <n v="25.984375"/>
    <s v="Yes"/>
    <s v="May"/>
    <n v="2024"/>
  </r>
  <r>
    <s v="S00175702"/>
    <x v="21"/>
    <s v="P19"/>
    <x v="2"/>
    <x v="261"/>
    <n v="9072"/>
    <n v="363"/>
    <x v="0"/>
    <n v="24.991735537190081"/>
    <s v="Yes"/>
    <s v="June"/>
    <n v="2024"/>
  </r>
  <r>
    <s v="S00175724"/>
    <x v="21"/>
    <s v="P20"/>
    <x v="0"/>
    <x v="302"/>
    <n v="7618.5"/>
    <n v="635"/>
    <x v="0"/>
    <n v="11.99763779527559"/>
    <s v="Yes"/>
    <s v="April"/>
    <n v="2023"/>
  </r>
  <r>
    <s v="S00175736"/>
    <x v="21"/>
    <s v="P20"/>
    <x v="2"/>
    <x v="308"/>
    <n v="137.25"/>
    <n v="13"/>
    <x v="0"/>
    <n v="10.557692307692308"/>
    <s v="Yes"/>
    <s v="March"/>
    <n v="2024"/>
  </r>
  <r>
    <s v="S00175801"/>
    <x v="21"/>
    <s v="P21"/>
    <x v="5"/>
    <x v="385"/>
    <n v="2889"/>
    <n v="362"/>
    <x v="2"/>
    <n v="7.9806629834254146"/>
    <s v="No"/>
    <s v="September"/>
    <n v="2024"/>
  </r>
  <r>
    <s v="S00175854"/>
    <x v="21"/>
    <s v="P22"/>
    <x v="5"/>
    <x v="210"/>
    <n v="1559.25"/>
    <n v="78"/>
    <x v="0"/>
    <n v="19.990384615384617"/>
    <s v="Yes"/>
    <s v="July"/>
    <n v="2023"/>
  </r>
  <r>
    <s v="S00175862"/>
    <x v="21"/>
    <s v="P22"/>
    <x v="4"/>
    <x v="102"/>
    <n v="969.75"/>
    <n v="47"/>
    <x v="0"/>
    <n v="20.632978723404257"/>
    <s v="Yes"/>
    <s v="March"/>
    <n v="2024"/>
  </r>
  <r>
    <s v="S00175905"/>
    <x v="21"/>
    <s v="P22"/>
    <x v="5"/>
    <x v="168"/>
    <n v="5454"/>
    <n v="273"/>
    <x v="0"/>
    <n v="19.978021978021978"/>
    <s v="Yes"/>
    <s v="January"/>
    <n v="2024"/>
  </r>
  <r>
    <s v="S00175921"/>
    <x v="21"/>
    <s v="P22"/>
    <x v="5"/>
    <x v="174"/>
    <n v="8095.5"/>
    <n v="405"/>
    <x v="1"/>
    <n v="19.988888888888887"/>
    <s v="No"/>
    <s v="August"/>
    <n v="2024"/>
  </r>
  <r>
    <s v="S00175927"/>
    <x v="21"/>
    <s v="P22"/>
    <x v="0"/>
    <x v="296"/>
    <n v="5829.75"/>
    <n v="324"/>
    <x v="0"/>
    <n v="17.993055555555557"/>
    <s v="Yes"/>
    <s v="July"/>
    <n v="2023"/>
  </r>
  <r>
    <s v="S00175933"/>
    <x v="21"/>
    <s v="P22"/>
    <x v="3"/>
    <x v="117"/>
    <n v="5411.25"/>
    <n v="271"/>
    <x v="0"/>
    <n v="19.967712177121772"/>
    <s v="Yes"/>
    <s v="February"/>
    <n v="2024"/>
  </r>
  <r>
    <s v="S00175940"/>
    <x v="21"/>
    <s v="P22"/>
    <x v="2"/>
    <x v="163"/>
    <n v="11425.5"/>
    <n v="602"/>
    <x v="0"/>
    <n v="18.979235880398672"/>
    <s v="Yes"/>
    <s v="January"/>
    <n v="2023"/>
  </r>
  <r>
    <s v="S00175948"/>
    <x v="21"/>
    <s v="P22"/>
    <x v="4"/>
    <x v="100"/>
    <n v="13477.5"/>
    <n v="642"/>
    <x v="0"/>
    <n v="20.992990654205606"/>
    <s v="Yes"/>
    <s v="November"/>
    <n v="2023"/>
  </r>
  <r>
    <s v="S00175955"/>
    <x v="21"/>
    <s v="P01"/>
    <x v="5"/>
    <x v="398"/>
    <n v="7636.5"/>
    <n v="637"/>
    <x v="0"/>
    <n v="11.988226059654631"/>
    <s v="Yes"/>
    <s v="May"/>
    <n v="2023"/>
  </r>
  <r>
    <s v="S00175960"/>
    <x v="21"/>
    <s v="P01"/>
    <x v="0"/>
    <x v="19"/>
    <n v="3102.75"/>
    <n v="239"/>
    <x v="0"/>
    <n v="12.982217573221757"/>
    <s v="Yes"/>
    <s v="June"/>
    <n v="2023"/>
  </r>
  <r>
    <s v="S00175963"/>
    <x v="21"/>
    <s v="P01"/>
    <x v="4"/>
    <x v="442"/>
    <n v="7157.25"/>
    <n v="597"/>
    <x v="0"/>
    <n v="11.988693467336683"/>
    <s v="Yes"/>
    <s v="April"/>
    <n v="2023"/>
  </r>
  <r>
    <s v="S00175988"/>
    <x v="21"/>
    <s v="P01"/>
    <x v="5"/>
    <x v="120"/>
    <n v="9841.5"/>
    <n v="703"/>
    <x v="0"/>
    <n v="13.999288762446657"/>
    <s v="Yes"/>
    <s v="February"/>
    <n v="2023"/>
  </r>
  <r>
    <s v="S00176004"/>
    <x v="21"/>
    <s v="P01"/>
    <x v="3"/>
    <x v="159"/>
    <n v="5820.75"/>
    <n v="364"/>
    <x v="0"/>
    <n v="15.991071428571429"/>
    <s v="Yes"/>
    <s v="June"/>
    <n v="2023"/>
  </r>
  <r>
    <s v="S00176023"/>
    <x v="21"/>
    <s v="P01"/>
    <x v="5"/>
    <x v="254"/>
    <n v="4090.5"/>
    <n v="315"/>
    <x v="0"/>
    <n v="12.985714285714286"/>
    <s v="Yes"/>
    <s v="August"/>
    <n v="2023"/>
  </r>
  <r>
    <s v="S00176063"/>
    <x v="21"/>
    <s v="P03"/>
    <x v="0"/>
    <x v="66"/>
    <n v="5523.75"/>
    <n v="425"/>
    <x v="3"/>
    <n v="12.997058823529411"/>
    <s v="No"/>
    <s v="December"/>
    <n v="2023"/>
  </r>
  <r>
    <s v="S00176065"/>
    <x v="21"/>
    <s v="P03"/>
    <x v="4"/>
    <x v="16"/>
    <n v="1842.75"/>
    <n v="142"/>
    <x v="1"/>
    <n v="12.977112676056338"/>
    <s v="No"/>
    <s v="July"/>
    <n v="2024"/>
  </r>
  <r>
    <s v="S00176077"/>
    <x v="21"/>
    <s v="P04"/>
    <x v="1"/>
    <x v="1"/>
    <n v="7490.25"/>
    <n v="937"/>
    <x v="0"/>
    <n v="7.9938633938100319"/>
    <s v="Yes"/>
    <s v="October"/>
    <n v="2023"/>
  </r>
  <r>
    <s v="S00176092"/>
    <x v="21"/>
    <s v="P04"/>
    <x v="5"/>
    <x v="328"/>
    <n v="12726"/>
    <n v="1818"/>
    <x v="0"/>
    <n v="7"/>
    <s v="Yes"/>
    <s v="January"/>
    <n v="2023"/>
  </r>
  <r>
    <s v="S00176096"/>
    <x v="21"/>
    <s v="P04"/>
    <x v="0"/>
    <x v="113"/>
    <n v="852.75"/>
    <n v="171"/>
    <x v="0"/>
    <n v="4.9868421052631575"/>
    <s v="Yes"/>
    <s v="May"/>
    <n v="2023"/>
  </r>
  <r>
    <s v="S00176101"/>
    <x v="21"/>
    <s v="P04"/>
    <x v="4"/>
    <x v="45"/>
    <n v="1089"/>
    <n v="182"/>
    <x v="0"/>
    <n v="5.9835164835164836"/>
    <s v="Yes"/>
    <s v="October"/>
    <n v="2023"/>
  </r>
  <r>
    <s v="S00176116"/>
    <x v="21"/>
    <s v="P04"/>
    <x v="4"/>
    <x v="310"/>
    <n v="2058.75"/>
    <n v="344"/>
    <x v="3"/>
    <n v="5.9847383720930232"/>
    <s v="No"/>
    <s v="January"/>
    <n v="2024"/>
  </r>
  <r>
    <s v="S00176168"/>
    <x v="21"/>
    <s v="P04"/>
    <x v="4"/>
    <x v="369"/>
    <n v="3865.5"/>
    <n v="553"/>
    <x v="0"/>
    <n v="6.9900542495479208"/>
    <s v="Yes"/>
    <s v="October"/>
    <n v="2023"/>
  </r>
  <r>
    <s v="S00176172"/>
    <x v="21"/>
    <s v="P04"/>
    <x v="3"/>
    <x v="21"/>
    <n v="7449.75"/>
    <n v="1065"/>
    <x v="3"/>
    <n v="6.9950704225352114"/>
    <s v="No"/>
    <s v="October"/>
    <n v="2023"/>
  </r>
  <r>
    <s v="S00176189"/>
    <x v="21"/>
    <s v="P05"/>
    <x v="3"/>
    <x v="431"/>
    <n v="573.75"/>
    <n v="115"/>
    <x v="0"/>
    <n v="4.9891304347826084"/>
    <s v="Yes"/>
    <s v="July"/>
    <n v="2023"/>
  </r>
  <r>
    <s v="S00176192"/>
    <x v="21"/>
    <s v="P05"/>
    <x v="5"/>
    <x v="205"/>
    <n v="684"/>
    <n v="137"/>
    <x v="0"/>
    <n v="4.992700729927007"/>
    <s v="Yes"/>
    <s v="June"/>
    <n v="2024"/>
  </r>
  <r>
    <s v="S00176202"/>
    <x v="21"/>
    <s v="P05"/>
    <x v="4"/>
    <x v="385"/>
    <n v="2810.25"/>
    <n v="313"/>
    <x v="2"/>
    <n v="8.9784345047923324"/>
    <s v="No"/>
    <s v="September"/>
    <n v="2024"/>
  </r>
  <r>
    <s v="S00176203"/>
    <x v="21"/>
    <s v="P05"/>
    <x v="4"/>
    <x v="354"/>
    <n v="6745.5"/>
    <n v="844"/>
    <x v="0"/>
    <n v="7.9922985781990521"/>
    <s v="Yes"/>
    <s v="January"/>
    <n v="2024"/>
  </r>
  <r>
    <s v="S00176210"/>
    <x v="21"/>
    <s v="P05"/>
    <x v="5"/>
    <x v="69"/>
    <n v="3312"/>
    <n v="474"/>
    <x v="0"/>
    <n v="6.9873417721518987"/>
    <s v="Yes"/>
    <s v="July"/>
    <n v="2023"/>
  </r>
  <r>
    <s v="S00176289"/>
    <x v="21"/>
    <s v="P05"/>
    <x v="4"/>
    <x v="76"/>
    <n v="405"/>
    <n v="51"/>
    <x v="0"/>
    <n v="7.9411764705882355"/>
    <s v="Yes"/>
    <s v="January"/>
    <n v="2023"/>
  </r>
  <r>
    <s v="S00176319"/>
    <x v="21"/>
    <s v="P06"/>
    <x v="0"/>
    <x v="21"/>
    <n v="3372.75"/>
    <n v="130"/>
    <x v="0"/>
    <n v="25.944230769230771"/>
    <s v="Yes"/>
    <s v="October"/>
    <n v="2023"/>
  </r>
  <r>
    <s v="S00176321"/>
    <x v="21"/>
    <s v="P06"/>
    <x v="4"/>
    <x v="421"/>
    <n v="2781"/>
    <n v="107"/>
    <x v="0"/>
    <n v="25.990654205607477"/>
    <s v="Yes"/>
    <s v="February"/>
    <n v="2023"/>
  </r>
  <r>
    <s v="S00176323"/>
    <x v="21"/>
    <s v="P06"/>
    <x v="4"/>
    <x v="165"/>
    <n v="3386.25"/>
    <n v="131"/>
    <x v="3"/>
    <n v="25.849236641221374"/>
    <s v="No"/>
    <s v="April"/>
    <n v="2024"/>
  </r>
  <r>
    <s v="S00176378"/>
    <x v="21"/>
    <s v="P07"/>
    <x v="3"/>
    <x v="430"/>
    <n v="6203.25"/>
    <n v="222"/>
    <x v="1"/>
    <n v="27.942567567567568"/>
    <s v="No"/>
    <s v="July"/>
    <n v="2024"/>
  </r>
  <r>
    <s v="S00176411"/>
    <x v="21"/>
    <s v="P08"/>
    <x v="3"/>
    <x v="20"/>
    <n v="1836"/>
    <n v="97"/>
    <x v="0"/>
    <n v="18.927835051546392"/>
    <s v="Yes"/>
    <s v="July"/>
    <n v="2023"/>
  </r>
  <r>
    <s v="S00176414"/>
    <x v="21"/>
    <s v="P08"/>
    <x v="5"/>
    <x v="170"/>
    <n v="16488"/>
    <n v="825"/>
    <x v="1"/>
    <n v="19.985454545454544"/>
    <s v="No"/>
    <s v="July"/>
    <n v="2024"/>
  </r>
  <r>
    <s v="S00176427"/>
    <x v="21"/>
    <s v="P08"/>
    <x v="3"/>
    <x v="263"/>
    <n v="10599.75"/>
    <n v="558"/>
    <x v="0"/>
    <n v="18.995967741935484"/>
    <s v="Yes"/>
    <s v="August"/>
    <n v="2023"/>
  </r>
  <r>
    <s v="S00176465"/>
    <x v="21"/>
    <s v="P08"/>
    <x v="5"/>
    <x v="18"/>
    <n v="11225.25"/>
    <n v="535"/>
    <x v="0"/>
    <n v="20.98177570093458"/>
    <s v="Yes"/>
    <s v="June"/>
    <n v="2023"/>
  </r>
  <r>
    <s v="S00176478"/>
    <x v="21"/>
    <s v="P08"/>
    <x v="3"/>
    <x v="188"/>
    <n v="5276.25"/>
    <n v="264"/>
    <x v="0"/>
    <n v="19.985795454545453"/>
    <s v="Yes"/>
    <s v="January"/>
    <n v="2023"/>
  </r>
  <r>
    <s v="S00176534"/>
    <x v="21"/>
    <s v="P10"/>
    <x v="5"/>
    <x v="250"/>
    <n v="1791"/>
    <n v="150"/>
    <x v="0"/>
    <n v="11.94"/>
    <s v="Yes"/>
    <s v="November"/>
    <n v="2023"/>
  </r>
  <r>
    <s v="S00176550"/>
    <x v="21"/>
    <s v="P10"/>
    <x v="5"/>
    <x v="126"/>
    <n v="3442.5"/>
    <n v="287"/>
    <x v="0"/>
    <n v="11.994773519163763"/>
    <s v="Yes"/>
    <s v="December"/>
    <n v="2023"/>
  </r>
  <r>
    <s v="S00176555"/>
    <x v="21"/>
    <s v="P10"/>
    <x v="0"/>
    <x v="295"/>
    <n v="3354.75"/>
    <n v="259"/>
    <x v="0"/>
    <n v="12.952702702702704"/>
    <s v="Yes"/>
    <s v="September"/>
    <n v="2023"/>
  </r>
  <r>
    <s v="S00176579"/>
    <x v="21"/>
    <s v="P10"/>
    <x v="3"/>
    <x v="207"/>
    <n v="8903.25"/>
    <n v="685"/>
    <x v="0"/>
    <n v="12.997445255474453"/>
    <s v="Yes"/>
    <s v="June"/>
    <n v="2024"/>
  </r>
  <r>
    <s v="S00176605"/>
    <x v="21"/>
    <s v="P10"/>
    <x v="1"/>
    <x v="229"/>
    <n v="8293.5"/>
    <n v="638"/>
    <x v="0"/>
    <n v="12.999216300940439"/>
    <s v="Yes"/>
    <s v="June"/>
    <n v="2023"/>
  </r>
  <r>
    <s v="S00176637"/>
    <x v="21"/>
    <s v="P11"/>
    <x v="2"/>
    <x v="70"/>
    <n v="14989.5"/>
    <n v="789"/>
    <x v="0"/>
    <n v="18.99809885931559"/>
    <s v="Yes"/>
    <s v="May"/>
    <n v="2023"/>
  </r>
  <r>
    <s v="S00176677"/>
    <x v="21"/>
    <s v="P12"/>
    <x v="4"/>
    <x v="119"/>
    <n v="6637.5"/>
    <n v="415"/>
    <x v="2"/>
    <n v="15.993975903614459"/>
    <s v="No"/>
    <s v="September"/>
    <n v="2024"/>
  </r>
  <r>
    <s v="S00176680"/>
    <x v="21"/>
    <s v="P12"/>
    <x v="4"/>
    <x v="424"/>
    <n v="603"/>
    <n v="38"/>
    <x v="0"/>
    <n v="15.868421052631579"/>
    <s v="Yes"/>
    <s v="April"/>
    <n v="2024"/>
  </r>
  <r>
    <s v="S00176696"/>
    <x v="21"/>
    <s v="P12"/>
    <x v="4"/>
    <x v="299"/>
    <n v="7290"/>
    <n v="486"/>
    <x v="0"/>
    <n v="15"/>
    <s v="Yes"/>
    <s v="December"/>
    <n v="2023"/>
  </r>
  <r>
    <s v="S00176703"/>
    <x v="21"/>
    <s v="P12"/>
    <x v="5"/>
    <x v="238"/>
    <n v="715.5"/>
    <n v="48"/>
    <x v="0"/>
    <n v="14.90625"/>
    <s v="Yes"/>
    <s v="May"/>
    <n v="2024"/>
  </r>
  <r>
    <s v="S00176722"/>
    <x v="21"/>
    <s v="P12"/>
    <x v="2"/>
    <x v="74"/>
    <n v="4248"/>
    <n v="304"/>
    <x v="0"/>
    <n v="13.973684210526315"/>
    <s v="Yes"/>
    <s v="February"/>
    <n v="2024"/>
  </r>
  <r>
    <s v="S00176750"/>
    <x v="21"/>
    <s v="P13"/>
    <x v="3"/>
    <x v="142"/>
    <n v="8887.5"/>
    <n v="1270"/>
    <x v="0"/>
    <n v="6.9980314960629917"/>
    <s v="Yes"/>
    <s v="August"/>
    <n v="2023"/>
  </r>
  <r>
    <s v="S00176752"/>
    <x v="21"/>
    <s v="P13"/>
    <x v="3"/>
    <x v="20"/>
    <n v="7452"/>
    <n v="1065"/>
    <x v="0"/>
    <n v="6.9971830985915489"/>
    <s v="Yes"/>
    <s v="July"/>
    <n v="2023"/>
  </r>
  <r>
    <s v="S00176753"/>
    <x v="21"/>
    <s v="P13"/>
    <x v="5"/>
    <x v="145"/>
    <n v="7447.5"/>
    <n v="931"/>
    <x v="0"/>
    <n v="7.9994629430719657"/>
    <s v="Yes"/>
    <s v="July"/>
    <n v="2023"/>
  </r>
  <r>
    <s v="S00176781"/>
    <x v="21"/>
    <s v="P13"/>
    <x v="4"/>
    <x v="24"/>
    <n v="9742.5"/>
    <n v="1624"/>
    <x v="0"/>
    <n v="5.9990763546798034"/>
    <s v="Yes"/>
    <s v="May"/>
    <n v="2024"/>
  </r>
  <r>
    <s v="S00176809"/>
    <x v="21"/>
    <s v="P13"/>
    <x v="1"/>
    <x v="275"/>
    <n v="4378.5"/>
    <n v="626"/>
    <x v="0"/>
    <n v="6.9944089456869012"/>
    <s v="Yes"/>
    <s v="May"/>
    <n v="2023"/>
  </r>
  <r>
    <s v="S00176813"/>
    <x v="21"/>
    <s v="P13"/>
    <x v="4"/>
    <x v="382"/>
    <n v="1962"/>
    <n v="197"/>
    <x v="0"/>
    <n v="9.9593908629441632"/>
    <s v="Yes"/>
    <s v="January"/>
    <n v="2024"/>
  </r>
  <r>
    <s v="S00176816"/>
    <x v="21"/>
    <s v="P13"/>
    <x v="4"/>
    <x v="307"/>
    <n v="11488.5"/>
    <n v="1277"/>
    <x v="0"/>
    <n v="8.9964761158966322"/>
    <s v="Yes"/>
    <s v="December"/>
    <n v="2023"/>
  </r>
  <r>
    <s v="S00176820"/>
    <x v="21"/>
    <s v="P13"/>
    <x v="3"/>
    <x v="233"/>
    <n v="2004.75"/>
    <n v="251"/>
    <x v="0"/>
    <n v="7.9870517928286855"/>
    <s v="Yes"/>
    <s v="January"/>
    <n v="2023"/>
  </r>
  <r>
    <s v="S00176827"/>
    <x v="21"/>
    <s v="P13"/>
    <x v="0"/>
    <x v="40"/>
    <n v="1892.25"/>
    <n v="237"/>
    <x v="0"/>
    <n v="7.9841772151898738"/>
    <s v="Yes"/>
    <s v="December"/>
    <n v="2023"/>
  </r>
  <r>
    <s v="S00176842"/>
    <x v="21"/>
    <s v="P13"/>
    <x v="1"/>
    <x v="241"/>
    <n v="7611.75"/>
    <n v="1269"/>
    <x v="0"/>
    <n v="5.99822695035461"/>
    <s v="Yes"/>
    <s v="June"/>
    <n v="2024"/>
  </r>
  <r>
    <s v="S00176866"/>
    <x v="21"/>
    <s v="P14"/>
    <x v="4"/>
    <x v="40"/>
    <n v="7773.75"/>
    <n v="486"/>
    <x v="0"/>
    <n v="15.99537037037037"/>
    <s v="Yes"/>
    <s v="December"/>
    <n v="2023"/>
  </r>
  <r>
    <s v="S00176889"/>
    <x v="21"/>
    <s v="P14"/>
    <x v="5"/>
    <x v="37"/>
    <n v="4299.75"/>
    <n v="239"/>
    <x v="0"/>
    <n v="17.990585774058577"/>
    <s v="Yes"/>
    <s v="November"/>
    <n v="2023"/>
  </r>
  <r>
    <s v="S00176935"/>
    <x v="21"/>
    <s v="P15"/>
    <x v="4"/>
    <x v="239"/>
    <n v="9931.5"/>
    <n v="585"/>
    <x v="0"/>
    <n v="16.976923076923075"/>
    <s v="Yes"/>
    <s v="September"/>
    <n v="2023"/>
  </r>
  <r>
    <s v="S00176938"/>
    <x v="21"/>
    <s v="P15"/>
    <x v="3"/>
    <x v="416"/>
    <n v="12840.75"/>
    <n v="676"/>
    <x v="2"/>
    <n v="18.995192307692307"/>
    <s v="No"/>
    <s v="September"/>
    <n v="2024"/>
  </r>
  <r>
    <s v="S00176958"/>
    <x v="21"/>
    <s v="P16"/>
    <x v="5"/>
    <x v="67"/>
    <n v="8703"/>
    <n v="512"/>
    <x v="0"/>
    <n v="16.998046875"/>
    <s v="Yes"/>
    <s v="January"/>
    <n v="2023"/>
  </r>
  <r>
    <s v="S00176991"/>
    <x v="21"/>
    <s v="P16"/>
    <x v="5"/>
    <x v="90"/>
    <n v="3017.25"/>
    <n v="216"/>
    <x v="1"/>
    <n v="13.96875"/>
    <s v="No"/>
    <s v="August"/>
    <n v="2024"/>
  </r>
  <r>
    <s v="S00177023"/>
    <x v="21"/>
    <s v="P16"/>
    <x v="3"/>
    <x v="370"/>
    <n v="4614.75"/>
    <n v="308"/>
    <x v="0"/>
    <n v="14.982954545454545"/>
    <s v="Yes"/>
    <s v="June"/>
    <n v="2024"/>
  </r>
  <r>
    <s v="S00177038"/>
    <x v="21"/>
    <s v="P17"/>
    <x v="3"/>
    <x v="307"/>
    <n v="3494.25"/>
    <n v="389"/>
    <x v="0"/>
    <n v="8.9826478149100257"/>
    <s v="Yes"/>
    <s v="December"/>
    <n v="2023"/>
  </r>
  <r>
    <s v="S00177040"/>
    <x v="21"/>
    <s v="P17"/>
    <x v="3"/>
    <x v="253"/>
    <n v="3474"/>
    <n v="386"/>
    <x v="0"/>
    <n v="9"/>
    <s v="Yes"/>
    <s v="August"/>
    <n v="2023"/>
  </r>
  <r>
    <s v="S00177062"/>
    <x v="21"/>
    <s v="P17"/>
    <x v="2"/>
    <x v="210"/>
    <n v="8160.75"/>
    <n v="1021"/>
    <x v="0"/>
    <n v="7.9928991185112634"/>
    <s v="Yes"/>
    <s v="July"/>
    <n v="2023"/>
  </r>
  <r>
    <s v="S00177072"/>
    <x v="21"/>
    <s v="P17"/>
    <x v="3"/>
    <x v="110"/>
    <n v="4290.75"/>
    <n v="391"/>
    <x v="1"/>
    <n v="10.973785166240409"/>
    <s v="No"/>
    <s v="August"/>
    <n v="2024"/>
  </r>
  <r>
    <s v="S00177086"/>
    <x v="21"/>
    <s v="P17"/>
    <x v="4"/>
    <x v="60"/>
    <n v="15198.75"/>
    <n v="1689"/>
    <x v="0"/>
    <n v="8.9986678507992899"/>
    <s v="Yes"/>
    <s v="October"/>
    <n v="2023"/>
  </r>
  <r>
    <s v="S00177113"/>
    <x v="21"/>
    <s v="P18"/>
    <x v="2"/>
    <x v="377"/>
    <n v="18659.25"/>
    <n v="2074"/>
    <x v="0"/>
    <n v="8.996745419479268"/>
    <s v="Yes"/>
    <s v="January"/>
    <n v="2023"/>
  </r>
  <r>
    <s v="S00177146"/>
    <x v="21"/>
    <s v="P18"/>
    <x v="5"/>
    <x v="310"/>
    <n v="17887.5"/>
    <n v="2236"/>
    <x v="0"/>
    <n v="7.9997763864042932"/>
    <s v="Yes"/>
    <s v="January"/>
    <n v="2024"/>
  </r>
  <r>
    <s v="S00177155"/>
    <x v="21"/>
    <s v="P18"/>
    <x v="4"/>
    <x v="50"/>
    <n v="19901.25"/>
    <n v="2844"/>
    <x v="0"/>
    <n v="6.9976265822784809"/>
    <s v="Yes"/>
    <s v="July"/>
    <n v="2023"/>
  </r>
  <r>
    <s v="S00177157"/>
    <x v="21"/>
    <s v="P18"/>
    <x v="3"/>
    <x v="171"/>
    <n v="5526"/>
    <n v="691"/>
    <x v="2"/>
    <n v="7.9971056439942112"/>
    <s v="No"/>
    <s v="September"/>
    <n v="2024"/>
  </r>
  <r>
    <s v="S00177231"/>
    <x v="21"/>
    <s v="P19"/>
    <x v="5"/>
    <x v="253"/>
    <n v="1284.75"/>
    <n v="46"/>
    <x v="3"/>
    <n v="27.929347826086957"/>
    <s v="No"/>
    <s v="August"/>
    <n v="2023"/>
  </r>
  <r>
    <s v="S00177288"/>
    <x v="21"/>
    <s v="P20"/>
    <x v="0"/>
    <x v="380"/>
    <n v="6909.75"/>
    <n v="691"/>
    <x v="0"/>
    <n v="9.9996382054992772"/>
    <s v="Yes"/>
    <s v="June"/>
    <n v="2023"/>
  </r>
  <r>
    <s v="S00177336"/>
    <x v="21"/>
    <s v="P21"/>
    <x v="1"/>
    <x v="204"/>
    <n v="866.25"/>
    <n v="79"/>
    <x v="0"/>
    <n v="10.965189873417721"/>
    <s v="Yes"/>
    <s v="September"/>
    <n v="2023"/>
  </r>
  <r>
    <s v="S00177375"/>
    <x v="21"/>
    <s v="P21"/>
    <x v="4"/>
    <x v="236"/>
    <n v="1966.5"/>
    <n v="219"/>
    <x v="0"/>
    <n v="8.9794520547945211"/>
    <s v="Yes"/>
    <s v="February"/>
    <n v="2023"/>
  </r>
  <r>
    <s v="S00177425"/>
    <x v="21"/>
    <s v="P22"/>
    <x v="4"/>
    <x v="202"/>
    <n v="14179.5"/>
    <n v="747"/>
    <x v="0"/>
    <n v="18.981927710843372"/>
    <s v="Yes"/>
    <s v="June"/>
    <n v="2023"/>
  </r>
  <r>
    <s v="S00177452"/>
    <x v="21"/>
    <s v="P22"/>
    <x v="5"/>
    <x v="82"/>
    <n v="5798.25"/>
    <n v="306"/>
    <x v="0"/>
    <n v="18.948529411764707"/>
    <s v="Yes"/>
    <s v="February"/>
    <n v="2024"/>
  </r>
  <r>
    <s v="S00177481"/>
    <x v="22"/>
    <s v="P01"/>
    <x v="3"/>
    <x v="208"/>
    <n v="8838"/>
    <n v="553"/>
    <x v="0"/>
    <n v="15.981916817359854"/>
    <s v="Yes"/>
    <s v="April"/>
    <n v="2023"/>
  </r>
  <r>
    <s v="S00177553"/>
    <x v="22"/>
    <s v="P01"/>
    <x v="5"/>
    <x v="187"/>
    <n v="1095.75"/>
    <n v="79"/>
    <x v="0"/>
    <n v="13.870253164556962"/>
    <s v="Yes"/>
    <s v="February"/>
    <n v="2024"/>
  </r>
  <r>
    <s v="S00177561"/>
    <x v="22"/>
    <s v="P01"/>
    <x v="4"/>
    <x v="428"/>
    <n v="1509.75"/>
    <n v="117"/>
    <x v="0"/>
    <n v="12.903846153846153"/>
    <s v="Yes"/>
    <s v="June"/>
    <n v="2024"/>
  </r>
  <r>
    <s v="S00177581"/>
    <x v="22"/>
    <s v="P02"/>
    <x v="4"/>
    <x v="84"/>
    <n v="3613.5"/>
    <n v="241"/>
    <x v="0"/>
    <n v="14.993775933609959"/>
    <s v="Yes"/>
    <s v="November"/>
    <n v="2023"/>
  </r>
  <r>
    <s v="S00177604"/>
    <x v="22"/>
    <s v="P04"/>
    <x v="5"/>
    <x v="247"/>
    <n v="5879.25"/>
    <n v="840"/>
    <x v="0"/>
    <n v="6.9991071428571425"/>
    <s v="Yes"/>
    <s v="February"/>
    <n v="2024"/>
  </r>
  <r>
    <s v="S00177667"/>
    <x v="22"/>
    <s v="P04"/>
    <x v="3"/>
    <x v="108"/>
    <n v="3939.75"/>
    <n v="438"/>
    <x v="0"/>
    <n v="8.9948630136986303"/>
    <s v="Yes"/>
    <s v="April"/>
    <n v="2023"/>
  </r>
  <r>
    <s v="S00177677"/>
    <x v="22"/>
    <s v="P04"/>
    <x v="0"/>
    <x v="27"/>
    <n v="2632.5"/>
    <n v="377"/>
    <x v="1"/>
    <n v="6.9827586206896548"/>
    <s v="No"/>
    <s v="August"/>
    <n v="2024"/>
  </r>
  <r>
    <s v="S00177702"/>
    <x v="22"/>
    <s v="P04"/>
    <x v="3"/>
    <x v="63"/>
    <n v="312.75"/>
    <n v="63"/>
    <x v="0"/>
    <n v="4.9642857142857144"/>
    <s v="Yes"/>
    <s v="June"/>
    <n v="2023"/>
  </r>
  <r>
    <s v="S00177724"/>
    <x v="22"/>
    <s v="P05"/>
    <x v="5"/>
    <x v="326"/>
    <n v="1741.5"/>
    <n v="194"/>
    <x v="0"/>
    <n v="8.9768041237113394"/>
    <s v="Yes"/>
    <s v="August"/>
    <n v="2023"/>
  </r>
  <r>
    <s v="S00177730"/>
    <x v="22"/>
    <s v="P05"/>
    <x v="0"/>
    <x v="383"/>
    <n v="8196.75"/>
    <n v="1640"/>
    <x v="0"/>
    <n v="4.9980182926829269"/>
    <s v="Yes"/>
    <s v="October"/>
    <n v="2023"/>
  </r>
  <r>
    <s v="S00177733"/>
    <x v="22"/>
    <s v="P05"/>
    <x v="4"/>
    <x v="47"/>
    <n v="5796"/>
    <n v="644"/>
    <x v="3"/>
    <n v="9"/>
    <s v="No"/>
    <s v="September"/>
    <n v="2024"/>
  </r>
  <r>
    <s v="S00177737"/>
    <x v="22"/>
    <s v="P05"/>
    <x v="3"/>
    <x v="167"/>
    <n v="474.75"/>
    <n v="53"/>
    <x v="0"/>
    <n v="8.9575471698113205"/>
    <s v="Yes"/>
    <s v="April"/>
    <n v="2023"/>
  </r>
  <r>
    <s v="S00177752"/>
    <x v="22"/>
    <s v="P05"/>
    <x v="3"/>
    <x v="225"/>
    <n v="5375.25"/>
    <n v="896"/>
    <x v="1"/>
    <n v="5.9991629464285712"/>
    <s v="No"/>
    <s v="July"/>
    <n v="2024"/>
  </r>
  <r>
    <s v="S00177789"/>
    <x v="22"/>
    <s v="P05"/>
    <x v="3"/>
    <x v="409"/>
    <n v="8493.75"/>
    <n v="1416"/>
    <x v="0"/>
    <n v="5.9984110169491522"/>
    <s v="Yes"/>
    <s v="January"/>
    <n v="2024"/>
  </r>
  <r>
    <s v="S00177834"/>
    <x v="22"/>
    <s v="P06"/>
    <x v="4"/>
    <x v="369"/>
    <n v="2783.25"/>
    <n v="108"/>
    <x v="0"/>
    <n v="25.770833333333332"/>
    <s v="Yes"/>
    <s v="October"/>
    <n v="2023"/>
  </r>
  <r>
    <s v="S00177840"/>
    <x v="22"/>
    <s v="P06"/>
    <x v="3"/>
    <x v="213"/>
    <n v="3991.5"/>
    <n v="154"/>
    <x v="0"/>
    <n v="25.918831168831169"/>
    <s v="Yes"/>
    <s v="January"/>
    <n v="2023"/>
  </r>
  <r>
    <s v="S00177853"/>
    <x v="22"/>
    <s v="P06"/>
    <x v="4"/>
    <x v="92"/>
    <n v="2756.25"/>
    <n v="107"/>
    <x v="0"/>
    <n v="25.759345794392523"/>
    <s v="Yes"/>
    <s v="July"/>
    <n v="2023"/>
  </r>
  <r>
    <s v="S00177877"/>
    <x v="22"/>
    <s v="P07"/>
    <x v="5"/>
    <x v="235"/>
    <n v="4113"/>
    <n v="165"/>
    <x v="0"/>
    <n v="24.927272727272726"/>
    <s v="Yes"/>
    <s v="February"/>
    <n v="2023"/>
  </r>
  <r>
    <s v="S00177881"/>
    <x v="22"/>
    <s v="P07"/>
    <x v="0"/>
    <x v="181"/>
    <n v="6567.75"/>
    <n v="253"/>
    <x v="0"/>
    <n v="25.959486166007906"/>
    <s v="Yes"/>
    <s v="October"/>
    <n v="2023"/>
  </r>
  <r>
    <s v="S00177903"/>
    <x v="22"/>
    <s v="P07"/>
    <x v="4"/>
    <x v="335"/>
    <n v="5829.75"/>
    <n v="225"/>
    <x v="1"/>
    <n v="25.91"/>
    <s v="No"/>
    <s v="July"/>
    <n v="2024"/>
  </r>
  <r>
    <s v="S00177911"/>
    <x v="22"/>
    <s v="P07"/>
    <x v="5"/>
    <x v="109"/>
    <n v="5528.25"/>
    <n v="198"/>
    <x v="0"/>
    <n v="27.920454545454547"/>
    <s v="Yes"/>
    <s v="February"/>
    <n v="2024"/>
  </r>
  <r>
    <s v="S00177943"/>
    <x v="22"/>
    <s v="P08"/>
    <x v="5"/>
    <x v="150"/>
    <n v="3685.5"/>
    <n v="168"/>
    <x v="0"/>
    <n v="21.9375"/>
    <s v="Yes"/>
    <s v="August"/>
    <n v="2023"/>
  </r>
  <r>
    <s v="S00177947"/>
    <x v="22"/>
    <s v="P08"/>
    <x v="1"/>
    <x v="97"/>
    <n v="7272"/>
    <n v="331"/>
    <x v="0"/>
    <n v="21.969788519637461"/>
    <s v="Yes"/>
    <s v="September"/>
    <n v="2023"/>
  </r>
  <r>
    <s v="S00178033"/>
    <x v="22"/>
    <s v="P09"/>
    <x v="1"/>
    <x v="380"/>
    <n v="9634.5"/>
    <n v="419"/>
    <x v="0"/>
    <n v="22.994033412887827"/>
    <s v="Yes"/>
    <s v="June"/>
    <n v="2023"/>
  </r>
  <r>
    <s v="S00178044"/>
    <x v="22"/>
    <s v="P10"/>
    <x v="3"/>
    <x v="70"/>
    <n v="3179.25"/>
    <n v="228"/>
    <x v="0"/>
    <n v="13.944078947368421"/>
    <s v="Yes"/>
    <s v="May"/>
    <n v="2023"/>
  </r>
  <r>
    <s v="S00178110"/>
    <x v="22"/>
    <s v="P10"/>
    <x v="3"/>
    <x v="145"/>
    <n v="1487.25"/>
    <n v="107"/>
    <x v="0"/>
    <n v="13.899532710280374"/>
    <s v="Yes"/>
    <s v="July"/>
    <n v="2023"/>
  </r>
  <r>
    <s v="S00178131"/>
    <x v="22"/>
    <s v="P10"/>
    <x v="5"/>
    <x v="242"/>
    <n v="3186"/>
    <n v="200"/>
    <x v="0"/>
    <n v="15.93"/>
    <s v="Yes"/>
    <s v="November"/>
    <n v="2023"/>
  </r>
  <r>
    <s v="S00178133"/>
    <x v="22"/>
    <s v="P10"/>
    <x v="2"/>
    <x v="195"/>
    <n v="1028.25"/>
    <n v="86"/>
    <x v="0"/>
    <n v="11.956395348837209"/>
    <s v="Yes"/>
    <s v="May"/>
    <n v="2024"/>
  </r>
  <r>
    <s v="S00178142"/>
    <x v="22"/>
    <s v="P10"/>
    <x v="4"/>
    <x v="53"/>
    <n v="10793.25"/>
    <n v="675"/>
    <x v="2"/>
    <n v="15.99"/>
    <s v="No"/>
    <s v="September"/>
    <n v="2024"/>
  </r>
  <r>
    <s v="S00178191"/>
    <x v="22"/>
    <s v="P11"/>
    <x v="4"/>
    <x v="16"/>
    <n v="12096"/>
    <n v="637"/>
    <x v="1"/>
    <n v="18.989010989010989"/>
    <s v="No"/>
    <s v="July"/>
    <n v="2024"/>
  </r>
  <r>
    <s v="S00178204"/>
    <x v="22"/>
    <s v="P12"/>
    <x v="0"/>
    <x v="217"/>
    <n v="10919.25"/>
    <n v="728"/>
    <x v="0"/>
    <n v="14.998969780219781"/>
    <s v="Yes"/>
    <s v="April"/>
    <n v="2024"/>
  </r>
  <r>
    <s v="S00178206"/>
    <x v="22"/>
    <s v="P12"/>
    <x v="0"/>
    <x v="239"/>
    <n v="6669"/>
    <n v="477"/>
    <x v="0"/>
    <n v="13.981132075471699"/>
    <s v="Yes"/>
    <s v="September"/>
    <n v="2023"/>
  </r>
  <r>
    <s v="S00178236"/>
    <x v="22"/>
    <s v="P12"/>
    <x v="1"/>
    <x v="69"/>
    <n v="5107.5"/>
    <n v="393"/>
    <x v="0"/>
    <n v="12.996183206106871"/>
    <s v="Yes"/>
    <s v="July"/>
    <n v="2023"/>
  </r>
  <r>
    <s v="S00178243"/>
    <x v="22"/>
    <s v="P12"/>
    <x v="4"/>
    <x v="406"/>
    <n v="4610.25"/>
    <n v="355"/>
    <x v="0"/>
    <n v="12.986619718309859"/>
    <s v="Yes"/>
    <s v="May"/>
    <n v="2023"/>
  </r>
  <r>
    <s v="S00178279"/>
    <x v="22"/>
    <s v="P13"/>
    <x v="3"/>
    <x v="199"/>
    <n v="1347.75"/>
    <n v="169"/>
    <x v="0"/>
    <n v="7.974852071005917"/>
    <s v="Yes"/>
    <s v="April"/>
    <n v="2024"/>
  </r>
  <r>
    <s v="S00178307"/>
    <x v="22"/>
    <s v="P13"/>
    <x v="0"/>
    <x v="182"/>
    <n v="4547.25"/>
    <n v="758"/>
    <x v="0"/>
    <n v="5.9990105540897094"/>
    <s v="Yes"/>
    <s v="February"/>
    <n v="2023"/>
  </r>
  <r>
    <s v="S00178313"/>
    <x v="22"/>
    <s v="P13"/>
    <x v="3"/>
    <x v="25"/>
    <n v="1471.5"/>
    <n v="211"/>
    <x v="0"/>
    <n v="6.9739336492890995"/>
    <s v="Yes"/>
    <s v="September"/>
    <n v="2023"/>
  </r>
  <r>
    <s v="S00178369"/>
    <x v="22"/>
    <s v="P13"/>
    <x v="5"/>
    <x v="19"/>
    <n v="7818.75"/>
    <n v="869"/>
    <x v="0"/>
    <n v="8.9974108170310707"/>
    <s v="Yes"/>
    <s v="June"/>
    <n v="2023"/>
  </r>
  <r>
    <s v="S00178383"/>
    <x v="22"/>
    <s v="P14"/>
    <x v="3"/>
    <x v="269"/>
    <n v="4313.25"/>
    <n v="240"/>
    <x v="3"/>
    <n v="17.971875000000001"/>
    <s v="No"/>
    <s v="May"/>
    <n v="2024"/>
  </r>
  <r>
    <s v="S00178392"/>
    <x v="22"/>
    <s v="P14"/>
    <x v="0"/>
    <x v="302"/>
    <n v="3971.25"/>
    <n v="284"/>
    <x v="0"/>
    <n v="13.983274647887324"/>
    <s v="Yes"/>
    <s v="April"/>
    <n v="2023"/>
  </r>
  <r>
    <s v="S00178413"/>
    <x v="22"/>
    <s v="P14"/>
    <x v="4"/>
    <x v="127"/>
    <n v="4286.25"/>
    <n v="253"/>
    <x v="0"/>
    <n v="16.941699604743082"/>
    <s v="Yes"/>
    <s v="July"/>
    <n v="2023"/>
  </r>
  <r>
    <s v="S00178428"/>
    <x v="22"/>
    <s v="P14"/>
    <x v="4"/>
    <x v="46"/>
    <n v="4907.25"/>
    <n v="289"/>
    <x v="0"/>
    <n v="16.980103806228374"/>
    <s v="Yes"/>
    <s v="May"/>
    <n v="2024"/>
  </r>
  <r>
    <s v="S00178443"/>
    <x v="22"/>
    <s v="P14"/>
    <x v="0"/>
    <x v="66"/>
    <n v="202.5"/>
    <n v="14"/>
    <x v="0"/>
    <n v="14.464285714285714"/>
    <s v="Yes"/>
    <s v="December"/>
    <n v="2023"/>
  </r>
  <r>
    <s v="S00178447"/>
    <x v="22"/>
    <s v="P14"/>
    <x v="4"/>
    <x v="330"/>
    <n v="4965.75"/>
    <n v="293"/>
    <x v="0"/>
    <n v="16.947952218430036"/>
    <s v="Yes"/>
    <s v="March"/>
    <n v="2024"/>
  </r>
  <r>
    <s v="S00178470"/>
    <x v="22"/>
    <s v="P15"/>
    <x v="5"/>
    <x v="86"/>
    <n v="8100"/>
    <n v="405"/>
    <x v="0"/>
    <n v="20"/>
    <s v="Yes"/>
    <s v="November"/>
    <n v="2023"/>
  </r>
  <r>
    <s v="S00178479"/>
    <x v="22"/>
    <s v="P15"/>
    <x v="4"/>
    <x v="296"/>
    <n v="10838.25"/>
    <n v="571"/>
    <x v="0"/>
    <n v="18.981173380035028"/>
    <s v="Yes"/>
    <s v="July"/>
    <n v="2023"/>
  </r>
  <r>
    <s v="S00178535"/>
    <x v="22"/>
    <s v="P16"/>
    <x v="3"/>
    <x v="269"/>
    <n v="8660.25"/>
    <n v="542"/>
    <x v="0"/>
    <n v="15.978321033210332"/>
    <s v="Yes"/>
    <s v="May"/>
    <n v="2024"/>
  </r>
  <r>
    <s v="S00178553"/>
    <x v="22"/>
    <s v="P16"/>
    <x v="3"/>
    <x v="25"/>
    <n v="4063.5"/>
    <n v="291"/>
    <x v="0"/>
    <n v="13.963917525773196"/>
    <s v="Yes"/>
    <s v="September"/>
    <n v="2023"/>
  </r>
  <r>
    <s v="S00178656"/>
    <x v="22"/>
    <s v="P18"/>
    <x v="3"/>
    <x v="342"/>
    <n v="9423"/>
    <n v="1047"/>
    <x v="0"/>
    <n v="9"/>
    <s v="Yes"/>
    <s v="June"/>
    <n v="2024"/>
  </r>
  <r>
    <s v="S00178696"/>
    <x v="22"/>
    <s v="P18"/>
    <x v="1"/>
    <x v="151"/>
    <n v="8986.5"/>
    <n v="899"/>
    <x v="0"/>
    <n v="9.9961067853170196"/>
    <s v="Yes"/>
    <s v="October"/>
    <n v="2023"/>
  </r>
  <r>
    <s v="S00178728"/>
    <x v="22"/>
    <s v="P19"/>
    <x v="2"/>
    <x v="122"/>
    <n v="821.25"/>
    <n v="31"/>
    <x v="0"/>
    <n v="26.491935483870968"/>
    <s v="Yes"/>
    <s v="September"/>
    <n v="2023"/>
  </r>
  <r>
    <s v="S00178750"/>
    <x v="22"/>
    <s v="P19"/>
    <x v="0"/>
    <x v="266"/>
    <n v="7589.25"/>
    <n v="304"/>
    <x v="0"/>
    <n v="24.964638157894736"/>
    <s v="Yes"/>
    <s v="October"/>
    <n v="2023"/>
  </r>
  <r>
    <s v="S00178814"/>
    <x v="22"/>
    <s v="P20"/>
    <x v="1"/>
    <x v="434"/>
    <n v="6648.75"/>
    <n v="555"/>
    <x v="0"/>
    <n v="11.97972972972973"/>
    <s v="Yes"/>
    <s v="May"/>
    <n v="2024"/>
  </r>
  <r>
    <s v="S00178854"/>
    <x v="22"/>
    <s v="P21"/>
    <x v="4"/>
    <x v="20"/>
    <n v="2331"/>
    <n v="234"/>
    <x v="0"/>
    <n v="9.9615384615384617"/>
    <s v="Yes"/>
    <s v="July"/>
    <n v="2023"/>
  </r>
  <r>
    <s v="S00178863"/>
    <x v="22"/>
    <s v="P21"/>
    <x v="5"/>
    <x v="80"/>
    <n v="7040.25"/>
    <n v="881"/>
    <x v="3"/>
    <n v="7.9912031782065833"/>
    <s v="No"/>
    <s v="February"/>
    <n v="2024"/>
  </r>
  <r>
    <s v="S00178927"/>
    <x v="22"/>
    <s v="P22"/>
    <x v="3"/>
    <x v="248"/>
    <n v="6810.75"/>
    <n v="341"/>
    <x v="0"/>
    <n v="19.972873900293255"/>
    <s v="Yes"/>
    <s v="April"/>
    <n v="2023"/>
  </r>
  <r>
    <s v="S00178944"/>
    <x v="22"/>
    <s v="P22"/>
    <x v="3"/>
    <x v="267"/>
    <n v="3415.5"/>
    <n v="180"/>
    <x v="1"/>
    <n v="18.975000000000001"/>
    <s v="No"/>
    <s v="July"/>
    <n v="2024"/>
  </r>
  <r>
    <s v="S00178972"/>
    <x v="22"/>
    <s v="P22"/>
    <x v="4"/>
    <x v="386"/>
    <n v="11180.25"/>
    <n v="622"/>
    <x v="0"/>
    <n v="17.97467845659164"/>
    <s v="Yes"/>
    <s v="May"/>
    <n v="2023"/>
  </r>
  <r>
    <s v="S00179018"/>
    <x v="22"/>
    <s v="P01"/>
    <x v="1"/>
    <x v="21"/>
    <n v="13558.5"/>
    <n v="969"/>
    <x v="0"/>
    <n v="13.992260061919504"/>
    <s v="Yes"/>
    <s v="October"/>
    <n v="2023"/>
  </r>
  <r>
    <s v="S00179021"/>
    <x v="22"/>
    <s v="P01"/>
    <x v="0"/>
    <x v="92"/>
    <n v="1433.25"/>
    <n v="96"/>
    <x v="0"/>
    <n v="14.9296875"/>
    <s v="Yes"/>
    <s v="July"/>
    <n v="2023"/>
  </r>
  <r>
    <s v="S00179072"/>
    <x v="22"/>
    <s v="P01"/>
    <x v="0"/>
    <x v="272"/>
    <n v="686.25"/>
    <n v="50"/>
    <x v="1"/>
    <n v="13.725"/>
    <s v="No"/>
    <s v="August"/>
    <n v="2024"/>
  </r>
  <r>
    <s v="S00179081"/>
    <x v="22"/>
    <s v="P01"/>
    <x v="3"/>
    <x v="105"/>
    <n v="6871.5"/>
    <n v="459"/>
    <x v="1"/>
    <n v="14.970588235294118"/>
    <s v="No"/>
    <s v="July"/>
    <n v="2024"/>
  </r>
  <r>
    <s v="S00179093"/>
    <x v="22"/>
    <s v="P01"/>
    <x v="4"/>
    <x v="302"/>
    <n v="342"/>
    <n v="22"/>
    <x v="0"/>
    <n v="15.545454545454545"/>
    <s v="Yes"/>
    <s v="April"/>
    <n v="2023"/>
  </r>
  <r>
    <s v="S00179116"/>
    <x v="22"/>
    <s v="P03"/>
    <x v="5"/>
    <x v="260"/>
    <n v="1824.75"/>
    <n v="141"/>
    <x v="0"/>
    <n v="12.941489361702128"/>
    <s v="Yes"/>
    <s v="April"/>
    <n v="2024"/>
  </r>
  <r>
    <s v="S00179161"/>
    <x v="22"/>
    <s v="P04"/>
    <x v="4"/>
    <x v="304"/>
    <n v="8379"/>
    <n v="1676"/>
    <x v="0"/>
    <n v="4.9994033412887831"/>
    <s v="Yes"/>
    <s v="November"/>
    <n v="2023"/>
  </r>
  <r>
    <s v="S00179175"/>
    <x v="22"/>
    <s v="P04"/>
    <x v="0"/>
    <x v="275"/>
    <n v="1651.5"/>
    <n v="236"/>
    <x v="0"/>
    <n v="6.9978813559322033"/>
    <s v="Yes"/>
    <s v="May"/>
    <n v="2023"/>
  </r>
  <r>
    <s v="S00179190"/>
    <x v="22"/>
    <s v="P04"/>
    <x v="0"/>
    <x v="58"/>
    <n v="11342.25"/>
    <n v="1261"/>
    <x v="0"/>
    <n v="8.9946471054718469"/>
    <s v="Yes"/>
    <s v="December"/>
    <n v="2023"/>
  </r>
  <r>
    <s v="S00179211"/>
    <x v="22"/>
    <s v="P04"/>
    <x v="4"/>
    <x v="24"/>
    <n v="3181.5"/>
    <n v="354"/>
    <x v="0"/>
    <n v="8.9872881355932197"/>
    <s v="Yes"/>
    <s v="May"/>
    <n v="2024"/>
  </r>
  <r>
    <s v="S00179244"/>
    <x v="22"/>
    <s v="P04"/>
    <x v="4"/>
    <x v="132"/>
    <n v="6718.5"/>
    <n v="1120"/>
    <x v="0"/>
    <n v="5.9986607142857142"/>
    <s v="Yes"/>
    <s v="July"/>
    <n v="2023"/>
  </r>
  <r>
    <s v="S00179262"/>
    <x v="22"/>
    <s v="P05"/>
    <x v="4"/>
    <x v="176"/>
    <n v="7629.75"/>
    <n v="954"/>
    <x v="0"/>
    <n v="7.9976415094339623"/>
    <s v="Yes"/>
    <s v="May"/>
    <n v="2023"/>
  </r>
  <r>
    <s v="S00179270"/>
    <x v="22"/>
    <s v="P05"/>
    <x v="5"/>
    <x v="262"/>
    <n v="2524.5"/>
    <n v="505"/>
    <x v="0"/>
    <n v="4.9990099009900995"/>
    <s v="Yes"/>
    <s v="June"/>
    <n v="2023"/>
  </r>
  <r>
    <s v="S00179275"/>
    <x v="22"/>
    <s v="P05"/>
    <x v="0"/>
    <x v="428"/>
    <n v="3865.5"/>
    <n v="484"/>
    <x v="3"/>
    <n v="7.9865702479338845"/>
    <s v="No"/>
    <s v="June"/>
    <n v="2024"/>
  </r>
  <r>
    <s v="S00179317"/>
    <x v="22"/>
    <s v="P05"/>
    <x v="3"/>
    <x v="391"/>
    <n v="7449.75"/>
    <n v="828"/>
    <x v="0"/>
    <n v="8.9972826086956523"/>
    <s v="Yes"/>
    <s v="February"/>
    <n v="2024"/>
  </r>
  <r>
    <s v="S00179366"/>
    <x v="22"/>
    <s v="P06"/>
    <x v="4"/>
    <x v="225"/>
    <n v="2124"/>
    <n v="89"/>
    <x v="1"/>
    <n v="23.865168539325843"/>
    <s v="No"/>
    <s v="July"/>
    <n v="2024"/>
  </r>
  <r>
    <s v="S00179407"/>
    <x v="22"/>
    <s v="P07"/>
    <x v="5"/>
    <x v="354"/>
    <n v="5532.75"/>
    <n v="213"/>
    <x v="0"/>
    <n v="25.975352112676056"/>
    <s v="Yes"/>
    <s v="January"/>
    <n v="2024"/>
  </r>
  <r>
    <s v="S00179440"/>
    <x v="22"/>
    <s v="P07"/>
    <x v="5"/>
    <x v="298"/>
    <n v="3921.75"/>
    <n v="164"/>
    <x v="0"/>
    <n v="23.913109756097562"/>
    <s v="Yes"/>
    <s v="February"/>
    <n v="2024"/>
  </r>
  <r>
    <s v="S00179484"/>
    <x v="22"/>
    <s v="P08"/>
    <x v="4"/>
    <x v="304"/>
    <n v="3649.5"/>
    <n v="174"/>
    <x v="0"/>
    <n v="20.974137931034484"/>
    <s v="Yes"/>
    <s v="November"/>
    <n v="2023"/>
  </r>
  <r>
    <s v="S00179522"/>
    <x v="22"/>
    <s v="P08"/>
    <x v="3"/>
    <x v="339"/>
    <n v="13252.5"/>
    <n v="663"/>
    <x v="0"/>
    <n v="19.988687782805428"/>
    <s v="Yes"/>
    <s v="April"/>
    <n v="2023"/>
  </r>
  <r>
    <s v="S00179526"/>
    <x v="22"/>
    <s v="P08"/>
    <x v="5"/>
    <x v="16"/>
    <n v="6531.75"/>
    <n v="363"/>
    <x v="1"/>
    <n v="17.993801652892561"/>
    <s v="No"/>
    <s v="July"/>
    <n v="2024"/>
  </r>
  <r>
    <s v="S00179545"/>
    <x v="22"/>
    <s v="P08"/>
    <x v="1"/>
    <x v="259"/>
    <n v="13407.75"/>
    <n v="745"/>
    <x v="0"/>
    <n v="17.996979865771813"/>
    <s v="Yes"/>
    <s v="February"/>
    <n v="2023"/>
  </r>
  <r>
    <s v="S00179570"/>
    <x v="22"/>
    <s v="P09"/>
    <x v="4"/>
    <x v="300"/>
    <n v="1989"/>
    <n v="87"/>
    <x v="3"/>
    <n v="22.862068965517242"/>
    <s v="No"/>
    <s v="March"/>
    <n v="2023"/>
  </r>
  <r>
    <s v="S00179593"/>
    <x v="22"/>
    <s v="P10"/>
    <x v="5"/>
    <x v="134"/>
    <n v="288"/>
    <n v="20"/>
    <x v="0"/>
    <n v="14.4"/>
    <s v="Yes"/>
    <s v="February"/>
    <n v="2024"/>
  </r>
  <r>
    <s v="S00179602"/>
    <x v="22"/>
    <s v="P10"/>
    <x v="4"/>
    <x v="177"/>
    <n v="6356.25"/>
    <n v="455"/>
    <x v="0"/>
    <n v="13.969780219780219"/>
    <s v="Yes"/>
    <s v="May"/>
    <n v="2023"/>
  </r>
  <r>
    <s v="S00179655"/>
    <x v="22"/>
    <s v="P10"/>
    <x v="4"/>
    <x v="370"/>
    <n v="1469.25"/>
    <n v="105"/>
    <x v="0"/>
    <n v="13.992857142857142"/>
    <s v="Yes"/>
    <s v="June"/>
    <n v="2024"/>
  </r>
  <r>
    <s v="S00179751"/>
    <x v="22"/>
    <s v="P12"/>
    <x v="0"/>
    <x v="289"/>
    <n v="1401.75"/>
    <n v="108"/>
    <x v="0"/>
    <n v="12.979166666666666"/>
    <s v="Yes"/>
    <s v="July"/>
    <n v="2023"/>
  </r>
  <r>
    <s v="S00179764"/>
    <x v="22"/>
    <s v="P12"/>
    <x v="5"/>
    <x v="27"/>
    <n v="4803.75"/>
    <n v="344"/>
    <x v="1"/>
    <n v="13.96438953488372"/>
    <s v="No"/>
    <s v="August"/>
    <n v="2024"/>
  </r>
  <r>
    <s v="S00179769"/>
    <x v="22"/>
    <s v="P12"/>
    <x v="0"/>
    <x v="170"/>
    <n v="4632.75"/>
    <n v="290"/>
    <x v="1"/>
    <n v="15.975"/>
    <s v="No"/>
    <s v="July"/>
    <n v="2024"/>
  </r>
  <r>
    <s v="S00179773"/>
    <x v="22"/>
    <s v="P12"/>
    <x v="4"/>
    <x v="3"/>
    <n v="4158"/>
    <n v="297"/>
    <x v="0"/>
    <n v="14"/>
    <s v="Yes"/>
    <s v="April"/>
    <n v="2023"/>
  </r>
  <r>
    <s v="S00179799"/>
    <x v="22"/>
    <s v="P13"/>
    <x v="2"/>
    <x v="236"/>
    <n v="3246.75"/>
    <n v="406"/>
    <x v="0"/>
    <n v="7.9969211822660098"/>
    <s v="Yes"/>
    <s v="February"/>
    <n v="2023"/>
  </r>
  <r>
    <s v="S00179807"/>
    <x v="22"/>
    <s v="P13"/>
    <x v="4"/>
    <x v="424"/>
    <n v="4097.25"/>
    <n v="456"/>
    <x v="0"/>
    <n v="8.9851973684210531"/>
    <s v="Yes"/>
    <s v="April"/>
    <n v="2024"/>
  </r>
  <r>
    <s v="S00179808"/>
    <x v="22"/>
    <s v="P13"/>
    <x v="4"/>
    <x v="211"/>
    <n v="2544.75"/>
    <n v="425"/>
    <x v="2"/>
    <n v="5.9876470588235291"/>
    <s v="No"/>
    <s v="September"/>
    <n v="2024"/>
  </r>
  <r>
    <s v="S00179823"/>
    <x v="22"/>
    <s v="P13"/>
    <x v="4"/>
    <x v="420"/>
    <n v="101.25"/>
    <n v="11"/>
    <x v="1"/>
    <n v="9.204545454545455"/>
    <s v="No"/>
    <s v="August"/>
    <n v="2024"/>
  </r>
  <r>
    <s v="S00179906"/>
    <x v="22"/>
    <s v="P13"/>
    <x v="0"/>
    <x v="259"/>
    <n v="668.25"/>
    <n v="112"/>
    <x v="0"/>
    <n v="5.9665178571428568"/>
    <s v="Yes"/>
    <s v="February"/>
    <n v="2023"/>
  </r>
  <r>
    <s v="S00180072"/>
    <x v="22"/>
    <s v="P16"/>
    <x v="1"/>
    <x v="179"/>
    <n v="947.25"/>
    <n v="64"/>
    <x v="0"/>
    <n v="14.80078125"/>
    <s v="Yes"/>
    <s v="December"/>
    <n v="2023"/>
  </r>
  <r>
    <s v="S00180113"/>
    <x v="22"/>
    <s v="P17"/>
    <x v="4"/>
    <x v="184"/>
    <n v="5874.75"/>
    <n v="735"/>
    <x v="0"/>
    <n v="7.9928571428571429"/>
    <s v="Yes"/>
    <s v="May"/>
    <n v="2024"/>
  </r>
  <r>
    <s v="S00180118"/>
    <x v="22"/>
    <s v="P17"/>
    <x v="3"/>
    <x v="91"/>
    <n v="918"/>
    <n v="115"/>
    <x v="0"/>
    <n v="7.982608695652174"/>
    <s v="Yes"/>
    <s v="June"/>
    <n v="2024"/>
  </r>
  <r>
    <s v="S00180122"/>
    <x v="22"/>
    <s v="P17"/>
    <x v="2"/>
    <x v="389"/>
    <n v="110.25"/>
    <n v="12"/>
    <x v="0"/>
    <n v="9.1875"/>
    <s v="Yes"/>
    <s v="August"/>
    <n v="2023"/>
  </r>
  <r>
    <s v="S00180157"/>
    <x v="22"/>
    <s v="P17"/>
    <x v="1"/>
    <x v="97"/>
    <n v="3087"/>
    <n v="281"/>
    <x v="0"/>
    <n v="10.98576512455516"/>
    <s v="Yes"/>
    <s v="September"/>
    <n v="2023"/>
  </r>
  <r>
    <s v="S00180188"/>
    <x v="22"/>
    <s v="P18"/>
    <x v="5"/>
    <x v="42"/>
    <n v="10302.75"/>
    <n v="1145"/>
    <x v="0"/>
    <n v="8.9980349344978166"/>
    <s v="Yes"/>
    <s v="June"/>
    <n v="2023"/>
  </r>
  <r>
    <s v="S00180227"/>
    <x v="22"/>
    <s v="P18"/>
    <x v="0"/>
    <x v="182"/>
    <n v="11765.25"/>
    <n v="1308"/>
    <x v="0"/>
    <n v="8.9948394495412849"/>
    <s v="Yes"/>
    <s v="February"/>
    <n v="2023"/>
  </r>
  <r>
    <s v="S00180232"/>
    <x v="22"/>
    <s v="P18"/>
    <x v="4"/>
    <x v="187"/>
    <n v="5233.5"/>
    <n v="582"/>
    <x v="0"/>
    <n v="8.9922680412371125"/>
    <s v="Yes"/>
    <s v="February"/>
    <n v="2024"/>
  </r>
  <r>
    <s v="S00180299"/>
    <x v="22"/>
    <s v="P19"/>
    <x v="4"/>
    <x v="349"/>
    <n v="1980"/>
    <n v="77"/>
    <x v="1"/>
    <n v="25.714285714285715"/>
    <s v="No"/>
    <s v="August"/>
    <n v="2024"/>
  </r>
  <r>
    <s v="S00180318"/>
    <x v="22"/>
    <s v="P20"/>
    <x v="4"/>
    <x v="342"/>
    <n v="722.25"/>
    <n v="91"/>
    <x v="0"/>
    <n v="7.936813186813187"/>
    <s v="Yes"/>
    <s v="June"/>
    <n v="2024"/>
  </r>
  <r>
    <s v="S00180336"/>
    <x v="22"/>
    <s v="P20"/>
    <x v="3"/>
    <x v="117"/>
    <n v="1847.25"/>
    <n v="154"/>
    <x v="0"/>
    <n v="11.995129870129871"/>
    <s v="Yes"/>
    <s v="February"/>
    <n v="2024"/>
  </r>
  <r>
    <s v="S00180345"/>
    <x v="22"/>
    <s v="P20"/>
    <x v="1"/>
    <x v="292"/>
    <n v="3642.75"/>
    <n v="332"/>
    <x v="0"/>
    <n v="10.972138554216867"/>
    <s v="Yes"/>
    <s v="February"/>
    <n v="2024"/>
  </r>
  <r>
    <s v="S00180358"/>
    <x v="22"/>
    <s v="P21"/>
    <x v="5"/>
    <x v="154"/>
    <n v="5487.75"/>
    <n v="549"/>
    <x v="0"/>
    <n v="9.9959016393442628"/>
    <s v="Yes"/>
    <s v="February"/>
    <n v="2024"/>
  </r>
  <r>
    <s v="S00180361"/>
    <x v="22"/>
    <s v="P21"/>
    <x v="1"/>
    <x v="213"/>
    <n v="6696"/>
    <n v="609"/>
    <x v="0"/>
    <n v="10.995073891625616"/>
    <s v="Yes"/>
    <s v="January"/>
    <n v="2023"/>
  </r>
  <r>
    <s v="S00180362"/>
    <x v="22"/>
    <s v="P21"/>
    <x v="1"/>
    <x v="395"/>
    <n v="4765.5"/>
    <n v="477"/>
    <x v="0"/>
    <n v="9.9905660377358494"/>
    <s v="Yes"/>
    <s v="May"/>
    <n v="2024"/>
  </r>
  <r>
    <s v="S00180373"/>
    <x v="22"/>
    <s v="P21"/>
    <x v="3"/>
    <x v="215"/>
    <n v="4716"/>
    <n v="590"/>
    <x v="2"/>
    <n v="7.9932203389830505"/>
    <s v="No"/>
    <s v="September"/>
    <n v="2024"/>
  </r>
  <r>
    <s v="S00180374"/>
    <x v="22"/>
    <s v="P21"/>
    <x v="5"/>
    <x v="448"/>
    <n v="6039"/>
    <n v="863"/>
    <x v="1"/>
    <n v="6.997682502896871"/>
    <s v="No"/>
    <s v="August"/>
    <n v="2024"/>
  </r>
  <r>
    <s v="S00180448"/>
    <x v="22"/>
    <s v="P22"/>
    <x v="0"/>
    <x v="64"/>
    <n v="9675"/>
    <n v="538"/>
    <x v="0"/>
    <n v="17.983271375464685"/>
    <s v="Yes"/>
    <s v="August"/>
    <n v="2023"/>
  </r>
  <r>
    <s v="S00180458"/>
    <x v="22"/>
    <s v="P22"/>
    <x v="3"/>
    <x v="106"/>
    <n v="4374"/>
    <n v="199"/>
    <x v="0"/>
    <n v="21.979899497487438"/>
    <s v="Yes"/>
    <s v="January"/>
    <n v="2023"/>
  </r>
  <r>
    <s v="S00180519"/>
    <x v="22"/>
    <s v="P22"/>
    <x v="4"/>
    <x v="438"/>
    <n v="8347.5"/>
    <n v="440"/>
    <x v="0"/>
    <n v="18.97159090909091"/>
    <s v="Yes"/>
    <s v="August"/>
    <n v="2023"/>
  </r>
  <r>
    <s v="S00180549"/>
    <x v="23"/>
    <s v="P01"/>
    <x v="1"/>
    <x v="365"/>
    <n v="15241.5"/>
    <n v="1173"/>
    <x v="2"/>
    <n v="12.993606138107417"/>
    <s v="No"/>
    <s v="September"/>
    <n v="2024"/>
  </r>
  <r>
    <s v="S00180601"/>
    <x v="23"/>
    <s v="P01"/>
    <x v="0"/>
    <x v="16"/>
    <n v="5980.5"/>
    <n v="461"/>
    <x v="1"/>
    <n v="12.972885032537961"/>
    <s v="No"/>
    <s v="July"/>
    <n v="2024"/>
  </r>
  <r>
    <s v="S00180611"/>
    <x v="23"/>
    <s v="P01"/>
    <x v="3"/>
    <x v="209"/>
    <n v="10894.5"/>
    <n v="681"/>
    <x v="0"/>
    <n v="15.997797356828194"/>
    <s v="Yes"/>
    <s v="May"/>
    <n v="2024"/>
  </r>
  <r>
    <s v="S00180615"/>
    <x v="23"/>
    <s v="P01"/>
    <x v="2"/>
    <x v="96"/>
    <n v="1671.75"/>
    <n v="129"/>
    <x v="0"/>
    <n v="12.959302325581396"/>
    <s v="Yes"/>
    <s v="January"/>
    <n v="2023"/>
  </r>
  <r>
    <s v="S00180628"/>
    <x v="23"/>
    <s v="P02"/>
    <x v="3"/>
    <x v="451"/>
    <n v="5550.75"/>
    <n v="427"/>
    <x v="3"/>
    <n v="12.999414519906324"/>
    <s v="No"/>
    <s v="April"/>
    <n v="2024"/>
  </r>
  <r>
    <s v="S00180640"/>
    <x v="23"/>
    <s v="P02"/>
    <x v="4"/>
    <x v="191"/>
    <n v="6180.75"/>
    <n v="364"/>
    <x v="0"/>
    <n v="16.980082417582416"/>
    <s v="Yes"/>
    <s v="February"/>
    <n v="2024"/>
  </r>
  <r>
    <s v="S00180653"/>
    <x v="23"/>
    <s v="P03"/>
    <x v="0"/>
    <x v="285"/>
    <n v="7344"/>
    <n v="612"/>
    <x v="0"/>
    <n v="12"/>
    <s v="Yes"/>
    <s v="August"/>
    <n v="2023"/>
  </r>
  <r>
    <s v="S00180708"/>
    <x v="23"/>
    <s v="P04"/>
    <x v="4"/>
    <x v="247"/>
    <n v="3042"/>
    <n v="507"/>
    <x v="0"/>
    <n v="6"/>
    <s v="Yes"/>
    <s v="February"/>
    <n v="2024"/>
  </r>
  <r>
    <s v="S00180710"/>
    <x v="23"/>
    <s v="P04"/>
    <x v="3"/>
    <x v="310"/>
    <n v="5985"/>
    <n v="855"/>
    <x v="0"/>
    <n v="7"/>
    <s v="Yes"/>
    <s v="January"/>
    <n v="2024"/>
  </r>
  <r>
    <s v="S00180762"/>
    <x v="23"/>
    <s v="P04"/>
    <x v="3"/>
    <x v="344"/>
    <n v="1642.5"/>
    <n v="274"/>
    <x v="0"/>
    <n v="5.9945255474452557"/>
    <s v="Yes"/>
    <s v="June"/>
    <n v="2023"/>
  </r>
  <r>
    <s v="S00180781"/>
    <x v="23"/>
    <s v="P05"/>
    <x v="3"/>
    <x v="12"/>
    <n v="1793.25"/>
    <n v="225"/>
    <x v="0"/>
    <n v="7.97"/>
    <s v="Yes"/>
    <s v="August"/>
    <n v="2023"/>
  </r>
  <r>
    <s v="S00180799"/>
    <x v="23"/>
    <s v="P05"/>
    <x v="5"/>
    <x v="239"/>
    <n v="5217.75"/>
    <n v="580"/>
    <x v="0"/>
    <n v="8.9961206896551715"/>
    <s v="Yes"/>
    <s v="September"/>
    <n v="2023"/>
  </r>
  <r>
    <s v="S00180801"/>
    <x v="23"/>
    <s v="P05"/>
    <x v="5"/>
    <x v="169"/>
    <n v="2202.75"/>
    <n v="315"/>
    <x v="1"/>
    <n v="6.9928571428571429"/>
    <s v="No"/>
    <s v="August"/>
    <n v="2024"/>
  </r>
  <r>
    <s v="S00180806"/>
    <x v="23"/>
    <s v="P05"/>
    <x v="0"/>
    <x v="360"/>
    <n v="2954.25"/>
    <n v="423"/>
    <x v="1"/>
    <n v="6.9840425531914896"/>
    <s v="No"/>
    <s v="August"/>
    <n v="2024"/>
  </r>
  <r>
    <s v="S00180845"/>
    <x v="23"/>
    <s v="P05"/>
    <x v="4"/>
    <x v="112"/>
    <n v="11459.25"/>
    <n v="1910"/>
    <x v="0"/>
    <n v="5.9996073298429318"/>
    <s v="Yes"/>
    <s v="February"/>
    <n v="2023"/>
  </r>
  <r>
    <s v="S00180849"/>
    <x v="23"/>
    <s v="P05"/>
    <x v="3"/>
    <x v="99"/>
    <n v="544.5"/>
    <n v="61"/>
    <x v="0"/>
    <n v="8.9262295081967213"/>
    <s v="Yes"/>
    <s v="June"/>
    <n v="2023"/>
  </r>
  <r>
    <s v="S00180858"/>
    <x v="23"/>
    <s v="P05"/>
    <x v="0"/>
    <x v="294"/>
    <n v="9400.5"/>
    <n v="1176"/>
    <x v="1"/>
    <n v="7.9936224489795915"/>
    <s v="No"/>
    <s v="July"/>
    <n v="2024"/>
  </r>
  <r>
    <s v="S00180864"/>
    <x v="23"/>
    <s v="P05"/>
    <x v="3"/>
    <x v="456"/>
    <n v="8244"/>
    <n v="1031"/>
    <x v="0"/>
    <n v="7.9961202715809891"/>
    <s v="Yes"/>
    <s v="April"/>
    <n v="2024"/>
  </r>
  <r>
    <s v="S00180869"/>
    <x v="23"/>
    <s v="P05"/>
    <x v="5"/>
    <x v="405"/>
    <n v="816.75"/>
    <n v="164"/>
    <x v="0"/>
    <n v="4.9801829268292686"/>
    <s v="Yes"/>
    <s v="June"/>
    <n v="2023"/>
  </r>
  <r>
    <s v="S00180872"/>
    <x v="23"/>
    <s v="P05"/>
    <x v="1"/>
    <x v="46"/>
    <n v="2139.75"/>
    <n v="268"/>
    <x v="0"/>
    <n v="7.9841417910447765"/>
    <s v="Yes"/>
    <s v="May"/>
    <n v="2024"/>
  </r>
  <r>
    <s v="S00180921"/>
    <x v="23"/>
    <s v="P07"/>
    <x v="2"/>
    <x v="87"/>
    <n v="5834.25"/>
    <n v="234"/>
    <x v="0"/>
    <n v="24.932692307692307"/>
    <s v="Yes"/>
    <s v="March"/>
    <n v="2024"/>
  </r>
  <r>
    <s v="S00180985"/>
    <x v="23"/>
    <s v="P07"/>
    <x v="3"/>
    <x v="78"/>
    <n v="4367.25"/>
    <n v="156"/>
    <x v="0"/>
    <n v="27.995192307692307"/>
    <s v="Yes"/>
    <s v="August"/>
    <n v="2023"/>
  </r>
  <r>
    <s v="S00180995"/>
    <x v="23"/>
    <s v="P07"/>
    <x v="4"/>
    <x v="132"/>
    <n v="3937.5"/>
    <n v="146"/>
    <x v="0"/>
    <n v="26.969178082191782"/>
    <s v="Yes"/>
    <s v="July"/>
    <n v="2023"/>
  </r>
  <r>
    <s v="S00181006"/>
    <x v="23"/>
    <s v="P08"/>
    <x v="2"/>
    <x v="300"/>
    <n v="4565.25"/>
    <n v="208"/>
    <x v="0"/>
    <n v="21.948317307692307"/>
    <s v="Yes"/>
    <s v="March"/>
    <n v="2023"/>
  </r>
  <r>
    <s v="S00181013"/>
    <x v="23"/>
    <s v="P08"/>
    <x v="4"/>
    <x v="280"/>
    <n v="11297.25"/>
    <n v="628"/>
    <x v="0"/>
    <n v="17.989251592356688"/>
    <s v="Yes"/>
    <s v="January"/>
    <n v="2024"/>
  </r>
  <r>
    <s v="S00181031"/>
    <x v="23"/>
    <s v="P08"/>
    <x v="4"/>
    <x v="132"/>
    <n v="10093.5"/>
    <n v="561"/>
    <x v="0"/>
    <n v="17.991978609625669"/>
    <s v="Yes"/>
    <s v="July"/>
    <n v="2023"/>
  </r>
  <r>
    <s v="S00181075"/>
    <x v="23"/>
    <s v="P08"/>
    <x v="1"/>
    <x v="243"/>
    <n v="14285.25"/>
    <n v="650"/>
    <x v="0"/>
    <n v="21.977307692307694"/>
    <s v="Yes"/>
    <s v="January"/>
    <n v="2023"/>
  </r>
  <r>
    <s v="S00181082"/>
    <x v="23"/>
    <s v="P08"/>
    <x v="4"/>
    <x v="0"/>
    <n v="11868.75"/>
    <n v="594"/>
    <x v="0"/>
    <n v="19.981060606060606"/>
    <s v="Yes"/>
    <s v="December"/>
    <n v="2023"/>
  </r>
  <r>
    <s v="S00181181"/>
    <x v="23"/>
    <s v="P10"/>
    <x v="0"/>
    <x v="309"/>
    <n v="5377.5"/>
    <n v="359"/>
    <x v="1"/>
    <n v="14.979108635097493"/>
    <s v="No"/>
    <s v="July"/>
    <n v="2024"/>
  </r>
  <r>
    <s v="S00181220"/>
    <x v="23"/>
    <s v="P11"/>
    <x v="3"/>
    <x v="225"/>
    <n v="8579.25"/>
    <n v="505"/>
    <x v="3"/>
    <n v="16.988613861386138"/>
    <s v="No"/>
    <s v="July"/>
    <n v="2024"/>
  </r>
  <r>
    <s v="S00181245"/>
    <x v="23"/>
    <s v="P11"/>
    <x v="1"/>
    <x v="68"/>
    <n v="12982.5"/>
    <n v="764"/>
    <x v="1"/>
    <n v="16.99280104712042"/>
    <s v="No"/>
    <s v="July"/>
    <n v="2024"/>
  </r>
  <r>
    <s v="S00181254"/>
    <x v="23"/>
    <s v="P12"/>
    <x v="3"/>
    <x v="284"/>
    <n v="5161.5"/>
    <n v="369"/>
    <x v="0"/>
    <n v="13.987804878048781"/>
    <s v="Yes"/>
    <s v="March"/>
    <n v="2024"/>
  </r>
  <r>
    <s v="S00181269"/>
    <x v="23"/>
    <s v="P12"/>
    <x v="4"/>
    <x v="176"/>
    <n v="850.5"/>
    <n v="54"/>
    <x v="0"/>
    <n v="15.75"/>
    <s v="Yes"/>
    <s v="May"/>
    <n v="2023"/>
  </r>
  <r>
    <s v="S00181270"/>
    <x v="23"/>
    <s v="P12"/>
    <x v="4"/>
    <x v="100"/>
    <n v="9942.75"/>
    <n v="663"/>
    <x v="0"/>
    <n v="14.996606334841628"/>
    <s v="Yes"/>
    <s v="November"/>
    <n v="2023"/>
  </r>
  <r>
    <s v="S00181290"/>
    <x v="23"/>
    <s v="P12"/>
    <x v="3"/>
    <x v="33"/>
    <n v="3665.25"/>
    <n v="262"/>
    <x v="0"/>
    <n v="13.989503816793894"/>
    <s v="Yes"/>
    <s v="February"/>
    <n v="2023"/>
  </r>
  <r>
    <s v="S00181342"/>
    <x v="23"/>
    <s v="P13"/>
    <x v="3"/>
    <x v="442"/>
    <n v="6234.75"/>
    <n v="891"/>
    <x v="0"/>
    <n v="6.9974747474747474"/>
    <s v="Yes"/>
    <s v="April"/>
    <n v="2023"/>
  </r>
  <r>
    <s v="S00181357"/>
    <x v="23"/>
    <s v="P13"/>
    <x v="3"/>
    <x v="258"/>
    <n v="380.25"/>
    <n v="64"/>
    <x v="0"/>
    <n v="5.94140625"/>
    <s v="Yes"/>
    <s v="March"/>
    <n v="2024"/>
  </r>
  <r>
    <s v="S00181395"/>
    <x v="23"/>
    <s v="P13"/>
    <x v="5"/>
    <x v="272"/>
    <n v="9456.75"/>
    <n v="1051"/>
    <x v="1"/>
    <n v="8.997859181731684"/>
    <s v="No"/>
    <s v="August"/>
    <n v="2024"/>
  </r>
  <r>
    <s v="S00181397"/>
    <x v="23"/>
    <s v="P13"/>
    <x v="2"/>
    <x v="302"/>
    <n v="3271.5"/>
    <n v="546"/>
    <x v="0"/>
    <n v="5.9917582417582418"/>
    <s v="Yes"/>
    <s v="April"/>
    <n v="2023"/>
  </r>
  <r>
    <s v="S00181398"/>
    <x v="23"/>
    <s v="P13"/>
    <x v="1"/>
    <x v="72"/>
    <n v="8239.5"/>
    <n v="916"/>
    <x v="0"/>
    <n v="8.9950873362445414"/>
    <s v="Yes"/>
    <s v="December"/>
    <n v="2023"/>
  </r>
  <r>
    <s v="S00181412"/>
    <x v="23"/>
    <s v="P13"/>
    <x v="5"/>
    <x v="77"/>
    <n v="4666.5"/>
    <n v="667"/>
    <x v="0"/>
    <n v="6.9962518740629687"/>
    <s v="Yes"/>
    <s v="November"/>
    <n v="2023"/>
  </r>
  <r>
    <s v="S00181508"/>
    <x v="23"/>
    <s v="P14"/>
    <x v="4"/>
    <x v="69"/>
    <n v="7364.25"/>
    <n v="491"/>
    <x v="0"/>
    <n v="14.99847250509165"/>
    <s v="Yes"/>
    <s v="July"/>
    <n v="2023"/>
  </r>
  <r>
    <s v="S00181520"/>
    <x v="23"/>
    <s v="P15"/>
    <x v="0"/>
    <x v="138"/>
    <n v="659.25"/>
    <n v="39"/>
    <x v="0"/>
    <n v="16.903846153846153"/>
    <s v="Yes"/>
    <s v="March"/>
    <n v="2024"/>
  </r>
  <r>
    <s v="S00181535"/>
    <x v="23"/>
    <s v="P15"/>
    <x v="1"/>
    <x v="375"/>
    <n v="6905.25"/>
    <n v="384"/>
    <x v="0"/>
    <n v="17.982421875"/>
    <s v="Yes"/>
    <s v="June"/>
    <n v="2024"/>
  </r>
  <r>
    <s v="S00181616"/>
    <x v="23"/>
    <s v="P16"/>
    <x v="5"/>
    <x v="277"/>
    <n v="2283.75"/>
    <n v="164"/>
    <x v="0"/>
    <n v="13.925304878048781"/>
    <s v="Yes"/>
    <s v="February"/>
    <n v="2024"/>
  </r>
  <r>
    <s v="S00181619"/>
    <x v="23"/>
    <s v="P16"/>
    <x v="1"/>
    <x v="30"/>
    <n v="7062.75"/>
    <n v="505"/>
    <x v="1"/>
    <n v="13.985643564356435"/>
    <s v="No"/>
    <s v="August"/>
    <n v="2024"/>
  </r>
  <r>
    <s v="S00181632"/>
    <x v="23"/>
    <s v="P17"/>
    <x v="5"/>
    <x v="399"/>
    <n v="5220"/>
    <n v="475"/>
    <x v="0"/>
    <n v="10.989473684210527"/>
    <s v="Yes"/>
    <s v="June"/>
    <n v="2023"/>
  </r>
  <r>
    <s v="S00181690"/>
    <x v="23"/>
    <s v="P17"/>
    <x v="0"/>
    <x v="160"/>
    <n v="7305.75"/>
    <n v="914"/>
    <x v="0"/>
    <n v="7.9931619256017505"/>
    <s v="Yes"/>
    <s v="November"/>
    <n v="2023"/>
  </r>
  <r>
    <s v="S00181699"/>
    <x v="23"/>
    <s v="P18"/>
    <x v="3"/>
    <x v="191"/>
    <n v="4509"/>
    <n v="564"/>
    <x v="0"/>
    <n v="7.9946808510638299"/>
    <s v="Yes"/>
    <s v="February"/>
    <n v="2024"/>
  </r>
  <r>
    <s v="S00181700"/>
    <x v="23"/>
    <s v="P18"/>
    <x v="5"/>
    <x v="305"/>
    <n v="6601.5"/>
    <n v="661"/>
    <x v="0"/>
    <n v="9.9871406959152793"/>
    <s v="Yes"/>
    <s v="June"/>
    <n v="2024"/>
  </r>
  <r>
    <s v="S00181717"/>
    <x v="23"/>
    <s v="P18"/>
    <x v="5"/>
    <x v="326"/>
    <n v="8667"/>
    <n v="1084"/>
    <x v="0"/>
    <n v="7.9953874538745389"/>
    <s v="Yes"/>
    <s v="August"/>
    <n v="2023"/>
  </r>
  <r>
    <s v="S00181726"/>
    <x v="23"/>
    <s v="P18"/>
    <x v="4"/>
    <x v="365"/>
    <n v="3107.25"/>
    <n v="444"/>
    <x v="2"/>
    <n v="6.9983108108108105"/>
    <s v="No"/>
    <s v="September"/>
    <n v="2024"/>
  </r>
  <r>
    <s v="S00181790"/>
    <x v="23"/>
    <s v="P19"/>
    <x v="1"/>
    <x v="226"/>
    <n v="12917.25"/>
    <n v="479"/>
    <x v="0"/>
    <n v="26.967118997912316"/>
    <s v="Yes"/>
    <s v="May"/>
    <n v="2024"/>
  </r>
  <r>
    <s v="S00181835"/>
    <x v="23"/>
    <s v="P20"/>
    <x v="3"/>
    <x v="273"/>
    <n v="23721.75"/>
    <n v="2636"/>
    <x v="1"/>
    <n v="8.9991464339908944"/>
    <s v="No"/>
    <s v="July"/>
    <n v="2024"/>
  </r>
  <r>
    <s v="S00181845"/>
    <x v="23"/>
    <s v="P20"/>
    <x v="4"/>
    <x v="419"/>
    <n v="5445"/>
    <n v="545"/>
    <x v="0"/>
    <n v="9.9908256880733948"/>
    <s v="Yes"/>
    <s v="January"/>
    <n v="2024"/>
  </r>
  <r>
    <s v="S00181863"/>
    <x v="23"/>
    <s v="P20"/>
    <x v="4"/>
    <x v="307"/>
    <n v="13653"/>
    <n v="1138"/>
    <x v="0"/>
    <n v="11.997363796133568"/>
    <s v="Yes"/>
    <s v="December"/>
    <n v="2023"/>
  </r>
  <r>
    <s v="S00181870"/>
    <x v="23"/>
    <s v="P20"/>
    <x v="5"/>
    <x v="229"/>
    <n v="1235.25"/>
    <n v="113"/>
    <x v="0"/>
    <n v="10.93141592920354"/>
    <s v="Yes"/>
    <s v="June"/>
    <n v="2023"/>
  </r>
  <r>
    <s v="S00181880"/>
    <x v="23"/>
    <s v="P20"/>
    <x v="4"/>
    <x v="364"/>
    <n v="13835.25"/>
    <n v="1730"/>
    <x v="0"/>
    <n v="7.9972543352601155"/>
    <s v="Yes"/>
    <s v="November"/>
    <n v="2023"/>
  </r>
  <r>
    <s v="S00181897"/>
    <x v="23"/>
    <s v="P21"/>
    <x v="4"/>
    <x v="132"/>
    <n v="9884.25"/>
    <n v="1099"/>
    <x v="0"/>
    <n v="8.9938580527752503"/>
    <s v="Yes"/>
    <s v="July"/>
    <n v="2023"/>
  </r>
  <r>
    <s v="S00181913"/>
    <x v="23"/>
    <s v="P21"/>
    <x v="4"/>
    <x v="21"/>
    <n v="3575.25"/>
    <n v="398"/>
    <x v="0"/>
    <n v="8.983040201005025"/>
    <s v="Yes"/>
    <s v="October"/>
    <n v="2023"/>
  </r>
  <r>
    <s v="S00181938"/>
    <x v="23"/>
    <s v="P21"/>
    <x v="5"/>
    <x v="311"/>
    <n v="7933.5"/>
    <n v="794"/>
    <x v="0"/>
    <n v="9.9918136020151138"/>
    <s v="Yes"/>
    <s v="January"/>
    <n v="2023"/>
  </r>
  <r>
    <s v="S00181958"/>
    <x v="23"/>
    <s v="P21"/>
    <x v="2"/>
    <x v="56"/>
    <n v="103.5"/>
    <n v="13"/>
    <x v="1"/>
    <n v="7.9615384615384617"/>
    <s v="No"/>
    <s v="July"/>
    <n v="2024"/>
  </r>
  <r>
    <s v="S00181976"/>
    <x v="23"/>
    <s v="P22"/>
    <x v="1"/>
    <x v="246"/>
    <n v="7908.75"/>
    <n v="396"/>
    <x v="0"/>
    <n v="19.97159090909091"/>
    <s v="Yes"/>
    <s v="January"/>
    <n v="2023"/>
  </r>
  <r>
    <s v="S00182037"/>
    <x v="23"/>
    <s v="P22"/>
    <x v="3"/>
    <x v="301"/>
    <n v="6111"/>
    <n v="340"/>
    <x v="0"/>
    <n v="17.973529411764705"/>
    <s v="Yes"/>
    <s v="February"/>
    <n v="2023"/>
  </r>
  <r>
    <s v="S00182054"/>
    <x v="23"/>
    <s v="P22"/>
    <x v="3"/>
    <x v="276"/>
    <n v="8014.5"/>
    <n v="365"/>
    <x v="0"/>
    <n v="21.957534246575342"/>
    <s v="Yes"/>
    <s v="October"/>
    <n v="2023"/>
  </r>
  <r>
    <s v="S00182072"/>
    <x v="23"/>
    <s v="P01"/>
    <x v="3"/>
    <x v="119"/>
    <n v="1314"/>
    <n v="102"/>
    <x v="2"/>
    <n v="12.882352941176471"/>
    <s v="No"/>
    <s v="September"/>
    <n v="2024"/>
  </r>
  <r>
    <s v="S00182078"/>
    <x v="23"/>
    <s v="P01"/>
    <x v="1"/>
    <x v="282"/>
    <n v="12483"/>
    <n v="833"/>
    <x v="0"/>
    <n v="14.985594237695079"/>
    <s v="Yes"/>
    <s v="January"/>
    <n v="2024"/>
  </r>
  <r>
    <s v="S00182094"/>
    <x v="23"/>
    <s v="P01"/>
    <x v="2"/>
    <x v="301"/>
    <n v="2362.5"/>
    <n v="148"/>
    <x v="0"/>
    <n v="15.962837837837839"/>
    <s v="Yes"/>
    <s v="February"/>
    <n v="2023"/>
  </r>
  <r>
    <s v="S00182106"/>
    <x v="23"/>
    <s v="P01"/>
    <x v="3"/>
    <x v="285"/>
    <n v="4871.25"/>
    <n v="305"/>
    <x v="0"/>
    <n v="15.971311475409836"/>
    <s v="Yes"/>
    <s v="August"/>
    <n v="2023"/>
  </r>
  <r>
    <s v="S00182120"/>
    <x v="23"/>
    <s v="P01"/>
    <x v="4"/>
    <x v="268"/>
    <n v="3021.75"/>
    <n v="252"/>
    <x v="0"/>
    <n v="11.991071428571429"/>
    <s v="Yes"/>
    <s v="April"/>
    <n v="2024"/>
  </r>
  <r>
    <s v="S00182173"/>
    <x v="23"/>
    <s v="P03"/>
    <x v="3"/>
    <x v="23"/>
    <n v="9058.5"/>
    <n v="1007"/>
    <x v="1"/>
    <n v="8.9955312810327701"/>
    <s v="No"/>
    <s v="August"/>
    <n v="2024"/>
  </r>
  <r>
    <s v="S00182176"/>
    <x v="23"/>
    <s v="P03"/>
    <x v="5"/>
    <x v="297"/>
    <n v="940.5"/>
    <n v="105"/>
    <x v="0"/>
    <n v="8.9571428571428573"/>
    <s v="Yes"/>
    <s v="July"/>
    <n v="2023"/>
  </r>
  <r>
    <s v="S00182253"/>
    <x v="23"/>
    <s v="P04"/>
    <x v="4"/>
    <x v="218"/>
    <n v="3809.25"/>
    <n v="635"/>
    <x v="0"/>
    <n v="5.9988188976377952"/>
    <s v="Yes"/>
    <s v="February"/>
    <n v="2024"/>
  </r>
  <r>
    <s v="S00182261"/>
    <x v="23"/>
    <s v="P04"/>
    <x v="5"/>
    <x v="147"/>
    <n v="432"/>
    <n v="48"/>
    <x v="0"/>
    <n v="9"/>
    <s v="Yes"/>
    <s v="November"/>
    <n v="2023"/>
  </r>
  <r>
    <s v="S00182269"/>
    <x v="23"/>
    <s v="P04"/>
    <x v="0"/>
    <x v="233"/>
    <n v="13693.5"/>
    <n v="1522"/>
    <x v="3"/>
    <n v="8.9970433639947434"/>
    <s v="No"/>
    <s v="January"/>
    <n v="2023"/>
  </r>
  <r>
    <s v="S00182294"/>
    <x v="23"/>
    <s v="P04"/>
    <x v="3"/>
    <x v="210"/>
    <n v="699.75"/>
    <n v="140"/>
    <x v="0"/>
    <n v="4.9982142857142859"/>
    <s v="Yes"/>
    <s v="July"/>
    <n v="2023"/>
  </r>
  <r>
    <s v="S00182314"/>
    <x v="23"/>
    <s v="P05"/>
    <x v="5"/>
    <x v="335"/>
    <n v="8336.25"/>
    <n v="1191"/>
    <x v="1"/>
    <n v="6.9993702770780857"/>
    <s v="No"/>
    <s v="July"/>
    <n v="2024"/>
  </r>
  <r>
    <s v="S00182317"/>
    <x v="23"/>
    <s v="P05"/>
    <x v="1"/>
    <x v="307"/>
    <n v="252"/>
    <n v="36"/>
    <x v="0"/>
    <n v="7"/>
    <s v="Yes"/>
    <s v="December"/>
    <n v="2023"/>
  </r>
  <r>
    <s v="S00182357"/>
    <x v="23"/>
    <s v="P05"/>
    <x v="4"/>
    <x v="93"/>
    <n v="2007"/>
    <n v="335"/>
    <x v="0"/>
    <n v="5.991044776119403"/>
    <s v="Yes"/>
    <s v="December"/>
    <n v="2023"/>
  </r>
  <r>
    <s v="S00182415"/>
    <x v="23"/>
    <s v="P06"/>
    <x v="5"/>
    <x v="54"/>
    <n v="5611.5"/>
    <n v="216"/>
    <x v="1"/>
    <n v="25.979166666666668"/>
    <s v="No"/>
    <s v="July"/>
    <n v="2024"/>
  </r>
  <r>
    <s v="S00182452"/>
    <x v="23"/>
    <s v="P07"/>
    <x v="1"/>
    <x v="323"/>
    <n v="5643"/>
    <n v="209"/>
    <x v="1"/>
    <n v="27"/>
    <s v="No"/>
    <s v="July"/>
    <n v="2024"/>
  </r>
  <r>
    <s v="S00182454"/>
    <x v="23"/>
    <s v="P07"/>
    <x v="0"/>
    <x v="49"/>
    <n v="5404.5"/>
    <n v="201"/>
    <x v="3"/>
    <n v="26.888059701492537"/>
    <s v="No"/>
    <s v="September"/>
    <n v="2024"/>
  </r>
  <r>
    <s v="S00182501"/>
    <x v="23"/>
    <s v="P07"/>
    <x v="5"/>
    <x v="384"/>
    <n v="5260.5"/>
    <n v="188"/>
    <x v="0"/>
    <n v="27.981382978723403"/>
    <s v="Yes"/>
    <s v="June"/>
    <n v="2024"/>
  </r>
  <r>
    <s v="S00182508"/>
    <x v="23"/>
    <s v="P07"/>
    <x v="4"/>
    <x v="298"/>
    <n v="5220"/>
    <n v="194"/>
    <x v="0"/>
    <n v="26.907216494845361"/>
    <s v="Yes"/>
    <s v="February"/>
    <n v="2024"/>
  </r>
  <r>
    <s v="S00182626"/>
    <x v="23"/>
    <s v="P09"/>
    <x v="0"/>
    <x v="244"/>
    <n v="3703.5"/>
    <n v="177"/>
    <x v="0"/>
    <n v="20.923728813559322"/>
    <s v="Yes"/>
    <s v="September"/>
    <n v="2023"/>
  </r>
  <r>
    <s v="S00182630"/>
    <x v="23"/>
    <s v="P09"/>
    <x v="4"/>
    <x v="48"/>
    <n v="9173.25"/>
    <n v="483"/>
    <x v="0"/>
    <n v="18.992236024844722"/>
    <s v="Yes"/>
    <s v="June"/>
    <n v="2024"/>
  </r>
  <r>
    <s v="S00182712"/>
    <x v="23"/>
    <s v="P10"/>
    <x v="4"/>
    <x v="18"/>
    <n v="3971.25"/>
    <n v="265"/>
    <x v="0"/>
    <n v="14.985849056603774"/>
    <s v="Yes"/>
    <s v="June"/>
    <n v="2023"/>
  </r>
  <r>
    <s v="S00182719"/>
    <x v="23"/>
    <s v="P10"/>
    <x v="3"/>
    <x v="206"/>
    <n v="6594.75"/>
    <n v="472"/>
    <x v="0"/>
    <n v="13.971927966101696"/>
    <s v="Yes"/>
    <s v="January"/>
    <n v="2023"/>
  </r>
  <r>
    <s v="S00182749"/>
    <x v="23"/>
    <s v="P10"/>
    <x v="4"/>
    <x v="169"/>
    <n v="4997.25"/>
    <n v="334"/>
    <x v="1"/>
    <n v="14.96182634730539"/>
    <s v="No"/>
    <s v="August"/>
    <n v="2024"/>
  </r>
  <r>
    <s v="S00182806"/>
    <x v="23"/>
    <s v="P12"/>
    <x v="5"/>
    <x v="204"/>
    <n v="4385.25"/>
    <n v="293"/>
    <x v="0"/>
    <n v="14.966723549488055"/>
    <s v="Yes"/>
    <s v="September"/>
    <n v="2023"/>
  </r>
  <r>
    <s v="S00182811"/>
    <x v="23"/>
    <s v="P12"/>
    <x v="0"/>
    <x v="297"/>
    <n v="10154.25"/>
    <n v="726"/>
    <x v="0"/>
    <n v="13.986570247933884"/>
    <s v="Yes"/>
    <s v="July"/>
    <n v="2023"/>
  </r>
  <r>
    <s v="S00182874"/>
    <x v="23"/>
    <s v="P13"/>
    <x v="5"/>
    <x v="15"/>
    <n v="3701.25"/>
    <n v="412"/>
    <x v="2"/>
    <n v="8.9836165048543695"/>
    <s v="No"/>
    <s v="September"/>
    <n v="2024"/>
  </r>
  <r>
    <s v="S00182894"/>
    <x v="23"/>
    <s v="P13"/>
    <x v="1"/>
    <x v="197"/>
    <n v="5022"/>
    <n v="558"/>
    <x v="0"/>
    <n v="9"/>
    <s v="Yes"/>
    <s v="November"/>
    <n v="2023"/>
  </r>
  <r>
    <s v="S00182901"/>
    <x v="23"/>
    <s v="P13"/>
    <x v="4"/>
    <x v="125"/>
    <n v="7240.5"/>
    <n v="1207"/>
    <x v="0"/>
    <n v="5.9987572493786248"/>
    <s v="Yes"/>
    <s v="October"/>
    <n v="2023"/>
  </r>
  <r>
    <s v="S00182933"/>
    <x v="23"/>
    <s v="P13"/>
    <x v="4"/>
    <x v="298"/>
    <n v="5832"/>
    <n v="729"/>
    <x v="0"/>
    <n v="8"/>
    <s v="Yes"/>
    <s v="February"/>
    <n v="2024"/>
  </r>
  <r>
    <s v="S00182963"/>
    <x v="23"/>
    <s v="P13"/>
    <x v="1"/>
    <x v="106"/>
    <n v="6043.5"/>
    <n v="864"/>
    <x v="0"/>
    <n v="6.994791666666667"/>
    <s v="Yes"/>
    <s v="January"/>
    <n v="2023"/>
  </r>
  <r>
    <s v="S00183018"/>
    <x v="23"/>
    <s v="P14"/>
    <x v="4"/>
    <x v="197"/>
    <n v="2261.25"/>
    <n v="126"/>
    <x v="0"/>
    <n v="17.946428571428573"/>
    <s v="Yes"/>
    <s v="November"/>
    <n v="2023"/>
  </r>
  <r>
    <s v="S00183028"/>
    <x v="23"/>
    <s v="P14"/>
    <x v="5"/>
    <x v="23"/>
    <n v="5865.75"/>
    <n v="392"/>
    <x v="1"/>
    <n v="14.963647959183673"/>
    <s v="No"/>
    <s v="August"/>
    <n v="2024"/>
  </r>
  <r>
    <s v="S00183068"/>
    <x v="23"/>
    <s v="P15"/>
    <x v="0"/>
    <x v="123"/>
    <n v="10055.25"/>
    <n v="503"/>
    <x v="0"/>
    <n v="19.990556660039761"/>
    <s v="Yes"/>
    <s v="March"/>
    <n v="2023"/>
  </r>
  <r>
    <s v="S00183158"/>
    <x v="23"/>
    <s v="P17"/>
    <x v="3"/>
    <x v="100"/>
    <n v="765"/>
    <n v="110"/>
    <x v="0"/>
    <n v="6.9545454545454541"/>
    <s v="Yes"/>
    <s v="November"/>
    <n v="2023"/>
  </r>
  <r>
    <s v="S00183195"/>
    <x v="23"/>
    <s v="P17"/>
    <x v="3"/>
    <x v="259"/>
    <n v="1467"/>
    <n v="184"/>
    <x v="0"/>
    <n v="7.9728260869565215"/>
    <s v="Yes"/>
    <s v="February"/>
    <n v="2023"/>
  </r>
  <r>
    <s v="S00183208"/>
    <x v="23"/>
    <s v="P17"/>
    <x v="4"/>
    <x v="190"/>
    <n v="7024.5"/>
    <n v="703"/>
    <x v="0"/>
    <n v="9.9921763869132292"/>
    <s v="Yes"/>
    <s v="September"/>
    <n v="2023"/>
  </r>
  <r>
    <s v="S00183227"/>
    <x v="23"/>
    <s v="P18"/>
    <x v="3"/>
    <x v="259"/>
    <n v="6671.25"/>
    <n v="742"/>
    <x v="0"/>
    <n v="8.9909029649595684"/>
    <s v="Yes"/>
    <s v="February"/>
    <n v="2023"/>
  </r>
  <r>
    <s v="S00183239"/>
    <x v="23"/>
    <s v="P18"/>
    <x v="4"/>
    <x v="166"/>
    <n v="1707.75"/>
    <n v="190"/>
    <x v="0"/>
    <n v="8.9881578947368421"/>
    <s v="Yes"/>
    <s v="September"/>
    <n v="2023"/>
  </r>
  <r>
    <s v="S00183250"/>
    <x v="23"/>
    <s v="P18"/>
    <x v="2"/>
    <x v="11"/>
    <n v="8487"/>
    <n v="943"/>
    <x v="2"/>
    <n v="9"/>
    <s v="No"/>
    <s v="September"/>
    <n v="2024"/>
  </r>
  <r>
    <s v="S00183265"/>
    <x v="23"/>
    <s v="P18"/>
    <x v="5"/>
    <x v="247"/>
    <n v="18067.5"/>
    <n v="2259"/>
    <x v="0"/>
    <n v="7.9980079681274896"/>
    <s v="Yes"/>
    <s v="February"/>
    <n v="2024"/>
  </r>
  <r>
    <s v="S00183288"/>
    <x v="23"/>
    <s v="P18"/>
    <x v="0"/>
    <x v="30"/>
    <n v="17095.5"/>
    <n v="1900"/>
    <x v="1"/>
    <n v="8.9976315789473684"/>
    <s v="No"/>
    <s v="August"/>
    <n v="2024"/>
  </r>
  <r>
    <s v="S00183290"/>
    <x v="23"/>
    <s v="P18"/>
    <x v="4"/>
    <x v="126"/>
    <n v="9301.5"/>
    <n v="1163"/>
    <x v="0"/>
    <n v="7.9978503869303523"/>
    <s v="Yes"/>
    <s v="December"/>
    <n v="2023"/>
  </r>
  <r>
    <s v="S00183355"/>
    <x v="23"/>
    <s v="P19"/>
    <x v="0"/>
    <x v="141"/>
    <n v="2146.5"/>
    <n v="86"/>
    <x v="0"/>
    <n v="24.959302325581394"/>
    <s v="Yes"/>
    <s v="December"/>
    <n v="2023"/>
  </r>
  <r>
    <s v="S00183398"/>
    <x v="23"/>
    <s v="P20"/>
    <x v="3"/>
    <x v="232"/>
    <n v="4603.5"/>
    <n v="384"/>
    <x v="0"/>
    <n v="11.98828125"/>
    <s v="Yes"/>
    <s v="March"/>
    <n v="2023"/>
  </r>
  <r>
    <s v="S00183406"/>
    <x v="23"/>
    <s v="P20"/>
    <x v="0"/>
    <x v="327"/>
    <n v="3096"/>
    <n v="344"/>
    <x v="0"/>
    <n v="9"/>
    <s v="Yes"/>
    <s v="April"/>
    <n v="2024"/>
  </r>
  <r>
    <s v="S00183414"/>
    <x v="23"/>
    <s v="P21"/>
    <x v="3"/>
    <x v="427"/>
    <n v="3548.25"/>
    <n v="444"/>
    <x v="0"/>
    <n v="7.9915540540540544"/>
    <s v="Yes"/>
    <s v="May"/>
    <n v="2023"/>
  </r>
  <r>
    <s v="S00183507"/>
    <x v="23"/>
    <s v="P22"/>
    <x v="1"/>
    <x v="203"/>
    <n v="8964"/>
    <n v="472"/>
    <x v="0"/>
    <n v="18.991525423728813"/>
    <s v="Yes"/>
    <s v="October"/>
    <n v="2023"/>
  </r>
  <r>
    <s v="S00183535"/>
    <x v="23"/>
    <s v="P22"/>
    <x v="3"/>
    <x v="22"/>
    <n v="8428.5"/>
    <n v="402"/>
    <x v="0"/>
    <n v="20.96641791044776"/>
    <s v="Yes"/>
    <s v="October"/>
    <n v="2023"/>
  </r>
  <r>
    <s v="S00183569"/>
    <x v="23"/>
    <s v="P22"/>
    <x v="3"/>
    <x v="131"/>
    <n v="7386.75"/>
    <n v="411"/>
    <x v="0"/>
    <n v="17.972627737226276"/>
    <s v="Yes"/>
    <s v="May"/>
    <n v="2024"/>
  </r>
  <r>
    <s v="S00183585"/>
    <x v="23"/>
    <s v="P22"/>
    <x v="3"/>
    <x v="166"/>
    <n v="6565.5"/>
    <n v="329"/>
    <x v="0"/>
    <n v="19.955927051671733"/>
    <s v="Yes"/>
    <s v="September"/>
    <n v="2023"/>
  </r>
  <r>
    <s v="S00183592"/>
    <x v="23"/>
    <s v="P22"/>
    <x v="1"/>
    <x v="95"/>
    <n v="4905"/>
    <n v="246"/>
    <x v="1"/>
    <n v="19.939024390243901"/>
    <s v="No"/>
    <s v="July"/>
    <n v="2024"/>
  </r>
  <r>
    <s v="S00183614"/>
    <x v="24"/>
    <s v="P01"/>
    <x v="4"/>
    <x v="130"/>
    <n v="6525"/>
    <n v="435"/>
    <x v="0"/>
    <n v="15"/>
    <s v="Yes"/>
    <s v="July"/>
    <n v="2023"/>
  </r>
  <r>
    <s v="S00183616"/>
    <x v="24"/>
    <s v="P01"/>
    <x v="4"/>
    <x v="63"/>
    <n v="10563.75"/>
    <n v="813"/>
    <x v="0"/>
    <n v="12.993542435424354"/>
    <s v="Yes"/>
    <s v="June"/>
    <n v="2023"/>
  </r>
  <r>
    <s v="S00183647"/>
    <x v="24"/>
    <s v="P01"/>
    <x v="4"/>
    <x v="78"/>
    <n v="5404.5"/>
    <n v="387"/>
    <x v="0"/>
    <n v="13.965116279069768"/>
    <s v="Yes"/>
    <s v="August"/>
    <n v="2023"/>
  </r>
  <r>
    <s v="S00183677"/>
    <x v="24"/>
    <s v="P01"/>
    <x v="1"/>
    <x v="192"/>
    <n v="231.75"/>
    <n v="20"/>
    <x v="0"/>
    <n v="11.5875"/>
    <s v="Yes"/>
    <s v="April"/>
    <n v="2023"/>
  </r>
  <r>
    <s v="S00183705"/>
    <x v="24"/>
    <s v="P03"/>
    <x v="3"/>
    <x v="189"/>
    <n v="5114.25"/>
    <n v="465"/>
    <x v="0"/>
    <n v="10.998387096774193"/>
    <s v="Yes"/>
    <s v="November"/>
    <n v="2023"/>
  </r>
  <r>
    <s v="S00183725"/>
    <x v="24"/>
    <s v="P04"/>
    <x v="5"/>
    <x v="94"/>
    <n v="3908.25"/>
    <n v="652"/>
    <x v="1"/>
    <n v="5.9942484662576687"/>
    <s v="No"/>
    <s v="July"/>
    <n v="2024"/>
  </r>
  <r>
    <s v="S00183731"/>
    <x v="24"/>
    <s v="P04"/>
    <x v="0"/>
    <x v="142"/>
    <n v="9373.5"/>
    <n v="1042"/>
    <x v="0"/>
    <n v="8.9956813819577732"/>
    <s v="Yes"/>
    <s v="August"/>
    <n v="2023"/>
  </r>
  <r>
    <s v="S00183733"/>
    <x v="24"/>
    <s v="P04"/>
    <x v="4"/>
    <x v="210"/>
    <n v="173.25"/>
    <n v="20"/>
    <x v="0"/>
    <n v="8.6624999999999996"/>
    <s v="Yes"/>
    <s v="July"/>
    <n v="2023"/>
  </r>
  <r>
    <s v="S00183808"/>
    <x v="24"/>
    <s v="P04"/>
    <x v="5"/>
    <x v="314"/>
    <n v="1613.25"/>
    <n v="231"/>
    <x v="0"/>
    <n v="6.9837662337662341"/>
    <s v="Yes"/>
    <s v="November"/>
    <n v="2023"/>
  </r>
  <r>
    <s v="S00183818"/>
    <x v="24"/>
    <s v="P04"/>
    <x v="4"/>
    <x v="350"/>
    <n v="643.5"/>
    <n v="81"/>
    <x v="0"/>
    <n v="7.9444444444444446"/>
    <s v="Yes"/>
    <s v="November"/>
    <n v="2023"/>
  </r>
  <r>
    <s v="S00183826"/>
    <x v="24"/>
    <s v="P04"/>
    <x v="5"/>
    <x v="340"/>
    <n v="3780"/>
    <n v="540"/>
    <x v="0"/>
    <n v="7"/>
    <s v="Yes"/>
    <s v="June"/>
    <n v="2023"/>
  </r>
  <r>
    <s v="S00183834"/>
    <x v="24"/>
    <s v="P04"/>
    <x v="4"/>
    <x v="181"/>
    <n v="803.25"/>
    <n v="161"/>
    <x v="0"/>
    <n v="4.9891304347826084"/>
    <s v="Yes"/>
    <s v="October"/>
    <n v="2023"/>
  </r>
  <r>
    <s v="S00183844"/>
    <x v="24"/>
    <s v="P05"/>
    <x v="5"/>
    <x v="334"/>
    <n v="1737"/>
    <n v="249"/>
    <x v="0"/>
    <n v="6.975903614457831"/>
    <s v="Yes"/>
    <s v="September"/>
    <n v="2023"/>
  </r>
  <r>
    <s v="S00183902"/>
    <x v="24"/>
    <s v="P05"/>
    <x v="4"/>
    <x v="68"/>
    <n v="5744.25"/>
    <n v="1149"/>
    <x v="1"/>
    <n v="4.9993472584856393"/>
    <s v="No"/>
    <s v="July"/>
    <n v="2024"/>
  </r>
  <r>
    <s v="S00183932"/>
    <x v="24"/>
    <s v="P05"/>
    <x v="1"/>
    <x v="336"/>
    <n v="1858.5"/>
    <n v="266"/>
    <x v="0"/>
    <n v="6.9868421052631575"/>
    <s v="Yes"/>
    <s v="June"/>
    <n v="2023"/>
  </r>
  <r>
    <s v="S00183962"/>
    <x v="24"/>
    <s v="P06"/>
    <x v="5"/>
    <x v="189"/>
    <n v="4700.25"/>
    <n v="196"/>
    <x v="0"/>
    <n v="23.980867346938776"/>
    <s v="Yes"/>
    <s v="November"/>
    <n v="2023"/>
  </r>
  <r>
    <s v="S00183991"/>
    <x v="24"/>
    <s v="P07"/>
    <x v="3"/>
    <x v="152"/>
    <n v="5710.5"/>
    <n v="220"/>
    <x v="0"/>
    <n v="25.956818181818182"/>
    <s v="Yes"/>
    <s v="February"/>
    <n v="2023"/>
  </r>
  <r>
    <s v="S00184049"/>
    <x v="24"/>
    <s v="P07"/>
    <x v="2"/>
    <x v="380"/>
    <n v="5535"/>
    <n v="198"/>
    <x v="0"/>
    <n v="27.954545454545453"/>
    <s v="Yes"/>
    <s v="June"/>
    <n v="2023"/>
  </r>
  <r>
    <s v="S00184101"/>
    <x v="24"/>
    <s v="P08"/>
    <x v="1"/>
    <x v="281"/>
    <n v="1894.5"/>
    <n v="87"/>
    <x v="0"/>
    <n v="21.775862068965516"/>
    <s v="Yes"/>
    <s v="June"/>
    <n v="2024"/>
  </r>
  <r>
    <s v="S00184178"/>
    <x v="24"/>
    <s v="P10"/>
    <x v="3"/>
    <x v="206"/>
    <n v="639"/>
    <n v="46"/>
    <x v="0"/>
    <n v="13.891304347826088"/>
    <s v="Yes"/>
    <s v="January"/>
    <n v="2023"/>
  </r>
  <r>
    <s v="S00184181"/>
    <x v="24"/>
    <s v="P10"/>
    <x v="3"/>
    <x v="92"/>
    <n v="7454.25"/>
    <n v="466"/>
    <x v="0"/>
    <n v="15.996244635193133"/>
    <s v="Yes"/>
    <s v="July"/>
    <n v="2023"/>
  </r>
  <r>
    <s v="S00184184"/>
    <x v="24"/>
    <s v="P10"/>
    <x v="5"/>
    <x v="401"/>
    <n v="2540.25"/>
    <n v="182"/>
    <x v="3"/>
    <n v="13.957417582417582"/>
    <s v="No"/>
    <s v="May"/>
    <n v="2023"/>
  </r>
  <r>
    <s v="S00184224"/>
    <x v="24"/>
    <s v="P10"/>
    <x v="0"/>
    <x v="170"/>
    <n v="4065.75"/>
    <n v="313"/>
    <x v="1"/>
    <n v="12.98961661341853"/>
    <s v="No"/>
    <s v="July"/>
    <n v="2024"/>
  </r>
  <r>
    <s v="S00184228"/>
    <x v="24"/>
    <s v="P10"/>
    <x v="4"/>
    <x v="156"/>
    <n v="420.75"/>
    <n v="29"/>
    <x v="0"/>
    <n v="14.508620689655173"/>
    <s v="Yes"/>
    <s v="September"/>
    <n v="2023"/>
  </r>
  <r>
    <s v="S00184235"/>
    <x v="24"/>
    <s v="P10"/>
    <x v="5"/>
    <x v="140"/>
    <n v="1512"/>
    <n v="101"/>
    <x v="0"/>
    <n v="14.970297029702971"/>
    <s v="Yes"/>
    <s v="October"/>
    <n v="2023"/>
  </r>
  <r>
    <s v="S00184257"/>
    <x v="24"/>
    <s v="P10"/>
    <x v="0"/>
    <x v="123"/>
    <n v="434.25"/>
    <n v="32"/>
    <x v="0"/>
    <n v="13.5703125"/>
    <s v="Yes"/>
    <s v="March"/>
    <n v="2023"/>
  </r>
  <r>
    <s v="S00184259"/>
    <x v="24"/>
    <s v="P10"/>
    <x v="4"/>
    <x v="381"/>
    <n v="5460.75"/>
    <n v="421"/>
    <x v="0"/>
    <n v="12.970902612826603"/>
    <s v="Yes"/>
    <s v="October"/>
    <n v="2023"/>
  </r>
  <r>
    <s v="S00184293"/>
    <x v="24"/>
    <s v="P11"/>
    <x v="4"/>
    <x v="367"/>
    <n v="5976"/>
    <n v="315"/>
    <x v="0"/>
    <n v="18.971428571428572"/>
    <s v="Yes"/>
    <s v="February"/>
    <n v="2024"/>
  </r>
  <r>
    <s v="S00184354"/>
    <x v="24"/>
    <s v="P12"/>
    <x v="5"/>
    <x v="190"/>
    <n v="3908.25"/>
    <n v="301"/>
    <x v="3"/>
    <n v="12.98421926910299"/>
    <s v="No"/>
    <s v="September"/>
    <n v="2023"/>
  </r>
  <r>
    <s v="S00184432"/>
    <x v="24"/>
    <s v="P13"/>
    <x v="4"/>
    <x v="337"/>
    <n v="3829.5"/>
    <n v="639"/>
    <x v="2"/>
    <n v="5.992957746478873"/>
    <s v="No"/>
    <s v="September"/>
    <n v="2024"/>
  </r>
  <r>
    <s v="S00184438"/>
    <x v="24"/>
    <s v="P13"/>
    <x v="5"/>
    <x v="429"/>
    <n v="10581.75"/>
    <n v="1512"/>
    <x v="3"/>
    <n v="6.9985119047619051"/>
    <s v="No"/>
    <s v="May"/>
    <n v="2023"/>
  </r>
  <r>
    <s v="S00184445"/>
    <x v="24"/>
    <s v="P13"/>
    <x v="0"/>
    <x v="127"/>
    <n v="5532.75"/>
    <n v="615"/>
    <x v="0"/>
    <n v="8.9963414634146339"/>
    <s v="Yes"/>
    <s v="July"/>
    <n v="2023"/>
  </r>
  <r>
    <s v="S00184473"/>
    <x v="24"/>
    <s v="P13"/>
    <x v="5"/>
    <x v="246"/>
    <n v="5557.5"/>
    <n v="794"/>
    <x v="0"/>
    <n v="6.9993702770780857"/>
    <s v="Yes"/>
    <s v="January"/>
    <n v="2023"/>
  </r>
  <r>
    <s v="S00184494"/>
    <x v="24"/>
    <s v="P13"/>
    <x v="0"/>
    <x v="146"/>
    <n v="5197.5"/>
    <n v="520"/>
    <x v="0"/>
    <n v="9.9951923076923084"/>
    <s v="Yes"/>
    <s v="April"/>
    <n v="2024"/>
  </r>
  <r>
    <s v="S00184537"/>
    <x v="24"/>
    <s v="P14"/>
    <x v="3"/>
    <x v="377"/>
    <n v="2304"/>
    <n v="154"/>
    <x v="0"/>
    <n v="14.961038961038961"/>
    <s v="Yes"/>
    <s v="January"/>
    <n v="2023"/>
  </r>
  <r>
    <s v="S00184548"/>
    <x v="24"/>
    <s v="P14"/>
    <x v="4"/>
    <x v="40"/>
    <n v="3894.75"/>
    <n v="260"/>
    <x v="0"/>
    <n v="14.979807692307693"/>
    <s v="Yes"/>
    <s v="December"/>
    <n v="2023"/>
  </r>
  <r>
    <s v="S00184582"/>
    <x v="24"/>
    <s v="P15"/>
    <x v="4"/>
    <x v="78"/>
    <n v="355.5"/>
    <n v="17"/>
    <x v="3"/>
    <n v="20.911764705882351"/>
    <s v="No"/>
    <s v="August"/>
    <n v="2023"/>
  </r>
  <r>
    <s v="S00184694"/>
    <x v="24"/>
    <s v="P17"/>
    <x v="5"/>
    <x v="383"/>
    <n v="2765.25"/>
    <n v="396"/>
    <x v="0"/>
    <n v="6.9829545454545459"/>
    <s v="Yes"/>
    <s v="October"/>
    <n v="2023"/>
  </r>
  <r>
    <s v="S00184743"/>
    <x v="24"/>
    <s v="P17"/>
    <x v="5"/>
    <x v="275"/>
    <n v="11063.25"/>
    <n v="1581"/>
    <x v="0"/>
    <n v="6.9976280834914615"/>
    <s v="Yes"/>
    <s v="May"/>
    <n v="2023"/>
  </r>
  <r>
    <s v="S00184790"/>
    <x v="24"/>
    <s v="P18"/>
    <x v="3"/>
    <x v="420"/>
    <n v="5226.75"/>
    <n v="476"/>
    <x v="1"/>
    <n v="10.980567226890756"/>
    <s v="No"/>
    <s v="August"/>
    <n v="2024"/>
  </r>
  <r>
    <s v="S00184798"/>
    <x v="24"/>
    <s v="P18"/>
    <x v="1"/>
    <x v="247"/>
    <n v="207"/>
    <n v="21"/>
    <x v="0"/>
    <n v="9.8571428571428577"/>
    <s v="Yes"/>
    <s v="February"/>
    <n v="2024"/>
  </r>
  <r>
    <s v="S00184805"/>
    <x v="24"/>
    <s v="P18"/>
    <x v="4"/>
    <x v="430"/>
    <n v="2128.5"/>
    <n v="194"/>
    <x v="1"/>
    <n v="10.971649484536082"/>
    <s v="No"/>
    <s v="July"/>
    <n v="2024"/>
  </r>
  <r>
    <s v="S00184910"/>
    <x v="24"/>
    <s v="P20"/>
    <x v="3"/>
    <x v="403"/>
    <n v="6378.75"/>
    <n v="532"/>
    <x v="0"/>
    <n v="11.990131578947368"/>
    <s v="Yes"/>
    <s v="May"/>
    <n v="2023"/>
  </r>
  <r>
    <s v="S00184954"/>
    <x v="24"/>
    <s v="P21"/>
    <x v="0"/>
    <x v="175"/>
    <n v="7897.5"/>
    <n v="790"/>
    <x v="0"/>
    <n v="9.9968354430379751"/>
    <s v="Yes"/>
    <s v="February"/>
    <n v="2023"/>
  </r>
  <r>
    <s v="S00184970"/>
    <x v="24"/>
    <s v="P21"/>
    <x v="0"/>
    <x v="434"/>
    <n v="3098.25"/>
    <n v="443"/>
    <x v="0"/>
    <n v="6.9937923250564333"/>
    <s v="Yes"/>
    <s v="May"/>
    <n v="2024"/>
  </r>
  <r>
    <s v="S00185045"/>
    <x v="24"/>
    <s v="P22"/>
    <x v="3"/>
    <x v="16"/>
    <n v="8442"/>
    <n v="445"/>
    <x v="1"/>
    <n v="18.970786516853934"/>
    <s v="No"/>
    <s v="July"/>
    <n v="2024"/>
  </r>
  <r>
    <s v="S00185060"/>
    <x v="24"/>
    <s v="P22"/>
    <x v="4"/>
    <x v="184"/>
    <n v="7159.5"/>
    <n v="398"/>
    <x v="0"/>
    <n v="17.988693467336685"/>
    <s v="Yes"/>
    <s v="May"/>
    <n v="2024"/>
  </r>
  <r>
    <s v="S00185077"/>
    <x v="24"/>
    <s v="P22"/>
    <x v="4"/>
    <x v="6"/>
    <n v="4648.5"/>
    <n v="222"/>
    <x v="0"/>
    <n v="20.939189189189189"/>
    <s v="Yes"/>
    <s v="November"/>
    <n v="2023"/>
  </r>
  <r>
    <s v="S00185092"/>
    <x v="24"/>
    <s v="P22"/>
    <x v="4"/>
    <x v="241"/>
    <n v="2985.75"/>
    <n v="158"/>
    <x v="0"/>
    <n v="18.897151898734176"/>
    <s v="Yes"/>
    <s v="June"/>
    <n v="2024"/>
  </r>
  <r>
    <s v="S00185116"/>
    <x v="24"/>
    <s v="P22"/>
    <x v="3"/>
    <x v="271"/>
    <n v="6120"/>
    <n v="323"/>
    <x v="2"/>
    <n v="18.94736842105263"/>
    <s v="No"/>
    <s v="September"/>
    <n v="2024"/>
  </r>
  <r>
    <s v="S00185166"/>
    <x v="24"/>
    <s v="P01"/>
    <x v="3"/>
    <x v="3"/>
    <n v="1455.75"/>
    <n v="112"/>
    <x v="0"/>
    <n v="12.997767857142858"/>
    <s v="Yes"/>
    <s v="April"/>
    <n v="2023"/>
  </r>
  <r>
    <s v="S00185168"/>
    <x v="24"/>
    <s v="P01"/>
    <x v="5"/>
    <x v="214"/>
    <n v="3874.5"/>
    <n v="243"/>
    <x v="0"/>
    <n v="15.944444444444445"/>
    <s v="Yes"/>
    <s v="March"/>
    <n v="2024"/>
  </r>
  <r>
    <s v="S00185169"/>
    <x v="24"/>
    <s v="P01"/>
    <x v="5"/>
    <x v="181"/>
    <n v="5062.5"/>
    <n v="317"/>
    <x v="0"/>
    <n v="15.970031545741325"/>
    <s v="Yes"/>
    <s v="October"/>
    <n v="2023"/>
  </r>
  <r>
    <s v="S00185179"/>
    <x v="24"/>
    <s v="P01"/>
    <x v="4"/>
    <x v="165"/>
    <n v="3208.5"/>
    <n v="201"/>
    <x v="0"/>
    <n v="15.962686567164178"/>
    <s v="Yes"/>
    <s v="April"/>
    <n v="2024"/>
  </r>
  <r>
    <s v="S00185182"/>
    <x v="24"/>
    <s v="P01"/>
    <x v="3"/>
    <x v="393"/>
    <n v="1266.75"/>
    <n v="91"/>
    <x v="0"/>
    <n v="13.92032967032967"/>
    <s v="Yes"/>
    <s v="January"/>
    <n v="2024"/>
  </r>
  <r>
    <s v="S00185224"/>
    <x v="24"/>
    <s v="P02"/>
    <x v="1"/>
    <x v="372"/>
    <n v="1712.25"/>
    <n v="101"/>
    <x v="0"/>
    <n v="16.952970297029704"/>
    <s v="Yes"/>
    <s v="August"/>
    <n v="2023"/>
  </r>
  <r>
    <s v="S00185322"/>
    <x v="24"/>
    <s v="P04"/>
    <x v="5"/>
    <x v="372"/>
    <n v="1703.25"/>
    <n v="190"/>
    <x v="0"/>
    <n v="8.9644736842105264"/>
    <s v="Yes"/>
    <s v="August"/>
    <n v="2023"/>
  </r>
  <r>
    <s v="S00185364"/>
    <x v="24"/>
    <s v="P04"/>
    <x v="4"/>
    <x v="214"/>
    <n v="6259.5"/>
    <n v="696"/>
    <x v="0"/>
    <n v="8.993534482758621"/>
    <s v="Yes"/>
    <s v="March"/>
    <n v="2024"/>
  </r>
  <r>
    <s v="S00185414"/>
    <x v="24"/>
    <s v="P05"/>
    <x v="0"/>
    <x v="186"/>
    <n v="12485.25"/>
    <n v="2081"/>
    <x v="2"/>
    <n v="5.9996395963479099"/>
    <s v="No"/>
    <s v="September"/>
    <n v="2024"/>
  </r>
  <r>
    <s v="S00185450"/>
    <x v="24"/>
    <s v="P05"/>
    <x v="4"/>
    <x v="274"/>
    <n v="4941"/>
    <n v="824"/>
    <x v="0"/>
    <n v="5.9963592233009706"/>
    <s v="Yes"/>
    <s v="February"/>
    <n v="2024"/>
  </r>
  <r>
    <s v="S00185453"/>
    <x v="24"/>
    <s v="P05"/>
    <x v="3"/>
    <x v="443"/>
    <n v="2324.25"/>
    <n v="291"/>
    <x v="1"/>
    <n v="7.9871134020618557"/>
    <s v="No"/>
    <s v="July"/>
    <n v="2024"/>
  </r>
  <r>
    <s v="S00185504"/>
    <x v="24"/>
    <s v="P07"/>
    <x v="3"/>
    <x v="32"/>
    <n v="4061.25"/>
    <n v="170"/>
    <x v="0"/>
    <n v="23.889705882352942"/>
    <s v="Yes"/>
    <s v="June"/>
    <n v="2024"/>
  </r>
  <r>
    <s v="S00185513"/>
    <x v="24"/>
    <s v="P07"/>
    <x v="1"/>
    <x v="242"/>
    <n v="2875.5"/>
    <n v="107"/>
    <x v="0"/>
    <n v="26.873831775700936"/>
    <s v="Yes"/>
    <s v="November"/>
    <n v="2023"/>
  </r>
  <r>
    <s v="S00185518"/>
    <x v="24"/>
    <s v="P07"/>
    <x v="4"/>
    <x v="317"/>
    <n v="8417.25"/>
    <n v="312"/>
    <x v="3"/>
    <n v="26.978365384615383"/>
    <s v="No"/>
    <s v="July"/>
    <n v="2023"/>
  </r>
  <r>
    <s v="S00185535"/>
    <x v="24"/>
    <s v="P07"/>
    <x v="4"/>
    <x v="345"/>
    <n v="4536"/>
    <n v="182"/>
    <x v="0"/>
    <n v="24.923076923076923"/>
    <s v="Yes"/>
    <s v="September"/>
    <n v="2023"/>
  </r>
  <r>
    <s v="S00185537"/>
    <x v="24"/>
    <s v="P07"/>
    <x v="4"/>
    <x v="4"/>
    <n v="5780.25"/>
    <n v="232"/>
    <x v="0"/>
    <n v="24.914870689655171"/>
    <s v="Yes"/>
    <s v="December"/>
    <n v="2023"/>
  </r>
  <r>
    <s v="S00185545"/>
    <x v="24"/>
    <s v="P07"/>
    <x v="2"/>
    <x v="224"/>
    <n v="6549.75"/>
    <n v="234"/>
    <x v="0"/>
    <n v="27.990384615384617"/>
    <s v="Yes"/>
    <s v="August"/>
    <n v="2023"/>
  </r>
  <r>
    <s v="S00185624"/>
    <x v="24"/>
    <s v="P08"/>
    <x v="3"/>
    <x v="393"/>
    <n v="4144.5"/>
    <n v="231"/>
    <x v="0"/>
    <n v="17.941558441558442"/>
    <s v="Yes"/>
    <s v="January"/>
    <n v="2024"/>
  </r>
  <r>
    <s v="S00185635"/>
    <x v="24"/>
    <s v="P08"/>
    <x v="0"/>
    <x v="437"/>
    <n v="12078"/>
    <n v="671"/>
    <x v="0"/>
    <n v="18"/>
    <s v="Yes"/>
    <s v="March"/>
    <n v="2023"/>
  </r>
  <r>
    <s v="S00185654"/>
    <x v="24"/>
    <s v="P08"/>
    <x v="4"/>
    <x v="233"/>
    <n v="16742.25"/>
    <n v="762"/>
    <x v="0"/>
    <n v="21.971456692913385"/>
    <s v="Yes"/>
    <s v="January"/>
    <n v="2023"/>
  </r>
  <r>
    <s v="S00185666"/>
    <x v="24"/>
    <s v="P08"/>
    <x v="1"/>
    <x v="57"/>
    <n v="6736.5"/>
    <n v="355"/>
    <x v="0"/>
    <n v="18.976056338028169"/>
    <s v="Yes"/>
    <s v="February"/>
    <n v="2024"/>
  </r>
  <r>
    <s v="S00185687"/>
    <x v="24"/>
    <s v="P09"/>
    <x v="4"/>
    <x v="56"/>
    <n v="9213.75"/>
    <n v="485"/>
    <x v="1"/>
    <n v="18.99742268041237"/>
    <s v="No"/>
    <s v="July"/>
    <n v="2024"/>
  </r>
  <r>
    <s v="S00185747"/>
    <x v="24"/>
    <s v="P10"/>
    <x v="5"/>
    <x v="274"/>
    <n v="3296.25"/>
    <n v="254"/>
    <x v="0"/>
    <n v="12.977362204724409"/>
    <s v="Yes"/>
    <s v="February"/>
    <n v="2024"/>
  </r>
  <r>
    <s v="S00185776"/>
    <x v="24"/>
    <s v="P10"/>
    <x v="3"/>
    <x v="270"/>
    <n v="8901"/>
    <n v="594"/>
    <x v="0"/>
    <n v="14.984848484848484"/>
    <s v="Yes"/>
    <s v="April"/>
    <n v="2024"/>
  </r>
  <r>
    <s v="S00185830"/>
    <x v="24"/>
    <s v="P11"/>
    <x v="3"/>
    <x v="317"/>
    <n v="5663.25"/>
    <n v="270"/>
    <x v="3"/>
    <n v="20.975000000000001"/>
    <s v="No"/>
    <s v="July"/>
    <n v="2023"/>
  </r>
  <r>
    <s v="S00185849"/>
    <x v="24"/>
    <s v="P12"/>
    <x v="5"/>
    <x v="152"/>
    <n v="9758.25"/>
    <n v="751"/>
    <x v="0"/>
    <n v="12.993675099866843"/>
    <s v="Yes"/>
    <s v="February"/>
    <n v="2023"/>
  </r>
  <r>
    <s v="S00185851"/>
    <x v="24"/>
    <s v="P12"/>
    <x v="2"/>
    <x v="11"/>
    <n v="6018.75"/>
    <n v="402"/>
    <x v="2"/>
    <n v="14.972014925373134"/>
    <s v="No"/>
    <s v="September"/>
    <n v="2024"/>
  </r>
  <r>
    <s v="S00185855"/>
    <x v="24"/>
    <s v="P12"/>
    <x v="0"/>
    <x v="224"/>
    <n v="7094.25"/>
    <n v="473"/>
    <x v="0"/>
    <n v="14.998414376321353"/>
    <s v="Yes"/>
    <s v="August"/>
    <n v="2023"/>
  </r>
  <r>
    <s v="S00185872"/>
    <x v="24"/>
    <s v="P12"/>
    <x v="0"/>
    <x v="125"/>
    <n v="7168.5"/>
    <n v="449"/>
    <x v="0"/>
    <n v="15.965478841870825"/>
    <s v="Yes"/>
    <s v="October"/>
    <n v="2023"/>
  </r>
  <r>
    <s v="S00185897"/>
    <x v="24"/>
    <s v="P12"/>
    <x v="3"/>
    <x v="252"/>
    <n v="5591.25"/>
    <n v="350"/>
    <x v="1"/>
    <n v="15.975"/>
    <s v="No"/>
    <s v="July"/>
    <n v="2024"/>
  </r>
  <r>
    <s v="S00185909"/>
    <x v="24"/>
    <s v="P12"/>
    <x v="4"/>
    <x v="421"/>
    <n v="7143.75"/>
    <n v="447"/>
    <x v="0"/>
    <n v="15.981543624161073"/>
    <s v="Yes"/>
    <s v="February"/>
    <n v="2023"/>
  </r>
  <r>
    <s v="S00185941"/>
    <x v="24"/>
    <s v="P13"/>
    <x v="0"/>
    <x v="366"/>
    <n v="6682.5"/>
    <n v="955"/>
    <x v="0"/>
    <n v="6.9973821989528799"/>
    <s v="Yes"/>
    <s v="January"/>
    <n v="2024"/>
  </r>
  <r>
    <s v="S00185950"/>
    <x v="24"/>
    <s v="P13"/>
    <x v="5"/>
    <x v="294"/>
    <n v="8473.5"/>
    <n v="1413"/>
    <x v="1"/>
    <n v="5.9968152866242042"/>
    <s v="No"/>
    <s v="July"/>
    <n v="2024"/>
  </r>
  <r>
    <s v="S00185957"/>
    <x v="24"/>
    <s v="P13"/>
    <x v="0"/>
    <x v="59"/>
    <n v="10053"/>
    <n v="1257"/>
    <x v="0"/>
    <n v="7.9976133651551313"/>
    <s v="Yes"/>
    <s v="February"/>
    <n v="2024"/>
  </r>
  <r>
    <s v="S00185989"/>
    <x v="24"/>
    <s v="P13"/>
    <x v="1"/>
    <x v="275"/>
    <n v="306"/>
    <n v="39"/>
    <x v="0"/>
    <n v="7.8461538461538458"/>
    <s v="Yes"/>
    <s v="May"/>
    <n v="2023"/>
  </r>
  <r>
    <s v="S00186027"/>
    <x v="24"/>
    <s v="P13"/>
    <x v="4"/>
    <x v="207"/>
    <n v="8340.75"/>
    <n v="1043"/>
    <x v="0"/>
    <n v="7.9968839884947265"/>
    <s v="Yes"/>
    <s v="June"/>
    <n v="2024"/>
  </r>
  <r>
    <s v="S00186073"/>
    <x v="24"/>
    <s v="P14"/>
    <x v="1"/>
    <x v="143"/>
    <n v="6716.25"/>
    <n v="374"/>
    <x v="0"/>
    <n v="17.957887700534759"/>
    <s v="Yes"/>
    <s v="October"/>
    <n v="2023"/>
  </r>
  <r>
    <s v="S00186087"/>
    <x v="24"/>
    <s v="P14"/>
    <x v="5"/>
    <x v="239"/>
    <n v="4169.25"/>
    <n v="261"/>
    <x v="0"/>
    <n v="15.974137931034482"/>
    <s v="Yes"/>
    <s v="September"/>
    <n v="2023"/>
  </r>
  <r>
    <s v="S00186109"/>
    <x v="24"/>
    <s v="P15"/>
    <x v="0"/>
    <x v="170"/>
    <n v="8507.25"/>
    <n v="473"/>
    <x v="1"/>
    <n v="17.985729386892178"/>
    <s v="No"/>
    <s v="July"/>
    <n v="2024"/>
  </r>
  <r>
    <s v="S00186156"/>
    <x v="24"/>
    <s v="P16"/>
    <x v="5"/>
    <x v="188"/>
    <n v="5285.25"/>
    <n v="294"/>
    <x v="0"/>
    <n v="17.977040816326532"/>
    <s v="Yes"/>
    <s v="January"/>
    <n v="2023"/>
  </r>
  <r>
    <s v="S00186183"/>
    <x v="24"/>
    <s v="P16"/>
    <x v="4"/>
    <x v="36"/>
    <n v="933.75"/>
    <n v="67"/>
    <x v="0"/>
    <n v="13.936567164179104"/>
    <s v="Yes"/>
    <s v="February"/>
    <n v="2023"/>
  </r>
  <r>
    <s v="S00186186"/>
    <x v="24"/>
    <s v="P16"/>
    <x v="3"/>
    <x v="15"/>
    <n v="3795.75"/>
    <n v="238"/>
    <x v="2"/>
    <n v="15.948529411764707"/>
    <s v="No"/>
    <s v="September"/>
    <n v="2024"/>
  </r>
  <r>
    <s v="S00186193"/>
    <x v="24"/>
    <s v="P16"/>
    <x v="1"/>
    <x v="0"/>
    <n v="4572"/>
    <n v="327"/>
    <x v="0"/>
    <n v="13.98165137614679"/>
    <s v="Yes"/>
    <s v="December"/>
    <n v="2023"/>
  </r>
  <r>
    <s v="S00186200"/>
    <x v="24"/>
    <s v="P16"/>
    <x v="4"/>
    <x v="252"/>
    <n v="47.25"/>
    <n v="3"/>
    <x v="1"/>
    <n v="15.75"/>
    <s v="No"/>
    <s v="July"/>
    <n v="2024"/>
  </r>
  <r>
    <s v="S00186217"/>
    <x v="24"/>
    <s v="P16"/>
    <x v="4"/>
    <x v="296"/>
    <n v="8277.75"/>
    <n v="460"/>
    <x v="0"/>
    <n v="17.995108695652174"/>
    <s v="Yes"/>
    <s v="July"/>
    <n v="2023"/>
  </r>
  <r>
    <s v="S00186236"/>
    <x v="24"/>
    <s v="P17"/>
    <x v="3"/>
    <x v="205"/>
    <n v="8941.5"/>
    <n v="813"/>
    <x v="0"/>
    <n v="10.998154981549815"/>
    <s v="Yes"/>
    <s v="June"/>
    <n v="2024"/>
  </r>
  <r>
    <s v="S00186254"/>
    <x v="24"/>
    <s v="P17"/>
    <x v="3"/>
    <x v="197"/>
    <n v="16474.5"/>
    <n v="2354"/>
    <x v="0"/>
    <n v="6.9985131690739166"/>
    <s v="Yes"/>
    <s v="November"/>
    <n v="2023"/>
  </r>
  <r>
    <s v="S00186272"/>
    <x v="24"/>
    <s v="P17"/>
    <x v="3"/>
    <x v="91"/>
    <n v="6329.25"/>
    <n v="792"/>
    <x v="0"/>
    <n v="7.9914772727272725"/>
    <s v="Yes"/>
    <s v="June"/>
    <n v="2024"/>
  </r>
  <r>
    <s v="S00186297"/>
    <x v="24"/>
    <s v="P18"/>
    <x v="0"/>
    <x v="263"/>
    <n v="3228.75"/>
    <n v="323"/>
    <x v="0"/>
    <n v="9.9961300309597529"/>
    <s v="Yes"/>
    <s v="August"/>
    <n v="2023"/>
  </r>
  <r>
    <s v="S00186302"/>
    <x v="24"/>
    <s v="P18"/>
    <x v="4"/>
    <x v="291"/>
    <n v="5751"/>
    <n v="523"/>
    <x v="0"/>
    <n v="10.996175908221797"/>
    <s v="Yes"/>
    <s v="January"/>
    <n v="2023"/>
  </r>
  <r>
    <s v="S00186310"/>
    <x v="24"/>
    <s v="P18"/>
    <x v="2"/>
    <x v="204"/>
    <n v="3507.75"/>
    <n v="319"/>
    <x v="0"/>
    <n v="10.996081504702195"/>
    <s v="Yes"/>
    <s v="September"/>
    <n v="2023"/>
  </r>
  <r>
    <s v="S00186360"/>
    <x v="24"/>
    <s v="P18"/>
    <x v="5"/>
    <x v="280"/>
    <n v="472.5"/>
    <n v="60"/>
    <x v="0"/>
    <n v="7.875"/>
    <s v="Yes"/>
    <s v="January"/>
    <n v="2024"/>
  </r>
  <r>
    <s v="S00186405"/>
    <x v="24"/>
    <s v="P19"/>
    <x v="3"/>
    <x v="81"/>
    <n v="10622.25"/>
    <n v="394"/>
    <x v="0"/>
    <n v="26.960025380710661"/>
    <s v="Yes"/>
    <s v="July"/>
    <n v="2023"/>
  </r>
  <r>
    <s v="S00186478"/>
    <x v="24"/>
    <s v="P21"/>
    <x v="5"/>
    <x v="222"/>
    <n v="2776.5"/>
    <n v="253"/>
    <x v="0"/>
    <n v="10.974308300395258"/>
    <s v="Yes"/>
    <s v="June"/>
    <n v="2024"/>
  </r>
  <r>
    <s v="S00186492"/>
    <x v="24"/>
    <s v="P21"/>
    <x v="3"/>
    <x v="231"/>
    <n v="2034"/>
    <n v="255"/>
    <x v="1"/>
    <n v="7.9764705882352942"/>
    <s v="No"/>
    <s v="July"/>
    <n v="2024"/>
  </r>
  <r>
    <s v="S00186499"/>
    <x v="24"/>
    <s v="P21"/>
    <x v="1"/>
    <x v="21"/>
    <n v="3447"/>
    <n v="383"/>
    <x v="0"/>
    <n v="9"/>
    <s v="Yes"/>
    <s v="October"/>
    <n v="2023"/>
  </r>
  <r>
    <s v="S00186526"/>
    <x v="24"/>
    <s v="P21"/>
    <x v="3"/>
    <x v="53"/>
    <n v="9045"/>
    <n v="1131"/>
    <x v="2"/>
    <n v="7.9973474801061011"/>
    <s v="No"/>
    <s v="September"/>
    <n v="2024"/>
  </r>
  <r>
    <s v="S00186531"/>
    <x v="24"/>
    <s v="P21"/>
    <x v="2"/>
    <x v="134"/>
    <n v="9625.5"/>
    <n v="963"/>
    <x v="0"/>
    <n v="9.9953271028037385"/>
    <s v="Yes"/>
    <s v="February"/>
    <n v="2024"/>
  </r>
  <r>
    <s v="S00186538"/>
    <x v="24"/>
    <s v="P21"/>
    <x v="4"/>
    <x v="40"/>
    <n v="1631.25"/>
    <n v="234"/>
    <x v="0"/>
    <n v="6.9711538461538458"/>
    <s v="Yes"/>
    <s v="December"/>
    <n v="2023"/>
  </r>
  <r>
    <s v="S00186543"/>
    <x v="24"/>
    <s v="P21"/>
    <x v="3"/>
    <x v="174"/>
    <n v="7893"/>
    <n v="790"/>
    <x v="1"/>
    <n v="9.99113924050633"/>
    <s v="No"/>
    <s v="August"/>
    <n v="2024"/>
  </r>
  <r>
    <s v="S00186607"/>
    <x v="24"/>
    <s v="P22"/>
    <x v="4"/>
    <x v="360"/>
    <n v="7134.75"/>
    <n v="357"/>
    <x v="1"/>
    <n v="19.985294117647058"/>
    <s v="No"/>
    <s v="August"/>
    <n v="2024"/>
  </r>
  <r>
    <s v="S00186638"/>
    <x v="24"/>
    <s v="P22"/>
    <x v="0"/>
    <x v="299"/>
    <n v="3127.5"/>
    <n v="149"/>
    <x v="0"/>
    <n v="20.98993288590604"/>
    <s v="Yes"/>
    <s v="December"/>
    <n v="2023"/>
  </r>
  <r>
    <s v="S00186668"/>
    <x v="24"/>
    <s v="P01"/>
    <x v="1"/>
    <x v="417"/>
    <n v="7278.75"/>
    <n v="560"/>
    <x v="0"/>
    <n v="12.997767857142858"/>
    <s v="Yes"/>
    <s v="March"/>
    <n v="2024"/>
  </r>
  <r>
    <s v="S00186714"/>
    <x v="24"/>
    <s v="P01"/>
    <x v="3"/>
    <x v="448"/>
    <n v="2020.5"/>
    <n v="169"/>
    <x v="1"/>
    <n v="11.955621301775148"/>
    <s v="No"/>
    <s v="August"/>
    <n v="2024"/>
  </r>
  <r>
    <s v="S00186716"/>
    <x v="24"/>
    <s v="P01"/>
    <x v="5"/>
    <x v="324"/>
    <n v="861.75"/>
    <n v="67"/>
    <x v="0"/>
    <n v="12.861940298507463"/>
    <s v="Yes"/>
    <s v="May"/>
    <n v="2024"/>
  </r>
  <r>
    <s v="S00186731"/>
    <x v="24"/>
    <s v="P01"/>
    <x v="3"/>
    <x v="250"/>
    <n v="1379.25"/>
    <n v="99"/>
    <x v="0"/>
    <n v="13.931818181818182"/>
    <s v="Yes"/>
    <s v="November"/>
    <n v="2023"/>
  </r>
  <r>
    <s v="S00186762"/>
    <x v="24"/>
    <s v="P03"/>
    <x v="3"/>
    <x v="30"/>
    <n v="2493"/>
    <n v="250"/>
    <x v="1"/>
    <n v="9.9719999999999995"/>
    <s v="No"/>
    <s v="August"/>
    <n v="2024"/>
  </r>
  <r>
    <s v="S00186769"/>
    <x v="24"/>
    <s v="P03"/>
    <x v="2"/>
    <x v="220"/>
    <n v="8235"/>
    <n v="915"/>
    <x v="3"/>
    <n v="9"/>
    <s v="No"/>
    <s v="September"/>
    <n v="2023"/>
  </r>
  <r>
    <s v="S00186783"/>
    <x v="24"/>
    <s v="P04"/>
    <x v="5"/>
    <x v="4"/>
    <n v="771.75"/>
    <n v="97"/>
    <x v="0"/>
    <n v="7.9561855670103094"/>
    <s v="Yes"/>
    <s v="December"/>
    <n v="2023"/>
  </r>
  <r>
    <s v="S00186830"/>
    <x v="24"/>
    <s v="P04"/>
    <x v="3"/>
    <x v="168"/>
    <n v="2295"/>
    <n v="287"/>
    <x v="0"/>
    <n v="7.996515679442509"/>
    <s v="Yes"/>
    <s v="January"/>
    <n v="2024"/>
  </r>
  <r>
    <s v="S00186902"/>
    <x v="24"/>
    <s v="P05"/>
    <x v="5"/>
    <x v="188"/>
    <n v="5222.25"/>
    <n v="581"/>
    <x v="0"/>
    <n v="8.9883820998278825"/>
    <s v="Yes"/>
    <s v="January"/>
    <n v="2023"/>
  </r>
  <r>
    <s v="S00186915"/>
    <x v="24"/>
    <s v="P05"/>
    <x v="3"/>
    <x v="361"/>
    <n v="6268.5"/>
    <n v="1045"/>
    <x v="0"/>
    <n v="5.9985645933014355"/>
    <s v="Yes"/>
    <s v="March"/>
    <n v="2024"/>
  </r>
  <r>
    <s v="S00186920"/>
    <x v="24"/>
    <s v="P05"/>
    <x v="5"/>
    <x v="218"/>
    <n v="2286"/>
    <n v="286"/>
    <x v="0"/>
    <n v="7.9930069930069934"/>
    <s v="Yes"/>
    <s v="February"/>
    <n v="2024"/>
  </r>
  <r>
    <s v="S00186924"/>
    <x v="24"/>
    <s v="P05"/>
    <x v="1"/>
    <x v="298"/>
    <n v="11065.5"/>
    <n v="1230"/>
    <x v="0"/>
    <n v="8.9963414634146339"/>
    <s v="Yes"/>
    <s v="February"/>
    <n v="2024"/>
  </r>
  <r>
    <s v="S00186929"/>
    <x v="24"/>
    <s v="P05"/>
    <x v="4"/>
    <x v="367"/>
    <n v="1271.25"/>
    <n v="182"/>
    <x v="0"/>
    <n v="6.9848901098901095"/>
    <s v="Yes"/>
    <s v="February"/>
    <n v="2024"/>
  </r>
  <r>
    <s v="S00186932"/>
    <x v="24"/>
    <s v="P05"/>
    <x v="3"/>
    <x v="27"/>
    <n v="771.75"/>
    <n v="111"/>
    <x v="1"/>
    <n v="6.9527027027027026"/>
    <s v="No"/>
    <s v="August"/>
    <n v="2024"/>
  </r>
  <r>
    <s v="S00186943"/>
    <x v="24"/>
    <s v="P05"/>
    <x v="0"/>
    <x v="139"/>
    <n v="13029.75"/>
    <n v="2172"/>
    <x v="0"/>
    <n v="5.9989640883977904"/>
    <s v="Yes"/>
    <s v="March"/>
    <n v="2024"/>
  </r>
  <r>
    <s v="S00186959"/>
    <x v="24"/>
    <s v="P05"/>
    <x v="0"/>
    <x v="386"/>
    <n v="4374"/>
    <n v="729"/>
    <x v="0"/>
    <n v="6"/>
    <s v="Yes"/>
    <s v="May"/>
    <n v="2023"/>
  </r>
  <r>
    <s v="S00186980"/>
    <x v="24"/>
    <s v="P05"/>
    <x v="4"/>
    <x v="380"/>
    <n v="4646.25"/>
    <n v="775"/>
    <x v="0"/>
    <n v="5.9951612903225806"/>
    <s v="Yes"/>
    <s v="June"/>
    <n v="2023"/>
  </r>
  <r>
    <s v="S00186981"/>
    <x v="24"/>
    <s v="P05"/>
    <x v="4"/>
    <x v="159"/>
    <n v="6012"/>
    <n v="668"/>
    <x v="0"/>
    <n v="9"/>
    <s v="Yes"/>
    <s v="June"/>
    <n v="2023"/>
  </r>
  <r>
    <s v="S00186992"/>
    <x v="24"/>
    <s v="P05"/>
    <x v="1"/>
    <x v="209"/>
    <n v="463.5"/>
    <n v="58"/>
    <x v="0"/>
    <n v="7.9913793103448274"/>
    <s v="Yes"/>
    <s v="May"/>
    <n v="2024"/>
  </r>
  <r>
    <s v="S00187051"/>
    <x v="24"/>
    <s v="P07"/>
    <x v="3"/>
    <x v="372"/>
    <n v="5499"/>
    <n v="220"/>
    <x v="0"/>
    <n v="24.995454545454546"/>
    <s v="Yes"/>
    <s v="August"/>
    <n v="2023"/>
  </r>
  <r>
    <s v="S00187054"/>
    <x v="24"/>
    <s v="P07"/>
    <x v="3"/>
    <x v="306"/>
    <n v="5465.25"/>
    <n v="196"/>
    <x v="0"/>
    <n v="27.883928571428573"/>
    <s v="Yes"/>
    <s v="January"/>
    <n v="2024"/>
  </r>
  <r>
    <s v="S00187061"/>
    <x v="24"/>
    <s v="P07"/>
    <x v="0"/>
    <x v="209"/>
    <n v="5442.75"/>
    <n v="202"/>
    <x v="0"/>
    <n v="26.94430693069307"/>
    <s v="Yes"/>
    <s v="May"/>
    <n v="2024"/>
  </r>
  <r>
    <s v="S00187127"/>
    <x v="24"/>
    <s v="P08"/>
    <x v="1"/>
    <x v="369"/>
    <n v="11234.25"/>
    <n v="511"/>
    <x v="0"/>
    <n v="21.984833659491194"/>
    <s v="Yes"/>
    <s v="October"/>
    <n v="2023"/>
  </r>
  <r>
    <s v="S00187132"/>
    <x v="24"/>
    <s v="P08"/>
    <x v="4"/>
    <x v="212"/>
    <n v="3028.5"/>
    <n v="138"/>
    <x v="0"/>
    <n v="21.945652173913043"/>
    <s v="Yes"/>
    <s v="May"/>
    <n v="2024"/>
  </r>
  <r>
    <s v="S00187149"/>
    <x v="24"/>
    <s v="P08"/>
    <x v="4"/>
    <x v="196"/>
    <n v="5377.5"/>
    <n v="269"/>
    <x v="3"/>
    <n v="19.990706319702603"/>
    <s v="No"/>
    <s v="June"/>
    <n v="2023"/>
  </r>
  <r>
    <s v="S00187189"/>
    <x v="24"/>
    <s v="P08"/>
    <x v="3"/>
    <x v="261"/>
    <n v="4686.75"/>
    <n v="261"/>
    <x v="0"/>
    <n v="17.956896551724139"/>
    <s v="Yes"/>
    <s v="June"/>
    <n v="2024"/>
  </r>
  <r>
    <s v="S00187192"/>
    <x v="24"/>
    <s v="P08"/>
    <x v="5"/>
    <x v="205"/>
    <n v="4770"/>
    <n v="217"/>
    <x v="0"/>
    <n v="21.981566820276498"/>
    <s v="Yes"/>
    <s v="June"/>
    <n v="2024"/>
  </r>
  <r>
    <s v="S00187230"/>
    <x v="24"/>
    <s v="P10"/>
    <x v="1"/>
    <x v="279"/>
    <n v="589.5"/>
    <n v="46"/>
    <x v="0"/>
    <n v="12.815217391304348"/>
    <s v="Yes"/>
    <s v="March"/>
    <n v="2023"/>
  </r>
  <r>
    <s v="S00187235"/>
    <x v="24"/>
    <s v="P10"/>
    <x v="4"/>
    <x v="404"/>
    <n v="3888"/>
    <n v="260"/>
    <x v="0"/>
    <n v="14.953846153846154"/>
    <s v="Yes"/>
    <s v="March"/>
    <n v="2024"/>
  </r>
  <r>
    <s v="S00187248"/>
    <x v="24"/>
    <s v="P10"/>
    <x v="0"/>
    <x v="439"/>
    <n v="11682"/>
    <n v="779"/>
    <x v="0"/>
    <n v="14.99614890885751"/>
    <s v="Yes"/>
    <s v="March"/>
    <n v="2023"/>
  </r>
  <r>
    <s v="S00187253"/>
    <x v="24"/>
    <s v="P10"/>
    <x v="4"/>
    <x v="423"/>
    <n v="8871.75"/>
    <n v="683"/>
    <x v="0"/>
    <n v="12.989385065885799"/>
    <s v="Yes"/>
    <s v="May"/>
    <n v="2024"/>
  </r>
  <r>
    <s v="S00187323"/>
    <x v="24"/>
    <s v="P10"/>
    <x v="3"/>
    <x v="175"/>
    <n v="780.75"/>
    <n v="49"/>
    <x v="0"/>
    <n v="15.933673469387756"/>
    <s v="Yes"/>
    <s v="February"/>
    <n v="2023"/>
  </r>
  <r>
    <s v="S00187326"/>
    <x v="24"/>
    <s v="P10"/>
    <x v="3"/>
    <x v="174"/>
    <n v="8111.25"/>
    <n v="541"/>
    <x v="1"/>
    <n v="14.993068391866913"/>
    <s v="No"/>
    <s v="August"/>
    <n v="2024"/>
  </r>
  <r>
    <s v="S00187330"/>
    <x v="24"/>
    <s v="P10"/>
    <x v="2"/>
    <x v="134"/>
    <n v="2470.5"/>
    <n v="177"/>
    <x v="0"/>
    <n v="13.957627118644067"/>
    <s v="Yes"/>
    <s v="February"/>
    <n v="2024"/>
  </r>
  <r>
    <s v="S00187335"/>
    <x v="24"/>
    <s v="P10"/>
    <x v="0"/>
    <x v="207"/>
    <n v="1224"/>
    <n v="88"/>
    <x v="0"/>
    <n v="13.909090909090908"/>
    <s v="Yes"/>
    <s v="June"/>
    <n v="2024"/>
  </r>
  <r>
    <s v="S00187368"/>
    <x v="24"/>
    <s v="P11"/>
    <x v="0"/>
    <x v="123"/>
    <n v="5861.25"/>
    <n v="326"/>
    <x v="0"/>
    <n v="17.979294478527606"/>
    <s v="Yes"/>
    <s v="March"/>
    <n v="2023"/>
  </r>
  <r>
    <s v="S00187419"/>
    <x v="24"/>
    <s v="P12"/>
    <x v="0"/>
    <x v="237"/>
    <n v="4050"/>
    <n v="312"/>
    <x v="0"/>
    <n v="12.98076923076923"/>
    <s v="Yes"/>
    <s v="June"/>
    <n v="2024"/>
  </r>
  <r>
    <s v="S00187428"/>
    <x v="24"/>
    <s v="P12"/>
    <x v="3"/>
    <x v="392"/>
    <n v="13497.75"/>
    <n v="844"/>
    <x v="0"/>
    <n v="15.992594786729859"/>
    <s v="Yes"/>
    <s v="March"/>
    <n v="2023"/>
  </r>
  <r>
    <s v="S00187436"/>
    <x v="24"/>
    <s v="P12"/>
    <x v="0"/>
    <x v="358"/>
    <n v="1449"/>
    <n v="112"/>
    <x v="0"/>
    <n v="12.9375"/>
    <s v="Yes"/>
    <s v="February"/>
    <n v="2023"/>
  </r>
  <r>
    <s v="S00187485"/>
    <x v="24"/>
    <s v="P13"/>
    <x v="1"/>
    <x v="46"/>
    <n v="4819.5"/>
    <n v="482"/>
    <x v="0"/>
    <n v="9.9989626556016589"/>
    <s v="Yes"/>
    <s v="May"/>
    <n v="2024"/>
  </r>
  <r>
    <s v="S00187494"/>
    <x v="24"/>
    <s v="P13"/>
    <x v="3"/>
    <x v="59"/>
    <n v="4311"/>
    <n v="479"/>
    <x v="0"/>
    <n v="9"/>
    <s v="Yes"/>
    <s v="February"/>
    <n v="2024"/>
  </r>
  <r>
    <s v="S00187553"/>
    <x v="24"/>
    <s v="P13"/>
    <x v="1"/>
    <x v="383"/>
    <n v="1561.5"/>
    <n v="174"/>
    <x v="0"/>
    <n v="8.9741379310344822"/>
    <s v="Yes"/>
    <s v="October"/>
    <n v="2023"/>
  </r>
  <r>
    <s v="S00187555"/>
    <x v="24"/>
    <s v="P13"/>
    <x v="0"/>
    <x v="201"/>
    <n v="4857.75"/>
    <n v="810"/>
    <x v="3"/>
    <n v="5.9972222222222218"/>
    <s v="No"/>
    <s v="January"/>
    <n v="2023"/>
  </r>
  <r>
    <s v="S00187577"/>
    <x v="24"/>
    <s v="P14"/>
    <x v="4"/>
    <x v="14"/>
    <n v="9616.5"/>
    <n v="602"/>
    <x v="1"/>
    <n v="15.974252491694353"/>
    <s v="No"/>
    <s v="August"/>
    <n v="2024"/>
  </r>
  <r>
    <s v="S00187600"/>
    <x v="24"/>
    <s v="P14"/>
    <x v="5"/>
    <x v="112"/>
    <n v="4619.25"/>
    <n v="289"/>
    <x v="0"/>
    <n v="15.98356401384083"/>
    <s v="Yes"/>
    <s v="February"/>
    <n v="2023"/>
  </r>
  <r>
    <s v="S00187607"/>
    <x v="24"/>
    <s v="P14"/>
    <x v="0"/>
    <x v="218"/>
    <n v="2742.75"/>
    <n v="162"/>
    <x v="0"/>
    <n v="16.930555555555557"/>
    <s v="Yes"/>
    <s v="February"/>
    <n v="2024"/>
  </r>
  <r>
    <s v="S00187613"/>
    <x v="24"/>
    <s v="P14"/>
    <x v="3"/>
    <x v="132"/>
    <n v="4900.5"/>
    <n v="307"/>
    <x v="0"/>
    <n v="15.962540716612377"/>
    <s v="Yes"/>
    <s v="July"/>
    <n v="2023"/>
  </r>
  <r>
    <s v="S00187622"/>
    <x v="24"/>
    <s v="P14"/>
    <x v="0"/>
    <x v="343"/>
    <n v="6185.25"/>
    <n v="387"/>
    <x v="0"/>
    <n v="15.982558139534884"/>
    <s v="Yes"/>
    <s v="July"/>
    <n v="2023"/>
  </r>
  <r>
    <s v="S00187695"/>
    <x v="24"/>
    <s v="P16"/>
    <x v="4"/>
    <x v="300"/>
    <n v="2371.5"/>
    <n v="149"/>
    <x v="0"/>
    <n v="15.916107382550335"/>
    <s v="Yes"/>
    <s v="March"/>
    <n v="2023"/>
  </r>
  <r>
    <s v="S00187714"/>
    <x v="24"/>
    <s v="P16"/>
    <x v="3"/>
    <x v="112"/>
    <n v="1800"/>
    <n v="100"/>
    <x v="0"/>
    <n v="18"/>
    <s v="Yes"/>
    <s v="February"/>
    <n v="2023"/>
  </r>
  <r>
    <s v="S00187720"/>
    <x v="24"/>
    <s v="P16"/>
    <x v="5"/>
    <x v="97"/>
    <n v="3964.5"/>
    <n v="221"/>
    <x v="0"/>
    <n v="17.93891402714932"/>
    <s v="Yes"/>
    <s v="September"/>
    <n v="2023"/>
  </r>
  <r>
    <s v="S00187729"/>
    <x v="24"/>
    <s v="P16"/>
    <x v="4"/>
    <x v="131"/>
    <n v="10611"/>
    <n v="708"/>
    <x v="0"/>
    <n v="14.98728813559322"/>
    <s v="Yes"/>
    <s v="May"/>
    <n v="2024"/>
  </r>
  <r>
    <s v="S00187737"/>
    <x v="24"/>
    <s v="P16"/>
    <x v="5"/>
    <x v="59"/>
    <n v="11664"/>
    <n v="687"/>
    <x v="0"/>
    <n v="16.978165938864628"/>
    <s v="Yes"/>
    <s v="February"/>
    <n v="2024"/>
  </r>
  <r>
    <s v="S00187757"/>
    <x v="24"/>
    <s v="P17"/>
    <x v="1"/>
    <x v="124"/>
    <n v="6140.25"/>
    <n v="768"/>
    <x v="0"/>
    <n v="7.9951171875"/>
    <s v="Yes"/>
    <s v="January"/>
    <n v="2023"/>
  </r>
  <r>
    <s v="S00187761"/>
    <x v="24"/>
    <s v="P17"/>
    <x v="4"/>
    <x v="107"/>
    <n v="7332.75"/>
    <n v="734"/>
    <x v="0"/>
    <n v="9.9901226158038146"/>
    <s v="Yes"/>
    <s v="November"/>
    <n v="2023"/>
  </r>
  <r>
    <s v="S00187777"/>
    <x v="24"/>
    <s v="P17"/>
    <x v="0"/>
    <x v="428"/>
    <n v="63"/>
    <n v="7"/>
    <x v="0"/>
    <n v="9"/>
    <s v="Yes"/>
    <s v="June"/>
    <n v="2024"/>
  </r>
  <r>
    <s v="S00187785"/>
    <x v="24"/>
    <s v="P17"/>
    <x v="3"/>
    <x v="427"/>
    <n v="3327.75"/>
    <n v="416"/>
    <x v="0"/>
    <n v="7.9993990384615383"/>
    <s v="Yes"/>
    <s v="May"/>
    <n v="2023"/>
  </r>
  <r>
    <s v="S00187820"/>
    <x v="24"/>
    <s v="P18"/>
    <x v="5"/>
    <x v="31"/>
    <n v="13052.25"/>
    <n v="1632"/>
    <x v="0"/>
    <n v="7.9977022058823533"/>
    <s v="Yes"/>
    <s v="September"/>
    <n v="2023"/>
  </r>
  <r>
    <s v="S00187827"/>
    <x v="24"/>
    <s v="P18"/>
    <x v="0"/>
    <x v="296"/>
    <n v="10719"/>
    <n v="1191"/>
    <x v="0"/>
    <n v="9"/>
    <s v="Yes"/>
    <s v="July"/>
    <n v="2023"/>
  </r>
  <r>
    <s v="S00187837"/>
    <x v="24"/>
    <s v="P18"/>
    <x v="5"/>
    <x v="311"/>
    <n v="5593.5"/>
    <n v="622"/>
    <x v="0"/>
    <n v="8.9927652733118979"/>
    <s v="Yes"/>
    <s v="January"/>
    <n v="2023"/>
  </r>
  <r>
    <s v="S00187876"/>
    <x v="24"/>
    <s v="P18"/>
    <x v="1"/>
    <x v="166"/>
    <n v="16215.75"/>
    <n v="1802"/>
    <x v="0"/>
    <n v="8.9987513873473919"/>
    <s v="Yes"/>
    <s v="September"/>
    <n v="2023"/>
  </r>
  <r>
    <s v="S00187958"/>
    <x v="24"/>
    <s v="P20"/>
    <x v="5"/>
    <x v="66"/>
    <n v="3701.25"/>
    <n v="309"/>
    <x v="3"/>
    <n v="11.978155339805825"/>
    <s v="No"/>
    <s v="December"/>
    <n v="2023"/>
  </r>
  <r>
    <s v="S00187966"/>
    <x v="24"/>
    <s v="P20"/>
    <x v="4"/>
    <x v="245"/>
    <n v="11524.5"/>
    <n v="1441"/>
    <x v="0"/>
    <n v="7.9975711311589173"/>
    <s v="Yes"/>
    <s v="October"/>
    <n v="2023"/>
  </r>
  <r>
    <s v="S00187974"/>
    <x v="24"/>
    <s v="P20"/>
    <x v="5"/>
    <x v="378"/>
    <n v="1149.75"/>
    <n v="128"/>
    <x v="0"/>
    <n v="8.982421875"/>
    <s v="Yes"/>
    <s v="June"/>
    <n v="2023"/>
  </r>
  <r>
    <s v="S00187980"/>
    <x v="24"/>
    <s v="P20"/>
    <x v="0"/>
    <x v="433"/>
    <n v="49.5"/>
    <n v="7"/>
    <x v="0"/>
    <n v="7.0714285714285712"/>
    <s v="Yes"/>
    <s v="May"/>
    <n v="2023"/>
  </r>
  <r>
    <s v="S00187987"/>
    <x v="24"/>
    <s v="P20"/>
    <x v="3"/>
    <x v="98"/>
    <n v="11985.75"/>
    <n v="1090"/>
    <x v="1"/>
    <n v="10.996100917431193"/>
    <s v="No"/>
    <s v="July"/>
    <n v="2024"/>
  </r>
  <r>
    <s v="S00188009"/>
    <x v="24"/>
    <s v="P21"/>
    <x v="5"/>
    <x v="14"/>
    <n v="1372.5"/>
    <n v="197"/>
    <x v="1"/>
    <n v="6.967005076142132"/>
    <s v="No"/>
    <s v="August"/>
    <n v="2024"/>
  </r>
  <r>
    <s v="S00188013"/>
    <x v="24"/>
    <s v="P21"/>
    <x v="0"/>
    <x v="353"/>
    <n v="6158.25"/>
    <n v="616"/>
    <x v="0"/>
    <n v="9.9971590909090917"/>
    <s v="Yes"/>
    <s v="April"/>
    <n v="2024"/>
  </r>
  <r>
    <s v="S00188037"/>
    <x v="24"/>
    <s v="P21"/>
    <x v="3"/>
    <x v="252"/>
    <n v="6579"/>
    <n v="658"/>
    <x v="1"/>
    <n v="9.9984802431610937"/>
    <s v="No"/>
    <s v="July"/>
    <n v="2024"/>
  </r>
  <r>
    <s v="S00188045"/>
    <x v="24"/>
    <s v="P21"/>
    <x v="1"/>
    <x v="420"/>
    <n v="2551.5"/>
    <n v="284"/>
    <x v="1"/>
    <n v="8.9841549295774641"/>
    <s v="No"/>
    <s v="August"/>
    <n v="2024"/>
  </r>
  <r>
    <s v="S00188088"/>
    <x v="24"/>
    <s v="P22"/>
    <x v="3"/>
    <x v="20"/>
    <n v="6432.75"/>
    <n v="339"/>
    <x v="0"/>
    <n v="18.975663716814161"/>
    <s v="Yes"/>
    <s v="July"/>
    <n v="2023"/>
  </r>
  <r>
    <s v="S00188100"/>
    <x v="24"/>
    <s v="P22"/>
    <x v="0"/>
    <x v="181"/>
    <n v="2299.5"/>
    <n v="110"/>
    <x v="0"/>
    <n v="20.904545454545456"/>
    <s v="Yes"/>
    <s v="October"/>
    <n v="2023"/>
  </r>
  <r>
    <s v="S00188101"/>
    <x v="24"/>
    <s v="P22"/>
    <x v="4"/>
    <x v="70"/>
    <n v="14085"/>
    <n v="705"/>
    <x v="0"/>
    <n v="19.978723404255319"/>
    <s v="Yes"/>
    <s v="May"/>
    <n v="2023"/>
  </r>
  <r>
    <s v="S00188121"/>
    <x v="24"/>
    <s v="P22"/>
    <x v="4"/>
    <x v="22"/>
    <n v="7269.75"/>
    <n v="331"/>
    <x v="0"/>
    <n v="21.96299093655589"/>
    <s v="Yes"/>
    <s v="October"/>
    <n v="2023"/>
  </r>
  <r>
    <s v="S00188124"/>
    <x v="24"/>
    <s v="P22"/>
    <x v="3"/>
    <x v="148"/>
    <n v="452.25"/>
    <n v="21"/>
    <x v="0"/>
    <n v="21.535714285714285"/>
    <s v="Yes"/>
    <s v="February"/>
    <n v="2024"/>
  </r>
  <r>
    <s v="S00188136"/>
    <x v="24"/>
    <s v="P22"/>
    <x v="4"/>
    <x v="148"/>
    <n v="8588.25"/>
    <n v="391"/>
    <x v="0"/>
    <n v="21.964833759590793"/>
    <s v="Yes"/>
    <s v="February"/>
    <n v="2024"/>
  </r>
  <r>
    <s v="S00188151"/>
    <x v="24"/>
    <s v="P22"/>
    <x v="0"/>
    <x v="85"/>
    <n v="5994"/>
    <n v="333"/>
    <x v="1"/>
    <n v="18"/>
    <s v="No"/>
    <s v="August"/>
    <n v="2024"/>
  </r>
  <r>
    <s v="S00188168"/>
    <x v="24"/>
    <s v="P22"/>
    <x v="0"/>
    <x v="187"/>
    <n v="8079.75"/>
    <n v="449"/>
    <x v="0"/>
    <n v="17.994988864142538"/>
    <s v="Yes"/>
    <s v="February"/>
    <n v="2024"/>
  </r>
  <r>
    <s v="S00188174"/>
    <x v="24"/>
    <s v="P22"/>
    <x v="3"/>
    <x v="113"/>
    <n v="3746.25"/>
    <n v="179"/>
    <x v="0"/>
    <n v="20.928770949720672"/>
    <s v="Yes"/>
    <s v="May"/>
    <n v="2023"/>
  </r>
  <r>
    <s v="S00188214"/>
    <x v="24"/>
    <s v="P01"/>
    <x v="2"/>
    <x v="49"/>
    <n v="10145.25"/>
    <n v="677"/>
    <x v="2"/>
    <n v="14.985598227474151"/>
    <s v="No"/>
    <s v="September"/>
    <n v="2024"/>
  </r>
  <r>
    <s v="S00188233"/>
    <x v="24"/>
    <s v="P01"/>
    <x v="1"/>
    <x v="267"/>
    <n v="11290.5"/>
    <n v="941"/>
    <x v="1"/>
    <n v="11.998405951115835"/>
    <s v="No"/>
    <s v="July"/>
    <n v="2024"/>
  </r>
  <r>
    <s v="S00188244"/>
    <x v="24"/>
    <s v="P01"/>
    <x v="3"/>
    <x v="319"/>
    <n v="2679.75"/>
    <n v="207"/>
    <x v="0"/>
    <n v="12.945652173913043"/>
    <s v="Yes"/>
    <s v="January"/>
    <n v="2024"/>
  </r>
  <r>
    <s v="S00188285"/>
    <x v="24"/>
    <s v="P02"/>
    <x v="0"/>
    <x v="250"/>
    <n v="8907.75"/>
    <n v="686"/>
    <x v="0"/>
    <n v="12.985058309037901"/>
    <s v="Yes"/>
    <s v="November"/>
    <n v="2023"/>
  </r>
  <r>
    <s v="S00188286"/>
    <x v="24"/>
    <s v="P02"/>
    <x v="0"/>
    <x v="151"/>
    <n v="828"/>
    <n v="60"/>
    <x v="0"/>
    <n v="13.8"/>
    <s v="Yes"/>
    <s v="October"/>
    <n v="2023"/>
  </r>
  <r>
    <s v="S00188310"/>
    <x v="24"/>
    <s v="P04"/>
    <x v="3"/>
    <x v="428"/>
    <n v="3762"/>
    <n v="753"/>
    <x v="0"/>
    <n v="4.9960159362549801"/>
    <s v="Yes"/>
    <s v="June"/>
    <n v="2024"/>
  </r>
  <r>
    <s v="S00188316"/>
    <x v="24"/>
    <s v="P04"/>
    <x v="2"/>
    <x v="419"/>
    <n v="3723.75"/>
    <n v="466"/>
    <x v="0"/>
    <n v="7.9908798283261806"/>
    <s v="Yes"/>
    <s v="January"/>
    <n v="2024"/>
  </r>
  <r>
    <s v="S00188336"/>
    <x v="24"/>
    <s v="P04"/>
    <x v="0"/>
    <x v="350"/>
    <n v="4821.75"/>
    <n v="804"/>
    <x v="0"/>
    <n v="5.9972014925373136"/>
    <s v="Yes"/>
    <s v="November"/>
    <n v="2023"/>
  </r>
  <r>
    <s v="S00188348"/>
    <x v="24"/>
    <s v="P04"/>
    <x v="5"/>
    <x v="28"/>
    <n v="3136.5"/>
    <n v="628"/>
    <x v="0"/>
    <n v="4.994426751592357"/>
    <s v="Yes"/>
    <s v="March"/>
    <n v="2024"/>
  </r>
  <r>
    <s v="S00188365"/>
    <x v="24"/>
    <s v="P04"/>
    <x v="5"/>
    <x v="7"/>
    <n v="9069.75"/>
    <n v="1134"/>
    <x v="0"/>
    <n v="7.9980158730158726"/>
    <s v="Yes"/>
    <s v="December"/>
    <n v="2023"/>
  </r>
  <r>
    <s v="S00188393"/>
    <x v="24"/>
    <s v="P04"/>
    <x v="4"/>
    <x v="57"/>
    <n v="18051.75"/>
    <n v="2257"/>
    <x v="0"/>
    <n v="7.9981169694284446"/>
    <s v="Yes"/>
    <s v="February"/>
    <n v="2024"/>
  </r>
  <r>
    <s v="S00188404"/>
    <x v="24"/>
    <s v="P04"/>
    <x v="0"/>
    <x v="105"/>
    <n v="2952"/>
    <n v="369"/>
    <x v="1"/>
    <n v="8"/>
    <s v="No"/>
    <s v="July"/>
    <n v="2024"/>
  </r>
  <r>
    <s v="S00188416"/>
    <x v="24"/>
    <s v="P04"/>
    <x v="5"/>
    <x v="403"/>
    <n v="7443"/>
    <n v="827"/>
    <x v="0"/>
    <n v="9"/>
    <s v="Yes"/>
    <s v="May"/>
    <n v="2023"/>
  </r>
  <r>
    <s v="S00188474"/>
    <x v="24"/>
    <s v="P05"/>
    <x v="0"/>
    <x v="206"/>
    <n v="11803.5"/>
    <n v="1476"/>
    <x v="0"/>
    <n v="7.9969512195121952"/>
    <s v="Yes"/>
    <s v="January"/>
    <n v="2023"/>
  </r>
  <r>
    <s v="S00188514"/>
    <x v="24"/>
    <s v="P05"/>
    <x v="3"/>
    <x v="69"/>
    <n v="2673"/>
    <n v="335"/>
    <x v="0"/>
    <n v="7.9791044776119406"/>
    <s v="Yes"/>
    <s v="July"/>
    <n v="2023"/>
  </r>
  <r>
    <s v="S00188518"/>
    <x v="24"/>
    <s v="P05"/>
    <x v="5"/>
    <x v="373"/>
    <n v="3300.75"/>
    <n v="661"/>
    <x v="0"/>
    <n v="4.9935703479576397"/>
    <s v="Yes"/>
    <s v="October"/>
    <n v="2023"/>
  </r>
  <r>
    <s v="S00188532"/>
    <x v="24"/>
    <s v="P06"/>
    <x v="3"/>
    <x v="440"/>
    <n v="4324.5"/>
    <n v="161"/>
    <x v="2"/>
    <n v="26.86024844720497"/>
    <s v="No"/>
    <s v="October"/>
    <n v="2024"/>
  </r>
  <r>
    <s v="S00188553"/>
    <x v="24"/>
    <s v="P06"/>
    <x v="5"/>
    <x v="172"/>
    <n v="1696.5"/>
    <n v="71"/>
    <x v="0"/>
    <n v="23.8943661971831"/>
    <s v="Yes"/>
    <s v="January"/>
    <n v="2023"/>
  </r>
  <r>
    <s v="S00188618"/>
    <x v="24"/>
    <s v="P07"/>
    <x v="3"/>
    <x v="2"/>
    <n v="6061.5"/>
    <n v="234"/>
    <x v="0"/>
    <n v="25.903846153846153"/>
    <s v="Yes"/>
    <s v="June"/>
    <n v="2024"/>
  </r>
  <r>
    <s v="S00188629"/>
    <x v="24"/>
    <s v="P07"/>
    <x v="4"/>
    <x v="70"/>
    <n v="5249.25"/>
    <n v="219"/>
    <x v="0"/>
    <n v="23.969178082191782"/>
    <s v="Yes"/>
    <s v="May"/>
    <n v="2023"/>
  </r>
  <r>
    <s v="S00188630"/>
    <x v="24"/>
    <s v="P07"/>
    <x v="4"/>
    <x v="398"/>
    <n v="5134.5"/>
    <n v="198"/>
    <x v="0"/>
    <n v="25.931818181818183"/>
    <s v="Yes"/>
    <s v="May"/>
    <n v="2023"/>
  </r>
  <r>
    <s v="S00188648"/>
    <x v="24"/>
    <s v="P07"/>
    <x v="4"/>
    <x v="275"/>
    <n v="5602.5"/>
    <n v="208"/>
    <x v="0"/>
    <n v="26.935096153846153"/>
    <s v="Yes"/>
    <s v="May"/>
    <n v="2023"/>
  </r>
  <r>
    <s v="S00188702"/>
    <x v="24"/>
    <s v="P08"/>
    <x v="3"/>
    <x v="191"/>
    <n v="3566.25"/>
    <n v="170"/>
    <x v="0"/>
    <n v="20.977941176470587"/>
    <s v="Yes"/>
    <s v="February"/>
    <n v="2024"/>
  </r>
  <r>
    <s v="S00188749"/>
    <x v="24"/>
    <s v="P09"/>
    <x v="4"/>
    <x v="286"/>
    <n v="11169"/>
    <n v="532"/>
    <x v="0"/>
    <n v="20.994360902255639"/>
    <s v="Yes"/>
    <s v="January"/>
    <n v="2024"/>
  </r>
  <r>
    <s v="S00188750"/>
    <x v="24"/>
    <s v="P09"/>
    <x v="4"/>
    <x v="422"/>
    <n v="11556"/>
    <n v="578"/>
    <x v="0"/>
    <n v="19.993079584775085"/>
    <s v="Yes"/>
    <s v="June"/>
    <n v="2023"/>
  </r>
  <r>
    <s v="S00188752"/>
    <x v="24"/>
    <s v="P10"/>
    <x v="3"/>
    <x v="273"/>
    <n v="4907.25"/>
    <n v="328"/>
    <x v="1"/>
    <n v="14.961128048780488"/>
    <s v="No"/>
    <s v="July"/>
    <n v="2024"/>
  </r>
  <r>
    <s v="S00188765"/>
    <x v="24"/>
    <s v="P10"/>
    <x v="4"/>
    <x v="212"/>
    <n v="3377.25"/>
    <n v="242"/>
    <x v="0"/>
    <n v="13.955578512396695"/>
    <s v="Yes"/>
    <s v="May"/>
    <n v="2024"/>
  </r>
  <r>
    <s v="S00188790"/>
    <x v="24"/>
    <s v="P10"/>
    <x v="5"/>
    <x v="211"/>
    <n v="3244.5"/>
    <n v="232"/>
    <x v="2"/>
    <n v="13.984913793103448"/>
    <s v="No"/>
    <s v="September"/>
    <n v="2024"/>
  </r>
  <r>
    <s v="S00188839"/>
    <x v="24"/>
    <s v="P10"/>
    <x v="3"/>
    <x v="132"/>
    <n v="4070.25"/>
    <n v="255"/>
    <x v="0"/>
    <n v="15.961764705882352"/>
    <s v="Yes"/>
    <s v="July"/>
    <n v="2023"/>
  </r>
  <r>
    <s v="S00188875"/>
    <x v="24"/>
    <s v="P11"/>
    <x v="5"/>
    <x v="57"/>
    <n v="6090.75"/>
    <n v="305"/>
    <x v="0"/>
    <n v="19.96967213114754"/>
    <s v="Yes"/>
    <s v="February"/>
    <n v="2024"/>
  </r>
  <r>
    <s v="S00188884"/>
    <x v="24"/>
    <s v="P11"/>
    <x v="4"/>
    <x v="45"/>
    <n v="9513"/>
    <n v="453"/>
    <x v="0"/>
    <n v="21"/>
    <s v="Yes"/>
    <s v="October"/>
    <n v="2023"/>
  </r>
  <r>
    <s v="S00188915"/>
    <x v="24"/>
    <s v="P12"/>
    <x v="0"/>
    <x v="450"/>
    <n v="789.75"/>
    <n v="61"/>
    <x v="0"/>
    <n v="12.946721311475409"/>
    <s v="Yes"/>
    <s v="March"/>
    <n v="2023"/>
  </r>
  <r>
    <s v="S00188921"/>
    <x v="24"/>
    <s v="P12"/>
    <x v="3"/>
    <x v="351"/>
    <n v="4486.5"/>
    <n v="300"/>
    <x v="0"/>
    <n v="14.955"/>
    <s v="Yes"/>
    <s v="March"/>
    <n v="2023"/>
  </r>
  <r>
    <s v="S00188925"/>
    <x v="24"/>
    <s v="P12"/>
    <x v="5"/>
    <x v="23"/>
    <n v="8295.75"/>
    <n v="554"/>
    <x v="3"/>
    <n v="14.97427797833935"/>
    <s v="No"/>
    <s v="August"/>
    <n v="2024"/>
  </r>
  <r>
    <s v="S00188977"/>
    <x v="24"/>
    <s v="P13"/>
    <x v="5"/>
    <x v="214"/>
    <n v="1464.75"/>
    <n v="147"/>
    <x v="0"/>
    <n v="9.9642857142857135"/>
    <s v="Yes"/>
    <s v="March"/>
    <n v="2024"/>
  </r>
  <r>
    <s v="S00189071"/>
    <x v="24"/>
    <s v="P13"/>
    <x v="4"/>
    <x v="175"/>
    <n v="3955.5"/>
    <n v="440"/>
    <x v="0"/>
    <n v="8.9897727272727277"/>
    <s v="Yes"/>
    <s v="February"/>
    <n v="2023"/>
  </r>
  <r>
    <s v="S00189072"/>
    <x v="24"/>
    <s v="P13"/>
    <x v="4"/>
    <x v="208"/>
    <n v="11049.75"/>
    <n v="1842"/>
    <x v="0"/>
    <n v="5.9987785016286646"/>
    <s v="Yes"/>
    <s v="April"/>
    <n v="2023"/>
  </r>
  <r>
    <s v="S00189173"/>
    <x v="24"/>
    <s v="P15"/>
    <x v="4"/>
    <x v="167"/>
    <n v="7051.5"/>
    <n v="415"/>
    <x v="0"/>
    <n v="16.991566265060239"/>
    <s v="Yes"/>
    <s v="April"/>
    <n v="2023"/>
  </r>
  <r>
    <s v="S00189192"/>
    <x v="24"/>
    <s v="P15"/>
    <x v="4"/>
    <x v="42"/>
    <n v="3771"/>
    <n v="210"/>
    <x v="0"/>
    <n v="17.957142857142856"/>
    <s v="Yes"/>
    <s v="June"/>
    <n v="2023"/>
  </r>
  <r>
    <s v="S00189204"/>
    <x v="24"/>
    <s v="P16"/>
    <x v="0"/>
    <x v="424"/>
    <n v="7994.25"/>
    <n v="572"/>
    <x v="0"/>
    <n v="13.975961538461538"/>
    <s v="Yes"/>
    <s v="April"/>
    <n v="2024"/>
  </r>
  <r>
    <s v="S00189277"/>
    <x v="24"/>
    <s v="P16"/>
    <x v="4"/>
    <x v="215"/>
    <n v="591.75"/>
    <n v="43"/>
    <x v="2"/>
    <n v="13.761627906976743"/>
    <s v="No"/>
    <s v="September"/>
    <n v="2024"/>
  </r>
  <r>
    <s v="S00189284"/>
    <x v="24"/>
    <s v="P17"/>
    <x v="5"/>
    <x v="356"/>
    <n v="13392"/>
    <n v="1488"/>
    <x v="0"/>
    <n v="9"/>
    <s v="Yes"/>
    <s v="March"/>
    <n v="2024"/>
  </r>
  <r>
    <s v="S00189309"/>
    <x v="24"/>
    <s v="P17"/>
    <x v="4"/>
    <x v="239"/>
    <n v="6223.5"/>
    <n v="890"/>
    <x v="0"/>
    <n v="6.9926966292134836"/>
    <s v="Yes"/>
    <s v="September"/>
    <n v="2023"/>
  </r>
  <r>
    <s v="S00189342"/>
    <x v="24"/>
    <s v="P17"/>
    <x v="4"/>
    <x v="221"/>
    <n v="8552.25"/>
    <n v="951"/>
    <x v="0"/>
    <n v="8.9929022082018921"/>
    <s v="Yes"/>
    <s v="March"/>
    <n v="2023"/>
  </r>
  <r>
    <s v="S00189348"/>
    <x v="24"/>
    <s v="P18"/>
    <x v="3"/>
    <x v="372"/>
    <n v="6979.5"/>
    <n v="635"/>
    <x v="0"/>
    <n v="10.991338582677166"/>
    <s v="Yes"/>
    <s v="August"/>
    <n v="2023"/>
  </r>
  <r>
    <s v="S00189351"/>
    <x v="24"/>
    <s v="P18"/>
    <x v="5"/>
    <x v="33"/>
    <n v="18879.75"/>
    <n v="2360"/>
    <x v="0"/>
    <n v="7.9998940677966104"/>
    <s v="Yes"/>
    <s v="February"/>
    <n v="2023"/>
  </r>
  <r>
    <s v="S00189363"/>
    <x v="24"/>
    <s v="P18"/>
    <x v="3"/>
    <x v="292"/>
    <n v="6867"/>
    <n v="687"/>
    <x v="0"/>
    <n v="9.9956331877729259"/>
    <s v="Yes"/>
    <s v="February"/>
    <n v="2024"/>
  </r>
  <r>
    <s v="S00189388"/>
    <x v="24"/>
    <s v="P18"/>
    <x v="1"/>
    <x v="220"/>
    <n v="9285.75"/>
    <n v="1032"/>
    <x v="0"/>
    <n v="8.997819767441861"/>
    <s v="Yes"/>
    <s v="September"/>
    <n v="2023"/>
  </r>
  <r>
    <s v="S00189459"/>
    <x v="24"/>
    <s v="P19"/>
    <x v="0"/>
    <x v="406"/>
    <n v="918"/>
    <n v="34"/>
    <x v="3"/>
    <n v="27"/>
    <s v="No"/>
    <s v="May"/>
    <n v="2023"/>
  </r>
  <r>
    <s v="S00189501"/>
    <x v="24"/>
    <s v="P20"/>
    <x v="3"/>
    <x v="362"/>
    <n v="5379.75"/>
    <n v="598"/>
    <x v="1"/>
    <n v="8.9962374581939795"/>
    <s v="No"/>
    <s v="August"/>
    <n v="2024"/>
  </r>
  <r>
    <s v="S00189510"/>
    <x v="24"/>
    <s v="P20"/>
    <x v="0"/>
    <x v="412"/>
    <n v="16366.5"/>
    <n v="1819"/>
    <x v="3"/>
    <n v="8.9975261132490374"/>
    <s v="No"/>
    <s v="July"/>
    <n v="2023"/>
  </r>
  <r>
    <s v="S00189514"/>
    <x v="24"/>
    <s v="P20"/>
    <x v="4"/>
    <x v="172"/>
    <n v="2693.25"/>
    <n v="225"/>
    <x v="0"/>
    <n v="11.97"/>
    <s v="Yes"/>
    <s v="January"/>
    <n v="2023"/>
  </r>
  <r>
    <s v="S00189531"/>
    <x v="24"/>
    <s v="P20"/>
    <x v="4"/>
    <x v="365"/>
    <n v="19410.75"/>
    <n v="2157"/>
    <x v="2"/>
    <n v="8.9989568845618919"/>
    <s v="No"/>
    <s v="September"/>
    <n v="2024"/>
  </r>
  <r>
    <s v="S00189533"/>
    <x v="24"/>
    <s v="P21"/>
    <x v="3"/>
    <x v="90"/>
    <n v="6243.75"/>
    <n v="694"/>
    <x v="1"/>
    <n v="8.9967579250720462"/>
    <s v="No"/>
    <s v="August"/>
    <n v="2024"/>
  </r>
  <r>
    <s v="S00189535"/>
    <x v="24"/>
    <s v="P21"/>
    <x v="3"/>
    <x v="157"/>
    <n v="4326.75"/>
    <n v="541"/>
    <x v="0"/>
    <n v="7.9976894639556377"/>
    <s v="Yes"/>
    <s v="February"/>
    <n v="2023"/>
  </r>
  <r>
    <s v="S00189594"/>
    <x v="24"/>
    <s v="P21"/>
    <x v="0"/>
    <x v="100"/>
    <n v="879.75"/>
    <n v="110"/>
    <x v="0"/>
    <n v="7.997727272727273"/>
    <s v="Yes"/>
    <s v="November"/>
    <n v="2023"/>
  </r>
  <r>
    <s v="S00189613"/>
    <x v="24"/>
    <s v="P21"/>
    <x v="0"/>
    <x v="357"/>
    <n v="5085"/>
    <n v="636"/>
    <x v="0"/>
    <n v="7.9952830188679247"/>
    <s v="Yes"/>
    <s v="January"/>
    <n v="2024"/>
  </r>
  <r>
    <s v="S00189628"/>
    <x v="24"/>
    <s v="P22"/>
    <x v="0"/>
    <x v="38"/>
    <n v="3217.5"/>
    <n v="147"/>
    <x v="0"/>
    <n v="21.887755102040817"/>
    <s v="Yes"/>
    <s v="January"/>
    <n v="2024"/>
  </r>
  <r>
    <s v="S00189642"/>
    <x v="24"/>
    <s v="P22"/>
    <x v="2"/>
    <x v="91"/>
    <n v="11479.5"/>
    <n v="638"/>
    <x v="0"/>
    <n v="17.992946708463951"/>
    <s v="Yes"/>
    <s v="June"/>
    <n v="2024"/>
  </r>
  <r>
    <s v="S00189646"/>
    <x v="24"/>
    <s v="P22"/>
    <x v="0"/>
    <x v="60"/>
    <n v="14670"/>
    <n v="773"/>
    <x v="0"/>
    <n v="18.978007761966364"/>
    <s v="Yes"/>
    <s v="October"/>
    <n v="2023"/>
  </r>
  <r>
    <s v="S00189657"/>
    <x v="24"/>
    <s v="P22"/>
    <x v="5"/>
    <x v="124"/>
    <n v="8307"/>
    <n v="416"/>
    <x v="0"/>
    <n v="19.96875"/>
    <s v="Yes"/>
    <s v="January"/>
    <n v="2023"/>
  </r>
  <r>
    <s v="S00189668"/>
    <x v="24"/>
    <s v="P22"/>
    <x v="4"/>
    <x v="382"/>
    <n v="6367.5"/>
    <n v="319"/>
    <x v="0"/>
    <n v="19.960815047021942"/>
    <s v="Yes"/>
    <s v="January"/>
    <n v="2024"/>
  </r>
  <r>
    <s v="S00189686"/>
    <x v="24"/>
    <s v="P22"/>
    <x v="3"/>
    <x v="250"/>
    <n v="8579.25"/>
    <n v="452"/>
    <x v="0"/>
    <n v="18.980641592920353"/>
    <s v="Yes"/>
    <s v="November"/>
    <n v="2023"/>
  </r>
  <r>
    <s v="S00189709"/>
    <x v="24"/>
    <s v="P22"/>
    <x v="5"/>
    <x v="171"/>
    <n v="6621.75"/>
    <n v="368"/>
    <x v="2"/>
    <n v="17.993885869565219"/>
    <s v="No"/>
    <s v="September"/>
    <n v="2024"/>
  </r>
  <r>
    <s v="S00189717"/>
    <x v="24"/>
    <s v="P22"/>
    <x v="4"/>
    <x v="319"/>
    <n v="10431"/>
    <n v="549"/>
    <x v="0"/>
    <n v="19"/>
    <s v="Yes"/>
    <s v="January"/>
    <n v="2024"/>
  </r>
  <r>
    <s v="S00189752"/>
    <x v="24"/>
    <s v="P01"/>
    <x v="4"/>
    <x v="254"/>
    <n v="13997.25"/>
    <n v="1000"/>
    <x v="0"/>
    <n v="13.997249999999999"/>
    <s v="Yes"/>
    <s v="August"/>
    <n v="2023"/>
  </r>
  <r>
    <s v="S00189762"/>
    <x v="24"/>
    <s v="P01"/>
    <x v="1"/>
    <x v="56"/>
    <n v="7985.25"/>
    <n v="533"/>
    <x v="1"/>
    <n v="14.981707317073171"/>
    <s v="No"/>
    <s v="July"/>
    <n v="2024"/>
  </r>
  <r>
    <s v="S00189767"/>
    <x v="24"/>
    <s v="P01"/>
    <x v="4"/>
    <x v="308"/>
    <n v="789.75"/>
    <n v="53"/>
    <x v="0"/>
    <n v="14.900943396226415"/>
    <s v="Yes"/>
    <s v="March"/>
    <n v="2024"/>
  </r>
  <r>
    <s v="S00189817"/>
    <x v="24"/>
    <s v="P02"/>
    <x v="0"/>
    <x v="123"/>
    <n v="2569.5"/>
    <n v="184"/>
    <x v="0"/>
    <n v="13.964673913043478"/>
    <s v="Yes"/>
    <s v="March"/>
    <n v="2023"/>
  </r>
  <r>
    <s v="S00189854"/>
    <x v="24"/>
    <s v="P04"/>
    <x v="4"/>
    <x v="348"/>
    <n v="580.5"/>
    <n v="117"/>
    <x v="0"/>
    <n v="4.9615384615384617"/>
    <s v="Yes"/>
    <s v="May"/>
    <n v="2024"/>
  </r>
  <r>
    <s v="S00189857"/>
    <x v="24"/>
    <s v="P04"/>
    <x v="3"/>
    <x v="6"/>
    <n v="4522.5"/>
    <n v="503"/>
    <x v="0"/>
    <n v="8.9910536779324062"/>
    <s v="Yes"/>
    <s v="November"/>
    <n v="2023"/>
  </r>
  <r>
    <s v="S00189886"/>
    <x v="24"/>
    <s v="P04"/>
    <x v="4"/>
    <x v="36"/>
    <n v="2241"/>
    <n v="249"/>
    <x v="0"/>
    <n v="9"/>
    <s v="Yes"/>
    <s v="February"/>
    <n v="2023"/>
  </r>
  <r>
    <s v="S00189919"/>
    <x v="24"/>
    <s v="P04"/>
    <x v="0"/>
    <x v="8"/>
    <n v="5501.25"/>
    <n v="612"/>
    <x v="0"/>
    <n v="8.9889705882352935"/>
    <s v="Yes"/>
    <s v="August"/>
    <n v="2023"/>
  </r>
  <r>
    <s v="S00189924"/>
    <x v="24"/>
    <s v="P04"/>
    <x v="3"/>
    <x v="147"/>
    <n v="877.5"/>
    <n v="126"/>
    <x v="0"/>
    <n v="6.9642857142857144"/>
    <s v="Yes"/>
    <s v="November"/>
    <n v="2023"/>
  </r>
  <r>
    <s v="S00189979"/>
    <x v="24"/>
    <s v="P05"/>
    <x v="5"/>
    <x v="174"/>
    <n v="9618.75"/>
    <n v="1203"/>
    <x v="1"/>
    <n v="7.995635910224439"/>
    <s v="No"/>
    <s v="August"/>
    <n v="2024"/>
  </r>
  <r>
    <s v="S00190010"/>
    <x v="24"/>
    <s v="P05"/>
    <x v="3"/>
    <x v="20"/>
    <n v="5877"/>
    <n v="980"/>
    <x v="0"/>
    <n v="5.9969387755102037"/>
    <s v="Yes"/>
    <s v="July"/>
    <n v="2023"/>
  </r>
  <r>
    <s v="S00190021"/>
    <x v="24"/>
    <s v="P05"/>
    <x v="0"/>
    <x v="396"/>
    <n v="3057.75"/>
    <n v="340"/>
    <x v="0"/>
    <n v="8.9933823529411772"/>
    <s v="Yes"/>
    <s v="June"/>
    <n v="2023"/>
  </r>
  <r>
    <s v="S00190022"/>
    <x v="24"/>
    <s v="P05"/>
    <x v="4"/>
    <x v="322"/>
    <n v="816.75"/>
    <n v="164"/>
    <x v="0"/>
    <n v="4.9801829268292686"/>
    <s v="Yes"/>
    <s v="September"/>
    <n v="2023"/>
  </r>
  <r>
    <s v="S00190032"/>
    <x v="24"/>
    <s v="P05"/>
    <x v="5"/>
    <x v="311"/>
    <n v="5618.25"/>
    <n v="803"/>
    <x v="0"/>
    <n v="6.9965753424657535"/>
    <s v="Yes"/>
    <s v="January"/>
    <n v="2023"/>
  </r>
  <r>
    <s v="S00190039"/>
    <x v="24"/>
    <s v="P05"/>
    <x v="4"/>
    <x v="307"/>
    <n v="3037.5"/>
    <n v="338"/>
    <x v="0"/>
    <n v="8.9866863905325438"/>
    <s v="Yes"/>
    <s v="December"/>
    <n v="2023"/>
  </r>
  <r>
    <s v="S00190050"/>
    <x v="24"/>
    <s v="P05"/>
    <x v="2"/>
    <x v="131"/>
    <n v="353.25"/>
    <n v="71"/>
    <x v="0"/>
    <n v="4.975352112676056"/>
    <s v="Yes"/>
    <s v="May"/>
    <n v="2024"/>
  </r>
  <r>
    <s v="S00190060"/>
    <x v="24"/>
    <s v="P06"/>
    <x v="3"/>
    <x v="378"/>
    <n v="94.5"/>
    <n v="4"/>
    <x v="0"/>
    <n v="23.625"/>
    <s v="Yes"/>
    <s v="June"/>
    <n v="2023"/>
  </r>
  <r>
    <s v="S00190072"/>
    <x v="24"/>
    <s v="P06"/>
    <x v="0"/>
    <x v="337"/>
    <n v="11227.5"/>
    <n v="416"/>
    <x v="2"/>
    <n v="26.989182692307693"/>
    <s v="No"/>
    <s v="September"/>
    <n v="2024"/>
  </r>
  <r>
    <s v="S00190080"/>
    <x v="24"/>
    <s v="P06"/>
    <x v="3"/>
    <x v="320"/>
    <n v="5512.5"/>
    <n v="213"/>
    <x v="3"/>
    <n v="25.880281690140844"/>
    <s v="No"/>
    <s v="March"/>
    <n v="2024"/>
  </r>
  <r>
    <s v="S00190101"/>
    <x v="24"/>
    <s v="P07"/>
    <x v="2"/>
    <x v="52"/>
    <n v="5577.75"/>
    <n v="215"/>
    <x v="0"/>
    <n v="25.943023255813955"/>
    <s v="Yes"/>
    <s v="August"/>
    <n v="2023"/>
  </r>
  <r>
    <s v="S00190138"/>
    <x v="24"/>
    <s v="P07"/>
    <x v="0"/>
    <x v="89"/>
    <n v="5379.75"/>
    <n v="216"/>
    <x v="0"/>
    <n v="24.90625"/>
    <s v="Yes"/>
    <s v="December"/>
    <n v="2023"/>
  </r>
  <r>
    <s v="S00190204"/>
    <x v="24"/>
    <s v="P08"/>
    <x v="1"/>
    <x v="239"/>
    <n v="6675.75"/>
    <n v="334"/>
    <x v="3"/>
    <n v="19.987275449101798"/>
    <s v="No"/>
    <s v="September"/>
    <n v="2023"/>
  </r>
  <r>
    <s v="S00190206"/>
    <x v="24"/>
    <s v="P08"/>
    <x v="0"/>
    <x v="28"/>
    <n v="4389.75"/>
    <n v="232"/>
    <x v="0"/>
    <n v="18.921336206896552"/>
    <s v="Yes"/>
    <s v="March"/>
    <n v="2024"/>
  </r>
  <r>
    <s v="S00190234"/>
    <x v="24"/>
    <s v="P08"/>
    <x v="5"/>
    <x v="49"/>
    <n v="4547.25"/>
    <n v="240"/>
    <x v="2"/>
    <n v="18.946874999999999"/>
    <s v="No"/>
    <s v="September"/>
    <n v="2024"/>
  </r>
  <r>
    <s v="S00190246"/>
    <x v="24"/>
    <s v="P08"/>
    <x v="4"/>
    <x v="333"/>
    <n v="1372.5"/>
    <n v="73"/>
    <x v="0"/>
    <n v="18.801369863013697"/>
    <s v="Yes"/>
    <s v="May"/>
    <n v="2023"/>
  </r>
  <r>
    <s v="S00190257"/>
    <x v="24"/>
    <s v="P08"/>
    <x v="0"/>
    <x v="149"/>
    <n v="2488.5"/>
    <n v="131"/>
    <x v="0"/>
    <n v="18.996183206106871"/>
    <s v="Yes"/>
    <s v="April"/>
    <n v="2023"/>
  </r>
  <r>
    <s v="S00190267"/>
    <x v="24"/>
    <s v="P09"/>
    <x v="3"/>
    <x v="162"/>
    <n v="14112"/>
    <n v="743"/>
    <x v="0"/>
    <n v="18.993270524899057"/>
    <s v="Yes"/>
    <s v="August"/>
    <n v="2023"/>
  </r>
  <r>
    <s v="S00190292"/>
    <x v="24"/>
    <s v="P10"/>
    <x v="0"/>
    <x v="452"/>
    <n v="1140.75"/>
    <n v="82"/>
    <x v="0"/>
    <n v="13.911585365853659"/>
    <s v="Yes"/>
    <s v="August"/>
    <n v="2023"/>
  </r>
  <r>
    <s v="S00190310"/>
    <x v="24"/>
    <s v="P10"/>
    <x v="0"/>
    <x v="384"/>
    <n v="5249.25"/>
    <n v="329"/>
    <x v="0"/>
    <n v="15.95516717325228"/>
    <s v="Yes"/>
    <s v="June"/>
    <n v="2024"/>
  </r>
  <r>
    <s v="S00190344"/>
    <x v="24"/>
    <s v="P10"/>
    <x v="0"/>
    <x v="210"/>
    <n v="3435.75"/>
    <n v="287"/>
    <x v="0"/>
    <n v="11.971254355400697"/>
    <s v="Yes"/>
    <s v="July"/>
    <n v="2023"/>
  </r>
  <r>
    <s v="S00190361"/>
    <x v="24"/>
    <s v="P10"/>
    <x v="0"/>
    <x v="207"/>
    <n v="3665.25"/>
    <n v="282"/>
    <x v="0"/>
    <n v="12.997340425531915"/>
    <s v="Yes"/>
    <s v="June"/>
    <n v="2024"/>
  </r>
  <r>
    <s v="S00190386"/>
    <x v="24"/>
    <s v="P10"/>
    <x v="3"/>
    <x v="191"/>
    <n v="4585.5"/>
    <n v="383"/>
    <x v="3"/>
    <n v="11.972584856396868"/>
    <s v="No"/>
    <s v="February"/>
    <n v="2024"/>
  </r>
  <r>
    <s v="S00190443"/>
    <x v="24"/>
    <s v="P12"/>
    <x v="1"/>
    <x v="31"/>
    <n v="3748.5"/>
    <n v="221"/>
    <x v="0"/>
    <n v="16.96153846153846"/>
    <s v="Yes"/>
    <s v="September"/>
    <n v="2023"/>
  </r>
  <r>
    <s v="S00190458"/>
    <x v="24"/>
    <s v="P12"/>
    <x v="2"/>
    <x v="101"/>
    <n v="375.75"/>
    <n v="26"/>
    <x v="0"/>
    <n v="14.451923076923077"/>
    <s v="Yes"/>
    <s v="April"/>
    <n v="2024"/>
  </r>
  <r>
    <s v="S00190463"/>
    <x v="24"/>
    <s v="P12"/>
    <x v="0"/>
    <x v="304"/>
    <n v="5571"/>
    <n v="349"/>
    <x v="0"/>
    <n v="15.962750716332378"/>
    <s v="Yes"/>
    <s v="November"/>
    <n v="2023"/>
  </r>
  <r>
    <s v="S00190522"/>
    <x v="24"/>
    <s v="P13"/>
    <x v="3"/>
    <x v="236"/>
    <n v="7296.75"/>
    <n v="913"/>
    <x v="0"/>
    <n v="7.9920591456736032"/>
    <s v="Yes"/>
    <s v="February"/>
    <n v="2023"/>
  </r>
  <r>
    <s v="S00190530"/>
    <x v="24"/>
    <s v="P13"/>
    <x v="0"/>
    <x v="122"/>
    <n v="7551"/>
    <n v="756"/>
    <x v="0"/>
    <n v="9.9880952380952372"/>
    <s v="Yes"/>
    <s v="September"/>
    <n v="2023"/>
  </r>
  <r>
    <s v="S00190554"/>
    <x v="24"/>
    <s v="P13"/>
    <x v="3"/>
    <x v="393"/>
    <n v="5031"/>
    <n v="629"/>
    <x v="0"/>
    <n v="7.998410174880763"/>
    <s v="Yes"/>
    <s v="January"/>
    <n v="2024"/>
  </r>
  <r>
    <s v="S00190568"/>
    <x v="24"/>
    <s v="P13"/>
    <x v="4"/>
    <x v="40"/>
    <n v="1525.5"/>
    <n v="191"/>
    <x v="0"/>
    <n v="7.9869109947643979"/>
    <s v="Yes"/>
    <s v="December"/>
    <n v="2023"/>
  </r>
  <r>
    <s v="S00190595"/>
    <x v="24"/>
    <s v="P13"/>
    <x v="1"/>
    <x v="303"/>
    <n v="778.5"/>
    <n v="87"/>
    <x v="0"/>
    <n v="8.9482758620689662"/>
    <s v="Yes"/>
    <s v="January"/>
    <n v="2024"/>
  </r>
  <r>
    <s v="S00190626"/>
    <x v="24"/>
    <s v="P14"/>
    <x v="5"/>
    <x v="364"/>
    <n v="6738.75"/>
    <n v="422"/>
    <x v="0"/>
    <n v="15.968601895734597"/>
    <s v="Yes"/>
    <s v="November"/>
    <n v="2023"/>
  </r>
  <r>
    <s v="S00190639"/>
    <x v="24"/>
    <s v="P14"/>
    <x v="3"/>
    <x v="82"/>
    <n v="5303.25"/>
    <n v="295"/>
    <x v="0"/>
    <n v="17.977118644067797"/>
    <s v="Yes"/>
    <s v="February"/>
    <n v="2024"/>
  </r>
  <r>
    <s v="S00190652"/>
    <x v="24"/>
    <s v="P14"/>
    <x v="4"/>
    <x v="359"/>
    <n v="9189"/>
    <n v="541"/>
    <x v="3"/>
    <n v="16.985212569316083"/>
    <s v="No"/>
    <s v="May"/>
    <n v="2023"/>
  </r>
  <r>
    <s v="S00190683"/>
    <x v="24"/>
    <s v="P14"/>
    <x v="0"/>
    <x v="262"/>
    <n v="4466.25"/>
    <n v="320"/>
    <x v="0"/>
    <n v="13.95703125"/>
    <s v="Yes"/>
    <s v="June"/>
    <n v="2023"/>
  </r>
  <r>
    <s v="S00190684"/>
    <x v="24"/>
    <s v="P14"/>
    <x v="0"/>
    <x v="182"/>
    <n v="4619.25"/>
    <n v="330"/>
    <x v="0"/>
    <n v="13.997727272727273"/>
    <s v="Yes"/>
    <s v="February"/>
    <n v="2023"/>
  </r>
  <r>
    <s v="S00190761"/>
    <x v="24"/>
    <s v="P16"/>
    <x v="5"/>
    <x v="435"/>
    <n v="15714"/>
    <n v="925"/>
    <x v="0"/>
    <n v="16.988108108108108"/>
    <s v="Yes"/>
    <s v="April"/>
    <n v="2024"/>
  </r>
  <r>
    <s v="S00190774"/>
    <x v="24"/>
    <s v="P16"/>
    <x v="3"/>
    <x v="215"/>
    <n v="13956.75"/>
    <n v="931"/>
    <x v="2"/>
    <n v="14.991138560687434"/>
    <s v="No"/>
    <s v="September"/>
    <n v="2024"/>
  </r>
  <r>
    <s v="S00190814"/>
    <x v="24"/>
    <s v="P17"/>
    <x v="5"/>
    <x v="161"/>
    <n v="3096"/>
    <n v="387"/>
    <x v="0"/>
    <n v="8"/>
    <s v="Yes"/>
    <s v="April"/>
    <n v="2024"/>
  </r>
  <r>
    <s v="S00190861"/>
    <x v="24"/>
    <s v="P17"/>
    <x v="3"/>
    <x v="424"/>
    <n v="6493.5"/>
    <n v="928"/>
    <x v="0"/>
    <n v="6.9973060344827589"/>
    <s v="Yes"/>
    <s v="April"/>
    <n v="2024"/>
  </r>
  <r>
    <s v="S00190864"/>
    <x v="24"/>
    <s v="P17"/>
    <x v="5"/>
    <x v="409"/>
    <n v="7578"/>
    <n v="842"/>
    <x v="0"/>
    <n v="9"/>
    <s v="Yes"/>
    <s v="January"/>
    <n v="2024"/>
  </r>
  <r>
    <s v="S00190866"/>
    <x v="24"/>
    <s v="P17"/>
    <x v="2"/>
    <x v="169"/>
    <n v="5157"/>
    <n v="469"/>
    <x v="1"/>
    <n v="10.995735607675906"/>
    <s v="No"/>
    <s v="August"/>
    <n v="2024"/>
  </r>
  <r>
    <s v="S00190953"/>
    <x v="24"/>
    <s v="P18"/>
    <x v="1"/>
    <x v="319"/>
    <n v="3631.5"/>
    <n v="519"/>
    <x v="0"/>
    <n v="6.997109826589595"/>
    <s v="Yes"/>
    <s v="January"/>
    <n v="2024"/>
  </r>
  <r>
    <s v="S00190979"/>
    <x v="24"/>
    <s v="P19"/>
    <x v="3"/>
    <x v="48"/>
    <n v="3073.5"/>
    <n v="123"/>
    <x v="0"/>
    <n v="24.987804878048781"/>
    <s v="Yes"/>
    <s v="June"/>
    <n v="2024"/>
  </r>
  <r>
    <s v="S00190990"/>
    <x v="24"/>
    <s v="P19"/>
    <x v="0"/>
    <x v="25"/>
    <n v="8408.25"/>
    <n v="337"/>
    <x v="0"/>
    <n v="24.950296735905045"/>
    <s v="Yes"/>
    <s v="September"/>
    <n v="2023"/>
  </r>
  <r>
    <s v="S00191023"/>
    <x v="24"/>
    <s v="P20"/>
    <x v="0"/>
    <x v="174"/>
    <n v="8813.25"/>
    <n v="980"/>
    <x v="1"/>
    <n v="8.9931122448979597"/>
    <s v="No"/>
    <s v="August"/>
    <n v="2024"/>
  </r>
  <r>
    <s v="S00191044"/>
    <x v="24"/>
    <s v="P20"/>
    <x v="4"/>
    <x v="105"/>
    <n v="12519"/>
    <n v="1044"/>
    <x v="1"/>
    <n v="11.991379310344827"/>
    <s v="No"/>
    <s v="July"/>
    <n v="2024"/>
  </r>
  <r>
    <s v="S00191063"/>
    <x v="24"/>
    <s v="P21"/>
    <x v="3"/>
    <x v="16"/>
    <n v="9209.25"/>
    <n v="921"/>
    <x v="1"/>
    <n v="9.9991856677524424"/>
    <s v="No"/>
    <s v="July"/>
    <n v="2024"/>
  </r>
  <r>
    <s v="S00191064"/>
    <x v="24"/>
    <s v="P21"/>
    <x v="3"/>
    <x v="235"/>
    <n v="8743.5"/>
    <n v="795"/>
    <x v="0"/>
    <n v="10.998113207547171"/>
    <s v="Yes"/>
    <s v="February"/>
    <n v="2023"/>
  </r>
  <r>
    <s v="S00191085"/>
    <x v="24"/>
    <s v="P21"/>
    <x v="5"/>
    <x v="208"/>
    <n v="281.25"/>
    <n v="29"/>
    <x v="0"/>
    <n v="9.6982758620689662"/>
    <s v="Yes"/>
    <s v="April"/>
    <n v="2023"/>
  </r>
  <r>
    <s v="S00191155"/>
    <x v="24"/>
    <s v="P22"/>
    <x v="2"/>
    <x v="45"/>
    <n v="5591.25"/>
    <n v="280"/>
    <x v="0"/>
    <n v="19.96875"/>
    <s v="Yes"/>
    <s v="October"/>
    <n v="2023"/>
  </r>
  <r>
    <s v="S00191176"/>
    <x v="24"/>
    <s v="P22"/>
    <x v="0"/>
    <x v="121"/>
    <n v="8538.75"/>
    <n v="427"/>
    <x v="0"/>
    <n v="19.997072599531617"/>
    <s v="Yes"/>
    <s v="September"/>
    <n v="2023"/>
  </r>
  <r>
    <s v="S00191181"/>
    <x v="24"/>
    <s v="P22"/>
    <x v="4"/>
    <x v="152"/>
    <n v="11569.5"/>
    <n v="579"/>
    <x v="0"/>
    <n v="19.981865284974095"/>
    <s v="Yes"/>
    <s v="February"/>
    <n v="2023"/>
  </r>
  <r>
    <s v="S00191195"/>
    <x v="24"/>
    <s v="P22"/>
    <x v="4"/>
    <x v="32"/>
    <n v="6014.25"/>
    <n v="335"/>
    <x v="0"/>
    <n v="17.952985074626866"/>
    <s v="Yes"/>
    <s v="June"/>
    <n v="2024"/>
  </r>
  <r>
    <s v="S00191196"/>
    <x v="24"/>
    <s v="P22"/>
    <x v="4"/>
    <x v="399"/>
    <n v="8696.25"/>
    <n v="484"/>
    <x v="0"/>
    <n v="17.967458677685951"/>
    <s v="Yes"/>
    <s v="June"/>
    <n v="2023"/>
  </r>
  <r>
    <s v="S00191241"/>
    <x v="24"/>
    <s v="P22"/>
    <x v="1"/>
    <x v="205"/>
    <n v="9654.75"/>
    <n v="537"/>
    <x v="0"/>
    <n v="17.979050279329609"/>
    <s v="Yes"/>
    <s v="June"/>
    <n v="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7410DC-B869-401F-8784-F990CCB484D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76:C83" firstHeaderRow="0" firstDataRow="1" firstDataCol="1"/>
  <pivotFields count="14">
    <pivotField showAll="0"/>
    <pivotField showAll="0"/>
    <pivotField showAll="0"/>
    <pivotField axis="axisRow" showAll="0">
      <items count="7">
        <item x="3"/>
        <item x="5"/>
        <item x="2"/>
        <item x="1"/>
        <item x="0"/>
        <item x="4"/>
        <item t="default"/>
      </items>
    </pivotField>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3"/>
  </rowFields>
  <rowItems count="7">
    <i>
      <x/>
    </i>
    <i>
      <x v="1"/>
    </i>
    <i>
      <x v="2"/>
    </i>
    <i>
      <x v="3"/>
    </i>
    <i>
      <x v="4"/>
    </i>
    <i>
      <x v="5"/>
    </i>
    <i t="grand">
      <x/>
    </i>
  </rowItems>
  <colFields count="1">
    <field x="-2"/>
  </colFields>
  <colItems count="2">
    <i>
      <x/>
    </i>
    <i i="1">
      <x v="1"/>
    </i>
  </colItems>
  <dataFields count="2">
    <dataField name="Sum of Amount" fld="5" baseField="0" baseItem="0" numFmtId="165"/>
    <dataField name="Sum of Boxes" fld="6"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0516D0-0A53-436C-B533-410D1B13DBA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5:C71" firstHeaderRow="0" firstDataRow="1" firstDataCol="1"/>
  <pivotFields count="14">
    <pivotField showAll="0"/>
    <pivotField axis="axisRow" showAll="0">
      <items count="26">
        <item x="0"/>
        <item x="1"/>
        <item x="2"/>
        <item x="5"/>
        <item x="6"/>
        <item x="7"/>
        <item x="9"/>
        <item x="10"/>
        <item x="18"/>
        <item x="19"/>
        <item x="3"/>
        <item x="4"/>
        <item x="8"/>
        <item x="11"/>
        <item x="12"/>
        <item x="13"/>
        <item x="14"/>
        <item x="15"/>
        <item x="16"/>
        <item x="17"/>
        <item x="24"/>
        <item x="21"/>
        <item x="20"/>
        <item x="22"/>
        <item x="23"/>
        <item t="default"/>
      </items>
    </pivotField>
    <pivotField showAll="0"/>
    <pivotField showAll="0"/>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2">
    <i>
      <x/>
    </i>
    <i i="1">
      <x v="1"/>
    </i>
  </colItems>
  <dataFields count="2">
    <dataField name="Sum of Amount" fld="5" baseField="0" baseItem="0" numFmtId="165"/>
    <dataField name="Sum of Boxes" fld="6" baseField="0" baseItem="0"/>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8F397A-323F-4C37-88D6-04B4E5E9AFE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4:B39" firstHeaderRow="1" firstDataRow="1" firstDataCol="1"/>
  <pivotFields count="14">
    <pivotField showAll="0"/>
    <pivotField showAll="0"/>
    <pivotField showAll="0"/>
    <pivotField showAll="0"/>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dataField="1" numFmtId="165"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13"/>
    <field x="12"/>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Items count="1">
    <i/>
  </colItems>
  <dataFields count="1">
    <dataField name="Sum of Amount" fld="5" baseField="0" baseItem="0" numFmtId="165"/>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681607-C96A-468E-A597-38FB31296FC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4">
    <pivotField dataField="1" showAll="0"/>
    <pivotField showAll="0">
      <items count="26">
        <item x="0"/>
        <item x="1"/>
        <item x="2"/>
        <item x="5"/>
        <item x="6"/>
        <item x="7"/>
        <item x="9"/>
        <item x="10"/>
        <item x="18"/>
        <item x="19"/>
        <item x="3"/>
        <item x="4"/>
        <item x="8"/>
        <item x="11"/>
        <item x="12"/>
        <item x="13"/>
        <item x="14"/>
        <item x="15"/>
        <item x="16"/>
        <item x="17"/>
        <item x="24"/>
        <item x="21"/>
        <item x="20"/>
        <item x="22"/>
        <item x="23"/>
        <item t="default"/>
      </items>
    </pivotField>
    <pivotField showAll="0"/>
    <pivotField showAll="0">
      <items count="7">
        <item x="3"/>
        <item x="5"/>
        <item x="2"/>
        <item x="1"/>
        <item x="0"/>
        <item x="4"/>
        <item t="default"/>
      </items>
    </pivotField>
    <pivotField numFmtId="15" showAll="0">
      <items count="458">
        <item x="106"/>
        <item x="311"/>
        <item x="76"/>
        <item x="426"/>
        <item x="172"/>
        <item x="377"/>
        <item x="55"/>
        <item x="291"/>
        <item x="246"/>
        <item x="173"/>
        <item x="223"/>
        <item x="124"/>
        <item x="201"/>
        <item x="206"/>
        <item x="243"/>
        <item x="213"/>
        <item x="163"/>
        <item x="233"/>
        <item x="67"/>
        <item x="188"/>
        <item x="96"/>
        <item x="328"/>
        <item x="152"/>
        <item x="301"/>
        <item x="236"/>
        <item x="421"/>
        <item x="182"/>
        <item x="259"/>
        <item x="358"/>
        <item x="112"/>
        <item x="265"/>
        <item x="175"/>
        <item x="33"/>
        <item x="446"/>
        <item x="36"/>
        <item x="315"/>
        <item x="228"/>
        <item x="120"/>
        <item x="118"/>
        <item x="157"/>
        <item x="235"/>
        <item x="376"/>
        <item x="351"/>
        <item x="341"/>
        <item x="219"/>
        <item x="387"/>
        <item x="232"/>
        <item x="290"/>
        <item x="392"/>
        <item x="133"/>
        <item x="439"/>
        <item x="300"/>
        <item x="407"/>
        <item x="114"/>
        <item x="279"/>
        <item x="123"/>
        <item x="221"/>
        <item x="413"/>
        <item x="65"/>
        <item x="164"/>
        <item x="227"/>
        <item x="368"/>
        <item x="394"/>
        <item x="450"/>
        <item x="437"/>
        <item x="3"/>
        <item x="302"/>
        <item x="167"/>
        <item x="108"/>
        <item x="153"/>
        <item x="411"/>
        <item x="293"/>
        <item x="339"/>
        <item x="155"/>
        <item x="149"/>
        <item x="180"/>
        <item x="208"/>
        <item x="192"/>
        <item x="402"/>
        <item x="104"/>
        <item x="34"/>
        <item x="442"/>
        <item x="390"/>
        <item x="248"/>
        <item x="363"/>
        <item x="275"/>
        <item x="406"/>
        <item x="398"/>
        <item x="177"/>
        <item x="136"/>
        <item x="176"/>
        <item x="401"/>
        <item x="433"/>
        <item x="371"/>
        <item x="333"/>
        <item x="447"/>
        <item x="26"/>
        <item x="70"/>
        <item x="113"/>
        <item x="251"/>
        <item x="418"/>
        <item x="359"/>
        <item x="429"/>
        <item x="332"/>
        <item x="403"/>
        <item x="427"/>
        <item x="386"/>
        <item x="10"/>
        <item x="196"/>
        <item x="44"/>
        <item x="19"/>
        <item x="202"/>
        <item x="340"/>
        <item x="63"/>
        <item x="422"/>
        <item x="378"/>
        <item x="99"/>
        <item x="399"/>
        <item x="336"/>
        <item x="229"/>
        <item x="344"/>
        <item x="380"/>
        <item x="396"/>
        <item x="262"/>
        <item x="234"/>
        <item x="408"/>
        <item x="42"/>
        <item x="405"/>
        <item x="18"/>
        <item x="159"/>
        <item x="20"/>
        <item x="412"/>
        <item x="283"/>
        <item x="289"/>
        <item x="135"/>
        <item x="343"/>
        <item x="158"/>
        <item x="317"/>
        <item x="127"/>
        <item x="92"/>
        <item x="297"/>
        <item x="296"/>
        <item x="431"/>
        <item x="132"/>
        <item x="130"/>
        <item x="50"/>
        <item x="230"/>
        <item x="81"/>
        <item x="145"/>
        <item x="69"/>
        <item x="210"/>
        <item x="285"/>
        <item x="389"/>
        <item x="52"/>
        <item x="240"/>
        <item x="347"/>
        <item x="454"/>
        <item x="253"/>
        <item x="64"/>
        <item x="78"/>
        <item x="150"/>
        <item x="12"/>
        <item x="355"/>
        <item x="372"/>
        <item x="326"/>
        <item x="224"/>
        <item x="116"/>
        <item x="162"/>
        <item x="452"/>
        <item x="438"/>
        <item x="8"/>
        <item x="263"/>
        <item x="254"/>
        <item x="142"/>
        <item x="322"/>
        <item x="190"/>
        <item x="166"/>
        <item x="318"/>
        <item x="75"/>
        <item x="121"/>
        <item x="239"/>
        <item x="244"/>
        <item x="97"/>
        <item x="345"/>
        <item x="156"/>
        <item x="287"/>
        <item x="204"/>
        <item x="178"/>
        <item x="25"/>
        <item x="295"/>
        <item x="122"/>
        <item x="334"/>
        <item x="31"/>
        <item x="338"/>
        <item x="220"/>
        <item x="276"/>
        <item x="381"/>
        <item x="143"/>
        <item x="140"/>
        <item x="45"/>
        <item x="369"/>
        <item x="21"/>
        <item x="22"/>
        <item x="383"/>
        <item x="181"/>
        <item x="388"/>
        <item x="17"/>
        <item x="400"/>
        <item x="43"/>
        <item x="151"/>
        <item x="203"/>
        <item x="373"/>
        <item x="245"/>
        <item x="1"/>
        <item x="266"/>
        <item x="125"/>
        <item x="60"/>
        <item x="86"/>
        <item x="147"/>
        <item x="107"/>
        <item x="242"/>
        <item x="62"/>
        <item x="77"/>
        <item x="6"/>
        <item x="193"/>
        <item x="189"/>
        <item x="84"/>
        <item x="314"/>
        <item x="197"/>
        <item x="304"/>
        <item x="329"/>
        <item x="37"/>
        <item x="350"/>
        <item x="29"/>
        <item x="100"/>
        <item x="88"/>
        <item x="160"/>
        <item x="250"/>
        <item x="364"/>
        <item x="93"/>
        <item x="72"/>
        <item x="58"/>
        <item x="126"/>
        <item x="141"/>
        <item x="257"/>
        <item x="83"/>
        <item x="0"/>
        <item x="103"/>
        <item x="7"/>
        <item x="425"/>
        <item x="66"/>
        <item x="299"/>
        <item x="89"/>
        <item x="129"/>
        <item x="185"/>
        <item x="4"/>
        <item x="179"/>
        <item x="307"/>
        <item x="40"/>
        <item x="414"/>
        <item x="382"/>
        <item x="419"/>
        <item x="280"/>
        <item x="357"/>
        <item x="303"/>
        <item x="310"/>
        <item x="168"/>
        <item x="35"/>
        <item x="319"/>
        <item x="379"/>
        <item x="393"/>
        <item x="409"/>
        <item x="79"/>
        <item x="38"/>
        <item x="256"/>
        <item x="354"/>
        <item x="306"/>
        <item x="321"/>
        <item x="282"/>
        <item x="9"/>
        <item x="61"/>
        <item x="366"/>
        <item x="286"/>
        <item x="109"/>
        <item x="74"/>
        <item x="117"/>
        <item x="292"/>
        <item x="154"/>
        <item x="298"/>
        <item x="187"/>
        <item x="148"/>
        <item x="134"/>
        <item x="218"/>
        <item x="274"/>
        <item x="391"/>
        <item x="191"/>
        <item x="80"/>
        <item x="277"/>
        <item x="367"/>
        <item x="59"/>
        <item x="57"/>
        <item x="82"/>
        <item x="247"/>
        <item x="436"/>
        <item x="331"/>
        <item x="214"/>
        <item x="361"/>
        <item x="102"/>
        <item x="415"/>
        <item x="258"/>
        <item x="308"/>
        <item x="356"/>
        <item x="288"/>
        <item x="316"/>
        <item x="417"/>
        <item x="445"/>
        <item x="330"/>
        <item x="284"/>
        <item x="87"/>
        <item x="320"/>
        <item x="404"/>
        <item x="139"/>
        <item x="28"/>
        <item x="410"/>
        <item x="138"/>
        <item x="456"/>
        <item x="255"/>
        <item x="453"/>
        <item x="128"/>
        <item x="435"/>
        <item x="73"/>
        <item x="146"/>
        <item x="199"/>
        <item x="217"/>
        <item x="260"/>
        <item x="327"/>
        <item x="101"/>
        <item x="161"/>
        <item x="451"/>
        <item x="111"/>
        <item x="424"/>
        <item x="441"/>
        <item x="455"/>
        <item x="268"/>
        <item x="270"/>
        <item x="165"/>
        <item x="353"/>
        <item x="226"/>
        <item x="131"/>
        <item x="209"/>
        <item x="423"/>
        <item x="194"/>
        <item x="374"/>
        <item x="325"/>
        <item x="444"/>
        <item x="46"/>
        <item x="449"/>
        <item x="269"/>
        <item x="41"/>
        <item x="434"/>
        <item x="24"/>
        <item x="348"/>
        <item x="212"/>
        <item x="195"/>
        <item x="395"/>
        <item x="184"/>
        <item x="238"/>
        <item x="324"/>
        <item x="216"/>
        <item x="13"/>
        <item x="205"/>
        <item x="384"/>
        <item x="428"/>
        <item x="241"/>
        <item x="48"/>
        <item x="375"/>
        <item x="397"/>
        <item x="342"/>
        <item x="183"/>
        <item x="278"/>
        <item x="32"/>
        <item x="261"/>
        <item x="305"/>
        <item x="281"/>
        <item x="222"/>
        <item x="91"/>
        <item x="370"/>
        <item x="207"/>
        <item x="237"/>
        <item x="2"/>
        <item x="56"/>
        <item x="264"/>
        <item x="231"/>
        <item x="54"/>
        <item x="249"/>
        <item x="68"/>
        <item x="94"/>
        <item x="105"/>
        <item x="16"/>
        <item x="323"/>
        <item x="170"/>
        <item x="95"/>
        <item x="273"/>
        <item x="430"/>
        <item x="335"/>
        <item x="309"/>
        <item x="98"/>
        <item x="443"/>
        <item x="313"/>
        <item x="252"/>
        <item x="225"/>
        <item x="294"/>
        <item x="267"/>
        <item x="169"/>
        <item x="349"/>
        <item x="200"/>
        <item x="144"/>
        <item x="27"/>
        <item x="110"/>
        <item x="198"/>
        <item x="360"/>
        <item x="85"/>
        <item x="23"/>
        <item x="420"/>
        <item x="51"/>
        <item x="174"/>
        <item x="352"/>
        <item x="448"/>
        <item x="272"/>
        <item x="312"/>
        <item x="5"/>
        <item x="362"/>
        <item x="14"/>
        <item x="90"/>
        <item x="30"/>
        <item x="346"/>
        <item x="171"/>
        <item x="432"/>
        <item x="49"/>
        <item x="337"/>
        <item x="186"/>
        <item x="416"/>
        <item x="39"/>
        <item x="385"/>
        <item x="71"/>
        <item x="215"/>
        <item x="137"/>
        <item x="211"/>
        <item x="119"/>
        <item x="53"/>
        <item x="271"/>
        <item x="365"/>
        <item x="47"/>
        <item x="115"/>
        <item x="11"/>
        <item x="15"/>
        <item x="440"/>
        <item t="default"/>
      </items>
    </pivotField>
    <pivotField numFmtId="165" showAll="0"/>
    <pivotField showAll="0"/>
    <pivotField axis="axisRow" showAll="0">
      <items count="5">
        <item x="3"/>
        <item x="0"/>
        <item x="2"/>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7"/>
  </rowFields>
  <rowItems count="5">
    <i>
      <x/>
    </i>
    <i>
      <x v="1"/>
    </i>
    <i>
      <x v="2"/>
    </i>
    <i>
      <x v="3"/>
    </i>
    <i t="grand">
      <x/>
    </i>
  </rowItems>
  <colItems count="1">
    <i/>
  </colItems>
  <dataFields count="1">
    <dataField name="Count of ShipmentID" fld="0" subtotal="count" baseField="0" baseItem="0"/>
  </dataFields>
  <chartFormats count="2">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7AE2236E-A320-49D6-825C-03E07CB2D800}" sourceName="Order_Status">
  <pivotTables>
    <pivotTable tabId="9" name="PivotTable1"/>
  </pivotTables>
  <data>
    <tabular pivotCacheId="1125747720">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ProviderID" xr10:uid="{2A649404-01EA-4B58-AEA6-5E21EF145ADB}" sourceName="ShipmentProviderID">
  <pivotTables>
    <pivotTable tabId="9" name="PivotTable1"/>
  </pivotTables>
  <data>
    <tabular pivotCacheId="1125747720">
      <items count="25">
        <i x="0" s="1"/>
        <i x="1" s="1"/>
        <i x="2" s="1"/>
        <i x="5" s="1"/>
        <i x="6" s="1"/>
        <i x="7" s="1"/>
        <i x="9" s="1"/>
        <i x="10" s="1"/>
        <i x="18" s="1"/>
        <i x="19" s="1"/>
        <i x="3" s="1"/>
        <i x="4" s="1"/>
        <i x="8" s="1"/>
        <i x="11" s="1"/>
        <i x="12" s="1"/>
        <i x="13" s="1"/>
        <i x="14" s="1"/>
        <i x="15" s="1"/>
        <i x="16" s="1"/>
        <i x="17" s="1"/>
        <i x="24" s="1"/>
        <i x="21" s="1"/>
        <i x="20" s="1"/>
        <i x="22" s="1"/>
        <i x="2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icID" xr10:uid="{62809F12-B2B9-420E-8F4B-F30EE47B3122}" sourceName="GeographicID">
  <pivotTables>
    <pivotTable tabId="9" name="PivotTable1"/>
  </pivotTables>
  <data>
    <tabular pivotCacheId="1125747720">
      <items count="6">
        <i x="3" s="1"/>
        <i x="5" s="1"/>
        <i x="2" s="1"/>
        <i x="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Status" xr10:uid="{1A071875-3533-4F1A-BD1C-61E465066A9B}" cache="Slicer_Order_Status" caption="Order_Status" rowHeight="320675"/>
  <slicer name="ShipmentProviderID" xr10:uid="{6DFFC345-2DC1-47DE-82DE-18B42B18284C}" cache="Slicer_ShipmentProviderID" caption="ShipmentProviderID" rowHeight="320675"/>
  <slicer name="GeographicID" xr10:uid="{49AC2F43-4FE4-4FB5-A86D-5DF9B90F8D99}" cache="Slicer_GeographicID" caption="GeographicID" rowHeight="3206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89294D-A533-4948-8591-65B4B4A03438}" name="shipments" displayName="shipments" ref="A1:L7906" totalsRowShown="0" headerRowDxfId="7">
  <autoFilter ref="A1:L7906" xr:uid="{3389294D-A533-4948-8591-65B4B4A03438}"/>
  <tableColumns count="12">
    <tableColumn id="1" xr3:uid="{06B6C406-2E50-482E-A231-B91F53EAEF6F}" name="ShipmentID"/>
    <tableColumn id="2" xr3:uid="{4618ED17-5A2D-40B4-ADE3-D216BD22B996}" name="ShipmentProviderID"/>
    <tableColumn id="3" xr3:uid="{CDF52CF8-0B01-41D1-824C-FA3BFE2E75D3}" name="ProductID"/>
    <tableColumn id="4" xr3:uid="{3C411662-3B76-4B1D-A11C-DBC33157F09D}" name="GeographicID"/>
    <tableColumn id="5" xr3:uid="{52A140EB-C400-42DA-B278-57B158778618}" name="Shipdate" dataDxfId="6"/>
    <tableColumn id="6" xr3:uid="{7431908D-2153-4026-B672-4A4B7CAB993B}" name="Amount" dataDxfId="5"/>
    <tableColumn id="7" xr3:uid="{8B68C7F9-9538-474A-9D75-BC8D81C8DC6A}" name="Boxes" dataDxfId="4"/>
    <tableColumn id="8" xr3:uid="{026016B0-CB4D-474E-842D-0FC0E7DA0EBD}" name="Order_Status"/>
    <tableColumn id="11" xr3:uid="{E0D6946D-7A79-4F63-98D1-B71E5254C640}" name="Revenue_per_Box" dataDxfId="3">
      <calculatedColumnFormula>IF(shipments[[#This Row],[Boxes]]&gt;0,shipments[[#This Row],[Amount]]/shipments[[#This Row],[Boxes]],"NA")</calculatedColumnFormula>
    </tableColumn>
    <tableColumn id="9" xr3:uid="{6D158D59-17A0-4DB2-9643-CF02CFC4CADC}" name="OnTime" dataDxfId="2">
      <calculatedColumnFormula>IF(shipments[[#This Row],[Order_Status]] = "Delivered","Yes","No")</calculatedColumnFormula>
    </tableColumn>
    <tableColumn id="10" xr3:uid="{F81F871E-9225-41A1-AD7E-7D3321127855}" name="Ship_Month" dataDxfId="1">
      <calculatedColumnFormula>TEXT(shipments[[#This Row],[Shipdate]],"MMMM")</calculatedColumnFormula>
    </tableColumn>
    <tableColumn id="12" xr3:uid="{261D94F4-FD19-40C8-87FC-99952F34F5D7}" name="Ship_Year" dataDxfId="0">
      <calculatedColumnFormula>YEAR(shipments[[#This Row],[Shipdate]])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706E-BED2-4B5E-AC78-03AB7FCB442E}">
  <sheetPr codeName="Sheet1">
    <tabColor theme="9"/>
  </sheetPr>
  <dimension ref="A1:L7906"/>
  <sheetViews>
    <sheetView tabSelected="1" workbookViewId="0">
      <selection activeCell="H9" sqref="H9"/>
    </sheetView>
  </sheetViews>
  <sheetFormatPr defaultRowHeight="18.75" x14ac:dyDescent="0.3"/>
  <cols>
    <col min="1" max="1" width="11.5" customWidth="1"/>
    <col min="2" max="2" width="18.3984375" bestFit="1" customWidth="1"/>
    <col min="3" max="3" width="10.296875" bestFit="1" customWidth="1"/>
    <col min="4" max="4" width="13.19921875" bestFit="1" customWidth="1"/>
    <col min="5" max="5" width="9.5" bestFit="1" customWidth="1"/>
    <col min="6" max="6" width="10.296875" style="6" bestFit="1" customWidth="1"/>
    <col min="7" max="7" width="7" customWidth="1"/>
    <col min="8" max="8" width="12.5" customWidth="1"/>
    <col min="9" max="9" width="16.59765625" bestFit="1" customWidth="1"/>
  </cols>
  <sheetData>
    <row r="1" spans="1:12" ht="20.25" customHeight="1" x14ac:dyDescent="0.3">
      <c r="A1" s="2" t="s">
        <v>7911</v>
      </c>
      <c r="B1" s="2" t="s">
        <v>7967</v>
      </c>
      <c r="C1" s="2" t="s">
        <v>7968</v>
      </c>
      <c r="D1" s="2" t="s">
        <v>7969</v>
      </c>
      <c r="E1" s="2" t="s">
        <v>7965</v>
      </c>
      <c r="F1" s="5" t="s">
        <v>0</v>
      </c>
      <c r="G1" s="2" t="s">
        <v>1</v>
      </c>
      <c r="H1" s="2" t="s">
        <v>7966</v>
      </c>
      <c r="I1" s="2" t="s">
        <v>7977</v>
      </c>
      <c r="J1" s="2" t="s">
        <v>7978</v>
      </c>
      <c r="K1" s="2" t="s">
        <v>7979</v>
      </c>
      <c r="L1" s="2" t="s">
        <v>7980</v>
      </c>
    </row>
    <row r="2" spans="1:12" x14ac:dyDescent="0.3">
      <c r="A2" t="s">
        <v>2</v>
      </c>
      <c r="B2" t="s">
        <v>7940</v>
      </c>
      <c r="C2" t="s">
        <v>7912</v>
      </c>
      <c r="D2" t="s">
        <v>7938</v>
      </c>
      <c r="E2" s="1">
        <v>45272</v>
      </c>
      <c r="F2" s="6">
        <v>5609.25</v>
      </c>
      <c r="G2">
        <v>374</v>
      </c>
      <c r="H2" t="s">
        <v>3</v>
      </c>
      <c r="I2">
        <f>IF(shipments[[#This Row],[Boxes]]&gt;0,shipments[[#This Row],[Amount]]/shipments[[#This Row],[Boxes]],"NA")</f>
        <v>14.997994652406417</v>
      </c>
      <c r="J2" t="str">
        <f>IF(shipments[[#This Row],[Order_Status]] = "Delivered","Yes","No")</f>
        <v>Yes</v>
      </c>
      <c r="K2" t="str">
        <f>TEXT(shipments[[#This Row],[Shipdate]],"MMMM")</f>
        <v>December</v>
      </c>
      <c r="L2">
        <f>YEAR(shipments[[#This Row],[Shipdate]])</f>
        <v>2023</v>
      </c>
    </row>
    <row r="3" spans="1:12" x14ac:dyDescent="0.3">
      <c r="A3" t="s">
        <v>4</v>
      </c>
      <c r="B3" t="s">
        <v>7940</v>
      </c>
      <c r="C3" t="s">
        <v>7912</v>
      </c>
      <c r="D3" t="s">
        <v>7937</v>
      </c>
      <c r="E3" s="1">
        <v>45225</v>
      </c>
      <c r="F3" s="6">
        <v>7197.75</v>
      </c>
      <c r="G3">
        <v>450</v>
      </c>
      <c r="H3" t="s">
        <v>3</v>
      </c>
      <c r="I3">
        <f>IF(shipments[[#This Row],[Boxes]]&gt;0,shipments[[#This Row],[Amount]]/shipments[[#This Row],[Boxes]],"NA")</f>
        <v>15.994999999999999</v>
      </c>
      <c r="J3" t="str">
        <f>IF(shipments[[#This Row],[Order_Status]] = "Delivered","Yes","No")</f>
        <v>Yes</v>
      </c>
      <c r="K3" t="str">
        <f>TEXT(shipments[[#This Row],[Shipdate]],"MMMM")</f>
        <v>October</v>
      </c>
      <c r="L3">
        <f>YEAR(shipments[[#This Row],[Shipdate]])</f>
        <v>2023</v>
      </c>
    </row>
    <row r="4" spans="1:12" x14ac:dyDescent="0.3">
      <c r="A4" t="s">
        <v>5</v>
      </c>
      <c r="B4" t="s">
        <v>7940</v>
      </c>
      <c r="C4" t="s">
        <v>7912</v>
      </c>
      <c r="D4" t="s">
        <v>7936</v>
      </c>
      <c r="E4" s="1">
        <v>45471</v>
      </c>
      <c r="F4" s="6">
        <v>13279.5</v>
      </c>
      <c r="G4">
        <v>1107</v>
      </c>
      <c r="H4" t="s">
        <v>3</v>
      </c>
      <c r="I4">
        <f>IF(shipments[[#This Row],[Boxes]]&gt;0,shipments[[#This Row],[Amount]]/shipments[[#This Row],[Boxes]],"NA")</f>
        <v>11.995934959349594</v>
      </c>
      <c r="J4" t="str">
        <f>IF(shipments[[#This Row],[Order_Status]] = "Delivered","Yes","No")</f>
        <v>Yes</v>
      </c>
      <c r="K4" t="str">
        <f>TEXT(shipments[[#This Row],[Shipdate]],"MMMM")</f>
        <v>June</v>
      </c>
      <c r="L4">
        <f>YEAR(shipments[[#This Row],[Shipdate]])</f>
        <v>2024</v>
      </c>
    </row>
    <row r="5" spans="1:12" x14ac:dyDescent="0.3">
      <c r="A5" t="s">
        <v>6</v>
      </c>
      <c r="B5" t="s">
        <v>7940</v>
      </c>
      <c r="C5" t="s">
        <v>7913</v>
      </c>
      <c r="D5" t="s">
        <v>7934</v>
      </c>
      <c r="E5" s="1">
        <v>45019</v>
      </c>
      <c r="F5" s="6">
        <v>1919.25</v>
      </c>
      <c r="G5">
        <v>138</v>
      </c>
      <c r="H5" t="s">
        <v>3</v>
      </c>
      <c r="I5">
        <f>IF(shipments[[#This Row],[Boxes]]&gt;0,shipments[[#This Row],[Amount]]/shipments[[#This Row],[Boxes]],"NA")</f>
        <v>13.907608695652174</v>
      </c>
      <c r="J5" t="str">
        <f>IF(shipments[[#This Row],[Order_Status]] = "Delivered","Yes","No")</f>
        <v>Yes</v>
      </c>
      <c r="K5" t="str">
        <f>TEXT(shipments[[#This Row],[Shipdate]],"MMMM")</f>
        <v>April</v>
      </c>
      <c r="L5">
        <f>YEAR(shipments[[#This Row],[Shipdate]])</f>
        <v>2023</v>
      </c>
    </row>
    <row r="6" spans="1:12" x14ac:dyDescent="0.3">
      <c r="A6" t="s">
        <v>7</v>
      </c>
      <c r="B6" t="s">
        <v>7940</v>
      </c>
      <c r="C6" t="s">
        <v>7913</v>
      </c>
      <c r="D6" t="s">
        <v>7938</v>
      </c>
      <c r="E6" s="1">
        <v>45285</v>
      </c>
      <c r="F6" s="6">
        <v>2324.25</v>
      </c>
      <c r="G6">
        <v>146</v>
      </c>
      <c r="H6" t="s">
        <v>3</v>
      </c>
      <c r="I6">
        <f>IF(shipments[[#This Row],[Boxes]]&gt;0,shipments[[#This Row],[Amount]]/shipments[[#This Row],[Boxes]],"NA")</f>
        <v>15.919520547945206</v>
      </c>
      <c r="J6" t="str">
        <f>IF(shipments[[#This Row],[Order_Status]] = "Delivered","Yes","No")</f>
        <v>Yes</v>
      </c>
      <c r="K6" t="str">
        <f>TEXT(shipments[[#This Row],[Shipdate]],"MMMM")</f>
        <v>December</v>
      </c>
      <c r="L6">
        <f>YEAR(shipments[[#This Row],[Shipdate]])</f>
        <v>2023</v>
      </c>
    </row>
    <row r="7" spans="1:12" x14ac:dyDescent="0.3">
      <c r="A7" s="21" t="s">
        <v>8</v>
      </c>
      <c r="B7" s="21" t="s">
        <v>7940</v>
      </c>
      <c r="C7" s="21" t="s">
        <v>7915</v>
      </c>
      <c r="D7" s="21" t="s">
        <v>7934</v>
      </c>
      <c r="E7" s="22">
        <v>45530</v>
      </c>
      <c r="F7" s="23">
        <v>526.5</v>
      </c>
      <c r="G7" s="21">
        <v>106</v>
      </c>
      <c r="H7" s="21" t="s">
        <v>9</v>
      </c>
      <c r="I7" s="21">
        <f>IF(shipments[[#This Row],[Boxes]]&gt;0,shipments[[#This Row],[Amount]]/shipments[[#This Row],[Boxes]],"NA")</f>
        <v>4.966981132075472</v>
      </c>
      <c r="J7" s="21" t="str">
        <f>IF(shipments[[#This Row],[Order_Status]] = "Delivered","Yes","No")</f>
        <v>No</v>
      </c>
      <c r="K7" s="21" t="str">
        <f>TEXT(shipments[[#This Row],[Shipdate]],"MMMM")</f>
        <v>August</v>
      </c>
      <c r="L7" s="21">
        <f>YEAR(shipments[[#This Row],[Shipdate]])</f>
        <v>2024</v>
      </c>
    </row>
    <row r="8" spans="1:12" x14ac:dyDescent="0.3">
      <c r="A8" t="s">
        <v>10</v>
      </c>
      <c r="B8" t="s">
        <v>7940</v>
      </c>
      <c r="C8" t="s">
        <v>7915</v>
      </c>
      <c r="D8" t="s">
        <v>7939</v>
      </c>
      <c r="E8" s="1">
        <v>45239</v>
      </c>
      <c r="F8" s="6">
        <v>1050.75</v>
      </c>
      <c r="G8">
        <v>151</v>
      </c>
      <c r="H8" t="s">
        <v>3</v>
      </c>
      <c r="I8">
        <f>IF(shipments[[#This Row],[Boxes]]&gt;0,shipments[[#This Row],[Amount]]/shipments[[#This Row],[Boxes]],"NA")</f>
        <v>6.9586092715231791</v>
      </c>
      <c r="J8" t="str">
        <f>IF(shipments[[#This Row],[Order_Status]] = "Delivered","Yes","No")</f>
        <v>Yes</v>
      </c>
      <c r="K8" t="str">
        <f>TEXT(shipments[[#This Row],[Shipdate]],"MMMM")</f>
        <v>November</v>
      </c>
      <c r="L8">
        <f>YEAR(shipments[[#This Row],[Shipdate]])</f>
        <v>2023</v>
      </c>
    </row>
    <row r="9" spans="1:12" x14ac:dyDescent="0.3">
      <c r="A9" t="s">
        <v>11</v>
      </c>
      <c r="B9" t="s">
        <v>7940</v>
      </c>
      <c r="C9" t="s">
        <v>7915</v>
      </c>
      <c r="D9" t="s">
        <v>7934</v>
      </c>
      <c r="E9" s="1">
        <v>45274</v>
      </c>
      <c r="F9" s="6">
        <v>9389.25</v>
      </c>
      <c r="G9">
        <v>1342</v>
      </c>
      <c r="H9" t="s">
        <v>3</v>
      </c>
      <c r="I9">
        <f>IF(shipments[[#This Row],[Boxes]]&gt;0,shipments[[#This Row],[Amount]]/shipments[[#This Row],[Boxes]],"NA")</f>
        <v>6.9964605067064083</v>
      </c>
      <c r="J9" t="str">
        <f>IF(shipments[[#This Row],[Order_Status]] = "Delivered","Yes","No")</f>
        <v>Yes</v>
      </c>
      <c r="K9" t="str">
        <f>TEXT(shipments[[#This Row],[Shipdate]],"MMMM")</f>
        <v>December</v>
      </c>
      <c r="L9">
        <f>YEAR(shipments[[#This Row],[Shipdate]])</f>
        <v>2023</v>
      </c>
    </row>
    <row r="10" spans="1:12" x14ac:dyDescent="0.3">
      <c r="A10" t="s">
        <v>12</v>
      </c>
      <c r="B10" t="s">
        <v>7940</v>
      </c>
      <c r="C10" t="s">
        <v>7915</v>
      </c>
      <c r="D10" t="s">
        <v>7939</v>
      </c>
      <c r="E10" s="1">
        <v>45166</v>
      </c>
      <c r="F10" s="6">
        <v>2670.75</v>
      </c>
      <c r="G10">
        <v>535</v>
      </c>
      <c r="H10" t="s">
        <v>3</v>
      </c>
      <c r="I10">
        <f>IF(shipments[[#This Row],[Boxes]]&gt;0,shipments[[#This Row],[Amount]]/shipments[[#This Row],[Boxes]],"NA")</f>
        <v>4.9920560747663547</v>
      </c>
      <c r="J10" t="str">
        <f>IF(shipments[[#This Row],[Order_Status]] = "Delivered","Yes","No")</f>
        <v>Yes</v>
      </c>
      <c r="K10" t="str">
        <f>TEXT(shipments[[#This Row],[Shipdate]],"MMMM")</f>
        <v>August</v>
      </c>
      <c r="L10">
        <f>YEAR(shipments[[#This Row],[Shipdate]])</f>
        <v>2023</v>
      </c>
    </row>
    <row r="11" spans="1:12" x14ac:dyDescent="0.3">
      <c r="A11" t="s">
        <v>13</v>
      </c>
      <c r="B11" t="s">
        <v>7940</v>
      </c>
      <c r="C11" t="s">
        <v>7915</v>
      </c>
      <c r="D11" t="s">
        <v>7934</v>
      </c>
      <c r="E11" s="1">
        <v>45317</v>
      </c>
      <c r="F11" s="6">
        <v>9297</v>
      </c>
      <c r="G11">
        <v>1163</v>
      </c>
      <c r="H11" t="s">
        <v>3</v>
      </c>
      <c r="I11">
        <f>IF(shipments[[#This Row],[Boxes]]&gt;0,shipments[[#This Row],[Amount]]/shipments[[#This Row],[Boxes]],"NA")</f>
        <v>7.9939810834049867</v>
      </c>
      <c r="J11" t="str">
        <f>IF(shipments[[#This Row],[Order_Status]] = "Delivered","Yes","No")</f>
        <v>Yes</v>
      </c>
      <c r="K11" t="str">
        <f>TEXT(shipments[[#This Row],[Shipdate]],"MMMM")</f>
        <v>January</v>
      </c>
      <c r="L11">
        <f>YEAR(shipments[[#This Row],[Shipdate]])</f>
        <v>2024</v>
      </c>
    </row>
    <row r="12" spans="1:12" x14ac:dyDescent="0.3">
      <c r="A12" t="s">
        <v>14</v>
      </c>
      <c r="B12" t="s">
        <v>7940</v>
      </c>
      <c r="C12" t="s">
        <v>7915</v>
      </c>
      <c r="D12" t="s">
        <v>7939</v>
      </c>
      <c r="E12" s="1">
        <v>45077</v>
      </c>
      <c r="F12" s="6">
        <v>5611.5</v>
      </c>
      <c r="G12">
        <v>802</v>
      </c>
      <c r="H12" t="s">
        <v>3</v>
      </c>
      <c r="I12">
        <f>IF(shipments[[#This Row],[Boxes]]&gt;0,shipments[[#This Row],[Amount]]/shipments[[#This Row],[Boxes]],"NA")</f>
        <v>6.9968827930174564</v>
      </c>
      <c r="J12" t="str">
        <f>IF(shipments[[#This Row],[Order_Status]] = "Delivered","Yes","No")</f>
        <v>Yes</v>
      </c>
      <c r="K12" t="str">
        <f>TEXT(shipments[[#This Row],[Shipdate]],"MMMM")</f>
        <v>May</v>
      </c>
      <c r="L12">
        <f>YEAR(shipments[[#This Row],[Shipdate]])</f>
        <v>2023</v>
      </c>
    </row>
    <row r="13" spans="1:12" x14ac:dyDescent="0.3">
      <c r="A13" s="21" t="s">
        <v>15</v>
      </c>
      <c r="B13" s="21" t="s">
        <v>7940</v>
      </c>
      <c r="C13" s="21" t="s">
        <v>7915</v>
      </c>
      <c r="D13" s="21" t="s">
        <v>7938</v>
      </c>
      <c r="E13" s="22">
        <v>45562</v>
      </c>
      <c r="F13" s="23">
        <v>5190.75</v>
      </c>
      <c r="G13" s="21">
        <v>742</v>
      </c>
      <c r="H13" s="21" t="s">
        <v>16</v>
      </c>
      <c r="I13" s="21">
        <f>IF(shipments[[#This Row],[Boxes]]&gt;0,shipments[[#This Row],[Amount]]/shipments[[#This Row],[Boxes]],"NA")</f>
        <v>6.9956199460916446</v>
      </c>
      <c r="J13" s="21" t="str">
        <f>IF(shipments[[#This Row],[Order_Status]] = "Delivered","Yes","No")</f>
        <v>No</v>
      </c>
      <c r="K13" s="21" t="str">
        <f>TEXT(shipments[[#This Row],[Shipdate]],"MMMM")</f>
        <v>September</v>
      </c>
      <c r="L13" s="21">
        <f>YEAR(shipments[[#This Row],[Shipdate]])</f>
        <v>2024</v>
      </c>
    </row>
    <row r="14" spans="1:12" x14ac:dyDescent="0.3">
      <c r="A14" t="s">
        <v>17</v>
      </c>
      <c r="B14" t="s">
        <v>7940</v>
      </c>
      <c r="C14" t="s">
        <v>7915</v>
      </c>
      <c r="D14" t="s">
        <v>7939</v>
      </c>
      <c r="E14" s="1">
        <v>45153</v>
      </c>
      <c r="F14" s="6">
        <v>171</v>
      </c>
      <c r="G14">
        <v>29</v>
      </c>
      <c r="H14" t="s">
        <v>3</v>
      </c>
      <c r="I14">
        <f>IF(shipments[[#This Row],[Boxes]]&gt;0,shipments[[#This Row],[Amount]]/shipments[[#This Row],[Boxes]],"NA")</f>
        <v>5.8965517241379306</v>
      </c>
      <c r="J14" t="str">
        <f>IF(shipments[[#This Row],[Order_Status]] = "Delivered","Yes","No")</f>
        <v>Yes</v>
      </c>
      <c r="K14" t="str">
        <f>TEXT(shipments[[#This Row],[Shipdate]],"MMMM")</f>
        <v>August</v>
      </c>
      <c r="L14">
        <f>YEAR(shipments[[#This Row],[Shipdate]])</f>
        <v>2023</v>
      </c>
    </row>
    <row r="15" spans="1:12" x14ac:dyDescent="0.3">
      <c r="A15" t="s">
        <v>18</v>
      </c>
      <c r="B15" t="s">
        <v>7940</v>
      </c>
      <c r="C15" t="s">
        <v>7916</v>
      </c>
      <c r="D15" t="s">
        <v>7938</v>
      </c>
      <c r="E15" s="1">
        <v>45443</v>
      </c>
      <c r="F15" s="6">
        <v>1172.25</v>
      </c>
      <c r="G15">
        <v>196</v>
      </c>
      <c r="H15" t="s">
        <v>3</v>
      </c>
      <c r="I15">
        <f>IF(shipments[[#This Row],[Boxes]]&gt;0,shipments[[#This Row],[Amount]]/shipments[[#This Row],[Boxes]],"NA")</f>
        <v>5.9808673469387754</v>
      </c>
      <c r="J15" t="str">
        <f>IF(shipments[[#This Row],[Order_Status]] = "Delivered","Yes","No")</f>
        <v>Yes</v>
      </c>
      <c r="K15" t="str">
        <f>TEXT(shipments[[#This Row],[Shipdate]],"MMMM")</f>
        <v>May</v>
      </c>
      <c r="L15">
        <f>YEAR(shipments[[#This Row],[Shipdate]])</f>
        <v>2024</v>
      </c>
    </row>
    <row r="16" spans="1:12" x14ac:dyDescent="0.3">
      <c r="A16" s="21" t="s">
        <v>19</v>
      </c>
      <c r="B16" s="21" t="s">
        <v>7940</v>
      </c>
      <c r="C16" s="21" t="s">
        <v>7917</v>
      </c>
      <c r="D16" s="21" t="s">
        <v>7935</v>
      </c>
      <c r="E16" s="22">
        <v>45532</v>
      </c>
      <c r="F16" s="23">
        <v>2963.25</v>
      </c>
      <c r="G16" s="21">
        <v>106</v>
      </c>
      <c r="H16" s="21" t="s">
        <v>9</v>
      </c>
      <c r="I16" s="21">
        <f>IF(shipments[[#This Row],[Boxes]]&gt;0,shipments[[#This Row],[Amount]]/shipments[[#This Row],[Boxes]],"NA")</f>
        <v>27.955188679245282</v>
      </c>
      <c r="J16" s="21" t="str">
        <f>IF(shipments[[#This Row],[Order_Status]] = "Delivered","Yes","No")</f>
        <v>No</v>
      </c>
      <c r="K16" s="21" t="str">
        <f>TEXT(shipments[[#This Row],[Shipdate]],"MMMM")</f>
        <v>August</v>
      </c>
      <c r="L16" s="21">
        <f>YEAR(shipments[[#This Row],[Shipdate]])</f>
        <v>2024</v>
      </c>
    </row>
    <row r="17" spans="1:12" x14ac:dyDescent="0.3">
      <c r="A17" s="21" t="s">
        <v>20</v>
      </c>
      <c r="B17" s="21" t="s">
        <v>7940</v>
      </c>
      <c r="C17" s="21" t="s">
        <v>7918</v>
      </c>
      <c r="D17" s="21" t="s">
        <v>7938</v>
      </c>
      <c r="E17" s="22">
        <v>45565</v>
      </c>
      <c r="F17" s="23">
        <v>4781.25</v>
      </c>
      <c r="G17" s="21">
        <v>192</v>
      </c>
      <c r="H17" s="21" t="s">
        <v>16</v>
      </c>
      <c r="I17" s="21">
        <f>IF(shipments[[#This Row],[Boxes]]&gt;0,shipments[[#This Row],[Amount]]/shipments[[#This Row],[Boxes]],"NA")</f>
        <v>24.90234375</v>
      </c>
      <c r="J17" s="21" t="str">
        <f>IF(shipments[[#This Row],[Order_Status]] = "Delivered","Yes","No")</f>
        <v>No</v>
      </c>
      <c r="K17" s="21" t="str">
        <f>TEXT(shipments[[#This Row],[Shipdate]],"MMMM")</f>
        <v>September</v>
      </c>
      <c r="L17" s="21">
        <f>YEAR(shipments[[#This Row],[Shipdate]])</f>
        <v>2024</v>
      </c>
    </row>
    <row r="18" spans="1:12" x14ac:dyDescent="0.3">
      <c r="A18" s="21" t="s">
        <v>21</v>
      </c>
      <c r="B18" s="21" t="s">
        <v>7940</v>
      </c>
      <c r="C18" s="21" t="s">
        <v>7918</v>
      </c>
      <c r="D18" s="21" t="s">
        <v>7935</v>
      </c>
      <c r="E18" s="22">
        <v>45484</v>
      </c>
      <c r="F18" s="23">
        <v>4560.75</v>
      </c>
      <c r="G18" s="21">
        <v>183</v>
      </c>
      <c r="H18" s="21" t="s">
        <v>9</v>
      </c>
      <c r="I18" s="21">
        <f>IF(shipments[[#This Row],[Boxes]]&gt;0,shipments[[#This Row],[Amount]]/shipments[[#This Row],[Boxes]],"NA")</f>
        <v>24.922131147540984</v>
      </c>
      <c r="J18" s="21" t="str">
        <f>IF(shipments[[#This Row],[Order_Status]] = "Delivered","Yes","No")</f>
        <v>No</v>
      </c>
      <c r="K18" s="21" t="str">
        <f>TEXT(shipments[[#This Row],[Shipdate]],"MMMM")</f>
        <v>July</v>
      </c>
      <c r="L18" s="21">
        <f>YEAR(shipments[[#This Row],[Shipdate]])</f>
        <v>2024</v>
      </c>
    </row>
    <row r="19" spans="1:12" x14ac:dyDescent="0.3">
      <c r="A19" t="s">
        <v>22</v>
      </c>
      <c r="B19" t="s">
        <v>7940</v>
      </c>
      <c r="C19" t="s">
        <v>7919</v>
      </c>
      <c r="D19" t="s">
        <v>7934</v>
      </c>
      <c r="E19" s="1">
        <v>45216</v>
      </c>
      <c r="F19" s="6">
        <v>9247.5</v>
      </c>
      <c r="G19">
        <v>441</v>
      </c>
      <c r="H19" t="s">
        <v>3</v>
      </c>
      <c r="I19">
        <f>IF(shipments[[#This Row],[Boxes]]&gt;0,shipments[[#This Row],[Amount]]/shipments[[#This Row],[Boxes]],"NA")</f>
        <v>20.969387755102041</v>
      </c>
      <c r="J19" t="str">
        <f>IF(shipments[[#This Row],[Order_Status]] = "Delivered","Yes","No")</f>
        <v>Yes</v>
      </c>
      <c r="K19" t="str">
        <f>TEXT(shipments[[#This Row],[Shipdate]],"MMMM")</f>
        <v>October</v>
      </c>
      <c r="L19">
        <f>YEAR(shipments[[#This Row],[Shipdate]])</f>
        <v>2023</v>
      </c>
    </row>
    <row r="20" spans="1:12" x14ac:dyDescent="0.3">
      <c r="A20" t="s">
        <v>23</v>
      </c>
      <c r="B20" t="s">
        <v>7940</v>
      </c>
      <c r="C20" t="s">
        <v>7919</v>
      </c>
      <c r="D20" t="s">
        <v>7937</v>
      </c>
      <c r="E20" s="1">
        <v>45106</v>
      </c>
      <c r="F20" s="6">
        <v>501.75</v>
      </c>
      <c r="G20">
        <v>28</v>
      </c>
      <c r="H20" t="s">
        <v>3</v>
      </c>
      <c r="I20">
        <f>IF(shipments[[#This Row],[Boxes]]&gt;0,shipments[[#This Row],[Amount]]/shipments[[#This Row],[Boxes]],"NA")</f>
        <v>17.919642857142858</v>
      </c>
      <c r="J20" t="str">
        <f>IF(shipments[[#This Row],[Order_Status]] = "Delivered","Yes","No")</f>
        <v>Yes</v>
      </c>
      <c r="K20" t="str">
        <f>TEXT(shipments[[#This Row],[Shipdate]],"MMMM")</f>
        <v>June</v>
      </c>
      <c r="L20">
        <f>YEAR(shipments[[#This Row],[Shipdate]])</f>
        <v>2023</v>
      </c>
    </row>
    <row r="21" spans="1:12" x14ac:dyDescent="0.3">
      <c r="A21" s="21" t="s">
        <v>24</v>
      </c>
      <c r="B21" s="21" t="s">
        <v>7940</v>
      </c>
      <c r="C21" s="21" t="s">
        <v>7919</v>
      </c>
      <c r="D21" s="21" t="s">
        <v>7935</v>
      </c>
      <c r="E21" s="22">
        <v>45082</v>
      </c>
      <c r="F21" s="23">
        <v>5908.5</v>
      </c>
      <c r="G21" s="21">
        <v>311</v>
      </c>
      <c r="H21" s="21" t="s">
        <v>25</v>
      </c>
      <c r="I21" s="21">
        <f>IF(shipments[[#This Row],[Boxes]]&gt;0,shipments[[#This Row],[Amount]]/shipments[[#This Row],[Boxes]],"NA")</f>
        <v>18.9983922829582</v>
      </c>
      <c r="J21" s="21" t="str">
        <f>IF(shipments[[#This Row],[Order_Status]] = "Delivered","Yes","No")</f>
        <v>No</v>
      </c>
      <c r="K21" s="21" t="str">
        <f>TEXT(shipments[[#This Row],[Shipdate]],"MMMM")</f>
        <v>June</v>
      </c>
      <c r="L21" s="21">
        <f>YEAR(shipments[[#This Row],[Shipdate]])</f>
        <v>2023</v>
      </c>
    </row>
    <row r="22" spans="1:12" x14ac:dyDescent="0.3">
      <c r="A22" t="s">
        <v>26</v>
      </c>
      <c r="B22" t="s">
        <v>7940</v>
      </c>
      <c r="C22" t="s">
        <v>7919</v>
      </c>
      <c r="D22" t="s">
        <v>7935</v>
      </c>
      <c r="E22" s="1">
        <v>45110</v>
      </c>
      <c r="F22" s="6">
        <v>7796.25</v>
      </c>
      <c r="G22">
        <v>411</v>
      </c>
      <c r="H22" t="s">
        <v>3</v>
      </c>
      <c r="I22">
        <f>IF(shipments[[#This Row],[Boxes]]&gt;0,shipments[[#This Row],[Amount]]/shipments[[#This Row],[Boxes]],"NA")</f>
        <v>18.96897810218978</v>
      </c>
      <c r="J22" t="str">
        <f>IF(shipments[[#This Row],[Order_Status]] = "Delivered","Yes","No")</f>
        <v>Yes</v>
      </c>
      <c r="K22" t="str">
        <f>TEXT(shipments[[#This Row],[Shipdate]],"MMMM")</f>
        <v>July</v>
      </c>
      <c r="L22">
        <f>YEAR(shipments[[#This Row],[Shipdate]])</f>
        <v>2023</v>
      </c>
    </row>
    <row r="23" spans="1:12" x14ac:dyDescent="0.3">
      <c r="A23" s="21" t="s">
        <v>27</v>
      </c>
      <c r="B23" s="21" t="s">
        <v>7940</v>
      </c>
      <c r="C23" s="21" t="s">
        <v>7920</v>
      </c>
      <c r="D23" s="21" t="s">
        <v>7936</v>
      </c>
      <c r="E23" s="22">
        <v>45209</v>
      </c>
      <c r="F23" s="23">
        <v>5742</v>
      </c>
      <c r="G23" s="21">
        <v>303</v>
      </c>
      <c r="H23" s="21" t="s">
        <v>25</v>
      </c>
      <c r="I23" s="21">
        <f>IF(shipments[[#This Row],[Boxes]]&gt;0,shipments[[#This Row],[Amount]]/shipments[[#This Row],[Boxes]],"NA")</f>
        <v>18.950495049504951</v>
      </c>
      <c r="J23" s="21" t="str">
        <f>IF(shipments[[#This Row],[Order_Status]] = "Delivered","Yes","No")</f>
        <v>No</v>
      </c>
      <c r="K23" s="21" t="str">
        <f>TEXT(shipments[[#This Row],[Shipdate]],"MMMM")</f>
        <v>October</v>
      </c>
      <c r="L23" s="21">
        <f>YEAR(shipments[[#This Row],[Shipdate]])</f>
        <v>2023</v>
      </c>
    </row>
    <row r="24" spans="1:12" x14ac:dyDescent="0.3">
      <c r="A24" t="s">
        <v>28</v>
      </c>
      <c r="B24" t="s">
        <v>7940</v>
      </c>
      <c r="C24" t="s">
        <v>7921</v>
      </c>
      <c r="D24" t="s">
        <v>7939</v>
      </c>
      <c r="E24" s="1">
        <v>45210</v>
      </c>
      <c r="F24" s="6">
        <v>1372.5</v>
      </c>
      <c r="G24">
        <v>99</v>
      </c>
      <c r="H24" t="s">
        <v>3</v>
      </c>
      <c r="I24">
        <f>IF(shipments[[#This Row],[Boxes]]&gt;0,shipments[[#This Row],[Amount]]/shipments[[#This Row],[Boxes]],"NA")</f>
        <v>13.863636363636363</v>
      </c>
      <c r="J24" t="str">
        <f>IF(shipments[[#This Row],[Order_Status]] = "Delivered","Yes","No")</f>
        <v>Yes</v>
      </c>
      <c r="K24" t="str">
        <f>TEXT(shipments[[#This Row],[Shipdate]],"MMMM")</f>
        <v>October</v>
      </c>
      <c r="L24">
        <f>YEAR(shipments[[#This Row],[Shipdate]])</f>
        <v>2023</v>
      </c>
    </row>
    <row r="25" spans="1:12" x14ac:dyDescent="0.3">
      <c r="A25" s="21" t="s">
        <v>29</v>
      </c>
      <c r="B25" s="21" t="s">
        <v>7940</v>
      </c>
      <c r="C25" s="21" t="s">
        <v>7921</v>
      </c>
      <c r="D25" s="21" t="s">
        <v>7939</v>
      </c>
      <c r="E25" s="22">
        <v>45518</v>
      </c>
      <c r="F25" s="23">
        <v>33.75</v>
      </c>
      <c r="G25" s="21">
        <v>3</v>
      </c>
      <c r="H25" s="21" t="s">
        <v>9</v>
      </c>
      <c r="I25" s="21">
        <f>IF(shipments[[#This Row],[Boxes]]&gt;0,shipments[[#This Row],[Amount]]/shipments[[#This Row],[Boxes]],"NA")</f>
        <v>11.25</v>
      </c>
      <c r="J25" s="21" t="str">
        <f>IF(shipments[[#This Row],[Order_Status]] = "Delivered","Yes","No")</f>
        <v>No</v>
      </c>
      <c r="K25" s="21" t="str">
        <f>TEXT(shipments[[#This Row],[Shipdate]],"MMMM")</f>
        <v>August</v>
      </c>
      <c r="L25" s="21">
        <f>YEAR(shipments[[#This Row],[Shipdate]])</f>
        <v>2024</v>
      </c>
    </row>
    <row r="26" spans="1:12" x14ac:dyDescent="0.3">
      <c r="A26" t="s">
        <v>30</v>
      </c>
      <c r="B26" t="s">
        <v>7940</v>
      </c>
      <c r="C26" t="s">
        <v>7921</v>
      </c>
      <c r="D26" t="s">
        <v>7934</v>
      </c>
      <c r="E26" s="1">
        <v>45432</v>
      </c>
      <c r="F26" s="6">
        <v>335.25</v>
      </c>
      <c r="G26">
        <v>26</v>
      </c>
      <c r="H26" t="s">
        <v>3</v>
      </c>
      <c r="I26">
        <f>IF(shipments[[#This Row],[Boxes]]&gt;0,shipments[[#This Row],[Amount]]/shipments[[#This Row],[Boxes]],"NA")</f>
        <v>12.89423076923077</v>
      </c>
      <c r="J26" t="str">
        <f>IF(shipments[[#This Row],[Order_Status]] = "Delivered","Yes","No")</f>
        <v>Yes</v>
      </c>
      <c r="K26" t="str">
        <f>TEXT(shipments[[#This Row],[Shipdate]],"MMMM")</f>
        <v>May</v>
      </c>
      <c r="L26">
        <f>YEAR(shipments[[#This Row],[Shipdate]])</f>
        <v>2024</v>
      </c>
    </row>
    <row r="27" spans="1:12" x14ac:dyDescent="0.3">
      <c r="A27" t="s">
        <v>31</v>
      </c>
      <c r="B27" t="s">
        <v>7940</v>
      </c>
      <c r="C27" t="s">
        <v>7921</v>
      </c>
      <c r="D27" t="s">
        <v>7936</v>
      </c>
      <c r="E27" s="1">
        <v>45190</v>
      </c>
      <c r="F27" s="6">
        <v>8676</v>
      </c>
      <c r="G27">
        <v>620</v>
      </c>
      <c r="H27" t="s">
        <v>3</v>
      </c>
      <c r="I27">
        <f>IF(shipments[[#This Row],[Boxes]]&gt;0,shipments[[#This Row],[Amount]]/shipments[[#This Row],[Boxes]],"NA")</f>
        <v>13.993548387096775</v>
      </c>
      <c r="J27" t="str">
        <f>IF(shipments[[#This Row],[Order_Status]] = "Delivered","Yes","No")</f>
        <v>Yes</v>
      </c>
      <c r="K27" t="str">
        <f>TEXT(shipments[[#This Row],[Shipdate]],"MMMM")</f>
        <v>September</v>
      </c>
      <c r="L27">
        <f>YEAR(shipments[[#This Row],[Shipdate]])</f>
        <v>2023</v>
      </c>
    </row>
    <row r="28" spans="1:12" x14ac:dyDescent="0.3">
      <c r="A28" s="21" t="s">
        <v>32</v>
      </c>
      <c r="B28" s="21" t="s">
        <v>7940</v>
      </c>
      <c r="C28" s="21" t="s">
        <v>7921</v>
      </c>
      <c r="D28" s="21" t="s">
        <v>7938</v>
      </c>
      <c r="E28" s="22">
        <v>45062</v>
      </c>
      <c r="F28" s="23">
        <v>6759</v>
      </c>
      <c r="G28" s="21">
        <v>451</v>
      </c>
      <c r="H28" s="21" t="s">
        <v>25</v>
      </c>
      <c r="I28" s="21">
        <f>IF(shipments[[#This Row],[Boxes]]&gt;0,shipments[[#This Row],[Amount]]/shipments[[#This Row],[Boxes]],"NA")</f>
        <v>14.986696230598669</v>
      </c>
      <c r="J28" s="21" t="str">
        <f>IF(shipments[[#This Row],[Order_Status]] = "Delivered","Yes","No")</f>
        <v>No</v>
      </c>
      <c r="K28" s="21" t="str">
        <f>TEXT(shipments[[#This Row],[Shipdate]],"MMMM")</f>
        <v>May</v>
      </c>
      <c r="L28" s="21">
        <f>YEAR(shipments[[#This Row],[Shipdate]])</f>
        <v>2023</v>
      </c>
    </row>
    <row r="29" spans="1:12" x14ac:dyDescent="0.3">
      <c r="A29" s="21" t="s">
        <v>33</v>
      </c>
      <c r="B29" s="21" t="s">
        <v>7940</v>
      </c>
      <c r="C29" s="21" t="s">
        <v>7923</v>
      </c>
      <c r="D29" s="21" t="s">
        <v>7938</v>
      </c>
      <c r="E29" s="22">
        <v>45511</v>
      </c>
      <c r="F29" s="23">
        <v>7332.75</v>
      </c>
      <c r="G29" s="21">
        <v>524</v>
      </c>
      <c r="H29" s="21" t="s">
        <v>9</v>
      </c>
      <c r="I29" s="21">
        <f>IF(shipments[[#This Row],[Boxes]]&gt;0,shipments[[#This Row],[Amount]]/shipments[[#This Row],[Boxes]],"NA")</f>
        <v>13.993797709923664</v>
      </c>
      <c r="J29" s="21" t="str">
        <f>IF(shipments[[#This Row],[Order_Status]] = "Delivered","Yes","No")</f>
        <v>No</v>
      </c>
      <c r="K29" s="21" t="str">
        <f>TEXT(shipments[[#This Row],[Shipdate]],"MMMM")</f>
        <v>August</v>
      </c>
      <c r="L29" s="21">
        <f>YEAR(shipments[[#This Row],[Shipdate]])</f>
        <v>2024</v>
      </c>
    </row>
    <row r="30" spans="1:12" x14ac:dyDescent="0.3">
      <c r="A30" t="s">
        <v>34</v>
      </c>
      <c r="B30" t="s">
        <v>7940</v>
      </c>
      <c r="C30" t="s">
        <v>7923</v>
      </c>
      <c r="D30" t="s">
        <v>7938</v>
      </c>
      <c r="E30" s="1">
        <v>45378</v>
      </c>
      <c r="F30" s="6">
        <v>2265.75</v>
      </c>
      <c r="G30">
        <v>162</v>
      </c>
      <c r="H30" t="s">
        <v>3</v>
      </c>
      <c r="I30">
        <f>IF(shipments[[#This Row],[Boxes]]&gt;0,shipments[[#This Row],[Amount]]/shipments[[#This Row],[Boxes]],"NA")</f>
        <v>13.986111111111111</v>
      </c>
      <c r="J30" t="str">
        <f>IF(shipments[[#This Row],[Order_Status]] = "Delivered","Yes","No")</f>
        <v>Yes</v>
      </c>
      <c r="K30" t="str">
        <f>TEXT(shipments[[#This Row],[Shipdate]],"MMMM")</f>
        <v>March</v>
      </c>
      <c r="L30">
        <f>YEAR(shipments[[#This Row],[Shipdate]])</f>
        <v>2024</v>
      </c>
    </row>
    <row r="31" spans="1:12" x14ac:dyDescent="0.3">
      <c r="A31" t="s">
        <v>35</v>
      </c>
      <c r="B31" t="s">
        <v>7940</v>
      </c>
      <c r="C31" t="s">
        <v>7923</v>
      </c>
      <c r="D31" t="s">
        <v>7934</v>
      </c>
      <c r="E31" s="1">
        <v>45209</v>
      </c>
      <c r="F31" s="6">
        <v>12269.25</v>
      </c>
      <c r="G31">
        <v>767</v>
      </c>
      <c r="H31" t="s">
        <v>3</v>
      </c>
      <c r="I31">
        <f>IF(shipments[[#This Row],[Boxes]]&gt;0,shipments[[#This Row],[Amount]]/shipments[[#This Row],[Boxes]],"NA")</f>
        <v>15.996414602346805</v>
      </c>
      <c r="J31" t="str">
        <f>IF(shipments[[#This Row],[Order_Status]] = "Delivered","Yes","No")</f>
        <v>Yes</v>
      </c>
      <c r="K31" t="str">
        <f>TEXT(shipments[[#This Row],[Shipdate]],"MMMM")</f>
        <v>October</v>
      </c>
      <c r="L31">
        <f>YEAR(shipments[[#This Row],[Shipdate]])</f>
        <v>2023</v>
      </c>
    </row>
    <row r="32" spans="1:12" x14ac:dyDescent="0.3">
      <c r="A32" t="s">
        <v>36</v>
      </c>
      <c r="B32" t="s">
        <v>7940</v>
      </c>
      <c r="C32" t="s">
        <v>7924</v>
      </c>
      <c r="D32" t="s">
        <v>7939</v>
      </c>
      <c r="E32" s="1">
        <v>45253</v>
      </c>
      <c r="F32" s="6">
        <v>1653.75</v>
      </c>
      <c r="G32">
        <v>184</v>
      </c>
      <c r="H32" t="s">
        <v>3</v>
      </c>
      <c r="I32">
        <f>IF(shipments[[#This Row],[Boxes]]&gt;0,shipments[[#This Row],[Amount]]/shipments[[#This Row],[Boxes]],"NA")</f>
        <v>8.9877717391304355</v>
      </c>
      <c r="J32" t="str">
        <f>IF(shipments[[#This Row],[Order_Status]] = "Delivered","Yes","No")</f>
        <v>Yes</v>
      </c>
      <c r="K32" t="str">
        <f>TEXT(shipments[[#This Row],[Shipdate]],"MMMM")</f>
        <v>November</v>
      </c>
      <c r="L32">
        <f>YEAR(shipments[[#This Row],[Shipdate]])</f>
        <v>2023</v>
      </c>
    </row>
    <row r="33" spans="1:12" x14ac:dyDescent="0.3">
      <c r="A33" s="21" t="s">
        <v>37</v>
      </c>
      <c r="B33" s="21" t="s">
        <v>7940</v>
      </c>
      <c r="C33" s="21" t="s">
        <v>7924</v>
      </c>
      <c r="D33" s="21" t="s">
        <v>7938</v>
      </c>
      <c r="E33" s="22">
        <v>45534</v>
      </c>
      <c r="F33" s="23">
        <v>9708.75</v>
      </c>
      <c r="G33" s="21">
        <v>971</v>
      </c>
      <c r="H33" s="21" t="s">
        <v>9</v>
      </c>
      <c r="I33" s="21">
        <f>IF(shipments[[#This Row],[Boxes]]&gt;0,shipments[[#This Row],[Amount]]/shipments[[#This Row],[Boxes]],"NA")</f>
        <v>9.998712667353244</v>
      </c>
      <c r="J33" s="21" t="str">
        <f>IF(shipments[[#This Row],[Order_Status]] = "Delivered","Yes","No")</f>
        <v>No</v>
      </c>
      <c r="K33" s="21" t="str">
        <f>TEXT(shipments[[#This Row],[Shipdate]],"MMMM")</f>
        <v>August</v>
      </c>
      <c r="L33" s="21">
        <f>YEAR(shipments[[#This Row],[Shipdate]])</f>
        <v>2024</v>
      </c>
    </row>
    <row r="34" spans="1:12" x14ac:dyDescent="0.3">
      <c r="A34" t="s">
        <v>38</v>
      </c>
      <c r="B34" t="s">
        <v>7940</v>
      </c>
      <c r="C34" t="s">
        <v>7924</v>
      </c>
      <c r="D34" t="s">
        <v>7939</v>
      </c>
      <c r="E34" s="1">
        <v>45196</v>
      </c>
      <c r="F34" s="6">
        <v>328.5</v>
      </c>
      <c r="G34">
        <v>55</v>
      </c>
      <c r="H34" t="s">
        <v>3</v>
      </c>
      <c r="I34">
        <f>IF(shipments[[#This Row],[Boxes]]&gt;0,shipments[[#This Row],[Amount]]/shipments[[#This Row],[Boxes]],"NA")</f>
        <v>5.9727272727272727</v>
      </c>
      <c r="J34" t="str">
        <f>IF(shipments[[#This Row],[Order_Status]] = "Delivered","Yes","No")</f>
        <v>Yes</v>
      </c>
      <c r="K34" t="str">
        <f>TEXT(shipments[[#This Row],[Shipdate]],"MMMM")</f>
        <v>September</v>
      </c>
      <c r="L34">
        <f>YEAR(shipments[[#This Row],[Shipdate]])</f>
        <v>2023</v>
      </c>
    </row>
    <row r="35" spans="1:12" x14ac:dyDescent="0.3">
      <c r="A35" s="21" t="s">
        <v>39</v>
      </c>
      <c r="B35" s="21" t="s">
        <v>7940</v>
      </c>
      <c r="C35" s="21" t="s">
        <v>7924</v>
      </c>
      <c r="D35" s="21" t="s">
        <v>7938</v>
      </c>
      <c r="E35" s="22">
        <v>45484</v>
      </c>
      <c r="F35" s="23">
        <v>4720.5</v>
      </c>
      <c r="G35" s="21">
        <v>675</v>
      </c>
      <c r="H35" s="21" t="s">
        <v>9</v>
      </c>
      <c r="I35" s="21">
        <f>IF(shipments[[#This Row],[Boxes]]&gt;0,shipments[[#This Row],[Amount]]/shipments[[#This Row],[Boxes]],"NA")</f>
        <v>6.9933333333333332</v>
      </c>
      <c r="J35" s="21" t="str">
        <f>IF(shipments[[#This Row],[Order_Status]] = "Delivered","Yes","No")</f>
        <v>No</v>
      </c>
      <c r="K35" s="21" t="str">
        <f>TEXT(shipments[[#This Row],[Shipdate]],"MMMM")</f>
        <v>July</v>
      </c>
      <c r="L35" s="21">
        <f>YEAR(shipments[[#This Row],[Shipdate]])</f>
        <v>2024</v>
      </c>
    </row>
    <row r="36" spans="1:12" x14ac:dyDescent="0.3">
      <c r="A36" t="s">
        <v>40</v>
      </c>
      <c r="B36" t="s">
        <v>7940</v>
      </c>
      <c r="C36" t="s">
        <v>7925</v>
      </c>
      <c r="D36" t="s">
        <v>7935</v>
      </c>
      <c r="E36" s="1">
        <v>45460</v>
      </c>
      <c r="F36" s="6">
        <v>5348.25</v>
      </c>
      <c r="G36">
        <v>357</v>
      </c>
      <c r="H36" t="s">
        <v>3</v>
      </c>
      <c r="I36">
        <f>IF(shipments[[#This Row],[Boxes]]&gt;0,shipments[[#This Row],[Amount]]/shipments[[#This Row],[Boxes]],"NA")</f>
        <v>14.981092436974789</v>
      </c>
      <c r="J36" t="str">
        <f>IF(shipments[[#This Row],[Order_Status]] = "Delivered","Yes","No")</f>
        <v>Yes</v>
      </c>
      <c r="K36" t="str">
        <f>TEXT(shipments[[#This Row],[Shipdate]],"MMMM")</f>
        <v>June</v>
      </c>
      <c r="L36">
        <f>YEAR(shipments[[#This Row],[Shipdate]])</f>
        <v>2024</v>
      </c>
    </row>
    <row r="37" spans="1:12" x14ac:dyDescent="0.3">
      <c r="A37" t="s">
        <v>41</v>
      </c>
      <c r="B37" t="s">
        <v>7940</v>
      </c>
      <c r="C37" t="s">
        <v>7925</v>
      </c>
      <c r="D37" t="s">
        <v>7934</v>
      </c>
      <c r="E37" s="1">
        <v>45285</v>
      </c>
      <c r="F37" s="6">
        <v>5377.5</v>
      </c>
      <c r="G37">
        <v>385</v>
      </c>
      <c r="H37" t="s">
        <v>3</v>
      </c>
      <c r="I37">
        <f>IF(shipments[[#This Row],[Boxes]]&gt;0,shipments[[#This Row],[Amount]]/shipments[[#This Row],[Boxes]],"NA")</f>
        <v>13.967532467532468</v>
      </c>
      <c r="J37" t="str">
        <f>IF(shipments[[#This Row],[Order_Status]] = "Delivered","Yes","No")</f>
        <v>Yes</v>
      </c>
      <c r="K37" t="str">
        <f>TEXT(shipments[[#This Row],[Shipdate]],"MMMM")</f>
        <v>December</v>
      </c>
      <c r="L37">
        <f>YEAR(shipments[[#This Row],[Shipdate]])</f>
        <v>2023</v>
      </c>
    </row>
    <row r="38" spans="1:12" x14ac:dyDescent="0.3">
      <c r="A38" t="s">
        <v>42</v>
      </c>
      <c r="B38" t="s">
        <v>7940</v>
      </c>
      <c r="C38" t="s">
        <v>7925</v>
      </c>
      <c r="D38" t="s">
        <v>7935</v>
      </c>
      <c r="E38" s="1">
        <v>44972</v>
      </c>
      <c r="F38" s="6">
        <v>4902.75</v>
      </c>
      <c r="G38">
        <v>351</v>
      </c>
      <c r="H38" t="s">
        <v>3</v>
      </c>
      <c r="I38">
        <f>IF(shipments[[#This Row],[Boxes]]&gt;0,shipments[[#This Row],[Amount]]/shipments[[#This Row],[Boxes]],"NA")</f>
        <v>13.967948717948717</v>
      </c>
      <c r="J38" t="str">
        <f>IF(shipments[[#This Row],[Order_Status]] = "Delivered","Yes","No")</f>
        <v>Yes</v>
      </c>
      <c r="K38" t="str">
        <f>TEXT(shipments[[#This Row],[Shipdate]],"MMMM")</f>
        <v>February</v>
      </c>
      <c r="L38">
        <f>YEAR(shipments[[#This Row],[Shipdate]])</f>
        <v>2023</v>
      </c>
    </row>
    <row r="39" spans="1:12" x14ac:dyDescent="0.3">
      <c r="A39" t="s">
        <v>43</v>
      </c>
      <c r="B39" t="s">
        <v>7940</v>
      </c>
      <c r="C39" t="s">
        <v>7925</v>
      </c>
      <c r="D39" t="s">
        <v>7934</v>
      </c>
      <c r="E39" s="1">
        <v>45460</v>
      </c>
      <c r="F39" s="6">
        <v>5998.5</v>
      </c>
      <c r="G39">
        <v>334</v>
      </c>
      <c r="H39" t="s">
        <v>3</v>
      </c>
      <c r="I39">
        <f>IF(shipments[[#This Row],[Boxes]]&gt;0,shipments[[#This Row],[Amount]]/shipments[[#This Row],[Boxes]],"NA")</f>
        <v>17.959580838323355</v>
      </c>
      <c r="J39" t="str">
        <f>IF(shipments[[#This Row],[Order_Status]] = "Delivered","Yes","No")</f>
        <v>Yes</v>
      </c>
      <c r="K39" t="str">
        <f>TEXT(shipments[[#This Row],[Shipdate]],"MMMM")</f>
        <v>June</v>
      </c>
      <c r="L39">
        <f>YEAR(shipments[[#This Row],[Shipdate]])</f>
        <v>2024</v>
      </c>
    </row>
    <row r="40" spans="1:12" x14ac:dyDescent="0.3">
      <c r="A40" t="s">
        <v>44</v>
      </c>
      <c r="B40" t="s">
        <v>7940</v>
      </c>
      <c r="C40" t="s">
        <v>7925</v>
      </c>
      <c r="D40" t="s">
        <v>7935</v>
      </c>
      <c r="E40" s="1">
        <v>45040</v>
      </c>
      <c r="F40" s="6">
        <v>3973.5</v>
      </c>
      <c r="G40">
        <v>284</v>
      </c>
      <c r="H40" t="s">
        <v>3</v>
      </c>
      <c r="I40">
        <f>IF(shipments[[#This Row],[Boxes]]&gt;0,shipments[[#This Row],[Amount]]/shipments[[#This Row],[Boxes]],"NA")</f>
        <v>13.991197183098592</v>
      </c>
      <c r="J40" t="str">
        <f>IF(shipments[[#This Row],[Order_Status]] = "Delivered","Yes","No")</f>
        <v>Yes</v>
      </c>
      <c r="K40" t="str">
        <f>TEXT(shipments[[#This Row],[Shipdate]],"MMMM")</f>
        <v>April</v>
      </c>
      <c r="L40">
        <f>YEAR(shipments[[#This Row],[Shipdate]])</f>
        <v>2023</v>
      </c>
    </row>
    <row r="41" spans="1:12" x14ac:dyDescent="0.3">
      <c r="A41" t="s">
        <v>45</v>
      </c>
      <c r="B41" t="s">
        <v>7940</v>
      </c>
      <c r="C41" t="s">
        <v>7925</v>
      </c>
      <c r="D41" t="s">
        <v>7939</v>
      </c>
      <c r="E41" s="1">
        <v>45301</v>
      </c>
      <c r="F41" s="6">
        <v>5973.75</v>
      </c>
      <c r="G41">
        <v>427</v>
      </c>
      <c r="H41" t="s">
        <v>3</v>
      </c>
      <c r="I41">
        <f>IF(shipments[[#This Row],[Boxes]]&gt;0,shipments[[#This Row],[Amount]]/shipments[[#This Row],[Boxes]],"NA")</f>
        <v>13.990046838407494</v>
      </c>
      <c r="J41" t="str">
        <f>IF(shipments[[#This Row],[Order_Status]] = "Delivered","Yes","No")</f>
        <v>Yes</v>
      </c>
      <c r="K41" t="str">
        <f>TEXT(shipments[[#This Row],[Shipdate]],"MMMM")</f>
        <v>January</v>
      </c>
      <c r="L41">
        <f>YEAR(shipments[[#This Row],[Shipdate]])</f>
        <v>2024</v>
      </c>
    </row>
    <row r="42" spans="1:12" x14ac:dyDescent="0.3">
      <c r="A42" t="s">
        <v>46</v>
      </c>
      <c r="B42" t="s">
        <v>7940</v>
      </c>
      <c r="C42" t="s">
        <v>7927</v>
      </c>
      <c r="D42" t="s">
        <v>7938</v>
      </c>
      <c r="E42" s="1">
        <v>44974</v>
      </c>
      <c r="F42" s="6">
        <v>744.75</v>
      </c>
      <c r="G42">
        <v>44</v>
      </c>
      <c r="H42" t="s">
        <v>3</v>
      </c>
      <c r="I42">
        <f>IF(shipments[[#This Row],[Boxes]]&gt;0,shipments[[#This Row],[Amount]]/shipments[[#This Row],[Boxes]],"NA")</f>
        <v>16.926136363636363</v>
      </c>
      <c r="J42" t="str">
        <f>IF(shipments[[#This Row],[Order_Status]] = "Delivered","Yes","No")</f>
        <v>Yes</v>
      </c>
      <c r="K42" t="str">
        <f>TEXT(shipments[[#This Row],[Shipdate]],"MMMM")</f>
        <v>February</v>
      </c>
      <c r="L42">
        <f>YEAR(shipments[[#This Row],[Shipdate]])</f>
        <v>2023</v>
      </c>
    </row>
    <row r="43" spans="1:12" x14ac:dyDescent="0.3">
      <c r="A43" t="s">
        <v>47</v>
      </c>
      <c r="B43" t="s">
        <v>7940</v>
      </c>
      <c r="C43" t="s">
        <v>7928</v>
      </c>
      <c r="D43" t="s">
        <v>7935</v>
      </c>
      <c r="E43" s="1">
        <v>45251</v>
      </c>
      <c r="F43" s="6">
        <v>10226.25</v>
      </c>
      <c r="G43">
        <v>1461</v>
      </c>
      <c r="H43" t="s">
        <v>3</v>
      </c>
      <c r="I43">
        <f>IF(shipments[[#This Row],[Boxes]]&gt;0,shipments[[#This Row],[Amount]]/shipments[[#This Row],[Boxes]],"NA")</f>
        <v>6.9994866529774127</v>
      </c>
      <c r="J43" t="str">
        <f>IF(shipments[[#This Row],[Order_Status]] = "Delivered","Yes","No")</f>
        <v>Yes</v>
      </c>
      <c r="K43" t="str">
        <f>TEXT(shipments[[#This Row],[Shipdate]],"MMMM")</f>
        <v>November</v>
      </c>
      <c r="L43">
        <f>YEAR(shipments[[#This Row],[Shipdate]])</f>
        <v>2023</v>
      </c>
    </row>
    <row r="44" spans="1:12" x14ac:dyDescent="0.3">
      <c r="A44" t="s">
        <v>48</v>
      </c>
      <c r="B44" t="s">
        <v>7940</v>
      </c>
      <c r="C44" t="s">
        <v>7928</v>
      </c>
      <c r="D44" t="s">
        <v>7939</v>
      </c>
      <c r="E44" s="1">
        <v>45309</v>
      </c>
      <c r="F44" s="6">
        <v>13875.75</v>
      </c>
      <c r="G44">
        <v>1262</v>
      </c>
      <c r="H44" t="s">
        <v>3</v>
      </c>
      <c r="I44">
        <f>IF(shipments[[#This Row],[Boxes]]&gt;0,shipments[[#This Row],[Amount]]/shipments[[#This Row],[Boxes]],"NA")</f>
        <v>10.995047543581617</v>
      </c>
      <c r="J44" t="str">
        <f>IF(shipments[[#This Row],[Order_Status]] = "Delivered","Yes","No")</f>
        <v>Yes</v>
      </c>
      <c r="K44" t="str">
        <f>TEXT(shipments[[#This Row],[Shipdate]],"MMMM")</f>
        <v>January</v>
      </c>
      <c r="L44">
        <f>YEAR(shipments[[#This Row],[Shipdate]])</f>
        <v>2024</v>
      </c>
    </row>
    <row r="45" spans="1:12" x14ac:dyDescent="0.3">
      <c r="A45" s="21" t="s">
        <v>49</v>
      </c>
      <c r="B45" s="21" t="s">
        <v>7940</v>
      </c>
      <c r="C45" s="21" t="s">
        <v>7928</v>
      </c>
      <c r="D45" s="21" t="s">
        <v>7934</v>
      </c>
      <c r="E45" s="22">
        <v>45546</v>
      </c>
      <c r="F45" s="23">
        <v>4578.75</v>
      </c>
      <c r="G45" s="21">
        <v>458</v>
      </c>
      <c r="H45" s="21" t="s">
        <v>16</v>
      </c>
      <c r="I45" s="21">
        <f>IF(shipments[[#This Row],[Boxes]]&gt;0,shipments[[#This Row],[Amount]]/shipments[[#This Row],[Boxes]],"NA")</f>
        <v>9.9972707423580793</v>
      </c>
      <c r="J45" s="21" t="str">
        <f>IF(shipments[[#This Row],[Order_Status]] = "Delivered","Yes","No")</f>
        <v>No</v>
      </c>
      <c r="K45" s="21" t="str">
        <f>TEXT(shipments[[#This Row],[Shipdate]],"MMMM")</f>
        <v>September</v>
      </c>
      <c r="L45" s="21">
        <f>YEAR(shipments[[#This Row],[Shipdate]])</f>
        <v>2024</v>
      </c>
    </row>
    <row r="46" spans="1:12" x14ac:dyDescent="0.3">
      <c r="A46" t="s">
        <v>50</v>
      </c>
      <c r="B46" t="s">
        <v>7940</v>
      </c>
      <c r="C46" t="s">
        <v>7928</v>
      </c>
      <c r="D46" t="s">
        <v>7936</v>
      </c>
      <c r="E46" s="1">
        <v>45288</v>
      </c>
      <c r="F46" s="6">
        <v>85.5</v>
      </c>
      <c r="G46">
        <v>11</v>
      </c>
      <c r="H46" t="s">
        <v>3</v>
      </c>
      <c r="I46">
        <f>IF(shipments[[#This Row],[Boxes]]&gt;0,shipments[[#This Row],[Amount]]/shipments[[#This Row],[Boxes]],"NA")</f>
        <v>7.7727272727272725</v>
      </c>
      <c r="J46" t="str">
        <f>IF(shipments[[#This Row],[Order_Status]] = "Delivered","Yes","No")</f>
        <v>Yes</v>
      </c>
      <c r="K46" t="str">
        <f>TEXT(shipments[[#This Row],[Shipdate]],"MMMM")</f>
        <v>December</v>
      </c>
      <c r="L46">
        <f>YEAR(shipments[[#This Row],[Shipdate]])</f>
        <v>2023</v>
      </c>
    </row>
    <row r="47" spans="1:12" x14ac:dyDescent="0.3">
      <c r="A47" t="s">
        <v>51</v>
      </c>
      <c r="B47" t="s">
        <v>7940</v>
      </c>
      <c r="C47" t="s">
        <v>7928</v>
      </c>
      <c r="D47" t="s">
        <v>7939</v>
      </c>
      <c r="E47" s="1">
        <v>45428</v>
      </c>
      <c r="F47" s="6">
        <v>2398.5</v>
      </c>
      <c r="G47">
        <v>240</v>
      </c>
      <c r="H47" t="s">
        <v>3</v>
      </c>
      <c r="I47">
        <f>IF(shipments[[#This Row],[Boxes]]&gt;0,shipments[[#This Row],[Amount]]/shipments[[#This Row],[Boxes]],"NA")</f>
        <v>9.9937500000000004</v>
      </c>
      <c r="J47" t="str">
        <f>IF(shipments[[#This Row],[Order_Status]] = "Delivered","Yes","No")</f>
        <v>Yes</v>
      </c>
      <c r="K47" t="str">
        <f>TEXT(shipments[[#This Row],[Shipdate]],"MMMM")</f>
        <v>May</v>
      </c>
      <c r="L47">
        <f>YEAR(shipments[[#This Row],[Shipdate]])</f>
        <v>2024</v>
      </c>
    </row>
    <row r="48" spans="1:12" x14ac:dyDescent="0.3">
      <c r="A48" t="s">
        <v>52</v>
      </c>
      <c r="B48" t="s">
        <v>7940</v>
      </c>
      <c r="C48" t="s">
        <v>7929</v>
      </c>
      <c r="D48" t="s">
        <v>7939</v>
      </c>
      <c r="E48" s="1">
        <v>45104</v>
      </c>
      <c r="F48" s="6">
        <v>2299.5</v>
      </c>
      <c r="G48">
        <v>288</v>
      </c>
      <c r="H48" t="s">
        <v>3</v>
      </c>
      <c r="I48">
        <f>IF(shipments[[#This Row],[Boxes]]&gt;0,shipments[[#This Row],[Amount]]/shipments[[#This Row],[Boxes]],"NA")</f>
        <v>7.984375</v>
      </c>
      <c r="J48" t="str">
        <f>IF(shipments[[#This Row],[Order_Status]] = "Delivered","Yes","No")</f>
        <v>Yes</v>
      </c>
      <c r="K48" t="str">
        <f>TEXT(shipments[[#This Row],[Shipdate]],"MMMM")</f>
        <v>June</v>
      </c>
      <c r="L48">
        <f>YEAR(shipments[[#This Row],[Shipdate]])</f>
        <v>2023</v>
      </c>
    </row>
    <row r="49" spans="1:12" x14ac:dyDescent="0.3">
      <c r="A49" t="s">
        <v>53</v>
      </c>
      <c r="B49" t="s">
        <v>7940</v>
      </c>
      <c r="C49" t="s">
        <v>7929</v>
      </c>
      <c r="D49" t="s">
        <v>7934</v>
      </c>
      <c r="E49" s="1">
        <v>45218</v>
      </c>
      <c r="F49" s="6">
        <v>5357.25</v>
      </c>
      <c r="G49">
        <v>766</v>
      </c>
      <c r="H49" t="s">
        <v>3</v>
      </c>
      <c r="I49">
        <f>IF(shipments[[#This Row],[Boxes]]&gt;0,shipments[[#This Row],[Amount]]/shipments[[#This Row],[Boxes]],"NA")</f>
        <v>6.9937989556135767</v>
      </c>
      <c r="J49" t="str">
        <f>IF(shipments[[#This Row],[Order_Status]] = "Delivered","Yes","No")</f>
        <v>Yes</v>
      </c>
      <c r="K49" t="str">
        <f>TEXT(shipments[[#This Row],[Shipdate]],"MMMM")</f>
        <v>October</v>
      </c>
      <c r="L49">
        <f>YEAR(shipments[[#This Row],[Shipdate]])</f>
        <v>2023</v>
      </c>
    </row>
    <row r="50" spans="1:12" x14ac:dyDescent="0.3">
      <c r="A50" t="s">
        <v>54</v>
      </c>
      <c r="B50" t="s">
        <v>7940</v>
      </c>
      <c r="C50" t="s">
        <v>7929</v>
      </c>
      <c r="D50" t="s">
        <v>7937</v>
      </c>
      <c r="E50" s="1">
        <v>45079</v>
      </c>
      <c r="F50" s="6">
        <v>8736.75</v>
      </c>
      <c r="G50">
        <v>1093</v>
      </c>
      <c r="H50" t="s">
        <v>3</v>
      </c>
      <c r="I50">
        <f>IF(shipments[[#This Row],[Boxes]]&gt;0,shipments[[#This Row],[Amount]]/shipments[[#This Row],[Boxes]],"NA")</f>
        <v>7.993366880146386</v>
      </c>
      <c r="J50" t="str">
        <f>IF(shipments[[#This Row],[Order_Status]] = "Delivered","Yes","No")</f>
        <v>Yes</v>
      </c>
      <c r="K50" t="str">
        <f>TEXT(shipments[[#This Row],[Shipdate]],"MMMM")</f>
        <v>June</v>
      </c>
      <c r="L50">
        <f>YEAR(shipments[[#This Row],[Shipdate]])</f>
        <v>2023</v>
      </c>
    </row>
    <row r="51" spans="1:12" x14ac:dyDescent="0.3">
      <c r="A51" t="s">
        <v>55</v>
      </c>
      <c r="B51" t="s">
        <v>7940</v>
      </c>
      <c r="C51" t="s">
        <v>7930</v>
      </c>
      <c r="D51" t="s">
        <v>7939</v>
      </c>
      <c r="E51" s="1">
        <v>45079</v>
      </c>
      <c r="F51" s="6">
        <v>587.25</v>
      </c>
      <c r="G51">
        <v>22</v>
      </c>
      <c r="H51" t="s">
        <v>3</v>
      </c>
      <c r="I51">
        <f>IF(shipments[[#This Row],[Boxes]]&gt;0,shipments[[#This Row],[Amount]]/shipments[[#This Row],[Boxes]],"NA")</f>
        <v>26.693181818181817</v>
      </c>
      <c r="J51" t="str">
        <f>IF(shipments[[#This Row],[Order_Status]] = "Delivered","Yes","No")</f>
        <v>Yes</v>
      </c>
      <c r="K51" t="str">
        <f>TEXT(shipments[[#This Row],[Shipdate]],"MMMM")</f>
        <v>June</v>
      </c>
      <c r="L51">
        <f>YEAR(shipments[[#This Row],[Shipdate]])</f>
        <v>2023</v>
      </c>
    </row>
    <row r="52" spans="1:12" x14ac:dyDescent="0.3">
      <c r="A52" t="s">
        <v>56</v>
      </c>
      <c r="B52" t="s">
        <v>7940</v>
      </c>
      <c r="C52" t="s">
        <v>7931</v>
      </c>
      <c r="D52" t="s">
        <v>7935</v>
      </c>
      <c r="E52" s="1">
        <v>45205</v>
      </c>
      <c r="F52" s="6">
        <v>3132</v>
      </c>
      <c r="G52">
        <v>285</v>
      </c>
      <c r="H52" t="s">
        <v>3</v>
      </c>
      <c r="I52">
        <f>IF(shipments[[#This Row],[Boxes]]&gt;0,shipments[[#This Row],[Amount]]/shipments[[#This Row],[Boxes]],"NA")</f>
        <v>10.989473684210527</v>
      </c>
      <c r="J52" t="str">
        <f>IF(shipments[[#This Row],[Order_Status]] = "Delivered","Yes","No")</f>
        <v>Yes</v>
      </c>
      <c r="K52" t="str">
        <f>TEXT(shipments[[#This Row],[Shipdate]],"MMMM")</f>
        <v>October</v>
      </c>
      <c r="L52">
        <f>YEAR(shipments[[#This Row],[Shipdate]])</f>
        <v>2023</v>
      </c>
    </row>
    <row r="53" spans="1:12" x14ac:dyDescent="0.3">
      <c r="A53" t="s">
        <v>57</v>
      </c>
      <c r="B53" t="s">
        <v>7940</v>
      </c>
      <c r="C53" t="s">
        <v>7933</v>
      </c>
      <c r="D53" t="s">
        <v>7934</v>
      </c>
      <c r="E53" s="1">
        <v>45425</v>
      </c>
      <c r="F53" s="6">
        <v>6642</v>
      </c>
      <c r="G53">
        <v>369</v>
      </c>
      <c r="H53" t="s">
        <v>3</v>
      </c>
      <c r="I53">
        <f>IF(shipments[[#This Row],[Boxes]]&gt;0,shipments[[#This Row],[Amount]]/shipments[[#This Row],[Boxes]],"NA")</f>
        <v>18</v>
      </c>
      <c r="J53" t="str">
        <f>IF(shipments[[#This Row],[Order_Status]] = "Delivered","Yes","No")</f>
        <v>Yes</v>
      </c>
      <c r="K53" t="str">
        <f>TEXT(shipments[[#This Row],[Shipdate]],"MMMM")</f>
        <v>May</v>
      </c>
      <c r="L53">
        <f>YEAR(shipments[[#This Row],[Shipdate]])</f>
        <v>2024</v>
      </c>
    </row>
    <row r="54" spans="1:12" x14ac:dyDescent="0.3">
      <c r="A54" s="21" t="s">
        <v>58</v>
      </c>
      <c r="B54" s="21" t="s">
        <v>7940</v>
      </c>
      <c r="C54" s="21" t="s">
        <v>7933</v>
      </c>
      <c r="D54" s="21" t="s">
        <v>7935</v>
      </c>
      <c r="E54" s="22">
        <v>45560</v>
      </c>
      <c r="F54" s="23">
        <v>6725.25</v>
      </c>
      <c r="G54" s="21">
        <v>321</v>
      </c>
      <c r="H54" s="21" t="s">
        <v>16</v>
      </c>
      <c r="I54" s="21">
        <f>IF(shipments[[#This Row],[Boxes]]&gt;0,shipments[[#This Row],[Amount]]/shipments[[#This Row],[Boxes]],"NA")</f>
        <v>20.950934579439252</v>
      </c>
      <c r="J54" s="21" t="str">
        <f>IF(shipments[[#This Row],[Order_Status]] = "Delivered","Yes","No")</f>
        <v>No</v>
      </c>
      <c r="K54" s="21" t="str">
        <f>TEXT(shipments[[#This Row],[Shipdate]],"MMMM")</f>
        <v>September</v>
      </c>
      <c r="L54" s="21">
        <f>YEAR(shipments[[#This Row],[Shipdate]])</f>
        <v>2024</v>
      </c>
    </row>
    <row r="55" spans="1:12" x14ac:dyDescent="0.3">
      <c r="A55" t="s">
        <v>59</v>
      </c>
      <c r="B55" t="s">
        <v>7940</v>
      </c>
      <c r="C55" t="s">
        <v>7933</v>
      </c>
      <c r="D55" t="s">
        <v>7935</v>
      </c>
      <c r="E55" s="1">
        <v>45450</v>
      </c>
      <c r="F55" s="6">
        <v>8439.75</v>
      </c>
      <c r="G55">
        <v>469</v>
      </c>
      <c r="H55" t="s">
        <v>3</v>
      </c>
      <c r="I55">
        <f>IF(shipments[[#This Row],[Boxes]]&gt;0,shipments[[#This Row],[Amount]]/shipments[[#This Row],[Boxes]],"NA")</f>
        <v>17.995202558635395</v>
      </c>
      <c r="J55" t="str">
        <f>IF(shipments[[#This Row],[Order_Status]] = "Delivered","Yes","No")</f>
        <v>Yes</v>
      </c>
      <c r="K55" t="str">
        <f>TEXT(shipments[[#This Row],[Shipdate]],"MMMM")</f>
        <v>June</v>
      </c>
      <c r="L55">
        <f>YEAR(shipments[[#This Row],[Shipdate]])</f>
        <v>2024</v>
      </c>
    </row>
    <row r="56" spans="1:12" x14ac:dyDescent="0.3">
      <c r="A56" t="s">
        <v>60</v>
      </c>
      <c r="B56" t="s">
        <v>7940</v>
      </c>
      <c r="C56" t="s">
        <v>7933</v>
      </c>
      <c r="D56" t="s">
        <v>7936</v>
      </c>
      <c r="E56" s="1">
        <v>45274</v>
      </c>
      <c r="F56" s="6">
        <v>67.5</v>
      </c>
      <c r="G56">
        <v>4</v>
      </c>
      <c r="H56" t="s">
        <v>3</v>
      </c>
      <c r="I56">
        <f>IF(shipments[[#This Row],[Boxes]]&gt;0,shipments[[#This Row],[Amount]]/shipments[[#This Row],[Boxes]],"NA")</f>
        <v>16.875</v>
      </c>
      <c r="J56" t="str">
        <f>IF(shipments[[#This Row],[Order_Status]] = "Delivered","Yes","No")</f>
        <v>Yes</v>
      </c>
      <c r="K56" t="str">
        <f>TEXT(shipments[[#This Row],[Shipdate]],"MMMM")</f>
        <v>December</v>
      </c>
      <c r="L56">
        <f>YEAR(shipments[[#This Row],[Shipdate]])</f>
        <v>2023</v>
      </c>
    </row>
    <row r="57" spans="1:12" x14ac:dyDescent="0.3">
      <c r="A57" s="21" t="s">
        <v>61</v>
      </c>
      <c r="B57" s="21" t="s">
        <v>7940</v>
      </c>
      <c r="C57" s="21" t="s">
        <v>7933</v>
      </c>
      <c r="D57" s="21" t="s">
        <v>7939</v>
      </c>
      <c r="E57" s="22">
        <v>45540</v>
      </c>
      <c r="F57" s="23">
        <v>6583.5</v>
      </c>
      <c r="G57" s="21">
        <v>300</v>
      </c>
      <c r="H57" s="21" t="s">
        <v>16</v>
      </c>
      <c r="I57" s="21">
        <f>IF(shipments[[#This Row],[Boxes]]&gt;0,shipments[[#This Row],[Amount]]/shipments[[#This Row],[Boxes]],"NA")</f>
        <v>21.945</v>
      </c>
      <c r="J57" s="21" t="str">
        <f>IF(shipments[[#This Row],[Order_Status]] = "Delivered","Yes","No")</f>
        <v>No</v>
      </c>
      <c r="K57" s="21" t="str">
        <f>TEXT(shipments[[#This Row],[Shipdate]],"MMMM")</f>
        <v>September</v>
      </c>
      <c r="L57" s="21">
        <f>YEAR(shipments[[#This Row],[Shipdate]])</f>
        <v>2024</v>
      </c>
    </row>
    <row r="58" spans="1:12" x14ac:dyDescent="0.3">
      <c r="A58" t="s">
        <v>62</v>
      </c>
      <c r="B58" t="s">
        <v>7940</v>
      </c>
      <c r="C58" t="s">
        <v>7933</v>
      </c>
      <c r="D58" t="s">
        <v>7934</v>
      </c>
      <c r="E58" s="1">
        <v>45131</v>
      </c>
      <c r="F58" s="6">
        <v>5508</v>
      </c>
      <c r="G58">
        <v>306</v>
      </c>
      <c r="H58" t="s">
        <v>3</v>
      </c>
      <c r="I58">
        <f>IF(shipments[[#This Row],[Boxes]]&gt;0,shipments[[#This Row],[Amount]]/shipments[[#This Row],[Boxes]],"NA")</f>
        <v>18</v>
      </c>
      <c r="J58" t="str">
        <f>IF(shipments[[#This Row],[Order_Status]] = "Delivered","Yes","No")</f>
        <v>Yes</v>
      </c>
      <c r="K58" t="str">
        <f>TEXT(shipments[[#This Row],[Shipdate]],"MMMM")</f>
        <v>July</v>
      </c>
      <c r="L58">
        <f>YEAR(shipments[[#This Row],[Shipdate]])</f>
        <v>2023</v>
      </c>
    </row>
    <row r="59" spans="1:12" x14ac:dyDescent="0.3">
      <c r="A59" s="21" t="s">
        <v>63</v>
      </c>
      <c r="B59" s="21" t="s">
        <v>7940</v>
      </c>
      <c r="C59" s="21" t="s">
        <v>7912</v>
      </c>
      <c r="D59" s="21" t="s">
        <v>7934</v>
      </c>
      <c r="E59" s="22">
        <v>45520</v>
      </c>
      <c r="F59" s="23">
        <v>2520</v>
      </c>
      <c r="G59" s="21">
        <v>168</v>
      </c>
      <c r="H59" s="21" t="s">
        <v>9</v>
      </c>
      <c r="I59" s="21">
        <f>IF(shipments[[#This Row],[Boxes]]&gt;0,shipments[[#This Row],[Amount]]/shipments[[#This Row],[Boxes]],"NA")</f>
        <v>15</v>
      </c>
      <c r="J59" s="21" t="str">
        <f>IF(shipments[[#This Row],[Order_Status]] = "Delivered","Yes","No")</f>
        <v>No</v>
      </c>
      <c r="K59" s="21" t="str">
        <f>TEXT(shipments[[#This Row],[Shipdate]],"MMMM")</f>
        <v>August</v>
      </c>
      <c r="L59" s="21">
        <f>YEAR(shipments[[#This Row],[Shipdate]])</f>
        <v>2024</v>
      </c>
    </row>
    <row r="60" spans="1:12" x14ac:dyDescent="0.3">
      <c r="A60" t="s">
        <v>64</v>
      </c>
      <c r="B60" t="s">
        <v>7940</v>
      </c>
      <c r="C60" t="s">
        <v>7912</v>
      </c>
      <c r="D60" t="s">
        <v>7934</v>
      </c>
      <c r="E60" s="1">
        <v>45141</v>
      </c>
      <c r="F60" s="6">
        <v>585</v>
      </c>
      <c r="G60">
        <v>42</v>
      </c>
      <c r="H60" t="s">
        <v>3</v>
      </c>
      <c r="I60">
        <f>IF(shipments[[#This Row],[Boxes]]&gt;0,shipments[[#This Row],[Amount]]/shipments[[#This Row],[Boxes]],"NA")</f>
        <v>13.928571428571429</v>
      </c>
      <c r="J60" t="str">
        <f>IF(shipments[[#This Row],[Order_Status]] = "Delivered","Yes","No")</f>
        <v>Yes</v>
      </c>
      <c r="K60" t="str">
        <f>TEXT(shipments[[#This Row],[Shipdate]],"MMMM")</f>
        <v>August</v>
      </c>
      <c r="L60">
        <f>YEAR(shipments[[#This Row],[Shipdate]])</f>
        <v>2023</v>
      </c>
    </row>
    <row r="61" spans="1:12" x14ac:dyDescent="0.3">
      <c r="A61" s="21" t="s">
        <v>65</v>
      </c>
      <c r="B61" s="21" t="s">
        <v>7940</v>
      </c>
      <c r="C61" s="21" t="s">
        <v>7912</v>
      </c>
      <c r="D61" s="21" t="s">
        <v>7939</v>
      </c>
      <c r="E61" s="22">
        <v>45555</v>
      </c>
      <c r="F61" s="23">
        <v>8336.25</v>
      </c>
      <c r="G61" s="21">
        <v>522</v>
      </c>
      <c r="H61" s="21" t="s">
        <v>16</v>
      </c>
      <c r="I61" s="21">
        <f>IF(shipments[[#This Row],[Boxes]]&gt;0,shipments[[#This Row],[Amount]]/shipments[[#This Row],[Boxes]],"NA")</f>
        <v>15.969827586206897</v>
      </c>
      <c r="J61" s="21" t="str">
        <f>IF(shipments[[#This Row],[Order_Status]] = "Delivered","Yes","No")</f>
        <v>No</v>
      </c>
      <c r="K61" s="21" t="str">
        <f>TEXT(shipments[[#This Row],[Shipdate]],"MMMM")</f>
        <v>September</v>
      </c>
      <c r="L61" s="21">
        <f>YEAR(shipments[[#This Row],[Shipdate]])</f>
        <v>2024</v>
      </c>
    </row>
    <row r="62" spans="1:12" x14ac:dyDescent="0.3">
      <c r="A62" s="21" t="s">
        <v>66</v>
      </c>
      <c r="B62" s="21" t="s">
        <v>7940</v>
      </c>
      <c r="C62" s="21" t="s">
        <v>7913</v>
      </c>
      <c r="D62" s="21" t="s">
        <v>7935</v>
      </c>
      <c r="E62" s="22">
        <v>45477</v>
      </c>
      <c r="F62" s="23">
        <v>11130.75</v>
      </c>
      <c r="G62" s="21">
        <v>743</v>
      </c>
      <c r="H62" s="21" t="s">
        <v>9</v>
      </c>
      <c r="I62" s="21">
        <f>IF(shipments[[#This Row],[Boxes]]&gt;0,shipments[[#This Row],[Amount]]/shipments[[#This Row],[Boxes]],"NA")</f>
        <v>14.980820995962315</v>
      </c>
      <c r="J62" s="21" t="str">
        <f>IF(shipments[[#This Row],[Order_Status]] = "Delivered","Yes","No")</f>
        <v>No</v>
      </c>
      <c r="K62" s="21" t="str">
        <f>TEXT(shipments[[#This Row],[Shipdate]],"MMMM")</f>
        <v>July</v>
      </c>
      <c r="L62" s="21">
        <f>YEAR(shipments[[#This Row],[Shipdate]])</f>
        <v>2024</v>
      </c>
    </row>
    <row r="63" spans="1:12" x14ac:dyDescent="0.3">
      <c r="A63" t="s">
        <v>67</v>
      </c>
      <c r="B63" t="s">
        <v>7940</v>
      </c>
      <c r="C63" t="s">
        <v>7914</v>
      </c>
      <c r="D63" t="s">
        <v>7934</v>
      </c>
      <c r="E63" s="1">
        <v>45317</v>
      </c>
      <c r="F63" s="6">
        <v>429.75</v>
      </c>
      <c r="G63">
        <v>36</v>
      </c>
      <c r="H63" t="s">
        <v>3</v>
      </c>
      <c r="I63">
        <f>IF(shipments[[#This Row],[Boxes]]&gt;0,shipments[[#This Row],[Amount]]/shipments[[#This Row],[Boxes]],"NA")</f>
        <v>11.9375</v>
      </c>
      <c r="J63" t="str">
        <f>IF(shipments[[#This Row],[Order_Status]] = "Delivered","Yes","No")</f>
        <v>Yes</v>
      </c>
      <c r="K63" t="str">
        <f>TEXT(shipments[[#This Row],[Shipdate]],"MMMM")</f>
        <v>January</v>
      </c>
      <c r="L63">
        <f>YEAR(shipments[[#This Row],[Shipdate]])</f>
        <v>2024</v>
      </c>
    </row>
    <row r="64" spans="1:12" x14ac:dyDescent="0.3">
      <c r="A64" t="s">
        <v>68</v>
      </c>
      <c r="B64" t="s">
        <v>7940</v>
      </c>
      <c r="C64" t="s">
        <v>7915</v>
      </c>
      <c r="D64" t="s">
        <v>7937</v>
      </c>
      <c r="E64" s="1">
        <v>44936</v>
      </c>
      <c r="F64" s="6">
        <v>8133.75</v>
      </c>
      <c r="G64">
        <v>1356</v>
      </c>
      <c r="H64" t="s">
        <v>3</v>
      </c>
      <c r="I64">
        <f>IF(shipments[[#This Row],[Boxes]]&gt;0,shipments[[#This Row],[Amount]]/shipments[[#This Row],[Boxes]],"NA")</f>
        <v>5.9983407079646014</v>
      </c>
      <c r="J64" t="str">
        <f>IF(shipments[[#This Row],[Order_Status]] = "Delivered","Yes","No")</f>
        <v>Yes</v>
      </c>
      <c r="K64" t="str">
        <f>TEXT(shipments[[#This Row],[Shipdate]],"MMMM")</f>
        <v>January</v>
      </c>
      <c r="L64">
        <f>YEAR(shipments[[#This Row],[Shipdate]])</f>
        <v>2023</v>
      </c>
    </row>
    <row r="65" spans="1:12" x14ac:dyDescent="0.3">
      <c r="A65" s="21" t="s">
        <v>69</v>
      </c>
      <c r="B65" s="21" t="s">
        <v>7940</v>
      </c>
      <c r="C65" s="21" t="s">
        <v>7915</v>
      </c>
      <c r="D65" s="21" t="s">
        <v>7938</v>
      </c>
      <c r="E65" s="22">
        <v>45474</v>
      </c>
      <c r="F65" s="23">
        <v>3251.25</v>
      </c>
      <c r="G65" s="21">
        <v>407</v>
      </c>
      <c r="H65" s="21" t="s">
        <v>9</v>
      </c>
      <c r="I65" s="21">
        <f>IF(shipments[[#This Row],[Boxes]]&gt;0,shipments[[#This Row],[Amount]]/shipments[[#This Row],[Boxes]],"NA")</f>
        <v>7.9883292383292384</v>
      </c>
      <c r="J65" s="21" t="str">
        <f>IF(shipments[[#This Row],[Order_Status]] = "Delivered","Yes","No")</f>
        <v>No</v>
      </c>
      <c r="K65" s="21" t="str">
        <f>TEXT(shipments[[#This Row],[Shipdate]],"MMMM")</f>
        <v>July</v>
      </c>
      <c r="L65" s="21">
        <f>YEAR(shipments[[#This Row],[Shipdate]])</f>
        <v>2024</v>
      </c>
    </row>
    <row r="66" spans="1:12" x14ac:dyDescent="0.3">
      <c r="A66" t="s">
        <v>70</v>
      </c>
      <c r="B66" t="s">
        <v>7940</v>
      </c>
      <c r="C66" t="s">
        <v>7915</v>
      </c>
      <c r="D66" t="s">
        <v>7939</v>
      </c>
      <c r="E66" s="1">
        <v>45348</v>
      </c>
      <c r="F66" s="6">
        <v>4761</v>
      </c>
      <c r="G66">
        <v>596</v>
      </c>
      <c r="H66" t="s">
        <v>3</v>
      </c>
      <c r="I66">
        <f>IF(shipments[[#This Row],[Boxes]]&gt;0,shipments[[#This Row],[Amount]]/shipments[[#This Row],[Boxes]],"NA")</f>
        <v>7.9882550335570466</v>
      </c>
      <c r="J66" t="str">
        <f>IF(shipments[[#This Row],[Order_Status]] = "Delivered","Yes","No")</f>
        <v>Yes</v>
      </c>
      <c r="K66" t="str">
        <f>TEXT(shipments[[#This Row],[Shipdate]],"MMMM")</f>
        <v>February</v>
      </c>
      <c r="L66">
        <f>YEAR(shipments[[#This Row],[Shipdate]])</f>
        <v>2024</v>
      </c>
    </row>
    <row r="67" spans="1:12" x14ac:dyDescent="0.3">
      <c r="A67" t="s">
        <v>71</v>
      </c>
      <c r="B67" t="s">
        <v>7940</v>
      </c>
      <c r="C67" t="s">
        <v>7915</v>
      </c>
      <c r="D67" t="s">
        <v>7939</v>
      </c>
      <c r="E67" s="1">
        <v>45205</v>
      </c>
      <c r="F67" s="6">
        <v>6248.25</v>
      </c>
      <c r="G67">
        <v>782</v>
      </c>
      <c r="H67" t="s">
        <v>3</v>
      </c>
      <c r="I67">
        <f>IF(shipments[[#This Row],[Boxes]]&gt;0,shipments[[#This Row],[Amount]]/shipments[[#This Row],[Boxes]],"NA")</f>
        <v>7.9900895140664963</v>
      </c>
      <c r="J67" t="str">
        <f>IF(shipments[[#This Row],[Order_Status]] = "Delivered","Yes","No")</f>
        <v>Yes</v>
      </c>
      <c r="K67" t="str">
        <f>TEXT(shipments[[#This Row],[Shipdate]],"MMMM")</f>
        <v>October</v>
      </c>
      <c r="L67">
        <f>YEAR(shipments[[#This Row],[Shipdate]])</f>
        <v>2023</v>
      </c>
    </row>
    <row r="68" spans="1:12" x14ac:dyDescent="0.3">
      <c r="A68" t="s">
        <v>72</v>
      </c>
      <c r="B68" t="s">
        <v>7940</v>
      </c>
      <c r="C68" t="s">
        <v>7915</v>
      </c>
      <c r="D68" t="s">
        <v>7939</v>
      </c>
      <c r="E68" s="1">
        <v>45265</v>
      </c>
      <c r="F68" s="6">
        <v>6864.75</v>
      </c>
      <c r="G68">
        <v>763</v>
      </c>
      <c r="H68" t="s">
        <v>3</v>
      </c>
      <c r="I68">
        <f>IF(shipments[[#This Row],[Boxes]]&gt;0,shipments[[#This Row],[Amount]]/shipments[[#This Row],[Boxes]],"NA")</f>
        <v>8.9970511140235914</v>
      </c>
      <c r="J68" t="str">
        <f>IF(shipments[[#This Row],[Order_Status]] = "Delivered","Yes","No")</f>
        <v>Yes</v>
      </c>
      <c r="K68" t="str">
        <f>TEXT(shipments[[#This Row],[Shipdate]],"MMMM")</f>
        <v>December</v>
      </c>
      <c r="L68">
        <f>YEAR(shipments[[#This Row],[Shipdate]])</f>
        <v>2023</v>
      </c>
    </row>
    <row r="69" spans="1:12" x14ac:dyDescent="0.3">
      <c r="A69" t="s">
        <v>73</v>
      </c>
      <c r="B69" t="s">
        <v>7940</v>
      </c>
      <c r="C69" t="s">
        <v>7915</v>
      </c>
      <c r="D69" t="s">
        <v>7938</v>
      </c>
      <c r="E69" s="1">
        <v>45345</v>
      </c>
      <c r="F69" s="6">
        <v>6405.75</v>
      </c>
      <c r="G69">
        <v>712</v>
      </c>
      <c r="H69" t="s">
        <v>3</v>
      </c>
      <c r="I69">
        <f>IF(shipments[[#This Row],[Boxes]]&gt;0,shipments[[#This Row],[Amount]]/shipments[[#This Row],[Boxes]],"NA")</f>
        <v>8.9968398876404496</v>
      </c>
      <c r="J69" t="str">
        <f>IF(shipments[[#This Row],[Order_Status]] = "Delivered","Yes","No")</f>
        <v>Yes</v>
      </c>
      <c r="K69" t="str">
        <f>TEXT(shipments[[#This Row],[Shipdate]],"MMMM")</f>
        <v>February</v>
      </c>
      <c r="L69">
        <f>YEAR(shipments[[#This Row],[Shipdate]])</f>
        <v>2024</v>
      </c>
    </row>
    <row r="70" spans="1:12" x14ac:dyDescent="0.3">
      <c r="A70" s="21" t="s">
        <v>74</v>
      </c>
      <c r="B70" s="21" t="s">
        <v>7940</v>
      </c>
      <c r="C70" s="21" t="s">
        <v>7916</v>
      </c>
      <c r="D70" s="21" t="s">
        <v>7937</v>
      </c>
      <c r="E70" s="22">
        <v>45562</v>
      </c>
      <c r="F70" s="23">
        <v>2270.25</v>
      </c>
      <c r="G70" s="21">
        <v>284</v>
      </c>
      <c r="H70" s="21" t="s">
        <v>16</v>
      </c>
      <c r="I70" s="21">
        <f>IF(shipments[[#This Row],[Boxes]]&gt;0,shipments[[#This Row],[Amount]]/shipments[[#This Row],[Boxes]],"NA")</f>
        <v>7.993838028169014</v>
      </c>
      <c r="J70" s="21" t="str">
        <f>IF(shipments[[#This Row],[Order_Status]] = "Delivered","Yes","No")</f>
        <v>No</v>
      </c>
      <c r="K70" s="21" t="str">
        <f>TEXT(shipments[[#This Row],[Shipdate]],"MMMM")</f>
        <v>September</v>
      </c>
      <c r="L70" s="21">
        <f>YEAR(shipments[[#This Row],[Shipdate]])</f>
        <v>2024</v>
      </c>
    </row>
    <row r="71" spans="1:12" x14ac:dyDescent="0.3">
      <c r="A71" t="s">
        <v>75</v>
      </c>
      <c r="B71" t="s">
        <v>7940</v>
      </c>
      <c r="C71" t="s">
        <v>7916</v>
      </c>
      <c r="D71" t="s">
        <v>7939</v>
      </c>
      <c r="E71" s="1">
        <v>45230</v>
      </c>
      <c r="F71" s="6">
        <v>1642.5</v>
      </c>
      <c r="G71">
        <v>183</v>
      </c>
      <c r="H71" t="s">
        <v>3</v>
      </c>
      <c r="I71">
        <f>IF(shipments[[#This Row],[Boxes]]&gt;0,shipments[[#This Row],[Amount]]/shipments[[#This Row],[Boxes]],"NA")</f>
        <v>8.9754098360655732</v>
      </c>
      <c r="J71" t="str">
        <f>IF(shipments[[#This Row],[Order_Status]] = "Delivered","Yes","No")</f>
        <v>Yes</v>
      </c>
      <c r="K71" t="str">
        <f>TEXT(shipments[[#This Row],[Shipdate]],"MMMM")</f>
        <v>October</v>
      </c>
      <c r="L71">
        <f>YEAR(shipments[[#This Row],[Shipdate]])</f>
        <v>2023</v>
      </c>
    </row>
    <row r="72" spans="1:12" x14ac:dyDescent="0.3">
      <c r="A72" t="s">
        <v>76</v>
      </c>
      <c r="B72" t="s">
        <v>7940</v>
      </c>
      <c r="C72" t="s">
        <v>7916</v>
      </c>
      <c r="D72" t="s">
        <v>7939</v>
      </c>
      <c r="E72" s="1">
        <v>45320</v>
      </c>
      <c r="F72" s="6">
        <v>6432.75</v>
      </c>
      <c r="G72">
        <v>1073</v>
      </c>
      <c r="H72" t="s">
        <v>3</v>
      </c>
      <c r="I72">
        <f>IF(shipments[[#This Row],[Boxes]]&gt;0,shipments[[#This Row],[Amount]]/shipments[[#This Row],[Boxes]],"NA")</f>
        <v>5.9951071761416586</v>
      </c>
      <c r="J72" t="str">
        <f>IF(shipments[[#This Row],[Order_Status]] = "Delivered","Yes","No")</f>
        <v>Yes</v>
      </c>
      <c r="K72" t="str">
        <f>TEXT(shipments[[#This Row],[Shipdate]],"MMMM")</f>
        <v>January</v>
      </c>
      <c r="L72">
        <f>YEAR(shipments[[#This Row],[Shipdate]])</f>
        <v>2024</v>
      </c>
    </row>
    <row r="73" spans="1:12" x14ac:dyDescent="0.3">
      <c r="A73" t="s">
        <v>77</v>
      </c>
      <c r="B73" t="s">
        <v>7940</v>
      </c>
      <c r="C73" t="s">
        <v>7916</v>
      </c>
      <c r="D73" t="s">
        <v>7935</v>
      </c>
      <c r="E73" s="1">
        <v>45237</v>
      </c>
      <c r="F73" s="6">
        <v>1491.75</v>
      </c>
      <c r="G73">
        <v>166</v>
      </c>
      <c r="H73" t="s">
        <v>3</v>
      </c>
      <c r="I73">
        <f>IF(shipments[[#This Row],[Boxes]]&gt;0,shipments[[#This Row],[Amount]]/shipments[[#This Row],[Boxes]],"NA")</f>
        <v>8.9864457831325293</v>
      </c>
      <c r="J73" t="str">
        <f>IF(shipments[[#This Row],[Order_Status]] = "Delivered","Yes","No")</f>
        <v>Yes</v>
      </c>
      <c r="K73" t="str">
        <f>TEXT(shipments[[#This Row],[Shipdate]],"MMMM")</f>
        <v>November</v>
      </c>
      <c r="L73">
        <f>YEAR(shipments[[#This Row],[Shipdate]])</f>
        <v>2023</v>
      </c>
    </row>
    <row r="74" spans="1:12" x14ac:dyDescent="0.3">
      <c r="A74" t="s">
        <v>78</v>
      </c>
      <c r="B74" t="s">
        <v>7940</v>
      </c>
      <c r="C74" t="s">
        <v>7916</v>
      </c>
      <c r="D74" t="s">
        <v>7939</v>
      </c>
      <c r="E74" s="1">
        <v>45274</v>
      </c>
      <c r="F74" s="6">
        <v>3458.25</v>
      </c>
      <c r="G74">
        <v>433</v>
      </c>
      <c r="H74" t="s">
        <v>3</v>
      </c>
      <c r="I74">
        <f>IF(shipments[[#This Row],[Boxes]]&gt;0,shipments[[#This Row],[Amount]]/shipments[[#This Row],[Boxes]],"NA")</f>
        <v>7.9867205542725177</v>
      </c>
      <c r="J74" t="str">
        <f>IF(shipments[[#This Row],[Order_Status]] = "Delivered","Yes","No")</f>
        <v>Yes</v>
      </c>
      <c r="K74" t="str">
        <f>TEXT(shipments[[#This Row],[Shipdate]],"MMMM")</f>
        <v>December</v>
      </c>
      <c r="L74">
        <f>YEAR(shipments[[#This Row],[Shipdate]])</f>
        <v>2023</v>
      </c>
    </row>
    <row r="75" spans="1:12" x14ac:dyDescent="0.3">
      <c r="A75" t="s">
        <v>79</v>
      </c>
      <c r="B75" t="s">
        <v>7940</v>
      </c>
      <c r="C75" t="s">
        <v>7917</v>
      </c>
      <c r="D75" t="s">
        <v>7934</v>
      </c>
      <c r="E75" s="1">
        <v>45085</v>
      </c>
      <c r="F75" s="6">
        <v>1062</v>
      </c>
      <c r="G75">
        <v>43</v>
      </c>
      <c r="H75" t="s">
        <v>3</v>
      </c>
      <c r="I75">
        <f>IF(shipments[[#This Row],[Boxes]]&gt;0,shipments[[#This Row],[Amount]]/shipments[[#This Row],[Boxes]],"NA")</f>
        <v>24.697674418604652</v>
      </c>
      <c r="J75" t="str">
        <f>IF(shipments[[#This Row],[Order_Status]] = "Delivered","Yes","No")</f>
        <v>Yes</v>
      </c>
      <c r="K75" t="str">
        <f>TEXT(shipments[[#This Row],[Shipdate]],"MMMM")</f>
        <v>June</v>
      </c>
      <c r="L75">
        <f>YEAR(shipments[[#This Row],[Shipdate]])</f>
        <v>2023</v>
      </c>
    </row>
    <row r="76" spans="1:12" x14ac:dyDescent="0.3">
      <c r="A76" t="s">
        <v>80</v>
      </c>
      <c r="B76" t="s">
        <v>7940</v>
      </c>
      <c r="C76" t="s">
        <v>7917</v>
      </c>
      <c r="D76" t="s">
        <v>7937</v>
      </c>
      <c r="E76" s="1">
        <v>45253</v>
      </c>
      <c r="F76" s="6">
        <v>1012.5</v>
      </c>
      <c r="G76">
        <v>41</v>
      </c>
      <c r="H76" t="s">
        <v>3</v>
      </c>
      <c r="I76">
        <f>IF(shipments[[#This Row],[Boxes]]&gt;0,shipments[[#This Row],[Amount]]/shipments[[#This Row],[Boxes]],"NA")</f>
        <v>24.695121951219512</v>
      </c>
      <c r="J76" t="str">
        <f>IF(shipments[[#This Row],[Order_Status]] = "Delivered","Yes","No")</f>
        <v>Yes</v>
      </c>
      <c r="K76" t="str">
        <f>TEXT(shipments[[#This Row],[Shipdate]],"MMMM")</f>
        <v>November</v>
      </c>
      <c r="L76">
        <f>YEAR(shipments[[#This Row],[Shipdate]])</f>
        <v>2023</v>
      </c>
    </row>
    <row r="77" spans="1:12" x14ac:dyDescent="0.3">
      <c r="A77" t="s">
        <v>81</v>
      </c>
      <c r="B77" t="s">
        <v>7940</v>
      </c>
      <c r="C77" t="s">
        <v>7917</v>
      </c>
      <c r="D77" t="s">
        <v>7934</v>
      </c>
      <c r="E77" s="1">
        <v>45148</v>
      </c>
      <c r="F77" s="6">
        <v>4853.25</v>
      </c>
      <c r="G77">
        <v>203</v>
      </c>
      <c r="H77" t="s">
        <v>3</v>
      </c>
      <c r="I77">
        <f>IF(shipments[[#This Row],[Boxes]]&gt;0,shipments[[#This Row],[Amount]]/shipments[[#This Row],[Boxes]],"NA")</f>
        <v>23.907635467980295</v>
      </c>
      <c r="J77" t="str">
        <f>IF(shipments[[#This Row],[Order_Status]] = "Delivered","Yes","No")</f>
        <v>Yes</v>
      </c>
      <c r="K77" t="str">
        <f>TEXT(shipments[[#This Row],[Shipdate]],"MMMM")</f>
        <v>August</v>
      </c>
      <c r="L77">
        <f>YEAR(shipments[[#This Row],[Shipdate]])</f>
        <v>2023</v>
      </c>
    </row>
    <row r="78" spans="1:12" x14ac:dyDescent="0.3">
      <c r="A78" t="s">
        <v>82</v>
      </c>
      <c r="B78" t="s">
        <v>7940</v>
      </c>
      <c r="C78" t="s">
        <v>7918</v>
      </c>
      <c r="D78" t="s">
        <v>7938</v>
      </c>
      <c r="E78" s="1">
        <v>45008</v>
      </c>
      <c r="F78" s="6">
        <v>5357.25</v>
      </c>
      <c r="G78">
        <v>215</v>
      </c>
      <c r="H78" t="s">
        <v>3</v>
      </c>
      <c r="I78">
        <f>IF(shipments[[#This Row],[Boxes]]&gt;0,shipments[[#This Row],[Amount]]/shipments[[#This Row],[Boxes]],"NA")</f>
        <v>24.917441860465118</v>
      </c>
      <c r="J78" t="str">
        <f>IF(shipments[[#This Row],[Order_Status]] = "Delivered","Yes","No")</f>
        <v>Yes</v>
      </c>
      <c r="K78" t="str">
        <f>TEXT(shipments[[#This Row],[Shipdate]],"MMMM")</f>
        <v>March</v>
      </c>
      <c r="L78">
        <f>YEAR(shipments[[#This Row],[Shipdate]])</f>
        <v>2023</v>
      </c>
    </row>
    <row r="79" spans="1:12" x14ac:dyDescent="0.3">
      <c r="A79" t="s">
        <v>83</v>
      </c>
      <c r="B79" t="s">
        <v>7940</v>
      </c>
      <c r="C79" t="s">
        <v>7918</v>
      </c>
      <c r="D79" t="s">
        <v>7939</v>
      </c>
      <c r="E79" s="1">
        <v>45278</v>
      </c>
      <c r="F79" s="6">
        <v>5301</v>
      </c>
      <c r="G79">
        <v>213</v>
      </c>
      <c r="H79" t="s">
        <v>3</v>
      </c>
      <c r="I79">
        <f>IF(shipments[[#This Row],[Boxes]]&gt;0,shipments[[#This Row],[Amount]]/shipments[[#This Row],[Boxes]],"NA")</f>
        <v>24.887323943661972</v>
      </c>
      <c r="J79" t="str">
        <f>IF(shipments[[#This Row],[Order_Status]] = "Delivered","Yes","No")</f>
        <v>Yes</v>
      </c>
      <c r="K79" t="str">
        <f>TEXT(shipments[[#This Row],[Shipdate]],"MMMM")</f>
        <v>December</v>
      </c>
      <c r="L79">
        <f>YEAR(shipments[[#This Row],[Shipdate]])</f>
        <v>2023</v>
      </c>
    </row>
    <row r="80" spans="1:12" x14ac:dyDescent="0.3">
      <c r="A80" t="s">
        <v>84</v>
      </c>
      <c r="B80" t="s">
        <v>7940</v>
      </c>
      <c r="C80" t="s">
        <v>7918</v>
      </c>
      <c r="D80" t="s">
        <v>7934</v>
      </c>
      <c r="E80" s="1">
        <v>44952</v>
      </c>
      <c r="F80" s="6">
        <v>5692.5</v>
      </c>
      <c r="G80">
        <v>204</v>
      </c>
      <c r="H80" t="s">
        <v>3</v>
      </c>
      <c r="I80">
        <f>IF(shipments[[#This Row],[Boxes]]&gt;0,shipments[[#This Row],[Amount]]/shipments[[#This Row],[Boxes]],"NA")</f>
        <v>27.904411764705884</v>
      </c>
      <c r="J80" t="str">
        <f>IF(shipments[[#This Row],[Order_Status]] = "Delivered","Yes","No")</f>
        <v>Yes</v>
      </c>
      <c r="K80" t="str">
        <f>TEXT(shipments[[#This Row],[Shipdate]],"MMMM")</f>
        <v>January</v>
      </c>
      <c r="L80">
        <f>YEAR(shipments[[#This Row],[Shipdate]])</f>
        <v>2023</v>
      </c>
    </row>
    <row r="81" spans="1:12" x14ac:dyDescent="0.3">
      <c r="A81" s="21" t="s">
        <v>85</v>
      </c>
      <c r="B81" s="21" t="s">
        <v>7940</v>
      </c>
      <c r="C81" s="21" t="s">
        <v>7918</v>
      </c>
      <c r="D81" s="21" t="s">
        <v>7938</v>
      </c>
      <c r="E81" s="22">
        <v>45481</v>
      </c>
      <c r="F81" s="23">
        <v>5841</v>
      </c>
      <c r="G81" s="21">
        <v>234</v>
      </c>
      <c r="H81" s="21" t="s">
        <v>9</v>
      </c>
      <c r="I81" s="21">
        <f>IF(shipments[[#This Row],[Boxes]]&gt;0,shipments[[#This Row],[Amount]]/shipments[[#This Row],[Boxes]],"NA")</f>
        <v>24.96153846153846</v>
      </c>
      <c r="J81" s="21" t="str">
        <f>IF(shipments[[#This Row],[Order_Status]] = "Delivered","Yes","No")</f>
        <v>No</v>
      </c>
      <c r="K81" s="21" t="str">
        <f>TEXT(shipments[[#This Row],[Shipdate]],"MMMM")</f>
        <v>July</v>
      </c>
      <c r="L81" s="21">
        <f>YEAR(shipments[[#This Row],[Shipdate]])</f>
        <v>2024</v>
      </c>
    </row>
    <row r="82" spans="1:12" x14ac:dyDescent="0.3">
      <c r="A82" s="21" t="s">
        <v>86</v>
      </c>
      <c r="B82" s="21" t="s">
        <v>7940</v>
      </c>
      <c r="C82" s="21" t="s">
        <v>7919</v>
      </c>
      <c r="D82" s="21" t="s">
        <v>7939</v>
      </c>
      <c r="E82" s="22">
        <v>45562</v>
      </c>
      <c r="F82" s="23">
        <v>20072.25</v>
      </c>
      <c r="G82" s="21">
        <v>1057</v>
      </c>
      <c r="H82" s="21" t="s">
        <v>16</v>
      </c>
      <c r="I82" s="21">
        <f>IF(shipments[[#This Row],[Boxes]]&gt;0,shipments[[#This Row],[Amount]]/shipments[[#This Row],[Boxes]],"NA")</f>
        <v>18.989829706717124</v>
      </c>
      <c r="J82" s="21" t="str">
        <f>IF(shipments[[#This Row],[Order_Status]] = "Delivered","Yes","No")</f>
        <v>No</v>
      </c>
      <c r="K82" s="21" t="str">
        <f>TEXT(shipments[[#This Row],[Shipdate]],"MMMM")</f>
        <v>September</v>
      </c>
      <c r="L82" s="21">
        <f>YEAR(shipments[[#This Row],[Shipdate]])</f>
        <v>2024</v>
      </c>
    </row>
    <row r="83" spans="1:12" x14ac:dyDescent="0.3">
      <c r="A83" t="s">
        <v>87</v>
      </c>
      <c r="B83" t="s">
        <v>7940</v>
      </c>
      <c r="C83" t="s">
        <v>7920</v>
      </c>
      <c r="D83" t="s">
        <v>7939</v>
      </c>
      <c r="E83" s="1">
        <v>45135</v>
      </c>
      <c r="F83" s="6">
        <v>2002.5</v>
      </c>
      <c r="G83">
        <v>88</v>
      </c>
      <c r="H83" t="s">
        <v>3</v>
      </c>
      <c r="I83">
        <f>IF(shipments[[#This Row],[Boxes]]&gt;0,shipments[[#This Row],[Amount]]/shipments[[#This Row],[Boxes]],"NA")</f>
        <v>22.755681818181817</v>
      </c>
      <c r="J83" t="str">
        <f>IF(shipments[[#This Row],[Order_Status]] = "Delivered","Yes","No")</f>
        <v>Yes</v>
      </c>
      <c r="K83" t="str">
        <f>TEXT(shipments[[#This Row],[Shipdate]],"MMMM")</f>
        <v>July</v>
      </c>
      <c r="L83">
        <f>YEAR(shipments[[#This Row],[Shipdate]])</f>
        <v>2023</v>
      </c>
    </row>
    <row r="84" spans="1:12" x14ac:dyDescent="0.3">
      <c r="A84" t="s">
        <v>88</v>
      </c>
      <c r="B84" t="s">
        <v>7940</v>
      </c>
      <c r="C84" t="s">
        <v>7921</v>
      </c>
      <c r="D84" t="s">
        <v>7939</v>
      </c>
      <c r="E84" s="1">
        <v>45063</v>
      </c>
      <c r="F84" s="6">
        <v>920.25</v>
      </c>
      <c r="G84">
        <v>66</v>
      </c>
      <c r="H84" t="s">
        <v>3</v>
      </c>
      <c r="I84">
        <f>IF(shipments[[#This Row],[Boxes]]&gt;0,shipments[[#This Row],[Amount]]/shipments[[#This Row],[Boxes]],"NA")</f>
        <v>13.943181818181818</v>
      </c>
      <c r="J84" t="str">
        <f>IF(shipments[[#This Row],[Order_Status]] = "Delivered","Yes","No")</f>
        <v>Yes</v>
      </c>
      <c r="K84" t="str">
        <f>TEXT(shipments[[#This Row],[Shipdate]],"MMMM")</f>
        <v>May</v>
      </c>
      <c r="L84">
        <f>YEAR(shipments[[#This Row],[Shipdate]])</f>
        <v>2023</v>
      </c>
    </row>
    <row r="85" spans="1:12" x14ac:dyDescent="0.3">
      <c r="A85" s="21" t="s">
        <v>89</v>
      </c>
      <c r="B85" s="21" t="s">
        <v>7940</v>
      </c>
      <c r="C85" s="21" t="s">
        <v>7921</v>
      </c>
      <c r="D85" s="21" t="s">
        <v>7936</v>
      </c>
      <c r="E85" s="22">
        <v>45548</v>
      </c>
      <c r="F85" s="23">
        <v>11027.25</v>
      </c>
      <c r="G85" s="21">
        <v>690</v>
      </c>
      <c r="H85" s="21" t="s">
        <v>16</v>
      </c>
      <c r="I85" s="21">
        <f>IF(shipments[[#This Row],[Boxes]]&gt;0,shipments[[#This Row],[Amount]]/shipments[[#This Row],[Boxes]],"NA")</f>
        <v>15.981521739130434</v>
      </c>
      <c r="J85" s="21" t="str">
        <f>IF(shipments[[#This Row],[Order_Status]] = "Delivered","Yes","No")</f>
        <v>No</v>
      </c>
      <c r="K85" s="21" t="str">
        <f>TEXT(shipments[[#This Row],[Shipdate]],"MMMM")</f>
        <v>September</v>
      </c>
      <c r="L85" s="21">
        <f>YEAR(shipments[[#This Row],[Shipdate]])</f>
        <v>2024</v>
      </c>
    </row>
    <row r="86" spans="1:12" x14ac:dyDescent="0.3">
      <c r="A86" s="21" t="s">
        <v>90</v>
      </c>
      <c r="B86" s="21" t="s">
        <v>7940</v>
      </c>
      <c r="C86" s="21" t="s">
        <v>7921</v>
      </c>
      <c r="D86" s="21" t="s">
        <v>7937</v>
      </c>
      <c r="E86" s="22">
        <v>45264</v>
      </c>
      <c r="F86" s="23">
        <v>675</v>
      </c>
      <c r="G86" s="21">
        <v>57</v>
      </c>
      <c r="H86" s="21" t="s">
        <v>25</v>
      </c>
      <c r="I86" s="21">
        <f>IF(shipments[[#This Row],[Boxes]]&gt;0,shipments[[#This Row],[Amount]]/shipments[[#This Row],[Boxes]],"NA")</f>
        <v>11.842105263157896</v>
      </c>
      <c r="J86" s="21" t="str">
        <f>IF(shipments[[#This Row],[Order_Status]] = "Delivered","Yes","No")</f>
        <v>No</v>
      </c>
      <c r="K86" s="21" t="str">
        <f>TEXT(shipments[[#This Row],[Shipdate]],"MMMM")</f>
        <v>December</v>
      </c>
      <c r="L86" s="21">
        <f>YEAR(shipments[[#This Row],[Shipdate]])</f>
        <v>2023</v>
      </c>
    </row>
    <row r="87" spans="1:12" x14ac:dyDescent="0.3">
      <c r="A87" t="s">
        <v>91</v>
      </c>
      <c r="B87" t="s">
        <v>7940</v>
      </c>
      <c r="C87" t="s">
        <v>7922</v>
      </c>
      <c r="D87" t="s">
        <v>7939</v>
      </c>
      <c r="E87" s="1">
        <v>45135</v>
      </c>
      <c r="F87" s="6">
        <v>780.75</v>
      </c>
      <c r="G87">
        <v>42</v>
      </c>
      <c r="H87" t="s">
        <v>3</v>
      </c>
      <c r="I87">
        <f>IF(shipments[[#This Row],[Boxes]]&gt;0,shipments[[#This Row],[Amount]]/shipments[[#This Row],[Boxes]],"NA")</f>
        <v>18.589285714285715</v>
      </c>
      <c r="J87" t="str">
        <f>IF(shipments[[#This Row],[Order_Status]] = "Delivered","Yes","No")</f>
        <v>Yes</v>
      </c>
      <c r="K87" t="str">
        <f>TEXT(shipments[[#This Row],[Shipdate]],"MMMM")</f>
        <v>July</v>
      </c>
      <c r="L87">
        <f>YEAR(shipments[[#This Row],[Shipdate]])</f>
        <v>2023</v>
      </c>
    </row>
    <row r="88" spans="1:12" x14ac:dyDescent="0.3">
      <c r="A88" t="s">
        <v>92</v>
      </c>
      <c r="B88" t="s">
        <v>7940</v>
      </c>
      <c r="C88" t="s">
        <v>7923</v>
      </c>
      <c r="D88" t="s">
        <v>7938</v>
      </c>
      <c r="E88" s="1">
        <v>45390</v>
      </c>
      <c r="F88" s="6">
        <v>10606.5</v>
      </c>
      <c r="G88">
        <v>624</v>
      </c>
      <c r="H88" t="s">
        <v>3</v>
      </c>
      <c r="I88">
        <f>IF(shipments[[#This Row],[Boxes]]&gt;0,shipments[[#This Row],[Amount]]/shipments[[#This Row],[Boxes]],"NA")</f>
        <v>16.997596153846153</v>
      </c>
      <c r="J88" t="str">
        <f>IF(shipments[[#This Row],[Order_Status]] = "Delivered","Yes","No")</f>
        <v>Yes</v>
      </c>
      <c r="K88" t="str">
        <f>TEXT(shipments[[#This Row],[Shipdate]],"MMMM")</f>
        <v>April</v>
      </c>
      <c r="L88">
        <f>YEAR(shipments[[#This Row],[Shipdate]])</f>
        <v>2024</v>
      </c>
    </row>
    <row r="89" spans="1:12" x14ac:dyDescent="0.3">
      <c r="A89" t="s">
        <v>93</v>
      </c>
      <c r="B89" t="s">
        <v>7940</v>
      </c>
      <c r="C89" t="s">
        <v>7923</v>
      </c>
      <c r="D89" t="s">
        <v>7934</v>
      </c>
      <c r="E89" s="1">
        <v>45324</v>
      </c>
      <c r="F89" s="6">
        <v>249.75</v>
      </c>
      <c r="G89">
        <v>20</v>
      </c>
      <c r="H89" t="s">
        <v>3</v>
      </c>
      <c r="I89">
        <f>IF(shipments[[#This Row],[Boxes]]&gt;0,shipments[[#This Row],[Amount]]/shipments[[#This Row],[Boxes]],"NA")</f>
        <v>12.487500000000001</v>
      </c>
      <c r="J89" t="str">
        <f>IF(shipments[[#This Row],[Order_Status]] = "Delivered","Yes","No")</f>
        <v>Yes</v>
      </c>
      <c r="K89" t="str">
        <f>TEXT(shipments[[#This Row],[Shipdate]],"MMMM")</f>
        <v>February</v>
      </c>
      <c r="L89">
        <f>YEAR(shipments[[#This Row],[Shipdate]])</f>
        <v>2024</v>
      </c>
    </row>
    <row r="90" spans="1:12" x14ac:dyDescent="0.3">
      <c r="A90" t="s">
        <v>94</v>
      </c>
      <c r="B90" t="s">
        <v>7940</v>
      </c>
      <c r="C90" t="s">
        <v>7923</v>
      </c>
      <c r="D90" t="s">
        <v>7934</v>
      </c>
      <c r="E90" s="1">
        <v>45176</v>
      </c>
      <c r="F90" s="6">
        <v>4513.5</v>
      </c>
      <c r="G90">
        <v>301</v>
      </c>
      <c r="H90" t="s">
        <v>3</v>
      </c>
      <c r="I90">
        <f>IF(shipments[[#This Row],[Boxes]]&gt;0,shipments[[#This Row],[Amount]]/shipments[[#This Row],[Boxes]],"NA")</f>
        <v>14.99501661129568</v>
      </c>
      <c r="J90" t="str">
        <f>IF(shipments[[#This Row],[Order_Status]] = "Delivered","Yes","No")</f>
        <v>Yes</v>
      </c>
      <c r="K90" t="str">
        <f>TEXT(shipments[[#This Row],[Shipdate]],"MMMM")</f>
        <v>September</v>
      </c>
      <c r="L90">
        <f>YEAR(shipments[[#This Row],[Shipdate]])</f>
        <v>2023</v>
      </c>
    </row>
    <row r="91" spans="1:12" x14ac:dyDescent="0.3">
      <c r="A91" t="s">
        <v>95</v>
      </c>
      <c r="B91" t="s">
        <v>7940</v>
      </c>
      <c r="C91" t="s">
        <v>7924</v>
      </c>
      <c r="D91" t="s">
        <v>7934</v>
      </c>
      <c r="E91" s="1">
        <v>44930</v>
      </c>
      <c r="F91" s="6">
        <v>875.25</v>
      </c>
      <c r="G91">
        <v>88</v>
      </c>
      <c r="H91" t="s">
        <v>3</v>
      </c>
      <c r="I91">
        <f>IF(shipments[[#This Row],[Boxes]]&gt;0,shipments[[#This Row],[Amount]]/shipments[[#This Row],[Boxes]],"NA")</f>
        <v>9.9460227272727266</v>
      </c>
      <c r="J91" t="str">
        <f>IF(shipments[[#This Row],[Order_Status]] = "Delivered","Yes","No")</f>
        <v>Yes</v>
      </c>
      <c r="K91" t="str">
        <f>TEXT(shipments[[#This Row],[Shipdate]],"MMMM")</f>
        <v>January</v>
      </c>
      <c r="L91">
        <f>YEAR(shipments[[#This Row],[Shipdate]])</f>
        <v>2023</v>
      </c>
    </row>
    <row r="92" spans="1:12" x14ac:dyDescent="0.3">
      <c r="A92" s="21" t="s">
        <v>96</v>
      </c>
      <c r="B92" s="21" t="s">
        <v>7940</v>
      </c>
      <c r="C92" s="21" t="s">
        <v>7924</v>
      </c>
      <c r="D92" s="21" t="s">
        <v>7937</v>
      </c>
      <c r="E92" s="22">
        <v>45562</v>
      </c>
      <c r="F92" s="23">
        <v>7434</v>
      </c>
      <c r="G92" s="21">
        <v>1239</v>
      </c>
      <c r="H92" s="21" t="s">
        <v>25</v>
      </c>
      <c r="I92" s="21">
        <f>IF(shipments[[#This Row],[Boxes]]&gt;0,shipments[[#This Row],[Amount]]/shipments[[#This Row],[Boxes]],"NA")</f>
        <v>6</v>
      </c>
      <c r="J92" s="21" t="str">
        <f>IF(shipments[[#This Row],[Order_Status]] = "Delivered","Yes","No")</f>
        <v>No</v>
      </c>
      <c r="K92" s="21" t="str">
        <f>TEXT(shipments[[#This Row],[Shipdate]],"MMMM")</f>
        <v>September</v>
      </c>
      <c r="L92" s="21">
        <f>YEAR(shipments[[#This Row],[Shipdate]])</f>
        <v>2024</v>
      </c>
    </row>
    <row r="93" spans="1:12" x14ac:dyDescent="0.3">
      <c r="A93" t="s">
        <v>97</v>
      </c>
      <c r="B93" t="s">
        <v>7940</v>
      </c>
      <c r="C93" t="s">
        <v>7924</v>
      </c>
      <c r="D93" t="s">
        <v>7938</v>
      </c>
      <c r="E93" s="1">
        <v>45238</v>
      </c>
      <c r="F93" s="6">
        <v>4065.75</v>
      </c>
      <c r="G93">
        <v>407</v>
      </c>
      <c r="H93" t="s">
        <v>3</v>
      </c>
      <c r="I93">
        <f>IF(shipments[[#This Row],[Boxes]]&gt;0,shipments[[#This Row],[Amount]]/shipments[[#This Row],[Boxes]],"NA")</f>
        <v>9.9895577395577391</v>
      </c>
      <c r="J93" t="str">
        <f>IF(shipments[[#This Row],[Order_Status]] = "Delivered","Yes","No")</f>
        <v>Yes</v>
      </c>
      <c r="K93" t="str">
        <f>TEXT(shipments[[#This Row],[Shipdate]],"MMMM")</f>
        <v>November</v>
      </c>
      <c r="L93">
        <f>YEAR(shipments[[#This Row],[Shipdate]])</f>
        <v>2023</v>
      </c>
    </row>
    <row r="94" spans="1:12" x14ac:dyDescent="0.3">
      <c r="A94" t="s">
        <v>98</v>
      </c>
      <c r="B94" t="s">
        <v>7940</v>
      </c>
      <c r="C94" t="s">
        <v>7924</v>
      </c>
      <c r="D94" t="s">
        <v>7939</v>
      </c>
      <c r="E94" s="1">
        <v>45149</v>
      </c>
      <c r="F94" s="6">
        <v>7517.25</v>
      </c>
      <c r="G94">
        <v>1074</v>
      </c>
      <c r="H94" t="s">
        <v>3</v>
      </c>
      <c r="I94">
        <f>IF(shipments[[#This Row],[Boxes]]&gt;0,shipments[[#This Row],[Amount]]/shipments[[#This Row],[Boxes]],"NA")</f>
        <v>6.9993016759776534</v>
      </c>
      <c r="J94" t="str">
        <f>IF(shipments[[#This Row],[Order_Status]] = "Delivered","Yes","No")</f>
        <v>Yes</v>
      </c>
      <c r="K94" t="str">
        <f>TEXT(shipments[[#This Row],[Shipdate]],"MMMM")</f>
        <v>August</v>
      </c>
      <c r="L94">
        <f>YEAR(shipments[[#This Row],[Shipdate]])</f>
        <v>2023</v>
      </c>
    </row>
    <row r="95" spans="1:12" x14ac:dyDescent="0.3">
      <c r="A95" t="s">
        <v>99</v>
      </c>
      <c r="B95" t="s">
        <v>7940</v>
      </c>
      <c r="C95" t="s">
        <v>7924</v>
      </c>
      <c r="D95" t="s">
        <v>7935</v>
      </c>
      <c r="E95" s="1">
        <v>45308</v>
      </c>
      <c r="F95" s="6">
        <v>4214.25</v>
      </c>
      <c r="G95">
        <v>527</v>
      </c>
      <c r="H95" t="s">
        <v>3</v>
      </c>
      <c r="I95">
        <f>IF(shipments[[#This Row],[Boxes]]&gt;0,shipments[[#This Row],[Amount]]/shipments[[#This Row],[Boxes]],"NA")</f>
        <v>7.9966793168880459</v>
      </c>
      <c r="J95" t="str">
        <f>IF(shipments[[#This Row],[Order_Status]] = "Delivered","Yes","No")</f>
        <v>Yes</v>
      </c>
      <c r="K95" t="str">
        <f>TEXT(shipments[[#This Row],[Shipdate]],"MMMM")</f>
        <v>January</v>
      </c>
      <c r="L95">
        <f>YEAR(shipments[[#This Row],[Shipdate]])</f>
        <v>2024</v>
      </c>
    </row>
    <row r="96" spans="1:12" x14ac:dyDescent="0.3">
      <c r="A96" t="s">
        <v>100</v>
      </c>
      <c r="B96" t="s">
        <v>7940</v>
      </c>
      <c r="C96" t="s">
        <v>7925</v>
      </c>
      <c r="D96" t="s">
        <v>7938</v>
      </c>
      <c r="E96" s="1">
        <v>45063</v>
      </c>
      <c r="F96" s="6">
        <v>6205.5</v>
      </c>
      <c r="G96">
        <v>388</v>
      </c>
      <c r="H96" t="s">
        <v>3</v>
      </c>
      <c r="I96">
        <f>IF(shipments[[#This Row],[Boxes]]&gt;0,shipments[[#This Row],[Amount]]/shipments[[#This Row],[Boxes]],"NA")</f>
        <v>15.993556701030927</v>
      </c>
      <c r="J96" t="str">
        <f>IF(shipments[[#This Row],[Order_Status]] = "Delivered","Yes","No")</f>
        <v>Yes</v>
      </c>
      <c r="K96" t="str">
        <f>TEXT(shipments[[#This Row],[Shipdate]],"MMMM")</f>
        <v>May</v>
      </c>
      <c r="L96">
        <f>YEAR(shipments[[#This Row],[Shipdate]])</f>
        <v>2023</v>
      </c>
    </row>
    <row r="97" spans="1:12" x14ac:dyDescent="0.3">
      <c r="A97" t="s">
        <v>101</v>
      </c>
      <c r="B97" t="s">
        <v>7940</v>
      </c>
      <c r="C97" t="s">
        <v>7925</v>
      </c>
      <c r="D97" t="s">
        <v>7939</v>
      </c>
      <c r="E97" s="1">
        <v>45085</v>
      </c>
      <c r="F97" s="6">
        <v>6439.5</v>
      </c>
      <c r="G97">
        <v>430</v>
      </c>
      <c r="H97" t="s">
        <v>3</v>
      </c>
      <c r="I97">
        <f>IF(shipments[[#This Row],[Boxes]]&gt;0,shipments[[#This Row],[Amount]]/shipments[[#This Row],[Boxes]],"NA")</f>
        <v>14.975581395348836</v>
      </c>
      <c r="J97" t="str">
        <f>IF(shipments[[#This Row],[Order_Status]] = "Delivered","Yes","No")</f>
        <v>Yes</v>
      </c>
      <c r="K97" t="str">
        <f>TEXT(shipments[[#This Row],[Shipdate]],"MMMM")</f>
        <v>June</v>
      </c>
      <c r="L97">
        <f>YEAR(shipments[[#This Row],[Shipdate]])</f>
        <v>2023</v>
      </c>
    </row>
    <row r="98" spans="1:12" x14ac:dyDescent="0.3">
      <c r="A98" t="s">
        <v>102</v>
      </c>
      <c r="B98" t="s">
        <v>7940</v>
      </c>
      <c r="C98" t="s">
        <v>7925</v>
      </c>
      <c r="D98" t="s">
        <v>7939</v>
      </c>
      <c r="E98" s="1">
        <v>45342</v>
      </c>
      <c r="F98" s="6">
        <v>10122.75</v>
      </c>
      <c r="G98">
        <v>563</v>
      </c>
      <c r="H98" t="s">
        <v>3</v>
      </c>
      <c r="I98">
        <f>IF(shipments[[#This Row],[Boxes]]&gt;0,shipments[[#This Row],[Amount]]/shipments[[#This Row],[Boxes]],"NA")</f>
        <v>17.980017761989341</v>
      </c>
      <c r="J98" t="str">
        <f>IF(shipments[[#This Row],[Order_Status]] = "Delivered","Yes","No")</f>
        <v>Yes</v>
      </c>
      <c r="K98" t="str">
        <f>TEXT(shipments[[#This Row],[Shipdate]],"MMMM")</f>
        <v>February</v>
      </c>
      <c r="L98">
        <f>YEAR(shipments[[#This Row],[Shipdate]])</f>
        <v>2024</v>
      </c>
    </row>
    <row r="99" spans="1:12" x14ac:dyDescent="0.3">
      <c r="A99" t="s">
        <v>103</v>
      </c>
      <c r="B99" t="s">
        <v>7940</v>
      </c>
      <c r="C99" t="s">
        <v>7926</v>
      </c>
      <c r="D99" t="s">
        <v>7935</v>
      </c>
      <c r="E99" s="1">
        <v>45133</v>
      </c>
      <c r="F99" s="6">
        <v>8178.75</v>
      </c>
      <c r="G99">
        <v>482</v>
      </c>
      <c r="H99" t="s">
        <v>3</v>
      </c>
      <c r="I99">
        <f>IF(shipments[[#This Row],[Boxes]]&gt;0,shipments[[#This Row],[Amount]]/shipments[[#This Row],[Boxes]],"NA")</f>
        <v>16.968360995850624</v>
      </c>
      <c r="J99" t="str">
        <f>IF(shipments[[#This Row],[Order_Status]] = "Delivered","Yes","No")</f>
        <v>Yes</v>
      </c>
      <c r="K99" t="str">
        <f>TEXT(shipments[[#This Row],[Shipdate]],"MMMM")</f>
        <v>July</v>
      </c>
      <c r="L99">
        <f>YEAR(shipments[[#This Row],[Shipdate]])</f>
        <v>2023</v>
      </c>
    </row>
    <row r="100" spans="1:12" x14ac:dyDescent="0.3">
      <c r="A100" t="s">
        <v>104</v>
      </c>
      <c r="B100" t="s">
        <v>7940</v>
      </c>
      <c r="C100" t="s">
        <v>7927</v>
      </c>
      <c r="D100" t="s">
        <v>7934</v>
      </c>
      <c r="E100" s="1">
        <v>45349</v>
      </c>
      <c r="F100" s="6">
        <v>11650.5</v>
      </c>
      <c r="G100">
        <v>777</v>
      </c>
      <c r="H100" t="s">
        <v>3</v>
      </c>
      <c r="I100">
        <f>IF(shipments[[#This Row],[Boxes]]&gt;0,shipments[[#This Row],[Amount]]/shipments[[#This Row],[Boxes]],"NA")</f>
        <v>14.994208494208495</v>
      </c>
      <c r="J100" t="str">
        <f>IF(shipments[[#This Row],[Order_Status]] = "Delivered","Yes","No")</f>
        <v>Yes</v>
      </c>
      <c r="K100" t="str">
        <f>TEXT(shipments[[#This Row],[Shipdate]],"MMMM")</f>
        <v>February</v>
      </c>
      <c r="L100">
        <f>YEAR(shipments[[#This Row],[Shipdate]])</f>
        <v>2024</v>
      </c>
    </row>
    <row r="101" spans="1:12" x14ac:dyDescent="0.3">
      <c r="A101" t="s">
        <v>105</v>
      </c>
      <c r="B101" t="s">
        <v>7940</v>
      </c>
      <c r="C101" t="s">
        <v>7927</v>
      </c>
      <c r="D101" t="s">
        <v>7937</v>
      </c>
      <c r="E101" s="1">
        <v>45271</v>
      </c>
      <c r="F101" s="6">
        <v>13036.5</v>
      </c>
      <c r="G101">
        <v>815</v>
      </c>
      <c r="H101" t="s">
        <v>3</v>
      </c>
      <c r="I101">
        <f>IF(shipments[[#This Row],[Boxes]]&gt;0,shipments[[#This Row],[Amount]]/shipments[[#This Row],[Boxes]],"NA")</f>
        <v>15.995705521472393</v>
      </c>
      <c r="J101" t="str">
        <f>IF(shipments[[#This Row],[Order_Status]] = "Delivered","Yes","No")</f>
        <v>Yes</v>
      </c>
      <c r="K101" t="str">
        <f>TEXT(shipments[[#This Row],[Shipdate]],"MMMM")</f>
        <v>December</v>
      </c>
      <c r="L101">
        <f>YEAR(shipments[[#This Row],[Shipdate]])</f>
        <v>2023</v>
      </c>
    </row>
    <row r="102" spans="1:12" x14ac:dyDescent="0.3">
      <c r="A102" t="s">
        <v>106</v>
      </c>
      <c r="B102" t="s">
        <v>7940</v>
      </c>
      <c r="C102" t="s">
        <v>7927</v>
      </c>
      <c r="D102" t="s">
        <v>7938</v>
      </c>
      <c r="E102" s="1">
        <v>45244</v>
      </c>
      <c r="F102" s="6">
        <v>5933.25</v>
      </c>
      <c r="G102">
        <v>424</v>
      </c>
      <c r="H102" t="s">
        <v>3</v>
      </c>
      <c r="I102">
        <f>IF(shipments[[#This Row],[Boxes]]&gt;0,shipments[[#This Row],[Amount]]/shipments[[#This Row],[Boxes]],"NA")</f>
        <v>13.993514150943396</v>
      </c>
      <c r="J102" t="str">
        <f>IF(shipments[[#This Row],[Order_Status]] = "Delivered","Yes","No")</f>
        <v>Yes</v>
      </c>
      <c r="K102" t="str">
        <f>TEXT(shipments[[#This Row],[Shipdate]],"MMMM")</f>
        <v>November</v>
      </c>
      <c r="L102">
        <f>YEAR(shipments[[#This Row],[Shipdate]])</f>
        <v>2023</v>
      </c>
    </row>
    <row r="103" spans="1:12" x14ac:dyDescent="0.3">
      <c r="A103" s="21" t="s">
        <v>107</v>
      </c>
      <c r="B103" s="21" t="s">
        <v>7940</v>
      </c>
      <c r="C103" s="21" t="s">
        <v>7927</v>
      </c>
      <c r="D103" s="21" t="s">
        <v>7938</v>
      </c>
      <c r="E103" s="22">
        <v>45517</v>
      </c>
      <c r="F103" s="23">
        <v>8205.75</v>
      </c>
      <c r="G103" s="21">
        <v>548</v>
      </c>
      <c r="H103" s="21" t="s">
        <v>9</v>
      </c>
      <c r="I103" s="21">
        <f>IF(shipments[[#This Row],[Boxes]]&gt;0,shipments[[#This Row],[Amount]]/shipments[[#This Row],[Boxes]],"NA")</f>
        <v>14.973996350364963</v>
      </c>
      <c r="J103" s="21" t="str">
        <f>IF(shipments[[#This Row],[Order_Status]] = "Delivered","Yes","No")</f>
        <v>No</v>
      </c>
      <c r="K103" s="21" t="str">
        <f>TEXT(shipments[[#This Row],[Shipdate]],"MMMM")</f>
        <v>August</v>
      </c>
      <c r="L103" s="21">
        <f>YEAR(shipments[[#This Row],[Shipdate]])</f>
        <v>2024</v>
      </c>
    </row>
    <row r="104" spans="1:12" x14ac:dyDescent="0.3">
      <c r="A104" t="s">
        <v>108</v>
      </c>
      <c r="B104" t="s">
        <v>7940</v>
      </c>
      <c r="C104" t="s">
        <v>7928</v>
      </c>
      <c r="D104" t="s">
        <v>7934</v>
      </c>
      <c r="E104" s="1">
        <v>45274</v>
      </c>
      <c r="F104" s="6">
        <v>1037.25</v>
      </c>
      <c r="G104">
        <v>149</v>
      </c>
      <c r="H104" t="s">
        <v>3</v>
      </c>
      <c r="I104">
        <f>IF(shipments[[#This Row],[Boxes]]&gt;0,shipments[[#This Row],[Amount]]/shipments[[#This Row],[Boxes]],"NA")</f>
        <v>6.9614093959731544</v>
      </c>
      <c r="J104" t="str">
        <f>IF(shipments[[#This Row],[Order_Status]] = "Delivered","Yes","No")</f>
        <v>Yes</v>
      </c>
      <c r="K104" t="str">
        <f>TEXT(shipments[[#This Row],[Shipdate]],"MMMM")</f>
        <v>December</v>
      </c>
      <c r="L104">
        <f>YEAR(shipments[[#This Row],[Shipdate]])</f>
        <v>2023</v>
      </c>
    </row>
    <row r="105" spans="1:12" x14ac:dyDescent="0.3">
      <c r="A105" t="s">
        <v>109</v>
      </c>
      <c r="B105" t="s">
        <v>7940</v>
      </c>
      <c r="C105" t="s">
        <v>7928</v>
      </c>
      <c r="D105" t="s">
        <v>7939</v>
      </c>
      <c r="E105" s="1">
        <v>45231</v>
      </c>
      <c r="F105" s="6">
        <v>8284.5</v>
      </c>
      <c r="G105">
        <v>921</v>
      </c>
      <c r="H105" t="s">
        <v>3</v>
      </c>
      <c r="I105">
        <f>IF(shipments[[#This Row],[Boxes]]&gt;0,shipments[[#This Row],[Amount]]/shipments[[#This Row],[Boxes]],"NA")</f>
        <v>8.9951140065146582</v>
      </c>
      <c r="J105" t="str">
        <f>IF(shipments[[#This Row],[Order_Status]] = "Delivered","Yes","No")</f>
        <v>Yes</v>
      </c>
      <c r="K105" t="str">
        <f>TEXT(shipments[[#This Row],[Shipdate]],"MMMM")</f>
        <v>November</v>
      </c>
      <c r="L105">
        <f>YEAR(shipments[[#This Row],[Shipdate]])</f>
        <v>2023</v>
      </c>
    </row>
    <row r="106" spans="1:12" x14ac:dyDescent="0.3">
      <c r="A106" t="s">
        <v>110</v>
      </c>
      <c r="B106" t="s">
        <v>7940</v>
      </c>
      <c r="C106" t="s">
        <v>7928</v>
      </c>
      <c r="D106" t="s">
        <v>7935</v>
      </c>
      <c r="E106" s="1">
        <v>45372</v>
      </c>
      <c r="F106" s="6">
        <v>832.5</v>
      </c>
      <c r="G106">
        <v>84</v>
      </c>
      <c r="H106" t="s">
        <v>3</v>
      </c>
      <c r="I106">
        <f>IF(shipments[[#This Row],[Boxes]]&gt;0,shipments[[#This Row],[Amount]]/shipments[[#This Row],[Boxes]],"NA")</f>
        <v>9.9107142857142865</v>
      </c>
      <c r="J106" t="str">
        <f>IF(shipments[[#This Row],[Order_Status]] = "Delivered","Yes","No")</f>
        <v>Yes</v>
      </c>
      <c r="K106" t="str">
        <f>TEXT(shipments[[#This Row],[Shipdate]],"MMMM")</f>
        <v>March</v>
      </c>
      <c r="L106">
        <f>YEAR(shipments[[#This Row],[Shipdate]])</f>
        <v>2024</v>
      </c>
    </row>
    <row r="107" spans="1:12" x14ac:dyDescent="0.3">
      <c r="A107" t="s">
        <v>111</v>
      </c>
      <c r="B107" t="s">
        <v>7940</v>
      </c>
      <c r="C107" t="s">
        <v>7929</v>
      </c>
      <c r="D107" t="s">
        <v>7934</v>
      </c>
      <c r="E107" s="1">
        <v>45257</v>
      </c>
      <c r="F107" s="6">
        <v>10219.5</v>
      </c>
      <c r="G107">
        <v>1136</v>
      </c>
      <c r="H107" t="s">
        <v>3</v>
      </c>
      <c r="I107">
        <f>IF(shipments[[#This Row],[Boxes]]&gt;0,shipments[[#This Row],[Amount]]/shipments[[#This Row],[Boxes]],"NA")</f>
        <v>8.996038732394366</v>
      </c>
      <c r="J107" t="str">
        <f>IF(shipments[[#This Row],[Order_Status]] = "Delivered","Yes","No")</f>
        <v>Yes</v>
      </c>
      <c r="K107" t="str">
        <f>TEXT(shipments[[#This Row],[Shipdate]],"MMMM")</f>
        <v>November</v>
      </c>
      <c r="L107">
        <f>YEAR(shipments[[#This Row],[Shipdate]])</f>
        <v>2023</v>
      </c>
    </row>
    <row r="108" spans="1:12" x14ac:dyDescent="0.3">
      <c r="A108" s="21" t="s">
        <v>112</v>
      </c>
      <c r="B108" s="21" t="s">
        <v>7940</v>
      </c>
      <c r="C108" s="21" t="s">
        <v>7929</v>
      </c>
      <c r="D108" s="21" t="s">
        <v>7935</v>
      </c>
      <c r="E108" s="22">
        <v>45135</v>
      </c>
      <c r="F108" s="23">
        <v>9090</v>
      </c>
      <c r="G108" s="21">
        <v>1299</v>
      </c>
      <c r="H108" s="21" t="s">
        <v>25</v>
      </c>
      <c r="I108" s="21">
        <f>IF(shipments[[#This Row],[Boxes]]&gt;0,shipments[[#This Row],[Amount]]/shipments[[#This Row],[Boxes]],"NA")</f>
        <v>6.9976905311778292</v>
      </c>
      <c r="J108" s="21" t="str">
        <f>IF(shipments[[#This Row],[Order_Status]] = "Delivered","Yes","No")</f>
        <v>No</v>
      </c>
      <c r="K108" s="21" t="str">
        <f>TEXT(shipments[[#This Row],[Shipdate]],"MMMM")</f>
        <v>July</v>
      </c>
      <c r="L108" s="21">
        <f>YEAR(shipments[[#This Row],[Shipdate]])</f>
        <v>2023</v>
      </c>
    </row>
    <row r="109" spans="1:12" x14ac:dyDescent="0.3">
      <c r="A109" t="s">
        <v>113</v>
      </c>
      <c r="B109" t="s">
        <v>7940</v>
      </c>
      <c r="C109" t="s">
        <v>7929</v>
      </c>
      <c r="D109" t="s">
        <v>7934</v>
      </c>
      <c r="E109" s="1">
        <v>45280</v>
      </c>
      <c r="F109" s="6">
        <v>15849</v>
      </c>
      <c r="G109">
        <v>1982</v>
      </c>
      <c r="H109" t="s">
        <v>3</v>
      </c>
      <c r="I109">
        <f>IF(shipments[[#This Row],[Boxes]]&gt;0,shipments[[#This Row],[Amount]]/shipments[[#This Row],[Boxes]],"NA")</f>
        <v>7.9964682139253283</v>
      </c>
      <c r="J109" t="str">
        <f>IF(shipments[[#This Row],[Order_Status]] = "Delivered","Yes","No")</f>
        <v>Yes</v>
      </c>
      <c r="K109" t="str">
        <f>TEXT(shipments[[#This Row],[Shipdate]],"MMMM")</f>
        <v>December</v>
      </c>
      <c r="L109">
        <f>YEAR(shipments[[#This Row],[Shipdate]])</f>
        <v>2023</v>
      </c>
    </row>
    <row r="110" spans="1:12" x14ac:dyDescent="0.3">
      <c r="A110" s="21" t="s">
        <v>114</v>
      </c>
      <c r="B110" s="21" t="s">
        <v>7940</v>
      </c>
      <c r="C110" s="21" t="s">
        <v>7930</v>
      </c>
      <c r="D110" s="21" t="s">
        <v>7934</v>
      </c>
      <c r="E110" s="22">
        <v>45533</v>
      </c>
      <c r="F110" s="23">
        <v>9789.75</v>
      </c>
      <c r="G110" s="21">
        <v>377</v>
      </c>
      <c r="H110" s="21" t="s">
        <v>9</v>
      </c>
      <c r="I110" s="21">
        <f>IF(shipments[[#This Row],[Boxes]]&gt;0,shipments[[#This Row],[Amount]]/shipments[[#This Row],[Boxes]],"NA")</f>
        <v>25.967506631299734</v>
      </c>
      <c r="J110" s="21" t="str">
        <f>IF(shipments[[#This Row],[Order_Status]] = "Delivered","Yes","No")</f>
        <v>No</v>
      </c>
      <c r="K110" s="21" t="str">
        <f>TEXT(shipments[[#This Row],[Shipdate]],"MMMM")</f>
        <v>August</v>
      </c>
      <c r="L110" s="21">
        <f>YEAR(shipments[[#This Row],[Shipdate]])</f>
        <v>2024</v>
      </c>
    </row>
    <row r="111" spans="1:12" x14ac:dyDescent="0.3">
      <c r="A111" t="s">
        <v>115</v>
      </c>
      <c r="B111" t="s">
        <v>7940</v>
      </c>
      <c r="C111" t="s">
        <v>7931</v>
      </c>
      <c r="D111" t="s">
        <v>7935</v>
      </c>
      <c r="E111" s="1">
        <v>45301</v>
      </c>
      <c r="F111" s="6">
        <v>12744</v>
      </c>
      <c r="G111">
        <v>1062</v>
      </c>
      <c r="H111" t="s">
        <v>3</v>
      </c>
      <c r="I111">
        <f>IF(shipments[[#This Row],[Boxes]]&gt;0,shipments[[#This Row],[Amount]]/shipments[[#This Row],[Boxes]],"NA")</f>
        <v>12</v>
      </c>
      <c r="J111" t="str">
        <f>IF(shipments[[#This Row],[Order_Status]] = "Delivered","Yes","No")</f>
        <v>Yes</v>
      </c>
      <c r="K111" t="str">
        <f>TEXT(shipments[[#This Row],[Shipdate]],"MMMM")</f>
        <v>January</v>
      </c>
      <c r="L111">
        <f>YEAR(shipments[[#This Row],[Shipdate]])</f>
        <v>2024</v>
      </c>
    </row>
    <row r="112" spans="1:12" x14ac:dyDescent="0.3">
      <c r="A112" t="s">
        <v>116</v>
      </c>
      <c r="B112" t="s">
        <v>7940</v>
      </c>
      <c r="C112" t="s">
        <v>7931</v>
      </c>
      <c r="D112" t="s">
        <v>7937</v>
      </c>
      <c r="E112" s="1">
        <v>45467</v>
      </c>
      <c r="F112" s="6">
        <v>12604.5</v>
      </c>
      <c r="G112">
        <v>1261</v>
      </c>
      <c r="H112" t="s">
        <v>3</v>
      </c>
      <c r="I112">
        <f>IF(shipments[[#This Row],[Boxes]]&gt;0,shipments[[#This Row],[Amount]]/shipments[[#This Row],[Boxes]],"NA")</f>
        <v>9.9956383822363204</v>
      </c>
      <c r="J112" t="str">
        <f>IF(shipments[[#This Row],[Order_Status]] = "Delivered","Yes","No")</f>
        <v>Yes</v>
      </c>
      <c r="K112" t="str">
        <f>TEXT(shipments[[#This Row],[Shipdate]],"MMMM")</f>
        <v>June</v>
      </c>
      <c r="L112">
        <f>YEAR(shipments[[#This Row],[Shipdate]])</f>
        <v>2024</v>
      </c>
    </row>
    <row r="113" spans="1:12" x14ac:dyDescent="0.3">
      <c r="A113" t="s">
        <v>117</v>
      </c>
      <c r="B113" t="s">
        <v>7940</v>
      </c>
      <c r="C113" t="s">
        <v>7931</v>
      </c>
      <c r="D113" t="s">
        <v>7939</v>
      </c>
      <c r="E113" s="1">
        <v>45121</v>
      </c>
      <c r="F113" s="6">
        <v>3897</v>
      </c>
      <c r="G113">
        <v>325</v>
      </c>
      <c r="H113" t="s">
        <v>3</v>
      </c>
      <c r="I113">
        <f>IF(shipments[[#This Row],[Boxes]]&gt;0,shipments[[#This Row],[Amount]]/shipments[[#This Row],[Boxes]],"NA")</f>
        <v>11.990769230769232</v>
      </c>
      <c r="J113" t="str">
        <f>IF(shipments[[#This Row],[Order_Status]] = "Delivered","Yes","No")</f>
        <v>Yes</v>
      </c>
      <c r="K113" t="str">
        <f>TEXT(shipments[[#This Row],[Shipdate]],"MMMM")</f>
        <v>July</v>
      </c>
      <c r="L113">
        <f>YEAR(shipments[[#This Row],[Shipdate]])</f>
        <v>2023</v>
      </c>
    </row>
    <row r="114" spans="1:12" x14ac:dyDescent="0.3">
      <c r="A114" t="s">
        <v>118</v>
      </c>
      <c r="B114" t="s">
        <v>7940</v>
      </c>
      <c r="C114" t="s">
        <v>7932</v>
      </c>
      <c r="D114" t="s">
        <v>7935</v>
      </c>
      <c r="E114" s="1">
        <v>45261</v>
      </c>
      <c r="F114" s="6">
        <v>8064</v>
      </c>
      <c r="G114">
        <v>896</v>
      </c>
      <c r="H114" t="s">
        <v>3</v>
      </c>
      <c r="I114">
        <f>IF(shipments[[#This Row],[Boxes]]&gt;0,shipments[[#This Row],[Amount]]/shipments[[#This Row],[Boxes]],"NA")</f>
        <v>9</v>
      </c>
      <c r="J114" t="str">
        <f>IF(shipments[[#This Row],[Order_Status]] = "Delivered","Yes","No")</f>
        <v>Yes</v>
      </c>
      <c r="K114" t="str">
        <f>TEXT(shipments[[#This Row],[Shipdate]],"MMMM")</f>
        <v>December</v>
      </c>
      <c r="L114">
        <f>YEAR(shipments[[#This Row],[Shipdate]])</f>
        <v>2023</v>
      </c>
    </row>
    <row r="115" spans="1:12" x14ac:dyDescent="0.3">
      <c r="A115" s="21" t="s">
        <v>119</v>
      </c>
      <c r="B115" s="21" t="s">
        <v>7940</v>
      </c>
      <c r="C115" s="21" t="s">
        <v>7932</v>
      </c>
      <c r="D115" s="21" t="s">
        <v>7934</v>
      </c>
      <c r="E115" s="22">
        <v>45482</v>
      </c>
      <c r="F115" s="23">
        <v>1455.75</v>
      </c>
      <c r="G115" s="21">
        <v>208</v>
      </c>
      <c r="H115" s="21" t="s">
        <v>9</v>
      </c>
      <c r="I115" s="21">
        <f>IF(shipments[[#This Row],[Boxes]]&gt;0,shipments[[#This Row],[Amount]]/shipments[[#This Row],[Boxes]],"NA")</f>
        <v>6.9987980769230766</v>
      </c>
      <c r="J115" s="21" t="str">
        <f>IF(shipments[[#This Row],[Order_Status]] = "Delivered","Yes","No")</f>
        <v>No</v>
      </c>
      <c r="K115" s="21" t="str">
        <f>TEXT(shipments[[#This Row],[Shipdate]],"MMMM")</f>
        <v>July</v>
      </c>
      <c r="L115" s="21">
        <f>YEAR(shipments[[#This Row],[Shipdate]])</f>
        <v>2024</v>
      </c>
    </row>
    <row r="116" spans="1:12" x14ac:dyDescent="0.3">
      <c r="A116" s="21" t="s">
        <v>120</v>
      </c>
      <c r="B116" s="21" t="s">
        <v>7940</v>
      </c>
      <c r="C116" s="21" t="s">
        <v>7932</v>
      </c>
      <c r="D116" s="21" t="s">
        <v>7937</v>
      </c>
      <c r="E116" s="22">
        <v>45489</v>
      </c>
      <c r="F116" s="23">
        <v>1381.5</v>
      </c>
      <c r="G116" s="21">
        <v>154</v>
      </c>
      <c r="H116" s="21" t="s">
        <v>9</v>
      </c>
      <c r="I116" s="21">
        <f>IF(shipments[[#This Row],[Boxes]]&gt;0,shipments[[#This Row],[Amount]]/shipments[[#This Row],[Boxes]],"NA")</f>
        <v>8.970779220779221</v>
      </c>
      <c r="J116" s="21" t="str">
        <f>IF(shipments[[#This Row],[Order_Status]] = "Delivered","Yes","No")</f>
        <v>No</v>
      </c>
      <c r="K116" s="21" t="str">
        <f>TEXT(shipments[[#This Row],[Shipdate]],"MMMM")</f>
        <v>July</v>
      </c>
      <c r="L116" s="21">
        <f>YEAR(shipments[[#This Row],[Shipdate]])</f>
        <v>2024</v>
      </c>
    </row>
    <row r="117" spans="1:12" x14ac:dyDescent="0.3">
      <c r="A117" t="s">
        <v>121</v>
      </c>
      <c r="B117" t="s">
        <v>7940</v>
      </c>
      <c r="C117" t="s">
        <v>7932</v>
      </c>
      <c r="D117" t="s">
        <v>7935</v>
      </c>
      <c r="E117" s="1">
        <v>44956</v>
      </c>
      <c r="F117" s="6">
        <v>1183.5</v>
      </c>
      <c r="G117">
        <v>119</v>
      </c>
      <c r="H117" t="s">
        <v>3</v>
      </c>
      <c r="I117">
        <f>IF(shipments[[#This Row],[Boxes]]&gt;0,shipments[[#This Row],[Amount]]/shipments[[#This Row],[Boxes]],"NA")</f>
        <v>9.9453781512605044</v>
      </c>
      <c r="J117" t="str">
        <f>IF(shipments[[#This Row],[Order_Status]] = "Delivered","Yes","No")</f>
        <v>Yes</v>
      </c>
      <c r="K117" t="str">
        <f>TEXT(shipments[[#This Row],[Shipdate]],"MMMM")</f>
        <v>January</v>
      </c>
      <c r="L117">
        <f>YEAR(shipments[[#This Row],[Shipdate]])</f>
        <v>2023</v>
      </c>
    </row>
    <row r="118" spans="1:12" x14ac:dyDescent="0.3">
      <c r="A118" t="s">
        <v>122</v>
      </c>
      <c r="B118" t="s">
        <v>7940</v>
      </c>
      <c r="C118" t="s">
        <v>7933</v>
      </c>
      <c r="D118" t="s">
        <v>7934</v>
      </c>
      <c r="E118" s="1">
        <v>45182</v>
      </c>
      <c r="F118" s="6">
        <v>8082</v>
      </c>
      <c r="G118">
        <v>426</v>
      </c>
      <c r="H118" t="s">
        <v>3</v>
      </c>
      <c r="I118">
        <f>IF(shipments[[#This Row],[Boxes]]&gt;0,shipments[[#This Row],[Amount]]/shipments[[#This Row],[Boxes]],"NA")</f>
        <v>18.971830985915492</v>
      </c>
      <c r="J118" t="str">
        <f>IF(shipments[[#This Row],[Order_Status]] = "Delivered","Yes","No")</f>
        <v>Yes</v>
      </c>
      <c r="K118" t="str">
        <f>TEXT(shipments[[#This Row],[Shipdate]],"MMMM")</f>
        <v>September</v>
      </c>
      <c r="L118">
        <f>YEAR(shipments[[#This Row],[Shipdate]])</f>
        <v>2023</v>
      </c>
    </row>
    <row r="119" spans="1:12" x14ac:dyDescent="0.3">
      <c r="A119" s="21" t="s">
        <v>123</v>
      </c>
      <c r="B119" s="21" t="s">
        <v>7940</v>
      </c>
      <c r="C119" s="21" t="s">
        <v>7933</v>
      </c>
      <c r="D119" s="21" t="s">
        <v>7937</v>
      </c>
      <c r="E119" s="22">
        <v>45496</v>
      </c>
      <c r="F119" s="23">
        <v>4835.25</v>
      </c>
      <c r="G119" s="21">
        <v>255</v>
      </c>
      <c r="H119" s="21" t="s">
        <v>9</v>
      </c>
      <c r="I119" s="21">
        <f>IF(shipments[[#This Row],[Boxes]]&gt;0,shipments[[#This Row],[Amount]]/shipments[[#This Row],[Boxes]],"NA")</f>
        <v>18.961764705882352</v>
      </c>
      <c r="J119" s="21" t="str">
        <f>IF(shipments[[#This Row],[Order_Status]] = "Delivered","Yes","No")</f>
        <v>No</v>
      </c>
      <c r="K119" s="21" t="str">
        <f>TEXT(shipments[[#This Row],[Shipdate]],"MMMM")</f>
        <v>July</v>
      </c>
      <c r="L119" s="21">
        <f>YEAR(shipments[[#This Row],[Shipdate]])</f>
        <v>2024</v>
      </c>
    </row>
    <row r="120" spans="1:12" x14ac:dyDescent="0.3">
      <c r="A120" t="s">
        <v>124</v>
      </c>
      <c r="B120" t="s">
        <v>7940</v>
      </c>
      <c r="C120" t="s">
        <v>7933</v>
      </c>
      <c r="D120" t="s">
        <v>7934</v>
      </c>
      <c r="E120" s="1">
        <v>45090</v>
      </c>
      <c r="F120" s="6">
        <v>1032.75</v>
      </c>
      <c r="G120">
        <v>55</v>
      </c>
      <c r="H120" t="s">
        <v>3</v>
      </c>
      <c r="I120">
        <f>IF(shipments[[#This Row],[Boxes]]&gt;0,shipments[[#This Row],[Amount]]/shipments[[#This Row],[Boxes]],"NA")</f>
        <v>18.777272727272727</v>
      </c>
      <c r="J120" t="str">
        <f>IF(shipments[[#This Row],[Order_Status]] = "Delivered","Yes","No")</f>
        <v>Yes</v>
      </c>
      <c r="K120" t="str">
        <f>TEXT(shipments[[#This Row],[Shipdate]],"MMMM")</f>
        <v>June</v>
      </c>
      <c r="L120">
        <f>YEAR(shipments[[#This Row],[Shipdate]])</f>
        <v>2023</v>
      </c>
    </row>
    <row r="121" spans="1:12" x14ac:dyDescent="0.3">
      <c r="A121" t="s">
        <v>125</v>
      </c>
      <c r="B121" t="s">
        <v>7940</v>
      </c>
      <c r="C121" t="s">
        <v>7933</v>
      </c>
      <c r="D121" t="s">
        <v>7936</v>
      </c>
      <c r="E121" s="1">
        <v>45471</v>
      </c>
      <c r="F121" s="6">
        <v>6090.75</v>
      </c>
      <c r="G121">
        <v>277</v>
      </c>
      <c r="H121" t="s">
        <v>3</v>
      </c>
      <c r="I121">
        <f>IF(shipments[[#This Row],[Boxes]]&gt;0,shipments[[#This Row],[Amount]]/shipments[[#This Row],[Boxes]],"NA")</f>
        <v>21.98826714801444</v>
      </c>
      <c r="J121" t="str">
        <f>IF(shipments[[#This Row],[Order_Status]] = "Delivered","Yes","No")</f>
        <v>Yes</v>
      </c>
      <c r="K121" t="str">
        <f>TEXT(shipments[[#This Row],[Shipdate]],"MMMM")</f>
        <v>June</v>
      </c>
      <c r="L121">
        <f>YEAR(shipments[[#This Row],[Shipdate]])</f>
        <v>2024</v>
      </c>
    </row>
    <row r="122" spans="1:12" x14ac:dyDescent="0.3">
      <c r="A122" t="s">
        <v>126</v>
      </c>
      <c r="B122" t="s">
        <v>7940</v>
      </c>
      <c r="C122" t="s">
        <v>7933</v>
      </c>
      <c r="D122" t="s">
        <v>7938</v>
      </c>
      <c r="E122" s="1">
        <v>45238</v>
      </c>
      <c r="F122" s="6">
        <v>6527.25</v>
      </c>
      <c r="G122">
        <v>344</v>
      </c>
      <c r="H122" t="s">
        <v>3</v>
      </c>
      <c r="I122">
        <f>IF(shipments[[#This Row],[Boxes]]&gt;0,shipments[[#This Row],[Amount]]/shipments[[#This Row],[Boxes]],"NA")</f>
        <v>18.974563953488371</v>
      </c>
      <c r="J122" t="str">
        <f>IF(shipments[[#This Row],[Order_Status]] = "Delivered","Yes","No")</f>
        <v>Yes</v>
      </c>
      <c r="K122" t="str">
        <f>TEXT(shipments[[#This Row],[Shipdate]],"MMMM")</f>
        <v>November</v>
      </c>
      <c r="L122">
        <f>YEAR(shipments[[#This Row],[Shipdate]])</f>
        <v>2023</v>
      </c>
    </row>
    <row r="123" spans="1:12" x14ac:dyDescent="0.3">
      <c r="A123" t="s">
        <v>127</v>
      </c>
      <c r="B123" t="s">
        <v>7940</v>
      </c>
      <c r="C123" t="s">
        <v>7933</v>
      </c>
      <c r="D123" t="s">
        <v>7937</v>
      </c>
      <c r="E123" s="1">
        <v>45254</v>
      </c>
      <c r="F123" s="6">
        <v>9742.5</v>
      </c>
      <c r="G123">
        <v>488</v>
      </c>
      <c r="H123" t="s">
        <v>3</v>
      </c>
      <c r="I123">
        <f>IF(shipments[[#This Row],[Boxes]]&gt;0,shipments[[#This Row],[Amount]]/shipments[[#This Row],[Boxes]],"NA")</f>
        <v>19.964139344262296</v>
      </c>
      <c r="J123" t="str">
        <f>IF(shipments[[#This Row],[Order_Status]] = "Delivered","Yes","No")</f>
        <v>Yes</v>
      </c>
      <c r="K123" t="str">
        <f>TEXT(shipments[[#This Row],[Shipdate]],"MMMM")</f>
        <v>November</v>
      </c>
      <c r="L123">
        <f>YEAR(shipments[[#This Row],[Shipdate]])</f>
        <v>2023</v>
      </c>
    </row>
    <row r="124" spans="1:12" x14ac:dyDescent="0.3">
      <c r="A124" t="s">
        <v>128</v>
      </c>
      <c r="B124" t="s">
        <v>7940</v>
      </c>
      <c r="C124" t="s">
        <v>7912</v>
      </c>
      <c r="D124" t="s">
        <v>7939</v>
      </c>
      <c r="E124" s="1">
        <v>45398</v>
      </c>
      <c r="F124" s="6">
        <v>2763</v>
      </c>
      <c r="G124">
        <v>213</v>
      </c>
      <c r="H124" t="s">
        <v>3</v>
      </c>
      <c r="I124">
        <f>IF(shipments[[#This Row],[Boxes]]&gt;0,shipments[[#This Row],[Amount]]/shipments[[#This Row],[Boxes]],"NA")</f>
        <v>12.971830985915492</v>
      </c>
      <c r="J124" t="str">
        <f>IF(shipments[[#This Row],[Order_Status]] = "Delivered","Yes","No")</f>
        <v>Yes</v>
      </c>
      <c r="K124" t="str">
        <f>TEXT(shipments[[#This Row],[Shipdate]],"MMMM")</f>
        <v>April</v>
      </c>
      <c r="L124">
        <f>YEAR(shipments[[#This Row],[Shipdate]])</f>
        <v>2024</v>
      </c>
    </row>
    <row r="125" spans="1:12" x14ac:dyDescent="0.3">
      <c r="A125" s="21" t="s">
        <v>129</v>
      </c>
      <c r="B125" s="21" t="s">
        <v>7940</v>
      </c>
      <c r="C125" s="21" t="s">
        <v>7912</v>
      </c>
      <c r="D125" s="21" t="s">
        <v>7939</v>
      </c>
      <c r="E125" s="22">
        <v>45530</v>
      </c>
      <c r="F125" s="23">
        <v>12458.25</v>
      </c>
      <c r="G125" s="21">
        <v>959</v>
      </c>
      <c r="H125" s="21" t="s">
        <v>9</v>
      </c>
      <c r="I125" s="21">
        <f>IF(shipments[[#This Row],[Boxes]]&gt;0,shipments[[#This Row],[Amount]]/shipments[[#This Row],[Boxes]],"NA")</f>
        <v>12.990875912408759</v>
      </c>
      <c r="J125" s="21" t="str">
        <f>IF(shipments[[#This Row],[Order_Status]] = "Delivered","Yes","No")</f>
        <v>No</v>
      </c>
      <c r="K125" s="21" t="str">
        <f>TEXT(shipments[[#This Row],[Shipdate]],"MMMM")</f>
        <v>August</v>
      </c>
      <c r="L125" s="21">
        <f>YEAR(shipments[[#This Row],[Shipdate]])</f>
        <v>2024</v>
      </c>
    </row>
    <row r="126" spans="1:12" x14ac:dyDescent="0.3">
      <c r="A126" s="21" t="s">
        <v>130</v>
      </c>
      <c r="B126" s="21" t="s">
        <v>7940</v>
      </c>
      <c r="C126" s="21" t="s">
        <v>7912</v>
      </c>
      <c r="D126" s="21" t="s">
        <v>7936</v>
      </c>
      <c r="E126" s="22">
        <v>45482</v>
      </c>
      <c r="F126" s="23">
        <v>11389.5</v>
      </c>
      <c r="G126" s="21">
        <v>814</v>
      </c>
      <c r="H126" s="21" t="s">
        <v>9</v>
      </c>
      <c r="I126" s="21">
        <f>IF(shipments[[#This Row],[Boxes]]&gt;0,shipments[[#This Row],[Amount]]/shipments[[#This Row],[Boxes]],"NA")</f>
        <v>13.992014742014742</v>
      </c>
      <c r="J126" s="21" t="str">
        <f>IF(shipments[[#This Row],[Order_Status]] = "Delivered","Yes","No")</f>
        <v>No</v>
      </c>
      <c r="K126" s="21" t="str">
        <f>TEXT(shipments[[#This Row],[Shipdate]],"MMMM")</f>
        <v>July</v>
      </c>
      <c r="L126" s="21">
        <f>YEAR(shipments[[#This Row],[Shipdate]])</f>
        <v>2024</v>
      </c>
    </row>
    <row r="127" spans="1:12" x14ac:dyDescent="0.3">
      <c r="A127" t="s">
        <v>131</v>
      </c>
      <c r="B127" t="s">
        <v>7940</v>
      </c>
      <c r="C127" t="s">
        <v>7912</v>
      </c>
      <c r="D127" t="s">
        <v>7937</v>
      </c>
      <c r="E127" s="1">
        <v>45062</v>
      </c>
      <c r="F127" s="6">
        <v>4608</v>
      </c>
      <c r="G127">
        <v>288</v>
      </c>
      <c r="H127" t="s">
        <v>3</v>
      </c>
      <c r="I127">
        <f>IF(shipments[[#This Row],[Boxes]]&gt;0,shipments[[#This Row],[Amount]]/shipments[[#This Row],[Boxes]],"NA")</f>
        <v>16</v>
      </c>
      <c r="J127" t="str">
        <f>IF(shipments[[#This Row],[Order_Status]] = "Delivered","Yes","No")</f>
        <v>Yes</v>
      </c>
      <c r="K127" t="str">
        <f>TEXT(shipments[[#This Row],[Shipdate]],"MMMM")</f>
        <v>May</v>
      </c>
      <c r="L127">
        <f>YEAR(shipments[[#This Row],[Shipdate]])</f>
        <v>2023</v>
      </c>
    </row>
    <row r="128" spans="1:12" x14ac:dyDescent="0.3">
      <c r="A128" t="s">
        <v>132</v>
      </c>
      <c r="B128" t="s">
        <v>7940</v>
      </c>
      <c r="C128" t="s">
        <v>7912</v>
      </c>
      <c r="D128" t="s">
        <v>7937</v>
      </c>
      <c r="E128" s="1">
        <v>45082</v>
      </c>
      <c r="F128" s="6">
        <v>1338.75</v>
      </c>
      <c r="G128">
        <v>84</v>
      </c>
      <c r="H128" t="s">
        <v>3</v>
      </c>
      <c r="I128">
        <f>IF(shipments[[#This Row],[Boxes]]&gt;0,shipments[[#This Row],[Amount]]/shipments[[#This Row],[Boxes]],"NA")</f>
        <v>15.9375</v>
      </c>
      <c r="J128" t="str">
        <f>IF(shipments[[#This Row],[Order_Status]] = "Delivered","Yes","No")</f>
        <v>Yes</v>
      </c>
      <c r="K128" t="str">
        <f>TEXT(shipments[[#This Row],[Shipdate]],"MMMM")</f>
        <v>June</v>
      </c>
      <c r="L128">
        <f>YEAR(shipments[[#This Row],[Shipdate]])</f>
        <v>2023</v>
      </c>
    </row>
    <row r="129" spans="1:12" x14ac:dyDescent="0.3">
      <c r="A129" t="s">
        <v>133</v>
      </c>
      <c r="B129" t="s">
        <v>7940</v>
      </c>
      <c r="C129" t="s">
        <v>7912</v>
      </c>
      <c r="D129" t="s">
        <v>7939</v>
      </c>
      <c r="E129" s="1">
        <v>45357</v>
      </c>
      <c r="F129" s="6">
        <v>4392</v>
      </c>
      <c r="G129">
        <v>275</v>
      </c>
      <c r="H129" t="s">
        <v>3</v>
      </c>
      <c r="I129">
        <f>IF(shipments[[#This Row],[Boxes]]&gt;0,shipments[[#This Row],[Amount]]/shipments[[#This Row],[Boxes]],"NA")</f>
        <v>15.970909090909091</v>
      </c>
      <c r="J129" t="str">
        <f>IF(shipments[[#This Row],[Order_Status]] = "Delivered","Yes","No")</f>
        <v>Yes</v>
      </c>
      <c r="K129" t="str">
        <f>TEXT(shipments[[#This Row],[Shipdate]],"MMMM")</f>
        <v>March</v>
      </c>
      <c r="L129">
        <f>YEAR(shipments[[#This Row],[Shipdate]])</f>
        <v>2024</v>
      </c>
    </row>
    <row r="130" spans="1:12" x14ac:dyDescent="0.3">
      <c r="A130" t="s">
        <v>134</v>
      </c>
      <c r="B130" t="s">
        <v>7940</v>
      </c>
      <c r="C130" t="s">
        <v>7912</v>
      </c>
      <c r="D130" t="s">
        <v>7934</v>
      </c>
      <c r="E130" s="1">
        <v>45019</v>
      </c>
      <c r="F130" s="6">
        <v>7976.25</v>
      </c>
      <c r="G130">
        <v>614</v>
      </c>
      <c r="H130" t="s">
        <v>3</v>
      </c>
      <c r="I130">
        <f>IF(shipments[[#This Row],[Boxes]]&gt;0,shipments[[#This Row],[Amount]]/shipments[[#This Row],[Boxes]],"NA")</f>
        <v>12.990635179153095</v>
      </c>
      <c r="J130" t="str">
        <f>IF(shipments[[#This Row],[Order_Status]] = "Delivered","Yes","No")</f>
        <v>Yes</v>
      </c>
      <c r="K130" t="str">
        <f>TEXT(shipments[[#This Row],[Shipdate]],"MMMM")</f>
        <v>April</v>
      </c>
      <c r="L130">
        <f>YEAR(shipments[[#This Row],[Shipdate]])</f>
        <v>2023</v>
      </c>
    </row>
    <row r="131" spans="1:12" x14ac:dyDescent="0.3">
      <c r="A131" t="s">
        <v>135</v>
      </c>
      <c r="B131" t="s">
        <v>7940</v>
      </c>
      <c r="C131" t="s">
        <v>7912</v>
      </c>
      <c r="D131" t="s">
        <v>7937</v>
      </c>
      <c r="E131" s="1">
        <v>45273</v>
      </c>
      <c r="F131" s="6">
        <v>6293.25</v>
      </c>
      <c r="G131">
        <v>394</v>
      </c>
      <c r="H131" t="s">
        <v>3</v>
      </c>
      <c r="I131">
        <f>IF(shipments[[#This Row],[Boxes]]&gt;0,shipments[[#This Row],[Amount]]/shipments[[#This Row],[Boxes]],"NA")</f>
        <v>15.972715736040609</v>
      </c>
      <c r="J131" t="str">
        <f>IF(shipments[[#This Row],[Order_Status]] = "Delivered","Yes","No")</f>
        <v>Yes</v>
      </c>
      <c r="K131" t="str">
        <f>TEXT(shipments[[#This Row],[Shipdate]],"MMMM")</f>
        <v>December</v>
      </c>
      <c r="L131">
        <f>YEAR(shipments[[#This Row],[Shipdate]])</f>
        <v>2023</v>
      </c>
    </row>
    <row r="132" spans="1:12" x14ac:dyDescent="0.3">
      <c r="A132" t="s">
        <v>136</v>
      </c>
      <c r="B132" t="s">
        <v>7940</v>
      </c>
      <c r="C132" t="s">
        <v>7914</v>
      </c>
      <c r="D132" t="s">
        <v>7939</v>
      </c>
      <c r="E132" s="1">
        <v>45037</v>
      </c>
      <c r="F132" s="6">
        <v>3550.5</v>
      </c>
      <c r="G132">
        <v>296</v>
      </c>
      <c r="H132" t="s">
        <v>3</v>
      </c>
      <c r="I132">
        <f>IF(shipments[[#This Row],[Boxes]]&gt;0,shipments[[#This Row],[Amount]]/shipments[[#This Row],[Boxes]],"NA")</f>
        <v>11.994932432432432</v>
      </c>
      <c r="J132" t="str">
        <f>IF(shipments[[#This Row],[Order_Status]] = "Delivered","Yes","No")</f>
        <v>Yes</v>
      </c>
      <c r="K132" t="str">
        <f>TEXT(shipments[[#This Row],[Shipdate]],"MMMM")</f>
        <v>April</v>
      </c>
      <c r="L132">
        <f>YEAR(shipments[[#This Row],[Shipdate]])</f>
        <v>2023</v>
      </c>
    </row>
    <row r="133" spans="1:12" x14ac:dyDescent="0.3">
      <c r="A133" s="21" t="s">
        <v>137</v>
      </c>
      <c r="B133" s="21" t="s">
        <v>7940</v>
      </c>
      <c r="C133" s="21" t="s">
        <v>7915</v>
      </c>
      <c r="D133" s="21" t="s">
        <v>7934</v>
      </c>
      <c r="E133" s="22">
        <v>45483</v>
      </c>
      <c r="F133" s="23">
        <v>5649.75</v>
      </c>
      <c r="G133" s="21">
        <v>707</v>
      </c>
      <c r="H133" s="21" t="s">
        <v>9</v>
      </c>
      <c r="I133" s="21">
        <f>IF(shipments[[#This Row],[Boxes]]&gt;0,shipments[[#This Row],[Amount]]/shipments[[#This Row],[Boxes]],"NA")</f>
        <v>7.9911598302687414</v>
      </c>
      <c r="J133" s="21" t="str">
        <f>IF(shipments[[#This Row],[Order_Status]] = "Delivered","Yes","No")</f>
        <v>No</v>
      </c>
      <c r="K133" s="21" t="str">
        <f>TEXT(shipments[[#This Row],[Shipdate]],"MMMM")</f>
        <v>July</v>
      </c>
      <c r="L133" s="21">
        <f>YEAR(shipments[[#This Row],[Shipdate]])</f>
        <v>2024</v>
      </c>
    </row>
    <row r="134" spans="1:12" x14ac:dyDescent="0.3">
      <c r="A134" t="s">
        <v>138</v>
      </c>
      <c r="B134" t="s">
        <v>7940</v>
      </c>
      <c r="C134" t="s">
        <v>7915</v>
      </c>
      <c r="D134" t="s">
        <v>7934</v>
      </c>
      <c r="E134" s="1">
        <v>44928</v>
      </c>
      <c r="F134" s="6">
        <v>1539</v>
      </c>
      <c r="G134">
        <v>171</v>
      </c>
      <c r="H134" t="s">
        <v>3</v>
      </c>
      <c r="I134">
        <f>IF(shipments[[#This Row],[Boxes]]&gt;0,shipments[[#This Row],[Amount]]/shipments[[#This Row],[Boxes]],"NA")</f>
        <v>9</v>
      </c>
      <c r="J134" t="str">
        <f>IF(shipments[[#This Row],[Order_Status]] = "Delivered","Yes","No")</f>
        <v>Yes</v>
      </c>
      <c r="K134" t="str">
        <f>TEXT(shipments[[#This Row],[Shipdate]],"MMMM")</f>
        <v>January</v>
      </c>
      <c r="L134">
        <f>YEAR(shipments[[#This Row],[Shipdate]])</f>
        <v>2023</v>
      </c>
    </row>
    <row r="135" spans="1:12" x14ac:dyDescent="0.3">
      <c r="A135" s="21" t="s">
        <v>139</v>
      </c>
      <c r="B135" s="21" t="s">
        <v>7940</v>
      </c>
      <c r="C135" s="21" t="s">
        <v>7915</v>
      </c>
      <c r="D135" s="21" t="s">
        <v>7936</v>
      </c>
      <c r="E135" s="22">
        <v>45520</v>
      </c>
      <c r="F135" s="23">
        <v>1048.5</v>
      </c>
      <c r="G135" s="21">
        <v>117</v>
      </c>
      <c r="H135" s="21" t="s">
        <v>9</v>
      </c>
      <c r="I135" s="21">
        <f>IF(shipments[[#This Row],[Boxes]]&gt;0,shipments[[#This Row],[Amount]]/shipments[[#This Row],[Boxes]],"NA")</f>
        <v>8.9615384615384617</v>
      </c>
      <c r="J135" s="21" t="str">
        <f>IF(shipments[[#This Row],[Order_Status]] = "Delivered","Yes","No")</f>
        <v>No</v>
      </c>
      <c r="K135" s="21" t="str">
        <f>TEXT(shipments[[#This Row],[Shipdate]],"MMMM")</f>
        <v>August</v>
      </c>
      <c r="L135" s="21">
        <f>YEAR(shipments[[#This Row],[Shipdate]])</f>
        <v>2024</v>
      </c>
    </row>
    <row r="136" spans="1:12" x14ac:dyDescent="0.3">
      <c r="A136" s="21" t="s">
        <v>140</v>
      </c>
      <c r="B136" s="21" t="s">
        <v>7940</v>
      </c>
      <c r="C136" s="21" t="s">
        <v>7916</v>
      </c>
      <c r="D136" s="21" t="s">
        <v>7938</v>
      </c>
      <c r="E136" s="22">
        <v>45489</v>
      </c>
      <c r="F136" s="23">
        <v>738</v>
      </c>
      <c r="G136" s="21">
        <v>93</v>
      </c>
      <c r="H136" s="21" t="s">
        <v>9</v>
      </c>
      <c r="I136" s="21">
        <f>IF(shipments[[#This Row],[Boxes]]&gt;0,shipments[[#This Row],[Amount]]/shipments[[#This Row],[Boxes]],"NA")</f>
        <v>7.935483870967742</v>
      </c>
      <c r="J136" s="21" t="str">
        <f>IF(shipments[[#This Row],[Order_Status]] = "Delivered","Yes","No")</f>
        <v>No</v>
      </c>
      <c r="K136" s="21" t="str">
        <f>TEXT(shipments[[#This Row],[Shipdate]],"MMMM")</f>
        <v>July</v>
      </c>
      <c r="L136" s="21">
        <f>YEAR(shipments[[#This Row],[Shipdate]])</f>
        <v>2024</v>
      </c>
    </row>
    <row r="137" spans="1:12" x14ac:dyDescent="0.3">
      <c r="A137" t="s">
        <v>141</v>
      </c>
      <c r="B137" t="s">
        <v>7940</v>
      </c>
      <c r="C137" t="s">
        <v>7916</v>
      </c>
      <c r="D137" t="s">
        <v>7939</v>
      </c>
      <c r="E137" s="1">
        <v>45190</v>
      </c>
      <c r="F137" s="6">
        <v>3951</v>
      </c>
      <c r="G137">
        <v>494</v>
      </c>
      <c r="H137" t="s">
        <v>3</v>
      </c>
      <c r="I137">
        <f>IF(shipments[[#This Row],[Boxes]]&gt;0,shipments[[#This Row],[Amount]]/shipments[[#This Row],[Boxes]],"NA")</f>
        <v>7.9979757085020244</v>
      </c>
      <c r="J137" t="str">
        <f>IF(shipments[[#This Row],[Order_Status]] = "Delivered","Yes","No")</f>
        <v>Yes</v>
      </c>
      <c r="K137" t="str">
        <f>TEXT(shipments[[#This Row],[Shipdate]],"MMMM")</f>
        <v>September</v>
      </c>
      <c r="L137">
        <f>YEAR(shipments[[#This Row],[Shipdate]])</f>
        <v>2023</v>
      </c>
    </row>
    <row r="138" spans="1:12" x14ac:dyDescent="0.3">
      <c r="A138" t="s">
        <v>142</v>
      </c>
      <c r="B138" t="s">
        <v>7940</v>
      </c>
      <c r="C138" t="s">
        <v>7916</v>
      </c>
      <c r="D138" t="s">
        <v>7938</v>
      </c>
      <c r="E138" s="1">
        <v>45233</v>
      </c>
      <c r="F138" s="6">
        <v>10575</v>
      </c>
      <c r="G138">
        <v>2115</v>
      </c>
      <c r="H138" t="s">
        <v>3</v>
      </c>
      <c r="I138">
        <f>IF(shipments[[#This Row],[Boxes]]&gt;0,shipments[[#This Row],[Amount]]/shipments[[#This Row],[Boxes]],"NA")</f>
        <v>5</v>
      </c>
      <c r="J138" t="str">
        <f>IF(shipments[[#This Row],[Order_Status]] = "Delivered","Yes","No")</f>
        <v>Yes</v>
      </c>
      <c r="K138" t="str">
        <f>TEXT(shipments[[#This Row],[Shipdate]],"MMMM")</f>
        <v>November</v>
      </c>
      <c r="L138">
        <f>YEAR(shipments[[#This Row],[Shipdate]])</f>
        <v>2023</v>
      </c>
    </row>
    <row r="139" spans="1:12" x14ac:dyDescent="0.3">
      <c r="A139" t="s">
        <v>143</v>
      </c>
      <c r="B139" t="s">
        <v>7940</v>
      </c>
      <c r="C139" t="s">
        <v>7917</v>
      </c>
      <c r="D139" t="s">
        <v>7935</v>
      </c>
      <c r="E139" s="1">
        <v>45022</v>
      </c>
      <c r="F139" s="6">
        <v>3028.5</v>
      </c>
      <c r="G139">
        <v>113</v>
      </c>
      <c r="H139" t="s">
        <v>3</v>
      </c>
      <c r="I139">
        <f>IF(shipments[[#This Row],[Boxes]]&gt;0,shipments[[#This Row],[Amount]]/shipments[[#This Row],[Boxes]],"NA")</f>
        <v>26.800884955752213</v>
      </c>
      <c r="J139" t="str">
        <f>IF(shipments[[#This Row],[Order_Status]] = "Delivered","Yes","No")</f>
        <v>Yes</v>
      </c>
      <c r="K139" t="str">
        <f>TEXT(shipments[[#This Row],[Shipdate]],"MMMM")</f>
        <v>April</v>
      </c>
      <c r="L139">
        <f>YEAR(shipments[[#This Row],[Shipdate]])</f>
        <v>2023</v>
      </c>
    </row>
    <row r="140" spans="1:12" x14ac:dyDescent="0.3">
      <c r="A140" t="s">
        <v>144</v>
      </c>
      <c r="B140" t="s">
        <v>7940</v>
      </c>
      <c r="C140" t="s">
        <v>7918</v>
      </c>
      <c r="D140" t="s">
        <v>7935</v>
      </c>
      <c r="E140" s="1">
        <v>45323</v>
      </c>
      <c r="F140" s="6">
        <v>6007.5</v>
      </c>
      <c r="G140">
        <v>251</v>
      </c>
      <c r="H140" t="s">
        <v>3</v>
      </c>
      <c r="I140">
        <f>IF(shipments[[#This Row],[Boxes]]&gt;0,shipments[[#This Row],[Amount]]/shipments[[#This Row],[Boxes]],"NA")</f>
        <v>23.93426294820717</v>
      </c>
      <c r="J140" t="str">
        <f>IF(shipments[[#This Row],[Order_Status]] = "Delivered","Yes","No")</f>
        <v>Yes</v>
      </c>
      <c r="K140" t="str">
        <f>TEXT(shipments[[#This Row],[Shipdate]],"MMMM")</f>
        <v>February</v>
      </c>
      <c r="L140">
        <f>YEAR(shipments[[#This Row],[Shipdate]])</f>
        <v>2024</v>
      </c>
    </row>
    <row r="141" spans="1:12" x14ac:dyDescent="0.3">
      <c r="A141" s="21" t="s">
        <v>145</v>
      </c>
      <c r="B141" s="21" t="s">
        <v>7940</v>
      </c>
      <c r="C141" s="21" t="s">
        <v>7918</v>
      </c>
      <c r="D141" s="21" t="s">
        <v>7938</v>
      </c>
      <c r="E141" s="22">
        <v>45512</v>
      </c>
      <c r="F141" s="23">
        <v>5211</v>
      </c>
      <c r="G141" s="21">
        <v>209</v>
      </c>
      <c r="H141" s="21" t="s">
        <v>9</v>
      </c>
      <c r="I141" s="21">
        <f>IF(shipments[[#This Row],[Boxes]]&gt;0,shipments[[#This Row],[Amount]]/shipments[[#This Row],[Boxes]],"NA")</f>
        <v>24.933014354066987</v>
      </c>
      <c r="J141" s="21" t="str">
        <f>IF(shipments[[#This Row],[Order_Status]] = "Delivered","Yes","No")</f>
        <v>No</v>
      </c>
      <c r="K141" s="21" t="str">
        <f>TEXT(shipments[[#This Row],[Shipdate]],"MMMM")</f>
        <v>August</v>
      </c>
      <c r="L141" s="21">
        <f>YEAR(shipments[[#This Row],[Shipdate]])</f>
        <v>2024</v>
      </c>
    </row>
    <row r="142" spans="1:12" x14ac:dyDescent="0.3">
      <c r="A142" t="s">
        <v>146</v>
      </c>
      <c r="B142" t="s">
        <v>7940</v>
      </c>
      <c r="C142" t="s">
        <v>7918</v>
      </c>
      <c r="D142" t="s">
        <v>7934</v>
      </c>
      <c r="E142" s="1">
        <v>45238</v>
      </c>
      <c r="F142" s="6">
        <v>5253.75</v>
      </c>
      <c r="G142">
        <v>203</v>
      </c>
      <c r="H142" t="s">
        <v>3</v>
      </c>
      <c r="I142">
        <f>IF(shipments[[#This Row],[Boxes]]&gt;0,shipments[[#This Row],[Amount]]/shipments[[#This Row],[Boxes]],"NA")</f>
        <v>25.880541871921181</v>
      </c>
      <c r="J142" t="str">
        <f>IF(shipments[[#This Row],[Order_Status]] = "Delivered","Yes","No")</f>
        <v>Yes</v>
      </c>
      <c r="K142" t="str">
        <f>TEXT(shipments[[#This Row],[Shipdate]],"MMMM")</f>
        <v>November</v>
      </c>
      <c r="L142">
        <f>YEAR(shipments[[#This Row],[Shipdate]])</f>
        <v>2023</v>
      </c>
    </row>
    <row r="143" spans="1:12" x14ac:dyDescent="0.3">
      <c r="A143" s="21" t="s">
        <v>147</v>
      </c>
      <c r="B143" s="21" t="s">
        <v>7940</v>
      </c>
      <c r="C143" s="21" t="s">
        <v>7918</v>
      </c>
      <c r="D143" s="21" t="s">
        <v>7935</v>
      </c>
      <c r="E143" s="22">
        <v>45401</v>
      </c>
      <c r="F143" s="23">
        <v>4821.75</v>
      </c>
      <c r="G143" s="21">
        <v>193</v>
      </c>
      <c r="H143" s="21" t="s">
        <v>25</v>
      </c>
      <c r="I143" s="21">
        <f>IF(shipments[[#This Row],[Boxes]]&gt;0,shipments[[#This Row],[Amount]]/shipments[[#This Row],[Boxes]],"NA")</f>
        <v>24.983160621761659</v>
      </c>
      <c r="J143" s="21" t="str">
        <f>IF(shipments[[#This Row],[Order_Status]] = "Delivered","Yes","No")</f>
        <v>No</v>
      </c>
      <c r="K143" s="21" t="str">
        <f>TEXT(shipments[[#This Row],[Shipdate]],"MMMM")</f>
        <v>April</v>
      </c>
      <c r="L143" s="21">
        <f>YEAR(shipments[[#This Row],[Shipdate]])</f>
        <v>2024</v>
      </c>
    </row>
    <row r="144" spans="1:12" x14ac:dyDescent="0.3">
      <c r="A144" t="s">
        <v>148</v>
      </c>
      <c r="B144" t="s">
        <v>7940</v>
      </c>
      <c r="C144" t="s">
        <v>7918</v>
      </c>
      <c r="D144" t="s">
        <v>7937</v>
      </c>
      <c r="E144" s="1">
        <v>44967</v>
      </c>
      <c r="F144" s="6">
        <v>5616</v>
      </c>
      <c r="G144">
        <v>208</v>
      </c>
      <c r="H144" t="s">
        <v>3</v>
      </c>
      <c r="I144">
        <f>IF(shipments[[#This Row],[Boxes]]&gt;0,shipments[[#This Row],[Amount]]/shipments[[#This Row],[Boxes]],"NA")</f>
        <v>27</v>
      </c>
      <c r="J144" t="str">
        <f>IF(shipments[[#This Row],[Order_Status]] = "Delivered","Yes","No")</f>
        <v>Yes</v>
      </c>
      <c r="K144" t="str">
        <f>TEXT(shipments[[#This Row],[Shipdate]],"MMMM")</f>
        <v>February</v>
      </c>
      <c r="L144">
        <f>YEAR(shipments[[#This Row],[Shipdate]])</f>
        <v>2023</v>
      </c>
    </row>
    <row r="145" spans="1:12" x14ac:dyDescent="0.3">
      <c r="A145" t="s">
        <v>149</v>
      </c>
      <c r="B145" t="s">
        <v>7940</v>
      </c>
      <c r="C145" t="s">
        <v>7918</v>
      </c>
      <c r="D145" t="s">
        <v>7938</v>
      </c>
      <c r="E145" s="1">
        <v>45064</v>
      </c>
      <c r="F145" s="6">
        <v>5472</v>
      </c>
      <c r="G145">
        <v>196</v>
      </c>
      <c r="H145" t="s">
        <v>3</v>
      </c>
      <c r="I145">
        <f>IF(shipments[[#This Row],[Boxes]]&gt;0,shipments[[#This Row],[Amount]]/shipments[[#This Row],[Boxes]],"NA")</f>
        <v>27.918367346938776</v>
      </c>
      <c r="J145" t="str">
        <f>IF(shipments[[#This Row],[Order_Status]] = "Delivered","Yes","No")</f>
        <v>Yes</v>
      </c>
      <c r="K145" t="str">
        <f>TEXT(shipments[[#This Row],[Shipdate]],"MMMM")</f>
        <v>May</v>
      </c>
      <c r="L145">
        <f>YEAR(shipments[[#This Row],[Shipdate]])</f>
        <v>2023</v>
      </c>
    </row>
    <row r="146" spans="1:12" x14ac:dyDescent="0.3">
      <c r="A146" s="21" t="s">
        <v>150</v>
      </c>
      <c r="B146" s="21" t="s">
        <v>7940</v>
      </c>
      <c r="C146" s="21" t="s">
        <v>7919</v>
      </c>
      <c r="D146" s="21" t="s">
        <v>7936</v>
      </c>
      <c r="E146" s="22">
        <v>45562</v>
      </c>
      <c r="F146" s="23">
        <v>713.25</v>
      </c>
      <c r="G146" s="21">
        <v>33</v>
      </c>
      <c r="H146" s="21" t="s">
        <v>16</v>
      </c>
      <c r="I146" s="21">
        <f>IF(shipments[[#This Row],[Boxes]]&gt;0,shipments[[#This Row],[Amount]]/shipments[[#This Row],[Boxes]],"NA")</f>
        <v>21.613636363636363</v>
      </c>
      <c r="J146" s="21" t="str">
        <f>IF(shipments[[#This Row],[Order_Status]] = "Delivered","Yes","No")</f>
        <v>No</v>
      </c>
      <c r="K146" s="21" t="str">
        <f>TEXT(shipments[[#This Row],[Shipdate]],"MMMM")</f>
        <v>September</v>
      </c>
      <c r="L146" s="21">
        <f>YEAR(shipments[[#This Row],[Shipdate]])</f>
        <v>2024</v>
      </c>
    </row>
    <row r="147" spans="1:12" x14ac:dyDescent="0.3">
      <c r="A147" t="s">
        <v>151</v>
      </c>
      <c r="B147" t="s">
        <v>7940</v>
      </c>
      <c r="C147" t="s">
        <v>7919</v>
      </c>
      <c r="D147" t="s">
        <v>7938</v>
      </c>
      <c r="E147" s="1">
        <v>45001</v>
      </c>
      <c r="F147" s="6">
        <v>301.5</v>
      </c>
      <c r="G147">
        <v>17</v>
      </c>
      <c r="H147" t="s">
        <v>3</v>
      </c>
      <c r="I147">
        <f>IF(shipments[[#This Row],[Boxes]]&gt;0,shipments[[#This Row],[Amount]]/shipments[[#This Row],[Boxes]],"NA")</f>
        <v>17.735294117647058</v>
      </c>
      <c r="J147" t="str">
        <f>IF(shipments[[#This Row],[Order_Status]] = "Delivered","Yes","No")</f>
        <v>Yes</v>
      </c>
      <c r="K147" t="str">
        <f>TEXT(shipments[[#This Row],[Shipdate]],"MMMM")</f>
        <v>March</v>
      </c>
      <c r="L147">
        <f>YEAR(shipments[[#This Row],[Shipdate]])</f>
        <v>2023</v>
      </c>
    </row>
    <row r="148" spans="1:12" x14ac:dyDescent="0.3">
      <c r="A148" s="21" t="s">
        <v>152</v>
      </c>
      <c r="B148" s="21" t="s">
        <v>7940</v>
      </c>
      <c r="C148" s="21" t="s">
        <v>7919</v>
      </c>
      <c r="D148" s="21" t="s">
        <v>7937</v>
      </c>
      <c r="E148" s="22">
        <v>45561</v>
      </c>
      <c r="F148" s="23">
        <v>9456.75</v>
      </c>
      <c r="G148" s="21">
        <v>498</v>
      </c>
      <c r="H148" s="21" t="s">
        <v>16</v>
      </c>
      <c r="I148" s="21">
        <f>IF(shipments[[#This Row],[Boxes]]&gt;0,shipments[[#This Row],[Amount]]/shipments[[#This Row],[Boxes]],"NA")</f>
        <v>18.9894578313253</v>
      </c>
      <c r="J148" s="21" t="str">
        <f>IF(shipments[[#This Row],[Order_Status]] = "Delivered","Yes","No")</f>
        <v>No</v>
      </c>
      <c r="K148" s="21" t="str">
        <f>TEXT(shipments[[#This Row],[Shipdate]],"MMMM")</f>
        <v>September</v>
      </c>
      <c r="L148" s="21">
        <f>YEAR(shipments[[#This Row],[Shipdate]])</f>
        <v>2024</v>
      </c>
    </row>
    <row r="149" spans="1:12" x14ac:dyDescent="0.3">
      <c r="A149" t="s">
        <v>153</v>
      </c>
      <c r="B149" t="s">
        <v>7940</v>
      </c>
      <c r="C149" t="s">
        <v>7921</v>
      </c>
      <c r="D149" t="s">
        <v>7936</v>
      </c>
      <c r="E149" s="1">
        <v>45160</v>
      </c>
      <c r="F149" s="6">
        <v>621</v>
      </c>
      <c r="G149">
        <v>52</v>
      </c>
      <c r="H149" t="s">
        <v>3</v>
      </c>
      <c r="I149">
        <f>IF(shipments[[#This Row],[Boxes]]&gt;0,shipments[[#This Row],[Amount]]/shipments[[#This Row],[Boxes]],"NA")</f>
        <v>11.942307692307692</v>
      </c>
      <c r="J149" t="str">
        <f>IF(shipments[[#This Row],[Order_Status]] = "Delivered","Yes","No")</f>
        <v>Yes</v>
      </c>
      <c r="K149" t="str">
        <f>TEXT(shipments[[#This Row],[Shipdate]],"MMMM")</f>
        <v>August</v>
      </c>
      <c r="L149">
        <f>YEAR(shipments[[#This Row],[Shipdate]])</f>
        <v>2023</v>
      </c>
    </row>
    <row r="150" spans="1:12" x14ac:dyDescent="0.3">
      <c r="A150" t="s">
        <v>154</v>
      </c>
      <c r="B150" t="s">
        <v>7940</v>
      </c>
      <c r="C150" t="s">
        <v>7921</v>
      </c>
      <c r="D150" t="s">
        <v>7939</v>
      </c>
      <c r="E150" s="1">
        <v>45327</v>
      </c>
      <c r="F150" s="6">
        <v>4432.5</v>
      </c>
      <c r="G150">
        <v>317</v>
      </c>
      <c r="H150" t="s">
        <v>3</v>
      </c>
      <c r="I150">
        <f>IF(shipments[[#This Row],[Boxes]]&gt;0,shipments[[#This Row],[Amount]]/shipments[[#This Row],[Boxes]],"NA")</f>
        <v>13.982649842271293</v>
      </c>
      <c r="J150" t="str">
        <f>IF(shipments[[#This Row],[Order_Status]] = "Delivered","Yes","No")</f>
        <v>Yes</v>
      </c>
      <c r="K150" t="str">
        <f>TEXT(shipments[[#This Row],[Shipdate]],"MMMM")</f>
        <v>February</v>
      </c>
      <c r="L150">
        <f>YEAR(shipments[[#This Row],[Shipdate]])</f>
        <v>2024</v>
      </c>
    </row>
    <row r="151" spans="1:12" x14ac:dyDescent="0.3">
      <c r="A151" t="s">
        <v>155</v>
      </c>
      <c r="B151" t="s">
        <v>7940</v>
      </c>
      <c r="C151" t="s">
        <v>7921</v>
      </c>
      <c r="D151" t="s">
        <v>7935</v>
      </c>
      <c r="E151" s="1">
        <v>45254</v>
      </c>
      <c r="F151" s="6">
        <v>1561.5</v>
      </c>
      <c r="G151">
        <v>105</v>
      </c>
      <c r="H151" t="s">
        <v>3</v>
      </c>
      <c r="I151">
        <f>IF(shipments[[#This Row],[Boxes]]&gt;0,shipments[[#This Row],[Amount]]/shipments[[#This Row],[Boxes]],"NA")</f>
        <v>14.871428571428572</v>
      </c>
      <c r="J151" t="str">
        <f>IF(shipments[[#This Row],[Order_Status]] = "Delivered","Yes","No")</f>
        <v>Yes</v>
      </c>
      <c r="K151" t="str">
        <f>TEXT(shipments[[#This Row],[Shipdate]],"MMMM")</f>
        <v>November</v>
      </c>
      <c r="L151">
        <f>YEAR(shipments[[#This Row],[Shipdate]])</f>
        <v>2023</v>
      </c>
    </row>
    <row r="152" spans="1:12" x14ac:dyDescent="0.3">
      <c r="A152" t="s">
        <v>156</v>
      </c>
      <c r="B152" t="s">
        <v>7940</v>
      </c>
      <c r="C152" t="s">
        <v>7921</v>
      </c>
      <c r="D152" t="s">
        <v>7937</v>
      </c>
      <c r="E152" s="1">
        <v>44980</v>
      </c>
      <c r="F152" s="6">
        <v>7944.75</v>
      </c>
      <c r="G152">
        <v>530</v>
      </c>
      <c r="H152" t="s">
        <v>3</v>
      </c>
      <c r="I152">
        <f>IF(shipments[[#This Row],[Boxes]]&gt;0,shipments[[#This Row],[Amount]]/shipments[[#This Row],[Boxes]],"NA")</f>
        <v>14.990094339622642</v>
      </c>
      <c r="J152" t="str">
        <f>IF(shipments[[#This Row],[Order_Status]] = "Delivered","Yes","No")</f>
        <v>Yes</v>
      </c>
      <c r="K152" t="str">
        <f>TEXT(shipments[[#This Row],[Shipdate]],"MMMM")</f>
        <v>February</v>
      </c>
      <c r="L152">
        <f>YEAR(shipments[[#This Row],[Shipdate]])</f>
        <v>2023</v>
      </c>
    </row>
    <row r="153" spans="1:12" x14ac:dyDescent="0.3">
      <c r="A153" t="s">
        <v>157</v>
      </c>
      <c r="B153" t="s">
        <v>7940</v>
      </c>
      <c r="C153" t="s">
        <v>7921</v>
      </c>
      <c r="D153" t="s">
        <v>7938</v>
      </c>
      <c r="E153" s="1">
        <v>45345</v>
      </c>
      <c r="F153" s="6">
        <v>7152.75</v>
      </c>
      <c r="G153">
        <v>551</v>
      </c>
      <c r="H153" t="s">
        <v>3</v>
      </c>
      <c r="I153">
        <f>IF(shipments[[#This Row],[Boxes]]&gt;0,shipments[[#This Row],[Amount]]/shipments[[#This Row],[Boxes]],"NA")</f>
        <v>12.981397459165155</v>
      </c>
      <c r="J153" t="str">
        <f>IF(shipments[[#This Row],[Order_Status]] = "Delivered","Yes","No")</f>
        <v>Yes</v>
      </c>
      <c r="K153" t="str">
        <f>TEXT(shipments[[#This Row],[Shipdate]],"MMMM")</f>
        <v>February</v>
      </c>
      <c r="L153">
        <f>YEAR(shipments[[#This Row],[Shipdate]])</f>
        <v>2024</v>
      </c>
    </row>
    <row r="154" spans="1:12" x14ac:dyDescent="0.3">
      <c r="A154" t="s">
        <v>158</v>
      </c>
      <c r="B154" t="s">
        <v>7940</v>
      </c>
      <c r="C154" t="s">
        <v>7921</v>
      </c>
      <c r="D154" t="s">
        <v>7937</v>
      </c>
      <c r="E154" s="1">
        <v>45467</v>
      </c>
      <c r="F154" s="6">
        <v>3577.5</v>
      </c>
      <c r="G154">
        <v>276</v>
      </c>
      <c r="H154" t="s">
        <v>3</v>
      </c>
      <c r="I154">
        <f>IF(shipments[[#This Row],[Boxes]]&gt;0,shipments[[#This Row],[Amount]]/shipments[[#This Row],[Boxes]],"NA")</f>
        <v>12.961956521739131</v>
      </c>
      <c r="J154" t="str">
        <f>IF(shipments[[#This Row],[Order_Status]] = "Delivered","Yes","No")</f>
        <v>Yes</v>
      </c>
      <c r="K154" t="str">
        <f>TEXT(shipments[[#This Row],[Shipdate]],"MMMM")</f>
        <v>June</v>
      </c>
      <c r="L154">
        <f>YEAR(shipments[[#This Row],[Shipdate]])</f>
        <v>2024</v>
      </c>
    </row>
    <row r="155" spans="1:12" x14ac:dyDescent="0.3">
      <c r="A155" s="21" t="s">
        <v>159</v>
      </c>
      <c r="B155" s="21" t="s">
        <v>7940</v>
      </c>
      <c r="C155" s="21" t="s">
        <v>7921</v>
      </c>
      <c r="D155" s="21" t="s">
        <v>7938</v>
      </c>
      <c r="E155" s="22">
        <v>45554</v>
      </c>
      <c r="F155" s="23">
        <v>2553.75</v>
      </c>
      <c r="G155" s="21">
        <v>171</v>
      </c>
      <c r="H155" s="21" t="s">
        <v>16</v>
      </c>
      <c r="I155" s="21">
        <f>IF(shipments[[#This Row],[Boxes]]&gt;0,shipments[[#This Row],[Amount]]/shipments[[#This Row],[Boxes]],"NA")</f>
        <v>14.934210526315789</v>
      </c>
      <c r="J155" s="21" t="str">
        <f>IF(shipments[[#This Row],[Order_Status]] = "Delivered","Yes","No")</f>
        <v>No</v>
      </c>
      <c r="K155" s="21" t="str">
        <f>TEXT(shipments[[#This Row],[Shipdate]],"MMMM")</f>
        <v>September</v>
      </c>
      <c r="L155" s="21">
        <f>YEAR(shipments[[#This Row],[Shipdate]])</f>
        <v>2024</v>
      </c>
    </row>
    <row r="156" spans="1:12" x14ac:dyDescent="0.3">
      <c r="A156" t="s">
        <v>160</v>
      </c>
      <c r="B156" t="s">
        <v>7940</v>
      </c>
      <c r="C156" t="s">
        <v>7921</v>
      </c>
      <c r="D156" t="s">
        <v>7939</v>
      </c>
      <c r="E156" s="1">
        <v>44979</v>
      </c>
      <c r="F156" s="6">
        <v>823.5</v>
      </c>
      <c r="G156">
        <v>64</v>
      </c>
      <c r="H156" t="s">
        <v>3</v>
      </c>
      <c r="I156">
        <f>IF(shipments[[#This Row],[Boxes]]&gt;0,shipments[[#This Row],[Amount]]/shipments[[#This Row],[Boxes]],"NA")</f>
        <v>12.8671875</v>
      </c>
      <c r="J156" t="str">
        <f>IF(shipments[[#This Row],[Order_Status]] = "Delivered","Yes","No")</f>
        <v>Yes</v>
      </c>
      <c r="K156" t="str">
        <f>TEXT(shipments[[#This Row],[Shipdate]],"MMMM")</f>
        <v>February</v>
      </c>
      <c r="L156">
        <f>YEAR(shipments[[#This Row],[Shipdate]])</f>
        <v>2023</v>
      </c>
    </row>
    <row r="157" spans="1:12" x14ac:dyDescent="0.3">
      <c r="A157" t="s">
        <v>161</v>
      </c>
      <c r="B157" t="s">
        <v>7940</v>
      </c>
      <c r="C157" t="s">
        <v>7921</v>
      </c>
      <c r="D157" t="s">
        <v>7934</v>
      </c>
      <c r="E157" s="1">
        <v>45177</v>
      </c>
      <c r="F157" s="6">
        <v>6396.75</v>
      </c>
      <c r="G157">
        <v>534</v>
      </c>
      <c r="H157" t="s">
        <v>3</v>
      </c>
      <c r="I157">
        <f>IF(shipments[[#This Row],[Boxes]]&gt;0,shipments[[#This Row],[Amount]]/shipments[[#This Row],[Boxes]],"NA")</f>
        <v>11.978932584269662</v>
      </c>
      <c r="J157" t="str">
        <f>IF(shipments[[#This Row],[Order_Status]] = "Delivered","Yes","No")</f>
        <v>Yes</v>
      </c>
      <c r="K157" t="str">
        <f>TEXT(shipments[[#This Row],[Shipdate]],"MMMM")</f>
        <v>September</v>
      </c>
      <c r="L157">
        <f>YEAR(shipments[[#This Row],[Shipdate]])</f>
        <v>2023</v>
      </c>
    </row>
    <row r="158" spans="1:12" x14ac:dyDescent="0.3">
      <c r="A158" t="s">
        <v>162</v>
      </c>
      <c r="B158" t="s">
        <v>7940</v>
      </c>
      <c r="C158" t="s">
        <v>7922</v>
      </c>
      <c r="D158" t="s">
        <v>7934</v>
      </c>
      <c r="E158" s="1">
        <v>45425</v>
      </c>
      <c r="F158" s="6">
        <v>2137.5</v>
      </c>
      <c r="G158">
        <v>113</v>
      </c>
      <c r="H158" t="s">
        <v>3</v>
      </c>
      <c r="I158">
        <f>IF(shipments[[#This Row],[Boxes]]&gt;0,shipments[[#This Row],[Amount]]/shipments[[#This Row],[Boxes]],"NA")</f>
        <v>18.915929203539822</v>
      </c>
      <c r="J158" t="str">
        <f>IF(shipments[[#This Row],[Order_Status]] = "Delivered","Yes","No")</f>
        <v>Yes</v>
      </c>
      <c r="K158" t="str">
        <f>TEXT(shipments[[#This Row],[Shipdate]],"MMMM")</f>
        <v>May</v>
      </c>
      <c r="L158">
        <f>YEAR(shipments[[#This Row],[Shipdate]])</f>
        <v>2024</v>
      </c>
    </row>
    <row r="159" spans="1:12" x14ac:dyDescent="0.3">
      <c r="A159" t="s">
        <v>163</v>
      </c>
      <c r="B159" t="s">
        <v>7940</v>
      </c>
      <c r="C159" t="s">
        <v>7922</v>
      </c>
      <c r="D159" t="s">
        <v>7935</v>
      </c>
      <c r="E159" s="1">
        <v>45194</v>
      </c>
      <c r="F159" s="6">
        <v>7245</v>
      </c>
      <c r="G159">
        <v>427</v>
      </c>
      <c r="H159" t="s">
        <v>3</v>
      </c>
      <c r="I159">
        <f>IF(shipments[[#This Row],[Boxes]]&gt;0,shipments[[#This Row],[Amount]]/shipments[[#This Row],[Boxes]],"NA")</f>
        <v>16.967213114754099</v>
      </c>
      <c r="J159" t="str">
        <f>IF(shipments[[#This Row],[Order_Status]] = "Delivered","Yes","No")</f>
        <v>Yes</v>
      </c>
      <c r="K159" t="str">
        <f>TEXT(shipments[[#This Row],[Shipdate]],"MMMM")</f>
        <v>September</v>
      </c>
      <c r="L159">
        <f>YEAR(shipments[[#This Row],[Shipdate]])</f>
        <v>2023</v>
      </c>
    </row>
    <row r="160" spans="1:12" x14ac:dyDescent="0.3">
      <c r="A160" t="s">
        <v>164</v>
      </c>
      <c r="B160" t="s">
        <v>7940</v>
      </c>
      <c r="C160" t="s">
        <v>7923</v>
      </c>
      <c r="D160" t="s">
        <v>7934</v>
      </c>
      <c r="E160" s="1">
        <v>45005</v>
      </c>
      <c r="F160" s="6">
        <v>6981.75</v>
      </c>
      <c r="G160">
        <v>437</v>
      </c>
      <c r="H160" t="s">
        <v>3</v>
      </c>
      <c r="I160">
        <f>IF(shipments[[#This Row],[Boxes]]&gt;0,shipments[[#This Row],[Amount]]/shipments[[#This Row],[Boxes]],"NA")</f>
        <v>15.97654462242563</v>
      </c>
      <c r="J160" t="str">
        <f>IF(shipments[[#This Row],[Order_Status]] = "Delivered","Yes","No")</f>
        <v>Yes</v>
      </c>
      <c r="K160" t="str">
        <f>TEXT(shipments[[#This Row],[Shipdate]],"MMMM")</f>
        <v>March</v>
      </c>
      <c r="L160">
        <f>YEAR(shipments[[#This Row],[Shipdate]])</f>
        <v>2023</v>
      </c>
    </row>
    <row r="161" spans="1:12" x14ac:dyDescent="0.3">
      <c r="A161" t="s">
        <v>165</v>
      </c>
      <c r="B161" t="s">
        <v>7940</v>
      </c>
      <c r="C161" t="s">
        <v>7923</v>
      </c>
      <c r="D161" t="s">
        <v>7938</v>
      </c>
      <c r="E161" s="1">
        <v>44943</v>
      </c>
      <c r="F161" s="6">
        <v>3397.5</v>
      </c>
      <c r="G161">
        <v>227</v>
      </c>
      <c r="H161" t="s">
        <v>3</v>
      </c>
      <c r="I161">
        <f>IF(shipments[[#This Row],[Boxes]]&gt;0,shipments[[#This Row],[Amount]]/shipments[[#This Row],[Boxes]],"NA")</f>
        <v>14.966960352422907</v>
      </c>
      <c r="J161" t="str">
        <f>IF(shipments[[#This Row],[Order_Status]] = "Delivered","Yes","No")</f>
        <v>Yes</v>
      </c>
      <c r="K161" t="str">
        <f>TEXT(shipments[[#This Row],[Shipdate]],"MMMM")</f>
        <v>January</v>
      </c>
      <c r="L161">
        <f>YEAR(shipments[[#This Row],[Shipdate]])</f>
        <v>2023</v>
      </c>
    </row>
    <row r="162" spans="1:12" x14ac:dyDescent="0.3">
      <c r="A162" t="s">
        <v>166</v>
      </c>
      <c r="B162" t="s">
        <v>7940</v>
      </c>
      <c r="C162" t="s">
        <v>7923</v>
      </c>
      <c r="D162" t="s">
        <v>7935</v>
      </c>
      <c r="E162" s="1">
        <v>45229</v>
      </c>
      <c r="F162" s="6">
        <v>3507.75</v>
      </c>
      <c r="G162">
        <v>251</v>
      </c>
      <c r="H162" t="s">
        <v>3</v>
      </c>
      <c r="I162">
        <f>IF(shipments[[#This Row],[Boxes]]&gt;0,shipments[[#This Row],[Amount]]/shipments[[#This Row],[Boxes]],"NA")</f>
        <v>13.975099601593625</v>
      </c>
      <c r="J162" t="str">
        <f>IF(shipments[[#This Row],[Order_Status]] = "Delivered","Yes","No")</f>
        <v>Yes</v>
      </c>
      <c r="K162" t="str">
        <f>TEXT(shipments[[#This Row],[Shipdate]],"MMMM")</f>
        <v>October</v>
      </c>
      <c r="L162">
        <f>YEAR(shipments[[#This Row],[Shipdate]])</f>
        <v>2023</v>
      </c>
    </row>
    <row r="163" spans="1:12" x14ac:dyDescent="0.3">
      <c r="A163" s="21" t="s">
        <v>167</v>
      </c>
      <c r="B163" s="21" t="s">
        <v>7940</v>
      </c>
      <c r="C163" s="21" t="s">
        <v>7923</v>
      </c>
      <c r="D163" s="21" t="s">
        <v>7934</v>
      </c>
      <c r="E163" s="22">
        <v>45324</v>
      </c>
      <c r="F163" s="23">
        <v>3215.25</v>
      </c>
      <c r="G163" s="21">
        <v>190</v>
      </c>
      <c r="H163" s="21" t="s">
        <v>25</v>
      </c>
      <c r="I163" s="21">
        <f>IF(shipments[[#This Row],[Boxes]]&gt;0,shipments[[#This Row],[Amount]]/shipments[[#This Row],[Boxes]],"NA")</f>
        <v>16.922368421052632</v>
      </c>
      <c r="J163" s="21" t="str">
        <f>IF(shipments[[#This Row],[Order_Status]] = "Delivered","Yes","No")</f>
        <v>No</v>
      </c>
      <c r="K163" s="21" t="str">
        <f>TEXT(shipments[[#This Row],[Shipdate]],"MMMM")</f>
        <v>February</v>
      </c>
      <c r="L163" s="21">
        <f>YEAR(shipments[[#This Row],[Shipdate]])</f>
        <v>2024</v>
      </c>
    </row>
    <row r="164" spans="1:12" x14ac:dyDescent="0.3">
      <c r="A164" t="s">
        <v>168</v>
      </c>
      <c r="B164" t="s">
        <v>7940</v>
      </c>
      <c r="C164" t="s">
        <v>7923</v>
      </c>
      <c r="D164" t="s">
        <v>7937</v>
      </c>
      <c r="E164" s="1">
        <v>45266</v>
      </c>
      <c r="F164" s="6">
        <v>1577.25</v>
      </c>
      <c r="G164">
        <v>122</v>
      </c>
      <c r="H164" t="s">
        <v>3</v>
      </c>
      <c r="I164">
        <f>IF(shipments[[#This Row],[Boxes]]&gt;0,shipments[[#This Row],[Amount]]/shipments[[#This Row],[Boxes]],"NA")</f>
        <v>12.928278688524591</v>
      </c>
      <c r="J164" t="str">
        <f>IF(shipments[[#This Row],[Order_Status]] = "Delivered","Yes","No")</f>
        <v>Yes</v>
      </c>
      <c r="K164" t="str">
        <f>TEXT(shipments[[#This Row],[Shipdate]],"MMMM")</f>
        <v>December</v>
      </c>
      <c r="L164">
        <f>YEAR(shipments[[#This Row],[Shipdate]])</f>
        <v>2023</v>
      </c>
    </row>
    <row r="165" spans="1:12" x14ac:dyDescent="0.3">
      <c r="A165" t="s">
        <v>169</v>
      </c>
      <c r="B165" t="s">
        <v>7940</v>
      </c>
      <c r="C165" t="s">
        <v>7924</v>
      </c>
      <c r="D165" t="s">
        <v>7936</v>
      </c>
      <c r="E165" s="1">
        <v>45120</v>
      </c>
      <c r="F165" s="6">
        <v>12685.5</v>
      </c>
      <c r="G165">
        <v>1269</v>
      </c>
      <c r="H165" t="s">
        <v>3</v>
      </c>
      <c r="I165">
        <f>IF(shipments[[#This Row],[Boxes]]&gt;0,shipments[[#This Row],[Amount]]/shipments[[#This Row],[Boxes]],"NA")</f>
        <v>9.9964539007092199</v>
      </c>
      <c r="J165" t="str">
        <f>IF(shipments[[#This Row],[Order_Status]] = "Delivered","Yes","No")</f>
        <v>Yes</v>
      </c>
      <c r="K165" t="str">
        <f>TEXT(shipments[[#This Row],[Shipdate]],"MMMM")</f>
        <v>July</v>
      </c>
      <c r="L165">
        <f>YEAR(shipments[[#This Row],[Shipdate]])</f>
        <v>2023</v>
      </c>
    </row>
    <row r="166" spans="1:12" x14ac:dyDescent="0.3">
      <c r="A166" t="s">
        <v>170</v>
      </c>
      <c r="B166" t="s">
        <v>7940</v>
      </c>
      <c r="C166" t="s">
        <v>7924</v>
      </c>
      <c r="D166" t="s">
        <v>7937</v>
      </c>
      <c r="E166" s="1">
        <v>45386</v>
      </c>
      <c r="F166" s="6">
        <v>1057.5</v>
      </c>
      <c r="G166">
        <v>118</v>
      </c>
      <c r="H166" t="s">
        <v>3</v>
      </c>
      <c r="I166">
        <f>IF(shipments[[#This Row],[Boxes]]&gt;0,shipments[[#This Row],[Amount]]/shipments[[#This Row],[Boxes]],"NA")</f>
        <v>8.9618644067796609</v>
      </c>
      <c r="J166" t="str">
        <f>IF(shipments[[#This Row],[Order_Status]] = "Delivered","Yes","No")</f>
        <v>Yes</v>
      </c>
      <c r="K166" t="str">
        <f>TEXT(shipments[[#This Row],[Shipdate]],"MMMM")</f>
        <v>April</v>
      </c>
      <c r="L166">
        <f>YEAR(shipments[[#This Row],[Shipdate]])</f>
        <v>2024</v>
      </c>
    </row>
    <row r="167" spans="1:12" x14ac:dyDescent="0.3">
      <c r="A167" t="s">
        <v>171</v>
      </c>
      <c r="B167" t="s">
        <v>7940</v>
      </c>
      <c r="C167" t="s">
        <v>7924</v>
      </c>
      <c r="D167" t="s">
        <v>7938</v>
      </c>
      <c r="E167" s="1">
        <v>45281</v>
      </c>
      <c r="F167" s="6">
        <v>4493.25</v>
      </c>
      <c r="G167">
        <v>450</v>
      </c>
      <c r="H167" t="s">
        <v>3</v>
      </c>
      <c r="I167">
        <f>IF(shipments[[#This Row],[Boxes]]&gt;0,shipments[[#This Row],[Amount]]/shipments[[#This Row],[Boxes]],"NA")</f>
        <v>9.9849999999999994</v>
      </c>
      <c r="J167" t="str">
        <f>IF(shipments[[#This Row],[Order_Status]] = "Delivered","Yes","No")</f>
        <v>Yes</v>
      </c>
      <c r="K167" t="str">
        <f>TEXT(shipments[[#This Row],[Shipdate]],"MMMM")</f>
        <v>December</v>
      </c>
      <c r="L167">
        <f>YEAR(shipments[[#This Row],[Shipdate]])</f>
        <v>2023</v>
      </c>
    </row>
    <row r="168" spans="1:12" x14ac:dyDescent="0.3">
      <c r="A168" t="s">
        <v>172</v>
      </c>
      <c r="B168" t="s">
        <v>7940</v>
      </c>
      <c r="C168" t="s">
        <v>7924</v>
      </c>
      <c r="D168" t="s">
        <v>7938</v>
      </c>
      <c r="E168" s="1">
        <v>45128</v>
      </c>
      <c r="F168" s="6">
        <v>2711.25</v>
      </c>
      <c r="G168">
        <v>302</v>
      </c>
      <c r="H168" t="s">
        <v>3</v>
      </c>
      <c r="I168">
        <f>IF(shipments[[#This Row],[Boxes]]&gt;0,shipments[[#This Row],[Amount]]/shipments[[#This Row],[Boxes]],"NA")</f>
        <v>8.9776490066225172</v>
      </c>
      <c r="J168" t="str">
        <f>IF(shipments[[#This Row],[Order_Status]] = "Delivered","Yes","No")</f>
        <v>Yes</v>
      </c>
      <c r="K168" t="str">
        <f>TEXT(shipments[[#This Row],[Shipdate]],"MMMM")</f>
        <v>July</v>
      </c>
      <c r="L168">
        <f>YEAR(shipments[[#This Row],[Shipdate]])</f>
        <v>2023</v>
      </c>
    </row>
    <row r="169" spans="1:12" x14ac:dyDescent="0.3">
      <c r="A169" t="s">
        <v>173</v>
      </c>
      <c r="B169" t="s">
        <v>7940</v>
      </c>
      <c r="C169" t="s">
        <v>7924</v>
      </c>
      <c r="D169" t="s">
        <v>7935</v>
      </c>
      <c r="E169" s="1">
        <v>45274</v>
      </c>
      <c r="F169" s="6">
        <v>6772.5</v>
      </c>
      <c r="G169">
        <v>847</v>
      </c>
      <c r="H169" t="s">
        <v>3</v>
      </c>
      <c r="I169">
        <f>IF(shipments[[#This Row],[Boxes]]&gt;0,shipments[[#This Row],[Amount]]/shipments[[#This Row],[Boxes]],"NA")</f>
        <v>7.9958677685950414</v>
      </c>
      <c r="J169" t="str">
        <f>IF(shipments[[#This Row],[Order_Status]] = "Delivered","Yes","No")</f>
        <v>Yes</v>
      </c>
      <c r="K169" t="str">
        <f>TEXT(shipments[[#This Row],[Shipdate]],"MMMM")</f>
        <v>December</v>
      </c>
      <c r="L169">
        <f>YEAR(shipments[[#This Row],[Shipdate]])</f>
        <v>2023</v>
      </c>
    </row>
    <row r="170" spans="1:12" x14ac:dyDescent="0.3">
      <c r="A170" t="s">
        <v>174</v>
      </c>
      <c r="B170" t="s">
        <v>7940</v>
      </c>
      <c r="C170" t="s">
        <v>7925</v>
      </c>
      <c r="D170" t="s">
        <v>7934</v>
      </c>
      <c r="E170" s="1">
        <v>45414</v>
      </c>
      <c r="F170" s="6">
        <v>6232.5</v>
      </c>
      <c r="G170">
        <v>446</v>
      </c>
      <c r="H170" t="s">
        <v>3</v>
      </c>
      <c r="I170">
        <f>IF(shipments[[#This Row],[Boxes]]&gt;0,shipments[[#This Row],[Amount]]/shipments[[#This Row],[Boxes]],"NA")</f>
        <v>13.974215246636771</v>
      </c>
      <c r="J170" t="str">
        <f>IF(shipments[[#This Row],[Order_Status]] = "Delivered","Yes","No")</f>
        <v>Yes</v>
      </c>
      <c r="K170" t="str">
        <f>TEXT(shipments[[#This Row],[Shipdate]],"MMMM")</f>
        <v>May</v>
      </c>
      <c r="L170">
        <f>YEAR(shipments[[#This Row],[Shipdate]])</f>
        <v>2024</v>
      </c>
    </row>
    <row r="171" spans="1:12" x14ac:dyDescent="0.3">
      <c r="A171" t="s">
        <v>175</v>
      </c>
      <c r="B171" t="s">
        <v>7940</v>
      </c>
      <c r="C171" t="s">
        <v>7925</v>
      </c>
      <c r="D171" t="s">
        <v>7934</v>
      </c>
      <c r="E171" s="1">
        <v>45127</v>
      </c>
      <c r="F171" s="6">
        <v>8109</v>
      </c>
      <c r="G171">
        <v>580</v>
      </c>
      <c r="H171" t="s">
        <v>3</v>
      </c>
      <c r="I171">
        <f>IF(shipments[[#This Row],[Boxes]]&gt;0,shipments[[#This Row],[Amount]]/shipments[[#This Row],[Boxes]],"NA")</f>
        <v>13.98103448275862</v>
      </c>
      <c r="J171" t="str">
        <f>IF(shipments[[#This Row],[Order_Status]] = "Delivered","Yes","No")</f>
        <v>Yes</v>
      </c>
      <c r="K171" t="str">
        <f>TEXT(shipments[[#This Row],[Shipdate]],"MMMM")</f>
        <v>July</v>
      </c>
      <c r="L171">
        <f>YEAR(shipments[[#This Row],[Shipdate]])</f>
        <v>2023</v>
      </c>
    </row>
    <row r="172" spans="1:12" x14ac:dyDescent="0.3">
      <c r="A172" t="s">
        <v>176</v>
      </c>
      <c r="B172" t="s">
        <v>7940</v>
      </c>
      <c r="C172" t="s">
        <v>7925</v>
      </c>
      <c r="D172" t="s">
        <v>7938</v>
      </c>
      <c r="E172" s="1">
        <v>45082</v>
      </c>
      <c r="F172" s="6">
        <v>6176.25</v>
      </c>
      <c r="G172">
        <v>344</v>
      </c>
      <c r="H172" t="s">
        <v>3</v>
      </c>
      <c r="I172">
        <f>IF(shipments[[#This Row],[Boxes]]&gt;0,shipments[[#This Row],[Amount]]/shipments[[#This Row],[Boxes]],"NA")</f>
        <v>17.95421511627907</v>
      </c>
      <c r="J172" t="str">
        <f>IF(shipments[[#This Row],[Order_Status]] = "Delivered","Yes","No")</f>
        <v>Yes</v>
      </c>
      <c r="K172" t="str">
        <f>TEXT(shipments[[#This Row],[Shipdate]],"MMMM")</f>
        <v>June</v>
      </c>
      <c r="L172">
        <f>YEAR(shipments[[#This Row],[Shipdate]])</f>
        <v>2023</v>
      </c>
    </row>
    <row r="173" spans="1:12" x14ac:dyDescent="0.3">
      <c r="A173" t="s">
        <v>177</v>
      </c>
      <c r="B173" t="s">
        <v>7940</v>
      </c>
      <c r="C173" t="s">
        <v>7925</v>
      </c>
      <c r="D173" t="s">
        <v>7935</v>
      </c>
      <c r="E173" s="1">
        <v>44995</v>
      </c>
      <c r="F173" s="6">
        <v>1822.5</v>
      </c>
      <c r="G173">
        <v>108</v>
      </c>
      <c r="H173" t="s">
        <v>3</v>
      </c>
      <c r="I173">
        <f>IF(shipments[[#This Row],[Boxes]]&gt;0,shipments[[#This Row],[Amount]]/shipments[[#This Row],[Boxes]],"NA")</f>
        <v>16.875</v>
      </c>
      <c r="J173" t="str">
        <f>IF(shipments[[#This Row],[Order_Status]] = "Delivered","Yes","No")</f>
        <v>Yes</v>
      </c>
      <c r="K173" t="str">
        <f>TEXT(shipments[[#This Row],[Shipdate]],"MMMM")</f>
        <v>March</v>
      </c>
      <c r="L173">
        <f>YEAR(shipments[[#This Row],[Shipdate]])</f>
        <v>2023</v>
      </c>
    </row>
    <row r="174" spans="1:12" x14ac:dyDescent="0.3">
      <c r="A174" t="s">
        <v>178</v>
      </c>
      <c r="B174" t="s">
        <v>7940</v>
      </c>
      <c r="C174" t="s">
        <v>7926</v>
      </c>
      <c r="D174" t="s">
        <v>7935</v>
      </c>
      <c r="E174" s="1">
        <v>45335</v>
      </c>
      <c r="F174" s="6">
        <v>3465</v>
      </c>
      <c r="G174">
        <v>183</v>
      </c>
      <c r="H174" t="s">
        <v>3</v>
      </c>
      <c r="I174">
        <f>IF(shipments[[#This Row],[Boxes]]&gt;0,shipments[[#This Row],[Amount]]/shipments[[#This Row],[Boxes]],"NA")</f>
        <v>18.934426229508198</v>
      </c>
      <c r="J174" t="str">
        <f>IF(shipments[[#This Row],[Order_Status]] = "Delivered","Yes","No")</f>
        <v>Yes</v>
      </c>
      <c r="K174" t="str">
        <f>TEXT(shipments[[#This Row],[Shipdate]],"MMMM")</f>
        <v>February</v>
      </c>
      <c r="L174">
        <f>YEAR(shipments[[#This Row],[Shipdate]])</f>
        <v>2024</v>
      </c>
    </row>
    <row r="175" spans="1:12" x14ac:dyDescent="0.3">
      <c r="A175" t="s">
        <v>179</v>
      </c>
      <c r="B175" t="s">
        <v>7940</v>
      </c>
      <c r="C175" t="s">
        <v>7927</v>
      </c>
      <c r="D175" t="s">
        <v>7938</v>
      </c>
      <c r="E175" s="1">
        <v>45114</v>
      </c>
      <c r="F175" s="6">
        <v>10932.75</v>
      </c>
      <c r="G175">
        <v>684</v>
      </c>
      <c r="H175" t="s">
        <v>3</v>
      </c>
      <c r="I175">
        <f>IF(shipments[[#This Row],[Boxes]]&gt;0,shipments[[#This Row],[Amount]]/shipments[[#This Row],[Boxes]],"NA")</f>
        <v>15.983552631578947</v>
      </c>
      <c r="J175" t="str">
        <f>IF(shipments[[#This Row],[Order_Status]] = "Delivered","Yes","No")</f>
        <v>Yes</v>
      </c>
      <c r="K175" t="str">
        <f>TEXT(shipments[[#This Row],[Shipdate]],"MMMM")</f>
        <v>July</v>
      </c>
      <c r="L175">
        <f>YEAR(shipments[[#This Row],[Shipdate]])</f>
        <v>2023</v>
      </c>
    </row>
    <row r="176" spans="1:12" x14ac:dyDescent="0.3">
      <c r="A176" t="s">
        <v>180</v>
      </c>
      <c r="B176" t="s">
        <v>7940</v>
      </c>
      <c r="C176" t="s">
        <v>7927</v>
      </c>
      <c r="D176" t="s">
        <v>7938</v>
      </c>
      <c r="E176" s="1">
        <v>45280</v>
      </c>
      <c r="F176" s="6">
        <v>9729</v>
      </c>
      <c r="G176">
        <v>649</v>
      </c>
      <c r="H176" t="s">
        <v>3</v>
      </c>
      <c r="I176">
        <f>IF(shipments[[#This Row],[Boxes]]&gt;0,shipments[[#This Row],[Amount]]/shipments[[#This Row],[Boxes]],"NA")</f>
        <v>14.990755007704161</v>
      </c>
      <c r="J176" t="str">
        <f>IF(shipments[[#This Row],[Order_Status]] = "Delivered","Yes","No")</f>
        <v>Yes</v>
      </c>
      <c r="K176" t="str">
        <f>TEXT(shipments[[#This Row],[Shipdate]],"MMMM")</f>
        <v>December</v>
      </c>
      <c r="L176">
        <f>YEAR(shipments[[#This Row],[Shipdate]])</f>
        <v>2023</v>
      </c>
    </row>
    <row r="177" spans="1:12" x14ac:dyDescent="0.3">
      <c r="A177" t="s">
        <v>181</v>
      </c>
      <c r="B177" t="s">
        <v>7940</v>
      </c>
      <c r="C177" t="s">
        <v>7928</v>
      </c>
      <c r="D177" t="s">
        <v>7938</v>
      </c>
      <c r="E177" s="1">
        <v>45051</v>
      </c>
      <c r="F177" s="6">
        <v>3102.75</v>
      </c>
      <c r="G177">
        <v>388</v>
      </c>
      <c r="H177" t="s">
        <v>3</v>
      </c>
      <c r="I177">
        <f>IF(shipments[[#This Row],[Boxes]]&gt;0,shipments[[#This Row],[Amount]]/shipments[[#This Row],[Boxes]],"NA")</f>
        <v>7.9967783505154637</v>
      </c>
      <c r="J177" t="str">
        <f>IF(shipments[[#This Row],[Order_Status]] = "Delivered","Yes","No")</f>
        <v>Yes</v>
      </c>
      <c r="K177" t="str">
        <f>TEXT(shipments[[#This Row],[Shipdate]],"MMMM")</f>
        <v>May</v>
      </c>
      <c r="L177">
        <f>YEAR(shipments[[#This Row],[Shipdate]])</f>
        <v>2023</v>
      </c>
    </row>
    <row r="178" spans="1:12" x14ac:dyDescent="0.3">
      <c r="A178" t="s">
        <v>182</v>
      </c>
      <c r="B178" t="s">
        <v>7940</v>
      </c>
      <c r="C178" t="s">
        <v>7929</v>
      </c>
      <c r="D178" t="s">
        <v>7935</v>
      </c>
      <c r="E178" s="1">
        <v>44972</v>
      </c>
      <c r="F178" s="6">
        <v>5692.5</v>
      </c>
      <c r="G178">
        <v>518</v>
      </c>
      <c r="H178" t="s">
        <v>3</v>
      </c>
      <c r="I178">
        <f>IF(shipments[[#This Row],[Boxes]]&gt;0,shipments[[#This Row],[Amount]]/shipments[[#This Row],[Boxes]],"NA")</f>
        <v>10.989382239382239</v>
      </c>
      <c r="J178" t="str">
        <f>IF(shipments[[#This Row],[Order_Status]] = "Delivered","Yes","No")</f>
        <v>Yes</v>
      </c>
      <c r="K178" t="str">
        <f>TEXT(shipments[[#This Row],[Shipdate]],"MMMM")</f>
        <v>February</v>
      </c>
      <c r="L178">
        <f>YEAR(shipments[[#This Row],[Shipdate]])</f>
        <v>2023</v>
      </c>
    </row>
    <row r="179" spans="1:12" x14ac:dyDescent="0.3">
      <c r="A179" s="21" t="s">
        <v>183</v>
      </c>
      <c r="B179" s="21" t="s">
        <v>7940</v>
      </c>
      <c r="C179" s="21" t="s">
        <v>7929</v>
      </c>
      <c r="D179" s="21" t="s">
        <v>7936</v>
      </c>
      <c r="E179" s="22">
        <v>45552</v>
      </c>
      <c r="F179" s="23">
        <v>7269.75</v>
      </c>
      <c r="G179" s="21">
        <v>1039</v>
      </c>
      <c r="H179" s="21" t="s">
        <v>16</v>
      </c>
      <c r="I179" s="21">
        <f>IF(shipments[[#This Row],[Boxes]]&gt;0,shipments[[#This Row],[Amount]]/shipments[[#This Row],[Boxes]],"NA")</f>
        <v>6.9968719923002887</v>
      </c>
      <c r="J179" s="21" t="str">
        <f>IF(shipments[[#This Row],[Order_Status]] = "Delivered","Yes","No")</f>
        <v>No</v>
      </c>
      <c r="K179" s="21" t="str">
        <f>TEXT(shipments[[#This Row],[Shipdate]],"MMMM")</f>
        <v>September</v>
      </c>
      <c r="L179" s="21">
        <f>YEAR(shipments[[#This Row],[Shipdate]])</f>
        <v>2024</v>
      </c>
    </row>
    <row r="180" spans="1:12" x14ac:dyDescent="0.3">
      <c r="A180" t="s">
        <v>184</v>
      </c>
      <c r="B180" t="s">
        <v>7940</v>
      </c>
      <c r="C180" t="s">
        <v>7929</v>
      </c>
      <c r="D180" t="s">
        <v>7934</v>
      </c>
      <c r="E180" s="1">
        <v>44980</v>
      </c>
      <c r="F180" s="6">
        <v>2020.5</v>
      </c>
      <c r="G180">
        <v>289</v>
      </c>
      <c r="H180" t="s">
        <v>3</v>
      </c>
      <c r="I180">
        <f>IF(shipments[[#This Row],[Boxes]]&gt;0,shipments[[#This Row],[Amount]]/shipments[[#This Row],[Boxes]],"NA")</f>
        <v>6.9913494809688581</v>
      </c>
      <c r="J180" t="str">
        <f>IF(shipments[[#This Row],[Order_Status]] = "Delivered","Yes","No")</f>
        <v>Yes</v>
      </c>
      <c r="K180" t="str">
        <f>TEXT(shipments[[#This Row],[Shipdate]],"MMMM")</f>
        <v>February</v>
      </c>
      <c r="L180">
        <f>YEAR(shipments[[#This Row],[Shipdate]])</f>
        <v>2023</v>
      </c>
    </row>
    <row r="181" spans="1:12" x14ac:dyDescent="0.3">
      <c r="A181" t="s">
        <v>185</v>
      </c>
      <c r="B181" t="s">
        <v>7940</v>
      </c>
      <c r="C181" t="s">
        <v>7929</v>
      </c>
      <c r="D181" t="s">
        <v>7937</v>
      </c>
      <c r="E181" s="1">
        <v>45380</v>
      </c>
      <c r="F181" s="6">
        <v>15174</v>
      </c>
      <c r="G181">
        <v>1518</v>
      </c>
      <c r="H181" t="s">
        <v>3</v>
      </c>
      <c r="I181">
        <f>IF(shipments[[#This Row],[Boxes]]&gt;0,shipments[[#This Row],[Amount]]/shipments[[#This Row],[Boxes]],"NA")</f>
        <v>9.9960474308300391</v>
      </c>
      <c r="J181" t="str">
        <f>IF(shipments[[#This Row],[Order_Status]] = "Delivered","Yes","No")</f>
        <v>Yes</v>
      </c>
      <c r="K181" t="str">
        <f>TEXT(shipments[[#This Row],[Shipdate]],"MMMM")</f>
        <v>March</v>
      </c>
      <c r="L181">
        <f>YEAR(shipments[[#This Row],[Shipdate]])</f>
        <v>2024</v>
      </c>
    </row>
    <row r="182" spans="1:12" x14ac:dyDescent="0.3">
      <c r="A182" t="s">
        <v>186</v>
      </c>
      <c r="B182" t="s">
        <v>7940</v>
      </c>
      <c r="C182" t="s">
        <v>7929</v>
      </c>
      <c r="D182" t="s">
        <v>7939</v>
      </c>
      <c r="E182" s="1">
        <v>45377</v>
      </c>
      <c r="F182" s="6">
        <v>16805.25</v>
      </c>
      <c r="G182">
        <v>1528</v>
      </c>
      <c r="H182" t="s">
        <v>3</v>
      </c>
      <c r="I182">
        <f>IF(shipments[[#This Row],[Boxes]]&gt;0,shipments[[#This Row],[Amount]]/shipments[[#This Row],[Boxes]],"NA")</f>
        <v>10.998200261780104</v>
      </c>
      <c r="J182" t="str">
        <f>IF(shipments[[#This Row],[Order_Status]] = "Delivered","Yes","No")</f>
        <v>Yes</v>
      </c>
      <c r="K182" t="str">
        <f>TEXT(shipments[[#This Row],[Shipdate]],"MMMM")</f>
        <v>March</v>
      </c>
      <c r="L182">
        <f>YEAR(shipments[[#This Row],[Shipdate]])</f>
        <v>2024</v>
      </c>
    </row>
    <row r="183" spans="1:12" x14ac:dyDescent="0.3">
      <c r="A183" t="s">
        <v>187</v>
      </c>
      <c r="B183" t="s">
        <v>7940</v>
      </c>
      <c r="C183" t="s">
        <v>7929</v>
      </c>
      <c r="D183" t="s">
        <v>7934</v>
      </c>
      <c r="E183" s="1">
        <v>45204</v>
      </c>
      <c r="F183" s="6">
        <v>11488.5</v>
      </c>
      <c r="G183">
        <v>1045</v>
      </c>
      <c r="H183" t="s">
        <v>3</v>
      </c>
      <c r="I183">
        <f>IF(shipments[[#This Row],[Boxes]]&gt;0,shipments[[#This Row],[Amount]]/shipments[[#This Row],[Boxes]],"NA")</f>
        <v>10.993779904306219</v>
      </c>
      <c r="J183" t="str">
        <f>IF(shipments[[#This Row],[Order_Status]] = "Delivered","Yes","No")</f>
        <v>Yes</v>
      </c>
      <c r="K183" t="str">
        <f>TEXT(shipments[[#This Row],[Shipdate]],"MMMM")</f>
        <v>October</v>
      </c>
      <c r="L183">
        <f>YEAR(shipments[[#This Row],[Shipdate]])</f>
        <v>2023</v>
      </c>
    </row>
    <row r="184" spans="1:12" x14ac:dyDescent="0.3">
      <c r="A184" t="s">
        <v>188</v>
      </c>
      <c r="B184" t="s">
        <v>7940</v>
      </c>
      <c r="C184" t="s">
        <v>7929</v>
      </c>
      <c r="D184" t="s">
        <v>7934</v>
      </c>
      <c r="E184" s="1">
        <v>45177</v>
      </c>
      <c r="F184" s="6">
        <v>3217.5</v>
      </c>
      <c r="G184">
        <v>403</v>
      </c>
      <c r="H184" t="s">
        <v>3</v>
      </c>
      <c r="I184">
        <f>IF(shipments[[#This Row],[Boxes]]&gt;0,shipments[[#This Row],[Amount]]/shipments[[#This Row],[Boxes]],"NA")</f>
        <v>7.9838709677419351</v>
      </c>
      <c r="J184" t="str">
        <f>IF(shipments[[#This Row],[Order_Status]] = "Delivered","Yes","No")</f>
        <v>Yes</v>
      </c>
      <c r="K184" t="str">
        <f>TEXT(shipments[[#This Row],[Shipdate]],"MMMM")</f>
        <v>September</v>
      </c>
      <c r="L184">
        <f>YEAR(shipments[[#This Row],[Shipdate]])</f>
        <v>2023</v>
      </c>
    </row>
    <row r="185" spans="1:12" x14ac:dyDescent="0.3">
      <c r="A185" t="s">
        <v>189</v>
      </c>
      <c r="B185" t="s">
        <v>7940</v>
      </c>
      <c r="C185" t="s">
        <v>7929</v>
      </c>
      <c r="D185" t="s">
        <v>7939</v>
      </c>
      <c r="E185" s="1">
        <v>45288</v>
      </c>
      <c r="F185" s="6">
        <v>850.5</v>
      </c>
      <c r="G185">
        <v>86</v>
      </c>
      <c r="H185" t="s">
        <v>3</v>
      </c>
      <c r="I185">
        <f>IF(shipments[[#This Row],[Boxes]]&gt;0,shipments[[#This Row],[Amount]]/shipments[[#This Row],[Boxes]],"NA")</f>
        <v>9.8895348837209305</v>
      </c>
      <c r="J185" t="str">
        <f>IF(shipments[[#This Row],[Order_Status]] = "Delivered","Yes","No")</f>
        <v>Yes</v>
      </c>
      <c r="K185" t="str">
        <f>TEXT(shipments[[#This Row],[Shipdate]],"MMMM")</f>
        <v>December</v>
      </c>
      <c r="L185">
        <f>YEAR(shipments[[#This Row],[Shipdate]])</f>
        <v>2023</v>
      </c>
    </row>
    <row r="186" spans="1:12" x14ac:dyDescent="0.3">
      <c r="A186" t="s">
        <v>190</v>
      </c>
      <c r="B186" t="s">
        <v>7940</v>
      </c>
      <c r="C186" t="s">
        <v>7930</v>
      </c>
      <c r="D186" t="s">
        <v>7937</v>
      </c>
      <c r="E186" s="1">
        <v>45267</v>
      </c>
      <c r="F186" s="6">
        <v>2193.75</v>
      </c>
      <c r="G186">
        <v>88</v>
      </c>
      <c r="H186" t="s">
        <v>3</v>
      </c>
      <c r="I186">
        <f>IF(shipments[[#This Row],[Boxes]]&gt;0,shipments[[#This Row],[Amount]]/shipments[[#This Row],[Boxes]],"NA")</f>
        <v>24.928977272727273</v>
      </c>
      <c r="J186" t="str">
        <f>IF(shipments[[#This Row],[Order_Status]] = "Delivered","Yes","No")</f>
        <v>Yes</v>
      </c>
      <c r="K186" t="str">
        <f>TEXT(shipments[[#This Row],[Shipdate]],"MMMM")</f>
        <v>December</v>
      </c>
      <c r="L186">
        <f>YEAR(shipments[[#This Row],[Shipdate]])</f>
        <v>2023</v>
      </c>
    </row>
    <row r="187" spans="1:12" x14ac:dyDescent="0.3">
      <c r="A187" t="s">
        <v>191</v>
      </c>
      <c r="B187" t="s">
        <v>7940</v>
      </c>
      <c r="C187" t="s">
        <v>7931</v>
      </c>
      <c r="D187" t="s">
        <v>7935</v>
      </c>
      <c r="E187" s="1">
        <v>45460</v>
      </c>
      <c r="F187" s="6">
        <v>19849.5</v>
      </c>
      <c r="G187">
        <v>2482</v>
      </c>
      <c r="H187" t="s">
        <v>3</v>
      </c>
      <c r="I187">
        <f>IF(shipments[[#This Row],[Boxes]]&gt;0,shipments[[#This Row],[Amount]]/shipments[[#This Row],[Boxes]],"NA")</f>
        <v>7.997381144238517</v>
      </c>
      <c r="J187" t="str">
        <f>IF(shipments[[#This Row],[Order_Status]] = "Delivered","Yes","No")</f>
        <v>Yes</v>
      </c>
      <c r="K187" t="str">
        <f>TEXT(shipments[[#This Row],[Shipdate]],"MMMM")</f>
        <v>June</v>
      </c>
      <c r="L187">
        <f>YEAR(shipments[[#This Row],[Shipdate]])</f>
        <v>2024</v>
      </c>
    </row>
    <row r="188" spans="1:12" x14ac:dyDescent="0.3">
      <c r="A188" t="s">
        <v>192</v>
      </c>
      <c r="B188" t="s">
        <v>7940</v>
      </c>
      <c r="C188" t="s">
        <v>7931</v>
      </c>
      <c r="D188" t="s">
        <v>7935</v>
      </c>
      <c r="E188" s="1">
        <v>45443</v>
      </c>
      <c r="F188" s="6">
        <v>819</v>
      </c>
      <c r="G188">
        <v>91</v>
      </c>
      <c r="H188" t="s">
        <v>3</v>
      </c>
      <c r="I188">
        <f>IF(shipments[[#This Row],[Boxes]]&gt;0,shipments[[#This Row],[Amount]]/shipments[[#This Row],[Boxes]],"NA")</f>
        <v>9</v>
      </c>
      <c r="J188" t="str">
        <f>IF(shipments[[#This Row],[Order_Status]] = "Delivered","Yes","No")</f>
        <v>Yes</v>
      </c>
      <c r="K188" t="str">
        <f>TEXT(shipments[[#This Row],[Shipdate]],"MMMM")</f>
        <v>May</v>
      </c>
      <c r="L188">
        <f>YEAR(shipments[[#This Row],[Shipdate]])</f>
        <v>2024</v>
      </c>
    </row>
    <row r="189" spans="1:12" x14ac:dyDescent="0.3">
      <c r="A189" t="s">
        <v>193</v>
      </c>
      <c r="B189" t="s">
        <v>7940</v>
      </c>
      <c r="C189" t="s">
        <v>7931</v>
      </c>
      <c r="D189" t="s">
        <v>7938</v>
      </c>
      <c r="E189" s="1">
        <v>45169</v>
      </c>
      <c r="F189" s="6">
        <v>6723</v>
      </c>
      <c r="G189">
        <v>747</v>
      </c>
      <c r="H189" t="s">
        <v>3</v>
      </c>
      <c r="I189">
        <f>IF(shipments[[#This Row],[Boxes]]&gt;0,shipments[[#This Row],[Amount]]/shipments[[#This Row],[Boxes]],"NA")</f>
        <v>9</v>
      </c>
      <c r="J189" t="str">
        <f>IF(shipments[[#This Row],[Order_Status]] = "Delivered","Yes","No")</f>
        <v>Yes</v>
      </c>
      <c r="K189" t="str">
        <f>TEXT(shipments[[#This Row],[Shipdate]],"MMMM")</f>
        <v>August</v>
      </c>
      <c r="L189">
        <f>YEAR(shipments[[#This Row],[Shipdate]])</f>
        <v>2023</v>
      </c>
    </row>
    <row r="190" spans="1:12" x14ac:dyDescent="0.3">
      <c r="A190" t="s">
        <v>194</v>
      </c>
      <c r="B190" t="s">
        <v>7940</v>
      </c>
      <c r="C190" t="s">
        <v>7932</v>
      </c>
      <c r="D190" t="s">
        <v>7938</v>
      </c>
      <c r="E190" s="1">
        <v>45345</v>
      </c>
      <c r="F190" s="6">
        <v>4887</v>
      </c>
      <c r="G190">
        <v>489</v>
      </c>
      <c r="H190" t="s">
        <v>3</v>
      </c>
      <c r="I190">
        <f>IF(shipments[[#This Row],[Boxes]]&gt;0,shipments[[#This Row],[Amount]]/shipments[[#This Row],[Boxes]],"NA")</f>
        <v>9.9938650306748471</v>
      </c>
      <c r="J190" t="str">
        <f>IF(shipments[[#This Row],[Order_Status]] = "Delivered","Yes","No")</f>
        <v>Yes</v>
      </c>
      <c r="K190" t="str">
        <f>TEXT(shipments[[#This Row],[Shipdate]],"MMMM")</f>
        <v>February</v>
      </c>
      <c r="L190">
        <f>YEAR(shipments[[#This Row],[Shipdate]])</f>
        <v>2024</v>
      </c>
    </row>
    <row r="191" spans="1:12" x14ac:dyDescent="0.3">
      <c r="A191" t="s">
        <v>195</v>
      </c>
      <c r="B191" t="s">
        <v>7940</v>
      </c>
      <c r="C191" t="s">
        <v>7932</v>
      </c>
      <c r="D191" t="s">
        <v>7939</v>
      </c>
      <c r="E191" s="1">
        <v>45203</v>
      </c>
      <c r="F191" s="6">
        <v>1435.5</v>
      </c>
      <c r="G191">
        <v>206</v>
      </c>
      <c r="H191" t="s">
        <v>3</v>
      </c>
      <c r="I191">
        <f>IF(shipments[[#This Row],[Boxes]]&gt;0,shipments[[#This Row],[Amount]]/shipments[[#This Row],[Boxes]],"NA")</f>
        <v>6.9684466019417473</v>
      </c>
      <c r="J191" t="str">
        <f>IF(shipments[[#This Row],[Order_Status]] = "Delivered","Yes","No")</f>
        <v>Yes</v>
      </c>
      <c r="K191" t="str">
        <f>TEXT(shipments[[#This Row],[Shipdate]],"MMMM")</f>
        <v>October</v>
      </c>
      <c r="L191">
        <f>YEAR(shipments[[#This Row],[Shipdate]])</f>
        <v>2023</v>
      </c>
    </row>
    <row r="192" spans="1:12" x14ac:dyDescent="0.3">
      <c r="A192" s="21" t="s">
        <v>196</v>
      </c>
      <c r="B192" s="21" t="s">
        <v>7940</v>
      </c>
      <c r="C192" s="21" t="s">
        <v>7933</v>
      </c>
      <c r="D192" s="21" t="s">
        <v>7939</v>
      </c>
      <c r="E192" s="22">
        <v>45510</v>
      </c>
      <c r="F192" s="23">
        <v>4428</v>
      </c>
      <c r="G192" s="21">
        <v>211</v>
      </c>
      <c r="H192" s="21" t="s">
        <v>9</v>
      </c>
      <c r="I192" s="21">
        <f>IF(shipments[[#This Row],[Boxes]]&gt;0,shipments[[#This Row],[Amount]]/shipments[[#This Row],[Boxes]],"NA")</f>
        <v>20.985781990521328</v>
      </c>
      <c r="J192" s="21" t="str">
        <f>IF(shipments[[#This Row],[Order_Status]] = "Delivered","Yes","No")</f>
        <v>No</v>
      </c>
      <c r="K192" s="21" t="str">
        <f>TEXT(shipments[[#This Row],[Shipdate]],"MMMM")</f>
        <v>August</v>
      </c>
      <c r="L192" s="21">
        <f>YEAR(shipments[[#This Row],[Shipdate]])</f>
        <v>2024</v>
      </c>
    </row>
    <row r="193" spans="1:12" x14ac:dyDescent="0.3">
      <c r="A193" t="s">
        <v>197</v>
      </c>
      <c r="B193" t="s">
        <v>7940</v>
      </c>
      <c r="C193" t="s">
        <v>7933</v>
      </c>
      <c r="D193" t="s">
        <v>7934</v>
      </c>
      <c r="E193" s="1">
        <v>45134</v>
      </c>
      <c r="F193" s="6">
        <v>10703.25</v>
      </c>
      <c r="G193">
        <v>510</v>
      </c>
      <c r="H193" t="s">
        <v>3</v>
      </c>
      <c r="I193">
        <f>IF(shipments[[#This Row],[Boxes]]&gt;0,shipments[[#This Row],[Amount]]/shipments[[#This Row],[Boxes]],"NA")</f>
        <v>20.986764705882354</v>
      </c>
      <c r="J193" t="str">
        <f>IF(shipments[[#This Row],[Order_Status]] = "Delivered","Yes","No")</f>
        <v>Yes</v>
      </c>
      <c r="K193" t="str">
        <f>TEXT(shipments[[#This Row],[Shipdate]],"MMMM")</f>
        <v>July</v>
      </c>
      <c r="L193">
        <f>YEAR(shipments[[#This Row],[Shipdate]])</f>
        <v>2023</v>
      </c>
    </row>
    <row r="194" spans="1:12" x14ac:dyDescent="0.3">
      <c r="A194" t="s">
        <v>198</v>
      </c>
      <c r="B194" t="s">
        <v>7940</v>
      </c>
      <c r="C194" t="s">
        <v>7933</v>
      </c>
      <c r="D194" t="s">
        <v>7939</v>
      </c>
      <c r="E194" s="1">
        <v>45391</v>
      </c>
      <c r="F194" s="6">
        <v>7539.75</v>
      </c>
      <c r="G194">
        <v>343</v>
      </c>
      <c r="H194" t="s">
        <v>3</v>
      </c>
      <c r="I194">
        <f>IF(shipments[[#This Row],[Boxes]]&gt;0,shipments[[#This Row],[Amount]]/shipments[[#This Row],[Boxes]],"NA")</f>
        <v>21.981778425655978</v>
      </c>
      <c r="J194" t="str">
        <f>IF(shipments[[#This Row],[Order_Status]] = "Delivered","Yes","No")</f>
        <v>Yes</v>
      </c>
      <c r="K194" t="str">
        <f>TEXT(shipments[[#This Row],[Shipdate]],"MMMM")</f>
        <v>April</v>
      </c>
      <c r="L194">
        <f>YEAR(shipments[[#This Row],[Shipdate]])</f>
        <v>2024</v>
      </c>
    </row>
    <row r="195" spans="1:12" x14ac:dyDescent="0.3">
      <c r="A195" t="s">
        <v>199</v>
      </c>
      <c r="B195" t="s">
        <v>7940</v>
      </c>
      <c r="C195" t="s">
        <v>7933</v>
      </c>
      <c r="D195" t="s">
        <v>7937</v>
      </c>
      <c r="E195" s="1">
        <v>45232</v>
      </c>
      <c r="F195" s="6">
        <v>4491</v>
      </c>
      <c r="G195">
        <v>214</v>
      </c>
      <c r="H195" t="s">
        <v>3</v>
      </c>
      <c r="I195">
        <f>IF(shipments[[#This Row],[Boxes]]&gt;0,shipments[[#This Row],[Amount]]/shipments[[#This Row],[Boxes]],"NA")</f>
        <v>20.985981308411215</v>
      </c>
      <c r="J195" t="str">
        <f>IF(shipments[[#This Row],[Order_Status]] = "Delivered","Yes","No")</f>
        <v>Yes</v>
      </c>
      <c r="K195" t="str">
        <f>TEXT(shipments[[#This Row],[Shipdate]],"MMMM")</f>
        <v>November</v>
      </c>
      <c r="L195">
        <f>YEAR(shipments[[#This Row],[Shipdate]])</f>
        <v>2023</v>
      </c>
    </row>
    <row r="196" spans="1:12" x14ac:dyDescent="0.3">
      <c r="A196" t="s">
        <v>200</v>
      </c>
      <c r="B196" t="s">
        <v>7940</v>
      </c>
      <c r="C196" t="s">
        <v>7933</v>
      </c>
      <c r="D196" t="s">
        <v>7938</v>
      </c>
      <c r="E196" s="1">
        <v>45114</v>
      </c>
      <c r="F196" s="6">
        <v>5373</v>
      </c>
      <c r="G196">
        <v>269</v>
      </c>
      <c r="H196" t="s">
        <v>3</v>
      </c>
      <c r="I196">
        <f>IF(shipments[[#This Row],[Boxes]]&gt;0,shipments[[#This Row],[Amount]]/shipments[[#This Row],[Boxes]],"NA")</f>
        <v>19.973977695167285</v>
      </c>
      <c r="J196" t="str">
        <f>IF(shipments[[#This Row],[Order_Status]] = "Delivered","Yes","No")</f>
        <v>Yes</v>
      </c>
      <c r="K196" t="str">
        <f>TEXT(shipments[[#This Row],[Shipdate]],"MMMM")</f>
        <v>July</v>
      </c>
      <c r="L196">
        <f>YEAR(shipments[[#This Row],[Shipdate]])</f>
        <v>2023</v>
      </c>
    </row>
    <row r="197" spans="1:12" x14ac:dyDescent="0.3">
      <c r="A197" t="s">
        <v>201</v>
      </c>
      <c r="B197" t="s">
        <v>7940</v>
      </c>
      <c r="C197" t="s">
        <v>7912</v>
      </c>
      <c r="D197" t="s">
        <v>7938</v>
      </c>
      <c r="E197" s="1">
        <v>45334</v>
      </c>
      <c r="F197" s="6">
        <v>6608.25</v>
      </c>
      <c r="G197">
        <v>551</v>
      </c>
      <c r="H197" t="s">
        <v>3</v>
      </c>
      <c r="I197">
        <f>IF(shipments[[#This Row],[Boxes]]&gt;0,shipments[[#This Row],[Amount]]/shipments[[#This Row],[Boxes]],"NA")</f>
        <v>11.993194192377496</v>
      </c>
      <c r="J197" t="str">
        <f>IF(shipments[[#This Row],[Order_Status]] = "Delivered","Yes","No")</f>
        <v>Yes</v>
      </c>
      <c r="K197" t="str">
        <f>TEXT(shipments[[#This Row],[Shipdate]],"MMMM")</f>
        <v>February</v>
      </c>
      <c r="L197">
        <f>YEAR(shipments[[#This Row],[Shipdate]])</f>
        <v>2024</v>
      </c>
    </row>
    <row r="198" spans="1:12" x14ac:dyDescent="0.3">
      <c r="A198" t="s">
        <v>202</v>
      </c>
      <c r="B198" t="s">
        <v>7940</v>
      </c>
      <c r="C198" t="s">
        <v>7912</v>
      </c>
      <c r="D198" t="s">
        <v>7939</v>
      </c>
      <c r="E198" s="1">
        <v>45030</v>
      </c>
      <c r="F198" s="6">
        <v>6624</v>
      </c>
      <c r="G198">
        <v>510</v>
      </c>
      <c r="H198" t="s">
        <v>3</v>
      </c>
      <c r="I198">
        <f>IF(shipments[[#This Row],[Boxes]]&gt;0,shipments[[#This Row],[Amount]]/shipments[[#This Row],[Boxes]],"NA")</f>
        <v>12.988235294117647</v>
      </c>
      <c r="J198" t="str">
        <f>IF(shipments[[#This Row],[Order_Status]] = "Delivered","Yes","No")</f>
        <v>Yes</v>
      </c>
      <c r="K198" t="str">
        <f>TEXT(shipments[[#This Row],[Shipdate]],"MMMM")</f>
        <v>April</v>
      </c>
      <c r="L198">
        <f>YEAR(shipments[[#This Row],[Shipdate]])</f>
        <v>2023</v>
      </c>
    </row>
    <row r="199" spans="1:12" x14ac:dyDescent="0.3">
      <c r="A199" t="s">
        <v>203</v>
      </c>
      <c r="B199" t="s">
        <v>7940</v>
      </c>
      <c r="C199" t="s">
        <v>7913</v>
      </c>
      <c r="D199" t="s">
        <v>7938</v>
      </c>
      <c r="E199" s="1">
        <v>45110</v>
      </c>
      <c r="F199" s="6">
        <v>5580</v>
      </c>
      <c r="G199">
        <v>399</v>
      </c>
      <c r="H199" t="s">
        <v>3</v>
      </c>
      <c r="I199">
        <f>IF(shipments[[#This Row],[Boxes]]&gt;0,shipments[[#This Row],[Amount]]/shipments[[#This Row],[Boxes]],"NA")</f>
        <v>13.984962406015038</v>
      </c>
      <c r="J199" t="str">
        <f>IF(shipments[[#This Row],[Order_Status]] = "Delivered","Yes","No")</f>
        <v>Yes</v>
      </c>
      <c r="K199" t="str">
        <f>TEXT(shipments[[#This Row],[Shipdate]],"MMMM")</f>
        <v>July</v>
      </c>
      <c r="L199">
        <f>YEAR(shipments[[#This Row],[Shipdate]])</f>
        <v>2023</v>
      </c>
    </row>
    <row r="200" spans="1:12" x14ac:dyDescent="0.3">
      <c r="A200" t="s">
        <v>204</v>
      </c>
      <c r="B200" t="s">
        <v>7940</v>
      </c>
      <c r="C200" t="s">
        <v>7915</v>
      </c>
      <c r="D200" t="s">
        <v>7935</v>
      </c>
      <c r="E200" s="1">
        <v>45152</v>
      </c>
      <c r="F200" s="6">
        <v>10392.75</v>
      </c>
      <c r="G200">
        <v>1155</v>
      </c>
      <c r="H200" t="s">
        <v>3</v>
      </c>
      <c r="I200">
        <f>IF(shipments[[#This Row],[Boxes]]&gt;0,shipments[[#This Row],[Amount]]/shipments[[#This Row],[Boxes]],"NA")</f>
        <v>8.9980519480519483</v>
      </c>
      <c r="J200" t="str">
        <f>IF(shipments[[#This Row],[Order_Status]] = "Delivered","Yes","No")</f>
        <v>Yes</v>
      </c>
      <c r="K200" t="str">
        <f>TEXT(shipments[[#This Row],[Shipdate]],"MMMM")</f>
        <v>August</v>
      </c>
      <c r="L200">
        <f>YEAR(shipments[[#This Row],[Shipdate]])</f>
        <v>2023</v>
      </c>
    </row>
    <row r="201" spans="1:12" x14ac:dyDescent="0.3">
      <c r="A201" t="s">
        <v>205</v>
      </c>
      <c r="B201" t="s">
        <v>7940</v>
      </c>
      <c r="C201" t="s">
        <v>7915</v>
      </c>
      <c r="D201" t="s">
        <v>7937</v>
      </c>
      <c r="E201" s="1">
        <v>45219</v>
      </c>
      <c r="F201" s="6">
        <v>3012.75</v>
      </c>
      <c r="G201">
        <v>377</v>
      </c>
      <c r="H201" t="s">
        <v>3</v>
      </c>
      <c r="I201">
        <f>IF(shipments[[#This Row],[Boxes]]&gt;0,shipments[[#This Row],[Amount]]/shipments[[#This Row],[Boxes]],"NA")</f>
        <v>7.9913793103448274</v>
      </c>
      <c r="J201" t="str">
        <f>IF(shipments[[#This Row],[Order_Status]] = "Delivered","Yes","No")</f>
        <v>Yes</v>
      </c>
      <c r="K201" t="str">
        <f>TEXT(shipments[[#This Row],[Shipdate]],"MMMM")</f>
        <v>October</v>
      </c>
      <c r="L201">
        <f>YEAR(shipments[[#This Row],[Shipdate]])</f>
        <v>2023</v>
      </c>
    </row>
    <row r="202" spans="1:12" x14ac:dyDescent="0.3">
      <c r="A202" t="s">
        <v>206</v>
      </c>
      <c r="B202" t="s">
        <v>7940</v>
      </c>
      <c r="C202" t="s">
        <v>7915</v>
      </c>
      <c r="D202" t="s">
        <v>7936</v>
      </c>
      <c r="E202" s="1">
        <v>44958</v>
      </c>
      <c r="F202" s="6">
        <v>8646.75</v>
      </c>
      <c r="G202">
        <v>1081</v>
      </c>
      <c r="H202" t="s">
        <v>3</v>
      </c>
      <c r="I202">
        <f>IF(shipments[[#This Row],[Boxes]]&gt;0,shipments[[#This Row],[Amount]]/shipments[[#This Row],[Boxes]],"NA")</f>
        <v>7.9988436632747453</v>
      </c>
      <c r="J202" t="str">
        <f>IF(shipments[[#This Row],[Order_Status]] = "Delivered","Yes","No")</f>
        <v>Yes</v>
      </c>
      <c r="K202" t="str">
        <f>TEXT(shipments[[#This Row],[Shipdate]],"MMMM")</f>
        <v>February</v>
      </c>
      <c r="L202">
        <f>YEAR(shipments[[#This Row],[Shipdate]])</f>
        <v>2023</v>
      </c>
    </row>
    <row r="203" spans="1:12" x14ac:dyDescent="0.3">
      <c r="A203" t="s">
        <v>207</v>
      </c>
      <c r="B203" t="s">
        <v>7940</v>
      </c>
      <c r="C203" t="s">
        <v>7916</v>
      </c>
      <c r="D203" t="s">
        <v>7935</v>
      </c>
      <c r="E203" s="1">
        <v>45023</v>
      </c>
      <c r="F203" s="6">
        <v>2398.5</v>
      </c>
      <c r="G203">
        <v>300</v>
      </c>
      <c r="H203" t="s">
        <v>3</v>
      </c>
      <c r="I203">
        <f>IF(shipments[[#This Row],[Boxes]]&gt;0,shipments[[#This Row],[Amount]]/shipments[[#This Row],[Boxes]],"NA")</f>
        <v>7.9950000000000001</v>
      </c>
      <c r="J203" t="str">
        <f>IF(shipments[[#This Row],[Order_Status]] = "Delivered","Yes","No")</f>
        <v>Yes</v>
      </c>
      <c r="K203" t="str">
        <f>TEXT(shipments[[#This Row],[Shipdate]],"MMMM")</f>
        <v>April</v>
      </c>
      <c r="L203">
        <f>YEAR(shipments[[#This Row],[Shipdate]])</f>
        <v>2023</v>
      </c>
    </row>
    <row r="204" spans="1:12" x14ac:dyDescent="0.3">
      <c r="A204" t="s">
        <v>208</v>
      </c>
      <c r="B204" t="s">
        <v>7940</v>
      </c>
      <c r="C204" t="s">
        <v>7916</v>
      </c>
      <c r="D204" t="s">
        <v>7936</v>
      </c>
      <c r="E204" s="1">
        <v>45386</v>
      </c>
      <c r="F204" s="6">
        <v>2661.75</v>
      </c>
      <c r="G204">
        <v>444</v>
      </c>
      <c r="H204" t="s">
        <v>3</v>
      </c>
      <c r="I204">
        <f>IF(shipments[[#This Row],[Boxes]]&gt;0,shipments[[#This Row],[Amount]]/shipments[[#This Row],[Boxes]],"NA")</f>
        <v>5.9949324324324325</v>
      </c>
      <c r="J204" t="str">
        <f>IF(shipments[[#This Row],[Order_Status]] = "Delivered","Yes","No")</f>
        <v>Yes</v>
      </c>
      <c r="K204" t="str">
        <f>TEXT(shipments[[#This Row],[Shipdate]],"MMMM")</f>
        <v>April</v>
      </c>
      <c r="L204">
        <f>YEAR(shipments[[#This Row],[Shipdate]])</f>
        <v>2024</v>
      </c>
    </row>
    <row r="205" spans="1:12" x14ac:dyDescent="0.3">
      <c r="A205" t="s">
        <v>209</v>
      </c>
      <c r="B205" t="s">
        <v>7940</v>
      </c>
      <c r="C205" t="s">
        <v>7916</v>
      </c>
      <c r="D205" t="s">
        <v>7935</v>
      </c>
      <c r="E205" s="1">
        <v>45329</v>
      </c>
      <c r="F205" s="6">
        <v>762.75</v>
      </c>
      <c r="G205">
        <v>128</v>
      </c>
      <c r="H205" t="s">
        <v>3</v>
      </c>
      <c r="I205">
        <f>IF(shipments[[#This Row],[Boxes]]&gt;0,shipments[[#This Row],[Amount]]/shipments[[#This Row],[Boxes]],"NA")</f>
        <v>5.958984375</v>
      </c>
      <c r="J205" t="str">
        <f>IF(shipments[[#This Row],[Order_Status]] = "Delivered","Yes","No")</f>
        <v>Yes</v>
      </c>
      <c r="K205" t="str">
        <f>TEXT(shipments[[#This Row],[Shipdate]],"MMMM")</f>
        <v>February</v>
      </c>
      <c r="L205">
        <f>YEAR(shipments[[#This Row],[Shipdate]])</f>
        <v>2024</v>
      </c>
    </row>
    <row r="206" spans="1:12" x14ac:dyDescent="0.3">
      <c r="A206" t="s">
        <v>210</v>
      </c>
      <c r="B206" t="s">
        <v>7940</v>
      </c>
      <c r="C206" t="s">
        <v>7916</v>
      </c>
      <c r="D206" t="s">
        <v>7939</v>
      </c>
      <c r="E206" s="1">
        <v>45029</v>
      </c>
      <c r="F206" s="6">
        <v>11542.5</v>
      </c>
      <c r="G206">
        <v>1649</v>
      </c>
      <c r="H206" t="s">
        <v>3</v>
      </c>
      <c r="I206">
        <f>IF(shipments[[#This Row],[Boxes]]&gt;0,shipments[[#This Row],[Amount]]/shipments[[#This Row],[Boxes]],"NA")</f>
        <v>6.9996967859308672</v>
      </c>
      <c r="J206" t="str">
        <f>IF(shipments[[#This Row],[Order_Status]] = "Delivered","Yes","No")</f>
        <v>Yes</v>
      </c>
      <c r="K206" t="str">
        <f>TEXT(shipments[[#This Row],[Shipdate]],"MMMM")</f>
        <v>April</v>
      </c>
      <c r="L206">
        <f>YEAR(shipments[[#This Row],[Shipdate]])</f>
        <v>2023</v>
      </c>
    </row>
    <row r="207" spans="1:12" x14ac:dyDescent="0.3">
      <c r="A207" t="s">
        <v>211</v>
      </c>
      <c r="B207" t="s">
        <v>7940</v>
      </c>
      <c r="C207" t="s">
        <v>7917</v>
      </c>
      <c r="D207" t="s">
        <v>7935</v>
      </c>
      <c r="E207" s="1">
        <v>45184</v>
      </c>
      <c r="F207" s="6">
        <v>2013.75</v>
      </c>
      <c r="G207">
        <v>72</v>
      </c>
      <c r="H207" t="s">
        <v>3</v>
      </c>
      <c r="I207">
        <f>IF(shipments[[#This Row],[Boxes]]&gt;0,shipments[[#This Row],[Amount]]/shipments[[#This Row],[Boxes]],"NA")</f>
        <v>27.96875</v>
      </c>
      <c r="J207" t="str">
        <f>IF(shipments[[#This Row],[Order_Status]] = "Delivered","Yes","No")</f>
        <v>Yes</v>
      </c>
      <c r="K207" t="str">
        <f>TEXT(shipments[[#This Row],[Shipdate]],"MMMM")</f>
        <v>September</v>
      </c>
      <c r="L207">
        <f>YEAR(shipments[[#This Row],[Shipdate]])</f>
        <v>2023</v>
      </c>
    </row>
    <row r="208" spans="1:12" x14ac:dyDescent="0.3">
      <c r="A208" t="s">
        <v>212</v>
      </c>
      <c r="B208" t="s">
        <v>7940</v>
      </c>
      <c r="C208" t="s">
        <v>7917</v>
      </c>
      <c r="D208" t="s">
        <v>7939</v>
      </c>
      <c r="E208" s="1">
        <v>45349</v>
      </c>
      <c r="F208" s="6">
        <v>4729.5</v>
      </c>
      <c r="G208">
        <v>169</v>
      </c>
      <c r="H208" t="s">
        <v>3</v>
      </c>
      <c r="I208">
        <f>IF(shipments[[#This Row],[Boxes]]&gt;0,shipments[[#This Row],[Amount]]/shipments[[#This Row],[Boxes]],"NA")</f>
        <v>27.985207100591715</v>
      </c>
      <c r="J208" t="str">
        <f>IF(shipments[[#This Row],[Order_Status]] = "Delivered","Yes","No")</f>
        <v>Yes</v>
      </c>
      <c r="K208" t="str">
        <f>TEXT(shipments[[#This Row],[Shipdate]],"MMMM")</f>
        <v>February</v>
      </c>
      <c r="L208">
        <f>YEAR(shipments[[#This Row],[Shipdate]])</f>
        <v>2024</v>
      </c>
    </row>
    <row r="209" spans="1:12" x14ac:dyDescent="0.3">
      <c r="A209" t="s">
        <v>213</v>
      </c>
      <c r="B209" t="s">
        <v>7940</v>
      </c>
      <c r="C209" t="s">
        <v>7917</v>
      </c>
      <c r="D209" t="s">
        <v>7938</v>
      </c>
      <c r="E209" s="1">
        <v>45062</v>
      </c>
      <c r="F209" s="6">
        <v>2268</v>
      </c>
      <c r="G209">
        <v>88</v>
      </c>
      <c r="H209" t="s">
        <v>3</v>
      </c>
      <c r="I209">
        <f>IF(shipments[[#This Row],[Boxes]]&gt;0,shipments[[#This Row],[Amount]]/shipments[[#This Row],[Boxes]],"NA")</f>
        <v>25.772727272727273</v>
      </c>
      <c r="J209" t="str">
        <f>IF(shipments[[#This Row],[Order_Status]] = "Delivered","Yes","No")</f>
        <v>Yes</v>
      </c>
      <c r="K209" t="str">
        <f>TEXT(shipments[[#This Row],[Shipdate]],"MMMM")</f>
        <v>May</v>
      </c>
      <c r="L209">
        <f>YEAR(shipments[[#This Row],[Shipdate]])</f>
        <v>2023</v>
      </c>
    </row>
    <row r="210" spans="1:12" x14ac:dyDescent="0.3">
      <c r="A210" t="s">
        <v>214</v>
      </c>
      <c r="B210" t="s">
        <v>7940</v>
      </c>
      <c r="C210" t="s">
        <v>7918</v>
      </c>
      <c r="D210" t="s">
        <v>7938</v>
      </c>
      <c r="E210" s="1">
        <v>45141</v>
      </c>
      <c r="F210" s="6">
        <v>5478.75</v>
      </c>
      <c r="G210">
        <v>211</v>
      </c>
      <c r="H210" t="s">
        <v>3</v>
      </c>
      <c r="I210">
        <f>IF(shipments[[#This Row],[Boxes]]&gt;0,shipments[[#This Row],[Amount]]/shipments[[#This Row],[Boxes]],"NA")</f>
        <v>25.965639810426541</v>
      </c>
      <c r="J210" t="str">
        <f>IF(shipments[[#This Row],[Order_Status]] = "Delivered","Yes","No")</f>
        <v>Yes</v>
      </c>
      <c r="K210" t="str">
        <f>TEXT(shipments[[#This Row],[Shipdate]],"MMMM")</f>
        <v>August</v>
      </c>
      <c r="L210">
        <f>YEAR(shipments[[#This Row],[Shipdate]])</f>
        <v>2023</v>
      </c>
    </row>
    <row r="211" spans="1:12" x14ac:dyDescent="0.3">
      <c r="A211" t="s">
        <v>215</v>
      </c>
      <c r="B211" t="s">
        <v>7940</v>
      </c>
      <c r="C211" t="s">
        <v>7918</v>
      </c>
      <c r="D211" t="s">
        <v>7935</v>
      </c>
      <c r="E211" s="1">
        <v>45131</v>
      </c>
      <c r="F211" s="6">
        <v>7067.25</v>
      </c>
      <c r="G211">
        <v>272</v>
      </c>
      <c r="H211" t="s">
        <v>3</v>
      </c>
      <c r="I211">
        <f>IF(shipments[[#This Row],[Boxes]]&gt;0,shipments[[#This Row],[Amount]]/shipments[[#This Row],[Boxes]],"NA")</f>
        <v>25.982536764705884</v>
      </c>
      <c r="J211" t="str">
        <f>IF(shipments[[#This Row],[Order_Status]] = "Delivered","Yes","No")</f>
        <v>Yes</v>
      </c>
      <c r="K211" t="str">
        <f>TEXT(shipments[[#This Row],[Shipdate]],"MMMM")</f>
        <v>July</v>
      </c>
      <c r="L211">
        <f>YEAR(shipments[[#This Row],[Shipdate]])</f>
        <v>2023</v>
      </c>
    </row>
    <row r="212" spans="1:12" x14ac:dyDescent="0.3">
      <c r="A212" t="s">
        <v>216</v>
      </c>
      <c r="B212" t="s">
        <v>7940</v>
      </c>
      <c r="C212" t="s">
        <v>7918</v>
      </c>
      <c r="D212" t="s">
        <v>7936</v>
      </c>
      <c r="E212" s="1">
        <v>44981</v>
      </c>
      <c r="F212" s="6">
        <v>6360.75</v>
      </c>
      <c r="G212">
        <v>266</v>
      </c>
      <c r="H212" t="s">
        <v>3</v>
      </c>
      <c r="I212">
        <f>IF(shipments[[#This Row],[Boxes]]&gt;0,shipments[[#This Row],[Amount]]/shipments[[#This Row],[Boxes]],"NA")</f>
        <v>23.912593984962406</v>
      </c>
      <c r="J212" t="str">
        <f>IF(shipments[[#This Row],[Order_Status]] = "Delivered","Yes","No")</f>
        <v>Yes</v>
      </c>
      <c r="K212" t="str">
        <f>TEXT(shipments[[#This Row],[Shipdate]],"MMMM")</f>
        <v>February</v>
      </c>
      <c r="L212">
        <f>YEAR(shipments[[#This Row],[Shipdate]])</f>
        <v>2023</v>
      </c>
    </row>
    <row r="213" spans="1:12" x14ac:dyDescent="0.3">
      <c r="A213" t="s">
        <v>217</v>
      </c>
      <c r="B213" t="s">
        <v>7940</v>
      </c>
      <c r="C213" t="s">
        <v>7918</v>
      </c>
      <c r="D213" t="s">
        <v>7935</v>
      </c>
      <c r="E213" s="1">
        <v>45118</v>
      </c>
      <c r="F213" s="6">
        <v>5001.75</v>
      </c>
      <c r="G213">
        <v>201</v>
      </c>
      <c r="H213" t="s">
        <v>3</v>
      </c>
      <c r="I213">
        <f>IF(shipments[[#This Row],[Boxes]]&gt;0,shipments[[#This Row],[Amount]]/shipments[[#This Row],[Boxes]],"NA")</f>
        <v>24.884328358208954</v>
      </c>
      <c r="J213" t="str">
        <f>IF(shipments[[#This Row],[Order_Status]] = "Delivered","Yes","No")</f>
        <v>Yes</v>
      </c>
      <c r="K213" t="str">
        <f>TEXT(shipments[[#This Row],[Shipdate]],"MMMM")</f>
        <v>July</v>
      </c>
      <c r="L213">
        <f>YEAR(shipments[[#This Row],[Shipdate]])</f>
        <v>2023</v>
      </c>
    </row>
    <row r="214" spans="1:12" x14ac:dyDescent="0.3">
      <c r="A214" t="s">
        <v>218</v>
      </c>
      <c r="B214" t="s">
        <v>7940</v>
      </c>
      <c r="C214" t="s">
        <v>7919</v>
      </c>
      <c r="D214" t="s">
        <v>7934</v>
      </c>
      <c r="E214" s="1">
        <v>45107</v>
      </c>
      <c r="F214" s="6">
        <v>6536.25</v>
      </c>
      <c r="G214">
        <v>298</v>
      </c>
      <c r="H214" t="s">
        <v>3</v>
      </c>
      <c r="I214">
        <f>IF(shipments[[#This Row],[Boxes]]&gt;0,shipments[[#This Row],[Amount]]/shipments[[#This Row],[Boxes]],"NA")</f>
        <v>21.933724832214764</v>
      </c>
      <c r="J214" t="str">
        <f>IF(shipments[[#This Row],[Order_Status]] = "Delivered","Yes","No")</f>
        <v>Yes</v>
      </c>
      <c r="K214" t="str">
        <f>TEXT(shipments[[#This Row],[Shipdate]],"MMMM")</f>
        <v>June</v>
      </c>
      <c r="L214">
        <f>YEAR(shipments[[#This Row],[Shipdate]])</f>
        <v>2023</v>
      </c>
    </row>
    <row r="215" spans="1:12" x14ac:dyDescent="0.3">
      <c r="A215" t="s">
        <v>219</v>
      </c>
      <c r="B215" t="s">
        <v>7940</v>
      </c>
      <c r="C215" t="s">
        <v>7919</v>
      </c>
      <c r="D215" t="s">
        <v>7934</v>
      </c>
      <c r="E215" s="1">
        <v>45266</v>
      </c>
      <c r="F215" s="6">
        <v>5926.5</v>
      </c>
      <c r="G215">
        <v>283</v>
      </c>
      <c r="H215" t="s">
        <v>3</v>
      </c>
      <c r="I215">
        <f>IF(shipments[[#This Row],[Boxes]]&gt;0,shipments[[#This Row],[Amount]]/shipments[[#This Row],[Boxes]],"NA")</f>
        <v>20.941696113074205</v>
      </c>
      <c r="J215" t="str">
        <f>IF(shipments[[#This Row],[Order_Status]] = "Delivered","Yes","No")</f>
        <v>Yes</v>
      </c>
      <c r="K215" t="str">
        <f>TEXT(shipments[[#This Row],[Shipdate]],"MMMM")</f>
        <v>December</v>
      </c>
      <c r="L215">
        <f>YEAR(shipments[[#This Row],[Shipdate]])</f>
        <v>2023</v>
      </c>
    </row>
    <row r="216" spans="1:12" x14ac:dyDescent="0.3">
      <c r="A216" s="21" t="s">
        <v>220</v>
      </c>
      <c r="B216" s="21" t="s">
        <v>7940</v>
      </c>
      <c r="C216" s="21" t="s">
        <v>7919</v>
      </c>
      <c r="D216" s="21" t="s">
        <v>7935</v>
      </c>
      <c r="E216" s="22">
        <v>45258</v>
      </c>
      <c r="F216" s="23">
        <v>6295.5</v>
      </c>
      <c r="G216" s="21">
        <v>332</v>
      </c>
      <c r="H216" s="21" t="s">
        <v>25</v>
      </c>
      <c r="I216" s="21">
        <f>IF(shipments[[#This Row],[Boxes]]&gt;0,shipments[[#This Row],[Amount]]/shipments[[#This Row],[Boxes]],"NA")</f>
        <v>18.962349397590362</v>
      </c>
      <c r="J216" s="21" t="str">
        <f>IF(shipments[[#This Row],[Order_Status]] = "Delivered","Yes","No")</f>
        <v>No</v>
      </c>
      <c r="K216" s="21" t="str">
        <f>TEXT(shipments[[#This Row],[Shipdate]],"MMMM")</f>
        <v>November</v>
      </c>
      <c r="L216" s="21">
        <f>YEAR(shipments[[#This Row],[Shipdate]])</f>
        <v>2023</v>
      </c>
    </row>
    <row r="217" spans="1:12" x14ac:dyDescent="0.3">
      <c r="A217" t="s">
        <v>221</v>
      </c>
      <c r="B217" t="s">
        <v>7940</v>
      </c>
      <c r="C217" t="s">
        <v>7919</v>
      </c>
      <c r="D217" t="s">
        <v>7937</v>
      </c>
      <c r="E217" s="1">
        <v>45064</v>
      </c>
      <c r="F217" s="6">
        <v>4707</v>
      </c>
      <c r="G217">
        <v>225</v>
      </c>
      <c r="H217" t="s">
        <v>3</v>
      </c>
      <c r="I217">
        <f>IF(shipments[[#This Row],[Boxes]]&gt;0,shipments[[#This Row],[Amount]]/shipments[[#This Row],[Boxes]],"NA")</f>
        <v>20.92</v>
      </c>
      <c r="J217" t="str">
        <f>IF(shipments[[#This Row],[Order_Status]] = "Delivered","Yes","No")</f>
        <v>Yes</v>
      </c>
      <c r="K217" t="str">
        <f>TEXT(shipments[[#This Row],[Shipdate]],"MMMM")</f>
        <v>May</v>
      </c>
      <c r="L217">
        <f>YEAR(shipments[[#This Row],[Shipdate]])</f>
        <v>2023</v>
      </c>
    </row>
    <row r="218" spans="1:12" x14ac:dyDescent="0.3">
      <c r="A218" t="s">
        <v>222</v>
      </c>
      <c r="B218" t="s">
        <v>7940</v>
      </c>
      <c r="C218" t="s">
        <v>7921</v>
      </c>
      <c r="D218" t="s">
        <v>7939</v>
      </c>
      <c r="E218" s="1">
        <v>45399</v>
      </c>
      <c r="F218" s="6">
        <v>2574</v>
      </c>
      <c r="G218">
        <v>198</v>
      </c>
      <c r="H218" t="s">
        <v>3</v>
      </c>
      <c r="I218">
        <f>IF(shipments[[#This Row],[Boxes]]&gt;0,shipments[[#This Row],[Amount]]/shipments[[#This Row],[Boxes]],"NA")</f>
        <v>13</v>
      </c>
      <c r="J218" t="str">
        <f>IF(shipments[[#This Row],[Order_Status]] = "Delivered","Yes","No")</f>
        <v>Yes</v>
      </c>
      <c r="K218" t="str">
        <f>TEXT(shipments[[#This Row],[Shipdate]],"MMMM")</f>
        <v>April</v>
      </c>
      <c r="L218">
        <f>YEAR(shipments[[#This Row],[Shipdate]])</f>
        <v>2024</v>
      </c>
    </row>
    <row r="219" spans="1:12" x14ac:dyDescent="0.3">
      <c r="A219" s="21" t="s">
        <v>223</v>
      </c>
      <c r="B219" s="21" t="s">
        <v>7940</v>
      </c>
      <c r="C219" s="21" t="s">
        <v>7921</v>
      </c>
      <c r="D219" s="21" t="s">
        <v>7935</v>
      </c>
      <c r="E219" s="22">
        <v>45161</v>
      </c>
      <c r="F219" s="23">
        <v>3498.75</v>
      </c>
      <c r="G219" s="21">
        <v>270</v>
      </c>
      <c r="H219" s="21" t="s">
        <v>25</v>
      </c>
      <c r="I219" s="21">
        <f>IF(shipments[[#This Row],[Boxes]]&gt;0,shipments[[#This Row],[Amount]]/shipments[[#This Row],[Boxes]],"NA")</f>
        <v>12.958333333333334</v>
      </c>
      <c r="J219" s="21" t="str">
        <f>IF(shipments[[#This Row],[Order_Status]] = "Delivered","Yes","No")</f>
        <v>No</v>
      </c>
      <c r="K219" s="21" t="str">
        <f>TEXT(shipments[[#This Row],[Shipdate]],"MMMM")</f>
        <v>August</v>
      </c>
      <c r="L219" s="21">
        <f>YEAR(shipments[[#This Row],[Shipdate]])</f>
        <v>2023</v>
      </c>
    </row>
    <row r="220" spans="1:12" x14ac:dyDescent="0.3">
      <c r="A220" t="s">
        <v>224</v>
      </c>
      <c r="B220" t="s">
        <v>7940</v>
      </c>
      <c r="C220" t="s">
        <v>7921</v>
      </c>
      <c r="D220" t="s">
        <v>7936</v>
      </c>
      <c r="E220" s="1">
        <v>44950</v>
      </c>
      <c r="F220" s="6">
        <v>6579</v>
      </c>
      <c r="G220">
        <v>412</v>
      </c>
      <c r="H220" t="s">
        <v>3</v>
      </c>
      <c r="I220">
        <f>IF(shipments[[#This Row],[Boxes]]&gt;0,shipments[[#This Row],[Amount]]/shipments[[#This Row],[Boxes]],"NA")</f>
        <v>15.968446601941748</v>
      </c>
      <c r="J220" t="str">
        <f>IF(shipments[[#This Row],[Order_Status]] = "Delivered","Yes","No")</f>
        <v>Yes</v>
      </c>
      <c r="K220" t="str">
        <f>TEXT(shipments[[#This Row],[Shipdate]],"MMMM")</f>
        <v>January</v>
      </c>
      <c r="L220">
        <f>YEAR(shipments[[#This Row],[Shipdate]])</f>
        <v>2023</v>
      </c>
    </row>
    <row r="221" spans="1:12" x14ac:dyDescent="0.3">
      <c r="A221" t="s">
        <v>225</v>
      </c>
      <c r="B221" t="s">
        <v>7940</v>
      </c>
      <c r="C221" t="s">
        <v>7921</v>
      </c>
      <c r="D221" t="s">
        <v>7934</v>
      </c>
      <c r="E221" s="1">
        <v>45009</v>
      </c>
      <c r="F221" s="6">
        <v>9202.5</v>
      </c>
      <c r="G221">
        <v>658</v>
      </c>
      <c r="H221" t="s">
        <v>3</v>
      </c>
      <c r="I221">
        <f>IF(shipments[[#This Row],[Boxes]]&gt;0,shipments[[#This Row],[Amount]]/shipments[[#This Row],[Boxes]],"NA")</f>
        <v>13.985562310030396</v>
      </c>
      <c r="J221" t="str">
        <f>IF(shipments[[#This Row],[Order_Status]] = "Delivered","Yes","No")</f>
        <v>Yes</v>
      </c>
      <c r="K221" t="str">
        <f>TEXT(shipments[[#This Row],[Shipdate]],"MMMM")</f>
        <v>March</v>
      </c>
      <c r="L221">
        <f>YEAR(shipments[[#This Row],[Shipdate]])</f>
        <v>2023</v>
      </c>
    </row>
    <row r="222" spans="1:12" x14ac:dyDescent="0.3">
      <c r="A222" t="s">
        <v>226</v>
      </c>
      <c r="B222" t="s">
        <v>7940</v>
      </c>
      <c r="C222" t="s">
        <v>7923</v>
      </c>
      <c r="D222" t="s">
        <v>7939</v>
      </c>
      <c r="E222" s="1">
        <v>45335</v>
      </c>
      <c r="F222" s="6">
        <v>8997.75</v>
      </c>
      <c r="G222">
        <v>530</v>
      </c>
      <c r="H222" t="s">
        <v>3</v>
      </c>
      <c r="I222">
        <f>IF(shipments[[#This Row],[Boxes]]&gt;0,shipments[[#This Row],[Amount]]/shipments[[#This Row],[Boxes]],"NA")</f>
        <v>16.976886792452831</v>
      </c>
      <c r="J222" t="str">
        <f>IF(shipments[[#This Row],[Order_Status]] = "Delivered","Yes","No")</f>
        <v>Yes</v>
      </c>
      <c r="K222" t="str">
        <f>TEXT(shipments[[#This Row],[Shipdate]],"MMMM")</f>
        <v>February</v>
      </c>
      <c r="L222">
        <f>YEAR(shipments[[#This Row],[Shipdate]])</f>
        <v>2024</v>
      </c>
    </row>
    <row r="223" spans="1:12" x14ac:dyDescent="0.3">
      <c r="A223" t="s">
        <v>227</v>
      </c>
      <c r="B223" t="s">
        <v>7940</v>
      </c>
      <c r="C223" t="s">
        <v>7923</v>
      </c>
      <c r="D223" t="s">
        <v>7934</v>
      </c>
      <c r="E223" s="1">
        <v>45411</v>
      </c>
      <c r="F223" s="6">
        <v>11745</v>
      </c>
      <c r="G223">
        <v>735</v>
      </c>
      <c r="H223" t="s">
        <v>3</v>
      </c>
      <c r="I223">
        <f>IF(shipments[[#This Row],[Boxes]]&gt;0,shipments[[#This Row],[Amount]]/shipments[[#This Row],[Boxes]],"NA")</f>
        <v>15.979591836734693</v>
      </c>
      <c r="J223" t="str">
        <f>IF(shipments[[#This Row],[Order_Status]] = "Delivered","Yes","No")</f>
        <v>Yes</v>
      </c>
      <c r="K223" t="str">
        <f>TEXT(shipments[[#This Row],[Shipdate]],"MMMM")</f>
        <v>April</v>
      </c>
      <c r="L223">
        <f>YEAR(shipments[[#This Row],[Shipdate]])</f>
        <v>2024</v>
      </c>
    </row>
    <row r="224" spans="1:12" x14ac:dyDescent="0.3">
      <c r="A224" t="s">
        <v>228</v>
      </c>
      <c r="B224" t="s">
        <v>7940</v>
      </c>
      <c r="C224" t="s">
        <v>7924</v>
      </c>
      <c r="D224" t="s">
        <v>7935</v>
      </c>
      <c r="E224" s="1">
        <v>45174</v>
      </c>
      <c r="F224" s="6">
        <v>9742.5</v>
      </c>
      <c r="G224">
        <v>1392</v>
      </c>
      <c r="H224" t="s">
        <v>3</v>
      </c>
      <c r="I224">
        <f>IF(shipments[[#This Row],[Boxes]]&gt;0,shipments[[#This Row],[Amount]]/shipments[[#This Row],[Boxes]],"NA")</f>
        <v>6.9989224137931032</v>
      </c>
      <c r="J224" t="str">
        <f>IF(shipments[[#This Row],[Order_Status]] = "Delivered","Yes","No")</f>
        <v>Yes</v>
      </c>
      <c r="K224" t="str">
        <f>TEXT(shipments[[#This Row],[Shipdate]],"MMMM")</f>
        <v>September</v>
      </c>
      <c r="L224">
        <f>YEAR(shipments[[#This Row],[Shipdate]])</f>
        <v>2023</v>
      </c>
    </row>
    <row r="225" spans="1:12" x14ac:dyDescent="0.3">
      <c r="A225" t="s">
        <v>229</v>
      </c>
      <c r="B225" t="s">
        <v>7940</v>
      </c>
      <c r="C225" t="s">
        <v>7924</v>
      </c>
      <c r="D225" t="s">
        <v>7935</v>
      </c>
      <c r="E225" s="1">
        <v>45021</v>
      </c>
      <c r="F225" s="6">
        <v>4972.5</v>
      </c>
      <c r="G225">
        <v>622</v>
      </c>
      <c r="H225" t="s">
        <v>3</v>
      </c>
      <c r="I225">
        <f>IF(shipments[[#This Row],[Boxes]]&gt;0,shipments[[#This Row],[Amount]]/shipments[[#This Row],[Boxes]],"NA")</f>
        <v>7.994372990353698</v>
      </c>
      <c r="J225" t="str">
        <f>IF(shipments[[#This Row],[Order_Status]] = "Delivered","Yes","No")</f>
        <v>Yes</v>
      </c>
      <c r="K225" t="str">
        <f>TEXT(shipments[[#This Row],[Shipdate]],"MMMM")</f>
        <v>April</v>
      </c>
      <c r="L225">
        <f>YEAR(shipments[[#This Row],[Shipdate]])</f>
        <v>2023</v>
      </c>
    </row>
    <row r="226" spans="1:12" x14ac:dyDescent="0.3">
      <c r="A226" t="s">
        <v>230</v>
      </c>
      <c r="B226" t="s">
        <v>7940</v>
      </c>
      <c r="C226" t="s">
        <v>7924</v>
      </c>
      <c r="D226" t="s">
        <v>7935</v>
      </c>
      <c r="E226" s="1">
        <v>45106</v>
      </c>
      <c r="F226" s="6">
        <v>9909</v>
      </c>
      <c r="G226">
        <v>1416</v>
      </c>
      <c r="H226" t="s">
        <v>3</v>
      </c>
      <c r="I226">
        <f>IF(shipments[[#This Row],[Boxes]]&gt;0,shipments[[#This Row],[Amount]]/shipments[[#This Row],[Boxes]],"NA")</f>
        <v>6.9978813559322033</v>
      </c>
      <c r="J226" t="str">
        <f>IF(shipments[[#This Row],[Order_Status]] = "Delivered","Yes","No")</f>
        <v>Yes</v>
      </c>
      <c r="K226" t="str">
        <f>TEXT(shipments[[#This Row],[Shipdate]],"MMMM")</f>
        <v>June</v>
      </c>
      <c r="L226">
        <f>YEAR(shipments[[#This Row],[Shipdate]])</f>
        <v>2023</v>
      </c>
    </row>
    <row r="227" spans="1:12" x14ac:dyDescent="0.3">
      <c r="A227" s="21" t="s">
        <v>231</v>
      </c>
      <c r="B227" s="21" t="s">
        <v>7940</v>
      </c>
      <c r="C227" s="21" t="s">
        <v>7924</v>
      </c>
      <c r="D227" s="21" t="s">
        <v>7935</v>
      </c>
      <c r="E227" s="22">
        <v>45483</v>
      </c>
      <c r="F227" s="23">
        <v>2506.5</v>
      </c>
      <c r="G227" s="21">
        <v>251</v>
      </c>
      <c r="H227" s="21" t="s">
        <v>9</v>
      </c>
      <c r="I227" s="21">
        <f>IF(shipments[[#This Row],[Boxes]]&gt;0,shipments[[#This Row],[Amount]]/shipments[[#This Row],[Boxes]],"NA")</f>
        <v>9.9860557768924298</v>
      </c>
      <c r="J227" s="21" t="str">
        <f>IF(shipments[[#This Row],[Order_Status]] = "Delivered","Yes","No")</f>
        <v>No</v>
      </c>
      <c r="K227" s="21" t="str">
        <f>TEXT(shipments[[#This Row],[Shipdate]],"MMMM")</f>
        <v>July</v>
      </c>
      <c r="L227" s="21">
        <f>YEAR(shipments[[#This Row],[Shipdate]])</f>
        <v>2024</v>
      </c>
    </row>
    <row r="228" spans="1:12" x14ac:dyDescent="0.3">
      <c r="A228" t="s">
        <v>232</v>
      </c>
      <c r="B228" t="s">
        <v>7940</v>
      </c>
      <c r="C228" t="s">
        <v>7924</v>
      </c>
      <c r="D228" t="s">
        <v>7935</v>
      </c>
      <c r="E228" s="1">
        <v>45460</v>
      </c>
      <c r="F228" s="6">
        <v>2088</v>
      </c>
      <c r="G228">
        <v>261</v>
      </c>
      <c r="H228" t="s">
        <v>3</v>
      </c>
      <c r="I228">
        <f>IF(shipments[[#This Row],[Boxes]]&gt;0,shipments[[#This Row],[Amount]]/shipments[[#This Row],[Boxes]],"NA")</f>
        <v>8</v>
      </c>
      <c r="J228" t="str">
        <f>IF(shipments[[#This Row],[Order_Status]] = "Delivered","Yes","No")</f>
        <v>Yes</v>
      </c>
      <c r="K228" t="str">
        <f>TEXT(shipments[[#This Row],[Shipdate]],"MMMM")</f>
        <v>June</v>
      </c>
      <c r="L228">
        <f>YEAR(shipments[[#This Row],[Shipdate]])</f>
        <v>2024</v>
      </c>
    </row>
    <row r="229" spans="1:12" x14ac:dyDescent="0.3">
      <c r="A229" s="21" t="s">
        <v>233</v>
      </c>
      <c r="B229" s="21" t="s">
        <v>7940</v>
      </c>
      <c r="C229" s="21" t="s">
        <v>7924</v>
      </c>
      <c r="D229" s="21" t="s">
        <v>7937</v>
      </c>
      <c r="E229" s="22">
        <v>45555</v>
      </c>
      <c r="F229" s="23">
        <v>510.75</v>
      </c>
      <c r="G229" s="21">
        <v>52</v>
      </c>
      <c r="H229" s="21" t="s">
        <v>25</v>
      </c>
      <c r="I229" s="21">
        <f>IF(shipments[[#This Row],[Boxes]]&gt;0,shipments[[#This Row],[Amount]]/shipments[[#This Row],[Boxes]],"NA")</f>
        <v>9.822115384615385</v>
      </c>
      <c r="J229" s="21" t="str">
        <f>IF(shipments[[#This Row],[Order_Status]] = "Delivered","Yes","No")</f>
        <v>No</v>
      </c>
      <c r="K229" s="21" t="str">
        <f>TEXT(shipments[[#This Row],[Shipdate]],"MMMM")</f>
        <v>September</v>
      </c>
      <c r="L229" s="21">
        <f>YEAR(shipments[[#This Row],[Shipdate]])</f>
        <v>2024</v>
      </c>
    </row>
    <row r="230" spans="1:12" x14ac:dyDescent="0.3">
      <c r="A230" t="s">
        <v>234</v>
      </c>
      <c r="B230" t="s">
        <v>7940</v>
      </c>
      <c r="C230" t="s">
        <v>7925</v>
      </c>
      <c r="D230" t="s">
        <v>7935</v>
      </c>
      <c r="E230" s="1">
        <v>45300</v>
      </c>
      <c r="F230" s="6">
        <v>4518</v>
      </c>
      <c r="G230">
        <v>283</v>
      </c>
      <c r="H230" t="s">
        <v>3</v>
      </c>
      <c r="I230">
        <f>IF(shipments[[#This Row],[Boxes]]&gt;0,shipments[[#This Row],[Amount]]/shipments[[#This Row],[Boxes]],"NA")</f>
        <v>15.964664310954063</v>
      </c>
      <c r="J230" t="str">
        <f>IF(shipments[[#This Row],[Order_Status]] = "Delivered","Yes","No")</f>
        <v>Yes</v>
      </c>
      <c r="K230" t="str">
        <f>TEXT(shipments[[#This Row],[Shipdate]],"MMMM")</f>
        <v>January</v>
      </c>
      <c r="L230">
        <f>YEAR(shipments[[#This Row],[Shipdate]])</f>
        <v>2024</v>
      </c>
    </row>
    <row r="231" spans="1:12" x14ac:dyDescent="0.3">
      <c r="A231" t="s">
        <v>235</v>
      </c>
      <c r="B231" t="s">
        <v>7940</v>
      </c>
      <c r="C231" t="s">
        <v>7925</v>
      </c>
      <c r="D231" t="s">
        <v>7939</v>
      </c>
      <c r="E231" s="1">
        <v>45203</v>
      </c>
      <c r="F231" s="6">
        <v>3408.75</v>
      </c>
      <c r="G231">
        <v>244</v>
      </c>
      <c r="H231" t="s">
        <v>3</v>
      </c>
      <c r="I231">
        <f>IF(shipments[[#This Row],[Boxes]]&gt;0,shipments[[#This Row],[Amount]]/shipments[[#This Row],[Boxes]],"NA")</f>
        <v>13.970286885245901</v>
      </c>
      <c r="J231" t="str">
        <f>IF(shipments[[#This Row],[Order_Status]] = "Delivered","Yes","No")</f>
        <v>Yes</v>
      </c>
      <c r="K231" t="str">
        <f>TEXT(shipments[[#This Row],[Shipdate]],"MMMM")</f>
        <v>October</v>
      </c>
      <c r="L231">
        <f>YEAR(shipments[[#This Row],[Shipdate]])</f>
        <v>2023</v>
      </c>
    </row>
    <row r="232" spans="1:12" x14ac:dyDescent="0.3">
      <c r="A232" t="s">
        <v>236</v>
      </c>
      <c r="B232" t="s">
        <v>7940</v>
      </c>
      <c r="C232" t="s">
        <v>7925</v>
      </c>
      <c r="D232" t="s">
        <v>7937</v>
      </c>
      <c r="E232" s="1">
        <v>45131</v>
      </c>
      <c r="F232" s="6">
        <v>6583.5</v>
      </c>
      <c r="G232">
        <v>471</v>
      </c>
      <c r="H232" t="s">
        <v>3</v>
      </c>
      <c r="I232">
        <f>IF(shipments[[#This Row],[Boxes]]&gt;0,shipments[[#This Row],[Amount]]/shipments[[#This Row],[Boxes]],"NA")</f>
        <v>13.977707006369426</v>
      </c>
      <c r="J232" t="str">
        <f>IF(shipments[[#This Row],[Order_Status]] = "Delivered","Yes","No")</f>
        <v>Yes</v>
      </c>
      <c r="K232" t="str">
        <f>TEXT(shipments[[#This Row],[Shipdate]],"MMMM")</f>
        <v>July</v>
      </c>
      <c r="L232">
        <f>YEAR(shipments[[#This Row],[Shipdate]])</f>
        <v>2023</v>
      </c>
    </row>
    <row r="233" spans="1:12" x14ac:dyDescent="0.3">
      <c r="A233" s="21" t="s">
        <v>237</v>
      </c>
      <c r="B233" s="21" t="s">
        <v>7940</v>
      </c>
      <c r="C233" s="21" t="s">
        <v>7925</v>
      </c>
      <c r="D233" s="21" t="s">
        <v>7938</v>
      </c>
      <c r="E233" s="22">
        <v>45505</v>
      </c>
      <c r="F233" s="23">
        <v>4047.75</v>
      </c>
      <c r="G233" s="21">
        <v>290</v>
      </c>
      <c r="H233" s="21" t="s">
        <v>9</v>
      </c>
      <c r="I233" s="21">
        <f>IF(shipments[[#This Row],[Boxes]]&gt;0,shipments[[#This Row],[Amount]]/shipments[[#This Row],[Boxes]],"NA")</f>
        <v>13.957758620689654</v>
      </c>
      <c r="J233" s="21" t="str">
        <f>IF(shipments[[#This Row],[Order_Status]] = "Delivered","Yes","No")</f>
        <v>No</v>
      </c>
      <c r="K233" s="21" t="str">
        <f>TEXT(shipments[[#This Row],[Shipdate]],"MMMM")</f>
        <v>August</v>
      </c>
      <c r="L233" s="21">
        <f>YEAR(shipments[[#This Row],[Shipdate]])</f>
        <v>2024</v>
      </c>
    </row>
    <row r="234" spans="1:12" x14ac:dyDescent="0.3">
      <c r="A234" s="21" t="s">
        <v>238</v>
      </c>
      <c r="B234" s="21" t="s">
        <v>7940</v>
      </c>
      <c r="C234" s="21" t="s">
        <v>7926</v>
      </c>
      <c r="D234" s="21" t="s">
        <v>7936</v>
      </c>
      <c r="E234" s="22">
        <v>45488</v>
      </c>
      <c r="F234" s="23">
        <v>2508.75</v>
      </c>
      <c r="G234" s="21">
        <v>133</v>
      </c>
      <c r="H234" s="21" t="s">
        <v>9</v>
      </c>
      <c r="I234" s="21">
        <f>IF(shipments[[#This Row],[Boxes]]&gt;0,shipments[[#This Row],[Amount]]/shipments[[#This Row],[Boxes]],"NA")</f>
        <v>18.862781954887218</v>
      </c>
      <c r="J234" s="21" t="str">
        <f>IF(shipments[[#This Row],[Order_Status]] = "Delivered","Yes","No")</f>
        <v>No</v>
      </c>
      <c r="K234" s="21" t="str">
        <f>TEXT(shipments[[#This Row],[Shipdate]],"MMMM")</f>
        <v>July</v>
      </c>
      <c r="L234" s="21">
        <f>YEAR(shipments[[#This Row],[Shipdate]])</f>
        <v>2024</v>
      </c>
    </row>
    <row r="235" spans="1:12" x14ac:dyDescent="0.3">
      <c r="A235" t="s">
        <v>239</v>
      </c>
      <c r="B235" t="s">
        <v>7940</v>
      </c>
      <c r="C235" t="s">
        <v>7926</v>
      </c>
      <c r="D235" t="s">
        <v>7937</v>
      </c>
      <c r="E235" s="1">
        <v>45135</v>
      </c>
      <c r="F235" s="6">
        <v>4614.75</v>
      </c>
      <c r="G235">
        <v>272</v>
      </c>
      <c r="H235" t="s">
        <v>3</v>
      </c>
      <c r="I235">
        <f>IF(shipments[[#This Row],[Boxes]]&gt;0,shipments[[#This Row],[Amount]]/shipments[[#This Row],[Boxes]],"NA")</f>
        <v>16.965992647058822</v>
      </c>
      <c r="J235" t="str">
        <f>IF(shipments[[#This Row],[Order_Status]] = "Delivered","Yes","No")</f>
        <v>Yes</v>
      </c>
      <c r="K235" t="str">
        <f>TEXT(shipments[[#This Row],[Shipdate]],"MMMM")</f>
        <v>July</v>
      </c>
      <c r="L235">
        <f>YEAR(shipments[[#This Row],[Shipdate]])</f>
        <v>2023</v>
      </c>
    </row>
    <row r="236" spans="1:12" x14ac:dyDescent="0.3">
      <c r="A236" s="21" t="s">
        <v>240</v>
      </c>
      <c r="B236" s="21" t="s">
        <v>7940</v>
      </c>
      <c r="C236" s="21" t="s">
        <v>7927</v>
      </c>
      <c r="D236" s="21" t="s">
        <v>7939</v>
      </c>
      <c r="E236" s="22">
        <v>45538</v>
      </c>
      <c r="F236" s="23">
        <v>12395.25</v>
      </c>
      <c r="G236" s="21">
        <v>886</v>
      </c>
      <c r="H236" s="21" t="s">
        <v>16</v>
      </c>
      <c r="I236" s="21">
        <f>IF(shipments[[#This Row],[Boxes]]&gt;0,shipments[[#This Row],[Amount]]/shipments[[#This Row],[Boxes]],"NA")</f>
        <v>13.990124153498872</v>
      </c>
      <c r="J236" s="21" t="str">
        <f>IF(shipments[[#This Row],[Order_Status]] = "Delivered","Yes","No")</f>
        <v>No</v>
      </c>
      <c r="K236" s="21" t="str">
        <f>TEXT(shipments[[#This Row],[Shipdate]],"MMMM")</f>
        <v>September</v>
      </c>
      <c r="L236" s="21">
        <f>YEAR(shipments[[#This Row],[Shipdate]])</f>
        <v>2024</v>
      </c>
    </row>
    <row r="237" spans="1:12" x14ac:dyDescent="0.3">
      <c r="A237" s="21" t="s">
        <v>241</v>
      </c>
      <c r="B237" s="21" t="s">
        <v>7940</v>
      </c>
      <c r="C237" s="21" t="s">
        <v>7928</v>
      </c>
      <c r="D237" s="21" t="s">
        <v>7934</v>
      </c>
      <c r="E237" s="22">
        <v>45518</v>
      </c>
      <c r="F237" s="23">
        <v>4043.25</v>
      </c>
      <c r="G237" s="21">
        <v>368</v>
      </c>
      <c r="H237" s="21" t="s">
        <v>25</v>
      </c>
      <c r="I237" s="21">
        <f>IF(shipments[[#This Row],[Boxes]]&gt;0,shipments[[#This Row],[Amount]]/shipments[[#This Row],[Boxes]],"NA")</f>
        <v>10.987092391304348</v>
      </c>
      <c r="J237" s="21" t="str">
        <f>IF(shipments[[#This Row],[Order_Status]] = "Delivered","Yes","No")</f>
        <v>No</v>
      </c>
      <c r="K237" s="21" t="str">
        <f>TEXT(shipments[[#This Row],[Shipdate]],"MMMM")</f>
        <v>August</v>
      </c>
      <c r="L237" s="21">
        <f>YEAR(shipments[[#This Row],[Shipdate]])</f>
        <v>2024</v>
      </c>
    </row>
    <row r="238" spans="1:12" x14ac:dyDescent="0.3">
      <c r="A238" t="s">
        <v>242</v>
      </c>
      <c r="B238" t="s">
        <v>7940</v>
      </c>
      <c r="C238" t="s">
        <v>7928</v>
      </c>
      <c r="D238" t="s">
        <v>7935</v>
      </c>
      <c r="E238" s="1">
        <v>44932</v>
      </c>
      <c r="F238" s="6">
        <v>1687.5</v>
      </c>
      <c r="G238">
        <v>242</v>
      </c>
      <c r="H238" t="s">
        <v>3</v>
      </c>
      <c r="I238">
        <f>IF(shipments[[#This Row],[Boxes]]&gt;0,shipments[[#This Row],[Amount]]/shipments[[#This Row],[Boxes]],"NA")</f>
        <v>6.973140495867769</v>
      </c>
      <c r="J238" t="str">
        <f>IF(shipments[[#This Row],[Order_Status]] = "Delivered","Yes","No")</f>
        <v>Yes</v>
      </c>
      <c r="K238" t="str">
        <f>TEXT(shipments[[#This Row],[Shipdate]],"MMMM")</f>
        <v>January</v>
      </c>
      <c r="L238">
        <f>YEAR(shipments[[#This Row],[Shipdate]])</f>
        <v>2023</v>
      </c>
    </row>
    <row r="239" spans="1:12" x14ac:dyDescent="0.3">
      <c r="A239" t="s">
        <v>243</v>
      </c>
      <c r="B239" t="s">
        <v>7940</v>
      </c>
      <c r="C239" t="s">
        <v>7928</v>
      </c>
      <c r="D239" t="s">
        <v>7937</v>
      </c>
      <c r="E239" s="1">
        <v>44939</v>
      </c>
      <c r="F239" s="6">
        <v>9522</v>
      </c>
      <c r="G239">
        <v>1191</v>
      </c>
      <c r="H239" t="s">
        <v>3</v>
      </c>
      <c r="I239">
        <f>IF(shipments[[#This Row],[Boxes]]&gt;0,shipments[[#This Row],[Amount]]/shipments[[#This Row],[Boxes]],"NA")</f>
        <v>7.9949622166246854</v>
      </c>
      <c r="J239" t="str">
        <f>IF(shipments[[#This Row],[Order_Status]] = "Delivered","Yes","No")</f>
        <v>Yes</v>
      </c>
      <c r="K239" t="str">
        <f>TEXT(shipments[[#This Row],[Shipdate]],"MMMM")</f>
        <v>January</v>
      </c>
      <c r="L239">
        <f>YEAR(shipments[[#This Row],[Shipdate]])</f>
        <v>2023</v>
      </c>
    </row>
    <row r="240" spans="1:12" x14ac:dyDescent="0.3">
      <c r="A240" t="s">
        <v>244</v>
      </c>
      <c r="B240" t="s">
        <v>7940</v>
      </c>
      <c r="C240" t="s">
        <v>7929</v>
      </c>
      <c r="D240" t="s">
        <v>7936</v>
      </c>
      <c r="E240" s="1">
        <v>44930</v>
      </c>
      <c r="F240" s="6">
        <v>2047.5</v>
      </c>
      <c r="G240">
        <v>256</v>
      </c>
      <c r="H240" t="s">
        <v>3</v>
      </c>
      <c r="I240">
        <f>IF(shipments[[#This Row],[Boxes]]&gt;0,shipments[[#This Row],[Amount]]/shipments[[#This Row],[Boxes]],"NA")</f>
        <v>7.998046875</v>
      </c>
      <c r="J240" t="str">
        <f>IF(shipments[[#This Row],[Order_Status]] = "Delivered","Yes","No")</f>
        <v>Yes</v>
      </c>
      <c r="K240" t="str">
        <f>TEXT(shipments[[#This Row],[Shipdate]],"MMMM")</f>
        <v>January</v>
      </c>
      <c r="L240">
        <f>YEAR(shipments[[#This Row],[Shipdate]])</f>
        <v>2023</v>
      </c>
    </row>
    <row r="241" spans="1:12" x14ac:dyDescent="0.3">
      <c r="A241" s="21" t="s">
        <v>245</v>
      </c>
      <c r="B241" s="21" t="s">
        <v>7940</v>
      </c>
      <c r="C241" s="21" t="s">
        <v>7929</v>
      </c>
      <c r="D241" s="21" t="s">
        <v>7937</v>
      </c>
      <c r="E241" s="22">
        <v>45565</v>
      </c>
      <c r="F241" s="23">
        <v>17950.5</v>
      </c>
      <c r="G241" s="21">
        <v>2565</v>
      </c>
      <c r="H241" s="21" t="s">
        <v>16</v>
      </c>
      <c r="I241" s="21">
        <f>IF(shipments[[#This Row],[Boxes]]&gt;0,shipments[[#This Row],[Amount]]/shipments[[#This Row],[Boxes]],"NA")</f>
        <v>6.9982456140350875</v>
      </c>
      <c r="J241" s="21" t="str">
        <f>IF(shipments[[#This Row],[Order_Status]] = "Delivered","Yes","No")</f>
        <v>No</v>
      </c>
      <c r="K241" s="21" t="str">
        <f>TEXT(shipments[[#This Row],[Shipdate]],"MMMM")</f>
        <v>September</v>
      </c>
      <c r="L241" s="21">
        <f>YEAR(shipments[[#This Row],[Shipdate]])</f>
        <v>2024</v>
      </c>
    </row>
    <row r="242" spans="1:12" x14ac:dyDescent="0.3">
      <c r="A242" s="21" t="s">
        <v>246</v>
      </c>
      <c r="B242" s="21" t="s">
        <v>7940</v>
      </c>
      <c r="C242" s="21" t="s">
        <v>7929</v>
      </c>
      <c r="D242" s="21" t="s">
        <v>7937</v>
      </c>
      <c r="E242" s="22">
        <v>45523</v>
      </c>
      <c r="F242" s="23">
        <v>6768</v>
      </c>
      <c r="G242" s="21">
        <v>967</v>
      </c>
      <c r="H242" s="21" t="s">
        <v>25</v>
      </c>
      <c r="I242" s="21">
        <f>IF(shipments[[#This Row],[Boxes]]&gt;0,shipments[[#This Row],[Amount]]/shipments[[#This Row],[Boxes]],"NA")</f>
        <v>6.9989658738366085</v>
      </c>
      <c r="J242" s="21" t="str">
        <f>IF(shipments[[#This Row],[Order_Status]] = "Delivered","Yes","No")</f>
        <v>No</v>
      </c>
      <c r="K242" s="21" t="str">
        <f>TEXT(shipments[[#This Row],[Shipdate]],"MMMM")</f>
        <v>August</v>
      </c>
      <c r="L242" s="21">
        <f>YEAR(shipments[[#This Row],[Shipdate]])</f>
        <v>2024</v>
      </c>
    </row>
    <row r="243" spans="1:12" x14ac:dyDescent="0.3">
      <c r="A243" t="s">
        <v>247</v>
      </c>
      <c r="B243" t="s">
        <v>7940</v>
      </c>
      <c r="C243" t="s">
        <v>7929</v>
      </c>
      <c r="D243" t="s">
        <v>7934</v>
      </c>
      <c r="E243" s="1">
        <v>44971</v>
      </c>
      <c r="F243" s="6">
        <v>1113.75</v>
      </c>
      <c r="G243">
        <v>112</v>
      </c>
      <c r="H243" t="s">
        <v>3</v>
      </c>
      <c r="I243">
        <f>IF(shipments[[#This Row],[Boxes]]&gt;0,shipments[[#This Row],[Amount]]/shipments[[#This Row],[Boxes]],"NA")</f>
        <v>9.9441964285714288</v>
      </c>
      <c r="J243" t="str">
        <f>IF(shipments[[#This Row],[Order_Status]] = "Delivered","Yes","No")</f>
        <v>Yes</v>
      </c>
      <c r="K243" t="str">
        <f>TEXT(shipments[[#This Row],[Shipdate]],"MMMM")</f>
        <v>February</v>
      </c>
      <c r="L243">
        <f>YEAR(shipments[[#This Row],[Shipdate]])</f>
        <v>2023</v>
      </c>
    </row>
    <row r="244" spans="1:12" x14ac:dyDescent="0.3">
      <c r="A244" t="s">
        <v>248</v>
      </c>
      <c r="B244" t="s">
        <v>7940</v>
      </c>
      <c r="C244" t="s">
        <v>7930</v>
      </c>
      <c r="D244" t="s">
        <v>7934</v>
      </c>
      <c r="E244" s="1">
        <v>45107</v>
      </c>
      <c r="F244" s="6">
        <v>7146</v>
      </c>
      <c r="G244">
        <v>275</v>
      </c>
      <c r="H244" t="s">
        <v>3</v>
      </c>
      <c r="I244">
        <f>IF(shipments[[#This Row],[Boxes]]&gt;0,shipments[[#This Row],[Amount]]/shipments[[#This Row],[Boxes]],"NA")</f>
        <v>25.985454545454544</v>
      </c>
      <c r="J244" t="str">
        <f>IF(shipments[[#This Row],[Order_Status]] = "Delivered","Yes","No")</f>
        <v>Yes</v>
      </c>
      <c r="K244" t="str">
        <f>TEXT(shipments[[#This Row],[Shipdate]],"MMMM")</f>
        <v>June</v>
      </c>
      <c r="L244">
        <f>YEAR(shipments[[#This Row],[Shipdate]])</f>
        <v>2023</v>
      </c>
    </row>
    <row r="245" spans="1:12" x14ac:dyDescent="0.3">
      <c r="A245" s="21" t="s">
        <v>249</v>
      </c>
      <c r="B245" s="21" t="s">
        <v>7940</v>
      </c>
      <c r="C245" s="21" t="s">
        <v>7931</v>
      </c>
      <c r="D245" s="21" t="s">
        <v>7934</v>
      </c>
      <c r="E245" s="22">
        <v>45160</v>
      </c>
      <c r="F245" s="23">
        <v>6808.5</v>
      </c>
      <c r="G245" s="21">
        <v>757</v>
      </c>
      <c r="H245" s="21" t="s">
        <v>25</v>
      </c>
      <c r="I245" s="21">
        <f>IF(shipments[[#This Row],[Boxes]]&gt;0,shipments[[#This Row],[Amount]]/shipments[[#This Row],[Boxes]],"NA")</f>
        <v>8.9940554821664467</v>
      </c>
      <c r="J245" s="21" t="str">
        <f>IF(shipments[[#This Row],[Order_Status]] = "Delivered","Yes","No")</f>
        <v>No</v>
      </c>
      <c r="K245" s="21" t="str">
        <f>TEXT(shipments[[#This Row],[Shipdate]],"MMMM")</f>
        <v>August</v>
      </c>
      <c r="L245" s="21">
        <f>YEAR(shipments[[#This Row],[Shipdate]])</f>
        <v>2023</v>
      </c>
    </row>
    <row r="246" spans="1:12" x14ac:dyDescent="0.3">
      <c r="A246" s="21" t="s">
        <v>250</v>
      </c>
      <c r="B246" s="21" t="s">
        <v>7940</v>
      </c>
      <c r="C246" s="21" t="s">
        <v>7931</v>
      </c>
      <c r="D246" s="21" t="s">
        <v>7936</v>
      </c>
      <c r="E246" s="22">
        <v>45054</v>
      </c>
      <c r="F246" s="23">
        <v>4277.25</v>
      </c>
      <c r="G246" s="21">
        <v>476</v>
      </c>
      <c r="H246" s="21" t="s">
        <v>25</v>
      </c>
      <c r="I246" s="21">
        <f>IF(shipments[[#This Row],[Boxes]]&gt;0,shipments[[#This Row],[Amount]]/shipments[[#This Row],[Boxes]],"NA")</f>
        <v>8.9858193277310932</v>
      </c>
      <c r="J246" s="21" t="str">
        <f>IF(shipments[[#This Row],[Order_Status]] = "Delivered","Yes","No")</f>
        <v>No</v>
      </c>
      <c r="K246" s="21" t="str">
        <f>TEXT(shipments[[#This Row],[Shipdate]],"MMMM")</f>
        <v>May</v>
      </c>
      <c r="L246" s="21">
        <f>YEAR(shipments[[#This Row],[Shipdate]])</f>
        <v>2023</v>
      </c>
    </row>
    <row r="247" spans="1:12" x14ac:dyDescent="0.3">
      <c r="A247" t="s">
        <v>251</v>
      </c>
      <c r="B247" t="s">
        <v>7940</v>
      </c>
      <c r="C247" t="s">
        <v>7931</v>
      </c>
      <c r="D247" t="s">
        <v>7939</v>
      </c>
      <c r="E247" s="1">
        <v>44967</v>
      </c>
      <c r="F247" s="6">
        <v>5584.5</v>
      </c>
      <c r="G247">
        <v>466</v>
      </c>
      <c r="H247" t="s">
        <v>3</v>
      </c>
      <c r="I247">
        <f>IF(shipments[[#This Row],[Boxes]]&gt;0,shipments[[#This Row],[Amount]]/shipments[[#This Row],[Boxes]],"NA")</f>
        <v>11.983905579399142</v>
      </c>
      <c r="J247" t="str">
        <f>IF(shipments[[#This Row],[Order_Status]] = "Delivered","Yes","No")</f>
        <v>Yes</v>
      </c>
      <c r="K247" t="str">
        <f>TEXT(shipments[[#This Row],[Shipdate]],"MMMM")</f>
        <v>February</v>
      </c>
      <c r="L247">
        <f>YEAR(shipments[[#This Row],[Shipdate]])</f>
        <v>2023</v>
      </c>
    </row>
    <row r="248" spans="1:12" x14ac:dyDescent="0.3">
      <c r="A248" t="s">
        <v>252</v>
      </c>
      <c r="B248" t="s">
        <v>7940</v>
      </c>
      <c r="C248" t="s">
        <v>7931</v>
      </c>
      <c r="D248" t="s">
        <v>7935</v>
      </c>
      <c r="E248" s="1">
        <v>45196</v>
      </c>
      <c r="F248" s="6">
        <v>6745.5</v>
      </c>
      <c r="G248">
        <v>675</v>
      </c>
      <c r="H248" t="s">
        <v>3</v>
      </c>
      <c r="I248">
        <f>IF(shipments[[#This Row],[Boxes]]&gt;0,shipments[[#This Row],[Amount]]/shipments[[#This Row],[Boxes]],"NA")</f>
        <v>9.9933333333333341</v>
      </c>
      <c r="J248" t="str">
        <f>IF(shipments[[#This Row],[Order_Status]] = "Delivered","Yes","No")</f>
        <v>Yes</v>
      </c>
      <c r="K248" t="str">
        <f>TEXT(shipments[[#This Row],[Shipdate]],"MMMM")</f>
        <v>September</v>
      </c>
      <c r="L248">
        <f>YEAR(shipments[[#This Row],[Shipdate]])</f>
        <v>2023</v>
      </c>
    </row>
    <row r="249" spans="1:12" x14ac:dyDescent="0.3">
      <c r="A249" t="s">
        <v>253</v>
      </c>
      <c r="B249" t="s">
        <v>7940</v>
      </c>
      <c r="C249" t="s">
        <v>7932</v>
      </c>
      <c r="D249" t="s">
        <v>7936</v>
      </c>
      <c r="E249" s="1">
        <v>45050</v>
      </c>
      <c r="F249" s="6">
        <v>848.25</v>
      </c>
      <c r="G249">
        <v>107</v>
      </c>
      <c r="H249" t="s">
        <v>3</v>
      </c>
      <c r="I249">
        <f>IF(shipments[[#This Row],[Boxes]]&gt;0,shipments[[#This Row],[Amount]]/shipments[[#This Row],[Boxes]],"NA")</f>
        <v>7.9275700934579438</v>
      </c>
      <c r="J249" t="str">
        <f>IF(shipments[[#This Row],[Order_Status]] = "Delivered","Yes","No")</f>
        <v>Yes</v>
      </c>
      <c r="K249" t="str">
        <f>TEXT(shipments[[#This Row],[Shipdate]],"MMMM")</f>
        <v>May</v>
      </c>
      <c r="L249">
        <f>YEAR(shipments[[#This Row],[Shipdate]])</f>
        <v>2023</v>
      </c>
    </row>
    <row r="250" spans="1:12" x14ac:dyDescent="0.3">
      <c r="A250" t="s">
        <v>254</v>
      </c>
      <c r="B250" t="s">
        <v>7940</v>
      </c>
      <c r="C250" t="s">
        <v>7932</v>
      </c>
      <c r="D250" t="s">
        <v>7938</v>
      </c>
      <c r="E250" s="1">
        <v>45189</v>
      </c>
      <c r="F250" s="6">
        <v>9510.75</v>
      </c>
      <c r="G250">
        <v>952</v>
      </c>
      <c r="H250" t="s">
        <v>3</v>
      </c>
      <c r="I250">
        <f>IF(shipments[[#This Row],[Boxes]]&gt;0,shipments[[#This Row],[Amount]]/shipments[[#This Row],[Boxes]],"NA")</f>
        <v>9.9902836134453779</v>
      </c>
      <c r="J250" t="str">
        <f>IF(shipments[[#This Row],[Order_Status]] = "Delivered","Yes","No")</f>
        <v>Yes</v>
      </c>
      <c r="K250" t="str">
        <f>TEXT(shipments[[#This Row],[Shipdate]],"MMMM")</f>
        <v>September</v>
      </c>
      <c r="L250">
        <f>YEAR(shipments[[#This Row],[Shipdate]])</f>
        <v>2023</v>
      </c>
    </row>
    <row r="251" spans="1:12" x14ac:dyDescent="0.3">
      <c r="A251" t="s">
        <v>255</v>
      </c>
      <c r="B251" t="s">
        <v>7940</v>
      </c>
      <c r="C251" t="s">
        <v>7932</v>
      </c>
      <c r="D251" t="s">
        <v>7939</v>
      </c>
      <c r="E251" s="1">
        <v>45189</v>
      </c>
      <c r="F251" s="6">
        <v>7746.75</v>
      </c>
      <c r="G251">
        <v>705</v>
      </c>
      <c r="H251" t="s">
        <v>3</v>
      </c>
      <c r="I251">
        <f>IF(shipments[[#This Row],[Boxes]]&gt;0,shipments[[#This Row],[Amount]]/shipments[[#This Row],[Boxes]],"NA")</f>
        <v>10.988297872340425</v>
      </c>
      <c r="J251" t="str">
        <f>IF(shipments[[#This Row],[Order_Status]] = "Delivered","Yes","No")</f>
        <v>Yes</v>
      </c>
      <c r="K251" t="str">
        <f>TEXT(shipments[[#This Row],[Shipdate]],"MMMM")</f>
        <v>September</v>
      </c>
      <c r="L251">
        <f>YEAR(shipments[[#This Row],[Shipdate]])</f>
        <v>2023</v>
      </c>
    </row>
    <row r="252" spans="1:12" x14ac:dyDescent="0.3">
      <c r="A252" t="s">
        <v>256</v>
      </c>
      <c r="B252" t="s">
        <v>7940</v>
      </c>
      <c r="C252" t="s">
        <v>7933</v>
      </c>
      <c r="D252" t="s">
        <v>7935</v>
      </c>
      <c r="E252" s="1">
        <v>45286</v>
      </c>
      <c r="F252" s="6">
        <v>2515.5</v>
      </c>
      <c r="G252">
        <v>133</v>
      </c>
      <c r="H252" t="s">
        <v>3</v>
      </c>
      <c r="I252">
        <f>IF(shipments[[#This Row],[Boxes]]&gt;0,shipments[[#This Row],[Amount]]/shipments[[#This Row],[Boxes]],"NA")</f>
        <v>18.913533834586467</v>
      </c>
      <c r="J252" t="str">
        <f>IF(shipments[[#This Row],[Order_Status]] = "Delivered","Yes","No")</f>
        <v>Yes</v>
      </c>
      <c r="K252" t="str">
        <f>TEXT(shipments[[#This Row],[Shipdate]],"MMMM")</f>
        <v>December</v>
      </c>
      <c r="L252">
        <f>YEAR(shipments[[#This Row],[Shipdate]])</f>
        <v>2023</v>
      </c>
    </row>
    <row r="253" spans="1:12" x14ac:dyDescent="0.3">
      <c r="A253" t="s">
        <v>257</v>
      </c>
      <c r="B253" t="s">
        <v>7940</v>
      </c>
      <c r="C253" t="s">
        <v>7933</v>
      </c>
      <c r="D253" t="s">
        <v>7935</v>
      </c>
      <c r="E253" s="1">
        <v>45128</v>
      </c>
      <c r="F253" s="6">
        <v>11272.5</v>
      </c>
      <c r="G253">
        <v>594</v>
      </c>
      <c r="H253" t="s">
        <v>3</v>
      </c>
      <c r="I253">
        <f>IF(shipments[[#This Row],[Boxes]]&gt;0,shipments[[#This Row],[Amount]]/shipments[[#This Row],[Boxes]],"NA")</f>
        <v>18.977272727272727</v>
      </c>
      <c r="J253" t="str">
        <f>IF(shipments[[#This Row],[Order_Status]] = "Delivered","Yes","No")</f>
        <v>Yes</v>
      </c>
      <c r="K253" t="str">
        <f>TEXT(shipments[[#This Row],[Shipdate]],"MMMM")</f>
        <v>July</v>
      </c>
      <c r="L253">
        <f>YEAR(shipments[[#This Row],[Shipdate]])</f>
        <v>2023</v>
      </c>
    </row>
    <row r="254" spans="1:12" x14ac:dyDescent="0.3">
      <c r="A254" t="s">
        <v>258</v>
      </c>
      <c r="B254" t="s">
        <v>7940</v>
      </c>
      <c r="C254" t="s">
        <v>7912</v>
      </c>
      <c r="D254" t="s">
        <v>7935</v>
      </c>
      <c r="E254" s="1">
        <v>45391</v>
      </c>
      <c r="F254" s="6">
        <v>436.5</v>
      </c>
      <c r="G254">
        <v>28</v>
      </c>
      <c r="H254" t="s">
        <v>3</v>
      </c>
      <c r="I254">
        <f>IF(shipments[[#This Row],[Boxes]]&gt;0,shipments[[#This Row],[Amount]]/shipments[[#This Row],[Boxes]],"NA")</f>
        <v>15.589285714285714</v>
      </c>
      <c r="J254" t="str">
        <f>IF(shipments[[#This Row],[Order_Status]] = "Delivered","Yes","No")</f>
        <v>Yes</v>
      </c>
      <c r="K254" t="str">
        <f>TEXT(shipments[[#This Row],[Shipdate]],"MMMM")</f>
        <v>April</v>
      </c>
      <c r="L254">
        <f>YEAR(shipments[[#This Row],[Shipdate]])</f>
        <v>2024</v>
      </c>
    </row>
    <row r="255" spans="1:12" x14ac:dyDescent="0.3">
      <c r="A255" t="s">
        <v>259</v>
      </c>
      <c r="B255" t="s">
        <v>7940</v>
      </c>
      <c r="C255" t="s">
        <v>7912</v>
      </c>
      <c r="D255" t="s">
        <v>7937</v>
      </c>
      <c r="E255" s="1">
        <v>45205</v>
      </c>
      <c r="F255" s="6">
        <v>1197</v>
      </c>
      <c r="G255">
        <v>100</v>
      </c>
      <c r="H255" t="s">
        <v>3</v>
      </c>
      <c r="I255">
        <f>IF(shipments[[#This Row],[Boxes]]&gt;0,shipments[[#This Row],[Amount]]/shipments[[#This Row],[Boxes]],"NA")</f>
        <v>11.97</v>
      </c>
      <c r="J255" t="str">
        <f>IF(shipments[[#This Row],[Order_Status]] = "Delivered","Yes","No")</f>
        <v>Yes</v>
      </c>
      <c r="K255" t="str">
        <f>TEXT(shipments[[#This Row],[Shipdate]],"MMMM")</f>
        <v>October</v>
      </c>
      <c r="L255">
        <f>YEAR(shipments[[#This Row],[Shipdate]])</f>
        <v>2023</v>
      </c>
    </row>
    <row r="256" spans="1:12" x14ac:dyDescent="0.3">
      <c r="A256" t="s">
        <v>260</v>
      </c>
      <c r="B256" t="s">
        <v>7940</v>
      </c>
      <c r="C256" t="s">
        <v>7912</v>
      </c>
      <c r="D256" t="s">
        <v>7938</v>
      </c>
      <c r="E256" s="1">
        <v>45033</v>
      </c>
      <c r="F256" s="6">
        <v>5987.25</v>
      </c>
      <c r="G256">
        <v>375</v>
      </c>
      <c r="H256" t="s">
        <v>3</v>
      </c>
      <c r="I256">
        <f>IF(shipments[[#This Row],[Boxes]]&gt;0,shipments[[#This Row],[Amount]]/shipments[[#This Row],[Boxes]],"NA")</f>
        <v>15.965999999999999</v>
      </c>
      <c r="J256" t="str">
        <f>IF(shipments[[#This Row],[Order_Status]] = "Delivered","Yes","No")</f>
        <v>Yes</v>
      </c>
      <c r="K256" t="str">
        <f>TEXT(shipments[[#This Row],[Shipdate]],"MMMM")</f>
        <v>April</v>
      </c>
      <c r="L256">
        <f>YEAR(shipments[[#This Row],[Shipdate]])</f>
        <v>2023</v>
      </c>
    </row>
    <row r="257" spans="1:12" x14ac:dyDescent="0.3">
      <c r="A257" t="s">
        <v>261</v>
      </c>
      <c r="B257" t="s">
        <v>7940</v>
      </c>
      <c r="C257" t="s">
        <v>7913</v>
      </c>
      <c r="D257" t="s">
        <v>7934</v>
      </c>
      <c r="E257" s="1">
        <v>45077</v>
      </c>
      <c r="F257" s="6">
        <v>6835.5</v>
      </c>
      <c r="G257">
        <v>526</v>
      </c>
      <c r="H257" t="s">
        <v>3</v>
      </c>
      <c r="I257">
        <f>IF(shipments[[#This Row],[Boxes]]&gt;0,shipments[[#This Row],[Amount]]/shipments[[#This Row],[Boxes]],"NA")</f>
        <v>12.995247148288973</v>
      </c>
      <c r="J257" t="str">
        <f>IF(shipments[[#This Row],[Order_Status]] = "Delivered","Yes","No")</f>
        <v>Yes</v>
      </c>
      <c r="K257" t="str">
        <f>TEXT(shipments[[#This Row],[Shipdate]],"MMMM")</f>
        <v>May</v>
      </c>
      <c r="L257">
        <f>YEAR(shipments[[#This Row],[Shipdate]])</f>
        <v>2023</v>
      </c>
    </row>
    <row r="258" spans="1:12" x14ac:dyDescent="0.3">
      <c r="A258" t="s">
        <v>262</v>
      </c>
      <c r="B258" t="s">
        <v>7940</v>
      </c>
      <c r="C258" t="s">
        <v>7913</v>
      </c>
      <c r="D258" t="s">
        <v>7937</v>
      </c>
      <c r="E258" s="1">
        <v>45212</v>
      </c>
      <c r="F258" s="6">
        <v>7348.5</v>
      </c>
      <c r="G258">
        <v>490</v>
      </c>
      <c r="H258" t="s">
        <v>3</v>
      </c>
      <c r="I258">
        <f>IF(shipments[[#This Row],[Boxes]]&gt;0,shipments[[#This Row],[Amount]]/shipments[[#This Row],[Boxes]],"NA")</f>
        <v>14.996938775510204</v>
      </c>
      <c r="J258" t="str">
        <f>IF(shipments[[#This Row],[Order_Status]] = "Delivered","Yes","No")</f>
        <v>Yes</v>
      </c>
      <c r="K258" t="str">
        <f>TEXT(shipments[[#This Row],[Shipdate]],"MMMM")</f>
        <v>October</v>
      </c>
      <c r="L258">
        <f>YEAR(shipments[[#This Row],[Shipdate]])</f>
        <v>2023</v>
      </c>
    </row>
    <row r="259" spans="1:12" x14ac:dyDescent="0.3">
      <c r="A259" t="s">
        <v>263</v>
      </c>
      <c r="B259" t="s">
        <v>7940</v>
      </c>
      <c r="C259" t="s">
        <v>7915</v>
      </c>
      <c r="D259" t="s">
        <v>7934</v>
      </c>
      <c r="E259" s="1">
        <v>44964</v>
      </c>
      <c r="F259" s="6">
        <v>2252.25</v>
      </c>
      <c r="G259">
        <v>376</v>
      </c>
      <c r="H259" t="s">
        <v>3</v>
      </c>
      <c r="I259">
        <f>IF(shipments[[#This Row],[Boxes]]&gt;0,shipments[[#This Row],[Amount]]/shipments[[#This Row],[Boxes]],"NA")</f>
        <v>5.9900265957446805</v>
      </c>
      <c r="J259" t="str">
        <f>IF(shipments[[#This Row],[Order_Status]] = "Delivered","Yes","No")</f>
        <v>Yes</v>
      </c>
      <c r="K259" t="str">
        <f>TEXT(shipments[[#This Row],[Shipdate]],"MMMM")</f>
        <v>February</v>
      </c>
      <c r="L259">
        <f>YEAR(shipments[[#This Row],[Shipdate]])</f>
        <v>2023</v>
      </c>
    </row>
    <row r="260" spans="1:12" x14ac:dyDescent="0.3">
      <c r="A260" t="s">
        <v>264</v>
      </c>
      <c r="B260" t="s">
        <v>7940</v>
      </c>
      <c r="C260" t="s">
        <v>7915</v>
      </c>
      <c r="D260" t="s">
        <v>7939</v>
      </c>
      <c r="E260" s="1">
        <v>45266</v>
      </c>
      <c r="F260" s="6">
        <v>13806</v>
      </c>
      <c r="G260">
        <v>2301</v>
      </c>
      <c r="H260" t="s">
        <v>3</v>
      </c>
      <c r="I260">
        <f>IF(shipments[[#This Row],[Boxes]]&gt;0,shipments[[#This Row],[Amount]]/shipments[[#This Row],[Boxes]],"NA")</f>
        <v>6</v>
      </c>
      <c r="J260" t="str">
        <f>IF(shipments[[#This Row],[Order_Status]] = "Delivered","Yes","No")</f>
        <v>Yes</v>
      </c>
      <c r="K260" t="str">
        <f>TEXT(shipments[[#This Row],[Shipdate]],"MMMM")</f>
        <v>December</v>
      </c>
      <c r="L260">
        <f>YEAR(shipments[[#This Row],[Shipdate]])</f>
        <v>2023</v>
      </c>
    </row>
    <row r="261" spans="1:12" x14ac:dyDescent="0.3">
      <c r="A261" t="s">
        <v>265</v>
      </c>
      <c r="B261" t="s">
        <v>7940</v>
      </c>
      <c r="C261" t="s">
        <v>7915</v>
      </c>
      <c r="D261" t="s">
        <v>7939</v>
      </c>
      <c r="E261" s="1">
        <v>45456</v>
      </c>
      <c r="F261" s="6">
        <v>1354.5</v>
      </c>
      <c r="G261">
        <v>151</v>
      </c>
      <c r="H261" t="s">
        <v>3</v>
      </c>
      <c r="I261">
        <f>IF(shipments[[#This Row],[Boxes]]&gt;0,shipments[[#This Row],[Amount]]/shipments[[#This Row],[Boxes]],"NA")</f>
        <v>8.9701986754966896</v>
      </c>
      <c r="J261" t="str">
        <f>IF(shipments[[#This Row],[Order_Status]] = "Delivered","Yes","No")</f>
        <v>Yes</v>
      </c>
      <c r="K261" t="str">
        <f>TEXT(shipments[[#This Row],[Shipdate]],"MMMM")</f>
        <v>June</v>
      </c>
      <c r="L261">
        <f>YEAR(shipments[[#This Row],[Shipdate]])</f>
        <v>2024</v>
      </c>
    </row>
    <row r="262" spans="1:12" x14ac:dyDescent="0.3">
      <c r="A262" t="s">
        <v>266</v>
      </c>
      <c r="B262" t="s">
        <v>7940</v>
      </c>
      <c r="C262" t="s">
        <v>7915</v>
      </c>
      <c r="D262" t="s">
        <v>7936</v>
      </c>
      <c r="E262" s="1">
        <v>45439</v>
      </c>
      <c r="F262" s="6">
        <v>5033.25</v>
      </c>
      <c r="G262">
        <v>560</v>
      </c>
      <c r="H262" t="s">
        <v>3</v>
      </c>
      <c r="I262">
        <f>IF(shipments[[#This Row],[Boxes]]&gt;0,shipments[[#This Row],[Amount]]/shipments[[#This Row],[Boxes]],"NA")</f>
        <v>8.9879464285714281</v>
      </c>
      <c r="J262" t="str">
        <f>IF(shipments[[#This Row],[Order_Status]] = "Delivered","Yes","No")</f>
        <v>Yes</v>
      </c>
      <c r="K262" t="str">
        <f>TEXT(shipments[[#This Row],[Shipdate]],"MMMM")</f>
        <v>May</v>
      </c>
      <c r="L262">
        <f>YEAR(shipments[[#This Row],[Shipdate]])</f>
        <v>2024</v>
      </c>
    </row>
    <row r="263" spans="1:12" x14ac:dyDescent="0.3">
      <c r="A263" t="s">
        <v>267</v>
      </c>
      <c r="B263" t="s">
        <v>7940</v>
      </c>
      <c r="C263" t="s">
        <v>7915</v>
      </c>
      <c r="D263" t="s">
        <v>7936</v>
      </c>
      <c r="E263" s="1">
        <v>45253</v>
      </c>
      <c r="F263" s="6">
        <v>4713.75</v>
      </c>
      <c r="G263">
        <v>674</v>
      </c>
      <c r="H263" t="s">
        <v>3</v>
      </c>
      <c r="I263">
        <f>IF(shipments[[#This Row],[Boxes]]&gt;0,shipments[[#This Row],[Amount]]/shipments[[#This Row],[Boxes]],"NA")</f>
        <v>6.9936943620178038</v>
      </c>
      <c r="J263" t="str">
        <f>IF(shipments[[#This Row],[Order_Status]] = "Delivered","Yes","No")</f>
        <v>Yes</v>
      </c>
      <c r="K263" t="str">
        <f>TEXT(shipments[[#This Row],[Shipdate]],"MMMM")</f>
        <v>November</v>
      </c>
      <c r="L263">
        <f>YEAR(shipments[[#This Row],[Shipdate]])</f>
        <v>2023</v>
      </c>
    </row>
    <row r="264" spans="1:12" x14ac:dyDescent="0.3">
      <c r="A264" t="s">
        <v>268</v>
      </c>
      <c r="B264" t="s">
        <v>7940</v>
      </c>
      <c r="C264" t="s">
        <v>7915</v>
      </c>
      <c r="D264" t="s">
        <v>7934</v>
      </c>
      <c r="E264" s="1">
        <v>45149</v>
      </c>
      <c r="F264" s="6">
        <v>8005.5</v>
      </c>
      <c r="G264">
        <v>1602</v>
      </c>
      <c r="H264" t="s">
        <v>3</v>
      </c>
      <c r="I264">
        <f>IF(shipments[[#This Row],[Boxes]]&gt;0,shipments[[#This Row],[Amount]]/shipments[[#This Row],[Boxes]],"NA")</f>
        <v>4.9971910112359552</v>
      </c>
      <c r="J264" t="str">
        <f>IF(shipments[[#This Row],[Order_Status]] = "Delivered","Yes","No")</f>
        <v>Yes</v>
      </c>
      <c r="K264" t="str">
        <f>TEXT(shipments[[#This Row],[Shipdate]],"MMMM")</f>
        <v>August</v>
      </c>
      <c r="L264">
        <f>YEAR(shipments[[#This Row],[Shipdate]])</f>
        <v>2023</v>
      </c>
    </row>
    <row r="265" spans="1:12" x14ac:dyDescent="0.3">
      <c r="A265" t="s">
        <v>269</v>
      </c>
      <c r="B265" t="s">
        <v>7940</v>
      </c>
      <c r="C265" t="s">
        <v>7915</v>
      </c>
      <c r="D265" t="s">
        <v>7934</v>
      </c>
      <c r="E265" s="1">
        <v>45282</v>
      </c>
      <c r="F265" s="6">
        <v>1059.75</v>
      </c>
      <c r="G265">
        <v>212</v>
      </c>
      <c r="H265" t="s">
        <v>3</v>
      </c>
      <c r="I265">
        <f>IF(shipments[[#This Row],[Boxes]]&gt;0,shipments[[#This Row],[Amount]]/shipments[[#This Row],[Boxes]],"NA")</f>
        <v>4.9988207547169807</v>
      </c>
      <c r="J265" t="str">
        <f>IF(shipments[[#This Row],[Order_Status]] = "Delivered","Yes","No")</f>
        <v>Yes</v>
      </c>
      <c r="K265" t="str">
        <f>TEXT(shipments[[#This Row],[Shipdate]],"MMMM")</f>
        <v>December</v>
      </c>
      <c r="L265">
        <f>YEAR(shipments[[#This Row],[Shipdate]])</f>
        <v>2023</v>
      </c>
    </row>
    <row r="266" spans="1:12" x14ac:dyDescent="0.3">
      <c r="A266" t="s">
        <v>270</v>
      </c>
      <c r="B266" t="s">
        <v>7940</v>
      </c>
      <c r="C266" t="s">
        <v>7916</v>
      </c>
      <c r="D266" t="s">
        <v>7934</v>
      </c>
      <c r="E266" s="1">
        <v>45386</v>
      </c>
      <c r="F266" s="6">
        <v>2144.25</v>
      </c>
      <c r="G266">
        <v>307</v>
      </c>
      <c r="H266" t="s">
        <v>3</v>
      </c>
      <c r="I266">
        <f>IF(shipments[[#This Row],[Boxes]]&gt;0,shipments[[#This Row],[Amount]]/shipments[[#This Row],[Boxes]],"NA")</f>
        <v>6.984527687296417</v>
      </c>
      <c r="J266" t="str">
        <f>IF(shipments[[#This Row],[Order_Status]] = "Delivered","Yes","No")</f>
        <v>Yes</v>
      </c>
      <c r="K266" t="str">
        <f>TEXT(shipments[[#This Row],[Shipdate]],"MMMM")</f>
        <v>April</v>
      </c>
      <c r="L266">
        <f>YEAR(shipments[[#This Row],[Shipdate]])</f>
        <v>2024</v>
      </c>
    </row>
    <row r="267" spans="1:12" x14ac:dyDescent="0.3">
      <c r="A267" s="21" t="s">
        <v>271</v>
      </c>
      <c r="B267" s="21" t="s">
        <v>7940</v>
      </c>
      <c r="C267" s="21" t="s">
        <v>7916</v>
      </c>
      <c r="D267" s="21" t="s">
        <v>7938</v>
      </c>
      <c r="E267" s="22">
        <v>45544</v>
      </c>
      <c r="F267" s="23">
        <v>6385.5</v>
      </c>
      <c r="G267" s="21">
        <v>913</v>
      </c>
      <c r="H267" s="21" t="s">
        <v>16</v>
      </c>
      <c r="I267" s="21">
        <f>IF(shipments[[#This Row],[Boxes]]&gt;0,shipments[[#This Row],[Amount]]/shipments[[#This Row],[Boxes]],"NA")</f>
        <v>6.9939759036144578</v>
      </c>
      <c r="J267" s="21" t="str">
        <f>IF(shipments[[#This Row],[Order_Status]] = "Delivered","Yes","No")</f>
        <v>No</v>
      </c>
      <c r="K267" s="21" t="str">
        <f>TEXT(shipments[[#This Row],[Shipdate]],"MMMM")</f>
        <v>September</v>
      </c>
      <c r="L267" s="21">
        <f>YEAR(shipments[[#This Row],[Shipdate]])</f>
        <v>2024</v>
      </c>
    </row>
    <row r="268" spans="1:12" x14ac:dyDescent="0.3">
      <c r="A268" t="s">
        <v>272</v>
      </c>
      <c r="B268" t="s">
        <v>7940</v>
      </c>
      <c r="C268" t="s">
        <v>7916</v>
      </c>
      <c r="D268" t="s">
        <v>7935</v>
      </c>
      <c r="E268" s="1">
        <v>45184</v>
      </c>
      <c r="F268" s="6">
        <v>1197</v>
      </c>
      <c r="G268">
        <v>150</v>
      </c>
      <c r="H268" t="s">
        <v>3</v>
      </c>
      <c r="I268">
        <f>IF(shipments[[#This Row],[Boxes]]&gt;0,shipments[[#This Row],[Amount]]/shipments[[#This Row],[Boxes]],"NA")</f>
        <v>7.98</v>
      </c>
      <c r="J268" t="str">
        <f>IF(shipments[[#This Row],[Order_Status]] = "Delivered","Yes","No")</f>
        <v>Yes</v>
      </c>
      <c r="K268" t="str">
        <f>TEXT(shipments[[#This Row],[Shipdate]],"MMMM")</f>
        <v>September</v>
      </c>
      <c r="L268">
        <f>YEAR(shipments[[#This Row],[Shipdate]])</f>
        <v>2023</v>
      </c>
    </row>
    <row r="269" spans="1:12" x14ac:dyDescent="0.3">
      <c r="A269" t="s">
        <v>273</v>
      </c>
      <c r="B269" t="s">
        <v>7940</v>
      </c>
      <c r="C269" t="s">
        <v>7916</v>
      </c>
      <c r="D269" t="s">
        <v>7939</v>
      </c>
      <c r="E269" s="1">
        <v>45331</v>
      </c>
      <c r="F269" s="6">
        <v>2871</v>
      </c>
      <c r="G269">
        <v>575</v>
      </c>
      <c r="H269" t="s">
        <v>3</v>
      </c>
      <c r="I269">
        <f>IF(shipments[[#This Row],[Boxes]]&gt;0,shipments[[#This Row],[Amount]]/shipments[[#This Row],[Boxes]],"NA")</f>
        <v>4.9930434782608693</v>
      </c>
      <c r="J269" t="str">
        <f>IF(shipments[[#This Row],[Order_Status]] = "Delivered","Yes","No")</f>
        <v>Yes</v>
      </c>
      <c r="K269" t="str">
        <f>TEXT(shipments[[#This Row],[Shipdate]],"MMMM")</f>
        <v>February</v>
      </c>
      <c r="L269">
        <f>YEAR(shipments[[#This Row],[Shipdate]])</f>
        <v>2024</v>
      </c>
    </row>
    <row r="270" spans="1:12" x14ac:dyDescent="0.3">
      <c r="A270" t="s">
        <v>274</v>
      </c>
      <c r="B270" t="s">
        <v>7940</v>
      </c>
      <c r="C270" t="s">
        <v>7916</v>
      </c>
      <c r="D270" t="s">
        <v>7939</v>
      </c>
      <c r="E270" s="1">
        <v>44964</v>
      </c>
      <c r="F270" s="6">
        <v>4515.75</v>
      </c>
      <c r="G270">
        <v>904</v>
      </c>
      <c r="H270" t="s">
        <v>3</v>
      </c>
      <c r="I270">
        <f>IF(shipments[[#This Row],[Boxes]]&gt;0,shipments[[#This Row],[Amount]]/shipments[[#This Row],[Boxes]],"NA")</f>
        <v>4.9952986725663715</v>
      </c>
      <c r="J270" t="str">
        <f>IF(shipments[[#This Row],[Order_Status]] = "Delivered","Yes","No")</f>
        <v>Yes</v>
      </c>
      <c r="K270" t="str">
        <f>TEXT(shipments[[#This Row],[Shipdate]],"MMMM")</f>
        <v>February</v>
      </c>
      <c r="L270">
        <f>YEAR(shipments[[#This Row],[Shipdate]])</f>
        <v>2023</v>
      </c>
    </row>
    <row r="271" spans="1:12" x14ac:dyDescent="0.3">
      <c r="A271" t="s">
        <v>275</v>
      </c>
      <c r="B271" t="s">
        <v>7940</v>
      </c>
      <c r="C271" t="s">
        <v>7916</v>
      </c>
      <c r="D271" t="s">
        <v>7938</v>
      </c>
      <c r="E271" s="1">
        <v>45160</v>
      </c>
      <c r="F271" s="6">
        <v>2999.25</v>
      </c>
      <c r="G271">
        <v>334</v>
      </c>
      <c r="H271" t="s">
        <v>3</v>
      </c>
      <c r="I271">
        <f>IF(shipments[[#This Row],[Boxes]]&gt;0,shipments[[#This Row],[Amount]]/shipments[[#This Row],[Boxes]],"NA")</f>
        <v>8.9797904191616773</v>
      </c>
      <c r="J271" t="str">
        <f>IF(shipments[[#This Row],[Order_Status]] = "Delivered","Yes","No")</f>
        <v>Yes</v>
      </c>
      <c r="K271" t="str">
        <f>TEXT(shipments[[#This Row],[Shipdate]],"MMMM")</f>
        <v>August</v>
      </c>
      <c r="L271">
        <f>YEAR(shipments[[#This Row],[Shipdate]])</f>
        <v>2023</v>
      </c>
    </row>
    <row r="272" spans="1:12" x14ac:dyDescent="0.3">
      <c r="A272" t="s">
        <v>276</v>
      </c>
      <c r="B272" t="s">
        <v>7940</v>
      </c>
      <c r="C272" t="s">
        <v>7917</v>
      </c>
      <c r="D272" t="s">
        <v>7938</v>
      </c>
      <c r="E272" s="1">
        <v>45317</v>
      </c>
      <c r="F272" s="6">
        <v>927</v>
      </c>
      <c r="G272">
        <v>36</v>
      </c>
      <c r="H272" t="s">
        <v>3</v>
      </c>
      <c r="I272">
        <f>IF(shipments[[#This Row],[Boxes]]&gt;0,shipments[[#This Row],[Amount]]/shipments[[#This Row],[Boxes]],"NA")</f>
        <v>25.75</v>
      </c>
      <c r="J272" t="str">
        <f>IF(shipments[[#This Row],[Order_Status]] = "Delivered","Yes","No")</f>
        <v>Yes</v>
      </c>
      <c r="K272" t="str">
        <f>TEXT(shipments[[#This Row],[Shipdate]],"MMMM")</f>
        <v>January</v>
      </c>
      <c r="L272">
        <f>YEAR(shipments[[#This Row],[Shipdate]])</f>
        <v>2024</v>
      </c>
    </row>
    <row r="273" spans="1:12" x14ac:dyDescent="0.3">
      <c r="A273" t="s">
        <v>277</v>
      </c>
      <c r="B273" t="s">
        <v>7940</v>
      </c>
      <c r="C273" t="s">
        <v>7917</v>
      </c>
      <c r="D273" t="s">
        <v>7939</v>
      </c>
      <c r="E273" s="1">
        <v>44953</v>
      </c>
      <c r="F273" s="6">
        <v>409.5</v>
      </c>
      <c r="G273">
        <v>17</v>
      </c>
      <c r="H273" t="s">
        <v>3</v>
      </c>
      <c r="I273">
        <f>IF(shipments[[#This Row],[Boxes]]&gt;0,shipments[[#This Row],[Amount]]/shipments[[#This Row],[Boxes]],"NA")</f>
        <v>24.088235294117649</v>
      </c>
      <c r="J273" t="str">
        <f>IF(shipments[[#This Row],[Order_Status]] = "Delivered","Yes","No")</f>
        <v>Yes</v>
      </c>
      <c r="K273" t="str">
        <f>TEXT(shipments[[#This Row],[Shipdate]],"MMMM")</f>
        <v>January</v>
      </c>
      <c r="L273">
        <f>YEAR(shipments[[#This Row],[Shipdate]])</f>
        <v>2023</v>
      </c>
    </row>
    <row r="274" spans="1:12" x14ac:dyDescent="0.3">
      <c r="A274" s="21" t="s">
        <v>278</v>
      </c>
      <c r="B274" s="21" t="s">
        <v>7940</v>
      </c>
      <c r="C274" s="21" t="s">
        <v>7917</v>
      </c>
      <c r="D274" s="21" t="s">
        <v>7939</v>
      </c>
      <c r="E274" s="22">
        <v>45243</v>
      </c>
      <c r="F274" s="23">
        <v>8883</v>
      </c>
      <c r="G274" s="21">
        <v>342</v>
      </c>
      <c r="H274" s="21" t="s">
        <v>25</v>
      </c>
      <c r="I274" s="21">
        <f>IF(shipments[[#This Row],[Boxes]]&gt;0,shipments[[#This Row],[Amount]]/shipments[[#This Row],[Boxes]],"NA")</f>
        <v>25.973684210526315</v>
      </c>
      <c r="J274" s="21" t="str">
        <f>IF(shipments[[#This Row],[Order_Status]] = "Delivered","Yes","No")</f>
        <v>No</v>
      </c>
      <c r="K274" s="21" t="str">
        <f>TEXT(shipments[[#This Row],[Shipdate]],"MMMM")</f>
        <v>November</v>
      </c>
      <c r="L274" s="21">
        <f>YEAR(shipments[[#This Row],[Shipdate]])</f>
        <v>2023</v>
      </c>
    </row>
    <row r="275" spans="1:12" x14ac:dyDescent="0.3">
      <c r="A275" s="21" t="s">
        <v>279</v>
      </c>
      <c r="B275" s="21" t="s">
        <v>7940</v>
      </c>
      <c r="C275" s="21" t="s">
        <v>7918</v>
      </c>
      <c r="D275" s="21" t="s">
        <v>7937</v>
      </c>
      <c r="E275" s="22">
        <v>45561</v>
      </c>
      <c r="F275" s="23">
        <v>6030</v>
      </c>
      <c r="G275" s="21">
        <v>224</v>
      </c>
      <c r="H275" s="21" t="s">
        <v>16</v>
      </c>
      <c r="I275" s="21">
        <f>IF(shipments[[#This Row],[Boxes]]&gt;0,shipments[[#This Row],[Amount]]/shipments[[#This Row],[Boxes]],"NA")</f>
        <v>26.919642857142858</v>
      </c>
      <c r="J275" s="21" t="str">
        <f>IF(shipments[[#This Row],[Order_Status]] = "Delivered","Yes","No")</f>
        <v>No</v>
      </c>
      <c r="K275" s="21" t="str">
        <f>TEXT(shipments[[#This Row],[Shipdate]],"MMMM")</f>
        <v>September</v>
      </c>
      <c r="L275" s="21">
        <f>YEAR(shipments[[#This Row],[Shipdate]])</f>
        <v>2024</v>
      </c>
    </row>
    <row r="276" spans="1:12" x14ac:dyDescent="0.3">
      <c r="A276" t="s">
        <v>280</v>
      </c>
      <c r="B276" t="s">
        <v>7940</v>
      </c>
      <c r="C276" t="s">
        <v>7918</v>
      </c>
      <c r="D276" t="s">
        <v>7934</v>
      </c>
      <c r="E276" s="1">
        <v>45173</v>
      </c>
      <c r="F276" s="6">
        <v>5361.75</v>
      </c>
      <c r="G276">
        <v>199</v>
      </c>
      <c r="H276" t="s">
        <v>3</v>
      </c>
      <c r="I276">
        <f>IF(shipments[[#This Row],[Boxes]]&gt;0,shipments[[#This Row],[Amount]]/shipments[[#This Row],[Boxes]],"NA")</f>
        <v>26.943467336683415</v>
      </c>
      <c r="J276" t="str">
        <f>IF(shipments[[#This Row],[Order_Status]] = "Delivered","Yes","No")</f>
        <v>Yes</v>
      </c>
      <c r="K276" t="str">
        <f>TEXT(shipments[[#This Row],[Shipdate]],"MMMM")</f>
        <v>September</v>
      </c>
      <c r="L276">
        <f>YEAR(shipments[[#This Row],[Shipdate]])</f>
        <v>2023</v>
      </c>
    </row>
    <row r="277" spans="1:12" x14ac:dyDescent="0.3">
      <c r="A277" t="s">
        <v>281</v>
      </c>
      <c r="B277" t="s">
        <v>7940</v>
      </c>
      <c r="C277" t="s">
        <v>7918</v>
      </c>
      <c r="D277" t="s">
        <v>7937</v>
      </c>
      <c r="E277" s="1">
        <v>45341</v>
      </c>
      <c r="F277" s="6">
        <v>5897.25</v>
      </c>
      <c r="G277">
        <v>236</v>
      </c>
      <c r="H277" t="s">
        <v>3</v>
      </c>
      <c r="I277">
        <f>IF(shipments[[#This Row],[Boxes]]&gt;0,shipments[[#This Row],[Amount]]/shipments[[#This Row],[Boxes]],"NA")</f>
        <v>24.988347457627118</v>
      </c>
      <c r="J277" t="str">
        <f>IF(shipments[[#This Row],[Order_Status]] = "Delivered","Yes","No")</f>
        <v>Yes</v>
      </c>
      <c r="K277" t="str">
        <f>TEXT(shipments[[#This Row],[Shipdate]],"MMMM")</f>
        <v>February</v>
      </c>
      <c r="L277">
        <f>YEAR(shipments[[#This Row],[Shipdate]])</f>
        <v>2024</v>
      </c>
    </row>
    <row r="278" spans="1:12" x14ac:dyDescent="0.3">
      <c r="A278" t="s">
        <v>282</v>
      </c>
      <c r="B278" t="s">
        <v>7940</v>
      </c>
      <c r="C278" t="s">
        <v>7919</v>
      </c>
      <c r="D278" t="s">
        <v>7935</v>
      </c>
      <c r="E278" s="1">
        <v>45035</v>
      </c>
      <c r="F278" s="6">
        <v>9231.75</v>
      </c>
      <c r="G278">
        <v>440</v>
      </c>
      <c r="H278" t="s">
        <v>3</v>
      </c>
      <c r="I278">
        <f>IF(shipments[[#This Row],[Boxes]]&gt;0,shipments[[#This Row],[Amount]]/shipments[[#This Row],[Boxes]],"NA")</f>
        <v>20.981249999999999</v>
      </c>
      <c r="J278" t="str">
        <f>IF(shipments[[#This Row],[Order_Status]] = "Delivered","Yes","No")</f>
        <v>Yes</v>
      </c>
      <c r="K278" t="str">
        <f>TEXT(shipments[[#This Row],[Shipdate]],"MMMM")</f>
        <v>April</v>
      </c>
      <c r="L278">
        <f>YEAR(shipments[[#This Row],[Shipdate]])</f>
        <v>2023</v>
      </c>
    </row>
    <row r="279" spans="1:12" x14ac:dyDescent="0.3">
      <c r="A279" t="s">
        <v>283</v>
      </c>
      <c r="B279" t="s">
        <v>7940</v>
      </c>
      <c r="C279" t="s">
        <v>7919</v>
      </c>
      <c r="D279" t="s">
        <v>7936</v>
      </c>
      <c r="E279" s="1">
        <v>45240</v>
      </c>
      <c r="F279" s="6">
        <v>5508</v>
      </c>
      <c r="G279">
        <v>276</v>
      </c>
      <c r="H279" t="s">
        <v>3</v>
      </c>
      <c r="I279">
        <f>IF(shipments[[#This Row],[Boxes]]&gt;0,shipments[[#This Row],[Amount]]/shipments[[#This Row],[Boxes]],"NA")</f>
        <v>19.956521739130434</v>
      </c>
      <c r="J279" t="str">
        <f>IF(shipments[[#This Row],[Order_Status]] = "Delivered","Yes","No")</f>
        <v>Yes</v>
      </c>
      <c r="K279" t="str">
        <f>TEXT(shipments[[#This Row],[Shipdate]],"MMMM")</f>
        <v>November</v>
      </c>
      <c r="L279">
        <f>YEAR(shipments[[#This Row],[Shipdate]])</f>
        <v>2023</v>
      </c>
    </row>
    <row r="280" spans="1:12" x14ac:dyDescent="0.3">
      <c r="A280" t="s">
        <v>284</v>
      </c>
      <c r="B280" t="s">
        <v>7940</v>
      </c>
      <c r="C280" t="s">
        <v>7919</v>
      </c>
      <c r="D280" t="s">
        <v>7939</v>
      </c>
      <c r="E280" s="1">
        <v>45419</v>
      </c>
      <c r="F280" s="6">
        <v>7240.5</v>
      </c>
      <c r="G280">
        <v>330</v>
      </c>
      <c r="H280" t="s">
        <v>3</v>
      </c>
      <c r="I280">
        <f>IF(shipments[[#This Row],[Boxes]]&gt;0,shipments[[#This Row],[Amount]]/shipments[[#This Row],[Boxes]],"NA")</f>
        <v>21.940909090909091</v>
      </c>
      <c r="J280" t="str">
        <f>IF(shipments[[#This Row],[Order_Status]] = "Delivered","Yes","No")</f>
        <v>Yes</v>
      </c>
      <c r="K280" t="str">
        <f>TEXT(shipments[[#This Row],[Shipdate]],"MMMM")</f>
        <v>May</v>
      </c>
      <c r="L280">
        <f>YEAR(shipments[[#This Row],[Shipdate]])</f>
        <v>2024</v>
      </c>
    </row>
    <row r="281" spans="1:12" x14ac:dyDescent="0.3">
      <c r="A281" t="s">
        <v>285</v>
      </c>
      <c r="B281" t="s">
        <v>7940</v>
      </c>
      <c r="C281" t="s">
        <v>7919</v>
      </c>
      <c r="D281" t="s">
        <v>7936</v>
      </c>
      <c r="E281" s="1">
        <v>45435</v>
      </c>
      <c r="F281" s="6">
        <v>765</v>
      </c>
      <c r="G281">
        <v>35</v>
      </c>
      <c r="H281" t="s">
        <v>3</v>
      </c>
      <c r="I281">
        <f>IF(shipments[[#This Row],[Boxes]]&gt;0,shipments[[#This Row],[Amount]]/shipments[[#This Row],[Boxes]],"NA")</f>
        <v>21.857142857142858</v>
      </c>
      <c r="J281" t="str">
        <f>IF(shipments[[#This Row],[Order_Status]] = "Delivered","Yes","No")</f>
        <v>Yes</v>
      </c>
      <c r="K281" t="str">
        <f>TEXT(shipments[[#This Row],[Shipdate]],"MMMM")</f>
        <v>May</v>
      </c>
      <c r="L281">
        <f>YEAR(shipments[[#This Row],[Shipdate]])</f>
        <v>2024</v>
      </c>
    </row>
    <row r="282" spans="1:12" x14ac:dyDescent="0.3">
      <c r="A282" t="s">
        <v>286</v>
      </c>
      <c r="B282" t="s">
        <v>7940</v>
      </c>
      <c r="C282" t="s">
        <v>7919</v>
      </c>
      <c r="D282" t="s">
        <v>7934</v>
      </c>
      <c r="E282" s="1">
        <v>45078</v>
      </c>
      <c r="F282" s="6">
        <v>3741.75</v>
      </c>
      <c r="G282">
        <v>208</v>
      </c>
      <c r="H282" t="s">
        <v>3</v>
      </c>
      <c r="I282">
        <f>IF(shipments[[#This Row],[Boxes]]&gt;0,shipments[[#This Row],[Amount]]/shipments[[#This Row],[Boxes]],"NA")</f>
        <v>17.989182692307693</v>
      </c>
      <c r="J282" t="str">
        <f>IF(shipments[[#This Row],[Order_Status]] = "Delivered","Yes","No")</f>
        <v>Yes</v>
      </c>
      <c r="K282" t="str">
        <f>TEXT(shipments[[#This Row],[Shipdate]],"MMMM")</f>
        <v>June</v>
      </c>
      <c r="L282">
        <f>YEAR(shipments[[#This Row],[Shipdate]])</f>
        <v>2023</v>
      </c>
    </row>
    <row r="283" spans="1:12" x14ac:dyDescent="0.3">
      <c r="A283" t="s">
        <v>287</v>
      </c>
      <c r="B283" t="s">
        <v>7940</v>
      </c>
      <c r="C283" t="s">
        <v>7919</v>
      </c>
      <c r="D283" t="s">
        <v>7937</v>
      </c>
      <c r="E283" s="1">
        <v>45246</v>
      </c>
      <c r="F283" s="6">
        <v>13475.25</v>
      </c>
      <c r="G283">
        <v>749</v>
      </c>
      <c r="H283" t="s">
        <v>3</v>
      </c>
      <c r="I283">
        <f>IF(shipments[[#This Row],[Boxes]]&gt;0,shipments[[#This Row],[Amount]]/shipments[[#This Row],[Boxes]],"NA")</f>
        <v>17.990987983978638</v>
      </c>
      <c r="J283" t="str">
        <f>IF(shipments[[#This Row],[Order_Status]] = "Delivered","Yes","No")</f>
        <v>Yes</v>
      </c>
      <c r="K283" t="str">
        <f>TEXT(shipments[[#This Row],[Shipdate]],"MMMM")</f>
        <v>November</v>
      </c>
      <c r="L283">
        <f>YEAR(shipments[[#This Row],[Shipdate]])</f>
        <v>2023</v>
      </c>
    </row>
    <row r="284" spans="1:12" x14ac:dyDescent="0.3">
      <c r="A284" t="s">
        <v>288</v>
      </c>
      <c r="B284" t="s">
        <v>7940</v>
      </c>
      <c r="C284" t="s">
        <v>7919</v>
      </c>
      <c r="D284" t="s">
        <v>7939</v>
      </c>
      <c r="E284" s="1">
        <v>45467</v>
      </c>
      <c r="F284" s="6">
        <v>7031.25</v>
      </c>
      <c r="G284">
        <v>371</v>
      </c>
      <c r="H284" t="s">
        <v>3</v>
      </c>
      <c r="I284">
        <f>IF(shipments[[#This Row],[Boxes]]&gt;0,shipments[[#This Row],[Amount]]/shipments[[#This Row],[Boxes]],"NA")</f>
        <v>18.952156334231805</v>
      </c>
      <c r="J284" t="str">
        <f>IF(shipments[[#This Row],[Order_Status]] = "Delivered","Yes","No")</f>
        <v>Yes</v>
      </c>
      <c r="K284" t="str">
        <f>TEXT(shipments[[#This Row],[Shipdate]],"MMMM")</f>
        <v>June</v>
      </c>
      <c r="L284">
        <f>YEAR(shipments[[#This Row],[Shipdate]])</f>
        <v>2024</v>
      </c>
    </row>
    <row r="285" spans="1:12" x14ac:dyDescent="0.3">
      <c r="A285" s="21" t="s">
        <v>289</v>
      </c>
      <c r="B285" s="21" t="s">
        <v>7940</v>
      </c>
      <c r="C285" s="21" t="s">
        <v>7919</v>
      </c>
      <c r="D285" s="21" t="s">
        <v>7934</v>
      </c>
      <c r="E285" s="22">
        <v>45513</v>
      </c>
      <c r="F285" s="23">
        <v>346.5</v>
      </c>
      <c r="G285" s="21">
        <v>19</v>
      </c>
      <c r="H285" s="21" t="s">
        <v>9</v>
      </c>
      <c r="I285" s="21">
        <f>IF(shipments[[#This Row],[Boxes]]&gt;0,shipments[[#This Row],[Amount]]/shipments[[#This Row],[Boxes]],"NA")</f>
        <v>18.236842105263158</v>
      </c>
      <c r="J285" s="21" t="str">
        <f>IF(shipments[[#This Row],[Order_Status]] = "Delivered","Yes","No")</f>
        <v>No</v>
      </c>
      <c r="K285" s="21" t="str">
        <f>TEXT(shipments[[#This Row],[Shipdate]],"MMMM")</f>
        <v>August</v>
      </c>
      <c r="L285" s="21">
        <f>YEAR(shipments[[#This Row],[Shipdate]])</f>
        <v>2024</v>
      </c>
    </row>
    <row r="286" spans="1:12" x14ac:dyDescent="0.3">
      <c r="A286" t="s">
        <v>290</v>
      </c>
      <c r="B286" t="s">
        <v>7940</v>
      </c>
      <c r="C286" t="s">
        <v>7919</v>
      </c>
      <c r="D286" t="s">
        <v>7934</v>
      </c>
      <c r="E286" s="1">
        <v>45392</v>
      </c>
      <c r="F286" s="6">
        <v>5285.25</v>
      </c>
      <c r="G286">
        <v>294</v>
      </c>
      <c r="H286" t="s">
        <v>3</v>
      </c>
      <c r="I286">
        <f>IF(shipments[[#This Row],[Boxes]]&gt;0,shipments[[#This Row],[Amount]]/shipments[[#This Row],[Boxes]],"NA")</f>
        <v>17.977040816326532</v>
      </c>
      <c r="J286" t="str">
        <f>IF(shipments[[#This Row],[Order_Status]] = "Delivered","Yes","No")</f>
        <v>Yes</v>
      </c>
      <c r="K286" t="str">
        <f>TEXT(shipments[[#This Row],[Shipdate]],"MMMM")</f>
        <v>April</v>
      </c>
      <c r="L286">
        <f>YEAR(shipments[[#This Row],[Shipdate]])</f>
        <v>2024</v>
      </c>
    </row>
    <row r="287" spans="1:12" x14ac:dyDescent="0.3">
      <c r="A287" s="21" t="s">
        <v>291</v>
      </c>
      <c r="B287" s="21" t="s">
        <v>7940</v>
      </c>
      <c r="C287" s="21" t="s">
        <v>7920</v>
      </c>
      <c r="D287" s="21" t="s">
        <v>7934</v>
      </c>
      <c r="E287" s="22">
        <v>45509</v>
      </c>
      <c r="F287" s="23">
        <v>12075.75</v>
      </c>
      <c r="G287" s="21">
        <v>549</v>
      </c>
      <c r="H287" s="21" t="s">
        <v>25</v>
      </c>
      <c r="I287" s="21">
        <f>IF(shipments[[#This Row],[Boxes]]&gt;0,shipments[[#This Row],[Amount]]/shipments[[#This Row],[Boxes]],"NA")</f>
        <v>21.995901639344261</v>
      </c>
      <c r="J287" s="21" t="str">
        <f>IF(shipments[[#This Row],[Order_Status]] = "Delivered","Yes","No")</f>
        <v>No</v>
      </c>
      <c r="K287" s="21" t="str">
        <f>TEXT(shipments[[#This Row],[Shipdate]],"MMMM")</f>
        <v>August</v>
      </c>
      <c r="L287" s="21">
        <f>YEAR(shipments[[#This Row],[Shipdate]])</f>
        <v>2024</v>
      </c>
    </row>
    <row r="288" spans="1:12" x14ac:dyDescent="0.3">
      <c r="A288" t="s">
        <v>292</v>
      </c>
      <c r="B288" t="s">
        <v>7940</v>
      </c>
      <c r="C288" t="s">
        <v>7920</v>
      </c>
      <c r="D288" t="s">
        <v>7935</v>
      </c>
      <c r="E288" s="1">
        <v>44944</v>
      </c>
      <c r="F288" s="6">
        <v>785.25</v>
      </c>
      <c r="G288">
        <v>38</v>
      </c>
      <c r="H288" t="s">
        <v>3</v>
      </c>
      <c r="I288">
        <f>IF(shipments[[#This Row],[Boxes]]&gt;0,shipments[[#This Row],[Amount]]/shipments[[#This Row],[Boxes]],"NA")</f>
        <v>20.664473684210527</v>
      </c>
      <c r="J288" t="str">
        <f>IF(shipments[[#This Row],[Order_Status]] = "Delivered","Yes","No")</f>
        <v>Yes</v>
      </c>
      <c r="K288" t="str">
        <f>TEXT(shipments[[#This Row],[Shipdate]],"MMMM")</f>
        <v>January</v>
      </c>
      <c r="L288">
        <f>YEAR(shipments[[#This Row],[Shipdate]])</f>
        <v>2023</v>
      </c>
    </row>
    <row r="289" spans="1:12" x14ac:dyDescent="0.3">
      <c r="A289" t="s">
        <v>293</v>
      </c>
      <c r="B289" t="s">
        <v>7940</v>
      </c>
      <c r="C289" t="s">
        <v>7921</v>
      </c>
      <c r="D289" t="s">
        <v>7938</v>
      </c>
      <c r="E289" s="1">
        <v>45261</v>
      </c>
      <c r="F289" s="6">
        <v>2913.75</v>
      </c>
      <c r="G289">
        <v>209</v>
      </c>
      <c r="H289" t="s">
        <v>3</v>
      </c>
      <c r="I289">
        <f>IF(shipments[[#This Row],[Boxes]]&gt;0,shipments[[#This Row],[Amount]]/shipments[[#This Row],[Boxes]],"NA")</f>
        <v>13.941387559808613</v>
      </c>
      <c r="J289" t="str">
        <f>IF(shipments[[#This Row],[Order_Status]] = "Delivered","Yes","No")</f>
        <v>Yes</v>
      </c>
      <c r="K289" t="str">
        <f>TEXT(shipments[[#This Row],[Shipdate]],"MMMM")</f>
        <v>December</v>
      </c>
      <c r="L289">
        <f>YEAR(shipments[[#This Row],[Shipdate]])</f>
        <v>2023</v>
      </c>
    </row>
    <row r="290" spans="1:12" x14ac:dyDescent="0.3">
      <c r="A290" t="s">
        <v>294</v>
      </c>
      <c r="B290" t="s">
        <v>7940</v>
      </c>
      <c r="C290" t="s">
        <v>7921</v>
      </c>
      <c r="D290" t="s">
        <v>7936</v>
      </c>
      <c r="E290" s="1">
        <v>44958</v>
      </c>
      <c r="F290" s="6">
        <v>7510.5</v>
      </c>
      <c r="G290">
        <v>578</v>
      </c>
      <c r="H290" t="s">
        <v>3</v>
      </c>
      <c r="I290">
        <f>IF(shipments[[#This Row],[Boxes]]&gt;0,shipments[[#This Row],[Amount]]/shipments[[#This Row],[Boxes]],"NA")</f>
        <v>12.993944636678201</v>
      </c>
      <c r="J290" t="str">
        <f>IF(shipments[[#This Row],[Order_Status]] = "Delivered","Yes","No")</f>
        <v>Yes</v>
      </c>
      <c r="K290" t="str">
        <f>TEXT(shipments[[#This Row],[Shipdate]],"MMMM")</f>
        <v>February</v>
      </c>
      <c r="L290">
        <f>YEAR(shipments[[#This Row],[Shipdate]])</f>
        <v>2023</v>
      </c>
    </row>
    <row r="291" spans="1:12" x14ac:dyDescent="0.3">
      <c r="A291" t="s">
        <v>295</v>
      </c>
      <c r="B291" t="s">
        <v>7940</v>
      </c>
      <c r="C291" t="s">
        <v>7921</v>
      </c>
      <c r="D291" t="s">
        <v>7938</v>
      </c>
      <c r="E291" s="1">
        <v>45285</v>
      </c>
      <c r="F291" s="6">
        <v>10111.5</v>
      </c>
      <c r="G291">
        <v>843</v>
      </c>
      <c r="H291" t="s">
        <v>3</v>
      </c>
      <c r="I291">
        <f>IF(shipments[[#This Row],[Boxes]]&gt;0,shipments[[#This Row],[Amount]]/shipments[[#This Row],[Boxes]],"NA")</f>
        <v>11.994661921708184</v>
      </c>
      <c r="J291" t="str">
        <f>IF(shipments[[#This Row],[Order_Status]] = "Delivered","Yes","No")</f>
        <v>Yes</v>
      </c>
      <c r="K291" t="str">
        <f>TEXT(shipments[[#This Row],[Shipdate]],"MMMM")</f>
        <v>December</v>
      </c>
      <c r="L291">
        <f>YEAR(shipments[[#This Row],[Shipdate]])</f>
        <v>2023</v>
      </c>
    </row>
    <row r="292" spans="1:12" x14ac:dyDescent="0.3">
      <c r="A292" t="s">
        <v>296</v>
      </c>
      <c r="B292" t="s">
        <v>7940</v>
      </c>
      <c r="C292" t="s">
        <v>7921</v>
      </c>
      <c r="D292" t="s">
        <v>7934</v>
      </c>
      <c r="E292" s="1">
        <v>45271</v>
      </c>
      <c r="F292" s="6">
        <v>7751.25</v>
      </c>
      <c r="G292">
        <v>646</v>
      </c>
      <c r="H292" t="s">
        <v>3</v>
      </c>
      <c r="I292">
        <f>IF(shipments[[#This Row],[Boxes]]&gt;0,shipments[[#This Row],[Amount]]/shipments[[#This Row],[Boxes]],"NA")</f>
        <v>11.998839009287925</v>
      </c>
      <c r="J292" t="str">
        <f>IF(shipments[[#This Row],[Order_Status]] = "Delivered","Yes","No")</f>
        <v>Yes</v>
      </c>
      <c r="K292" t="str">
        <f>TEXT(shipments[[#This Row],[Shipdate]],"MMMM")</f>
        <v>December</v>
      </c>
      <c r="L292">
        <f>YEAR(shipments[[#This Row],[Shipdate]])</f>
        <v>2023</v>
      </c>
    </row>
    <row r="293" spans="1:12" x14ac:dyDescent="0.3">
      <c r="A293" s="21" t="s">
        <v>297</v>
      </c>
      <c r="B293" s="21" t="s">
        <v>7940</v>
      </c>
      <c r="C293" s="21" t="s">
        <v>7921</v>
      </c>
      <c r="D293" s="21" t="s">
        <v>7934</v>
      </c>
      <c r="E293" s="22">
        <v>45329</v>
      </c>
      <c r="F293" s="23">
        <v>684</v>
      </c>
      <c r="G293" s="21">
        <v>46</v>
      </c>
      <c r="H293" s="21" t="s">
        <v>25</v>
      </c>
      <c r="I293" s="21">
        <f>IF(shipments[[#This Row],[Boxes]]&gt;0,shipments[[#This Row],[Amount]]/shipments[[#This Row],[Boxes]],"NA")</f>
        <v>14.869565217391305</v>
      </c>
      <c r="J293" s="21" t="str">
        <f>IF(shipments[[#This Row],[Order_Status]] = "Delivered","Yes","No")</f>
        <v>No</v>
      </c>
      <c r="K293" s="21" t="str">
        <f>TEXT(shipments[[#This Row],[Shipdate]],"MMMM")</f>
        <v>February</v>
      </c>
      <c r="L293" s="21">
        <f>YEAR(shipments[[#This Row],[Shipdate]])</f>
        <v>2024</v>
      </c>
    </row>
    <row r="294" spans="1:12" x14ac:dyDescent="0.3">
      <c r="A294" t="s">
        <v>298</v>
      </c>
      <c r="B294" t="s">
        <v>7940</v>
      </c>
      <c r="C294" t="s">
        <v>7921</v>
      </c>
      <c r="D294" t="s">
        <v>7936</v>
      </c>
      <c r="E294" s="1">
        <v>45083</v>
      </c>
      <c r="F294" s="6">
        <v>7053.75</v>
      </c>
      <c r="G294">
        <v>441</v>
      </c>
      <c r="H294" t="s">
        <v>3</v>
      </c>
      <c r="I294">
        <f>IF(shipments[[#This Row],[Boxes]]&gt;0,shipments[[#This Row],[Amount]]/shipments[[#This Row],[Boxes]],"NA")</f>
        <v>15.994897959183673</v>
      </c>
      <c r="J294" t="str">
        <f>IF(shipments[[#This Row],[Order_Status]] = "Delivered","Yes","No")</f>
        <v>Yes</v>
      </c>
      <c r="K294" t="str">
        <f>TEXT(shipments[[#This Row],[Shipdate]],"MMMM")</f>
        <v>June</v>
      </c>
      <c r="L294">
        <f>YEAR(shipments[[#This Row],[Shipdate]])</f>
        <v>2023</v>
      </c>
    </row>
    <row r="295" spans="1:12" x14ac:dyDescent="0.3">
      <c r="A295" t="s">
        <v>299</v>
      </c>
      <c r="B295" t="s">
        <v>7940</v>
      </c>
      <c r="C295" t="s">
        <v>7921</v>
      </c>
      <c r="D295" t="s">
        <v>7938</v>
      </c>
      <c r="E295" s="1">
        <v>45288</v>
      </c>
      <c r="F295" s="6">
        <v>7242.75</v>
      </c>
      <c r="G295">
        <v>453</v>
      </c>
      <c r="H295" t="s">
        <v>3</v>
      </c>
      <c r="I295">
        <f>IF(shipments[[#This Row],[Boxes]]&gt;0,shipments[[#This Row],[Amount]]/shipments[[#This Row],[Boxes]],"NA")</f>
        <v>15.98841059602649</v>
      </c>
      <c r="J295" t="str">
        <f>IF(shipments[[#This Row],[Order_Status]] = "Delivered","Yes","No")</f>
        <v>Yes</v>
      </c>
      <c r="K295" t="str">
        <f>TEXT(shipments[[#This Row],[Shipdate]],"MMMM")</f>
        <v>December</v>
      </c>
      <c r="L295">
        <f>YEAR(shipments[[#This Row],[Shipdate]])</f>
        <v>2023</v>
      </c>
    </row>
    <row r="296" spans="1:12" x14ac:dyDescent="0.3">
      <c r="A296" t="s">
        <v>300</v>
      </c>
      <c r="B296" t="s">
        <v>7940</v>
      </c>
      <c r="C296" t="s">
        <v>7922</v>
      </c>
      <c r="D296" t="s">
        <v>7934</v>
      </c>
      <c r="E296" s="1">
        <v>45222</v>
      </c>
      <c r="F296" s="6">
        <v>11880</v>
      </c>
      <c r="G296">
        <v>699</v>
      </c>
      <c r="H296" t="s">
        <v>3</v>
      </c>
      <c r="I296">
        <f>IF(shipments[[#This Row],[Boxes]]&gt;0,shipments[[#This Row],[Amount]]/shipments[[#This Row],[Boxes]],"NA")</f>
        <v>16.995708154506438</v>
      </c>
      <c r="J296" t="str">
        <f>IF(shipments[[#This Row],[Order_Status]] = "Delivered","Yes","No")</f>
        <v>Yes</v>
      </c>
      <c r="K296" t="str">
        <f>TEXT(shipments[[#This Row],[Shipdate]],"MMMM")</f>
        <v>October</v>
      </c>
      <c r="L296">
        <f>YEAR(shipments[[#This Row],[Shipdate]])</f>
        <v>2023</v>
      </c>
    </row>
    <row r="297" spans="1:12" x14ac:dyDescent="0.3">
      <c r="A297" t="s">
        <v>301</v>
      </c>
      <c r="B297" t="s">
        <v>7940</v>
      </c>
      <c r="C297" t="s">
        <v>7922</v>
      </c>
      <c r="D297" t="s">
        <v>7938</v>
      </c>
      <c r="E297" s="1">
        <v>45288</v>
      </c>
      <c r="F297" s="6">
        <v>13423.5</v>
      </c>
      <c r="G297">
        <v>746</v>
      </c>
      <c r="H297" t="s">
        <v>3</v>
      </c>
      <c r="I297">
        <f>IF(shipments[[#This Row],[Boxes]]&gt;0,shipments[[#This Row],[Amount]]/shipments[[#This Row],[Boxes]],"NA")</f>
        <v>17.993967828418231</v>
      </c>
      <c r="J297" t="str">
        <f>IF(shipments[[#This Row],[Order_Status]] = "Delivered","Yes","No")</f>
        <v>Yes</v>
      </c>
      <c r="K297" t="str">
        <f>TEXT(shipments[[#This Row],[Shipdate]],"MMMM")</f>
        <v>December</v>
      </c>
      <c r="L297">
        <f>YEAR(shipments[[#This Row],[Shipdate]])</f>
        <v>2023</v>
      </c>
    </row>
    <row r="298" spans="1:12" x14ac:dyDescent="0.3">
      <c r="A298" t="s">
        <v>302</v>
      </c>
      <c r="B298" t="s">
        <v>7940</v>
      </c>
      <c r="C298" t="s">
        <v>7922</v>
      </c>
      <c r="D298" t="s">
        <v>7935</v>
      </c>
      <c r="E298" s="1">
        <v>45141</v>
      </c>
      <c r="F298" s="6">
        <v>5661</v>
      </c>
      <c r="G298">
        <v>333</v>
      </c>
      <c r="H298" t="s">
        <v>3</v>
      </c>
      <c r="I298">
        <f>IF(shipments[[#This Row],[Boxes]]&gt;0,shipments[[#This Row],[Amount]]/shipments[[#This Row],[Boxes]],"NA")</f>
        <v>17</v>
      </c>
      <c r="J298" t="str">
        <f>IF(shipments[[#This Row],[Order_Status]] = "Delivered","Yes","No")</f>
        <v>Yes</v>
      </c>
      <c r="K298" t="str">
        <f>TEXT(shipments[[#This Row],[Shipdate]],"MMMM")</f>
        <v>August</v>
      </c>
      <c r="L298">
        <f>YEAR(shipments[[#This Row],[Shipdate]])</f>
        <v>2023</v>
      </c>
    </row>
    <row r="299" spans="1:12" x14ac:dyDescent="0.3">
      <c r="A299" t="s">
        <v>303</v>
      </c>
      <c r="B299" t="s">
        <v>7940</v>
      </c>
      <c r="C299" t="s">
        <v>7923</v>
      </c>
      <c r="D299" t="s">
        <v>7939</v>
      </c>
      <c r="E299" s="1">
        <v>45282</v>
      </c>
      <c r="F299" s="6">
        <v>18996.75</v>
      </c>
      <c r="G299">
        <v>1118</v>
      </c>
      <c r="H299" t="s">
        <v>3</v>
      </c>
      <c r="I299">
        <f>IF(shipments[[#This Row],[Boxes]]&gt;0,shipments[[#This Row],[Amount]]/shipments[[#This Row],[Boxes]],"NA")</f>
        <v>16.991726296958856</v>
      </c>
      <c r="J299" t="str">
        <f>IF(shipments[[#This Row],[Order_Status]] = "Delivered","Yes","No")</f>
        <v>Yes</v>
      </c>
      <c r="K299" t="str">
        <f>TEXT(shipments[[#This Row],[Shipdate]],"MMMM")</f>
        <v>December</v>
      </c>
      <c r="L299">
        <f>YEAR(shipments[[#This Row],[Shipdate]])</f>
        <v>2023</v>
      </c>
    </row>
    <row r="300" spans="1:12" x14ac:dyDescent="0.3">
      <c r="A300" t="s">
        <v>304</v>
      </c>
      <c r="B300" t="s">
        <v>7940</v>
      </c>
      <c r="C300" t="s">
        <v>7923</v>
      </c>
      <c r="D300" t="s">
        <v>7939</v>
      </c>
      <c r="E300" s="1">
        <v>45188</v>
      </c>
      <c r="F300" s="6">
        <v>1847.25</v>
      </c>
      <c r="G300">
        <v>116</v>
      </c>
      <c r="H300" t="s">
        <v>3</v>
      </c>
      <c r="I300">
        <f>IF(shipments[[#This Row],[Boxes]]&gt;0,shipments[[#This Row],[Amount]]/shipments[[#This Row],[Boxes]],"NA")</f>
        <v>15.924568965517242</v>
      </c>
      <c r="J300" t="str">
        <f>IF(shipments[[#This Row],[Order_Status]] = "Delivered","Yes","No")</f>
        <v>Yes</v>
      </c>
      <c r="K300" t="str">
        <f>TEXT(shipments[[#This Row],[Shipdate]],"MMMM")</f>
        <v>September</v>
      </c>
      <c r="L300">
        <f>YEAR(shipments[[#This Row],[Shipdate]])</f>
        <v>2023</v>
      </c>
    </row>
    <row r="301" spans="1:12" x14ac:dyDescent="0.3">
      <c r="A301" s="21" t="s">
        <v>305</v>
      </c>
      <c r="B301" s="21" t="s">
        <v>7940</v>
      </c>
      <c r="C301" s="21" t="s">
        <v>7923</v>
      </c>
      <c r="D301" s="21" t="s">
        <v>7939</v>
      </c>
      <c r="E301" s="22">
        <v>45244</v>
      </c>
      <c r="F301" s="23">
        <v>1912.5</v>
      </c>
      <c r="G301" s="21">
        <v>137</v>
      </c>
      <c r="H301" s="21" t="s">
        <v>25</v>
      </c>
      <c r="I301" s="21">
        <f>IF(shipments[[#This Row],[Boxes]]&gt;0,shipments[[#This Row],[Amount]]/shipments[[#This Row],[Boxes]],"NA")</f>
        <v>13.959854014598541</v>
      </c>
      <c r="J301" s="21" t="str">
        <f>IF(shipments[[#This Row],[Order_Status]] = "Delivered","Yes","No")</f>
        <v>No</v>
      </c>
      <c r="K301" s="21" t="str">
        <f>TEXT(shipments[[#This Row],[Shipdate]],"MMMM")</f>
        <v>November</v>
      </c>
      <c r="L301" s="21">
        <f>YEAR(shipments[[#This Row],[Shipdate]])</f>
        <v>2023</v>
      </c>
    </row>
    <row r="302" spans="1:12" x14ac:dyDescent="0.3">
      <c r="A302" t="s">
        <v>306</v>
      </c>
      <c r="B302" t="s">
        <v>7940</v>
      </c>
      <c r="C302" t="s">
        <v>7923</v>
      </c>
      <c r="D302" t="s">
        <v>7934</v>
      </c>
      <c r="E302" s="1">
        <v>45446</v>
      </c>
      <c r="F302" s="6">
        <v>6158.25</v>
      </c>
      <c r="G302">
        <v>411</v>
      </c>
      <c r="H302" t="s">
        <v>3</v>
      </c>
      <c r="I302">
        <f>IF(shipments[[#This Row],[Boxes]]&gt;0,shipments[[#This Row],[Amount]]/shipments[[#This Row],[Boxes]],"NA")</f>
        <v>14.983576642335766</v>
      </c>
      <c r="J302" t="str">
        <f>IF(shipments[[#This Row],[Order_Status]] = "Delivered","Yes","No")</f>
        <v>Yes</v>
      </c>
      <c r="K302" t="str">
        <f>TEXT(shipments[[#This Row],[Shipdate]],"MMMM")</f>
        <v>June</v>
      </c>
      <c r="L302">
        <f>YEAR(shipments[[#This Row],[Shipdate]])</f>
        <v>2024</v>
      </c>
    </row>
    <row r="303" spans="1:12" x14ac:dyDescent="0.3">
      <c r="A303" t="s">
        <v>307</v>
      </c>
      <c r="B303" t="s">
        <v>7940</v>
      </c>
      <c r="C303" t="s">
        <v>7923</v>
      </c>
      <c r="D303" t="s">
        <v>7938</v>
      </c>
      <c r="E303" s="1">
        <v>45273</v>
      </c>
      <c r="F303" s="6">
        <v>7683.75</v>
      </c>
      <c r="G303">
        <v>592</v>
      </c>
      <c r="H303" t="s">
        <v>3</v>
      </c>
      <c r="I303">
        <f>IF(shipments[[#This Row],[Boxes]]&gt;0,shipments[[#This Row],[Amount]]/shipments[[#This Row],[Boxes]],"NA")</f>
        <v>12.979307432432432</v>
      </c>
      <c r="J303" t="str">
        <f>IF(shipments[[#This Row],[Order_Status]] = "Delivered","Yes","No")</f>
        <v>Yes</v>
      </c>
      <c r="K303" t="str">
        <f>TEXT(shipments[[#This Row],[Shipdate]],"MMMM")</f>
        <v>December</v>
      </c>
      <c r="L303">
        <f>YEAR(shipments[[#This Row],[Shipdate]])</f>
        <v>2023</v>
      </c>
    </row>
    <row r="304" spans="1:12" x14ac:dyDescent="0.3">
      <c r="A304" t="s">
        <v>308</v>
      </c>
      <c r="B304" t="s">
        <v>7940</v>
      </c>
      <c r="C304" t="s">
        <v>7923</v>
      </c>
      <c r="D304" t="s">
        <v>7939</v>
      </c>
      <c r="E304" s="1">
        <v>45281</v>
      </c>
      <c r="F304" s="6">
        <v>4594.5</v>
      </c>
      <c r="G304">
        <v>329</v>
      </c>
      <c r="H304" t="s">
        <v>3</v>
      </c>
      <c r="I304">
        <f>IF(shipments[[#This Row],[Boxes]]&gt;0,shipments[[#This Row],[Amount]]/shipments[[#This Row],[Boxes]],"NA")</f>
        <v>13.965045592705167</v>
      </c>
      <c r="J304" t="str">
        <f>IF(shipments[[#This Row],[Order_Status]] = "Delivered","Yes","No")</f>
        <v>Yes</v>
      </c>
      <c r="K304" t="str">
        <f>TEXT(shipments[[#This Row],[Shipdate]],"MMMM")</f>
        <v>December</v>
      </c>
      <c r="L304">
        <f>YEAR(shipments[[#This Row],[Shipdate]])</f>
        <v>2023</v>
      </c>
    </row>
    <row r="305" spans="1:12" x14ac:dyDescent="0.3">
      <c r="A305" t="s">
        <v>309</v>
      </c>
      <c r="B305" t="s">
        <v>7940</v>
      </c>
      <c r="C305" t="s">
        <v>7924</v>
      </c>
      <c r="D305" t="s">
        <v>7939</v>
      </c>
      <c r="E305" s="1">
        <v>44945</v>
      </c>
      <c r="F305" s="6">
        <v>6284.25</v>
      </c>
      <c r="G305">
        <v>1048</v>
      </c>
      <c r="H305" t="s">
        <v>3</v>
      </c>
      <c r="I305">
        <f>IF(shipments[[#This Row],[Boxes]]&gt;0,shipments[[#This Row],[Amount]]/shipments[[#This Row],[Boxes]],"NA")</f>
        <v>5.9964217557251906</v>
      </c>
      <c r="J305" t="str">
        <f>IF(shipments[[#This Row],[Order_Status]] = "Delivered","Yes","No")</f>
        <v>Yes</v>
      </c>
      <c r="K305" t="str">
        <f>TEXT(shipments[[#This Row],[Shipdate]],"MMMM")</f>
        <v>January</v>
      </c>
      <c r="L305">
        <f>YEAR(shipments[[#This Row],[Shipdate]])</f>
        <v>2023</v>
      </c>
    </row>
    <row r="306" spans="1:12" x14ac:dyDescent="0.3">
      <c r="A306" s="21" t="s">
        <v>310</v>
      </c>
      <c r="B306" s="21" t="s">
        <v>7940</v>
      </c>
      <c r="C306" s="21" t="s">
        <v>7924</v>
      </c>
      <c r="D306" s="21" t="s">
        <v>7935</v>
      </c>
      <c r="E306" s="22">
        <v>45561</v>
      </c>
      <c r="F306" s="23">
        <v>4720.5</v>
      </c>
      <c r="G306" s="21">
        <v>675</v>
      </c>
      <c r="H306" s="21" t="s">
        <v>16</v>
      </c>
      <c r="I306" s="21">
        <f>IF(shipments[[#This Row],[Boxes]]&gt;0,shipments[[#This Row],[Amount]]/shipments[[#This Row],[Boxes]],"NA")</f>
        <v>6.9933333333333332</v>
      </c>
      <c r="J306" s="21" t="str">
        <f>IF(shipments[[#This Row],[Order_Status]] = "Delivered","Yes","No")</f>
        <v>No</v>
      </c>
      <c r="K306" s="21" t="str">
        <f>TEXT(shipments[[#This Row],[Shipdate]],"MMMM")</f>
        <v>September</v>
      </c>
      <c r="L306" s="21">
        <f>YEAR(shipments[[#This Row],[Shipdate]])</f>
        <v>2024</v>
      </c>
    </row>
    <row r="307" spans="1:12" x14ac:dyDescent="0.3">
      <c r="A307" t="s">
        <v>311</v>
      </c>
      <c r="B307" t="s">
        <v>7940</v>
      </c>
      <c r="C307" t="s">
        <v>7924</v>
      </c>
      <c r="D307" t="s">
        <v>7939</v>
      </c>
      <c r="E307" s="1">
        <v>45334</v>
      </c>
      <c r="F307" s="6">
        <v>2229.75</v>
      </c>
      <c r="G307">
        <v>372</v>
      </c>
      <c r="H307" t="s">
        <v>3</v>
      </c>
      <c r="I307">
        <f>IF(shipments[[#This Row],[Boxes]]&gt;0,shipments[[#This Row],[Amount]]/shipments[[#This Row],[Boxes]],"NA")</f>
        <v>5.993951612903226</v>
      </c>
      <c r="J307" t="str">
        <f>IF(shipments[[#This Row],[Order_Status]] = "Delivered","Yes","No")</f>
        <v>Yes</v>
      </c>
      <c r="K307" t="str">
        <f>TEXT(shipments[[#This Row],[Shipdate]],"MMMM")</f>
        <v>February</v>
      </c>
      <c r="L307">
        <f>YEAR(shipments[[#This Row],[Shipdate]])</f>
        <v>2024</v>
      </c>
    </row>
    <row r="308" spans="1:12" x14ac:dyDescent="0.3">
      <c r="A308" s="21" t="s">
        <v>312</v>
      </c>
      <c r="B308" s="21" t="s">
        <v>7940</v>
      </c>
      <c r="C308" s="21" t="s">
        <v>7924</v>
      </c>
      <c r="D308" s="21" t="s">
        <v>7938</v>
      </c>
      <c r="E308" s="22">
        <v>45481</v>
      </c>
      <c r="F308" s="23">
        <v>9096.75</v>
      </c>
      <c r="G308" s="21">
        <v>1300</v>
      </c>
      <c r="H308" s="21" t="s">
        <v>9</v>
      </c>
      <c r="I308" s="21">
        <f>IF(shipments[[#This Row],[Boxes]]&gt;0,shipments[[#This Row],[Amount]]/shipments[[#This Row],[Boxes]],"NA")</f>
        <v>6.9974999999999996</v>
      </c>
      <c r="J308" s="21" t="str">
        <f>IF(shipments[[#This Row],[Order_Status]] = "Delivered","Yes","No")</f>
        <v>No</v>
      </c>
      <c r="K308" s="21" t="str">
        <f>TEXT(shipments[[#This Row],[Shipdate]],"MMMM")</f>
        <v>July</v>
      </c>
      <c r="L308" s="21">
        <f>YEAR(shipments[[#This Row],[Shipdate]])</f>
        <v>2024</v>
      </c>
    </row>
    <row r="309" spans="1:12" x14ac:dyDescent="0.3">
      <c r="A309" t="s">
        <v>313</v>
      </c>
      <c r="B309" t="s">
        <v>7940</v>
      </c>
      <c r="C309" t="s">
        <v>7925</v>
      </c>
      <c r="D309" t="s">
        <v>7934</v>
      </c>
      <c r="E309" s="1">
        <v>45469</v>
      </c>
      <c r="F309" s="6">
        <v>5778</v>
      </c>
      <c r="G309">
        <v>413</v>
      </c>
      <c r="H309" t="s">
        <v>3</v>
      </c>
      <c r="I309">
        <f>IF(shipments[[#This Row],[Boxes]]&gt;0,shipments[[#This Row],[Amount]]/shipments[[#This Row],[Boxes]],"NA")</f>
        <v>13.990314769975788</v>
      </c>
      <c r="J309" t="str">
        <f>IF(shipments[[#This Row],[Order_Status]] = "Delivered","Yes","No")</f>
        <v>Yes</v>
      </c>
      <c r="K309" t="str">
        <f>TEXT(shipments[[#This Row],[Shipdate]],"MMMM")</f>
        <v>June</v>
      </c>
      <c r="L309">
        <f>YEAR(shipments[[#This Row],[Shipdate]])</f>
        <v>2024</v>
      </c>
    </row>
    <row r="310" spans="1:12" x14ac:dyDescent="0.3">
      <c r="A310" s="21" t="s">
        <v>314</v>
      </c>
      <c r="B310" s="21" t="s">
        <v>7940</v>
      </c>
      <c r="C310" s="21" t="s">
        <v>7925</v>
      </c>
      <c r="D310" s="21" t="s">
        <v>7939</v>
      </c>
      <c r="E310" s="22">
        <v>45474</v>
      </c>
      <c r="F310" s="23">
        <v>8937</v>
      </c>
      <c r="G310" s="21">
        <v>497</v>
      </c>
      <c r="H310" s="21" t="s">
        <v>25</v>
      </c>
      <c r="I310" s="21">
        <f>IF(shipments[[#This Row],[Boxes]]&gt;0,shipments[[#This Row],[Amount]]/shipments[[#This Row],[Boxes]],"NA")</f>
        <v>17.981891348088531</v>
      </c>
      <c r="J310" s="21" t="str">
        <f>IF(shipments[[#This Row],[Order_Status]] = "Delivered","Yes","No")</f>
        <v>No</v>
      </c>
      <c r="K310" s="21" t="str">
        <f>TEXT(shipments[[#This Row],[Shipdate]],"MMMM")</f>
        <v>July</v>
      </c>
      <c r="L310" s="21">
        <f>YEAR(shipments[[#This Row],[Shipdate]])</f>
        <v>2024</v>
      </c>
    </row>
    <row r="311" spans="1:12" x14ac:dyDescent="0.3">
      <c r="A311" t="s">
        <v>315</v>
      </c>
      <c r="B311" t="s">
        <v>7940</v>
      </c>
      <c r="C311" t="s">
        <v>7925</v>
      </c>
      <c r="D311" t="s">
        <v>7934</v>
      </c>
      <c r="E311" s="1">
        <v>45062</v>
      </c>
      <c r="F311" s="6">
        <v>10116</v>
      </c>
      <c r="G311">
        <v>633</v>
      </c>
      <c r="H311" t="s">
        <v>3</v>
      </c>
      <c r="I311">
        <f>IF(shipments[[#This Row],[Boxes]]&gt;0,shipments[[#This Row],[Amount]]/shipments[[#This Row],[Boxes]],"NA")</f>
        <v>15.981042654028435</v>
      </c>
      <c r="J311" t="str">
        <f>IF(shipments[[#This Row],[Order_Status]] = "Delivered","Yes","No")</f>
        <v>Yes</v>
      </c>
      <c r="K311" t="str">
        <f>TEXT(shipments[[#This Row],[Shipdate]],"MMMM")</f>
        <v>May</v>
      </c>
      <c r="L311">
        <f>YEAR(shipments[[#This Row],[Shipdate]])</f>
        <v>2023</v>
      </c>
    </row>
    <row r="312" spans="1:12" x14ac:dyDescent="0.3">
      <c r="A312" t="s">
        <v>316</v>
      </c>
      <c r="B312" t="s">
        <v>7940</v>
      </c>
      <c r="C312" t="s">
        <v>7926</v>
      </c>
      <c r="D312" t="s">
        <v>7935</v>
      </c>
      <c r="E312" s="1">
        <v>45392</v>
      </c>
      <c r="F312" s="6">
        <v>8262</v>
      </c>
      <c r="G312">
        <v>486</v>
      </c>
      <c r="H312" t="s">
        <v>3</v>
      </c>
      <c r="I312">
        <f>IF(shipments[[#This Row],[Boxes]]&gt;0,shipments[[#This Row],[Amount]]/shipments[[#This Row],[Boxes]],"NA")</f>
        <v>17</v>
      </c>
      <c r="J312" t="str">
        <f>IF(shipments[[#This Row],[Order_Status]] = "Delivered","Yes","No")</f>
        <v>Yes</v>
      </c>
      <c r="K312" t="str">
        <f>TEXT(shipments[[#This Row],[Shipdate]],"MMMM")</f>
        <v>April</v>
      </c>
      <c r="L312">
        <f>YEAR(shipments[[#This Row],[Shipdate]])</f>
        <v>2024</v>
      </c>
    </row>
    <row r="313" spans="1:12" x14ac:dyDescent="0.3">
      <c r="A313" s="21" t="s">
        <v>317</v>
      </c>
      <c r="B313" s="21" t="s">
        <v>7940</v>
      </c>
      <c r="C313" s="21" t="s">
        <v>7926</v>
      </c>
      <c r="D313" s="21" t="s">
        <v>7939</v>
      </c>
      <c r="E313" s="22">
        <v>45562</v>
      </c>
      <c r="F313" s="23">
        <v>10338.75</v>
      </c>
      <c r="G313" s="21">
        <v>545</v>
      </c>
      <c r="H313" s="21" t="s">
        <v>16</v>
      </c>
      <c r="I313" s="21">
        <f>IF(shipments[[#This Row],[Boxes]]&gt;0,shipments[[#This Row],[Amount]]/shipments[[#This Row],[Boxes]],"NA")</f>
        <v>18.970183486238533</v>
      </c>
      <c r="J313" s="21" t="str">
        <f>IF(shipments[[#This Row],[Order_Status]] = "Delivered","Yes","No")</f>
        <v>No</v>
      </c>
      <c r="K313" s="21" t="str">
        <f>TEXT(shipments[[#This Row],[Shipdate]],"MMMM")</f>
        <v>September</v>
      </c>
      <c r="L313" s="21">
        <f>YEAR(shipments[[#This Row],[Shipdate]])</f>
        <v>2024</v>
      </c>
    </row>
    <row r="314" spans="1:12" x14ac:dyDescent="0.3">
      <c r="A314" s="21" t="s">
        <v>318</v>
      </c>
      <c r="B314" s="21" t="s">
        <v>7940</v>
      </c>
      <c r="C314" s="21" t="s">
        <v>7926</v>
      </c>
      <c r="D314" s="21" t="s">
        <v>7939</v>
      </c>
      <c r="E314" s="22">
        <v>45509</v>
      </c>
      <c r="F314" s="23">
        <v>8505</v>
      </c>
      <c r="G314" s="21">
        <v>473</v>
      </c>
      <c r="H314" s="21" t="s">
        <v>9</v>
      </c>
      <c r="I314" s="21">
        <f>IF(shipments[[#This Row],[Boxes]]&gt;0,shipments[[#This Row],[Amount]]/shipments[[#This Row],[Boxes]],"NA")</f>
        <v>17.980972515856237</v>
      </c>
      <c r="J314" s="21" t="str">
        <f>IF(shipments[[#This Row],[Order_Status]] = "Delivered","Yes","No")</f>
        <v>No</v>
      </c>
      <c r="K314" s="21" t="str">
        <f>TEXT(shipments[[#This Row],[Shipdate]],"MMMM")</f>
        <v>August</v>
      </c>
      <c r="L314" s="21">
        <f>YEAR(shipments[[#This Row],[Shipdate]])</f>
        <v>2024</v>
      </c>
    </row>
    <row r="315" spans="1:12" x14ac:dyDescent="0.3">
      <c r="A315" t="s">
        <v>319</v>
      </c>
      <c r="B315" t="s">
        <v>7940</v>
      </c>
      <c r="C315" t="s">
        <v>7927</v>
      </c>
      <c r="D315" t="s">
        <v>7935</v>
      </c>
      <c r="E315" s="1">
        <v>45034</v>
      </c>
      <c r="F315" s="6">
        <v>4513.5</v>
      </c>
      <c r="G315">
        <v>283</v>
      </c>
      <c r="H315" t="s">
        <v>3</v>
      </c>
      <c r="I315">
        <f>IF(shipments[[#This Row],[Boxes]]&gt;0,shipments[[#This Row],[Amount]]/shipments[[#This Row],[Boxes]],"NA")</f>
        <v>15.948763250883392</v>
      </c>
      <c r="J315" t="str">
        <f>IF(shipments[[#This Row],[Order_Status]] = "Delivered","Yes","No")</f>
        <v>Yes</v>
      </c>
      <c r="K315" t="str">
        <f>TEXT(shipments[[#This Row],[Shipdate]],"MMMM")</f>
        <v>April</v>
      </c>
      <c r="L315">
        <f>YEAR(shipments[[#This Row],[Shipdate]])</f>
        <v>2023</v>
      </c>
    </row>
    <row r="316" spans="1:12" x14ac:dyDescent="0.3">
      <c r="A316" t="s">
        <v>320</v>
      </c>
      <c r="B316" t="s">
        <v>7940</v>
      </c>
      <c r="C316" t="s">
        <v>7927</v>
      </c>
      <c r="D316" t="s">
        <v>7936</v>
      </c>
      <c r="E316" s="1">
        <v>45415</v>
      </c>
      <c r="F316" s="6">
        <v>1941.75</v>
      </c>
      <c r="G316">
        <v>108</v>
      </c>
      <c r="H316" t="s">
        <v>3</v>
      </c>
      <c r="I316">
        <f>IF(shipments[[#This Row],[Boxes]]&gt;0,shipments[[#This Row],[Amount]]/shipments[[#This Row],[Boxes]],"NA")</f>
        <v>17.979166666666668</v>
      </c>
      <c r="J316" t="str">
        <f>IF(shipments[[#This Row],[Order_Status]] = "Delivered","Yes","No")</f>
        <v>Yes</v>
      </c>
      <c r="K316" t="str">
        <f>TEXT(shipments[[#This Row],[Shipdate]],"MMMM")</f>
        <v>May</v>
      </c>
      <c r="L316">
        <f>YEAR(shipments[[#This Row],[Shipdate]])</f>
        <v>2024</v>
      </c>
    </row>
    <row r="317" spans="1:12" x14ac:dyDescent="0.3">
      <c r="A317" t="s">
        <v>321</v>
      </c>
      <c r="B317" t="s">
        <v>7940</v>
      </c>
      <c r="C317" t="s">
        <v>7927</v>
      </c>
      <c r="D317" t="s">
        <v>7939</v>
      </c>
      <c r="E317" s="1">
        <v>45138</v>
      </c>
      <c r="F317" s="6">
        <v>6363</v>
      </c>
      <c r="G317">
        <v>354</v>
      </c>
      <c r="H317" t="s">
        <v>3</v>
      </c>
      <c r="I317">
        <f>IF(shipments[[#This Row],[Boxes]]&gt;0,shipments[[#This Row],[Amount]]/shipments[[#This Row],[Boxes]],"NA")</f>
        <v>17.974576271186439</v>
      </c>
      <c r="J317" t="str">
        <f>IF(shipments[[#This Row],[Order_Status]] = "Delivered","Yes","No")</f>
        <v>Yes</v>
      </c>
      <c r="K317" t="str">
        <f>TEXT(shipments[[#This Row],[Shipdate]],"MMMM")</f>
        <v>July</v>
      </c>
      <c r="L317">
        <f>YEAR(shipments[[#This Row],[Shipdate]])</f>
        <v>2023</v>
      </c>
    </row>
    <row r="318" spans="1:12" x14ac:dyDescent="0.3">
      <c r="A318" t="s">
        <v>322</v>
      </c>
      <c r="B318" t="s">
        <v>7940</v>
      </c>
      <c r="C318" t="s">
        <v>7927</v>
      </c>
      <c r="D318" t="s">
        <v>7939</v>
      </c>
      <c r="E318" s="1">
        <v>45110</v>
      </c>
      <c r="F318" s="6">
        <v>3021.75</v>
      </c>
      <c r="G318">
        <v>178</v>
      </c>
      <c r="H318" t="s">
        <v>3</v>
      </c>
      <c r="I318">
        <f>IF(shipments[[#This Row],[Boxes]]&gt;0,shipments[[#This Row],[Amount]]/shipments[[#This Row],[Boxes]],"NA")</f>
        <v>16.976123595505619</v>
      </c>
      <c r="J318" t="str">
        <f>IF(shipments[[#This Row],[Order_Status]] = "Delivered","Yes","No")</f>
        <v>Yes</v>
      </c>
      <c r="K318" t="str">
        <f>TEXT(shipments[[#This Row],[Shipdate]],"MMMM")</f>
        <v>July</v>
      </c>
      <c r="L318">
        <f>YEAR(shipments[[#This Row],[Shipdate]])</f>
        <v>2023</v>
      </c>
    </row>
    <row r="319" spans="1:12" x14ac:dyDescent="0.3">
      <c r="A319" t="s">
        <v>323</v>
      </c>
      <c r="B319" t="s">
        <v>7940</v>
      </c>
      <c r="C319" t="s">
        <v>7927</v>
      </c>
      <c r="D319" t="s">
        <v>7935</v>
      </c>
      <c r="E319" s="1">
        <v>45282</v>
      </c>
      <c r="F319" s="6">
        <v>3228.75</v>
      </c>
      <c r="G319">
        <v>190</v>
      </c>
      <c r="H319" t="s">
        <v>3</v>
      </c>
      <c r="I319">
        <f>IF(shipments[[#This Row],[Boxes]]&gt;0,shipments[[#This Row],[Amount]]/shipments[[#This Row],[Boxes]],"NA")</f>
        <v>16.993421052631579</v>
      </c>
      <c r="J319" t="str">
        <f>IF(shipments[[#This Row],[Order_Status]] = "Delivered","Yes","No")</f>
        <v>Yes</v>
      </c>
      <c r="K319" t="str">
        <f>TEXT(shipments[[#This Row],[Shipdate]],"MMMM")</f>
        <v>December</v>
      </c>
      <c r="L319">
        <f>YEAR(shipments[[#This Row],[Shipdate]])</f>
        <v>2023</v>
      </c>
    </row>
    <row r="320" spans="1:12" x14ac:dyDescent="0.3">
      <c r="A320" s="21" t="s">
        <v>324</v>
      </c>
      <c r="B320" s="21" t="s">
        <v>7940</v>
      </c>
      <c r="C320" s="21" t="s">
        <v>7927</v>
      </c>
      <c r="D320" s="21" t="s">
        <v>7934</v>
      </c>
      <c r="E320" s="22">
        <v>45553</v>
      </c>
      <c r="F320" s="23">
        <v>3111.75</v>
      </c>
      <c r="G320" s="21">
        <v>173</v>
      </c>
      <c r="H320" s="21" t="s">
        <v>16</v>
      </c>
      <c r="I320" s="21">
        <f>IF(shipments[[#This Row],[Boxes]]&gt;0,shipments[[#This Row],[Amount]]/shipments[[#This Row],[Boxes]],"NA")</f>
        <v>17.98699421965318</v>
      </c>
      <c r="J320" s="21" t="str">
        <f>IF(shipments[[#This Row],[Order_Status]] = "Delivered","Yes","No")</f>
        <v>No</v>
      </c>
      <c r="K320" s="21" t="str">
        <f>TEXT(shipments[[#This Row],[Shipdate]],"MMMM")</f>
        <v>September</v>
      </c>
      <c r="L320" s="21">
        <f>YEAR(shipments[[#This Row],[Shipdate]])</f>
        <v>2024</v>
      </c>
    </row>
    <row r="321" spans="1:12" x14ac:dyDescent="0.3">
      <c r="A321" t="s">
        <v>325</v>
      </c>
      <c r="B321" t="s">
        <v>7940</v>
      </c>
      <c r="C321" t="s">
        <v>7927</v>
      </c>
      <c r="D321" t="s">
        <v>7939</v>
      </c>
      <c r="E321" s="1">
        <v>45272</v>
      </c>
      <c r="F321" s="6">
        <v>15462</v>
      </c>
      <c r="G321">
        <v>859</v>
      </c>
      <c r="H321" t="s">
        <v>3</v>
      </c>
      <c r="I321">
        <f>IF(shipments[[#This Row],[Boxes]]&gt;0,shipments[[#This Row],[Amount]]/shipments[[#This Row],[Boxes]],"NA")</f>
        <v>18</v>
      </c>
      <c r="J321" t="str">
        <f>IF(shipments[[#This Row],[Order_Status]] = "Delivered","Yes","No")</f>
        <v>Yes</v>
      </c>
      <c r="K321" t="str">
        <f>TEXT(shipments[[#This Row],[Shipdate]],"MMMM")</f>
        <v>December</v>
      </c>
      <c r="L321">
        <f>YEAR(shipments[[#This Row],[Shipdate]])</f>
        <v>2023</v>
      </c>
    </row>
    <row r="322" spans="1:12" x14ac:dyDescent="0.3">
      <c r="A322" t="s">
        <v>326</v>
      </c>
      <c r="B322" t="s">
        <v>7940</v>
      </c>
      <c r="C322" t="s">
        <v>7928</v>
      </c>
      <c r="D322" t="s">
        <v>7938</v>
      </c>
      <c r="E322" s="1">
        <v>45434</v>
      </c>
      <c r="F322" s="6">
        <v>5694.75</v>
      </c>
      <c r="G322">
        <v>633</v>
      </c>
      <c r="H322" t="s">
        <v>3</v>
      </c>
      <c r="I322">
        <f>IF(shipments[[#This Row],[Boxes]]&gt;0,shipments[[#This Row],[Amount]]/shipments[[#This Row],[Boxes]],"NA")</f>
        <v>8.9964454976303312</v>
      </c>
      <c r="J322" t="str">
        <f>IF(shipments[[#This Row],[Order_Status]] = "Delivered","Yes","No")</f>
        <v>Yes</v>
      </c>
      <c r="K322" t="str">
        <f>TEXT(shipments[[#This Row],[Shipdate]],"MMMM")</f>
        <v>May</v>
      </c>
      <c r="L322">
        <f>YEAR(shipments[[#This Row],[Shipdate]])</f>
        <v>2024</v>
      </c>
    </row>
    <row r="323" spans="1:12" x14ac:dyDescent="0.3">
      <c r="A323" t="s">
        <v>327</v>
      </c>
      <c r="B323" t="s">
        <v>7940</v>
      </c>
      <c r="C323" t="s">
        <v>7928</v>
      </c>
      <c r="D323" t="s">
        <v>7934</v>
      </c>
      <c r="E323" s="1">
        <v>44949</v>
      </c>
      <c r="F323" s="6">
        <v>5910.75</v>
      </c>
      <c r="G323">
        <v>845</v>
      </c>
      <c r="H323" t="s">
        <v>3</v>
      </c>
      <c r="I323">
        <f>IF(shipments[[#This Row],[Boxes]]&gt;0,shipments[[#This Row],[Amount]]/shipments[[#This Row],[Boxes]],"NA")</f>
        <v>6.994970414201183</v>
      </c>
      <c r="J323" t="str">
        <f>IF(shipments[[#This Row],[Order_Status]] = "Delivered","Yes","No")</f>
        <v>Yes</v>
      </c>
      <c r="K323" t="str">
        <f>TEXT(shipments[[#This Row],[Shipdate]],"MMMM")</f>
        <v>January</v>
      </c>
      <c r="L323">
        <f>YEAR(shipments[[#This Row],[Shipdate]])</f>
        <v>2023</v>
      </c>
    </row>
    <row r="324" spans="1:12" x14ac:dyDescent="0.3">
      <c r="A324" t="s">
        <v>328</v>
      </c>
      <c r="B324" t="s">
        <v>7940</v>
      </c>
      <c r="C324" t="s">
        <v>7928</v>
      </c>
      <c r="D324" t="s">
        <v>7935</v>
      </c>
      <c r="E324" s="1">
        <v>45355</v>
      </c>
      <c r="F324" s="6">
        <v>3708</v>
      </c>
      <c r="G324">
        <v>338</v>
      </c>
      <c r="H324" t="s">
        <v>3</v>
      </c>
      <c r="I324">
        <f>IF(shipments[[#This Row],[Boxes]]&gt;0,shipments[[#This Row],[Amount]]/shipments[[#This Row],[Boxes]],"NA")</f>
        <v>10.970414201183432</v>
      </c>
      <c r="J324" t="str">
        <f>IF(shipments[[#This Row],[Order_Status]] = "Delivered","Yes","No")</f>
        <v>Yes</v>
      </c>
      <c r="K324" t="str">
        <f>TEXT(shipments[[#This Row],[Shipdate]],"MMMM")</f>
        <v>March</v>
      </c>
      <c r="L324">
        <f>YEAR(shipments[[#This Row],[Shipdate]])</f>
        <v>2024</v>
      </c>
    </row>
    <row r="325" spans="1:12" x14ac:dyDescent="0.3">
      <c r="A325" t="s">
        <v>329</v>
      </c>
      <c r="B325" t="s">
        <v>7940</v>
      </c>
      <c r="C325" t="s">
        <v>7929</v>
      </c>
      <c r="D325" t="s">
        <v>7939</v>
      </c>
      <c r="E325" s="1">
        <v>44972</v>
      </c>
      <c r="F325" s="6">
        <v>2124</v>
      </c>
      <c r="G325">
        <v>266</v>
      </c>
      <c r="H325" t="s">
        <v>3</v>
      </c>
      <c r="I325">
        <f>IF(shipments[[#This Row],[Boxes]]&gt;0,shipments[[#This Row],[Amount]]/shipments[[#This Row],[Boxes]],"NA")</f>
        <v>7.9849624060150379</v>
      </c>
      <c r="J325" t="str">
        <f>IF(shipments[[#This Row],[Order_Status]] = "Delivered","Yes","No")</f>
        <v>Yes</v>
      </c>
      <c r="K325" t="str">
        <f>TEXT(shipments[[#This Row],[Shipdate]],"MMMM")</f>
        <v>February</v>
      </c>
      <c r="L325">
        <f>YEAR(shipments[[#This Row],[Shipdate]])</f>
        <v>2023</v>
      </c>
    </row>
    <row r="326" spans="1:12" x14ac:dyDescent="0.3">
      <c r="A326" s="21" t="s">
        <v>330</v>
      </c>
      <c r="B326" s="21" t="s">
        <v>7940</v>
      </c>
      <c r="C326" s="21" t="s">
        <v>7929</v>
      </c>
      <c r="D326" s="21" t="s">
        <v>7939</v>
      </c>
      <c r="E326" s="22">
        <v>45551</v>
      </c>
      <c r="F326" s="23">
        <v>9168.75</v>
      </c>
      <c r="G326" s="21">
        <v>834</v>
      </c>
      <c r="H326" s="21" t="s">
        <v>16</v>
      </c>
      <c r="I326" s="21">
        <f>IF(shipments[[#This Row],[Boxes]]&gt;0,shipments[[#This Row],[Amount]]/shipments[[#This Row],[Boxes]],"NA")</f>
        <v>10.993705035971223</v>
      </c>
      <c r="J326" s="21" t="str">
        <f>IF(shipments[[#This Row],[Order_Status]] = "Delivered","Yes","No")</f>
        <v>No</v>
      </c>
      <c r="K326" s="21" t="str">
        <f>TEXT(shipments[[#This Row],[Shipdate]],"MMMM")</f>
        <v>September</v>
      </c>
      <c r="L326" s="21">
        <f>YEAR(shipments[[#This Row],[Shipdate]])</f>
        <v>2024</v>
      </c>
    </row>
    <row r="327" spans="1:12" x14ac:dyDescent="0.3">
      <c r="A327" t="s">
        <v>331</v>
      </c>
      <c r="B327" t="s">
        <v>7940</v>
      </c>
      <c r="C327" t="s">
        <v>7929</v>
      </c>
      <c r="D327" t="s">
        <v>7937</v>
      </c>
      <c r="E327" s="1">
        <v>45414</v>
      </c>
      <c r="F327" s="6">
        <v>1149.75</v>
      </c>
      <c r="G327">
        <v>105</v>
      </c>
      <c r="H327" t="s">
        <v>3</v>
      </c>
      <c r="I327">
        <f>IF(shipments[[#This Row],[Boxes]]&gt;0,shipments[[#This Row],[Amount]]/shipments[[#This Row],[Boxes]],"NA")</f>
        <v>10.95</v>
      </c>
      <c r="J327" t="str">
        <f>IF(shipments[[#This Row],[Order_Status]] = "Delivered","Yes","No")</f>
        <v>Yes</v>
      </c>
      <c r="K327" t="str">
        <f>TEXT(shipments[[#This Row],[Shipdate]],"MMMM")</f>
        <v>May</v>
      </c>
      <c r="L327">
        <f>YEAR(shipments[[#This Row],[Shipdate]])</f>
        <v>2024</v>
      </c>
    </row>
    <row r="328" spans="1:12" x14ac:dyDescent="0.3">
      <c r="A328" t="s">
        <v>332</v>
      </c>
      <c r="B328" t="s">
        <v>7940</v>
      </c>
      <c r="C328" t="s">
        <v>7929</v>
      </c>
      <c r="D328" t="s">
        <v>7935</v>
      </c>
      <c r="E328" s="1">
        <v>45334</v>
      </c>
      <c r="F328" s="6">
        <v>4113</v>
      </c>
      <c r="G328">
        <v>374</v>
      </c>
      <c r="H328" t="s">
        <v>3</v>
      </c>
      <c r="I328">
        <f>IF(shipments[[#This Row],[Boxes]]&gt;0,shipments[[#This Row],[Amount]]/shipments[[#This Row],[Boxes]],"NA")</f>
        <v>10.997326203208557</v>
      </c>
      <c r="J328" t="str">
        <f>IF(shipments[[#This Row],[Order_Status]] = "Delivered","Yes","No")</f>
        <v>Yes</v>
      </c>
      <c r="K328" t="str">
        <f>TEXT(shipments[[#This Row],[Shipdate]],"MMMM")</f>
        <v>February</v>
      </c>
      <c r="L328">
        <f>YEAR(shipments[[#This Row],[Shipdate]])</f>
        <v>2024</v>
      </c>
    </row>
    <row r="329" spans="1:12" x14ac:dyDescent="0.3">
      <c r="A329" s="21" t="s">
        <v>333</v>
      </c>
      <c r="B329" s="21" t="s">
        <v>7940</v>
      </c>
      <c r="C329" s="21" t="s">
        <v>7929</v>
      </c>
      <c r="D329" s="21" t="s">
        <v>7939</v>
      </c>
      <c r="E329" s="22">
        <v>45517</v>
      </c>
      <c r="F329" s="23">
        <v>15489</v>
      </c>
      <c r="G329" s="21">
        <v>1721</v>
      </c>
      <c r="H329" s="21" t="s">
        <v>9</v>
      </c>
      <c r="I329" s="21">
        <f>IF(shipments[[#This Row],[Boxes]]&gt;0,shipments[[#This Row],[Amount]]/shipments[[#This Row],[Boxes]],"NA")</f>
        <v>9</v>
      </c>
      <c r="J329" s="21" t="str">
        <f>IF(shipments[[#This Row],[Order_Status]] = "Delivered","Yes","No")</f>
        <v>No</v>
      </c>
      <c r="K329" s="21" t="str">
        <f>TEXT(shipments[[#This Row],[Shipdate]],"MMMM")</f>
        <v>August</v>
      </c>
      <c r="L329" s="21">
        <f>YEAR(shipments[[#This Row],[Shipdate]])</f>
        <v>2024</v>
      </c>
    </row>
    <row r="330" spans="1:12" x14ac:dyDescent="0.3">
      <c r="A330" t="s">
        <v>334</v>
      </c>
      <c r="B330" t="s">
        <v>7940</v>
      </c>
      <c r="C330" t="s">
        <v>7931</v>
      </c>
      <c r="D330" t="s">
        <v>7935</v>
      </c>
      <c r="E330" s="1">
        <v>45442</v>
      </c>
      <c r="F330" s="6">
        <v>5706</v>
      </c>
      <c r="G330">
        <v>571</v>
      </c>
      <c r="H330" t="s">
        <v>3</v>
      </c>
      <c r="I330">
        <f>IF(shipments[[#This Row],[Boxes]]&gt;0,shipments[[#This Row],[Amount]]/shipments[[#This Row],[Boxes]],"NA")</f>
        <v>9.9929947460595443</v>
      </c>
      <c r="J330" t="str">
        <f>IF(shipments[[#This Row],[Order_Status]] = "Delivered","Yes","No")</f>
        <v>Yes</v>
      </c>
      <c r="K330" t="str">
        <f>TEXT(shipments[[#This Row],[Shipdate]],"MMMM")</f>
        <v>May</v>
      </c>
      <c r="L330">
        <f>YEAR(shipments[[#This Row],[Shipdate]])</f>
        <v>2024</v>
      </c>
    </row>
    <row r="331" spans="1:12" x14ac:dyDescent="0.3">
      <c r="A331" t="s">
        <v>335</v>
      </c>
      <c r="B331" t="s">
        <v>7940</v>
      </c>
      <c r="C331" t="s">
        <v>7931</v>
      </c>
      <c r="D331" t="s">
        <v>7935</v>
      </c>
      <c r="E331" s="1">
        <v>44953</v>
      </c>
      <c r="F331" s="6">
        <v>6752.25</v>
      </c>
      <c r="G331">
        <v>676</v>
      </c>
      <c r="H331" t="s">
        <v>3</v>
      </c>
      <c r="I331">
        <f>IF(shipments[[#This Row],[Boxes]]&gt;0,shipments[[#This Row],[Amount]]/shipments[[#This Row],[Boxes]],"NA")</f>
        <v>9.9885355029585803</v>
      </c>
      <c r="J331" t="str">
        <f>IF(shipments[[#This Row],[Order_Status]] = "Delivered","Yes","No")</f>
        <v>Yes</v>
      </c>
      <c r="K331" t="str">
        <f>TEXT(shipments[[#This Row],[Shipdate]],"MMMM")</f>
        <v>January</v>
      </c>
      <c r="L331">
        <f>YEAR(shipments[[#This Row],[Shipdate]])</f>
        <v>2023</v>
      </c>
    </row>
    <row r="332" spans="1:12" x14ac:dyDescent="0.3">
      <c r="A332" t="s">
        <v>336</v>
      </c>
      <c r="B332" t="s">
        <v>7940</v>
      </c>
      <c r="C332" t="s">
        <v>7932</v>
      </c>
      <c r="D332" t="s">
        <v>7936</v>
      </c>
      <c r="E332" s="1">
        <v>44930</v>
      </c>
      <c r="F332" s="6">
        <v>2315.25</v>
      </c>
      <c r="G332">
        <v>232</v>
      </c>
      <c r="H332" t="s">
        <v>3</v>
      </c>
      <c r="I332">
        <f>IF(shipments[[#This Row],[Boxes]]&gt;0,shipments[[#This Row],[Amount]]/shipments[[#This Row],[Boxes]],"NA")</f>
        <v>9.9795258620689662</v>
      </c>
      <c r="J332" t="str">
        <f>IF(shipments[[#This Row],[Order_Status]] = "Delivered","Yes","No")</f>
        <v>Yes</v>
      </c>
      <c r="K332" t="str">
        <f>TEXT(shipments[[#This Row],[Shipdate]],"MMMM")</f>
        <v>January</v>
      </c>
      <c r="L332">
        <f>YEAR(shipments[[#This Row],[Shipdate]])</f>
        <v>2023</v>
      </c>
    </row>
    <row r="333" spans="1:12" x14ac:dyDescent="0.3">
      <c r="A333" t="s">
        <v>337</v>
      </c>
      <c r="B333" t="s">
        <v>7940</v>
      </c>
      <c r="C333" t="s">
        <v>7932</v>
      </c>
      <c r="D333" t="s">
        <v>7935</v>
      </c>
      <c r="E333" s="1">
        <v>45138</v>
      </c>
      <c r="F333" s="6">
        <v>2929.5</v>
      </c>
      <c r="G333">
        <v>367</v>
      </c>
      <c r="H333" t="s">
        <v>3</v>
      </c>
      <c r="I333">
        <f>IF(shipments[[#This Row],[Boxes]]&gt;0,shipments[[#This Row],[Amount]]/shipments[[#This Row],[Boxes]],"NA")</f>
        <v>7.9822888283378743</v>
      </c>
      <c r="J333" t="str">
        <f>IF(shipments[[#This Row],[Order_Status]] = "Delivered","Yes","No")</f>
        <v>Yes</v>
      </c>
      <c r="K333" t="str">
        <f>TEXT(shipments[[#This Row],[Shipdate]],"MMMM")</f>
        <v>July</v>
      </c>
      <c r="L333">
        <f>YEAR(shipments[[#This Row],[Shipdate]])</f>
        <v>2023</v>
      </c>
    </row>
    <row r="334" spans="1:12" x14ac:dyDescent="0.3">
      <c r="A334" s="21" t="s">
        <v>338</v>
      </c>
      <c r="B334" s="21" t="s">
        <v>7940</v>
      </c>
      <c r="C334" s="21" t="s">
        <v>7932</v>
      </c>
      <c r="D334" s="21" t="s">
        <v>7938</v>
      </c>
      <c r="E334" s="22">
        <v>45149</v>
      </c>
      <c r="F334" s="23">
        <v>3991.5</v>
      </c>
      <c r="G334" s="21">
        <v>444</v>
      </c>
      <c r="H334" s="21" t="s">
        <v>25</v>
      </c>
      <c r="I334" s="21">
        <f>IF(shipments[[#This Row],[Boxes]]&gt;0,shipments[[#This Row],[Amount]]/shipments[[#This Row],[Boxes]],"NA")</f>
        <v>8.9898648648648649</v>
      </c>
      <c r="J334" s="21" t="str">
        <f>IF(shipments[[#This Row],[Order_Status]] = "Delivered","Yes","No")</f>
        <v>No</v>
      </c>
      <c r="K334" s="21" t="str">
        <f>TEXT(shipments[[#This Row],[Shipdate]],"MMMM")</f>
        <v>August</v>
      </c>
      <c r="L334" s="21">
        <f>YEAR(shipments[[#This Row],[Shipdate]])</f>
        <v>2023</v>
      </c>
    </row>
    <row r="335" spans="1:12" x14ac:dyDescent="0.3">
      <c r="A335" t="s">
        <v>339</v>
      </c>
      <c r="B335" t="s">
        <v>7940</v>
      </c>
      <c r="C335" t="s">
        <v>7932</v>
      </c>
      <c r="D335" t="s">
        <v>7939</v>
      </c>
      <c r="E335" s="1">
        <v>45393</v>
      </c>
      <c r="F335" s="6">
        <v>6846.75</v>
      </c>
      <c r="G335">
        <v>685</v>
      </c>
      <c r="H335" t="s">
        <v>3</v>
      </c>
      <c r="I335">
        <f>IF(shipments[[#This Row],[Boxes]]&gt;0,shipments[[#This Row],[Amount]]/shipments[[#This Row],[Boxes]],"NA")</f>
        <v>9.9952554744525539</v>
      </c>
      <c r="J335" t="str">
        <f>IF(shipments[[#This Row],[Order_Status]] = "Delivered","Yes","No")</f>
        <v>Yes</v>
      </c>
      <c r="K335" t="str">
        <f>TEXT(shipments[[#This Row],[Shipdate]],"MMMM")</f>
        <v>April</v>
      </c>
      <c r="L335">
        <f>YEAR(shipments[[#This Row],[Shipdate]])</f>
        <v>2024</v>
      </c>
    </row>
    <row r="336" spans="1:12" x14ac:dyDescent="0.3">
      <c r="A336" t="s">
        <v>340</v>
      </c>
      <c r="B336" t="s">
        <v>7940</v>
      </c>
      <c r="C336" t="s">
        <v>7932</v>
      </c>
      <c r="D336" t="s">
        <v>7939</v>
      </c>
      <c r="E336" s="1">
        <v>45336</v>
      </c>
      <c r="F336" s="6">
        <v>2409.75</v>
      </c>
      <c r="G336">
        <v>302</v>
      </c>
      <c r="H336" t="s">
        <v>3</v>
      </c>
      <c r="I336">
        <f>IF(shipments[[#This Row],[Boxes]]&gt;0,shipments[[#This Row],[Amount]]/shipments[[#This Row],[Boxes]],"NA")</f>
        <v>7.9793046357615891</v>
      </c>
      <c r="J336" t="str">
        <f>IF(shipments[[#This Row],[Order_Status]] = "Delivered","Yes","No")</f>
        <v>Yes</v>
      </c>
      <c r="K336" t="str">
        <f>TEXT(shipments[[#This Row],[Shipdate]],"MMMM")</f>
        <v>February</v>
      </c>
      <c r="L336">
        <f>YEAR(shipments[[#This Row],[Shipdate]])</f>
        <v>2024</v>
      </c>
    </row>
    <row r="337" spans="1:12" x14ac:dyDescent="0.3">
      <c r="A337" t="s">
        <v>341</v>
      </c>
      <c r="B337" t="s">
        <v>7940</v>
      </c>
      <c r="C337" t="s">
        <v>7933</v>
      </c>
      <c r="D337" t="s">
        <v>7934</v>
      </c>
      <c r="E337" s="1">
        <v>45204</v>
      </c>
      <c r="F337" s="6">
        <v>6279.75</v>
      </c>
      <c r="G337">
        <v>349</v>
      </c>
      <c r="H337" t="s">
        <v>3</v>
      </c>
      <c r="I337">
        <f>IF(shipments[[#This Row],[Boxes]]&gt;0,shipments[[#This Row],[Amount]]/shipments[[#This Row],[Boxes]],"NA")</f>
        <v>17.993553008595988</v>
      </c>
      <c r="J337" t="str">
        <f>IF(shipments[[#This Row],[Order_Status]] = "Delivered","Yes","No")</f>
        <v>Yes</v>
      </c>
      <c r="K337" t="str">
        <f>TEXT(shipments[[#This Row],[Shipdate]],"MMMM")</f>
        <v>October</v>
      </c>
      <c r="L337">
        <f>YEAR(shipments[[#This Row],[Shipdate]])</f>
        <v>2023</v>
      </c>
    </row>
    <row r="338" spans="1:12" x14ac:dyDescent="0.3">
      <c r="A338" t="s">
        <v>342</v>
      </c>
      <c r="B338" t="s">
        <v>7940</v>
      </c>
      <c r="C338" t="s">
        <v>7933</v>
      </c>
      <c r="D338" t="s">
        <v>7934</v>
      </c>
      <c r="E338" s="1">
        <v>45233</v>
      </c>
      <c r="F338" s="6">
        <v>5897.25</v>
      </c>
      <c r="G338">
        <v>295</v>
      </c>
      <c r="H338" t="s">
        <v>3</v>
      </c>
      <c r="I338">
        <f>IF(shipments[[#This Row],[Boxes]]&gt;0,shipments[[#This Row],[Amount]]/shipments[[#This Row],[Boxes]],"NA")</f>
        <v>19.990677966101696</v>
      </c>
      <c r="J338" t="str">
        <f>IF(shipments[[#This Row],[Order_Status]] = "Delivered","Yes","No")</f>
        <v>Yes</v>
      </c>
      <c r="K338" t="str">
        <f>TEXT(shipments[[#This Row],[Shipdate]],"MMMM")</f>
        <v>November</v>
      </c>
      <c r="L338">
        <f>YEAR(shipments[[#This Row],[Shipdate]])</f>
        <v>2023</v>
      </c>
    </row>
    <row r="339" spans="1:12" x14ac:dyDescent="0.3">
      <c r="A339" s="21" t="s">
        <v>343</v>
      </c>
      <c r="B339" s="21" t="s">
        <v>7940</v>
      </c>
      <c r="C339" s="21" t="s">
        <v>7933</v>
      </c>
      <c r="D339" s="21" t="s">
        <v>7935</v>
      </c>
      <c r="E339" s="22">
        <v>44988</v>
      </c>
      <c r="F339" s="23">
        <v>10568.25</v>
      </c>
      <c r="G339" s="21">
        <v>481</v>
      </c>
      <c r="H339" s="21" t="s">
        <v>25</v>
      </c>
      <c r="I339" s="21">
        <f>IF(shipments[[#This Row],[Boxes]]&gt;0,shipments[[#This Row],[Amount]]/shipments[[#This Row],[Boxes]],"NA")</f>
        <v>21.971413721413722</v>
      </c>
      <c r="J339" s="21" t="str">
        <f>IF(shipments[[#This Row],[Order_Status]] = "Delivered","Yes","No")</f>
        <v>No</v>
      </c>
      <c r="K339" s="21" t="str">
        <f>TEXT(shipments[[#This Row],[Shipdate]],"MMMM")</f>
        <v>March</v>
      </c>
      <c r="L339" s="21">
        <f>YEAR(shipments[[#This Row],[Shipdate]])</f>
        <v>2023</v>
      </c>
    </row>
    <row r="340" spans="1:12" x14ac:dyDescent="0.3">
      <c r="A340" t="s">
        <v>344</v>
      </c>
      <c r="B340" t="s">
        <v>7940</v>
      </c>
      <c r="C340" t="s">
        <v>7933</v>
      </c>
      <c r="D340" t="s">
        <v>7939</v>
      </c>
      <c r="E340" s="1">
        <v>44943</v>
      </c>
      <c r="F340" s="6">
        <v>11234.25</v>
      </c>
      <c r="G340">
        <v>535</v>
      </c>
      <c r="H340" t="s">
        <v>3</v>
      </c>
      <c r="I340">
        <f>IF(shipments[[#This Row],[Boxes]]&gt;0,shipments[[#This Row],[Amount]]/shipments[[#This Row],[Boxes]],"NA")</f>
        <v>20.99859813084112</v>
      </c>
      <c r="J340" t="str">
        <f>IF(shipments[[#This Row],[Order_Status]] = "Delivered","Yes","No")</f>
        <v>Yes</v>
      </c>
      <c r="K340" t="str">
        <f>TEXT(shipments[[#This Row],[Shipdate]],"MMMM")</f>
        <v>January</v>
      </c>
      <c r="L340">
        <f>YEAR(shipments[[#This Row],[Shipdate]])</f>
        <v>2023</v>
      </c>
    </row>
    <row r="341" spans="1:12" x14ac:dyDescent="0.3">
      <c r="A341" s="21" t="s">
        <v>345</v>
      </c>
      <c r="B341" s="21" t="s">
        <v>7940</v>
      </c>
      <c r="C341" s="21" t="s">
        <v>7912</v>
      </c>
      <c r="D341" s="21" t="s">
        <v>7934</v>
      </c>
      <c r="E341" s="22">
        <v>45517</v>
      </c>
      <c r="F341" s="23">
        <v>4529.25</v>
      </c>
      <c r="G341" s="21">
        <v>302</v>
      </c>
      <c r="H341" s="21" t="s">
        <v>9</v>
      </c>
      <c r="I341" s="21">
        <f>IF(shipments[[#This Row],[Boxes]]&gt;0,shipments[[#This Row],[Amount]]/shipments[[#This Row],[Boxes]],"NA")</f>
        <v>14.997516556291391</v>
      </c>
      <c r="J341" s="21" t="str">
        <f>IF(shipments[[#This Row],[Order_Status]] = "Delivered","Yes","No")</f>
        <v>No</v>
      </c>
      <c r="K341" s="21" t="str">
        <f>TEXT(shipments[[#This Row],[Shipdate]],"MMMM")</f>
        <v>August</v>
      </c>
      <c r="L341" s="21">
        <f>YEAR(shipments[[#This Row],[Shipdate]])</f>
        <v>2024</v>
      </c>
    </row>
    <row r="342" spans="1:12" x14ac:dyDescent="0.3">
      <c r="A342" t="s">
        <v>346</v>
      </c>
      <c r="B342" t="s">
        <v>7940</v>
      </c>
      <c r="C342" t="s">
        <v>7912</v>
      </c>
      <c r="D342" t="s">
        <v>7937</v>
      </c>
      <c r="E342" s="1">
        <v>44936</v>
      </c>
      <c r="F342" s="6">
        <v>1689.75</v>
      </c>
      <c r="G342">
        <v>113</v>
      </c>
      <c r="H342" t="s">
        <v>3</v>
      </c>
      <c r="I342">
        <f>IF(shipments[[#This Row],[Boxes]]&gt;0,shipments[[#This Row],[Amount]]/shipments[[#This Row],[Boxes]],"NA")</f>
        <v>14.95353982300885</v>
      </c>
      <c r="J342" t="str">
        <f>IF(shipments[[#This Row],[Order_Status]] = "Delivered","Yes","No")</f>
        <v>Yes</v>
      </c>
      <c r="K342" t="str">
        <f>TEXT(shipments[[#This Row],[Shipdate]],"MMMM")</f>
        <v>January</v>
      </c>
      <c r="L342">
        <f>YEAR(shipments[[#This Row],[Shipdate]])</f>
        <v>2023</v>
      </c>
    </row>
    <row r="343" spans="1:12" x14ac:dyDescent="0.3">
      <c r="A343" t="s">
        <v>347</v>
      </c>
      <c r="B343" t="s">
        <v>7940</v>
      </c>
      <c r="C343" t="s">
        <v>7912</v>
      </c>
      <c r="D343" t="s">
        <v>7939</v>
      </c>
      <c r="E343" s="1">
        <v>45198</v>
      </c>
      <c r="F343" s="6">
        <v>6930</v>
      </c>
      <c r="G343">
        <v>495</v>
      </c>
      <c r="H343" t="s">
        <v>3</v>
      </c>
      <c r="I343">
        <f>IF(shipments[[#This Row],[Boxes]]&gt;0,shipments[[#This Row],[Amount]]/shipments[[#This Row],[Boxes]],"NA")</f>
        <v>14</v>
      </c>
      <c r="J343" t="str">
        <f>IF(shipments[[#This Row],[Order_Status]] = "Delivered","Yes","No")</f>
        <v>Yes</v>
      </c>
      <c r="K343" t="str">
        <f>TEXT(shipments[[#This Row],[Shipdate]],"MMMM")</f>
        <v>September</v>
      </c>
      <c r="L343">
        <f>YEAR(shipments[[#This Row],[Shipdate]])</f>
        <v>2023</v>
      </c>
    </row>
    <row r="344" spans="1:12" x14ac:dyDescent="0.3">
      <c r="A344" t="s">
        <v>348</v>
      </c>
      <c r="B344" t="s">
        <v>7940</v>
      </c>
      <c r="C344" t="s">
        <v>7912</v>
      </c>
      <c r="D344" t="s">
        <v>7934</v>
      </c>
      <c r="E344" s="1">
        <v>45467</v>
      </c>
      <c r="F344" s="6">
        <v>15822</v>
      </c>
      <c r="G344">
        <v>989</v>
      </c>
      <c r="H344" t="s">
        <v>3</v>
      </c>
      <c r="I344">
        <f>IF(shipments[[#This Row],[Boxes]]&gt;0,shipments[[#This Row],[Amount]]/shipments[[#This Row],[Boxes]],"NA")</f>
        <v>15.997977755308392</v>
      </c>
      <c r="J344" t="str">
        <f>IF(shipments[[#This Row],[Order_Status]] = "Delivered","Yes","No")</f>
        <v>Yes</v>
      </c>
      <c r="K344" t="str">
        <f>TEXT(shipments[[#This Row],[Shipdate]],"MMMM")</f>
        <v>June</v>
      </c>
      <c r="L344">
        <f>YEAR(shipments[[#This Row],[Shipdate]])</f>
        <v>2024</v>
      </c>
    </row>
    <row r="345" spans="1:12" x14ac:dyDescent="0.3">
      <c r="A345" t="s">
        <v>349</v>
      </c>
      <c r="B345" t="s">
        <v>7940</v>
      </c>
      <c r="C345" t="s">
        <v>7912</v>
      </c>
      <c r="D345" t="s">
        <v>7934</v>
      </c>
      <c r="E345" s="1">
        <v>45006</v>
      </c>
      <c r="F345" s="6">
        <v>2765.25</v>
      </c>
      <c r="G345">
        <v>213</v>
      </c>
      <c r="H345" t="s">
        <v>3</v>
      </c>
      <c r="I345">
        <f>IF(shipments[[#This Row],[Boxes]]&gt;0,shipments[[#This Row],[Amount]]/shipments[[#This Row],[Boxes]],"NA")</f>
        <v>12.982394366197184</v>
      </c>
      <c r="J345" t="str">
        <f>IF(shipments[[#This Row],[Order_Status]] = "Delivered","Yes","No")</f>
        <v>Yes</v>
      </c>
      <c r="K345" t="str">
        <f>TEXT(shipments[[#This Row],[Shipdate]],"MMMM")</f>
        <v>March</v>
      </c>
      <c r="L345">
        <f>YEAR(shipments[[#This Row],[Shipdate]])</f>
        <v>2023</v>
      </c>
    </row>
    <row r="346" spans="1:12" x14ac:dyDescent="0.3">
      <c r="A346" t="s">
        <v>350</v>
      </c>
      <c r="B346" t="s">
        <v>7940</v>
      </c>
      <c r="C346" t="s">
        <v>7914</v>
      </c>
      <c r="D346" t="s">
        <v>7939</v>
      </c>
      <c r="E346" s="1">
        <v>45443</v>
      </c>
      <c r="F346" s="6">
        <v>12894.75</v>
      </c>
      <c r="G346">
        <v>1173</v>
      </c>
      <c r="H346" t="s">
        <v>3</v>
      </c>
      <c r="I346">
        <f>IF(shipments[[#This Row],[Boxes]]&gt;0,shipments[[#This Row],[Amount]]/shipments[[#This Row],[Boxes]],"NA")</f>
        <v>10.992966751918159</v>
      </c>
      <c r="J346" t="str">
        <f>IF(shipments[[#This Row],[Order_Status]] = "Delivered","Yes","No")</f>
        <v>Yes</v>
      </c>
      <c r="K346" t="str">
        <f>TEXT(shipments[[#This Row],[Shipdate]],"MMMM")</f>
        <v>May</v>
      </c>
      <c r="L346">
        <f>YEAR(shipments[[#This Row],[Shipdate]])</f>
        <v>2024</v>
      </c>
    </row>
    <row r="347" spans="1:12" x14ac:dyDescent="0.3">
      <c r="A347" t="s">
        <v>351</v>
      </c>
      <c r="B347" t="s">
        <v>7940</v>
      </c>
      <c r="C347" t="s">
        <v>7915</v>
      </c>
      <c r="D347" t="s">
        <v>7935</v>
      </c>
      <c r="E347" s="1">
        <v>45464</v>
      </c>
      <c r="F347" s="6">
        <v>2004.75</v>
      </c>
      <c r="G347">
        <v>287</v>
      </c>
      <c r="H347" t="s">
        <v>3</v>
      </c>
      <c r="I347">
        <f>IF(shipments[[#This Row],[Boxes]]&gt;0,shipments[[#This Row],[Amount]]/shipments[[#This Row],[Boxes]],"NA")</f>
        <v>6.9851916376306624</v>
      </c>
      <c r="J347" t="str">
        <f>IF(shipments[[#This Row],[Order_Status]] = "Delivered","Yes","No")</f>
        <v>Yes</v>
      </c>
      <c r="K347" t="str">
        <f>TEXT(shipments[[#This Row],[Shipdate]],"MMMM")</f>
        <v>June</v>
      </c>
      <c r="L347">
        <f>YEAR(shipments[[#This Row],[Shipdate]])</f>
        <v>2024</v>
      </c>
    </row>
    <row r="348" spans="1:12" x14ac:dyDescent="0.3">
      <c r="A348" t="s">
        <v>352</v>
      </c>
      <c r="B348" t="s">
        <v>7940</v>
      </c>
      <c r="C348" t="s">
        <v>7915</v>
      </c>
      <c r="D348" t="s">
        <v>7934</v>
      </c>
      <c r="E348" s="1">
        <v>45106</v>
      </c>
      <c r="F348" s="6">
        <v>11560.5</v>
      </c>
      <c r="G348">
        <v>1927</v>
      </c>
      <c r="H348" t="s">
        <v>3</v>
      </c>
      <c r="I348">
        <f>IF(shipments[[#This Row],[Boxes]]&gt;0,shipments[[#This Row],[Amount]]/shipments[[#This Row],[Boxes]],"NA")</f>
        <v>5.9992215879605606</v>
      </c>
      <c r="J348" t="str">
        <f>IF(shipments[[#This Row],[Order_Status]] = "Delivered","Yes","No")</f>
        <v>Yes</v>
      </c>
      <c r="K348" t="str">
        <f>TEXT(shipments[[#This Row],[Shipdate]],"MMMM")</f>
        <v>June</v>
      </c>
      <c r="L348">
        <f>YEAR(shipments[[#This Row],[Shipdate]])</f>
        <v>2023</v>
      </c>
    </row>
    <row r="349" spans="1:12" x14ac:dyDescent="0.3">
      <c r="A349" t="s">
        <v>353</v>
      </c>
      <c r="B349" t="s">
        <v>7940</v>
      </c>
      <c r="C349" t="s">
        <v>7915</v>
      </c>
      <c r="D349" t="s">
        <v>7938</v>
      </c>
      <c r="E349" s="1">
        <v>45106</v>
      </c>
      <c r="F349" s="6">
        <v>2083.5</v>
      </c>
      <c r="G349">
        <v>232</v>
      </c>
      <c r="H349" t="s">
        <v>3</v>
      </c>
      <c r="I349">
        <f>IF(shipments[[#This Row],[Boxes]]&gt;0,shipments[[#This Row],[Amount]]/shipments[[#This Row],[Boxes]],"NA")</f>
        <v>8.9806034482758612</v>
      </c>
      <c r="J349" t="str">
        <f>IF(shipments[[#This Row],[Order_Status]] = "Delivered","Yes","No")</f>
        <v>Yes</v>
      </c>
      <c r="K349" t="str">
        <f>TEXT(shipments[[#This Row],[Shipdate]],"MMMM")</f>
        <v>June</v>
      </c>
      <c r="L349">
        <f>YEAR(shipments[[#This Row],[Shipdate]])</f>
        <v>2023</v>
      </c>
    </row>
    <row r="350" spans="1:12" x14ac:dyDescent="0.3">
      <c r="A350" s="21" t="s">
        <v>354</v>
      </c>
      <c r="B350" s="21" t="s">
        <v>7940</v>
      </c>
      <c r="C350" s="21" t="s">
        <v>7915</v>
      </c>
      <c r="D350" s="21" t="s">
        <v>7939</v>
      </c>
      <c r="E350" s="22">
        <v>45523</v>
      </c>
      <c r="F350" s="23">
        <v>2459.25</v>
      </c>
      <c r="G350" s="21">
        <v>352</v>
      </c>
      <c r="H350" s="21" t="s">
        <v>9</v>
      </c>
      <c r="I350" s="21">
        <f>IF(shipments[[#This Row],[Boxes]]&gt;0,shipments[[#This Row],[Amount]]/shipments[[#This Row],[Boxes]],"NA")</f>
        <v>6.9865056818181817</v>
      </c>
      <c r="J350" s="21" t="str">
        <f>IF(shipments[[#This Row],[Order_Status]] = "Delivered","Yes","No")</f>
        <v>No</v>
      </c>
      <c r="K350" s="21" t="str">
        <f>TEXT(shipments[[#This Row],[Shipdate]],"MMMM")</f>
        <v>August</v>
      </c>
      <c r="L350" s="21">
        <f>YEAR(shipments[[#This Row],[Shipdate]])</f>
        <v>2024</v>
      </c>
    </row>
    <row r="351" spans="1:12" x14ac:dyDescent="0.3">
      <c r="A351" t="s">
        <v>355</v>
      </c>
      <c r="B351" t="s">
        <v>7940</v>
      </c>
      <c r="C351" t="s">
        <v>7915</v>
      </c>
      <c r="D351" t="s">
        <v>7939</v>
      </c>
      <c r="E351" s="1">
        <v>45285</v>
      </c>
      <c r="F351" s="6">
        <v>2331</v>
      </c>
      <c r="G351">
        <v>467</v>
      </c>
      <c r="H351" t="s">
        <v>3</v>
      </c>
      <c r="I351">
        <f>IF(shipments[[#This Row],[Boxes]]&gt;0,shipments[[#This Row],[Amount]]/shipments[[#This Row],[Boxes]],"NA")</f>
        <v>4.9914346895074946</v>
      </c>
      <c r="J351" t="str">
        <f>IF(shipments[[#This Row],[Order_Status]] = "Delivered","Yes","No")</f>
        <v>Yes</v>
      </c>
      <c r="K351" t="str">
        <f>TEXT(shipments[[#This Row],[Shipdate]],"MMMM")</f>
        <v>December</v>
      </c>
      <c r="L351">
        <f>YEAR(shipments[[#This Row],[Shipdate]])</f>
        <v>2023</v>
      </c>
    </row>
    <row r="352" spans="1:12" x14ac:dyDescent="0.3">
      <c r="A352" t="s">
        <v>356</v>
      </c>
      <c r="B352" t="s">
        <v>7940</v>
      </c>
      <c r="C352" t="s">
        <v>7915</v>
      </c>
      <c r="D352" t="s">
        <v>7934</v>
      </c>
      <c r="E352" s="1">
        <v>45054</v>
      </c>
      <c r="F352" s="6">
        <v>531</v>
      </c>
      <c r="G352">
        <v>89</v>
      </c>
      <c r="H352" t="s">
        <v>3</v>
      </c>
      <c r="I352">
        <f>IF(shipments[[#This Row],[Boxes]]&gt;0,shipments[[#This Row],[Amount]]/shipments[[#This Row],[Boxes]],"NA")</f>
        <v>5.9662921348314608</v>
      </c>
      <c r="J352" t="str">
        <f>IF(shipments[[#This Row],[Order_Status]] = "Delivered","Yes","No")</f>
        <v>Yes</v>
      </c>
      <c r="K352" t="str">
        <f>TEXT(shipments[[#This Row],[Shipdate]],"MMMM")</f>
        <v>May</v>
      </c>
      <c r="L352">
        <f>YEAR(shipments[[#This Row],[Shipdate]])</f>
        <v>2023</v>
      </c>
    </row>
    <row r="353" spans="1:12" x14ac:dyDescent="0.3">
      <c r="A353" t="s">
        <v>357</v>
      </c>
      <c r="B353" t="s">
        <v>7940</v>
      </c>
      <c r="C353" t="s">
        <v>7915</v>
      </c>
      <c r="D353" t="s">
        <v>7935</v>
      </c>
      <c r="E353" s="1">
        <v>44942</v>
      </c>
      <c r="F353" s="6">
        <v>1761.75</v>
      </c>
      <c r="G353">
        <v>252</v>
      </c>
      <c r="H353" t="s">
        <v>3</v>
      </c>
      <c r="I353">
        <f>IF(shipments[[#This Row],[Boxes]]&gt;0,shipments[[#This Row],[Amount]]/shipments[[#This Row],[Boxes]],"NA")</f>
        <v>6.9910714285714288</v>
      </c>
      <c r="J353" t="str">
        <f>IF(shipments[[#This Row],[Order_Status]] = "Delivered","Yes","No")</f>
        <v>Yes</v>
      </c>
      <c r="K353" t="str">
        <f>TEXT(shipments[[#This Row],[Shipdate]],"MMMM")</f>
        <v>January</v>
      </c>
      <c r="L353">
        <f>YEAR(shipments[[#This Row],[Shipdate]])</f>
        <v>2023</v>
      </c>
    </row>
    <row r="354" spans="1:12" x14ac:dyDescent="0.3">
      <c r="A354" t="s">
        <v>358</v>
      </c>
      <c r="B354" t="s">
        <v>7940</v>
      </c>
      <c r="C354" t="s">
        <v>7915</v>
      </c>
      <c r="D354" t="s">
        <v>7939</v>
      </c>
      <c r="E354" s="1">
        <v>45110</v>
      </c>
      <c r="F354" s="6">
        <v>8228.25</v>
      </c>
      <c r="G354">
        <v>1176</v>
      </c>
      <c r="H354" t="s">
        <v>3</v>
      </c>
      <c r="I354">
        <f>IF(shipments[[#This Row],[Boxes]]&gt;0,shipments[[#This Row],[Amount]]/shipments[[#This Row],[Boxes]],"NA")</f>
        <v>6.9968112244897958</v>
      </c>
      <c r="J354" t="str">
        <f>IF(shipments[[#This Row],[Order_Status]] = "Delivered","Yes","No")</f>
        <v>Yes</v>
      </c>
      <c r="K354" t="str">
        <f>TEXT(shipments[[#This Row],[Shipdate]],"MMMM")</f>
        <v>July</v>
      </c>
      <c r="L354">
        <f>YEAR(shipments[[#This Row],[Shipdate]])</f>
        <v>2023</v>
      </c>
    </row>
    <row r="355" spans="1:12" x14ac:dyDescent="0.3">
      <c r="A355" t="s">
        <v>359</v>
      </c>
      <c r="B355" t="s">
        <v>7940</v>
      </c>
      <c r="C355" t="s">
        <v>7916</v>
      </c>
      <c r="D355" t="s">
        <v>7934</v>
      </c>
      <c r="E355" s="1">
        <v>45159</v>
      </c>
      <c r="F355" s="6">
        <v>6763.5</v>
      </c>
      <c r="G355">
        <v>1128</v>
      </c>
      <c r="H355" t="s">
        <v>3</v>
      </c>
      <c r="I355">
        <f>IF(shipments[[#This Row],[Boxes]]&gt;0,shipments[[#This Row],[Amount]]/shipments[[#This Row],[Boxes]],"NA")</f>
        <v>5.9960106382978724</v>
      </c>
      <c r="J355" t="str">
        <f>IF(shipments[[#This Row],[Order_Status]] = "Delivered","Yes","No")</f>
        <v>Yes</v>
      </c>
      <c r="K355" t="str">
        <f>TEXT(shipments[[#This Row],[Shipdate]],"MMMM")</f>
        <v>August</v>
      </c>
      <c r="L355">
        <f>YEAR(shipments[[#This Row],[Shipdate]])</f>
        <v>2023</v>
      </c>
    </row>
    <row r="356" spans="1:12" x14ac:dyDescent="0.3">
      <c r="A356" s="21" t="s">
        <v>360</v>
      </c>
      <c r="B356" s="21" t="s">
        <v>7940</v>
      </c>
      <c r="C356" s="21" t="s">
        <v>7916</v>
      </c>
      <c r="D356" s="21" t="s">
        <v>7935</v>
      </c>
      <c r="E356" s="22">
        <v>45502</v>
      </c>
      <c r="F356" s="23">
        <v>2144.25</v>
      </c>
      <c r="G356" s="21">
        <v>307</v>
      </c>
      <c r="H356" s="21" t="s">
        <v>9</v>
      </c>
      <c r="I356" s="21">
        <f>IF(shipments[[#This Row],[Boxes]]&gt;0,shipments[[#This Row],[Amount]]/shipments[[#This Row],[Boxes]],"NA")</f>
        <v>6.984527687296417</v>
      </c>
      <c r="J356" s="21" t="str">
        <f>IF(shipments[[#This Row],[Order_Status]] = "Delivered","Yes","No")</f>
        <v>No</v>
      </c>
      <c r="K356" s="21" t="str">
        <f>TEXT(shipments[[#This Row],[Shipdate]],"MMMM")</f>
        <v>July</v>
      </c>
      <c r="L356" s="21">
        <f>YEAR(shipments[[#This Row],[Shipdate]])</f>
        <v>2024</v>
      </c>
    </row>
    <row r="357" spans="1:12" x14ac:dyDescent="0.3">
      <c r="A357" t="s">
        <v>361</v>
      </c>
      <c r="B357" t="s">
        <v>7940</v>
      </c>
      <c r="C357" t="s">
        <v>7916</v>
      </c>
      <c r="D357" t="s">
        <v>7939</v>
      </c>
      <c r="E357" s="1">
        <v>45413</v>
      </c>
      <c r="F357" s="6">
        <v>4963.5</v>
      </c>
      <c r="G357">
        <v>710</v>
      </c>
      <c r="H357" t="s">
        <v>3</v>
      </c>
      <c r="I357">
        <f>IF(shipments[[#This Row],[Boxes]]&gt;0,shipments[[#This Row],[Amount]]/shipments[[#This Row],[Boxes]],"NA")</f>
        <v>6.9908450704225356</v>
      </c>
      <c r="J357" t="str">
        <f>IF(shipments[[#This Row],[Order_Status]] = "Delivered","Yes","No")</f>
        <v>Yes</v>
      </c>
      <c r="K357" t="str">
        <f>TEXT(shipments[[#This Row],[Shipdate]],"MMMM")</f>
        <v>May</v>
      </c>
      <c r="L357">
        <f>YEAR(shipments[[#This Row],[Shipdate]])</f>
        <v>2024</v>
      </c>
    </row>
    <row r="358" spans="1:12" x14ac:dyDescent="0.3">
      <c r="A358" t="s">
        <v>362</v>
      </c>
      <c r="B358" t="s">
        <v>7940</v>
      </c>
      <c r="C358" t="s">
        <v>7916</v>
      </c>
      <c r="D358" t="s">
        <v>7938</v>
      </c>
      <c r="E358" s="1">
        <v>45464</v>
      </c>
      <c r="F358" s="6">
        <v>7197.75</v>
      </c>
      <c r="G358">
        <v>900</v>
      </c>
      <c r="H358" t="s">
        <v>3</v>
      </c>
      <c r="I358">
        <f>IF(shipments[[#This Row],[Boxes]]&gt;0,shipments[[#This Row],[Amount]]/shipments[[#This Row],[Boxes]],"NA")</f>
        <v>7.9974999999999996</v>
      </c>
      <c r="J358" t="str">
        <f>IF(shipments[[#This Row],[Order_Status]] = "Delivered","Yes","No")</f>
        <v>Yes</v>
      </c>
      <c r="K358" t="str">
        <f>TEXT(shipments[[#This Row],[Shipdate]],"MMMM")</f>
        <v>June</v>
      </c>
      <c r="L358">
        <f>YEAR(shipments[[#This Row],[Shipdate]])</f>
        <v>2024</v>
      </c>
    </row>
    <row r="359" spans="1:12" x14ac:dyDescent="0.3">
      <c r="A359" t="s">
        <v>363</v>
      </c>
      <c r="B359" t="s">
        <v>7940</v>
      </c>
      <c r="C359" t="s">
        <v>7918</v>
      </c>
      <c r="D359" t="s">
        <v>7938</v>
      </c>
      <c r="E359" s="1">
        <v>45177</v>
      </c>
      <c r="F359" s="6">
        <v>5260.5</v>
      </c>
      <c r="G359">
        <v>203</v>
      </c>
      <c r="H359" t="s">
        <v>3</v>
      </c>
      <c r="I359">
        <f>IF(shipments[[#This Row],[Boxes]]&gt;0,shipments[[#This Row],[Amount]]/shipments[[#This Row],[Boxes]],"NA")</f>
        <v>25.913793103448278</v>
      </c>
      <c r="J359" t="str">
        <f>IF(shipments[[#This Row],[Order_Status]] = "Delivered","Yes","No")</f>
        <v>Yes</v>
      </c>
      <c r="K359" t="str">
        <f>TEXT(shipments[[#This Row],[Shipdate]],"MMMM")</f>
        <v>September</v>
      </c>
      <c r="L359">
        <f>YEAR(shipments[[#This Row],[Shipdate]])</f>
        <v>2023</v>
      </c>
    </row>
    <row r="360" spans="1:12" x14ac:dyDescent="0.3">
      <c r="A360" t="s">
        <v>364</v>
      </c>
      <c r="B360" t="s">
        <v>7940</v>
      </c>
      <c r="C360" t="s">
        <v>7918</v>
      </c>
      <c r="D360" t="s">
        <v>7935</v>
      </c>
      <c r="E360" s="1">
        <v>45012</v>
      </c>
      <c r="F360" s="6">
        <v>5388.75</v>
      </c>
      <c r="G360">
        <v>208</v>
      </c>
      <c r="H360" t="s">
        <v>3</v>
      </c>
      <c r="I360">
        <f>IF(shipments[[#This Row],[Boxes]]&gt;0,shipments[[#This Row],[Amount]]/shipments[[#This Row],[Boxes]],"NA")</f>
        <v>25.907451923076923</v>
      </c>
      <c r="J360" t="str">
        <f>IF(shipments[[#This Row],[Order_Status]] = "Delivered","Yes","No")</f>
        <v>Yes</v>
      </c>
      <c r="K360" t="str">
        <f>TEXT(shipments[[#This Row],[Shipdate]],"MMMM")</f>
        <v>March</v>
      </c>
      <c r="L360">
        <f>YEAR(shipments[[#This Row],[Shipdate]])</f>
        <v>2023</v>
      </c>
    </row>
    <row r="361" spans="1:12" x14ac:dyDescent="0.3">
      <c r="A361" t="s">
        <v>365</v>
      </c>
      <c r="B361" t="s">
        <v>7940</v>
      </c>
      <c r="C361" t="s">
        <v>7918</v>
      </c>
      <c r="D361" t="s">
        <v>7937</v>
      </c>
      <c r="E361" s="1">
        <v>44972</v>
      </c>
      <c r="F361" s="6">
        <v>5391</v>
      </c>
      <c r="G361">
        <v>225</v>
      </c>
      <c r="H361" t="s">
        <v>3</v>
      </c>
      <c r="I361">
        <f>IF(shipments[[#This Row],[Boxes]]&gt;0,shipments[[#This Row],[Amount]]/shipments[[#This Row],[Boxes]],"NA")</f>
        <v>23.96</v>
      </c>
      <c r="J361" t="str">
        <f>IF(shipments[[#This Row],[Order_Status]] = "Delivered","Yes","No")</f>
        <v>Yes</v>
      </c>
      <c r="K361" t="str">
        <f>TEXT(shipments[[#This Row],[Shipdate]],"MMMM")</f>
        <v>February</v>
      </c>
      <c r="L361">
        <f>YEAR(shipments[[#This Row],[Shipdate]])</f>
        <v>2023</v>
      </c>
    </row>
    <row r="362" spans="1:12" x14ac:dyDescent="0.3">
      <c r="A362" s="21" t="s">
        <v>366</v>
      </c>
      <c r="B362" s="21" t="s">
        <v>7940</v>
      </c>
      <c r="C362" s="21" t="s">
        <v>7919</v>
      </c>
      <c r="D362" s="21" t="s">
        <v>7939</v>
      </c>
      <c r="E362" s="22">
        <v>44978</v>
      </c>
      <c r="F362" s="23">
        <v>5649.75</v>
      </c>
      <c r="G362" s="21">
        <v>257</v>
      </c>
      <c r="H362" s="21" t="s">
        <v>25</v>
      </c>
      <c r="I362" s="21">
        <f>IF(shipments[[#This Row],[Boxes]]&gt;0,shipments[[#This Row],[Amount]]/shipments[[#This Row],[Boxes]],"NA")</f>
        <v>21.983463035019454</v>
      </c>
      <c r="J362" s="21" t="str">
        <f>IF(shipments[[#This Row],[Order_Status]] = "Delivered","Yes","No")</f>
        <v>No</v>
      </c>
      <c r="K362" s="21" t="str">
        <f>TEXT(shipments[[#This Row],[Shipdate]],"MMMM")</f>
        <v>February</v>
      </c>
      <c r="L362" s="21">
        <f>YEAR(shipments[[#This Row],[Shipdate]])</f>
        <v>2023</v>
      </c>
    </row>
    <row r="363" spans="1:12" x14ac:dyDescent="0.3">
      <c r="A363" t="s">
        <v>367</v>
      </c>
      <c r="B363" t="s">
        <v>7940</v>
      </c>
      <c r="C363" t="s">
        <v>7920</v>
      </c>
      <c r="D363" t="s">
        <v>7936</v>
      </c>
      <c r="E363" s="1">
        <v>45194</v>
      </c>
      <c r="F363" s="6">
        <v>7920</v>
      </c>
      <c r="G363">
        <v>378</v>
      </c>
      <c r="H363" t="s">
        <v>3</v>
      </c>
      <c r="I363">
        <f>IF(shipments[[#This Row],[Boxes]]&gt;0,shipments[[#This Row],[Amount]]/shipments[[#This Row],[Boxes]],"NA")</f>
        <v>20.952380952380953</v>
      </c>
      <c r="J363" t="str">
        <f>IF(shipments[[#This Row],[Order_Status]] = "Delivered","Yes","No")</f>
        <v>Yes</v>
      </c>
      <c r="K363" t="str">
        <f>TEXT(shipments[[#This Row],[Shipdate]],"MMMM")</f>
        <v>September</v>
      </c>
      <c r="L363">
        <f>YEAR(shipments[[#This Row],[Shipdate]])</f>
        <v>2023</v>
      </c>
    </row>
    <row r="364" spans="1:12" x14ac:dyDescent="0.3">
      <c r="A364" s="21" t="s">
        <v>368</v>
      </c>
      <c r="B364" s="21" t="s">
        <v>7940</v>
      </c>
      <c r="C364" s="21" t="s">
        <v>7920</v>
      </c>
      <c r="D364" s="21" t="s">
        <v>7938</v>
      </c>
      <c r="E364" s="22">
        <v>45477</v>
      </c>
      <c r="F364" s="23">
        <v>9639</v>
      </c>
      <c r="G364" s="21">
        <v>439</v>
      </c>
      <c r="H364" s="21" t="s">
        <v>9</v>
      </c>
      <c r="I364" s="21">
        <f>IF(shipments[[#This Row],[Boxes]]&gt;0,shipments[[#This Row],[Amount]]/shipments[[#This Row],[Boxes]],"NA")</f>
        <v>21.956719817767652</v>
      </c>
      <c r="J364" s="21" t="str">
        <f>IF(shipments[[#This Row],[Order_Status]] = "Delivered","Yes","No")</f>
        <v>No</v>
      </c>
      <c r="K364" s="21" t="str">
        <f>TEXT(shipments[[#This Row],[Shipdate]],"MMMM")</f>
        <v>July</v>
      </c>
      <c r="L364" s="21">
        <f>YEAR(shipments[[#This Row],[Shipdate]])</f>
        <v>2024</v>
      </c>
    </row>
    <row r="365" spans="1:12" x14ac:dyDescent="0.3">
      <c r="A365" t="s">
        <v>369</v>
      </c>
      <c r="B365" t="s">
        <v>7940</v>
      </c>
      <c r="C365" t="s">
        <v>7921</v>
      </c>
      <c r="D365" t="s">
        <v>7939</v>
      </c>
      <c r="E365" s="1">
        <v>45093</v>
      </c>
      <c r="F365" s="6">
        <v>452.25</v>
      </c>
      <c r="G365">
        <v>33</v>
      </c>
      <c r="H365" t="s">
        <v>3</v>
      </c>
      <c r="I365">
        <f>IF(shipments[[#This Row],[Boxes]]&gt;0,shipments[[#This Row],[Amount]]/shipments[[#This Row],[Boxes]],"NA")</f>
        <v>13.704545454545455</v>
      </c>
      <c r="J365" t="str">
        <f>IF(shipments[[#This Row],[Order_Status]] = "Delivered","Yes","No")</f>
        <v>Yes</v>
      </c>
      <c r="K365" t="str">
        <f>TEXT(shipments[[#This Row],[Shipdate]],"MMMM")</f>
        <v>June</v>
      </c>
      <c r="L365">
        <f>YEAR(shipments[[#This Row],[Shipdate]])</f>
        <v>2023</v>
      </c>
    </row>
    <row r="366" spans="1:12" x14ac:dyDescent="0.3">
      <c r="A366" t="s">
        <v>370</v>
      </c>
      <c r="B366" t="s">
        <v>7940</v>
      </c>
      <c r="C366" t="s">
        <v>7921</v>
      </c>
      <c r="D366" t="s">
        <v>7939</v>
      </c>
      <c r="E366" s="1">
        <v>45132</v>
      </c>
      <c r="F366" s="6">
        <v>7341.75</v>
      </c>
      <c r="G366">
        <v>490</v>
      </c>
      <c r="H366" t="s">
        <v>3</v>
      </c>
      <c r="I366">
        <f>IF(shipments[[#This Row],[Boxes]]&gt;0,shipments[[#This Row],[Amount]]/shipments[[#This Row],[Boxes]],"NA")</f>
        <v>14.983163265306123</v>
      </c>
      <c r="J366" t="str">
        <f>IF(shipments[[#This Row],[Order_Status]] = "Delivered","Yes","No")</f>
        <v>Yes</v>
      </c>
      <c r="K366" t="str">
        <f>TEXT(shipments[[#This Row],[Shipdate]],"MMMM")</f>
        <v>July</v>
      </c>
      <c r="L366">
        <f>YEAR(shipments[[#This Row],[Shipdate]])</f>
        <v>2023</v>
      </c>
    </row>
    <row r="367" spans="1:12" x14ac:dyDescent="0.3">
      <c r="A367" s="21" t="s">
        <v>371</v>
      </c>
      <c r="B367" s="21" t="s">
        <v>7940</v>
      </c>
      <c r="C367" s="21" t="s">
        <v>7921</v>
      </c>
      <c r="D367" s="21" t="s">
        <v>7938</v>
      </c>
      <c r="E367" s="22">
        <v>45476</v>
      </c>
      <c r="F367" s="23">
        <v>1410.75</v>
      </c>
      <c r="G367" s="21">
        <v>95</v>
      </c>
      <c r="H367" s="21" t="s">
        <v>9</v>
      </c>
      <c r="I367" s="21">
        <f>IF(shipments[[#This Row],[Boxes]]&gt;0,shipments[[#This Row],[Amount]]/shipments[[#This Row],[Boxes]],"NA")</f>
        <v>14.85</v>
      </c>
      <c r="J367" s="21" t="str">
        <f>IF(shipments[[#This Row],[Order_Status]] = "Delivered","Yes","No")</f>
        <v>No</v>
      </c>
      <c r="K367" s="21" t="str">
        <f>TEXT(shipments[[#This Row],[Shipdate]],"MMMM")</f>
        <v>July</v>
      </c>
      <c r="L367" s="21">
        <f>YEAR(shipments[[#This Row],[Shipdate]])</f>
        <v>2024</v>
      </c>
    </row>
    <row r="368" spans="1:12" x14ac:dyDescent="0.3">
      <c r="A368" t="s">
        <v>372</v>
      </c>
      <c r="B368" t="s">
        <v>7940</v>
      </c>
      <c r="C368" t="s">
        <v>7922</v>
      </c>
      <c r="D368" t="s">
        <v>7934</v>
      </c>
      <c r="E368" s="1">
        <v>45198</v>
      </c>
      <c r="F368" s="6">
        <v>643.5</v>
      </c>
      <c r="G368">
        <v>34</v>
      </c>
      <c r="H368" t="s">
        <v>3</v>
      </c>
      <c r="I368">
        <f>IF(shipments[[#This Row],[Boxes]]&gt;0,shipments[[#This Row],[Amount]]/shipments[[#This Row],[Boxes]],"NA")</f>
        <v>18.926470588235293</v>
      </c>
      <c r="J368" t="str">
        <f>IF(shipments[[#This Row],[Order_Status]] = "Delivered","Yes","No")</f>
        <v>Yes</v>
      </c>
      <c r="K368" t="str">
        <f>TEXT(shipments[[#This Row],[Shipdate]],"MMMM")</f>
        <v>September</v>
      </c>
      <c r="L368">
        <f>YEAR(shipments[[#This Row],[Shipdate]])</f>
        <v>2023</v>
      </c>
    </row>
    <row r="369" spans="1:12" x14ac:dyDescent="0.3">
      <c r="A369" t="s">
        <v>373</v>
      </c>
      <c r="B369" t="s">
        <v>7940</v>
      </c>
      <c r="C369" t="s">
        <v>7923</v>
      </c>
      <c r="D369" t="s">
        <v>7939</v>
      </c>
      <c r="E369" s="1">
        <v>44992</v>
      </c>
      <c r="F369" s="6">
        <v>2713.5</v>
      </c>
      <c r="G369">
        <v>194</v>
      </c>
      <c r="H369" t="s">
        <v>3</v>
      </c>
      <c r="I369">
        <f>IF(shipments[[#This Row],[Boxes]]&gt;0,shipments[[#This Row],[Amount]]/shipments[[#This Row],[Boxes]],"NA")</f>
        <v>13.987113402061855</v>
      </c>
      <c r="J369" t="str">
        <f>IF(shipments[[#This Row],[Order_Status]] = "Delivered","Yes","No")</f>
        <v>Yes</v>
      </c>
      <c r="K369" t="str">
        <f>TEXT(shipments[[#This Row],[Shipdate]],"MMMM")</f>
        <v>March</v>
      </c>
      <c r="L369">
        <f>YEAR(shipments[[#This Row],[Shipdate]])</f>
        <v>2023</v>
      </c>
    </row>
    <row r="370" spans="1:12" x14ac:dyDescent="0.3">
      <c r="A370" s="21" t="s">
        <v>374</v>
      </c>
      <c r="B370" s="21" t="s">
        <v>7940</v>
      </c>
      <c r="C370" s="21" t="s">
        <v>7924</v>
      </c>
      <c r="D370" s="21" t="s">
        <v>7938</v>
      </c>
      <c r="E370" s="22">
        <v>45533</v>
      </c>
      <c r="F370" s="23">
        <v>5526</v>
      </c>
      <c r="G370" s="21">
        <v>790</v>
      </c>
      <c r="H370" s="21" t="s">
        <v>9</v>
      </c>
      <c r="I370" s="21">
        <f>IF(shipments[[#This Row],[Boxes]]&gt;0,shipments[[#This Row],[Amount]]/shipments[[#This Row],[Boxes]],"NA")</f>
        <v>6.9949367088607595</v>
      </c>
      <c r="J370" s="21" t="str">
        <f>IF(shipments[[#This Row],[Order_Status]] = "Delivered","Yes","No")</f>
        <v>No</v>
      </c>
      <c r="K370" s="21" t="str">
        <f>TEXT(shipments[[#This Row],[Shipdate]],"MMMM")</f>
        <v>August</v>
      </c>
      <c r="L370" s="21">
        <f>YEAR(shipments[[#This Row],[Shipdate]])</f>
        <v>2024</v>
      </c>
    </row>
    <row r="371" spans="1:12" x14ac:dyDescent="0.3">
      <c r="A371" t="s">
        <v>375</v>
      </c>
      <c r="B371" t="s">
        <v>7940</v>
      </c>
      <c r="C371" t="s">
        <v>7924</v>
      </c>
      <c r="D371" t="s">
        <v>7938</v>
      </c>
      <c r="E371" s="1">
        <v>45244</v>
      </c>
      <c r="F371" s="6">
        <v>2099.25</v>
      </c>
      <c r="G371">
        <v>210</v>
      </c>
      <c r="H371" t="s">
        <v>3</v>
      </c>
      <c r="I371">
        <f>IF(shipments[[#This Row],[Boxes]]&gt;0,shipments[[#This Row],[Amount]]/shipments[[#This Row],[Boxes]],"NA")</f>
        <v>9.9964285714285719</v>
      </c>
      <c r="J371" t="str">
        <f>IF(shipments[[#This Row],[Order_Status]] = "Delivered","Yes","No")</f>
        <v>Yes</v>
      </c>
      <c r="K371" t="str">
        <f>TEXT(shipments[[#This Row],[Shipdate]],"MMMM")</f>
        <v>November</v>
      </c>
      <c r="L371">
        <f>YEAR(shipments[[#This Row],[Shipdate]])</f>
        <v>2023</v>
      </c>
    </row>
    <row r="372" spans="1:12" x14ac:dyDescent="0.3">
      <c r="A372" t="s">
        <v>376</v>
      </c>
      <c r="B372" t="s">
        <v>7940</v>
      </c>
      <c r="C372" t="s">
        <v>7924</v>
      </c>
      <c r="D372" t="s">
        <v>7934</v>
      </c>
      <c r="E372" s="1">
        <v>45104</v>
      </c>
      <c r="F372" s="6">
        <v>8862.75</v>
      </c>
      <c r="G372">
        <v>985</v>
      </c>
      <c r="H372" t="s">
        <v>3</v>
      </c>
      <c r="I372">
        <f>IF(shipments[[#This Row],[Boxes]]&gt;0,shipments[[#This Row],[Amount]]/shipments[[#This Row],[Boxes]],"NA")</f>
        <v>8.9977157360406093</v>
      </c>
      <c r="J372" t="str">
        <f>IF(shipments[[#This Row],[Order_Status]] = "Delivered","Yes","No")</f>
        <v>Yes</v>
      </c>
      <c r="K372" t="str">
        <f>TEXT(shipments[[#This Row],[Shipdate]],"MMMM")</f>
        <v>June</v>
      </c>
      <c r="L372">
        <f>YEAR(shipments[[#This Row],[Shipdate]])</f>
        <v>2023</v>
      </c>
    </row>
    <row r="373" spans="1:12" x14ac:dyDescent="0.3">
      <c r="A373" t="s">
        <v>377</v>
      </c>
      <c r="B373" t="s">
        <v>7940</v>
      </c>
      <c r="C373" t="s">
        <v>7924</v>
      </c>
      <c r="D373" t="s">
        <v>7937</v>
      </c>
      <c r="E373" s="1">
        <v>44951</v>
      </c>
      <c r="F373" s="6">
        <v>5915.25</v>
      </c>
      <c r="G373">
        <v>592</v>
      </c>
      <c r="H373" t="s">
        <v>3</v>
      </c>
      <c r="I373">
        <f>IF(shipments[[#This Row],[Boxes]]&gt;0,shipments[[#This Row],[Amount]]/shipments[[#This Row],[Boxes]],"NA")</f>
        <v>9.9919763513513509</v>
      </c>
      <c r="J373" t="str">
        <f>IF(shipments[[#This Row],[Order_Status]] = "Delivered","Yes","No")</f>
        <v>Yes</v>
      </c>
      <c r="K373" t="str">
        <f>TEXT(shipments[[#This Row],[Shipdate]],"MMMM")</f>
        <v>January</v>
      </c>
      <c r="L373">
        <f>YEAR(shipments[[#This Row],[Shipdate]])</f>
        <v>2023</v>
      </c>
    </row>
    <row r="374" spans="1:12" x14ac:dyDescent="0.3">
      <c r="A374" t="s">
        <v>378</v>
      </c>
      <c r="B374" t="s">
        <v>7940</v>
      </c>
      <c r="C374" t="s">
        <v>7924</v>
      </c>
      <c r="D374" t="s">
        <v>7938</v>
      </c>
      <c r="E374" s="1">
        <v>44950</v>
      </c>
      <c r="F374" s="6">
        <v>139.5</v>
      </c>
      <c r="G374">
        <v>14</v>
      </c>
      <c r="H374" t="s">
        <v>3</v>
      </c>
      <c r="I374">
        <f>IF(shipments[[#This Row],[Boxes]]&gt;0,shipments[[#This Row],[Amount]]/shipments[[#This Row],[Boxes]],"NA")</f>
        <v>9.9642857142857135</v>
      </c>
      <c r="J374" t="str">
        <f>IF(shipments[[#This Row],[Order_Status]] = "Delivered","Yes","No")</f>
        <v>Yes</v>
      </c>
      <c r="K374" t="str">
        <f>TEXT(shipments[[#This Row],[Shipdate]],"MMMM")</f>
        <v>January</v>
      </c>
      <c r="L374">
        <f>YEAR(shipments[[#This Row],[Shipdate]])</f>
        <v>2023</v>
      </c>
    </row>
    <row r="375" spans="1:12" x14ac:dyDescent="0.3">
      <c r="A375" t="s">
        <v>379</v>
      </c>
      <c r="B375" t="s">
        <v>7940</v>
      </c>
      <c r="C375" t="s">
        <v>7924</v>
      </c>
      <c r="D375" t="s">
        <v>7934</v>
      </c>
      <c r="E375" s="1">
        <v>45100</v>
      </c>
      <c r="F375" s="6">
        <v>12417.75</v>
      </c>
      <c r="G375">
        <v>1380</v>
      </c>
      <c r="H375" t="s">
        <v>3</v>
      </c>
      <c r="I375">
        <f>IF(shipments[[#This Row],[Boxes]]&gt;0,shipments[[#This Row],[Amount]]/shipments[[#This Row],[Boxes]],"NA")</f>
        <v>8.9983695652173914</v>
      </c>
      <c r="J375" t="str">
        <f>IF(shipments[[#This Row],[Order_Status]] = "Delivered","Yes","No")</f>
        <v>Yes</v>
      </c>
      <c r="K375" t="str">
        <f>TEXT(shipments[[#This Row],[Shipdate]],"MMMM")</f>
        <v>June</v>
      </c>
      <c r="L375">
        <f>YEAR(shipments[[#This Row],[Shipdate]])</f>
        <v>2023</v>
      </c>
    </row>
    <row r="376" spans="1:12" x14ac:dyDescent="0.3">
      <c r="A376" t="s">
        <v>380</v>
      </c>
      <c r="B376" t="s">
        <v>7940</v>
      </c>
      <c r="C376" t="s">
        <v>7925</v>
      </c>
      <c r="D376" t="s">
        <v>7937</v>
      </c>
      <c r="E376" s="1">
        <v>44984</v>
      </c>
      <c r="F376" s="6">
        <v>3825</v>
      </c>
      <c r="G376">
        <v>255</v>
      </c>
      <c r="H376" t="s">
        <v>3</v>
      </c>
      <c r="I376">
        <f>IF(shipments[[#This Row],[Boxes]]&gt;0,shipments[[#This Row],[Amount]]/shipments[[#This Row],[Boxes]],"NA")</f>
        <v>15</v>
      </c>
      <c r="J376" t="str">
        <f>IF(shipments[[#This Row],[Order_Status]] = "Delivered","Yes","No")</f>
        <v>Yes</v>
      </c>
      <c r="K376" t="str">
        <f>TEXT(shipments[[#This Row],[Shipdate]],"MMMM")</f>
        <v>February</v>
      </c>
      <c r="L376">
        <f>YEAR(shipments[[#This Row],[Shipdate]])</f>
        <v>2023</v>
      </c>
    </row>
    <row r="377" spans="1:12" x14ac:dyDescent="0.3">
      <c r="A377" t="s">
        <v>381</v>
      </c>
      <c r="B377" t="s">
        <v>7940</v>
      </c>
      <c r="C377" t="s">
        <v>7925</v>
      </c>
      <c r="D377" t="s">
        <v>7934</v>
      </c>
      <c r="E377" s="1">
        <v>44960</v>
      </c>
      <c r="F377" s="6">
        <v>9441</v>
      </c>
      <c r="G377">
        <v>591</v>
      </c>
      <c r="H377" t="s">
        <v>3</v>
      </c>
      <c r="I377">
        <f>IF(shipments[[#This Row],[Boxes]]&gt;0,shipments[[#This Row],[Amount]]/shipments[[#This Row],[Boxes]],"NA")</f>
        <v>15.974619289340101</v>
      </c>
      <c r="J377" t="str">
        <f>IF(shipments[[#This Row],[Order_Status]] = "Delivered","Yes","No")</f>
        <v>Yes</v>
      </c>
      <c r="K377" t="str">
        <f>TEXT(shipments[[#This Row],[Shipdate]],"MMMM")</f>
        <v>February</v>
      </c>
      <c r="L377">
        <f>YEAR(shipments[[#This Row],[Shipdate]])</f>
        <v>2023</v>
      </c>
    </row>
    <row r="378" spans="1:12" x14ac:dyDescent="0.3">
      <c r="A378" t="s">
        <v>382</v>
      </c>
      <c r="B378" t="s">
        <v>7940</v>
      </c>
      <c r="C378" t="s">
        <v>7925</v>
      </c>
      <c r="D378" t="s">
        <v>7934</v>
      </c>
      <c r="E378" s="1">
        <v>45470</v>
      </c>
      <c r="F378" s="6">
        <v>3258</v>
      </c>
      <c r="G378">
        <v>233</v>
      </c>
      <c r="H378" t="s">
        <v>3</v>
      </c>
      <c r="I378">
        <f>IF(shipments[[#This Row],[Boxes]]&gt;0,shipments[[#This Row],[Amount]]/shipments[[#This Row],[Boxes]],"NA")</f>
        <v>13.982832618025752</v>
      </c>
      <c r="J378" t="str">
        <f>IF(shipments[[#This Row],[Order_Status]] = "Delivered","Yes","No")</f>
        <v>Yes</v>
      </c>
      <c r="K378" t="str">
        <f>TEXT(shipments[[#This Row],[Shipdate]],"MMMM")</f>
        <v>June</v>
      </c>
      <c r="L378">
        <f>YEAR(shipments[[#This Row],[Shipdate]])</f>
        <v>2024</v>
      </c>
    </row>
    <row r="379" spans="1:12" x14ac:dyDescent="0.3">
      <c r="A379" s="21" t="s">
        <v>383</v>
      </c>
      <c r="B379" s="21" t="s">
        <v>7940</v>
      </c>
      <c r="C379" s="21" t="s">
        <v>7926</v>
      </c>
      <c r="D379" s="21" t="s">
        <v>7938</v>
      </c>
      <c r="E379" s="22">
        <v>45517</v>
      </c>
      <c r="F379" s="23">
        <v>12168</v>
      </c>
      <c r="G379" s="21">
        <v>609</v>
      </c>
      <c r="H379" s="21" t="s">
        <v>9</v>
      </c>
      <c r="I379" s="21">
        <f>IF(shipments[[#This Row],[Boxes]]&gt;0,shipments[[#This Row],[Amount]]/shipments[[#This Row],[Boxes]],"NA")</f>
        <v>19.980295566502463</v>
      </c>
      <c r="J379" s="21" t="str">
        <f>IF(shipments[[#This Row],[Order_Status]] = "Delivered","Yes","No")</f>
        <v>No</v>
      </c>
      <c r="K379" s="21" t="str">
        <f>TEXT(shipments[[#This Row],[Shipdate]],"MMMM")</f>
        <v>August</v>
      </c>
      <c r="L379" s="21">
        <f>YEAR(shipments[[#This Row],[Shipdate]])</f>
        <v>2024</v>
      </c>
    </row>
    <row r="380" spans="1:12" x14ac:dyDescent="0.3">
      <c r="A380" s="21" t="s">
        <v>384</v>
      </c>
      <c r="B380" s="21" t="s">
        <v>7940</v>
      </c>
      <c r="C380" s="21" t="s">
        <v>7927</v>
      </c>
      <c r="D380" s="21" t="s">
        <v>7935</v>
      </c>
      <c r="E380" s="22">
        <v>45440</v>
      </c>
      <c r="F380" s="23">
        <v>9990</v>
      </c>
      <c r="G380" s="21">
        <v>588</v>
      </c>
      <c r="H380" s="21" t="s">
        <v>25</v>
      </c>
      <c r="I380" s="21">
        <f>IF(shipments[[#This Row],[Boxes]]&gt;0,shipments[[#This Row],[Amount]]/shipments[[#This Row],[Boxes]],"NA")</f>
        <v>16.989795918367346</v>
      </c>
      <c r="J380" s="21" t="str">
        <f>IF(shipments[[#This Row],[Order_Status]] = "Delivered","Yes","No")</f>
        <v>No</v>
      </c>
      <c r="K380" s="21" t="str">
        <f>TEXT(shipments[[#This Row],[Shipdate]],"MMMM")</f>
        <v>May</v>
      </c>
      <c r="L380" s="21">
        <f>YEAR(shipments[[#This Row],[Shipdate]])</f>
        <v>2024</v>
      </c>
    </row>
    <row r="381" spans="1:12" x14ac:dyDescent="0.3">
      <c r="A381" t="s">
        <v>385</v>
      </c>
      <c r="B381" t="s">
        <v>7940</v>
      </c>
      <c r="C381" t="s">
        <v>7927</v>
      </c>
      <c r="D381" t="s">
        <v>7934</v>
      </c>
      <c r="E381" s="1">
        <v>45180</v>
      </c>
      <c r="F381" s="6">
        <v>11819.25</v>
      </c>
      <c r="G381">
        <v>657</v>
      </c>
      <c r="H381" t="s">
        <v>3</v>
      </c>
      <c r="I381">
        <f>IF(shipments[[#This Row],[Boxes]]&gt;0,shipments[[#This Row],[Amount]]/shipments[[#This Row],[Boxes]],"NA")</f>
        <v>17.989726027397261</v>
      </c>
      <c r="J381" t="str">
        <f>IF(shipments[[#This Row],[Order_Status]] = "Delivered","Yes","No")</f>
        <v>Yes</v>
      </c>
      <c r="K381" t="str">
        <f>TEXT(shipments[[#This Row],[Shipdate]],"MMMM")</f>
        <v>September</v>
      </c>
      <c r="L381">
        <f>YEAR(shipments[[#This Row],[Shipdate]])</f>
        <v>2023</v>
      </c>
    </row>
    <row r="382" spans="1:12" x14ac:dyDescent="0.3">
      <c r="A382" t="s">
        <v>386</v>
      </c>
      <c r="B382" t="s">
        <v>7940</v>
      </c>
      <c r="C382" t="s">
        <v>7927</v>
      </c>
      <c r="D382" t="s">
        <v>7935</v>
      </c>
      <c r="E382" s="1">
        <v>45142</v>
      </c>
      <c r="F382" s="6">
        <v>16321.5</v>
      </c>
      <c r="G382">
        <v>907</v>
      </c>
      <c r="H382" t="s">
        <v>3</v>
      </c>
      <c r="I382">
        <f>IF(shipments[[#This Row],[Boxes]]&gt;0,shipments[[#This Row],[Amount]]/shipments[[#This Row],[Boxes]],"NA")</f>
        <v>17.995038588754134</v>
      </c>
      <c r="J382" t="str">
        <f>IF(shipments[[#This Row],[Order_Status]] = "Delivered","Yes","No")</f>
        <v>Yes</v>
      </c>
      <c r="K382" t="str">
        <f>TEXT(shipments[[#This Row],[Shipdate]],"MMMM")</f>
        <v>August</v>
      </c>
      <c r="L382">
        <f>YEAR(shipments[[#This Row],[Shipdate]])</f>
        <v>2023</v>
      </c>
    </row>
    <row r="383" spans="1:12" x14ac:dyDescent="0.3">
      <c r="A383" t="s">
        <v>387</v>
      </c>
      <c r="B383" t="s">
        <v>7940</v>
      </c>
      <c r="C383" t="s">
        <v>7928</v>
      </c>
      <c r="D383" t="s">
        <v>7937</v>
      </c>
      <c r="E383" s="1">
        <v>45411</v>
      </c>
      <c r="F383" s="6">
        <v>3341.25</v>
      </c>
      <c r="G383">
        <v>304</v>
      </c>
      <c r="H383" t="s">
        <v>3</v>
      </c>
      <c r="I383">
        <f>IF(shipments[[#This Row],[Boxes]]&gt;0,shipments[[#This Row],[Amount]]/shipments[[#This Row],[Boxes]],"NA")</f>
        <v>10.990953947368421</v>
      </c>
      <c r="J383" t="str">
        <f>IF(shipments[[#This Row],[Order_Status]] = "Delivered","Yes","No")</f>
        <v>Yes</v>
      </c>
      <c r="K383" t="str">
        <f>TEXT(shipments[[#This Row],[Shipdate]],"MMMM")</f>
        <v>April</v>
      </c>
      <c r="L383">
        <f>YEAR(shipments[[#This Row],[Shipdate]])</f>
        <v>2024</v>
      </c>
    </row>
    <row r="384" spans="1:12" x14ac:dyDescent="0.3">
      <c r="A384" t="s">
        <v>388</v>
      </c>
      <c r="B384" t="s">
        <v>7940</v>
      </c>
      <c r="C384" t="s">
        <v>7928</v>
      </c>
      <c r="D384" t="s">
        <v>7935</v>
      </c>
      <c r="E384" s="1">
        <v>45349</v>
      </c>
      <c r="F384" s="6">
        <v>4205.25</v>
      </c>
      <c r="G384">
        <v>383</v>
      </c>
      <c r="H384" t="s">
        <v>3</v>
      </c>
      <c r="I384">
        <f>IF(shipments[[#This Row],[Boxes]]&gt;0,shipments[[#This Row],[Amount]]/shipments[[#This Row],[Boxes]],"NA")</f>
        <v>10.979765013054831</v>
      </c>
      <c r="J384" t="str">
        <f>IF(shipments[[#This Row],[Order_Status]] = "Delivered","Yes","No")</f>
        <v>Yes</v>
      </c>
      <c r="K384" t="str">
        <f>TEXT(shipments[[#This Row],[Shipdate]],"MMMM")</f>
        <v>February</v>
      </c>
      <c r="L384">
        <f>YEAR(shipments[[#This Row],[Shipdate]])</f>
        <v>2024</v>
      </c>
    </row>
    <row r="385" spans="1:12" x14ac:dyDescent="0.3">
      <c r="A385" t="s">
        <v>389</v>
      </c>
      <c r="B385" t="s">
        <v>7940</v>
      </c>
      <c r="C385" t="s">
        <v>7929</v>
      </c>
      <c r="D385" t="s">
        <v>7936</v>
      </c>
      <c r="E385" s="1">
        <v>45449</v>
      </c>
      <c r="F385" s="6">
        <v>20247.75</v>
      </c>
      <c r="G385">
        <v>1841</v>
      </c>
      <c r="H385" t="s">
        <v>3</v>
      </c>
      <c r="I385">
        <f>IF(shipments[[#This Row],[Boxes]]&gt;0,shipments[[#This Row],[Amount]]/shipments[[#This Row],[Boxes]],"NA")</f>
        <v>10.998234655078761</v>
      </c>
      <c r="J385" t="str">
        <f>IF(shipments[[#This Row],[Order_Status]] = "Delivered","Yes","No")</f>
        <v>Yes</v>
      </c>
      <c r="K385" t="str">
        <f>TEXT(shipments[[#This Row],[Shipdate]],"MMMM")</f>
        <v>June</v>
      </c>
      <c r="L385">
        <f>YEAR(shipments[[#This Row],[Shipdate]])</f>
        <v>2024</v>
      </c>
    </row>
    <row r="386" spans="1:12" x14ac:dyDescent="0.3">
      <c r="A386" t="s">
        <v>390</v>
      </c>
      <c r="B386" t="s">
        <v>7940</v>
      </c>
      <c r="C386" t="s">
        <v>7929</v>
      </c>
      <c r="D386" t="s">
        <v>7934</v>
      </c>
      <c r="E386" s="1">
        <v>45209</v>
      </c>
      <c r="F386" s="6">
        <v>8923.5</v>
      </c>
      <c r="G386">
        <v>992</v>
      </c>
      <c r="H386" t="s">
        <v>3</v>
      </c>
      <c r="I386">
        <f>IF(shipments[[#This Row],[Boxes]]&gt;0,shipments[[#This Row],[Amount]]/shipments[[#This Row],[Boxes]],"NA")</f>
        <v>8.9954637096774199</v>
      </c>
      <c r="J386" t="str">
        <f>IF(shipments[[#This Row],[Order_Status]] = "Delivered","Yes","No")</f>
        <v>Yes</v>
      </c>
      <c r="K386" t="str">
        <f>TEXT(shipments[[#This Row],[Shipdate]],"MMMM")</f>
        <v>October</v>
      </c>
      <c r="L386">
        <f>YEAR(shipments[[#This Row],[Shipdate]])</f>
        <v>2023</v>
      </c>
    </row>
    <row r="387" spans="1:12" x14ac:dyDescent="0.3">
      <c r="A387" t="s">
        <v>391</v>
      </c>
      <c r="B387" t="s">
        <v>7940</v>
      </c>
      <c r="C387" t="s">
        <v>7929</v>
      </c>
      <c r="D387" t="s">
        <v>7935</v>
      </c>
      <c r="E387" s="1">
        <v>45236</v>
      </c>
      <c r="F387" s="6">
        <v>4041</v>
      </c>
      <c r="G387">
        <v>506</v>
      </c>
      <c r="H387" t="s">
        <v>3</v>
      </c>
      <c r="I387">
        <f>IF(shipments[[#This Row],[Boxes]]&gt;0,shipments[[#This Row],[Amount]]/shipments[[#This Row],[Boxes]],"NA")</f>
        <v>7.9861660079051386</v>
      </c>
      <c r="J387" t="str">
        <f>IF(shipments[[#This Row],[Order_Status]] = "Delivered","Yes","No")</f>
        <v>Yes</v>
      </c>
      <c r="K387" t="str">
        <f>TEXT(shipments[[#This Row],[Shipdate]],"MMMM")</f>
        <v>November</v>
      </c>
      <c r="L387">
        <f>YEAR(shipments[[#This Row],[Shipdate]])</f>
        <v>2023</v>
      </c>
    </row>
    <row r="388" spans="1:12" x14ac:dyDescent="0.3">
      <c r="A388" s="21" t="s">
        <v>392</v>
      </c>
      <c r="B388" s="21" t="s">
        <v>7940</v>
      </c>
      <c r="C388" s="21" t="s">
        <v>7929</v>
      </c>
      <c r="D388" s="21" t="s">
        <v>7939</v>
      </c>
      <c r="E388" s="22">
        <v>45540</v>
      </c>
      <c r="F388" s="23">
        <v>1262.25</v>
      </c>
      <c r="G388" s="21">
        <v>158</v>
      </c>
      <c r="H388" s="21" t="s">
        <v>16</v>
      </c>
      <c r="I388" s="21">
        <f>IF(shipments[[#This Row],[Boxes]]&gt;0,shipments[[#This Row],[Amount]]/shipments[[#This Row],[Boxes]],"NA")</f>
        <v>7.9889240506329111</v>
      </c>
      <c r="J388" s="21" t="str">
        <f>IF(shipments[[#This Row],[Order_Status]] = "Delivered","Yes","No")</f>
        <v>No</v>
      </c>
      <c r="K388" s="21" t="str">
        <f>TEXT(shipments[[#This Row],[Shipdate]],"MMMM")</f>
        <v>September</v>
      </c>
      <c r="L388" s="21">
        <f>YEAR(shipments[[#This Row],[Shipdate]])</f>
        <v>2024</v>
      </c>
    </row>
    <row r="389" spans="1:12" x14ac:dyDescent="0.3">
      <c r="A389" t="s">
        <v>393</v>
      </c>
      <c r="B389" t="s">
        <v>7940</v>
      </c>
      <c r="C389" t="s">
        <v>7930</v>
      </c>
      <c r="D389" t="s">
        <v>7934</v>
      </c>
      <c r="E389" s="1">
        <v>45100</v>
      </c>
      <c r="F389" s="6">
        <v>11268</v>
      </c>
      <c r="G389">
        <v>451</v>
      </c>
      <c r="H389" t="s">
        <v>3</v>
      </c>
      <c r="I389">
        <f>IF(shipments[[#This Row],[Boxes]]&gt;0,shipments[[#This Row],[Amount]]/shipments[[#This Row],[Boxes]],"NA")</f>
        <v>24.984478935698448</v>
      </c>
      <c r="J389" t="str">
        <f>IF(shipments[[#This Row],[Order_Status]] = "Delivered","Yes","No")</f>
        <v>Yes</v>
      </c>
      <c r="K389" t="str">
        <f>TEXT(shipments[[#This Row],[Shipdate]],"MMMM")</f>
        <v>June</v>
      </c>
      <c r="L389">
        <f>YEAR(shipments[[#This Row],[Shipdate]])</f>
        <v>2023</v>
      </c>
    </row>
    <row r="390" spans="1:12" x14ac:dyDescent="0.3">
      <c r="A390" t="s">
        <v>394</v>
      </c>
      <c r="B390" t="s">
        <v>7940</v>
      </c>
      <c r="C390" t="s">
        <v>7930</v>
      </c>
      <c r="D390" t="s">
        <v>7935</v>
      </c>
      <c r="E390" s="1">
        <v>44946</v>
      </c>
      <c r="F390" s="6">
        <v>5476.5</v>
      </c>
      <c r="G390">
        <v>211</v>
      </c>
      <c r="H390" t="s">
        <v>3</v>
      </c>
      <c r="I390">
        <f>IF(shipments[[#This Row],[Boxes]]&gt;0,shipments[[#This Row],[Amount]]/shipments[[#This Row],[Boxes]],"NA")</f>
        <v>25.954976303317537</v>
      </c>
      <c r="J390" t="str">
        <f>IF(shipments[[#This Row],[Order_Status]] = "Delivered","Yes","No")</f>
        <v>Yes</v>
      </c>
      <c r="K390" t="str">
        <f>TEXT(shipments[[#This Row],[Shipdate]],"MMMM")</f>
        <v>January</v>
      </c>
      <c r="L390">
        <f>YEAR(shipments[[#This Row],[Shipdate]])</f>
        <v>2023</v>
      </c>
    </row>
    <row r="391" spans="1:12" x14ac:dyDescent="0.3">
      <c r="A391" t="s">
        <v>395</v>
      </c>
      <c r="B391" t="s">
        <v>7940</v>
      </c>
      <c r="C391" t="s">
        <v>7930</v>
      </c>
      <c r="D391" t="s">
        <v>7935</v>
      </c>
      <c r="E391" s="1">
        <v>45181</v>
      </c>
      <c r="F391" s="6">
        <v>10674</v>
      </c>
      <c r="G391">
        <v>396</v>
      </c>
      <c r="H391" t="s">
        <v>3</v>
      </c>
      <c r="I391">
        <f>IF(shipments[[#This Row],[Boxes]]&gt;0,shipments[[#This Row],[Amount]]/shipments[[#This Row],[Boxes]],"NA")</f>
        <v>26.954545454545453</v>
      </c>
      <c r="J391" t="str">
        <f>IF(shipments[[#This Row],[Order_Status]] = "Delivered","Yes","No")</f>
        <v>Yes</v>
      </c>
      <c r="K391" t="str">
        <f>TEXT(shipments[[#This Row],[Shipdate]],"MMMM")</f>
        <v>September</v>
      </c>
      <c r="L391">
        <f>YEAR(shipments[[#This Row],[Shipdate]])</f>
        <v>2023</v>
      </c>
    </row>
    <row r="392" spans="1:12" x14ac:dyDescent="0.3">
      <c r="A392" t="s">
        <v>396</v>
      </c>
      <c r="B392" t="s">
        <v>7940</v>
      </c>
      <c r="C392" t="s">
        <v>7930</v>
      </c>
      <c r="D392" t="s">
        <v>7938</v>
      </c>
      <c r="E392" s="1">
        <v>45224</v>
      </c>
      <c r="F392" s="6">
        <v>10275.75</v>
      </c>
      <c r="G392">
        <v>381</v>
      </c>
      <c r="H392" t="s">
        <v>3</v>
      </c>
      <c r="I392">
        <f>IF(shipments[[#This Row],[Boxes]]&gt;0,shipments[[#This Row],[Amount]]/shipments[[#This Row],[Boxes]],"NA")</f>
        <v>26.970472440944881</v>
      </c>
      <c r="J392" t="str">
        <f>IF(shipments[[#This Row],[Order_Status]] = "Delivered","Yes","No")</f>
        <v>Yes</v>
      </c>
      <c r="K392" t="str">
        <f>TEXT(shipments[[#This Row],[Shipdate]],"MMMM")</f>
        <v>October</v>
      </c>
      <c r="L392">
        <f>YEAR(shipments[[#This Row],[Shipdate]])</f>
        <v>2023</v>
      </c>
    </row>
    <row r="393" spans="1:12" x14ac:dyDescent="0.3">
      <c r="A393" t="s">
        <v>397</v>
      </c>
      <c r="B393" t="s">
        <v>7940</v>
      </c>
      <c r="C393" t="s">
        <v>7931</v>
      </c>
      <c r="D393" t="s">
        <v>7934</v>
      </c>
      <c r="E393" s="1">
        <v>44938</v>
      </c>
      <c r="F393" s="6">
        <v>605.25</v>
      </c>
      <c r="G393">
        <v>51</v>
      </c>
      <c r="H393" t="s">
        <v>3</v>
      </c>
      <c r="I393">
        <f>IF(shipments[[#This Row],[Boxes]]&gt;0,shipments[[#This Row],[Amount]]/shipments[[#This Row],[Boxes]],"NA")</f>
        <v>11.867647058823529</v>
      </c>
      <c r="J393" t="str">
        <f>IF(shipments[[#This Row],[Order_Status]] = "Delivered","Yes","No")</f>
        <v>Yes</v>
      </c>
      <c r="K393" t="str">
        <f>TEXT(shipments[[#This Row],[Shipdate]],"MMMM")</f>
        <v>January</v>
      </c>
      <c r="L393">
        <f>YEAR(shipments[[#This Row],[Shipdate]])</f>
        <v>2023</v>
      </c>
    </row>
    <row r="394" spans="1:12" x14ac:dyDescent="0.3">
      <c r="A394" t="s">
        <v>398</v>
      </c>
      <c r="B394" t="s">
        <v>7940</v>
      </c>
      <c r="C394" t="s">
        <v>7931</v>
      </c>
      <c r="D394" t="s">
        <v>7934</v>
      </c>
      <c r="E394" s="1">
        <v>45237</v>
      </c>
      <c r="F394" s="6">
        <v>10262.25</v>
      </c>
      <c r="G394">
        <v>933</v>
      </c>
      <c r="H394" t="s">
        <v>3</v>
      </c>
      <c r="I394">
        <f>IF(shipments[[#This Row],[Boxes]]&gt;0,shipments[[#This Row],[Amount]]/shipments[[#This Row],[Boxes]],"NA")</f>
        <v>10.9991961414791</v>
      </c>
      <c r="J394" t="str">
        <f>IF(shipments[[#This Row],[Order_Status]] = "Delivered","Yes","No")</f>
        <v>Yes</v>
      </c>
      <c r="K394" t="str">
        <f>TEXT(shipments[[#This Row],[Shipdate]],"MMMM")</f>
        <v>November</v>
      </c>
      <c r="L394">
        <f>YEAR(shipments[[#This Row],[Shipdate]])</f>
        <v>2023</v>
      </c>
    </row>
    <row r="395" spans="1:12" x14ac:dyDescent="0.3">
      <c r="A395" t="s">
        <v>399</v>
      </c>
      <c r="B395" t="s">
        <v>7940</v>
      </c>
      <c r="C395" t="s">
        <v>7931</v>
      </c>
      <c r="D395" t="s">
        <v>7934</v>
      </c>
      <c r="E395" s="1">
        <v>45336</v>
      </c>
      <c r="F395" s="6">
        <v>5580</v>
      </c>
      <c r="G395">
        <v>465</v>
      </c>
      <c r="H395" t="s">
        <v>3</v>
      </c>
      <c r="I395">
        <f>IF(shipments[[#This Row],[Boxes]]&gt;0,shipments[[#This Row],[Amount]]/shipments[[#This Row],[Boxes]],"NA")</f>
        <v>12</v>
      </c>
      <c r="J395" t="str">
        <f>IF(shipments[[#This Row],[Order_Status]] = "Delivered","Yes","No")</f>
        <v>Yes</v>
      </c>
      <c r="K395" t="str">
        <f>TEXT(shipments[[#This Row],[Shipdate]],"MMMM")</f>
        <v>February</v>
      </c>
      <c r="L395">
        <f>YEAR(shipments[[#This Row],[Shipdate]])</f>
        <v>2024</v>
      </c>
    </row>
    <row r="396" spans="1:12" x14ac:dyDescent="0.3">
      <c r="A396" t="s">
        <v>400</v>
      </c>
      <c r="B396" t="s">
        <v>7940</v>
      </c>
      <c r="C396" t="s">
        <v>7931</v>
      </c>
      <c r="D396" t="s">
        <v>7938</v>
      </c>
      <c r="E396" s="1">
        <v>45237</v>
      </c>
      <c r="F396" s="6">
        <v>14071.5</v>
      </c>
      <c r="G396">
        <v>1564</v>
      </c>
      <c r="H396" t="s">
        <v>3</v>
      </c>
      <c r="I396">
        <f>IF(shipments[[#This Row],[Boxes]]&gt;0,shipments[[#This Row],[Amount]]/shipments[[#This Row],[Boxes]],"NA")</f>
        <v>8.9971227621483383</v>
      </c>
      <c r="J396" t="str">
        <f>IF(shipments[[#This Row],[Order_Status]] = "Delivered","Yes","No")</f>
        <v>Yes</v>
      </c>
      <c r="K396" t="str">
        <f>TEXT(shipments[[#This Row],[Shipdate]],"MMMM")</f>
        <v>November</v>
      </c>
      <c r="L396">
        <f>YEAR(shipments[[#This Row],[Shipdate]])</f>
        <v>2023</v>
      </c>
    </row>
    <row r="397" spans="1:12" x14ac:dyDescent="0.3">
      <c r="A397" t="s">
        <v>401</v>
      </c>
      <c r="B397" t="s">
        <v>7940</v>
      </c>
      <c r="C397" t="s">
        <v>7931</v>
      </c>
      <c r="D397" t="s">
        <v>7934</v>
      </c>
      <c r="E397" s="1">
        <v>45350</v>
      </c>
      <c r="F397" s="6">
        <v>6862.5</v>
      </c>
      <c r="G397">
        <v>858</v>
      </c>
      <c r="H397" t="s">
        <v>3</v>
      </c>
      <c r="I397">
        <f>IF(shipments[[#This Row],[Boxes]]&gt;0,shipments[[#This Row],[Amount]]/shipments[[#This Row],[Boxes]],"NA")</f>
        <v>7.9982517482517483</v>
      </c>
      <c r="J397" t="str">
        <f>IF(shipments[[#This Row],[Order_Status]] = "Delivered","Yes","No")</f>
        <v>Yes</v>
      </c>
      <c r="K397" t="str">
        <f>TEXT(shipments[[#This Row],[Shipdate]],"MMMM")</f>
        <v>February</v>
      </c>
      <c r="L397">
        <f>YEAR(shipments[[#This Row],[Shipdate]])</f>
        <v>2024</v>
      </c>
    </row>
    <row r="398" spans="1:12" x14ac:dyDescent="0.3">
      <c r="A398" t="s">
        <v>402</v>
      </c>
      <c r="B398" t="s">
        <v>7940</v>
      </c>
      <c r="C398" t="s">
        <v>7932</v>
      </c>
      <c r="D398" t="s">
        <v>7938</v>
      </c>
      <c r="E398" s="1">
        <v>45230</v>
      </c>
      <c r="F398" s="6">
        <v>666</v>
      </c>
      <c r="G398">
        <v>96</v>
      </c>
      <c r="H398" t="s">
        <v>3</v>
      </c>
      <c r="I398">
        <f>IF(shipments[[#This Row],[Boxes]]&gt;0,shipments[[#This Row],[Amount]]/shipments[[#This Row],[Boxes]],"NA")</f>
        <v>6.9375</v>
      </c>
      <c r="J398" t="str">
        <f>IF(shipments[[#This Row],[Order_Status]] = "Delivered","Yes","No")</f>
        <v>Yes</v>
      </c>
      <c r="K398" t="str">
        <f>TEXT(shipments[[#This Row],[Shipdate]],"MMMM")</f>
        <v>October</v>
      </c>
      <c r="L398">
        <f>YEAR(shipments[[#This Row],[Shipdate]])</f>
        <v>2023</v>
      </c>
    </row>
    <row r="399" spans="1:12" x14ac:dyDescent="0.3">
      <c r="A399" t="s">
        <v>403</v>
      </c>
      <c r="B399" t="s">
        <v>7940</v>
      </c>
      <c r="C399" t="s">
        <v>7932</v>
      </c>
      <c r="D399" t="s">
        <v>7939</v>
      </c>
      <c r="E399" s="1">
        <v>45043</v>
      </c>
      <c r="F399" s="6">
        <v>7555.5</v>
      </c>
      <c r="G399">
        <v>945</v>
      </c>
      <c r="H399" t="s">
        <v>3</v>
      </c>
      <c r="I399">
        <f>IF(shipments[[#This Row],[Boxes]]&gt;0,shipments[[#This Row],[Amount]]/shipments[[#This Row],[Boxes]],"NA")</f>
        <v>7.9952380952380953</v>
      </c>
      <c r="J399" t="str">
        <f>IF(shipments[[#This Row],[Order_Status]] = "Delivered","Yes","No")</f>
        <v>Yes</v>
      </c>
      <c r="K399" t="str">
        <f>TEXT(shipments[[#This Row],[Shipdate]],"MMMM")</f>
        <v>April</v>
      </c>
      <c r="L399">
        <f>YEAR(shipments[[#This Row],[Shipdate]])</f>
        <v>2023</v>
      </c>
    </row>
    <row r="400" spans="1:12" x14ac:dyDescent="0.3">
      <c r="A400" t="s">
        <v>404</v>
      </c>
      <c r="B400" t="s">
        <v>7940</v>
      </c>
      <c r="C400" t="s">
        <v>7932</v>
      </c>
      <c r="D400" t="s">
        <v>7939</v>
      </c>
      <c r="E400" s="1">
        <v>45261</v>
      </c>
      <c r="F400" s="6">
        <v>830.25</v>
      </c>
      <c r="G400">
        <v>104</v>
      </c>
      <c r="H400" t="s">
        <v>3</v>
      </c>
      <c r="I400">
        <f>IF(shipments[[#This Row],[Boxes]]&gt;0,shipments[[#This Row],[Amount]]/shipments[[#This Row],[Boxes]],"NA")</f>
        <v>7.9831730769230766</v>
      </c>
      <c r="J400" t="str">
        <f>IF(shipments[[#This Row],[Order_Status]] = "Delivered","Yes","No")</f>
        <v>Yes</v>
      </c>
      <c r="K400" t="str">
        <f>TEXT(shipments[[#This Row],[Shipdate]],"MMMM")</f>
        <v>December</v>
      </c>
      <c r="L400">
        <f>YEAR(shipments[[#This Row],[Shipdate]])</f>
        <v>2023</v>
      </c>
    </row>
    <row r="401" spans="1:12" x14ac:dyDescent="0.3">
      <c r="A401" s="21" t="s">
        <v>405</v>
      </c>
      <c r="B401" s="21" t="s">
        <v>7940</v>
      </c>
      <c r="C401" s="21" t="s">
        <v>7933</v>
      </c>
      <c r="D401" s="21" t="s">
        <v>7936</v>
      </c>
      <c r="E401" s="22">
        <v>45478</v>
      </c>
      <c r="F401" s="23">
        <v>5514.75</v>
      </c>
      <c r="G401" s="21">
        <v>276</v>
      </c>
      <c r="H401" s="21" t="s">
        <v>9</v>
      </c>
      <c r="I401" s="21">
        <f>IF(shipments[[#This Row],[Boxes]]&gt;0,shipments[[#This Row],[Amount]]/shipments[[#This Row],[Boxes]],"NA")</f>
        <v>19.980978260869566</v>
      </c>
      <c r="J401" s="21" t="str">
        <f>IF(shipments[[#This Row],[Order_Status]] = "Delivered","Yes","No")</f>
        <v>No</v>
      </c>
      <c r="K401" s="21" t="str">
        <f>TEXT(shipments[[#This Row],[Shipdate]],"MMMM")</f>
        <v>July</v>
      </c>
      <c r="L401" s="21">
        <f>YEAR(shipments[[#This Row],[Shipdate]])</f>
        <v>2024</v>
      </c>
    </row>
    <row r="402" spans="1:12" x14ac:dyDescent="0.3">
      <c r="A402" t="s">
        <v>406</v>
      </c>
      <c r="B402" t="s">
        <v>7940</v>
      </c>
      <c r="C402" t="s">
        <v>7933</v>
      </c>
      <c r="D402" t="s">
        <v>7939</v>
      </c>
      <c r="E402" s="1">
        <v>45259</v>
      </c>
      <c r="F402" s="6">
        <v>8471.25</v>
      </c>
      <c r="G402">
        <v>386</v>
      </c>
      <c r="H402" t="s">
        <v>3</v>
      </c>
      <c r="I402">
        <f>IF(shipments[[#This Row],[Boxes]]&gt;0,shipments[[#This Row],[Amount]]/shipments[[#This Row],[Boxes]],"NA")</f>
        <v>21.946243523316063</v>
      </c>
      <c r="J402" t="str">
        <f>IF(shipments[[#This Row],[Order_Status]] = "Delivered","Yes","No")</f>
        <v>Yes</v>
      </c>
      <c r="K402" t="str">
        <f>TEXT(shipments[[#This Row],[Shipdate]],"MMMM")</f>
        <v>November</v>
      </c>
      <c r="L402">
        <f>YEAR(shipments[[#This Row],[Shipdate]])</f>
        <v>2023</v>
      </c>
    </row>
    <row r="403" spans="1:12" x14ac:dyDescent="0.3">
      <c r="A403" t="s">
        <v>407</v>
      </c>
      <c r="B403" t="s">
        <v>7940</v>
      </c>
      <c r="C403" t="s">
        <v>7933</v>
      </c>
      <c r="D403" t="s">
        <v>7938</v>
      </c>
      <c r="E403" s="1">
        <v>44952</v>
      </c>
      <c r="F403" s="6">
        <v>16479</v>
      </c>
      <c r="G403">
        <v>868</v>
      </c>
      <c r="H403" t="s">
        <v>3</v>
      </c>
      <c r="I403">
        <f>IF(shipments[[#This Row],[Boxes]]&gt;0,shipments[[#This Row],[Amount]]/shipments[[#This Row],[Boxes]],"NA")</f>
        <v>18.985023041474655</v>
      </c>
      <c r="J403" t="str">
        <f>IF(shipments[[#This Row],[Order_Status]] = "Delivered","Yes","No")</f>
        <v>Yes</v>
      </c>
      <c r="K403" t="str">
        <f>TEXT(shipments[[#This Row],[Shipdate]],"MMMM")</f>
        <v>January</v>
      </c>
      <c r="L403">
        <f>YEAR(shipments[[#This Row],[Shipdate]])</f>
        <v>2023</v>
      </c>
    </row>
    <row r="404" spans="1:12" x14ac:dyDescent="0.3">
      <c r="A404" t="s">
        <v>408</v>
      </c>
      <c r="B404" t="s">
        <v>7940</v>
      </c>
      <c r="C404" t="s">
        <v>7933</v>
      </c>
      <c r="D404" t="s">
        <v>7934</v>
      </c>
      <c r="E404" s="1">
        <v>45065</v>
      </c>
      <c r="F404" s="6">
        <v>8307</v>
      </c>
      <c r="G404">
        <v>378</v>
      </c>
      <c r="H404" t="s">
        <v>3</v>
      </c>
      <c r="I404">
        <f>IF(shipments[[#This Row],[Boxes]]&gt;0,shipments[[#This Row],[Amount]]/shipments[[#This Row],[Boxes]],"NA")</f>
        <v>21.976190476190474</v>
      </c>
      <c r="J404" t="str">
        <f>IF(shipments[[#This Row],[Order_Status]] = "Delivered","Yes","No")</f>
        <v>Yes</v>
      </c>
      <c r="K404" t="str">
        <f>TEXT(shipments[[#This Row],[Shipdate]],"MMMM")</f>
        <v>May</v>
      </c>
      <c r="L404">
        <f>YEAR(shipments[[#This Row],[Shipdate]])</f>
        <v>2023</v>
      </c>
    </row>
    <row r="405" spans="1:12" x14ac:dyDescent="0.3">
      <c r="A405" s="21" t="s">
        <v>409</v>
      </c>
      <c r="B405" s="21" t="s">
        <v>7940</v>
      </c>
      <c r="C405" s="21" t="s">
        <v>7912</v>
      </c>
      <c r="D405" s="21" t="s">
        <v>7937</v>
      </c>
      <c r="E405" s="22">
        <v>45499</v>
      </c>
      <c r="F405" s="23">
        <v>5811.75</v>
      </c>
      <c r="G405" s="21">
        <v>416</v>
      </c>
      <c r="H405" s="21" t="s">
        <v>9</v>
      </c>
      <c r="I405" s="21">
        <f>IF(shipments[[#This Row],[Boxes]]&gt;0,shipments[[#This Row],[Amount]]/shipments[[#This Row],[Boxes]],"NA")</f>
        <v>13.970552884615385</v>
      </c>
      <c r="J405" s="21" t="str">
        <f>IF(shipments[[#This Row],[Order_Status]] = "Delivered","Yes","No")</f>
        <v>No</v>
      </c>
      <c r="K405" s="21" t="str">
        <f>TEXT(shipments[[#This Row],[Shipdate]],"MMMM")</f>
        <v>July</v>
      </c>
      <c r="L405" s="21">
        <f>YEAR(shipments[[#This Row],[Shipdate]])</f>
        <v>2024</v>
      </c>
    </row>
    <row r="406" spans="1:12" x14ac:dyDescent="0.3">
      <c r="A406" t="s">
        <v>410</v>
      </c>
      <c r="B406" t="s">
        <v>7940</v>
      </c>
      <c r="C406" t="s">
        <v>7912</v>
      </c>
      <c r="D406" t="s">
        <v>7937</v>
      </c>
      <c r="E406" s="1">
        <v>45147</v>
      </c>
      <c r="F406" s="6">
        <v>2126.25</v>
      </c>
      <c r="G406">
        <v>142</v>
      </c>
      <c r="H406" t="s">
        <v>3</v>
      </c>
      <c r="I406">
        <f>IF(shipments[[#This Row],[Boxes]]&gt;0,shipments[[#This Row],[Amount]]/shipments[[#This Row],[Boxes]],"NA")</f>
        <v>14.973591549295774</v>
      </c>
      <c r="J406" t="str">
        <f>IF(shipments[[#This Row],[Order_Status]] = "Delivered","Yes","No")</f>
        <v>Yes</v>
      </c>
      <c r="K406" t="str">
        <f>TEXT(shipments[[#This Row],[Shipdate]],"MMMM")</f>
        <v>August</v>
      </c>
      <c r="L406">
        <f>YEAR(shipments[[#This Row],[Shipdate]])</f>
        <v>2023</v>
      </c>
    </row>
    <row r="407" spans="1:12" x14ac:dyDescent="0.3">
      <c r="A407" t="s">
        <v>411</v>
      </c>
      <c r="B407" t="s">
        <v>7940</v>
      </c>
      <c r="C407" t="s">
        <v>7914</v>
      </c>
      <c r="D407" t="s">
        <v>7937</v>
      </c>
      <c r="E407" s="1">
        <v>45168</v>
      </c>
      <c r="F407" s="6">
        <v>21377.25</v>
      </c>
      <c r="G407">
        <v>1645</v>
      </c>
      <c r="H407" t="s">
        <v>3</v>
      </c>
      <c r="I407">
        <f>IF(shipments[[#This Row],[Boxes]]&gt;0,shipments[[#This Row],[Amount]]/shipments[[#This Row],[Boxes]],"NA")</f>
        <v>12.995288753799391</v>
      </c>
      <c r="J407" t="str">
        <f>IF(shipments[[#This Row],[Order_Status]] = "Delivered","Yes","No")</f>
        <v>Yes</v>
      </c>
      <c r="K407" t="str">
        <f>TEXT(shipments[[#This Row],[Shipdate]],"MMMM")</f>
        <v>August</v>
      </c>
      <c r="L407">
        <f>YEAR(shipments[[#This Row],[Shipdate]])</f>
        <v>2023</v>
      </c>
    </row>
    <row r="408" spans="1:12" x14ac:dyDescent="0.3">
      <c r="A408" t="s">
        <v>412</v>
      </c>
      <c r="B408" t="s">
        <v>7940</v>
      </c>
      <c r="C408" t="s">
        <v>7914</v>
      </c>
      <c r="D408" t="s">
        <v>7938</v>
      </c>
      <c r="E408" s="1">
        <v>45432</v>
      </c>
      <c r="F408" s="6">
        <v>10316.25</v>
      </c>
      <c r="G408">
        <v>794</v>
      </c>
      <c r="H408" t="s">
        <v>3</v>
      </c>
      <c r="I408">
        <f>IF(shipments[[#This Row],[Boxes]]&gt;0,shipments[[#This Row],[Amount]]/shipments[[#This Row],[Boxes]],"NA")</f>
        <v>12.992758186397985</v>
      </c>
      <c r="J408" t="str">
        <f>IF(shipments[[#This Row],[Order_Status]] = "Delivered","Yes","No")</f>
        <v>Yes</v>
      </c>
      <c r="K408" t="str">
        <f>TEXT(shipments[[#This Row],[Shipdate]],"MMMM")</f>
        <v>May</v>
      </c>
      <c r="L408">
        <f>YEAR(shipments[[#This Row],[Shipdate]])</f>
        <v>2024</v>
      </c>
    </row>
    <row r="409" spans="1:12" x14ac:dyDescent="0.3">
      <c r="A409" t="s">
        <v>413</v>
      </c>
      <c r="B409" t="s">
        <v>7940</v>
      </c>
      <c r="C409" t="s">
        <v>7915</v>
      </c>
      <c r="D409" t="s">
        <v>7934</v>
      </c>
      <c r="E409" s="1">
        <v>45384</v>
      </c>
      <c r="F409" s="6">
        <v>2981.25</v>
      </c>
      <c r="G409">
        <v>373</v>
      </c>
      <c r="H409" t="s">
        <v>3</v>
      </c>
      <c r="I409">
        <f>IF(shipments[[#This Row],[Boxes]]&gt;0,shipments[[#This Row],[Amount]]/shipments[[#This Row],[Boxes]],"NA")</f>
        <v>7.9926273458445039</v>
      </c>
      <c r="J409" t="str">
        <f>IF(shipments[[#This Row],[Order_Status]] = "Delivered","Yes","No")</f>
        <v>Yes</v>
      </c>
      <c r="K409" t="str">
        <f>TEXT(shipments[[#This Row],[Shipdate]],"MMMM")</f>
        <v>April</v>
      </c>
      <c r="L409">
        <f>YEAR(shipments[[#This Row],[Shipdate]])</f>
        <v>2024</v>
      </c>
    </row>
    <row r="410" spans="1:12" x14ac:dyDescent="0.3">
      <c r="A410" t="s">
        <v>414</v>
      </c>
      <c r="B410" t="s">
        <v>7940</v>
      </c>
      <c r="C410" t="s">
        <v>7915</v>
      </c>
      <c r="D410" t="s">
        <v>7935</v>
      </c>
      <c r="E410" s="1">
        <v>45310</v>
      </c>
      <c r="F410" s="6">
        <v>1395</v>
      </c>
      <c r="G410">
        <v>279</v>
      </c>
      <c r="H410" t="s">
        <v>3</v>
      </c>
      <c r="I410">
        <f>IF(shipments[[#This Row],[Boxes]]&gt;0,shipments[[#This Row],[Amount]]/shipments[[#This Row],[Boxes]],"NA")</f>
        <v>5</v>
      </c>
      <c r="J410" t="str">
        <f>IF(shipments[[#This Row],[Order_Status]] = "Delivered","Yes","No")</f>
        <v>Yes</v>
      </c>
      <c r="K410" t="str">
        <f>TEXT(shipments[[#This Row],[Shipdate]],"MMMM")</f>
        <v>January</v>
      </c>
      <c r="L410">
        <f>YEAR(shipments[[#This Row],[Shipdate]])</f>
        <v>2024</v>
      </c>
    </row>
    <row r="411" spans="1:12" x14ac:dyDescent="0.3">
      <c r="A411" t="s">
        <v>415</v>
      </c>
      <c r="B411" t="s">
        <v>7940</v>
      </c>
      <c r="C411" t="s">
        <v>7915</v>
      </c>
      <c r="D411" t="s">
        <v>7938</v>
      </c>
      <c r="E411" s="1">
        <v>44972</v>
      </c>
      <c r="F411" s="6">
        <v>6466.5</v>
      </c>
      <c r="G411">
        <v>1294</v>
      </c>
      <c r="H411" t="s">
        <v>3</v>
      </c>
      <c r="I411">
        <f>IF(shipments[[#This Row],[Boxes]]&gt;0,shipments[[#This Row],[Amount]]/shipments[[#This Row],[Boxes]],"NA")</f>
        <v>4.9972952086553324</v>
      </c>
      <c r="J411" t="str">
        <f>IF(shipments[[#This Row],[Order_Status]] = "Delivered","Yes","No")</f>
        <v>Yes</v>
      </c>
      <c r="K411" t="str">
        <f>TEXT(shipments[[#This Row],[Shipdate]],"MMMM")</f>
        <v>February</v>
      </c>
      <c r="L411">
        <f>YEAR(shipments[[#This Row],[Shipdate]])</f>
        <v>2023</v>
      </c>
    </row>
    <row r="412" spans="1:12" x14ac:dyDescent="0.3">
      <c r="A412" s="21" t="s">
        <v>416</v>
      </c>
      <c r="B412" s="21" t="s">
        <v>7940</v>
      </c>
      <c r="C412" s="21" t="s">
        <v>7915</v>
      </c>
      <c r="D412" s="21" t="s">
        <v>7939</v>
      </c>
      <c r="E412" s="22">
        <v>45553</v>
      </c>
      <c r="F412" s="23">
        <v>11333.25</v>
      </c>
      <c r="G412" s="21">
        <v>1417</v>
      </c>
      <c r="H412" s="21" t="s">
        <v>16</v>
      </c>
      <c r="I412" s="21">
        <f>IF(shipments[[#This Row],[Boxes]]&gt;0,shipments[[#This Row],[Amount]]/shipments[[#This Row],[Boxes]],"NA")</f>
        <v>7.9980592801693717</v>
      </c>
      <c r="J412" s="21" t="str">
        <f>IF(shipments[[#This Row],[Order_Status]] = "Delivered","Yes","No")</f>
        <v>No</v>
      </c>
      <c r="K412" s="21" t="str">
        <f>TEXT(shipments[[#This Row],[Shipdate]],"MMMM")</f>
        <v>September</v>
      </c>
      <c r="L412" s="21">
        <f>YEAR(shipments[[#This Row],[Shipdate]])</f>
        <v>2024</v>
      </c>
    </row>
    <row r="413" spans="1:12" x14ac:dyDescent="0.3">
      <c r="A413" t="s">
        <v>417</v>
      </c>
      <c r="B413" t="s">
        <v>7940</v>
      </c>
      <c r="C413" t="s">
        <v>7915</v>
      </c>
      <c r="D413" t="s">
        <v>7934</v>
      </c>
      <c r="E413" s="1">
        <v>45268</v>
      </c>
      <c r="F413" s="6">
        <v>9585</v>
      </c>
      <c r="G413">
        <v>1199</v>
      </c>
      <c r="H413" t="s">
        <v>3</v>
      </c>
      <c r="I413">
        <f>IF(shipments[[#This Row],[Boxes]]&gt;0,shipments[[#This Row],[Amount]]/shipments[[#This Row],[Boxes]],"NA")</f>
        <v>7.9941618015012512</v>
      </c>
      <c r="J413" t="str">
        <f>IF(shipments[[#This Row],[Order_Status]] = "Delivered","Yes","No")</f>
        <v>Yes</v>
      </c>
      <c r="K413" t="str">
        <f>TEXT(shipments[[#This Row],[Shipdate]],"MMMM")</f>
        <v>December</v>
      </c>
      <c r="L413">
        <f>YEAR(shipments[[#This Row],[Shipdate]])</f>
        <v>2023</v>
      </c>
    </row>
    <row r="414" spans="1:12" x14ac:dyDescent="0.3">
      <c r="A414" t="s">
        <v>418</v>
      </c>
      <c r="B414" t="s">
        <v>7940</v>
      </c>
      <c r="C414" t="s">
        <v>7916</v>
      </c>
      <c r="D414" t="s">
        <v>7934</v>
      </c>
      <c r="E414" s="1">
        <v>45359</v>
      </c>
      <c r="F414" s="6">
        <v>7078.5</v>
      </c>
      <c r="G414">
        <v>1416</v>
      </c>
      <c r="H414" t="s">
        <v>3</v>
      </c>
      <c r="I414">
        <f>IF(shipments[[#This Row],[Boxes]]&gt;0,shipments[[#This Row],[Amount]]/shipments[[#This Row],[Boxes]],"NA")</f>
        <v>4.9989406779661021</v>
      </c>
      <c r="J414" t="str">
        <f>IF(shipments[[#This Row],[Order_Status]] = "Delivered","Yes","No")</f>
        <v>Yes</v>
      </c>
      <c r="K414" t="str">
        <f>TEXT(shipments[[#This Row],[Shipdate]],"MMMM")</f>
        <v>March</v>
      </c>
      <c r="L414">
        <f>YEAR(shipments[[#This Row],[Shipdate]])</f>
        <v>2024</v>
      </c>
    </row>
    <row r="415" spans="1:12" x14ac:dyDescent="0.3">
      <c r="A415" t="s">
        <v>419</v>
      </c>
      <c r="B415" t="s">
        <v>7940</v>
      </c>
      <c r="C415" t="s">
        <v>7916</v>
      </c>
      <c r="D415" t="s">
        <v>7938</v>
      </c>
      <c r="E415" s="1">
        <v>45323</v>
      </c>
      <c r="F415" s="6">
        <v>7897.5</v>
      </c>
      <c r="G415">
        <v>1129</v>
      </c>
      <c r="H415" t="s">
        <v>3</v>
      </c>
      <c r="I415">
        <f>IF(shipments[[#This Row],[Boxes]]&gt;0,shipments[[#This Row],[Amount]]/shipments[[#This Row],[Boxes]],"NA")</f>
        <v>6.9951284322409215</v>
      </c>
      <c r="J415" t="str">
        <f>IF(shipments[[#This Row],[Order_Status]] = "Delivered","Yes","No")</f>
        <v>Yes</v>
      </c>
      <c r="K415" t="str">
        <f>TEXT(shipments[[#This Row],[Shipdate]],"MMMM")</f>
        <v>February</v>
      </c>
      <c r="L415">
        <f>YEAR(shipments[[#This Row],[Shipdate]])</f>
        <v>2024</v>
      </c>
    </row>
    <row r="416" spans="1:12" x14ac:dyDescent="0.3">
      <c r="A416" t="s">
        <v>420</v>
      </c>
      <c r="B416" t="s">
        <v>7940</v>
      </c>
      <c r="C416" t="s">
        <v>7916</v>
      </c>
      <c r="D416" t="s">
        <v>7939</v>
      </c>
      <c r="E416" s="1">
        <v>45392</v>
      </c>
      <c r="F416" s="6">
        <v>9195.75</v>
      </c>
      <c r="G416">
        <v>1150</v>
      </c>
      <c r="H416" t="s">
        <v>3</v>
      </c>
      <c r="I416">
        <f>IF(shipments[[#This Row],[Boxes]]&gt;0,shipments[[#This Row],[Amount]]/shipments[[#This Row],[Boxes]],"NA")</f>
        <v>7.9963043478260873</v>
      </c>
      <c r="J416" t="str">
        <f>IF(shipments[[#This Row],[Order_Status]] = "Delivered","Yes","No")</f>
        <v>Yes</v>
      </c>
      <c r="K416" t="str">
        <f>TEXT(shipments[[#This Row],[Shipdate]],"MMMM")</f>
        <v>April</v>
      </c>
      <c r="L416">
        <f>YEAR(shipments[[#This Row],[Shipdate]])</f>
        <v>2024</v>
      </c>
    </row>
    <row r="417" spans="1:12" x14ac:dyDescent="0.3">
      <c r="A417" s="21" t="s">
        <v>421</v>
      </c>
      <c r="B417" s="21" t="s">
        <v>7940</v>
      </c>
      <c r="C417" s="21" t="s">
        <v>7916</v>
      </c>
      <c r="D417" s="21" t="s">
        <v>7938</v>
      </c>
      <c r="E417" s="22">
        <v>45518</v>
      </c>
      <c r="F417" s="23">
        <v>1847.25</v>
      </c>
      <c r="G417" s="21">
        <v>206</v>
      </c>
      <c r="H417" s="21" t="s">
        <v>9</v>
      </c>
      <c r="I417" s="21">
        <f>IF(shipments[[#This Row],[Boxes]]&gt;0,shipments[[#This Row],[Amount]]/shipments[[#This Row],[Boxes]],"NA")</f>
        <v>8.9672330097087372</v>
      </c>
      <c r="J417" s="21" t="str">
        <f>IF(shipments[[#This Row],[Order_Status]] = "Delivered","Yes","No")</f>
        <v>No</v>
      </c>
      <c r="K417" s="21" t="str">
        <f>TEXT(shipments[[#This Row],[Shipdate]],"MMMM")</f>
        <v>August</v>
      </c>
      <c r="L417" s="21">
        <f>YEAR(shipments[[#This Row],[Shipdate]])</f>
        <v>2024</v>
      </c>
    </row>
    <row r="418" spans="1:12" x14ac:dyDescent="0.3">
      <c r="A418" t="s">
        <v>422</v>
      </c>
      <c r="B418" t="s">
        <v>7940</v>
      </c>
      <c r="C418" t="s">
        <v>7918</v>
      </c>
      <c r="D418" t="s">
        <v>7939</v>
      </c>
      <c r="E418" s="1">
        <v>44965</v>
      </c>
      <c r="F418" s="6">
        <v>5555.25</v>
      </c>
      <c r="G418">
        <v>214</v>
      </c>
      <c r="H418" t="s">
        <v>3</v>
      </c>
      <c r="I418">
        <f>IF(shipments[[#This Row],[Boxes]]&gt;0,shipments[[#This Row],[Amount]]/shipments[[#This Row],[Boxes]],"NA")</f>
        <v>25.959112149532711</v>
      </c>
      <c r="J418" t="str">
        <f>IF(shipments[[#This Row],[Order_Status]] = "Delivered","Yes","No")</f>
        <v>Yes</v>
      </c>
      <c r="K418" t="str">
        <f>TEXT(shipments[[#This Row],[Shipdate]],"MMMM")</f>
        <v>February</v>
      </c>
      <c r="L418">
        <f>YEAR(shipments[[#This Row],[Shipdate]])</f>
        <v>2023</v>
      </c>
    </row>
    <row r="419" spans="1:12" x14ac:dyDescent="0.3">
      <c r="A419" t="s">
        <v>423</v>
      </c>
      <c r="B419" t="s">
        <v>7940</v>
      </c>
      <c r="C419" t="s">
        <v>7918</v>
      </c>
      <c r="D419" t="s">
        <v>7934</v>
      </c>
      <c r="E419" s="1">
        <v>45079</v>
      </c>
      <c r="F419" s="6">
        <v>5060.25</v>
      </c>
      <c r="G419">
        <v>181</v>
      </c>
      <c r="H419" t="s">
        <v>3</v>
      </c>
      <c r="I419">
        <f>IF(shipments[[#This Row],[Boxes]]&gt;0,shipments[[#This Row],[Amount]]/shipments[[#This Row],[Boxes]],"NA")</f>
        <v>27.957182320441991</v>
      </c>
      <c r="J419" t="str">
        <f>IF(shipments[[#This Row],[Order_Status]] = "Delivered","Yes","No")</f>
        <v>Yes</v>
      </c>
      <c r="K419" t="str">
        <f>TEXT(shipments[[#This Row],[Shipdate]],"MMMM")</f>
        <v>June</v>
      </c>
      <c r="L419">
        <f>YEAR(shipments[[#This Row],[Shipdate]])</f>
        <v>2023</v>
      </c>
    </row>
    <row r="420" spans="1:12" x14ac:dyDescent="0.3">
      <c r="A420" t="s">
        <v>424</v>
      </c>
      <c r="B420" t="s">
        <v>7940</v>
      </c>
      <c r="C420" t="s">
        <v>7918</v>
      </c>
      <c r="D420" t="s">
        <v>7939</v>
      </c>
      <c r="E420" s="1">
        <v>45259</v>
      </c>
      <c r="F420" s="6">
        <v>4612.5</v>
      </c>
      <c r="G420">
        <v>178</v>
      </c>
      <c r="H420" t="s">
        <v>3</v>
      </c>
      <c r="I420">
        <f>IF(shipments[[#This Row],[Boxes]]&gt;0,shipments[[#This Row],[Amount]]/shipments[[#This Row],[Boxes]],"NA")</f>
        <v>25.912921348314608</v>
      </c>
      <c r="J420" t="str">
        <f>IF(shipments[[#This Row],[Order_Status]] = "Delivered","Yes","No")</f>
        <v>Yes</v>
      </c>
      <c r="K420" t="str">
        <f>TEXT(shipments[[#This Row],[Shipdate]],"MMMM")</f>
        <v>November</v>
      </c>
      <c r="L420">
        <f>YEAR(shipments[[#This Row],[Shipdate]])</f>
        <v>2023</v>
      </c>
    </row>
    <row r="421" spans="1:12" x14ac:dyDescent="0.3">
      <c r="A421" s="21" t="s">
        <v>425</v>
      </c>
      <c r="B421" s="21" t="s">
        <v>7940</v>
      </c>
      <c r="C421" s="21" t="s">
        <v>7919</v>
      </c>
      <c r="D421" s="21" t="s">
        <v>7939</v>
      </c>
      <c r="E421" s="22">
        <v>45546</v>
      </c>
      <c r="F421" s="23">
        <v>2607.75</v>
      </c>
      <c r="G421" s="21">
        <v>119</v>
      </c>
      <c r="H421" s="21" t="s">
        <v>16</v>
      </c>
      <c r="I421" s="21">
        <f>IF(shipments[[#This Row],[Boxes]]&gt;0,shipments[[#This Row],[Amount]]/shipments[[#This Row],[Boxes]],"NA")</f>
        <v>21.913865546218489</v>
      </c>
      <c r="J421" s="21" t="str">
        <f>IF(shipments[[#This Row],[Order_Status]] = "Delivered","Yes","No")</f>
        <v>No</v>
      </c>
      <c r="K421" s="21" t="str">
        <f>TEXT(shipments[[#This Row],[Shipdate]],"MMMM")</f>
        <v>September</v>
      </c>
      <c r="L421" s="21">
        <f>YEAR(shipments[[#This Row],[Shipdate]])</f>
        <v>2024</v>
      </c>
    </row>
    <row r="422" spans="1:12" x14ac:dyDescent="0.3">
      <c r="A422" t="s">
        <v>426</v>
      </c>
      <c r="B422" t="s">
        <v>7940</v>
      </c>
      <c r="C422" t="s">
        <v>7919</v>
      </c>
      <c r="D422" t="s">
        <v>7934</v>
      </c>
      <c r="E422" s="1">
        <v>45394</v>
      </c>
      <c r="F422" s="6">
        <v>5771.25</v>
      </c>
      <c r="G422">
        <v>289</v>
      </c>
      <c r="H422" t="s">
        <v>3</v>
      </c>
      <c r="I422">
        <f>IF(shipments[[#This Row],[Boxes]]&gt;0,shipments[[#This Row],[Amount]]/shipments[[#This Row],[Boxes]],"NA")</f>
        <v>19.969723183391004</v>
      </c>
      <c r="J422" t="str">
        <f>IF(shipments[[#This Row],[Order_Status]] = "Delivered","Yes","No")</f>
        <v>Yes</v>
      </c>
      <c r="K422" t="str">
        <f>TEXT(shipments[[#This Row],[Shipdate]],"MMMM")</f>
        <v>April</v>
      </c>
      <c r="L422">
        <f>YEAR(shipments[[#This Row],[Shipdate]])</f>
        <v>2024</v>
      </c>
    </row>
    <row r="423" spans="1:12" x14ac:dyDescent="0.3">
      <c r="A423" t="s">
        <v>427</v>
      </c>
      <c r="B423" t="s">
        <v>7940</v>
      </c>
      <c r="C423" t="s">
        <v>7919</v>
      </c>
      <c r="D423" t="s">
        <v>7934</v>
      </c>
      <c r="E423" s="1">
        <v>44960</v>
      </c>
      <c r="F423" s="6">
        <v>4619.25</v>
      </c>
      <c r="G423">
        <v>244</v>
      </c>
      <c r="H423" t="s">
        <v>3</v>
      </c>
      <c r="I423">
        <f>IF(shipments[[#This Row],[Boxes]]&gt;0,shipments[[#This Row],[Amount]]/shipments[[#This Row],[Boxes]],"NA")</f>
        <v>18.931352459016395</v>
      </c>
      <c r="J423" t="str">
        <f>IF(shipments[[#This Row],[Order_Status]] = "Delivered","Yes","No")</f>
        <v>Yes</v>
      </c>
      <c r="K423" t="str">
        <f>TEXT(shipments[[#This Row],[Shipdate]],"MMMM")</f>
        <v>February</v>
      </c>
      <c r="L423">
        <f>YEAR(shipments[[#This Row],[Shipdate]])</f>
        <v>2023</v>
      </c>
    </row>
    <row r="424" spans="1:12" x14ac:dyDescent="0.3">
      <c r="A424" t="s">
        <v>428</v>
      </c>
      <c r="B424" t="s">
        <v>7940</v>
      </c>
      <c r="C424" t="s">
        <v>7919</v>
      </c>
      <c r="D424" t="s">
        <v>7935</v>
      </c>
      <c r="E424" s="1">
        <v>45461</v>
      </c>
      <c r="F424" s="6">
        <v>6896.25</v>
      </c>
      <c r="G424">
        <v>314</v>
      </c>
      <c r="H424" t="s">
        <v>3</v>
      </c>
      <c r="I424">
        <f>IF(shipments[[#This Row],[Boxes]]&gt;0,shipments[[#This Row],[Amount]]/shipments[[#This Row],[Boxes]],"NA")</f>
        <v>21.962579617834393</v>
      </c>
      <c r="J424" t="str">
        <f>IF(shipments[[#This Row],[Order_Status]] = "Delivered","Yes","No")</f>
        <v>Yes</v>
      </c>
      <c r="K424" t="str">
        <f>TEXT(shipments[[#This Row],[Shipdate]],"MMMM")</f>
        <v>June</v>
      </c>
      <c r="L424">
        <f>YEAR(shipments[[#This Row],[Shipdate]])</f>
        <v>2024</v>
      </c>
    </row>
    <row r="425" spans="1:12" x14ac:dyDescent="0.3">
      <c r="A425" t="s">
        <v>429</v>
      </c>
      <c r="B425" t="s">
        <v>7940</v>
      </c>
      <c r="C425" t="s">
        <v>7920</v>
      </c>
      <c r="D425" t="s">
        <v>7937</v>
      </c>
      <c r="E425" s="1">
        <v>45099</v>
      </c>
      <c r="F425" s="6">
        <v>13191.75</v>
      </c>
      <c r="G425">
        <v>600</v>
      </c>
      <c r="H425" t="s">
        <v>3</v>
      </c>
      <c r="I425">
        <f>IF(shipments[[#This Row],[Boxes]]&gt;0,shipments[[#This Row],[Amount]]/shipments[[#This Row],[Boxes]],"NA")</f>
        <v>21.986249999999998</v>
      </c>
      <c r="J425" t="str">
        <f>IF(shipments[[#This Row],[Order_Status]] = "Delivered","Yes","No")</f>
        <v>Yes</v>
      </c>
      <c r="K425" t="str">
        <f>TEXT(shipments[[#This Row],[Shipdate]],"MMMM")</f>
        <v>June</v>
      </c>
      <c r="L425">
        <f>YEAR(shipments[[#This Row],[Shipdate]])</f>
        <v>2023</v>
      </c>
    </row>
    <row r="426" spans="1:12" x14ac:dyDescent="0.3">
      <c r="A426" t="s">
        <v>430</v>
      </c>
      <c r="B426" t="s">
        <v>7940</v>
      </c>
      <c r="C426" t="s">
        <v>7920</v>
      </c>
      <c r="D426" t="s">
        <v>7938</v>
      </c>
      <c r="E426" s="1">
        <v>45230</v>
      </c>
      <c r="F426" s="6">
        <v>1098</v>
      </c>
      <c r="G426">
        <v>48</v>
      </c>
      <c r="H426" t="s">
        <v>3</v>
      </c>
      <c r="I426">
        <f>IF(shipments[[#This Row],[Boxes]]&gt;0,shipments[[#This Row],[Amount]]/shipments[[#This Row],[Boxes]],"NA")</f>
        <v>22.875</v>
      </c>
      <c r="J426" t="str">
        <f>IF(shipments[[#This Row],[Order_Status]] = "Delivered","Yes","No")</f>
        <v>Yes</v>
      </c>
      <c r="K426" t="str">
        <f>TEXT(shipments[[#This Row],[Shipdate]],"MMMM")</f>
        <v>October</v>
      </c>
      <c r="L426">
        <f>YEAR(shipments[[#This Row],[Shipdate]])</f>
        <v>2023</v>
      </c>
    </row>
    <row r="427" spans="1:12" x14ac:dyDescent="0.3">
      <c r="A427" t="s">
        <v>431</v>
      </c>
      <c r="B427" t="s">
        <v>7940</v>
      </c>
      <c r="C427" t="s">
        <v>7921</v>
      </c>
      <c r="D427" t="s">
        <v>7938</v>
      </c>
      <c r="E427" s="1">
        <v>44958</v>
      </c>
      <c r="F427" s="6">
        <v>12269.25</v>
      </c>
      <c r="G427">
        <v>767</v>
      </c>
      <c r="H427" t="s">
        <v>3</v>
      </c>
      <c r="I427">
        <f>IF(shipments[[#This Row],[Boxes]]&gt;0,shipments[[#This Row],[Amount]]/shipments[[#This Row],[Boxes]],"NA")</f>
        <v>15.996414602346805</v>
      </c>
      <c r="J427" t="str">
        <f>IF(shipments[[#This Row],[Order_Status]] = "Delivered","Yes","No")</f>
        <v>Yes</v>
      </c>
      <c r="K427" t="str">
        <f>TEXT(shipments[[#This Row],[Shipdate]],"MMMM")</f>
        <v>February</v>
      </c>
      <c r="L427">
        <f>YEAR(shipments[[#This Row],[Shipdate]])</f>
        <v>2023</v>
      </c>
    </row>
    <row r="428" spans="1:12" x14ac:dyDescent="0.3">
      <c r="A428" s="21" t="s">
        <v>432</v>
      </c>
      <c r="B428" s="21" t="s">
        <v>7940</v>
      </c>
      <c r="C428" s="21" t="s">
        <v>7921</v>
      </c>
      <c r="D428" s="21" t="s">
        <v>7939</v>
      </c>
      <c r="E428" s="22">
        <v>45488</v>
      </c>
      <c r="F428" s="23">
        <v>3228.75</v>
      </c>
      <c r="G428" s="21">
        <v>270</v>
      </c>
      <c r="H428" s="21" t="s">
        <v>9</v>
      </c>
      <c r="I428" s="21">
        <f>IF(shipments[[#This Row],[Boxes]]&gt;0,shipments[[#This Row],[Amount]]/shipments[[#This Row],[Boxes]],"NA")</f>
        <v>11.958333333333334</v>
      </c>
      <c r="J428" s="21" t="str">
        <f>IF(shipments[[#This Row],[Order_Status]] = "Delivered","Yes","No")</f>
        <v>No</v>
      </c>
      <c r="K428" s="21" t="str">
        <f>TEXT(shipments[[#This Row],[Shipdate]],"MMMM")</f>
        <v>July</v>
      </c>
      <c r="L428" s="21">
        <f>YEAR(shipments[[#This Row],[Shipdate]])</f>
        <v>2024</v>
      </c>
    </row>
    <row r="429" spans="1:12" x14ac:dyDescent="0.3">
      <c r="A429" t="s">
        <v>433</v>
      </c>
      <c r="B429" t="s">
        <v>7940</v>
      </c>
      <c r="C429" t="s">
        <v>7921</v>
      </c>
      <c r="D429" t="s">
        <v>7939</v>
      </c>
      <c r="E429" s="1">
        <v>45167</v>
      </c>
      <c r="F429" s="6">
        <v>1017</v>
      </c>
      <c r="G429">
        <v>64</v>
      </c>
      <c r="H429" t="s">
        <v>3</v>
      </c>
      <c r="I429">
        <f>IF(shipments[[#This Row],[Boxes]]&gt;0,shipments[[#This Row],[Amount]]/shipments[[#This Row],[Boxes]],"NA")</f>
        <v>15.890625</v>
      </c>
      <c r="J429" t="str">
        <f>IF(shipments[[#This Row],[Order_Status]] = "Delivered","Yes","No")</f>
        <v>Yes</v>
      </c>
      <c r="K429" t="str">
        <f>TEXT(shipments[[#This Row],[Shipdate]],"MMMM")</f>
        <v>August</v>
      </c>
      <c r="L429">
        <f>YEAR(shipments[[#This Row],[Shipdate]])</f>
        <v>2023</v>
      </c>
    </row>
    <row r="430" spans="1:12" x14ac:dyDescent="0.3">
      <c r="A430" s="21" t="s">
        <v>434</v>
      </c>
      <c r="B430" s="21" t="s">
        <v>7940</v>
      </c>
      <c r="C430" s="21" t="s">
        <v>7921</v>
      </c>
      <c r="D430" s="21" t="s">
        <v>7937</v>
      </c>
      <c r="E430" s="22">
        <v>45475</v>
      </c>
      <c r="F430" s="23">
        <v>8901</v>
      </c>
      <c r="G430" s="21">
        <v>742</v>
      </c>
      <c r="H430" s="21" t="s">
        <v>9</v>
      </c>
      <c r="I430" s="21">
        <f>IF(shipments[[#This Row],[Boxes]]&gt;0,shipments[[#This Row],[Amount]]/shipments[[#This Row],[Boxes]],"NA")</f>
        <v>11.995956873315365</v>
      </c>
      <c r="J430" s="21" t="str">
        <f>IF(shipments[[#This Row],[Order_Status]] = "Delivered","Yes","No")</f>
        <v>No</v>
      </c>
      <c r="K430" s="21" t="str">
        <f>TEXT(shipments[[#This Row],[Shipdate]],"MMMM")</f>
        <v>July</v>
      </c>
      <c r="L430" s="21">
        <f>YEAR(shipments[[#This Row],[Shipdate]])</f>
        <v>2024</v>
      </c>
    </row>
    <row r="431" spans="1:12" x14ac:dyDescent="0.3">
      <c r="A431" t="s">
        <v>435</v>
      </c>
      <c r="B431" t="s">
        <v>7940</v>
      </c>
      <c r="C431" t="s">
        <v>7921</v>
      </c>
      <c r="D431" t="s">
        <v>7939</v>
      </c>
      <c r="E431" s="1">
        <v>44970</v>
      </c>
      <c r="F431" s="6">
        <v>2711.25</v>
      </c>
      <c r="G431">
        <v>181</v>
      </c>
      <c r="H431" t="s">
        <v>3</v>
      </c>
      <c r="I431">
        <f>IF(shipments[[#This Row],[Boxes]]&gt;0,shipments[[#This Row],[Amount]]/shipments[[#This Row],[Boxes]],"NA")</f>
        <v>14.979281767955801</v>
      </c>
      <c r="J431" t="str">
        <f>IF(shipments[[#This Row],[Order_Status]] = "Delivered","Yes","No")</f>
        <v>Yes</v>
      </c>
      <c r="K431" t="str">
        <f>TEXT(shipments[[#This Row],[Shipdate]],"MMMM")</f>
        <v>February</v>
      </c>
      <c r="L431">
        <f>YEAR(shipments[[#This Row],[Shipdate]])</f>
        <v>2023</v>
      </c>
    </row>
    <row r="432" spans="1:12" x14ac:dyDescent="0.3">
      <c r="A432" t="s">
        <v>436</v>
      </c>
      <c r="B432" t="s">
        <v>7940</v>
      </c>
      <c r="C432" t="s">
        <v>7921</v>
      </c>
      <c r="D432" t="s">
        <v>7934</v>
      </c>
      <c r="E432" s="1">
        <v>44946</v>
      </c>
      <c r="F432" s="6">
        <v>8442</v>
      </c>
      <c r="G432">
        <v>603</v>
      </c>
      <c r="H432" t="s">
        <v>3</v>
      </c>
      <c r="I432">
        <f>IF(shipments[[#This Row],[Boxes]]&gt;0,shipments[[#This Row],[Amount]]/shipments[[#This Row],[Boxes]],"NA")</f>
        <v>14</v>
      </c>
      <c r="J432" t="str">
        <f>IF(shipments[[#This Row],[Order_Status]] = "Delivered","Yes","No")</f>
        <v>Yes</v>
      </c>
      <c r="K432" t="str">
        <f>TEXT(shipments[[#This Row],[Shipdate]],"MMMM")</f>
        <v>January</v>
      </c>
      <c r="L432">
        <f>YEAR(shipments[[#This Row],[Shipdate]])</f>
        <v>2023</v>
      </c>
    </row>
    <row r="433" spans="1:12" x14ac:dyDescent="0.3">
      <c r="A433" t="s">
        <v>437</v>
      </c>
      <c r="B433" t="s">
        <v>7940</v>
      </c>
      <c r="C433" t="s">
        <v>7921</v>
      </c>
      <c r="D433" t="s">
        <v>7935</v>
      </c>
      <c r="E433" s="1">
        <v>45334</v>
      </c>
      <c r="F433" s="6">
        <v>6462</v>
      </c>
      <c r="G433">
        <v>498</v>
      </c>
      <c r="H433" t="s">
        <v>3</v>
      </c>
      <c r="I433">
        <f>IF(shipments[[#This Row],[Boxes]]&gt;0,shipments[[#This Row],[Amount]]/shipments[[#This Row],[Boxes]],"NA")</f>
        <v>12.975903614457831</v>
      </c>
      <c r="J433" t="str">
        <f>IF(shipments[[#This Row],[Order_Status]] = "Delivered","Yes","No")</f>
        <v>Yes</v>
      </c>
      <c r="K433" t="str">
        <f>TEXT(shipments[[#This Row],[Shipdate]],"MMMM")</f>
        <v>February</v>
      </c>
      <c r="L433">
        <f>YEAR(shipments[[#This Row],[Shipdate]])</f>
        <v>2024</v>
      </c>
    </row>
    <row r="434" spans="1:12" x14ac:dyDescent="0.3">
      <c r="A434" t="s">
        <v>438</v>
      </c>
      <c r="B434" t="s">
        <v>7940</v>
      </c>
      <c r="C434" t="s">
        <v>7921</v>
      </c>
      <c r="D434" t="s">
        <v>7938</v>
      </c>
      <c r="E434" s="1">
        <v>45460</v>
      </c>
      <c r="F434" s="6">
        <v>1586.25</v>
      </c>
      <c r="G434">
        <v>114</v>
      </c>
      <c r="H434" t="s">
        <v>3</v>
      </c>
      <c r="I434">
        <f>IF(shipments[[#This Row],[Boxes]]&gt;0,shipments[[#This Row],[Amount]]/shipments[[#This Row],[Boxes]],"NA")</f>
        <v>13.914473684210526</v>
      </c>
      <c r="J434" t="str">
        <f>IF(shipments[[#This Row],[Order_Status]] = "Delivered","Yes","No")</f>
        <v>Yes</v>
      </c>
      <c r="K434" t="str">
        <f>TEXT(shipments[[#This Row],[Shipdate]],"MMMM")</f>
        <v>June</v>
      </c>
      <c r="L434">
        <f>YEAR(shipments[[#This Row],[Shipdate]])</f>
        <v>2024</v>
      </c>
    </row>
    <row r="435" spans="1:12" x14ac:dyDescent="0.3">
      <c r="A435" t="s">
        <v>439</v>
      </c>
      <c r="B435" t="s">
        <v>7940</v>
      </c>
      <c r="C435" t="s">
        <v>7922</v>
      </c>
      <c r="D435" t="s">
        <v>7934</v>
      </c>
      <c r="E435" s="1">
        <v>45226</v>
      </c>
      <c r="F435" s="6">
        <v>1674</v>
      </c>
      <c r="G435">
        <v>80</v>
      </c>
      <c r="H435" t="s">
        <v>3</v>
      </c>
      <c r="I435">
        <f>IF(shipments[[#This Row],[Boxes]]&gt;0,shipments[[#This Row],[Amount]]/shipments[[#This Row],[Boxes]],"NA")</f>
        <v>20.925000000000001</v>
      </c>
      <c r="J435" t="str">
        <f>IF(shipments[[#This Row],[Order_Status]] = "Delivered","Yes","No")</f>
        <v>Yes</v>
      </c>
      <c r="K435" t="str">
        <f>TEXT(shipments[[#This Row],[Shipdate]],"MMMM")</f>
        <v>October</v>
      </c>
      <c r="L435">
        <f>YEAR(shipments[[#This Row],[Shipdate]])</f>
        <v>2023</v>
      </c>
    </row>
    <row r="436" spans="1:12" x14ac:dyDescent="0.3">
      <c r="A436" s="21" t="s">
        <v>440</v>
      </c>
      <c r="B436" s="21" t="s">
        <v>7940</v>
      </c>
      <c r="C436" s="21" t="s">
        <v>7922</v>
      </c>
      <c r="D436" s="21" t="s">
        <v>7934</v>
      </c>
      <c r="E436" s="22">
        <v>45504</v>
      </c>
      <c r="F436" s="23">
        <v>7562.25</v>
      </c>
      <c r="G436" s="21">
        <v>445</v>
      </c>
      <c r="H436" s="21" t="s">
        <v>9</v>
      </c>
      <c r="I436" s="21">
        <f>IF(shipments[[#This Row],[Boxes]]&gt;0,shipments[[#This Row],[Amount]]/shipments[[#This Row],[Boxes]],"NA")</f>
        <v>16.993820224719101</v>
      </c>
      <c r="J436" s="21" t="str">
        <f>IF(shipments[[#This Row],[Order_Status]] = "Delivered","Yes","No")</f>
        <v>No</v>
      </c>
      <c r="K436" s="21" t="str">
        <f>TEXT(shipments[[#This Row],[Shipdate]],"MMMM")</f>
        <v>July</v>
      </c>
      <c r="L436" s="21">
        <f>YEAR(shipments[[#This Row],[Shipdate]])</f>
        <v>2024</v>
      </c>
    </row>
    <row r="437" spans="1:12" x14ac:dyDescent="0.3">
      <c r="A437" t="s">
        <v>441</v>
      </c>
      <c r="B437" t="s">
        <v>7940</v>
      </c>
      <c r="C437" t="s">
        <v>7922</v>
      </c>
      <c r="D437" t="s">
        <v>7938</v>
      </c>
      <c r="E437" s="1">
        <v>45078</v>
      </c>
      <c r="F437" s="6">
        <v>4000.5</v>
      </c>
      <c r="G437">
        <v>223</v>
      </c>
      <c r="H437" t="s">
        <v>3</v>
      </c>
      <c r="I437">
        <f>IF(shipments[[#This Row],[Boxes]]&gt;0,shipments[[#This Row],[Amount]]/shipments[[#This Row],[Boxes]],"NA")</f>
        <v>17.939461883408072</v>
      </c>
      <c r="J437" t="str">
        <f>IF(shipments[[#This Row],[Order_Status]] = "Delivered","Yes","No")</f>
        <v>Yes</v>
      </c>
      <c r="K437" t="str">
        <f>TEXT(shipments[[#This Row],[Shipdate]],"MMMM")</f>
        <v>June</v>
      </c>
      <c r="L437">
        <f>YEAR(shipments[[#This Row],[Shipdate]])</f>
        <v>2023</v>
      </c>
    </row>
    <row r="438" spans="1:12" x14ac:dyDescent="0.3">
      <c r="A438" t="s">
        <v>442</v>
      </c>
      <c r="B438" t="s">
        <v>7940</v>
      </c>
      <c r="C438" t="s">
        <v>7922</v>
      </c>
      <c r="D438" t="s">
        <v>7934</v>
      </c>
      <c r="E438" s="1">
        <v>45246</v>
      </c>
      <c r="F438" s="6">
        <v>4398.75</v>
      </c>
      <c r="G438">
        <v>220</v>
      </c>
      <c r="H438" t="s">
        <v>3</v>
      </c>
      <c r="I438">
        <f>IF(shipments[[#This Row],[Boxes]]&gt;0,shipments[[#This Row],[Amount]]/shipments[[#This Row],[Boxes]],"NA")</f>
        <v>19.994318181818183</v>
      </c>
      <c r="J438" t="str">
        <f>IF(shipments[[#This Row],[Order_Status]] = "Delivered","Yes","No")</f>
        <v>Yes</v>
      </c>
      <c r="K438" t="str">
        <f>TEXT(shipments[[#This Row],[Shipdate]],"MMMM")</f>
        <v>November</v>
      </c>
      <c r="L438">
        <f>YEAR(shipments[[#This Row],[Shipdate]])</f>
        <v>2023</v>
      </c>
    </row>
    <row r="439" spans="1:12" x14ac:dyDescent="0.3">
      <c r="A439" t="s">
        <v>443</v>
      </c>
      <c r="B439" t="s">
        <v>7940</v>
      </c>
      <c r="C439" t="s">
        <v>7922</v>
      </c>
      <c r="D439" t="s">
        <v>7934</v>
      </c>
      <c r="E439" s="1">
        <v>45407</v>
      </c>
      <c r="F439" s="6">
        <v>5015.25</v>
      </c>
      <c r="G439">
        <v>279</v>
      </c>
      <c r="H439" t="s">
        <v>3</v>
      </c>
      <c r="I439">
        <f>IF(shipments[[#This Row],[Boxes]]&gt;0,shipments[[#This Row],[Amount]]/shipments[[#This Row],[Boxes]],"NA")</f>
        <v>17.975806451612904</v>
      </c>
      <c r="J439" t="str">
        <f>IF(shipments[[#This Row],[Order_Status]] = "Delivered","Yes","No")</f>
        <v>Yes</v>
      </c>
      <c r="K439" t="str">
        <f>TEXT(shipments[[#This Row],[Shipdate]],"MMMM")</f>
        <v>April</v>
      </c>
      <c r="L439">
        <f>YEAR(shipments[[#This Row],[Shipdate]])</f>
        <v>2024</v>
      </c>
    </row>
    <row r="440" spans="1:12" x14ac:dyDescent="0.3">
      <c r="A440" t="s">
        <v>444</v>
      </c>
      <c r="B440" t="s">
        <v>7940</v>
      </c>
      <c r="C440" t="s">
        <v>7923</v>
      </c>
      <c r="D440" t="s">
        <v>7934</v>
      </c>
      <c r="E440" s="1">
        <v>45309</v>
      </c>
      <c r="F440" s="6">
        <v>10793.25</v>
      </c>
      <c r="G440">
        <v>675</v>
      </c>
      <c r="H440" t="s">
        <v>3</v>
      </c>
      <c r="I440">
        <f>IF(shipments[[#This Row],[Boxes]]&gt;0,shipments[[#This Row],[Amount]]/shipments[[#This Row],[Boxes]],"NA")</f>
        <v>15.99</v>
      </c>
      <c r="J440" t="str">
        <f>IF(shipments[[#This Row],[Order_Status]] = "Delivered","Yes","No")</f>
        <v>Yes</v>
      </c>
      <c r="K440" t="str">
        <f>TEXT(shipments[[#This Row],[Shipdate]],"MMMM")</f>
        <v>January</v>
      </c>
      <c r="L440">
        <f>YEAR(shipments[[#This Row],[Shipdate]])</f>
        <v>2024</v>
      </c>
    </row>
    <row r="441" spans="1:12" x14ac:dyDescent="0.3">
      <c r="A441" t="s">
        <v>445</v>
      </c>
      <c r="B441" t="s">
        <v>7940</v>
      </c>
      <c r="C441" t="s">
        <v>7923</v>
      </c>
      <c r="D441" t="s">
        <v>7938</v>
      </c>
      <c r="E441" s="1">
        <v>45006</v>
      </c>
      <c r="F441" s="6">
        <v>7965</v>
      </c>
      <c r="G441">
        <v>569</v>
      </c>
      <c r="H441" t="s">
        <v>3</v>
      </c>
      <c r="I441">
        <f>IF(shipments[[#This Row],[Boxes]]&gt;0,shipments[[#This Row],[Amount]]/shipments[[#This Row],[Boxes]],"NA")</f>
        <v>13.998242530755713</v>
      </c>
      <c r="J441" t="str">
        <f>IF(shipments[[#This Row],[Order_Status]] = "Delivered","Yes","No")</f>
        <v>Yes</v>
      </c>
      <c r="K441" t="str">
        <f>TEXT(shipments[[#This Row],[Shipdate]],"MMMM")</f>
        <v>March</v>
      </c>
      <c r="L441">
        <f>YEAR(shipments[[#This Row],[Shipdate]])</f>
        <v>2023</v>
      </c>
    </row>
    <row r="442" spans="1:12" x14ac:dyDescent="0.3">
      <c r="A442" t="s">
        <v>446</v>
      </c>
      <c r="B442" t="s">
        <v>7940</v>
      </c>
      <c r="C442" t="s">
        <v>7924</v>
      </c>
      <c r="D442" t="s">
        <v>7934</v>
      </c>
      <c r="E442" s="1">
        <v>45232</v>
      </c>
      <c r="F442" s="6">
        <v>3001.5</v>
      </c>
      <c r="G442">
        <v>301</v>
      </c>
      <c r="H442" t="s">
        <v>3</v>
      </c>
      <c r="I442">
        <f>IF(shipments[[#This Row],[Boxes]]&gt;0,shipments[[#This Row],[Amount]]/shipments[[#This Row],[Boxes]],"NA")</f>
        <v>9.971760797342192</v>
      </c>
      <c r="J442" t="str">
        <f>IF(shipments[[#This Row],[Order_Status]] = "Delivered","Yes","No")</f>
        <v>Yes</v>
      </c>
      <c r="K442" t="str">
        <f>TEXT(shipments[[#This Row],[Shipdate]],"MMMM")</f>
        <v>November</v>
      </c>
      <c r="L442">
        <f>YEAR(shipments[[#This Row],[Shipdate]])</f>
        <v>2023</v>
      </c>
    </row>
    <row r="443" spans="1:12" x14ac:dyDescent="0.3">
      <c r="A443" t="s">
        <v>447</v>
      </c>
      <c r="B443" t="s">
        <v>7940</v>
      </c>
      <c r="C443" t="s">
        <v>7924</v>
      </c>
      <c r="D443" t="s">
        <v>7939</v>
      </c>
      <c r="E443" s="1">
        <v>45267</v>
      </c>
      <c r="F443" s="6">
        <v>549</v>
      </c>
      <c r="G443">
        <v>55</v>
      </c>
      <c r="H443" t="s">
        <v>3</v>
      </c>
      <c r="I443">
        <f>IF(shipments[[#This Row],[Boxes]]&gt;0,shipments[[#This Row],[Amount]]/shipments[[#This Row],[Boxes]],"NA")</f>
        <v>9.9818181818181824</v>
      </c>
      <c r="J443" t="str">
        <f>IF(shipments[[#This Row],[Order_Status]] = "Delivered","Yes","No")</f>
        <v>Yes</v>
      </c>
      <c r="K443" t="str">
        <f>TEXT(shipments[[#This Row],[Shipdate]],"MMMM")</f>
        <v>December</v>
      </c>
      <c r="L443">
        <f>YEAR(shipments[[#This Row],[Shipdate]])</f>
        <v>2023</v>
      </c>
    </row>
    <row r="444" spans="1:12" x14ac:dyDescent="0.3">
      <c r="A444" t="s">
        <v>448</v>
      </c>
      <c r="B444" t="s">
        <v>7940</v>
      </c>
      <c r="C444" t="s">
        <v>7924</v>
      </c>
      <c r="D444" t="s">
        <v>7934</v>
      </c>
      <c r="E444" s="1">
        <v>45131</v>
      </c>
      <c r="F444" s="6">
        <v>8631</v>
      </c>
      <c r="G444">
        <v>1079</v>
      </c>
      <c r="H444" t="s">
        <v>3</v>
      </c>
      <c r="I444">
        <f>IF(shipments[[#This Row],[Boxes]]&gt;0,shipments[[#This Row],[Amount]]/shipments[[#This Row],[Boxes]],"NA")</f>
        <v>7.9990732159406859</v>
      </c>
      <c r="J444" t="str">
        <f>IF(shipments[[#This Row],[Order_Status]] = "Delivered","Yes","No")</f>
        <v>Yes</v>
      </c>
      <c r="K444" t="str">
        <f>TEXT(shipments[[#This Row],[Shipdate]],"MMMM")</f>
        <v>July</v>
      </c>
      <c r="L444">
        <f>YEAR(shipments[[#This Row],[Shipdate]])</f>
        <v>2023</v>
      </c>
    </row>
    <row r="445" spans="1:12" x14ac:dyDescent="0.3">
      <c r="A445" t="s">
        <v>449</v>
      </c>
      <c r="B445" t="s">
        <v>7940</v>
      </c>
      <c r="C445" t="s">
        <v>7924</v>
      </c>
      <c r="D445" t="s">
        <v>7938</v>
      </c>
      <c r="E445" s="1">
        <v>45348</v>
      </c>
      <c r="F445" s="6">
        <v>8345.25</v>
      </c>
      <c r="G445">
        <v>1044</v>
      </c>
      <c r="H445" t="s">
        <v>3</v>
      </c>
      <c r="I445">
        <f>IF(shipments[[#This Row],[Boxes]]&gt;0,shipments[[#This Row],[Amount]]/shipments[[#This Row],[Boxes]],"NA")</f>
        <v>7.993534482758621</v>
      </c>
      <c r="J445" t="str">
        <f>IF(shipments[[#This Row],[Order_Status]] = "Delivered","Yes","No")</f>
        <v>Yes</v>
      </c>
      <c r="K445" t="str">
        <f>TEXT(shipments[[#This Row],[Shipdate]],"MMMM")</f>
        <v>February</v>
      </c>
      <c r="L445">
        <f>YEAR(shipments[[#This Row],[Shipdate]])</f>
        <v>2024</v>
      </c>
    </row>
    <row r="446" spans="1:12" x14ac:dyDescent="0.3">
      <c r="A446" s="21" t="s">
        <v>450</v>
      </c>
      <c r="B446" s="21" t="s">
        <v>7940</v>
      </c>
      <c r="C446" s="21" t="s">
        <v>7924</v>
      </c>
      <c r="D446" s="21" t="s">
        <v>7935</v>
      </c>
      <c r="E446" s="22">
        <v>45533</v>
      </c>
      <c r="F446" s="23">
        <v>8673.75</v>
      </c>
      <c r="G446" s="21">
        <v>964</v>
      </c>
      <c r="H446" s="21" t="s">
        <v>9</v>
      </c>
      <c r="I446" s="21">
        <f>IF(shipments[[#This Row],[Boxes]]&gt;0,shipments[[#This Row],[Amount]]/shipments[[#This Row],[Boxes]],"NA")</f>
        <v>8.9976659751037342</v>
      </c>
      <c r="J446" s="21" t="str">
        <f>IF(shipments[[#This Row],[Order_Status]] = "Delivered","Yes","No")</f>
        <v>No</v>
      </c>
      <c r="K446" s="21" t="str">
        <f>TEXT(shipments[[#This Row],[Shipdate]],"MMMM")</f>
        <v>August</v>
      </c>
      <c r="L446" s="21">
        <f>YEAR(shipments[[#This Row],[Shipdate]])</f>
        <v>2024</v>
      </c>
    </row>
    <row r="447" spans="1:12" x14ac:dyDescent="0.3">
      <c r="A447" t="s">
        <v>451</v>
      </c>
      <c r="B447" t="s">
        <v>7940</v>
      </c>
      <c r="C447" t="s">
        <v>7924</v>
      </c>
      <c r="D447" t="s">
        <v>7939</v>
      </c>
      <c r="E447" s="1">
        <v>45427</v>
      </c>
      <c r="F447" s="6">
        <v>7472.25</v>
      </c>
      <c r="G447">
        <v>748</v>
      </c>
      <c r="H447" t="s">
        <v>3</v>
      </c>
      <c r="I447">
        <f>IF(shipments[[#This Row],[Boxes]]&gt;0,shipments[[#This Row],[Amount]]/shipments[[#This Row],[Boxes]],"NA")</f>
        <v>9.9896390374331556</v>
      </c>
      <c r="J447" t="str">
        <f>IF(shipments[[#This Row],[Order_Status]] = "Delivered","Yes","No")</f>
        <v>Yes</v>
      </c>
      <c r="K447" t="str">
        <f>TEXT(shipments[[#This Row],[Shipdate]],"MMMM")</f>
        <v>May</v>
      </c>
      <c r="L447">
        <f>YEAR(shipments[[#This Row],[Shipdate]])</f>
        <v>2024</v>
      </c>
    </row>
    <row r="448" spans="1:12" x14ac:dyDescent="0.3">
      <c r="A448" t="s">
        <v>452</v>
      </c>
      <c r="B448" t="s">
        <v>7940</v>
      </c>
      <c r="C448" t="s">
        <v>7924</v>
      </c>
      <c r="D448" t="s">
        <v>7934</v>
      </c>
      <c r="E448" s="1">
        <v>45176</v>
      </c>
      <c r="F448" s="6">
        <v>3114</v>
      </c>
      <c r="G448">
        <v>390</v>
      </c>
      <c r="H448" t="s">
        <v>3</v>
      </c>
      <c r="I448">
        <f>IF(shipments[[#This Row],[Boxes]]&gt;0,shipments[[#This Row],[Amount]]/shipments[[#This Row],[Boxes]],"NA")</f>
        <v>7.9846153846153847</v>
      </c>
      <c r="J448" t="str">
        <f>IF(shipments[[#This Row],[Order_Status]] = "Delivered","Yes","No")</f>
        <v>Yes</v>
      </c>
      <c r="K448" t="str">
        <f>TEXT(shipments[[#This Row],[Shipdate]],"MMMM")</f>
        <v>September</v>
      </c>
      <c r="L448">
        <f>YEAR(shipments[[#This Row],[Shipdate]])</f>
        <v>2023</v>
      </c>
    </row>
    <row r="449" spans="1:12" x14ac:dyDescent="0.3">
      <c r="A449" s="21" t="s">
        <v>453</v>
      </c>
      <c r="B449" s="21" t="s">
        <v>7940</v>
      </c>
      <c r="C449" s="21" t="s">
        <v>7924</v>
      </c>
      <c r="D449" s="21" t="s">
        <v>7935</v>
      </c>
      <c r="E449" s="22">
        <v>45099</v>
      </c>
      <c r="F449" s="23">
        <v>1656</v>
      </c>
      <c r="G449" s="21">
        <v>237</v>
      </c>
      <c r="H449" s="21" t="s">
        <v>25</v>
      </c>
      <c r="I449" s="21">
        <f>IF(shipments[[#This Row],[Boxes]]&gt;0,shipments[[#This Row],[Amount]]/shipments[[#This Row],[Boxes]],"NA")</f>
        <v>6.9873417721518987</v>
      </c>
      <c r="J449" s="21" t="str">
        <f>IF(shipments[[#This Row],[Order_Status]] = "Delivered","Yes","No")</f>
        <v>No</v>
      </c>
      <c r="K449" s="21" t="str">
        <f>TEXT(shipments[[#This Row],[Shipdate]],"MMMM")</f>
        <v>June</v>
      </c>
      <c r="L449" s="21">
        <f>YEAR(shipments[[#This Row],[Shipdate]])</f>
        <v>2023</v>
      </c>
    </row>
    <row r="450" spans="1:12" x14ac:dyDescent="0.3">
      <c r="A450" t="s">
        <v>454</v>
      </c>
      <c r="B450" t="s">
        <v>7940</v>
      </c>
      <c r="C450" t="s">
        <v>7924</v>
      </c>
      <c r="D450" t="s">
        <v>7938</v>
      </c>
      <c r="E450" s="1">
        <v>45408</v>
      </c>
      <c r="F450" s="6">
        <v>5121</v>
      </c>
      <c r="G450">
        <v>641</v>
      </c>
      <c r="H450" t="s">
        <v>3</v>
      </c>
      <c r="I450">
        <f>IF(shipments[[#This Row],[Boxes]]&gt;0,shipments[[#This Row],[Amount]]/shipments[[#This Row],[Boxes]],"NA")</f>
        <v>7.9890795631825275</v>
      </c>
      <c r="J450" t="str">
        <f>IF(shipments[[#This Row],[Order_Status]] = "Delivered","Yes","No")</f>
        <v>Yes</v>
      </c>
      <c r="K450" t="str">
        <f>TEXT(shipments[[#This Row],[Shipdate]],"MMMM")</f>
        <v>April</v>
      </c>
      <c r="L450">
        <f>YEAR(shipments[[#This Row],[Shipdate]])</f>
        <v>2024</v>
      </c>
    </row>
    <row r="451" spans="1:12" x14ac:dyDescent="0.3">
      <c r="A451" t="s">
        <v>455</v>
      </c>
      <c r="B451" t="s">
        <v>7940</v>
      </c>
      <c r="C451" t="s">
        <v>7925</v>
      </c>
      <c r="D451" t="s">
        <v>7935</v>
      </c>
      <c r="E451" s="1">
        <v>45204</v>
      </c>
      <c r="F451" s="6">
        <v>2859.75</v>
      </c>
      <c r="G451">
        <v>169</v>
      </c>
      <c r="H451" t="s">
        <v>3</v>
      </c>
      <c r="I451">
        <f>IF(shipments[[#This Row],[Boxes]]&gt;0,shipments[[#This Row],[Amount]]/shipments[[#This Row],[Boxes]],"NA")</f>
        <v>16.921597633136095</v>
      </c>
      <c r="J451" t="str">
        <f>IF(shipments[[#This Row],[Order_Status]] = "Delivered","Yes","No")</f>
        <v>Yes</v>
      </c>
      <c r="K451" t="str">
        <f>TEXT(shipments[[#This Row],[Shipdate]],"MMMM")</f>
        <v>October</v>
      </c>
      <c r="L451">
        <f>YEAR(shipments[[#This Row],[Shipdate]])</f>
        <v>2023</v>
      </c>
    </row>
    <row r="452" spans="1:12" x14ac:dyDescent="0.3">
      <c r="A452" t="s">
        <v>456</v>
      </c>
      <c r="B452" t="s">
        <v>7940</v>
      </c>
      <c r="C452" t="s">
        <v>7926</v>
      </c>
      <c r="D452" t="s">
        <v>7935</v>
      </c>
      <c r="E452" s="1">
        <v>44965</v>
      </c>
      <c r="F452" s="6">
        <v>6232.5</v>
      </c>
      <c r="G452">
        <v>329</v>
      </c>
      <c r="H452" t="s">
        <v>3</v>
      </c>
      <c r="I452">
        <f>IF(shipments[[#This Row],[Boxes]]&gt;0,shipments[[#This Row],[Amount]]/shipments[[#This Row],[Boxes]],"NA")</f>
        <v>18.943768996960486</v>
      </c>
      <c r="J452" t="str">
        <f>IF(shipments[[#This Row],[Order_Status]] = "Delivered","Yes","No")</f>
        <v>Yes</v>
      </c>
      <c r="K452" t="str">
        <f>TEXT(shipments[[#This Row],[Shipdate]],"MMMM")</f>
        <v>February</v>
      </c>
      <c r="L452">
        <f>YEAR(shipments[[#This Row],[Shipdate]])</f>
        <v>2023</v>
      </c>
    </row>
    <row r="453" spans="1:12" x14ac:dyDescent="0.3">
      <c r="A453" t="s">
        <v>457</v>
      </c>
      <c r="B453" t="s">
        <v>7940</v>
      </c>
      <c r="C453" t="s">
        <v>7927</v>
      </c>
      <c r="D453" t="s">
        <v>7937</v>
      </c>
      <c r="E453" s="1">
        <v>45160</v>
      </c>
      <c r="F453" s="6">
        <v>12647.25</v>
      </c>
      <c r="G453">
        <v>744</v>
      </c>
      <c r="H453" t="s">
        <v>3</v>
      </c>
      <c r="I453">
        <f>IF(shipments[[#This Row],[Boxes]]&gt;0,shipments[[#This Row],[Amount]]/shipments[[#This Row],[Boxes]],"NA")</f>
        <v>16.998991935483872</v>
      </c>
      <c r="J453" t="str">
        <f>IF(shipments[[#This Row],[Order_Status]] = "Delivered","Yes","No")</f>
        <v>Yes</v>
      </c>
      <c r="K453" t="str">
        <f>TEXT(shipments[[#This Row],[Shipdate]],"MMMM")</f>
        <v>August</v>
      </c>
      <c r="L453">
        <f>YEAR(shipments[[#This Row],[Shipdate]])</f>
        <v>2023</v>
      </c>
    </row>
    <row r="454" spans="1:12" x14ac:dyDescent="0.3">
      <c r="A454" s="21" t="s">
        <v>458</v>
      </c>
      <c r="B454" s="21" t="s">
        <v>7940</v>
      </c>
      <c r="C454" s="21" t="s">
        <v>7927</v>
      </c>
      <c r="D454" s="21" t="s">
        <v>7938</v>
      </c>
      <c r="E454" s="22">
        <v>45558</v>
      </c>
      <c r="F454" s="23">
        <v>8307</v>
      </c>
      <c r="G454" s="21">
        <v>594</v>
      </c>
      <c r="H454" s="21" t="s">
        <v>16</v>
      </c>
      <c r="I454" s="21">
        <f>IF(shipments[[#This Row],[Boxes]]&gt;0,shipments[[#This Row],[Amount]]/shipments[[#This Row],[Boxes]],"NA")</f>
        <v>13.984848484848484</v>
      </c>
      <c r="J454" s="21" t="str">
        <f>IF(shipments[[#This Row],[Order_Status]] = "Delivered","Yes","No")</f>
        <v>No</v>
      </c>
      <c r="K454" s="21" t="str">
        <f>TEXT(shipments[[#This Row],[Shipdate]],"MMMM")</f>
        <v>September</v>
      </c>
      <c r="L454" s="21">
        <f>YEAR(shipments[[#This Row],[Shipdate]])</f>
        <v>2024</v>
      </c>
    </row>
    <row r="455" spans="1:12" x14ac:dyDescent="0.3">
      <c r="A455" t="s">
        <v>459</v>
      </c>
      <c r="B455" t="s">
        <v>7940</v>
      </c>
      <c r="C455" t="s">
        <v>7928</v>
      </c>
      <c r="D455" t="s">
        <v>7935</v>
      </c>
      <c r="E455" s="1">
        <v>45182</v>
      </c>
      <c r="F455" s="6">
        <v>672.75</v>
      </c>
      <c r="G455">
        <v>68</v>
      </c>
      <c r="H455" t="s">
        <v>3</v>
      </c>
      <c r="I455">
        <f>IF(shipments[[#This Row],[Boxes]]&gt;0,shipments[[#This Row],[Amount]]/shipments[[#This Row],[Boxes]],"NA")</f>
        <v>9.8933823529411757</v>
      </c>
      <c r="J455" t="str">
        <f>IF(shipments[[#This Row],[Order_Status]] = "Delivered","Yes","No")</f>
        <v>Yes</v>
      </c>
      <c r="K455" t="str">
        <f>TEXT(shipments[[#This Row],[Shipdate]],"MMMM")</f>
        <v>September</v>
      </c>
      <c r="L455">
        <f>YEAR(shipments[[#This Row],[Shipdate]])</f>
        <v>2023</v>
      </c>
    </row>
    <row r="456" spans="1:12" x14ac:dyDescent="0.3">
      <c r="A456" s="21" t="s">
        <v>460</v>
      </c>
      <c r="B456" s="21" t="s">
        <v>7940</v>
      </c>
      <c r="C456" s="21" t="s">
        <v>7928</v>
      </c>
      <c r="D456" s="21" t="s">
        <v>7939</v>
      </c>
      <c r="E456" s="22">
        <v>45526</v>
      </c>
      <c r="F456" s="23">
        <v>7656.75</v>
      </c>
      <c r="G456" s="21">
        <v>766</v>
      </c>
      <c r="H456" s="21" t="s">
        <v>9</v>
      </c>
      <c r="I456" s="21">
        <f>IF(shipments[[#This Row],[Boxes]]&gt;0,shipments[[#This Row],[Amount]]/shipments[[#This Row],[Boxes]],"NA")</f>
        <v>9.9957571801566587</v>
      </c>
      <c r="J456" s="21" t="str">
        <f>IF(shipments[[#This Row],[Order_Status]] = "Delivered","Yes","No")</f>
        <v>No</v>
      </c>
      <c r="K456" s="21" t="str">
        <f>TEXT(shipments[[#This Row],[Shipdate]],"MMMM")</f>
        <v>August</v>
      </c>
      <c r="L456" s="21">
        <f>YEAR(shipments[[#This Row],[Shipdate]])</f>
        <v>2024</v>
      </c>
    </row>
    <row r="457" spans="1:12" x14ac:dyDescent="0.3">
      <c r="A457" t="s">
        <v>461</v>
      </c>
      <c r="B457" t="s">
        <v>7940</v>
      </c>
      <c r="C457" t="s">
        <v>7929</v>
      </c>
      <c r="D457" t="s">
        <v>7935</v>
      </c>
      <c r="E457" s="1">
        <v>45082</v>
      </c>
      <c r="F457" s="6">
        <v>20463.75</v>
      </c>
      <c r="G457">
        <v>2274</v>
      </c>
      <c r="H457" t="s">
        <v>3</v>
      </c>
      <c r="I457">
        <f>IF(shipments[[#This Row],[Boxes]]&gt;0,shipments[[#This Row],[Amount]]/shipments[[#This Row],[Boxes]],"NA")</f>
        <v>8.9990105540897094</v>
      </c>
      <c r="J457" t="str">
        <f>IF(shipments[[#This Row],[Order_Status]] = "Delivered","Yes","No")</f>
        <v>Yes</v>
      </c>
      <c r="K457" t="str">
        <f>TEXT(shipments[[#This Row],[Shipdate]],"MMMM")</f>
        <v>June</v>
      </c>
      <c r="L457">
        <f>YEAR(shipments[[#This Row],[Shipdate]])</f>
        <v>2023</v>
      </c>
    </row>
    <row r="458" spans="1:12" x14ac:dyDescent="0.3">
      <c r="A458" s="21" t="s">
        <v>462</v>
      </c>
      <c r="B458" s="21" t="s">
        <v>7940</v>
      </c>
      <c r="C458" s="21" t="s">
        <v>7929</v>
      </c>
      <c r="D458" s="21" t="s">
        <v>7938</v>
      </c>
      <c r="E458" s="22">
        <v>45490</v>
      </c>
      <c r="F458" s="23">
        <v>7355.25</v>
      </c>
      <c r="G458" s="21">
        <v>920</v>
      </c>
      <c r="H458" s="21" t="s">
        <v>9</v>
      </c>
      <c r="I458" s="21">
        <f>IF(shipments[[#This Row],[Boxes]]&gt;0,shipments[[#This Row],[Amount]]/shipments[[#This Row],[Boxes]],"NA")</f>
        <v>7.9948369565217394</v>
      </c>
      <c r="J458" s="21" t="str">
        <f>IF(shipments[[#This Row],[Order_Status]] = "Delivered","Yes","No")</f>
        <v>No</v>
      </c>
      <c r="K458" s="21" t="str">
        <f>TEXT(shipments[[#This Row],[Shipdate]],"MMMM")</f>
        <v>July</v>
      </c>
      <c r="L458" s="21">
        <f>YEAR(shipments[[#This Row],[Shipdate]])</f>
        <v>2024</v>
      </c>
    </row>
    <row r="459" spans="1:12" x14ac:dyDescent="0.3">
      <c r="A459" t="s">
        <v>463</v>
      </c>
      <c r="B459" t="s">
        <v>7940</v>
      </c>
      <c r="C459" t="s">
        <v>7929</v>
      </c>
      <c r="D459" t="s">
        <v>7939</v>
      </c>
      <c r="E459" s="1">
        <v>45188</v>
      </c>
      <c r="F459" s="6">
        <v>5568.75</v>
      </c>
      <c r="G459">
        <v>796</v>
      </c>
      <c r="H459" t="s">
        <v>3</v>
      </c>
      <c r="I459">
        <f>IF(shipments[[#This Row],[Boxes]]&gt;0,shipments[[#This Row],[Amount]]/shipments[[#This Row],[Boxes]],"NA")</f>
        <v>6.995917085427136</v>
      </c>
      <c r="J459" t="str">
        <f>IF(shipments[[#This Row],[Order_Status]] = "Delivered","Yes","No")</f>
        <v>Yes</v>
      </c>
      <c r="K459" t="str">
        <f>TEXT(shipments[[#This Row],[Shipdate]],"MMMM")</f>
        <v>September</v>
      </c>
      <c r="L459">
        <f>YEAR(shipments[[#This Row],[Shipdate]])</f>
        <v>2023</v>
      </c>
    </row>
    <row r="460" spans="1:12" x14ac:dyDescent="0.3">
      <c r="A460" s="21" t="s">
        <v>464</v>
      </c>
      <c r="B460" s="21" t="s">
        <v>7940</v>
      </c>
      <c r="C460" s="21" t="s">
        <v>7930</v>
      </c>
      <c r="D460" s="21" t="s">
        <v>7934</v>
      </c>
      <c r="E460" s="22">
        <v>45504</v>
      </c>
      <c r="F460" s="23">
        <v>11891.25</v>
      </c>
      <c r="G460" s="21">
        <v>411</v>
      </c>
      <c r="H460" s="21" t="s">
        <v>9</v>
      </c>
      <c r="I460" s="21">
        <f>IF(shipments[[#This Row],[Boxes]]&gt;0,shipments[[#This Row],[Amount]]/shipments[[#This Row],[Boxes]],"NA")</f>
        <v>28.932481751824817</v>
      </c>
      <c r="J460" s="21" t="str">
        <f>IF(shipments[[#This Row],[Order_Status]] = "Delivered","Yes","No")</f>
        <v>No</v>
      </c>
      <c r="K460" s="21" t="str">
        <f>TEXT(shipments[[#This Row],[Shipdate]],"MMMM")</f>
        <v>July</v>
      </c>
      <c r="L460" s="21">
        <f>YEAR(shipments[[#This Row],[Shipdate]])</f>
        <v>2024</v>
      </c>
    </row>
    <row r="461" spans="1:12" x14ac:dyDescent="0.3">
      <c r="A461" s="21" t="s">
        <v>465</v>
      </c>
      <c r="B461" s="21" t="s">
        <v>7940</v>
      </c>
      <c r="C461" s="21" t="s">
        <v>7930</v>
      </c>
      <c r="D461" s="21" t="s">
        <v>7935</v>
      </c>
      <c r="E461" s="22">
        <v>45512</v>
      </c>
      <c r="F461" s="23">
        <v>1829.25</v>
      </c>
      <c r="G461" s="21">
        <v>74</v>
      </c>
      <c r="H461" s="21" t="s">
        <v>9</v>
      </c>
      <c r="I461" s="21">
        <f>IF(shipments[[#This Row],[Boxes]]&gt;0,shipments[[#This Row],[Amount]]/shipments[[#This Row],[Boxes]],"NA")</f>
        <v>24.719594594594593</v>
      </c>
      <c r="J461" s="21" t="str">
        <f>IF(shipments[[#This Row],[Order_Status]] = "Delivered","Yes","No")</f>
        <v>No</v>
      </c>
      <c r="K461" s="21" t="str">
        <f>TEXT(shipments[[#This Row],[Shipdate]],"MMMM")</f>
        <v>August</v>
      </c>
      <c r="L461" s="21">
        <f>YEAR(shipments[[#This Row],[Shipdate]])</f>
        <v>2024</v>
      </c>
    </row>
    <row r="462" spans="1:12" x14ac:dyDescent="0.3">
      <c r="A462" t="s">
        <v>466</v>
      </c>
      <c r="B462" t="s">
        <v>7940</v>
      </c>
      <c r="C462" t="s">
        <v>7930</v>
      </c>
      <c r="D462" t="s">
        <v>7938</v>
      </c>
      <c r="E462" s="1">
        <v>45205</v>
      </c>
      <c r="F462" s="6">
        <v>4979.25</v>
      </c>
      <c r="G462">
        <v>178</v>
      </c>
      <c r="H462" t="s">
        <v>3</v>
      </c>
      <c r="I462">
        <f>IF(shipments[[#This Row],[Boxes]]&gt;0,shipments[[#This Row],[Amount]]/shipments[[#This Row],[Boxes]],"NA")</f>
        <v>27.973314606741575</v>
      </c>
      <c r="J462" t="str">
        <f>IF(shipments[[#This Row],[Order_Status]] = "Delivered","Yes","No")</f>
        <v>Yes</v>
      </c>
      <c r="K462" t="str">
        <f>TEXT(shipments[[#This Row],[Shipdate]],"MMMM")</f>
        <v>October</v>
      </c>
      <c r="L462">
        <f>YEAR(shipments[[#This Row],[Shipdate]])</f>
        <v>2023</v>
      </c>
    </row>
    <row r="463" spans="1:12" x14ac:dyDescent="0.3">
      <c r="A463" t="s">
        <v>467</v>
      </c>
      <c r="B463" t="s">
        <v>7940</v>
      </c>
      <c r="C463" t="s">
        <v>7930</v>
      </c>
      <c r="D463" t="s">
        <v>7938</v>
      </c>
      <c r="E463" s="1">
        <v>45337</v>
      </c>
      <c r="F463" s="6">
        <v>627.75</v>
      </c>
      <c r="G463">
        <v>24</v>
      </c>
      <c r="H463" t="s">
        <v>3</v>
      </c>
      <c r="I463">
        <f>IF(shipments[[#This Row],[Boxes]]&gt;0,shipments[[#This Row],[Amount]]/shipments[[#This Row],[Boxes]],"NA")</f>
        <v>26.15625</v>
      </c>
      <c r="J463" t="str">
        <f>IF(shipments[[#This Row],[Order_Status]] = "Delivered","Yes","No")</f>
        <v>Yes</v>
      </c>
      <c r="K463" t="str">
        <f>TEXT(shipments[[#This Row],[Shipdate]],"MMMM")</f>
        <v>February</v>
      </c>
      <c r="L463">
        <f>YEAR(shipments[[#This Row],[Shipdate]])</f>
        <v>2024</v>
      </c>
    </row>
    <row r="464" spans="1:12" x14ac:dyDescent="0.3">
      <c r="A464" t="s">
        <v>468</v>
      </c>
      <c r="B464" t="s">
        <v>7940</v>
      </c>
      <c r="C464" t="s">
        <v>7931</v>
      </c>
      <c r="D464" t="s">
        <v>7937</v>
      </c>
      <c r="E464" s="1">
        <v>45047</v>
      </c>
      <c r="F464" s="6">
        <v>9411.75</v>
      </c>
      <c r="G464">
        <v>856</v>
      </c>
      <c r="H464" t="s">
        <v>3</v>
      </c>
      <c r="I464">
        <f>IF(shipments[[#This Row],[Boxes]]&gt;0,shipments[[#This Row],[Amount]]/shipments[[#This Row],[Boxes]],"NA")</f>
        <v>10.995035046728972</v>
      </c>
      <c r="J464" t="str">
        <f>IF(shipments[[#This Row],[Order_Status]] = "Delivered","Yes","No")</f>
        <v>Yes</v>
      </c>
      <c r="K464" t="str">
        <f>TEXT(shipments[[#This Row],[Shipdate]],"MMMM")</f>
        <v>May</v>
      </c>
      <c r="L464">
        <f>YEAR(shipments[[#This Row],[Shipdate]])</f>
        <v>2023</v>
      </c>
    </row>
    <row r="465" spans="1:12" x14ac:dyDescent="0.3">
      <c r="A465" t="s">
        <v>469</v>
      </c>
      <c r="B465" t="s">
        <v>7940</v>
      </c>
      <c r="C465" t="s">
        <v>7932</v>
      </c>
      <c r="D465" t="s">
        <v>7934</v>
      </c>
      <c r="E465" s="1">
        <v>45253</v>
      </c>
      <c r="F465" s="6">
        <v>6390</v>
      </c>
      <c r="G465">
        <v>710</v>
      </c>
      <c r="H465" t="s">
        <v>3</v>
      </c>
      <c r="I465">
        <f>IF(shipments[[#This Row],[Boxes]]&gt;0,shipments[[#This Row],[Amount]]/shipments[[#This Row],[Boxes]],"NA")</f>
        <v>9</v>
      </c>
      <c r="J465" t="str">
        <f>IF(shipments[[#This Row],[Order_Status]] = "Delivered","Yes","No")</f>
        <v>Yes</v>
      </c>
      <c r="K465" t="str">
        <f>TEXT(shipments[[#This Row],[Shipdate]],"MMMM")</f>
        <v>November</v>
      </c>
      <c r="L465">
        <f>YEAR(shipments[[#This Row],[Shipdate]])</f>
        <v>2023</v>
      </c>
    </row>
    <row r="466" spans="1:12" x14ac:dyDescent="0.3">
      <c r="A466" t="s">
        <v>470</v>
      </c>
      <c r="B466" t="s">
        <v>7940</v>
      </c>
      <c r="C466" t="s">
        <v>7933</v>
      </c>
      <c r="D466" t="s">
        <v>7937</v>
      </c>
      <c r="E466" s="1">
        <v>45201</v>
      </c>
      <c r="F466" s="6">
        <v>5818.5</v>
      </c>
      <c r="G466">
        <v>307</v>
      </c>
      <c r="H466" t="s">
        <v>3</v>
      </c>
      <c r="I466">
        <f>IF(shipments[[#This Row],[Boxes]]&gt;0,shipments[[#This Row],[Amount]]/shipments[[#This Row],[Boxes]],"NA")</f>
        <v>18.952768729641694</v>
      </c>
      <c r="J466" t="str">
        <f>IF(shipments[[#This Row],[Order_Status]] = "Delivered","Yes","No")</f>
        <v>Yes</v>
      </c>
      <c r="K466" t="str">
        <f>TEXT(shipments[[#This Row],[Shipdate]],"MMMM")</f>
        <v>October</v>
      </c>
      <c r="L466">
        <f>YEAR(shipments[[#This Row],[Shipdate]])</f>
        <v>2023</v>
      </c>
    </row>
    <row r="467" spans="1:12" x14ac:dyDescent="0.3">
      <c r="A467" s="21" t="s">
        <v>471</v>
      </c>
      <c r="B467" s="21" t="s">
        <v>7940</v>
      </c>
      <c r="C467" s="21" t="s">
        <v>7933</v>
      </c>
      <c r="D467" s="21" t="s">
        <v>7939</v>
      </c>
      <c r="E467" s="22">
        <v>45246</v>
      </c>
      <c r="F467" s="23">
        <v>3485.25</v>
      </c>
      <c r="G467" s="21">
        <v>175</v>
      </c>
      <c r="H467" s="21" t="s">
        <v>25</v>
      </c>
      <c r="I467" s="21">
        <f>IF(shipments[[#This Row],[Boxes]]&gt;0,shipments[[#This Row],[Amount]]/shipments[[#This Row],[Boxes]],"NA")</f>
        <v>19.915714285714287</v>
      </c>
      <c r="J467" s="21" t="str">
        <f>IF(shipments[[#This Row],[Order_Status]] = "Delivered","Yes","No")</f>
        <v>No</v>
      </c>
      <c r="K467" s="21" t="str">
        <f>TEXT(shipments[[#This Row],[Shipdate]],"MMMM")</f>
        <v>November</v>
      </c>
      <c r="L467" s="21">
        <f>YEAR(shipments[[#This Row],[Shipdate]])</f>
        <v>2023</v>
      </c>
    </row>
    <row r="468" spans="1:12" x14ac:dyDescent="0.3">
      <c r="A468" t="s">
        <v>472</v>
      </c>
      <c r="B468" t="s">
        <v>7940</v>
      </c>
      <c r="C468" t="s">
        <v>7912</v>
      </c>
      <c r="D468" t="s">
        <v>7937</v>
      </c>
      <c r="E468" s="1">
        <v>45343</v>
      </c>
      <c r="F468" s="6">
        <v>351</v>
      </c>
      <c r="G468">
        <v>30</v>
      </c>
      <c r="H468" t="s">
        <v>3</v>
      </c>
      <c r="I468">
        <f>IF(shipments[[#This Row],[Boxes]]&gt;0,shipments[[#This Row],[Amount]]/shipments[[#This Row],[Boxes]],"NA")</f>
        <v>11.7</v>
      </c>
      <c r="J468" t="str">
        <f>IF(shipments[[#This Row],[Order_Status]] = "Delivered","Yes","No")</f>
        <v>Yes</v>
      </c>
      <c r="K468" t="str">
        <f>TEXT(shipments[[#This Row],[Shipdate]],"MMMM")</f>
        <v>February</v>
      </c>
      <c r="L468">
        <f>YEAR(shipments[[#This Row],[Shipdate]])</f>
        <v>2024</v>
      </c>
    </row>
    <row r="469" spans="1:12" x14ac:dyDescent="0.3">
      <c r="A469" t="s">
        <v>473</v>
      </c>
      <c r="B469" t="s">
        <v>7940</v>
      </c>
      <c r="C469" t="s">
        <v>7912</v>
      </c>
      <c r="D469" t="s">
        <v>7939</v>
      </c>
      <c r="E469" s="1">
        <v>45457</v>
      </c>
      <c r="F469" s="6">
        <v>11178</v>
      </c>
      <c r="G469">
        <v>932</v>
      </c>
      <c r="H469" t="s">
        <v>3</v>
      </c>
      <c r="I469">
        <f>IF(shipments[[#This Row],[Boxes]]&gt;0,shipments[[#This Row],[Amount]]/shipments[[#This Row],[Boxes]],"NA")</f>
        <v>11.993562231759658</v>
      </c>
      <c r="J469" t="str">
        <f>IF(shipments[[#This Row],[Order_Status]] = "Delivered","Yes","No")</f>
        <v>Yes</v>
      </c>
      <c r="K469" t="str">
        <f>TEXT(shipments[[#This Row],[Shipdate]],"MMMM")</f>
        <v>June</v>
      </c>
      <c r="L469">
        <f>YEAR(shipments[[#This Row],[Shipdate]])</f>
        <v>2024</v>
      </c>
    </row>
    <row r="470" spans="1:12" x14ac:dyDescent="0.3">
      <c r="A470" s="21" t="s">
        <v>474</v>
      </c>
      <c r="B470" s="21" t="s">
        <v>7940</v>
      </c>
      <c r="C470" s="21" t="s">
        <v>7912</v>
      </c>
      <c r="D470" s="21" t="s">
        <v>7937</v>
      </c>
      <c r="E470" s="22">
        <v>45532</v>
      </c>
      <c r="F470" s="23">
        <v>1359</v>
      </c>
      <c r="G470" s="21">
        <v>114</v>
      </c>
      <c r="H470" s="21" t="s">
        <v>9</v>
      </c>
      <c r="I470" s="21">
        <f>IF(shipments[[#This Row],[Boxes]]&gt;0,shipments[[#This Row],[Amount]]/shipments[[#This Row],[Boxes]],"NA")</f>
        <v>11.921052631578947</v>
      </c>
      <c r="J470" s="21" t="str">
        <f>IF(shipments[[#This Row],[Order_Status]] = "Delivered","Yes","No")</f>
        <v>No</v>
      </c>
      <c r="K470" s="21" t="str">
        <f>TEXT(shipments[[#This Row],[Shipdate]],"MMMM")</f>
        <v>August</v>
      </c>
      <c r="L470" s="21">
        <f>YEAR(shipments[[#This Row],[Shipdate]])</f>
        <v>2024</v>
      </c>
    </row>
    <row r="471" spans="1:12" x14ac:dyDescent="0.3">
      <c r="A471" s="21" t="s">
        <v>475</v>
      </c>
      <c r="B471" s="21" t="s">
        <v>7940</v>
      </c>
      <c r="C471" s="21" t="s">
        <v>7913</v>
      </c>
      <c r="D471" s="21" t="s">
        <v>7934</v>
      </c>
      <c r="E471" s="22">
        <v>45534</v>
      </c>
      <c r="F471" s="23">
        <v>6248.25</v>
      </c>
      <c r="G471" s="21">
        <v>417</v>
      </c>
      <c r="H471" s="21" t="s">
        <v>9</v>
      </c>
      <c r="I471" s="21">
        <f>IF(shipments[[#This Row],[Boxes]]&gt;0,shipments[[#This Row],[Amount]]/shipments[[#This Row],[Boxes]],"NA")</f>
        <v>14.983812949640289</v>
      </c>
      <c r="J471" s="21" t="str">
        <f>IF(shipments[[#This Row],[Order_Status]] = "Delivered","Yes","No")</f>
        <v>No</v>
      </c>
      <c r="K471" s="21" t="str">
        <f>TEXT(shipments[[#This Row],[Shipdate]],"MMMM")</f>
        <v>August</v>
      </c>
      <c r="L471" s="21">
        <f>YEAR(shipments[[#This Row],[Shipdate]])</f>
        <v>2024</v>
      </c>
    </row>
    <row r="472" spans="1:12" x14ac:dyDescent="0.3">
      <c r="A472" t="s">
        <v>476</v>
      </c>
      <c r="B472" t="s">
        <v>7940</v>
      </c>
      <c r="C472" t="s">
        <v>7915</v>
      </c>
      <c r="D472" t="s">
        <v>7935</v>
      </c>
      <c r="E472" s="1">
        <v>45226</v>
      </c>
      <c r="F472" s="6">
        <v>9353.25</v>
      </c>
      <c r="G472">
        <v>1040</v>
      </c>
      <c r="H472" t="s">
        <v>3</v>
      </c>
      <c r="I472">
        <f>IF(shipments[[#This Row],[Boxes]]&gt;0,shipments[[#This Row],[Amount]]/shipments[[#This Row],[Boxes]],"NA")</f>
        <v>8.9935096153846157</v>
      </c>
      <c r="J472" t="str">
        <f>IF(shipments[[#This Row],[Order_Status]] = "Delivered","Yes","No")</f>
        <v>Yes</v>
      </c>
      <c r="K472" t="str">
        <f>TEXT(shipments[[#This Row],[Shipdate]],"MMMM")</f>
        <v>October</v>
      </c>
      <c r="L472">
        <f>YEAR(shipments[[#This Row],[Shipdate]])</f>
        <v>2023</v>
      </c>
    </row>
    <row r="473" spans="1:12" x14ac:dyDescent="0.3">
      <c r="A473" t="s">
        <v>477</v>
      </c>
      <c r="B473" t="s">
        <v>7940</v>
      </c>
      <c r="C473" t="s">
        <v>7915</v>
      </c>
      <c r="D473" t="s">
        <v>7939</v>
      </c>
      <c r="E473" s="1">
        <v>45002</v>
      </c>
      <c r="F473" s="6">
        <v>4630.5</v>
      </c>
      <c r="G473">
        <v>927</v>
      </c>
      <c r="H473" t="s">
        <v>3</v>
      </c>
      <c r="I473">
        <f>IF(shipments[[#This Row],[Boxes]]&gt;0,shipments[[#This Row],[Amount]]/shipments[[#This Row],[Boxes]],"NA")</f>
        <v>4.9951456310679614</v>
      </c>
      <c r="J473" t="str">
        <f>IF(shipments[[#This Row],[Order_Status]] = "Delivered","Yes","No")</f>
        <v>Yes</v>
      </c>
      <c r="K473" t="str">
        <f>TEXT(shipments[[#This Row],[Shipdate]],"MMMM")</f>
        <v>March</v>
      </c>
      <c r="L473">
        <f>YEAR(shipments[[#This Row],[Shipdate]])</f>
        <v>2023</v>
      </c>
    </row>
    <row r="474" spans="1:12" x14ac:dyDescent="0.3">
      <c r="A474" t="s">
        <v>478</v>
      </c>
      <c r="B474" t="s">
        <v>7940</v>
      </c>
      <c r="C474" t="s">
        <v>7915</v>
      </c>
      <c r="D474" t="s">
        <v>7936</v>
      </c>
      <c r="E474" s="1">
        <v>45099</v>
      </c>
      <c r="F474" s="6">
        <v>8095.5</v>
      </c>
      <c r="G474">
        <v>1012</v>
      </c>
      <c r="H474" t="s">
        <v>3</v>
      </c>
      <c r="I474">
        <f>IF(shipments[[#This Row],[Boxes]]&gt;0,shipments[[#This Row],[Amount]]/shipments[[#This Row],[Boxes]],"NA")</f>
        <v>7.9995059288537549</v>
      </c>
      <c r="J474" t="str">
        <f>IF(shipments[[#This Row],[Order_Status]] = "Delivered","Yes","No")</f>
        <v>Yes</v>
      </c>
      <c r="K474" t="str">
        <f>TEXT(shipments[[#This Row],[Shipdate]],"MMMM")</f>
        <v>June</v>
      </c>
      <c r="L474">
        <f>YEAR(shipments[[#This Row],[Shipdate]])</f>
        <v>2023</v>
      </c>
    </row>
    <row r="475" spans="1:12" x14ac:dyDescent="0.3">
      <c r="A475" t="s">
        <v>479</v>
      </c>
      <c r="B475" t="s">
        <v>7940</v>
      </c>
      <c r="C475" t="s">
        <v>7915</v>
      </c>
      <c r="D475" t="s">
        <v>7936</v>
      </c>
      <c r="E475" s="1">
        <v>45294</v>
      </c>
      <c r="F475" s="6">
        <v>9029.25</v>
      </c>
      <c r="G475">
        <v>1129</v>
      </c>
      <c r="H475" t="s">
        <v>3</v>
      </c>
      <c r="I475">
        <f>IF(shipments[[#This Row],[Boxes]]&gt;0,shipments[[#This Row],[Amount]]/shipments[[#This Row],[Boxes]],"NA")</f>
        <v>7.9975642161204608</v>
      </c>
      <c r="J475" t="str">
        <f>IF(shipments[[#This Row],[Order_Status]] = "Delivered","Yes","No")</f>
        <v>Yes</v>
      </c>
      <c r="K475" t="str">
        <f>TEXT(shipments[[#This Row],[Shipdate]],"MMMM")</f>
        <v>January</v>
      </c>
      <c r="L475">
        <f>YEAR(shipments[[#This Row],[Shipdate]])</f>
        <v>2024</v>
      </c>
    </row>
    <row r="476" spans="1:12" x14ac:dyDescent="0.3">
      <c r="A476" t="s">
        <v>480</v>
      </c>
      <c r="B476" t="s">
        <v>7940</v>
      </c>
      <c r="C476" t="s">
        <v>7915</v>
      </c>
      <c r="D476" t="s">
        <v>7935</v>
      </c>
      <c r="E476" s="1">
        <v>45463</v>
      </c>
      <c r="F476" s="6">
        <v>580.5</v>
      </c>
      <c r="G476">
        <v>97</v>
      </c>
      <c r="H476" t="s">
        <v>3</v>
      </c>
      <c r="I476">
        <f>IF(shipments[[#This Row],[Boxes]]&gt;0,shipments[[#This Row],[Amount]]/shipments[[#This Row],[Boxes]],"NA")</f>
        <v>5.9845360824742269</v>
      </c>
      <c r="J476" t="str">
        <f>IF(shipments[[#This Row],[Order_Status]] = "Delivered","Yes","No")</f>
        <v>Yes</v>
      </c>
      <c r="K476" t="str">
        <f>TEXT(shipments[[#This Row],[Shipdate]],"MMMM")</f>
        <v>June</v>
      </c>
      <c r="L476">
        <f>YEAR(shipments[[#This Row],[Shipdate]])</f>
        <v>2024</v>
      </c>
    </row>
    <row r="477" spans="1:12" x14ac:dyDescent="0.3">
      <c r="A477" t="s">
        <v>481</v>
      </c>
      <c r="B477" t="s">
        <v>7940</v>
      </c>
      <c r="C477" t="s">
        <v>7916</v>
      </c>
      <c r="D477" t="s">
        <v>7937</v>
      </c>
      <c r="E477" s="1">
        <v>45254</v>
      </c>
      <c r="F477" s="6">
        <v>4002.75</v>
      </c>
      <c r="G477">
        <v>501</v>
      </c>
      <c r="H477" t="s">
        <v>3</v>
      </c>
      <c r="I477">
        <f>IF(shipments[[#This Row],[Boxes]]&gt;0,shipments[[#This Row],[Amount]]/shipments[[#This Row],[Boxes]],"NA")</f>
        <v>7.9895209580838324</v>
      </c>
      <c r="J477" t="str">
        <f>IF(shipments[[#This Row],[Order_Status]] = "Delivered","Yes","No")</f>
        <v>Yes</v>
      </c>
      <c r="K477" t="str">
        <f>TEXT(shipments[[#This Row],[Shipdate]],"MMMM")</f>
        <v>November</v>
      </c>
      <c r="L477">
        <f>YEAR(shipments[[#This Row],[Shipdate]])</f>
        <v>2023</v>
      </c>
    </row>
    <row r="478" spans="1:12" x14ac:dyDescent="0.3">
      <c r="A478" t="s">
        <v>482</v>
      </c>
      <c r="B478" t="s">
        <v>7940</v>
      </c>
      <c r="C478" t="s">
        <v>7916</v>
      </c>
      <c r="D478" t="s">
        <v>7935</v>
      </c>
      <c r="E478" s="1">
        <v>44946</v>
      </c>
      <c r="F478" s="6">
        <v>2254.5</v>
      </c>
      <c r="G478">
        <v>251</v>
      </c>
      <c r="H478" t="s">
        <v>3</v>
      </c>
      <c r="I478">
        <f>IF(shipments[[#This Row],[Boxes]]&gt;0,shipments[[#This Row],[Amount]]/shipments[[#This Row],[Boxes]],"NA")</f>
        <v>8.9820717131474108</v>
      </c>
      <c r="J478" t="str">
        <f>IF(shipments[[#This Row],[Order_Status]] = "Delivered","Yes","No")</f>
        <v>Yes</v>
      </c>
      <c r="K478" t="str">
        <f>TEXT(shipments[[#This Row],[Shipdate]],"MMMM")</f>
        <v>January</v>
      </c>
      <c r="L478">
        <f>YEAR(shipments[[#This Row],[Shipdate]])</f>
        <v>2023</v>
      </c>
    </row>
    <row r="479" spans="1:12" x14ac:dyDescent="0.3">
      <c r="A479" t="s">
        <v>483</v>
      </c>
      <c r="B479" t="s">
        <v>7940</v>
      </c>
      <c r="C479" t="s">
        <v>7916</v>
      </c>
      <c r="D479" t="s">
        <v>7939</v>
      </c>
      <c r="E479" s="1">
        <v>45316</v>
      </c>
      <c r="F479" s="6">
        <v>1419.75</v>
      </c>
      <c r="G479">
        <v>284</v>
      </c>
      <c r="H479" t="s">
        <v>3</v>
      </c>
      <c r="I479">
        <f>IF(shipments[[#This Row],[Boxes]]&gt;0,shipments[[#This Row],[Amount]]/shipments[[#This Row],[Boxes]],"NA")</f>
        <v>4.999119718309859</v>
      </c>
      <c r="J479" t="str">
        <f>IF(shipments[[#This Row],[Order_Status]] = "Delivered","Yes","No")</f>
        <v>Yes</v>
      </c>
      <c r="K479" t="str">
        <f>TEXT(shipments[[#This Row],[Shipdate]],"MMMM")</f>
        <v>January</v>
      </c>
      <c r="L479">
        <f>YEAR(shipments[[#This Row],[Shipdate]])</f>
        <v>2024</v>
      </c>
    </row>
    <row r="480" spans="1:12" x14ac:dyDescent="0.3">
      <c r="A480" t="s">
        <v>484</v>
      </c>
      <c r="B480" t="s">
        <v>7940</v>
      </c>
      <c r="C480" t="s">
        <v>7916</v>
      </c>
      <c r="D480" t="s">
        <v>7934</v>
      </c>
      <c r="E480" s="1">
        <v>45112</v>
      </c>
      <c r="F480" s="6">
        <v>4815</v>
      </c>
      <c r="G480">
        <v>688</v>
      </c>
      <c r="H480" t="s">
        <v>3</v>
      </c>
      <c r="I480">
        <f>IF(shipments[[#This Row],[Boxes]]&gt;0,shipments[[#This Row],[Amount]]/shipments[[#This Row],[Boxes]],"NA")</f>
        <v>6.9985465116279073</v>
      </c>
      <c r="J480" t="str">
        <f>IF(shipments[[#This Row],[Order_Status]] = "Delivered","Yes","No")</f>
        <v>Yes</v>
      </c>
      <c r="K480" t="str">
        <f>TEXT(shipments[[#This Row],[Shipdate]],"MMMM")</f>
        <v>July</v>
      </c>
      <c r="L480">
        <f>YEAR(shipments[[#This Row],[Shipdate]])</f>
        <v>2023</v>
      </c>
    </row>
    <row r="481" spans="1:12" x14ac:dyDescent="0.3">
      <c r="A481" t="s">
        <v>485</v>
      </c>
      <c r="B481" t="s">
        <v>7940</v>
      </c>
      <c r="C481" t="s">
        <v>7916</v>
      </c>
      <c r="D481" t="s">
        <v>7937</v>
      </c>
      <c r="E481" s="1">
        <v>45371</v>
      </c>
      <c r="F481" s="6">
        <v>7308</v>
      </c>
      <c r="G481">
        <v>1044</v>
      </c>
      <c r="H481" t="s">
        <v>3</v>
      </c>
      <c r="I481">
        <f>IF(shipments[[#This Row],[Boxes]]&gt;0,shipments[[#This Row],[Amount]]/shipments[[#This Row],[Boxes]],"NA")</f>
        <v>7</v>
      </c>
      <c r="J481" t="str">
        <f>IF(shipments[[#This Row],[Order_Status]] = "Delivered","Yes","No")</f>
        <v>Yes</v>
      </c>
      <c r="K481" t="str">
        <f>TEXT(shipments[[#This Row],[Shipdate]],"MMMM")</f>
        <v>March</v>
      </c>
      <c r="L481">
        <f>YEAR(shipments[[#This Row],[Shipdate]])</f>
        <v>2024</v>
      </c>
    </row>
    <row r="482" spans="1:12" x14ac:dyDescent="0.3">
      <c r="A482" t="s">
        <v>486</v>
      </c>
      <c r="B482" t="s">
        <v>7940</v>
      </c>
      <c r="C482" t="s">
        <v>7916</v>
      </c>
      <c r="D482" t="s">
        <v>7939</v>
      </c>
      <c r="E482" s="1">
        <v>44942</v>
      </c>
      <c r="F482" s="6">
        <v>8705.25</v>
      </c>
      <c r="G482">
        <v>1451</v>
      </c>
      <c r="H482" t="s">
        <v>3</v>
      </c>
      <c r="I482">
        <f>IF(shipments[[#This Row],[Boxes]]&gt;0,shipments[[#This Row],[Amount]]/shipments[[#This Row],[Boxes]],"NA")</f>
        <v>5.9994831150930397</v>
      </c>
      <c r="J482" t="str">
        <f>IF(shipments[[#This Row],[Order_Status]] = "Delivered","Yes","No")</f>
        <v>Yes</v>
      </c>
      <c r="K482" t="str">
        <f>TEXT(shipments[[#This Row],[Shipdate]],"MMMM")</f>
        <v>January</v>
      </c>
      <c r="L482">
        <f>YEAR(shipments[[#This Row],[Shipdate]])</f>
        <v>2023</v>
      </c>
    </row>
    <row r="483" spans="1:12" x14ac:dyDescent="0.3">
      <c r="A483" t="s">
        <v>487</v>
      </c>
      <c r="B483" t="s">
        <v>7940</v>
      </c>
      <c r="C483" t="s">
        <v>7917</v>
      </c>
      <c r="D483" t="s">
        <v>7939</v>
      </c>
      <c r="E483" s="1">
        <v>45219</v>
      </c>
      <c r="F483" s="6">
        <v>11256.75</v>
      </c>
      <c r="G483">
        <v>417</v>
      </c>
      <c r="H483" t="s">
        <v>3</v>
      </c>
      <c r="I483">
        <f>IF(shipments[[#This Row],[Boxes]]&gt;0,shipments[[#This Row],[Amount]]/shipments[[#This Row],[Boxes]],"NA")</f>
        <v>26.994604316546763</v>
      </c>
      <c r="J483" t="str">
        <f>IF(shipments[[#This Row],[Order_Status]] = "Delivered","Yes","No")</f>
        <v>Yes</v>
      </c>
      <c r="K483" t="str">
        <f>TEXT(shipments[[#This Row],[Shipdate]],"MMMM")</f>
        <v>October</v>
      </c>
      <c r="L483">
        <f>YEAR(shipments[[#This Row],[Shipdate]])</f>
        <v>2023</v>
      </c>
    </row>
    <row r="484" spans="1:12" x14ac:dyDescent="0.3">
      <c r="A484" t="s">
        <v>488</v>
      </c>
      <c r="B484" t="s">
        <v>7940</v>
      </c>
      <c r="C484" t="s">
        <v>7917</v>
      </c>
      <c r="D484" t="s">
        <v>7939</v>
      </c>
      <c r="E484" s="1">
        <v>45232</v>
      </c>
      <c r="F484" s="6">
        <v>1131.75</v>
      </c>
      <c r="G484">
        <v>41</v>
      </c>
      <c r="H484" t="s">
        <v>3</v>
      </c>
      <c r="I484">
        <f>IF(shipments[[#This Row],[Boxes]]&gt;0,shipments[[#This Row],[Amount]]/shipments[[#This Row],[Boxes]],"NA")</f>
        <v>27.603658536585368</v>
      </c>
      <c r="J484" t="str">
        <f>IF(shipments[[#This Row],[Order_Status]] = "Delivered","Yes","No")</f>
        <v>Yes</v>
      </c>
      <c r="K484" t="str">
        <f>TEXT(shipments[[#This Row],[Shipdate]],"MMMM")</f>
        <v>November</v>
      </c>
      <c r="L484">
        <f>YEAR(shipments[[#This Row],[Shipdate]])</f>
        <v>2023</v>
      </c>
    </row>
    <row r="485" spans="1:12" x14ac:dyDescent="0.3">
      <c r="A485" t="s">
        <v>489</v>
      </c>
      <c r="B485" t="s">
        <v>7940</v>
      </c>
      <c r="C485" t="s">
        <v>7918</v>
      </c>
      <c r="D485" t="s">
        <v>7939</v>
      </c>
      <c r="E485" s="1">
        <v>45139</v>
      </c>
      <c r="F485" s="6">
        <v>5458.5</v>
      </c>
      <c r="G485">
        <v>228</v>
      </c>
      <c r="H485" t="s">
        <v>3</v>
      </c>
      <c r="I485">
        <f>IF(shipments[[#This Row],[Boxes]]&gt;0,shipments[[#This Row],[Amount]]/shipments[[#This Row],[Boxes]],"NA")</f>
        <v>23.940789473684209</v>
      </c>
      <c r="J485" t="str">
        <f>IF(shipments[[#This Row],[Order_Status]] = "Delivered","Yes","No")</f>
        <v>Yes</v>
      </c>
      <c r="K485" t="str">
        <f>TEXT(shipments[[#This Row],[Shipdate]],"MMMM")</f>
        <v>August</v>
      </c>
      <c r="L485">
        <f>YEAR(shipments[[#This Row],[Shipdate]])</f>
        <v>2023</v>
      </c>
    </row>
    <row r="486" spans="1:12" x14ac:dyDescent="0.3">
      <c r="A486" t="s">
        <v>490</v>
      </c>
      <c r="B486" t="s">
        <v>7940</v>
      </c>
      <c r="C486" t="s">
        <v>7918</v>
      </c>
      <c r="D486" t="s">
        <v>7938</v>
      </c>
      <c r="E486" s="1">
        <v>45322</v>
      </c>
      <c r="F486" s="6">
        <v>4335.75</v>
      </c>
      <c r="G486">
        <v>155</v>
      </c>
      <c r="H486" t="s">
        <v>3</v>
      </c>
      <c r="I486">
        <f>IF(shipments[[#This Row],[Boxes]]&gt;0,shipments[[#This Row],[Amount]]/shipments[[#This Row],[Boxes]],"NA")</f>
        <v>27.97258064516129</v>
      </c>
      <c r="J486" t="str">
        <f>IF(shipments[[#This Row],[Order_Status]] = "Delivered","Yes","No")</f>
        <v>Yes</v>
      </c>
      <c r="K486" t="str">
        <f>TEXT(shipments[[#This Row],[Shipdate]],"MMMM")</f>
        <v>January</v>
      </c>
      <c r="L486">
        <f>YEAR(shipments[[#This Row],[Shipdate]])</f>
        <v>2024</v>
      </c>
    </row>
    <row r="487" spans="1:12" x14ac:dyDescent="0.3">
      <c r="A487" s="21" t="s">
        <v>491</v>
      </c>
      <c r="B487" s="21" t="s">
        <v>7940</v>
      </c>
      <c r="C487" s="21" t="s">
        <v>7918</v>
      </c>
      <c r="D487" s="21" t="s">
        <v>7934</v>
      </c>
      <c r="E487" s="22">
        <v>45540</v>
      </c>
      <c r="F487" s="23">
        <v>6115.5</v>
      </c>
      <c r="G487" s="21">
        <v>245</v>
      </c>
      <c r="H487" s="21" t="s">
        <v>16</v>
      </c>
      <c r="I487" s="21">
        <f>IF(shipments[[#This Row],[Boxes]]&gt;0,shipments[[#This Row],[Amount]]/shipments[[#This Row],[Boxes]],"NA")</f>
        <v>24.961224489795917</v>
      </c>
      <c r="J487" s="21" t="str">
        <f>IF(shipments[[#This Row],[Order_Status]] = "Delivered","Yes","No")</f>
        <v>No</v>
      </c>
      <c r="K487" s="21" t="str">
        <f>TEXT(shipments[[#This Row],[Shipdate]],"MMMM")</f>
        <v>September</v>
      </c>
      <c r="L487" s="21">
        <f>YEAR(shipments[[#This Row],[Shipdate]])</f>
        <v>2024</v>
      </c>
    </row>
    <row r="488" spans="1:12" x14ac:dyDescent="0.3">
      <c r="A488" t="s">
        <v>492</v>
      </c>
      <c r="B488" t="s">
        <v>7940</v>
      </c>
      <c r="C488" t="s">
        <v>7918</v>
      </c>
      <c r="D488" t="s">
        <v>7935</v>
      </c>
      <c r="E488" s="1">
        <v>45439</v>
      </c>
      <c r="F488" s="6">
        <v>4828.5</v>
      </c>
      <c r="G488">
        <v>202</v>
      </c>
      <c r="H488" t="s">
        <v>3</v>
      </c>
      <c r="I488">
        <f>IF(shipments[[#This Row],[Boxes]]&gt;0,shipments[[#This Row],[Amount]]/shipments[[#This Row],[Boxes]],"NA")</f>
        <v>23.903465346534652</v>
      </c>
      <c r="J488" t="str">
        <f>IF(shipments[[#This Row],[Order_Status]] = "Delivered","Yes","No")</f>
        <v>Yes</v>
      </c>
      <c r="K488" t="str">
        <f>TEXT(shipments[[#This Row],[Shipdate]],"MMMM")</f>
        <v>May</v>
      </c>
      <c r="L488">
        <f>YEAR(shipments[[#This Row],[Shipdate]])</f>
        <v>2024</v>
      </c>
    </row>
    <row r="489" spans="1:12" x14ac:dyDescent="0.3">
      <c r="A489" t="s">
        <v>493</v>
      </c>
      <c r="B489" t="s">
        <v>7940</v>
      </c>
      <c r="C489" t="s">
        <v>7918</v>
      </c>
      <c r="D489" t="s">
        <v>7939</v>
      </c>
      <c r="E489" s="1">
        <v>45127</v>
      </c>
      <c r="F489" s="6">
        <v>5352.75</v>
      </c>
      <c r="G489">
        <v>215</v>
      </c>
      <c r="H489" t="s">
        <v>3</v>
      </c>
      <c r="I489">
        <f>IF(shipments[[#This Row],[Boxes]]&gt;0,shipments[[#This Row],[Amount]]/shipments[[#This Row],[Boxes]],"NA")</f>
        <v>24.896511627906978</v>
      </c>
      <c r="J489" t="str">
        <f>IF(shipments[[#This Row],[Order_Status]] = "Delivered","Yes","No")</f>
        <v>Yes</v>
      </c>
      <c r="K489" t="str">
        <f>TEXT(shipments[[#This Row],[Shipdate]],"MMMM")</f>
        <v>July</v>
      </c>
      <c r="L489">
        <f>YEAR(shipments[[#This Row],[Shipdate]])</f>
        <v>2023</v>
      </c>
    </row>
    <row r="490" spans="1:12" x14ac:dyDescent="0.3">
      <c r="A490" t="s">
        <v>494</v>
      </c>
      <c r="B490" t="s">
        <v>7940</v>
      </c>
      <c r="C490" t="s">
        <v>7919</v>
      </c>
      <c r="D490" t="s">
        <v>7934</v>
      </c>
      <c r="E490" s="1">
        <v>45359</v>
      </c>
      <c r="F490" s="6">
        <v>1971</v>
      </c>
      <c r="G490">
        <v>99</v>
      </c>
      <c r="H490" t="s">
        <v>3</v>
      </c>
      <c r="I490">
        <f>IF(shipments[[#This Row],[Boxes]]&gt;0,shipments[[#This Row],[Amount]]/shipments[[#This Row],[Boxes]],"NA")</f>
        <v>19.90909090909091</v>
      </c>
      <c r="J490" t="str">
        <f>IF(shipments[[#This Row],[Order_Status]] = "Delivered","Yes","No")</f>
        <v>Yes</v>
      </c>
      <c r="K490" t="str">
        <f>TEXT(shipments[[#This Row],[Shipdate]],"MMMM")</f>
        <v>March</v>
      </c>
      <c r="L490">
        <f>YEAR(shipments[[#This Row],[Shipdate]])</f>
        <v>2024</v>
      </c>
    </row>
    <row r="491" spans="1:12" x14ac:dyDescent="0.3">
      <c r="A491" t="s">
        <v>495</v>
      </c>
      <c r="B491" t="s">
        <v>7940</v>
      </c>
      <c r="C491" t="s">
        <v>7919</v>
      </c>
      <c r="D491" t="s">
        <v>7935</v>
      </c>
      <c r="E491" s="1">
        <v>44995</v>
      </c>
      <c r="F491" s="6">
        <v>4936.5</v>
      </c>
      <c r="G491">
        <v>260</v>
      </c>
      <c r="H491" t="s">
        <v>3</v>
      </c>
      <c r="I491">
        <f>IF(shipments[[#This Row],[Boxes]]&gt;0,shipments[[#This Row],[Amount]]/shipments[[#This Row],[Boxes]],"NA")</f>
        <v>18.986538461538462</v>
      </c>
      <c r="J491" t="str">
        <f>IF(shipments[[#This Row],[Order_Status]] = "Delivered","Yes","No")</f>
        <v>Yes</v>
      </c>
      <c r="K491" t="str">
        <f>TEXT(shipments[[#This Row],[Shipdate]],"MMMM")</f>
        <v>March</v>
      </c>
      <c r="L491">
        <f>YEAR(shipments[[#This Row],[Shipdate]])</f>
        <v>2023</v>
      </c>
    </row>
    <row r="492" spans="1:12" x14ac:dyDescent="0.3">
      <c r="A492" t="s">
        <v>496</v>
      </c>
      <c r="B492" t="s">
        <v>7940</v>
      </c>
      <c r="C492" t="s">
        <v>7919</v>
      </c>
      <c r="D492" t="s">
        <v>7938</v>
      </c>
      <c r="E492" s="1">
        <v>45187</v>
      </c>
      <c r="F492" s="6">
        <v>4101.75</v>
      </c>
      <c r="G492">
        <v>196</v>
      </c>
      <c r="H492" t="s">
        <v>3</v>
      </c>
      <c r="I492">
        <f>IF(shipments[[#This Row],[Boxes]]&gt;0,shipments[[#This Row],[Amount]]/shipments[[#This Row],[Boxes]],"NA")</f>
        <v>20.927295918367346</v>
      </c>
      <c r="J492" t="str">
        <f>IF(shipments[[#This Row],[Order_Status]] = "Delivered","Yes","No")</f>
        <v>Yes</v>
      </c>
      <c r="K492" t="str">
        <f>TEXT(shipments[[#This Row],[Shipdate]],"MMMM")</f>
        <v>September</v>
      </c>
      <c r="L492">
        <f>YEAR(shipments[[#This Row],[Shipdate]])</f>
        <v>2023</v>
      </c>
    </row>
    <row r="493" spans="1:12" x14ac:dyDescent="0.3">
      <c r="A493" t="s">
        <v>497</v>
      </c>
      <c r="B493" t="s">
        <v>7940</v>
      </c>
      <c r="C493" t="s">
        <v>7920</v>
      </c>
      <c r="D493" t="s">
        <v>7939</v>
      </c>
      <c r="E493" s="1">
        <v>45082</v>
      </c>
      <c r="F493" s="6">
        <v>7200</v>
      </c>
      <c r="G493">
        <v>328</v>
      </c>
      <c r="H493" t="s">
        <v>3</v>
      </c>
      <c r="I493">
        <f>IF(shipments[[#This Row],[Boxes]]&gt;0,shipments[[#This Row],[Amount]]/shipments[[#This Row],[Boxes]],"NA")</f>
        <v>21.951219512195124</v>
      </c>
      <c r="J493" t="str">
        <f>IF(shipments[[#This Row],[Order_Status]] = "Delivered","Yes","No")</f>
        <v>Yes</v>
      </c>
      <c r="K493" t="str">
        <f>TEXT(shipments[[#This Row],[Shipdate]],"MMMM")</f>
        <v>June</v>
      </c>
      <c r="L493">
        <f>YEAR(shipments[[#This Row],[Shipdate]])</f>
        <v>2023</v>
      </c>
    </row>
    <row r="494" spans="1:12" x14ac:dyDescent="0.3">
      <c r="A494" t="s">
        <v>498</v>
      </c>
      <c r="B494" t="s">
        <v>7940</v>
      </c>
      <c r="C494" t="s">
        <v>7921</v>
      </c>
      <c r="D494" t="s">
        <v>7938</v>
      </c>
      <c r="E494" s="1">
        <v>44979</v>
      </c>
      <c r="F494" s="6">
        <v>11733.75</v>
      </c>
      <c r="G494">
        <v>839</v>
      </c>
      <c r="H494" t="s">
        <v>3</v>
      </c>
      <c r="I494">
        <f>IF(shipments[[#This Row],[Boxes]]&gt;0,shipments[[#This Row],[Amount]]/shipments[[#This Row],[Boxes]],"NA")</f>
        <v>13.985399284862932</v>
      </c>
      <c r="J494" t="str">
        <f>IF(shipments[[#This Row],[Order_Status]] = "Delivered","Yes","No")</f>
        <v>Yes</v>
      </c>
      <c r="K494" t="str">
        <f>TEXT(shipments[[#This Row],[Shipdate]],"MMMM")</f>
        <v>February</v>
      </c>
      <c r="L494">
        <f>YEAR(shipments[[#This Row],[Shipdate]])</f>
        <v>2023</v>
      </c>
    </row>
    <row r="495" spans="1:12" x14ac:dyDescent="0.3">
      <c r="A495" s="21" t="s">
        <v>499</v>
      </c>
      <c r="B495" s="21" t="s">
        <v>7940</v>
      </c>
      <c r="C495" s="21" t="s">
        <v>7921</v>
      </c>
      <c r="D495" s="21" t="s">
        <v>7934</v>
      </c>
      <c r="E495" s="22">
        <v>45505</v>
      </c>
      <c r="F495" s="23">
        <v>4007.25</v>
      </c>
      <c r="G495" s="21">
        <v>309</v>
      </c>
      <c r="H495" s="21" t="s">
        <v>9</v>
      </c>
      <c r="I495" s="21">
        <f>IF(shipments[[#This Row],[Boxes]]&gt;0,shipments[[#This Row],[Amount]]/shipments[[#This Row],[Boxes]],"NA")</f>
        <v>12.968446601941748</v>
      </c>
      <c r="J495" s="21" t="str">
        <f>IF(shipments[[#This Row],[Order_Status]] = "Delivered","Yes","No")</f>
        <v>No</v>
      </c>
      <c r="K495" s="21" t="str">
        <f>TEXT(shipments[[#This Row],[Shipdate]],"MMMM")</f>
        <v>August</v>
      </c>
      <c r="L495" s="21">
        <f>YEAR(shipments[[#This Row],[Shipdate]])</f>
        <v>2024</v>
      </c>
    </row>
    <row r="496" spans="1:12" x14ac:dyDescent="0.3">
      <c r="A496" t="s">
        <v>500</v>
      </c>
      <c r="B496" t="s">
        <v>7940</v>
      </c>
      <c r="C496" t="s">
        <v>7921</v>
      </c>
      <c r="D496" t="s">
        <v>7938</v>
      </c>
      <c r="E496" s="1">
        <v>45364</v>
      </c>
      <c r="F496" s="6">
        <v>15309</v>
      </c>
      <c r="G496">
        <v>1021</v>
      </c>
      <c r="H496" t="s">
        <v>3</v>
      </c>
      <c r="I496">
        <f>IF(shipments[[#This Row],[Boxes]]&gt;0,shipments[[#This Row],[Amount]]/shipments[[#This Row],[Boxes]],"NA")</f>
        <v>14.994123408423114</v>
      </c>
      <c r="J496" t="str">
        <f>IF(shipments[[#This Row],[Order_Status]] = "Delivered","Yes","No")</f>
        <v>Yes</v>
      </c>
      <c r="K496" t="str">
        <f>TEXT(shipments[[#This Row],[Shipdate]],"MMMM")</f>
        <v>March</v>
      </c>
      <c r="L496">
        <f>YEAR(shipments[[#This Row],[Shipdate]])</f>
        <v>2024</v>
      </c>
    </row>
    <row r="497" spans="1:12" x14ac:dyDescent="0.3">
      <c r="A497" s="21" t="s">
        <v>501</v>
      </c>
      <c r="B497" s="21" t="s">
        <v>7940</v>
      </c>
      <c r="C497" s="21" t="s">
        <v>7921</v>
      </c>
      <c r="D497" s="21" t="s">
        <v>7935</v>
      </c>
      <c r="E497" s="22">
        <v>45526</v>
      </c>
      <c r="F497" s="23">
        <v>4473</v>
      </c>
      <c r="G497" s="21">
        <v>299</v>
      </c>
      <c r="H497" s="21" t="s">
        <v>25</v>
      </c>
      <c r="I497" s="21">
        <f>IF(shipments[[#This Row],[Boxes]]&gt;0,shipments[[#This Row],[Amount]]/shipments[[#This Row],[Boxes]],"NA")</f>
        <v>14.959866220735785</v>
      </c>
      <c r="J497" s="21" t="str">
        <f>IF(shipments[[#This Row],[Order_Status]] = "Delivered","Yes","No")</f>
        <v>No</v>
      </c>
      <c r="K497" s="21" t="str">
        <f>TEXT(shipments[[#This Row],[Shipdate]],"MMMM")</f>
        <v>August</v>
      </c>
      <c r="L497" s="21">
        <f>YEAR(shipments[[#This Row],[Shipdate]])</f>
        <v>2024</v>
      </c>
    </row>
    <row r="498" spans="1:12" x14ac:dyDescent="0.3">
      <c r="A498" s="21" t="s">
        <v>502</v>
      </c>
      <c r="B498" s="21" t="s">
        <v>7940</v>
      </c>
      <c r="C498" s="21" t="s">
        <v>7921</v>
      </c>
      <c r="D498" s="21" t="s">
        <v>7939</v>
      </c>
      <c r="E498" s="22">
        <v>45555</v>
      </c>
      <c r="F498" s="23">
        <v>1251</v>
      </c>
      <c r="G498" s="21">
        <v>105</v>
      </c>
      <c r="H498" s="21" t="s">
        <v>16</v>
      </c>
      <c r="I498" s="21">
        <f>IF(shipments[[#This Row],[Boxes]]&gt;0,shipments[[#This Row],[Amount]]/shipments[[#This Row],[Boxes]],"NA")</f>
        <v>11.914285714285715</v>
      </c>
      <c r="J498" s="21" t="str">
        <f>IF(shipments[[#This Row],[Order_Status]] = "Delivered","Yes","No")</f>
        <v>No</v>
      </c>
      <c r="K498" s="21" t="str">
        <f>TEXT(shipments[[#This Row],[Shipdate]],"MMMM")</f>
        <v>September</v>
      </c>
      <c r="L498" s="21">
        <f>YEAR(shipments[[#This Row],[Shipdate]])</f>
        <v>2024</v>
      </c>
    </row>
    <row r="499" spans="1:12" x14ac:dyDescent="0.3">
      <c r="A499" t="s">
        <v>503</v>
      </c>
      <c r="B499" t="s">
        <v>7940</v>
      </c>
      <c r="C499" t="s">
        <v>7921</v>
      </c>
      <c r="D499" t="s">
        <v>7939</v>
      </c>
      <c r="E499" s="1">
        <v>44949</v>
      </c>
      <c r="F499" s="6">
        <v>18117</v>
      </c>
      <c r="G499">
        <v>1295</v>
      </c>
      <c r="H499" t="s">
        <v>3</v>
      </c>
      <c r="I499">
        <f>IF(shipments[[#This Row],[Boxes]]&gt;0,shipments[[#This Row],[Amount]]/shipments[[#This Row],[Boxes]],"NA")</f>
        <v>13.98996138996139</v>
      </c>
      <c r="J499" t="str">
        <f>IF(shipments[[#This Row],[Order_Status]] = "Delivered","Yes","No")</f>
        <v>Yes</v>
      </c>
      <c r="K499" t="str">
        <f>TEXT(shipments[[#This Row],[Shipdate]],"MMMM")</f>
        <v>January</v>
      </c>
      <c r="L499">
        <f>YEAR(shipments[[#This Row],[Shipdate]])</f>
        <v>2023</v>
      </c>
    </row>
    <row r="500" spans="1:12" x14ac:dyDescent="0.3">
      <c r="A500" t="s">
        <v>504</v>
      </c>
      <c r="B500" t="s">
        <v>7940</v>
      </c>
      <c r="C500" t="s">
        <v>7921</v>
      </c>
      <c r="D500" t="s">
        <v>7935</v>
      </c>
      <c r="E500" s="1">
        <v>45120</v>
      </c>
      <c r="F500" s="6">
        <v>1284.75</v>
      </c>
      <c r="G500">
        <v>108</v>
      </c>
      <c r="H500" t="s">
        <v>3</v>
      </c>
      <c r="I500">
        <f>IF(shipments[[#This Row],[Boxes]]&gt;0,shipments[[#This Row],[Amount]]/shipments[[#This Row],[Boxes]],"NA")</f>
        <v>11.895833333333334</v>
      </c>
      <c r="J500" t="str">
        <f>IF(shipments[[#This Row],[Order_Status]] = "Delivered","Yes","No")</f>
        <v>Yes</v>
      </c>
      <c r="K500" t="str">
        <f>TEXT(shipments[[#This Row],[Shipdate]],"MMMM")</f>
        <v>July</v>
      </c>
      <c r="L500">
        <f>YEAR(shipments[[#This Row],[Shipdate]])</f>
        <v>2023</v>
      </c>
    </row>
    <row r="501" spans="1:12" x14ac:dyDescent="0.3">
      <c r="A501" t="s">
        <v>505</v>
      </c>
      <c r="B501" t="s">
        <v>7940</v>
      </c>
      <c r="C501" t="s">
        <v>7922</v>
      </c>
      <c r="D501" t="s">
        <v>7938</v>
      </c>
      <c r="E501" s="1">
        <v>45035</v>
      </c>
      <c r="F501" s="6">
        <v>5026.5</v>
      </c>
      <c r="G501">
        <v>280</v>
      </c>
      <c r="H501" t="s">
        <v>3</v>
      </c>
      <c r="I501">
        <f>IF(shipments[[#This Row],[Boxes]]&gt;0,shipments[[#This Row],[Amount]]/shipments[[#This Row],[Boxes]],"NA")</f>
        <v>17.951785714285716</v>
      </c>
      <c r="J501" t="str">
        <f>IF(shipments[[#This Row],[Order_Status]] = "Delivered","Yes","No")</f>
        <v>Yes</v>
      </c>
      <c r="K501" t="str">
        <f>TEXT(shipments[[#This Row],[Shipdate]],"MMMM")</f>
        <v>April</v>
      </c>
      <c r="L501">
        <f>YEAR(shipments[[#This Row],[Shipdate]])</f>
        <v>2023</v>
      </c>
    </row>
    <row r="502" spans="1:12" x14ac:dyDescent="0.3">
      <c r="A502" t="s">
        <v>506</v>
      </c>
      <c r="B502" t="s">
        <v>7940</v>
      </c>
      <c r="C502" t="s">
        <v>7923</v>
      </c>
      <c r="D502" t="s">
        <v>7938</v>
      </c>
      <c r="E502" s="1">
        <v>45113</v>
      </c>
      <c r="F502" s="6">
        <v>7569</v>
      </c>
      <c r="G502">
        <v>474</v>
      </c>
      <c r="H502" t="s">
        <v>3</v>
      </c>
      <c r="I502">
        <f>IF(shipments[[#This Row],[Boxes]]&gt;0,shipments[[#This Row],[Amount]]/shipments[[#This Row],[Boxes]],"NA")</f>
        <v>15.968354430379748</v>
      </c>
      <c r="J502" t="str">
        <f>IF(shipments[[#This Row],[Order_Status]] = "Delivered","Yes","No")</f>
        <v>Yes</v>
      </c>
      <c r="K502" t="str">
        <f>TEXT(shipments[[#This Row],[Shipdate]],"MMMM")</f>
        <v>July</v>
      </c>
      <c r="L502">
        <f>YEAR(shipments[[#This Row],[Shipdate]])</f>
        <v>2023</v>
      </c>
    </row>
    <row r="503" spans="1:12" x14ac:dyDescent="0.3">
      <c r="A503" t="s">
        <v>507</v>
      </c>
      <c r="B503" t="s">
        <v>7940</v>
      </c>
      <c r="C503" t="s">
        <v>7923</v>
      </c>
      <c r="D503" t="s">
        <v>7939</v>
      </c>
      <c r="E503" s="1">
        <v>45464</v>
      </c>
      <c r="F503" s="6">
        <v>11081.25</v>
      </c>
      <c r="G503">
        <v>853</v>
      </c>
      <c r="H503" t="s">
        <v>3</v>
      </c>
      <c r="I503">
        <f>IF(shipments[[#This Row],[Boxes]]&gt;0,shipments[[#This Row],[Amount]]/shipments[[#This Row],[Boxes]],"NA")</f>
        <v>12.990914419695194</v>
      </c>
      <c r="J503" t="str">
        <f>IF(shipments[[#This Row],[Order_Status]] = "Delivered","Yes","No")</f>
        <v>Yes</v>
      </c>
      <c r="K503" t="str">
        <f>TEXT(shipments[[#This Row],[Shipdate]],"MMMM")</f>
        <v>June</v>
      </c>
      <c r="L503">
        <f>YEAR(shipments[[#This Row],[Shipdate]])</f>
        <v>2024</v>
      </c>
    </row>
    <row r="504" spans="1:12" x14ac:dyDescent="0.3">
      <c r="A504" t="s">
        <v>508</v>
      </c>
      <c r="B504" t="s">
        <v>7940</v>
      </c>
      <c r="C504" t="s">
        <v>7924</v>
      </c>
      <c r="D504" t="s">
        <v>7935</v>
      </c>
      <c r="E504" s="1">
        <v>44993</v>
      </c>
      <c r="F504" s="6">
        <v>333</v>
      </c>
      <c r="G504">
        <v>37</v>
      </c>
      <c r="H504" t="s">
        <v>3</v>
      </c>
      <c r="I504">
        <f>IF(shipments[[#This Row],[Boxes]]&gt;0,shipments[[#This Row],[Amount]]/shipments[[#This Row],[Boxes]],"NA")</f>
        <v>9</v>
      </c>
      <c r="J504" t="str">
        <f>IF(shipments[[#This Row],[Order_Status]] = "Delivered","Yes","No")</f>
        <v>Yes</v>
      </c>
      <c r="K504" t="str">
        <f>TEXT(shipments[[#This Row],[Shipdate]],"MMMM")</f>
        <v>March</v>
      </c>
      <c r="L504">
        <f>YEAR(shipments[[#This Row],[Shipdate]])</f>
        <v>2023</v>
      </c>
    </row>
    <row r="505" spans="1:12" x14ac:dyDescent="0.3">
      <c r="A505" t="s">
        <v>509</v>
      </c>
      <c r="B505" t="s">
        <v>7940</v>
      </c>
      <c r="C505" t="s">
        <v>7924</v>
      </c>
      <c r="D505" t="s">
        <v>7939</v>
      </c>
      <c r="E505" s="1">
        <v>45082</v>
      </c>
      <c r="F505" s="6">
        <v>7965</v>
      </c>
      <c r="G505">
        <v>797</v>
      </c>
      <c r="H505" t="s">
        <v>3</v>
      </c>
      <c r="I505">
        <f>IF(shipments[[#This Row],[Boxes]]&gt;0,shipments[[#This Row],[Amount]]/shipments[[#This Row],[Boxes]],"NA")</f>
        <v>9.9937264742785441</v>
      </c>
      <c r="J505" t="str">
        <f>IF(shipments[[#This Row],[Order_Status]] = "Delivered","Yes","No")</f>
        <v>Yes</v>
      </c>
      <c r="K505" t="str">
        <f>TEXT(shipments[[#This Row],[Shipdate]],"MMMM")</f>
        <v>June</v>
      </c>
      <c r="L505">
        <f>YEAR(shipments[[#This Row],[Shipdate]])</f>
        <v>2023</v>
      </c>
    </row>
    <row r="506" spans="1:12" x14ac:dyDescent="0.3">
      <c r="A506" t="s">
        <v>510</v>
      </c>
      <c r="B506" t="s">
        <v>7940</v>
      </c>
      <c r="C506" t="s">
        <v>7924</v>
      </c>
      <c r="D506" t="s">
        <v>7935</v>
      </c>
      <c r="E506" s="1">
        <v>44937</v>
      </c>
      <c r="F506" s="6">
        <v>8469</v>
      </c>
      <c r="G506">
        <v>1412</v>
      </c>
      <c r="H506" t="s">
        <v>3</v>
      </c>
      <c r="I506">
        <f>IF(shipments[[#This Row],[Boxes]]&gt;0,shipments[[#This Row],[Amount]]/shipments[[#This Row],[Boxes]],"NA")</f>
        <v>5.9978753541076486</v>
      </c>
      <c r="J506" t="str">
        <f>IF(shipments[[#This Row],[Order_Status]] = "Delivered","Yes","No")</f>
        <v>Yes</v>
      </c>
      <c r="K506" t="str">
        <f>TEXT(shipments[[#This Row],[Shipdate]],"MMMM")</f>
        <v>January</v>
      </c>
      <c r="L506">
        <f>YEAR(shipments[[#This Row],[Shipdate]])</f>
        <v>2023</v>
      </c>
    </row>
    <row r="507" spans="1:12" x14ac:dyDescent="0.3">
      <c r="A507" t="s">
        <v>511</v>
      </c>
      <c r="B507" t="s">
        <v>7940</v>
      </c>
      <c r="C507" t="s">
        <v>7924</v>
      </c>
      <c r="D507" t="s">
        <v>7939</v>
      </c>
      <c r="E507" s="1">
        <v>45083</v>
      </c>
      <c r="F507" s="6">
        <v>2592</v>
      </c>
      <c r="G507">
        <v>324</v>
      </c>
      <c r="H507" t="s">
        <v>3</v>
      </c>
      <c r="I507">
        <f>IF(shipments[[#This Row],[Boxes]]&gt;0,shipments[[#This Row],[Amount]]/shipments[[#This Row],[Boxes]],"NA")</f>
        <v>8</v>
      </c>
      <c r="J507" t="str">
        <f>IF(shipments[[#This Row],[Order_Status]] = "Delivered","Yes","No")</f>
        <v>Yes</v>
      </c>
      <c r="K507" t="str">
        <f>TEXT(shipments[[#This Row],[Shipdate]],"MMMM")</f>
        <v>June</v>
      </c>
      <c r="L507">
        <f>YEAR(shipments[[#This Row],[Shipdate]])</f>
        <v>2023</v>
      </c>
    </row>
    <row r="508" spans="1:12" x14ac:dyDescent="0.3">
      <c r="A508" t="s">
        <v>512</v>
      </c>
      <c r="B508" t="s">
        <v>7940</v>
      </c>
      <c r="C508" t="s">
        <v>7925</v>
      </c>
      <c r="D508" t="s">
        <v>7938</v>
      </c>
      <c r="E508" s="1">
        <v>45099</v>
      </c>
      <c r="F508" s="6">
        <v>7305.75</v>
      </c>
      <c r="G508">
        <v>488</v>
      </c>
      <c r="H508" t="s">
        <v>3</v>
      </c>
      <c r="I508">
        <f>IF(shipments[[#This Row],[Boxes]]&gt;0,shipments[[#This Row],[Amount]]/shipments[[#This Row],[Boxes]],"NA")</f>
        <v>14.970799180327869</v>
      </c>
      <c r="J508" t="str">
        <f>IF(shipments[[#This Row],[Order_Status]] = "Delivered","Yes","No")</f>
        <v>Yes</v>
      </c>
      <c r="K508" t="str">
        <f>TEXT(shipments[[#This Row],[Shipdate]],"MMMM")</f>
        <v>June</v>
      </c>
      <c r="L508">
        <f>YEAR(shipments[[#This Row],[Shipdate]])</f>
        <v>2023</v>
      </c>
    </row>
    <row r="509" spans="1:12" x14ac:dyDescent="0.3">
      <c r="A509" t="s">
        <v>513</v>
      </c>
      <c r="B509" t="s">
        <v>7940</v>
      </c>
      <c r="C509" t="s">
        <v>7925</v>
      </c>
      <c r="D509" t="s">
        <v>7938</v>
      </c>
      <c r="E509" s="1">
        <v>45328</v>
      </c>
      <c r="F509" s="6">
        <v>5157</v>
      </c>
      <c r="G509">
        <v>369</v>
      </c>
      <c r="H509" t="s">
        <v>3</v>
      </c>
      <c r="I509">
        <f>IF(shipments[[#This Row],[Boxes]]&gt;0,shipments[[#This Row],[Amount]]/shipments[[#This Row],[Boxes]],"NA")</f>
        <v>13.975609756097562</v>
      </c>
      <c r="J509" t="str">
        <f>IF(shipments[[#This Row],[Order_Status]] = "Delivered","Yes","No")</f>
        <v>Yes</v>
      </c>
      <c r="K509" t="str">
        <f>TEXT(shipments[[#This Row],[Shipdate]],"MMMM")</f>
        <v>February</v>
      </c>
      <c r="L509">
        <f>YEAR(shipments[[#This Row],[Shipdate]])</f>
        <v>2024</v>
      </c>
    </row>
    <row r="510" spans="1:12" x14ac:dyDescent="0.3">
      <c r="A510" t="s">
        <v>514</v>
      </c>
      <c r="B510" t="s">
        <v>7940</v>
      </c>
      <c r="C510" t="s">
        <v>7926</v>
      </c>
      <c r="D510" t="s">
        <v>7938</v>
      </c>
      <c r="E510" s="1">
        <v>44939</v>
      </c>
      <c r="F510" s="6">
        <v>540</v>
      </c>
      <c r="G510">
        <v>32</v>
      </c>
      <c r="H510" t="s">
        <v>3</v>
      </c>
      <c r="I510">
        <f>IF(shipments[[#This Row],[Boxes]]&gt;0,shipments[[#This Row],[Amount]]/shipments[[#This Row],[Boxes]],"NA")</f>
        <v>16.875</v>
      </c>
      <c r="J510" t="str">
        <f>IF(shipments[[#This Row],[Order_Status]] = "Delivered","Yes","No")</f>
        <v>Yes</v>
      </c>
      <c r="K510" t="str">
        <f>TEXT(shipments[[#This Row],[Shipdate]],"MMMM")</f>
        <v>January</v>
      </c>
      <c r="L510">
        <f>YEAR(shipments[[#This Row],[Shipdate]])</f>
        <v>2023</v>
      </c>
    </row>
    <row r="511" spans="1:12" x14ac:dyDescent="0.3">
      <c r="A511" t="s">
        <v>515</v>
      </c>
      <c r="B511" t="s">
        <v>7940</v>
      </c>
      <c r="C511" t="s">
        <v>7927</v>
      </c>
      <c r="D511" t="s">
        <v>7934</v>
      </c>
      <c r="E511" s="1">
        <v>45414</v>
      </c>
      <c r="F511" s="6">
        <v>2700</v>
      </c>
      <c r="G511">
        <v>180</v>
      </c>
      <c r="H511" t="s">
        <v>3</v>
      </c>
      <c r="I511">
        <f>IF(shipments[[#This Row],[Boxes]]&gt;0,shipments[[#This Row],[Amount]]/shipments[[#This Row],[Boxes]],"NA")</f>
        <v>15</v>
      </c>
      <c r="J511" t="str">
        <f>IF(shipments[[#This Row],[Order_Status]] = "Delivered","Yes","No")</f>
        <v>Yes</v>
      </c>
      <c r="K511" t="str">
        <f>TEXT(shipments[[#This Row],[Shipdate]],"MMMM")</f>
        <v>May</v>
      </c>
      <c r="L511">
        <f>YEAR(shipments[[#This Row],[Shipdate]])</f>
        <v>2024</v>
      </c>
    </row>
    <row r="512" spans="1:12" x14ac:dyDescent="0.3">
      <c r="A512" t="s">
        <v>516</v>
      </c>
      <c r="B512" t="s">
        <v>7940</v>
      </c>
      <c r="C512" t="s">
        <v>7927</v>
      </c>
      <c r="D512" t="s">
        <v>7938</v>
      </c>
      <c r="E512" s="1">
        <v>44992</v>
      </c>
      <c r="F512" s="6">
        <v>3244.5</v>
      </c>
      <c r="G512">
        <v>181</v>
      </c>
      <c r="H512" t="s">
        <v>3</v>
      </c>
      <c r="I512">
        <f>IF(shipments[[#This Row],[Boxes]]&gt;0,shipments[[#This Row],[Amount]]/shipments[[#This Row],[Boxes]],"NA")</f>
        <v>17.925414364640883</v>
      </c>
      <c r="J512" t="str">
        <f>IF(shipments[[#This Row],[Order_Status]] = "Delivered","Yes","No")</f>
        <v>Yes</v>
      </c>
      <c r="K512" t="str">
        <f>TEXT(shipments[[#This Row],[Shipdate]],"MMMM")</f>
        <v>March</v>
      </c>
      <c r="L512">
        <f>YEAR(shipments[[#This Row],[Shipdate]])</f>
        <v>2023</v>
      </c>
    </row>
    <row r="513" spans="1:12" x14ac:dyDescent="0.3">
      <c r="A513" t="s">
        <v>517</v>
      </c>
      <c r="B513" t="s">
        <v>7940</v>
      </c>
      <c r="C513" t="s">
        <v>7927</v>
      </c>
      <c r="D513" t="s">
        <v>7939</v>
      </c>
      <c r="E513" s="1">
        <v>44945</v>
      </c>
      <c r="F513" s="6">
        <v>16299</v>
      </c>
      <c r="G513">
        <v>1087</v>
      </c>
      <c r="H513" t="s">
        <v>3</v>
      </c>
      <c r="I513">
        <f>IF(shipments[[#This Row],[Boxes]]&gt;0,shipments[[#This Row],[Amount]]/shipments[[#This Row],[Boxes]],"NA")</f>
        <v>14.994480220791168</v>
      </c>
      <c r="J513" t="str">
        <f>IF(shipments[[#This Row],[Order_Status]] = "Delivered","Yes","No")</f>
        <v>Yes</v>
      </c>
      <c r="K513" t="str">
        <f>TEXT(shipments[[#This Row],[Shipdate]],"MMMM")</f>
        <v>January</v>
      </c>
      <c r="L513">
        <f>YEAR(shipments[[#This Row],[Shipdate]])</f>
        <v>2023</v>
      </c>
    </row>
    <row r="514" spans="1:12" x14ac:dyDescent="0.3">
      <c r="A514" t="s">
        <v>518</v>
      </c>
      <c r="B514" t="s">
        <v>7940</v>
      </c>
      <c r="C514" t="s">
        <v>7928</v>
      </c>
      <c r="D514" t="s">
        <v>7935</v>
      </c>
      <c r="E514" s="1">
        <v>45093</v>
      </c>
      <c r="F514" s="6">
        <v>9074.25</v>
      </c>
      <c r="G514">
        <v>1009</v>
      </c>
      <c r="H514" t="s">
        <v>3</v>
      </c>
      <c r="I514">
        <f>IF(shipments[[#This Row],[Boxes]]&gt;0,shipments[[#This Row],[Amount]]/shipments[[#This Row],[Boxes]],"NA")</f>
        <v>8.993310208126859</v>
      </c>
      <c r="J514" t="str">
        <f>IF(shipments[[#This Row],[Order_Status]] = "Delivered","Yes","No")</f>
        <v>Yes</v>
      </c>
      <c r="K514" t="str">
        <f>TEXT(shipments[[#This Row],[Shipdate]],"MMMM")</f>
        <v>June</v>
      </c>
      <c r="L514">
        <f>YEAR(shipments[[#This Row],[Shipdate]])</f>
        <v>2023</v>
      </c>
    </row>
    <row r="515" spans="1:12" x14ac:dyDescent="0.3">
      <c r="A515" t="s">
        <v>519</v>
      </c>
      <c r="B515" t="s">
        <v>7940</v>
      </c>
      <c r="C515" t="s">
        <v>7928</v>
      </c>
      <c r="D515" t="s">
        <v>7934</v>
      </c>
      <c r="E515" s="1">
        <v>45285</v>
      </c>
      <c r="F515" s="6">
        <v>171</v>
      </c>
      <c r="G515">
        <v>18</v>
      </c>
      <c r="H515" t="s">
        <v>3</v>
      </c>
      <c r="I515">
        <f>IF(shipments[[#This Row],[Boxes]]&gt;0,shipments[[#This Row],[Amount]]/shipments[[#This Row],[Boxes]],"NA")</f>
        <v>9.5</v>
      </c>
      <c r="J515" t="str">
        <f>IF(shipments[[#This Row],[Order_Status]] = "Delivered","Yes","No")</f>
        <v>Yes</v>
      </c>
      <c r="K515" t="str">
        <f>TEXT(shipments[[#This Row],[Shipdate]],"MMMM")</f>
        <v>December</v>
      </c>
      <c r="L515">
        <f>YEAR(shipments[[#This Row],[Shipdate]])</f>
        <v>2023</v>
      </c>
    </row>
    <row r="516" spans="1:12" x14ac:dyDescent="0.3">
      <c r="A516" t="s">
        <v>520</v>
      </c>
      <c r="B516" t="s">
        <v>7940</v>
      </c>
      <c r="C516" t="s">
        <v>7928</v>
      </c>
      <c r="D516" t="s">
        <v>7935</v>
      </c>
      <c r="E516" s="1">
        <v>45300</v>
      </c>
      <c r="F516" s="6">
        <v>4488.75</v>
      </c>
      <c r="G516">
        <v>449</v>
      </c>
      <c r="H516" t="s">
        <v>3</v>
      </c>
      <c r="I516">
        <f>IF(shipments[[#This Row],[Boxes]]&gt;0,shipments[[#This Row],[Amount]]/shipments[[#This Row],[Boxes]],"NA")</f>
        <v>9.997216035634743</v>
      </c>
      <c r="J516" t="str">
        <f>IF(shipments[[#This Row],[Order_Status]] = "Delivered","Yes","No")</f>
        <v>Yes</v>
      </c>
      <c r="K516" t="str">
        <f>TEXT(shipments[[#This Row],[Shipdate]],"MMMM")</f>
        <v>January</v>
      </c>
      <c r="L516">
        <f>YEAR(shipments[[#This Row],[Shipdate]])</f>
        <v>2024</v>
      </c>
    </row>
    <row r="517" spans="1:12" x14ac:dyDescent="0.3">
      <c r="A517" t="s">
        <v>521</v>
      </c>
      <c r="B517" t="s">
        <v>7940</v>
      </c>
      <c r="C517" t="s">
        <v>7928</v>
      </c>
      <c r="D517" t="s">
        <v>7935</v>
      </c>
      <c r="E517" s="1">
        <v>45261</v>
      </c>
      <c r="F517" s="6">
        <v>897.75</v>
      </c>
      <c r="G517">
        <v>100</v>
      </c>
      <c r="H517" t="s">
        <v>3</v>
      </c>
      <c r="I517">
        <f>IF(shipments[[#This Row],[Boxes]]&gt;0,shipments[[#This Row],[Amount]]/shipments[[#This Row],[Boxes]],"NA")</f>
        <v>8.9774999999999991</v>
      </c>
      <c r="J517" t="str">
        <f>IF(shipments[[#This Row],[Order_Status]] = "Delivered","Yes","No")</f>
        <v>Yes</v>
      </c>
      <c r="K517" t="str">
        <f>TEXT(shipments[[#This Row],[Shipdate]],"MMMM")</f>
        <v>December</v>
      </c>
      <c r="L517">
        <f>YEAR(shipments[[#This Row],[Shipdate]])</f>
        <v>2023</v>
      </c>
    </row>
    <row r="518" spans="1:12" x14ac:dyDescent="0.3">
      <c r="A518" s="21" t="s">
        <v>522</v>
      </c>
      <c r="B518" s="21" t="s">
        <v>7940</v>
      </c>
      <c r="C518" s="21" t="s">
        <v>7929</v>
      </c>
      <c r="D518" s="21" t="s">
        <v>7939</v>
      </c>
      <c r="E518" s="22">
        <v>45540</v>
      </c>
      <c r="F518" s="23">
        <v>12404.25</v>
      </c>
      <c r="G518" s="21">
        <v>1241</v>
      </c>
      <c r="H518" s="21" t="s">
        <v>16</v>
      </c>
      <c r="I518" s="21">
        <f>IF(shipments[[#This Row],[Boxes]]&gt;0,shipments[[#This Row],[Amount]]/shipments[[#This Row],[Boxes]],"NA")</f>
        <v>9.9953666398066083</v>
      </c>
      <c r="J518" s="21" t="str">
        <f>IF(shipments[[#This Row],[Order_Status]] = "Delivered","Yes","No")</f>
        <v>No</v>
      </c>
      <c r="K518" s="21" t="str">
        <f>TEXT(shipments[[#This Row],[Shipdate]],"MMMM")</f>
        <v>September</v>
      </c>
      <c r="L518" s="21">
        <f>YEAR(shipments[[#This Row],[Shipdate]])</f>
        <v>2024</v>
      </c>
    </row>
    <row r="519" spans="1:12" x14ac:dyDescent="0.3">
      <c r="A519" t="s">
        <v>523</v>
      </c>
      <c r="B519" t="s">
        <v>7940</v>
      </c>
      <c r="C519" t="s">
        <v>7929</v>
      </c>
      <c r="D519" t="s">
        <v>7935</v>
      </c>
      <c r="E519" s="1">
        <v>44974</v>
      </c>
      <c r="F519" s="6">
        <v>384.75</v>
      </c>
      <c r="G519">
        <v>43</v>
      </c>
      <c r="H519" t="s">
        <v>3</v>
      </c>
      <c r="I519">
        <f>IF(shipments[[#This Row],[Boxes]]&gt;0,shipments[[#This Row],[Amount]]/shipments[[#This Row],[Boxes]],"NA")</f>
        <v>8.9476744186046506</v>
      </c>
      <c r="J519" t="str">
        <f>IF(shipments[[#This Row],[Order_Status]] = "Delivered","Yes","No")</f>
        <v>Yes</v>
      </c>
      <c r="K519" t="str">
        <f>TEXT(shipments[[#This Row],[Shipdate]],"MMMM")</f>
        <v>February</v>
      </c>
      <c r="L519">
        <f>YEAR(shipments[[#This Row],[Shipdate]])</f>
        <v>2023</v>
      </c>
    </row>
    <row r="520" spans="1:12" x14ac:dyDescent="0.3">
      <c r="A520" s="21" t="s">
        <v>524</v>
      </c>
      <c r="B520" s="21" t="s">
        <v>7940</v>
      </c>
      <c r="C520" s="21" t="s">
        <v>7929</v>
      </c>
      <c r="D520" s="21" t="s">
        <v>7938</v>
      </c>
      <c r="E520" s="22">
        <v>45476</v>
      </c>
      <c r="F520" s="23">
        <v>2160</v>
      </c>
      <c r="G520" s="21">
        <v>197</v>
      </c>
      <c r="H520" s="21" t="s">
        <v>9</v>
      </c>
      <c r="I520" s="21">
        <f>IF(shipments[[#This Row],[Boxes]]&gt;0,shipments[[#This Row],[Amount]]/shipments[[#This Row],[Boxes]],"NA")</f>
        <v>10.964467005076141</v>
      </c>
      <c r="J520" s="21" t="str">
        <f>IF(shipments[[#This Row],[Order_Status]] = "Delivered","Yes","No")</f>
        <v>No</v>
      </c>
      <c r="K520" s="21" t="str">
        <f>TEXT(shipments[[#This Row],[Shipdate]],"MMMM")</f>
        <v>July</v>
      </c>
      <c r="L520" s="21">
        <f>YEAR(shipments[[#This Row],[Shipdate]])</f>
        <v>2024</v>
      </c>
    </row>
    <row r="521" spans="1:12" x14ac:dyDescent="0.3">
      <c r="A521" t="s">
        <v>525</v>
      </c>
      <c r="B521" t="s">
        <v>7940</v>
      </c>
      <c r="C521" t="s">
        <v>7930</v>
      </c>
      <c r="D521" t="s">
        <v>7934</v>
      </c>
      <c r="E521" s="1">
        <v>45264</v>
      </c>
      <c r="F521" s="6">
        <v>663.75</v>
      </c>
      <c r="G521">
        <v>25</v>
      </c>
      <c r="H521" t="s">
        <v>3</v>
      </c>
      <c r="I521">
        <f>IF(shipments[[#This Row],[Boxes]]&gt;0,shipments[[#This Row],[Amount]]/shipments[[#This Row],[Boxes]],"NA")</f>
        <v>26.55</v>
      </c>
      <c r="J521" t="str">
        <f>IF(shipments[[#This Row],[Order_Status]] = "Delivered","Yes","No")</f>
        <v>Yes</v>
      </c>
      <c r="K521" t="str">
        <f>TEXT(shipments[[#This Row],[Shipdate]],"MMMM")</f>
        <v>December</v>
      </c>
      <c r="L521">
        <f>YEAR(shipments[[#This Row],[Shipdate]])</f>
        <v>2023</v>
      </c>
    </row>
    <row r="522" spans="1:12" x14ac:dyDescent="0.3">
      <c r="A522" s="21" t="s">
        <v>526</v>
      </c>
      <c r="B522" s="21" t="s">
        <v>7940</v>
      </c>
      <c r="C522" s="21" t="s">
        <v>7930</v>
      </c>
      <c r="D522" s="21" t="s">
        <v>7938</v>
      </c>
      <c r="E522" s="22">
        <v>45475</v>
      </c>
      <c r="F522" s="23">
        <v>1887.75</v>
      </c>
      <c r="G522" s="21">
        <v>66</v>
      </c>
      <c r="H522" s="21" t="s">
        <v>9</v>
      </c>
      <c r="I522" s="21">
        <f>IF(shipments[[#This Row],[Boxes]]&gt;0,shipments[[#This Row],[Amount]]/shipments[[#This Row],[Boxes]],"NA")</f>
        <v>28.602272727272727</v>
      </c>
      <c r="J522" s="21" t="str">
        <f>IF(shipments[[#This Row],[Order_Status]] = "Delivered","Yes","No")</f>
        <v>No</v>
      </c>
      <c r="K522" s="21" t="str">
        <f>TEXT(shipments[[#This Row],[Shipdate]],"MMMM")</f>
        <v>July</v>
      </c>
      <c r="L522" s="21">
        <f>YEAR(shipments[[#This Row],[Shipdate]])</f>
        <v>2024</v>
      </c>
    </row>
    <row r="523" spans="1:12" x14ac:dyDescent="0.3">
      <c r="A523" t="s">
        <v>527</v>
      </c>
      <c r="B523" t="s">
        <v>7940</v>
      </c>
      <c r="C523" t="s">
        <v>7930</v>
      </c>
      <c r="D523" t="s">
        <v>7938</v>
      </c>
      <c r="E523" s="1">
        <v>45399</v>
      </c>
      <c r="F523" s="6">
        <v>1980</v>
      </c>
      <c r="G523">
        <v>77</v>
      </c>
      <c r="H523" t="s">
        <v>3</v>
      </c>
      <c r="I523">
        <f>IF(shipments[[#This Row],[Boxes]]&gt;0,shipments[[#This Row],[Amount]]/shipments[[#This Row],[Boxes]],"NA")</f>
        <v>25.714285714285715</v>
      </c>
      <c r="J523" t="str">
        <f>IF(shipments[[#This Row],[Order_Status]] = "Delivered","Yes","No")</f>
        <v>Yes</v>
      </c>
      <c r="K523" t="str">
        <f>TEXT(shipments[[#This Row],[Shipdate]],"MMMM")</f>
        <v>April</v>
      </c>
      <c r="L523">
        <f>YEAR(shipments[[#This Row],[Shipdate]])</f>
        <v>2024</v>
      </c>
    </row>
    <row r="524" spans="1:12" x14ac:dyDescent="0.3">
      <c r="A524" t="s">
        <v>528</v>
      </c>
      <c r="B524" t="s">
        <v>7940</v>
      </c>
      <c r="C524" t="s">
        <v>7931</v>
      </c>
      <c r="D524" t="s">
        <v>7934</v>
      </c>
      <c r="E524" s="1">
        <v>45064</v>
      </c>
      <c r="F524" s="6">
        <v>3991.5</v>
      </c>
      <c r="G524">
        <v>333</v>
      </c>
      <c r="H524" t="s">
        <v>3</v>
      </c>
      <c r="I524">
        <f>IF(shipments[[#This Row],[Boxes]]&gt;0,shipments[[#This Row],[Amount]]/shipments[[#This Row],[Boxes]],"NA")</f>
        <v>11.986486486486486</v>
      </c>
      <c r="J524" t="str">
        <f>IF(shipments[[#This Row],[Order_Status]] = "Delivered","Yes","No")</f>
        <v>Yes</v>
      </c>
      <c r="K524" t="str">
        <f>TEXT(shipments[[#This Row],[Shipdate]],"MMMM")</f>
        <v>May</v>
      </c>
      <c r="L524">
        <f>YEAR(shipments[[#This Row],[Shipdate]])</f>
        <v>2023</v>
      </c>
    </row>
    <row r="525" spans="1:12" x14ac:dyDescent="0.3">
      <c r="A525" s="21" t="s">
        <v>529</v>
      </c>
      <c r="B525" s="21" t="s">
        <v>7940</v>
      </c>
      <c r="C525" s="21" t="s">
        <v>7931</v>
      </c>
      <c r="D525" s="21" t="s">
        <v>7939</v>
      </c>
      <c r="E525" s="22">
        <v>45560</v>
      </c>
      <c r="F525" s="23">
        <v>1797.75</v>
      </c>
      <c r="G525" s="21">
        <v>164</v>
      </c>
      <c r="H525" s="21" t="s">
        <v>16</v>
      </c>
      <c r="I525" s="21">
        <f>IF(shipments[[#This Row],[Boxes]]&gt;0,shipments[[#This Row],[Amount]]/shipments[[#This Row],[Boxes]],"NA")</f>
        <v>10.961890243902438</v>
      </c>
      <c r="J525" s="21" t="str">
        <f>IF(shipments[[#This Row],[Order_Status]] = "Delivered","Yes","No")</f>
        <v>No</v>
      </c>
      <c r="K525" s="21" t="str">
        <f>TEXT(shipments[[#This Row],[Shipdate]],"MMMM")</f>
        <v>September</v>
      </c>
      <c r="L525" s="21">
        <f>YEAR(shipments[[#This Row],[Shipdate]])</f>
        <v>2024</v>
      </c>
    </row>
    <row r="526" spans="1:12" x14ac:dyDescent="0.3">
      <c r="A526" s="21" t="s">
        <v>530</v>
      </c>
      <c r="B526" s="21" t="s">
        <v>7940</v>
      </c>
      <c r="C526" s="21" t="s">
        <v>7932</v>
      </c>
      <c r="D526" s="21" t="s">
        <v>7937</v>
      </c>
      <c r="E526" s="22">
        <v>45482</v>
      </c>
      <c r="F526" s="23">
        <v>6293.25</v>
      </c>
      <c r="G526" s="21">
        <v>573</v>
      </c>
      <c r="H526" s="21" t="s">
        <v>9</v>
      </c>
      <c r="I526" s="21">
        <f>IF(shipments[[#This Row],[Boxes]]&gt;0,shipments[[#This Row],[Amount]]/shipments[[#This Row],[Boxes]],"NA")</f>
        <v>10.982984293193716</v>
      </c>
      <c r="J526" s="21" t="str">
        <f>IF(shipments[[#This Row],[Order_Status]] = "Delivered","Yes","No")</f>
        <v>No</v>
      </c>
      <c r="K526" s="21" t="str">
        <f>TEXT(shipments[[#This Row],[Shipdate]],"MMMM")</f>
        <v>July</v>
      </c>
      <c r="L526" s="21">
        <f>YEAR(shipments[[#This Row],[Shipdate]])</f>
        <v>2024</v>
      </c>
    </row>
    <row r="527" spans="1:12" x14ac:dyDescent="0.3">
      <c r="A527" t="s">
        <v>531</v>
      </c>
      <c r="B527" t="s">
        <v>7940</v>
      </c>
      <c r="C527" t="s">
        <v>7932</v>
      </c>
      <c r="D527" t="s">
        <v>7934</v>
      </c>
      <c r="E527" s="1">
        <v>45239</v>
      </c>
      <c r="F527" s="6">
        <v>2047.5</v>
      </c>
      <c r="G527">
        <v>187</v>
      </c>
      <c r="H527" t="s">
        <v>3</v>
      </c>
      <c r="I527">
        <f>IF(shipments[[#This Row],[Boxes]]&gt;0,shipments[[#This Row],[Amount]]/shipments[[#This Row],[Boxes]],"NA")</f>
        <v>10.949197860962567</v>
      </c>
      <c r="J527" t="str">
        <f>IF(shipments[[#This Row],[Order_Status]] = "Delivered","Yes","No")</f>
        <v>Yes</v>
      </c>
      <c r="K527" t="str">
        <f>TEXT(shipments[[#This Row],[Shipdate]],"MMMM")</f>
        <v>November</v>
      </c>
      <c r="L527">
        <f>YEAR(shipments[[#This Row],[Shipdate]])</f>
        <v>2023</v>
      </c>
    </row>
    <row r="528" spans="1:12" x14ac:dyDescent="0.3">
      <c r="A528" t="s">
        <v>532</v>
      </c>
      <c r="B528" t="s">
        <v>7940</v>
      </c>
      <c r="C528" t="s">
        <v>7933</v>
      </c>
      <c r="D528" t="s">
        <v>7939</v>
      </c>
      <c r="E528" s="1">
        <v>45169</v>
      </c>
      <c r="F528" s="6">
        <v>10570.5</v>
      </c>
      <c r="G528">
        <v>529</v>
      </c>
      <c r="H528" t="s">
        <v>3</v>
      </c>
      <c r="I528">
        <f>IF(shipments[[#This Row],[Boxes]]&gt;0,shipments[[#This Row],[Amount]]/shipments[[#This Row],[Boxes]],"NA")</f>
        <v>19.982041587901701</v>
      </c>
      <c r="J528" t="str">
        <f>IF(shipments[[#This Row],[Order_Status]] = "Delivered","Yes","No")</f>
        <v>Yes</v>
      </c>
      <c r="K528" t="str">
        <f>TEXT(shipments[[#This Row],[Shipdate]],"MMMM")</f>
        <v>August</v>
      </c>
      <c r="L528">
        <f>YEAR(shipments[[#This Row],[Shipdate]])</f>
        <v>2023</v>
      </c>
    </row>
    <row r="529" spans="1:12" x14ac:dyDescent="0.3">
      <c r="A529" s="21" t="s">
        <v>533</v>
      </c>
      <c r="B529" s="21" t="s">
        <v>7940</v>
      </c>
      <c r="C529" s="21" t="s">
        <v>7933</v>
      </c>
      <c r="D529" s="21" t="s">
        <v>7938</v>
      </c>
      <c r="E529" s="22">
        <v>45546</v>
      </c>
      <c r="F529" s="23">
        <v>5386.5</v>
      </c>
      <c r="G529" s="21">
        <v>257</v>
      </c>
      <c r="H529" s="21" t="s">
        <v>16</v>
      </c>
      <c r="I529" s="21">
        <f>IF(shipments[[#This Row],[Boxes]]&gt;0,shipments[[#This Row],[Amount]]/shipments[[#This Row],[Boxes]],"NA")</f>
        <v>20.959143968871594</v>
      </c>
      <c r="J529" s="21" t="str">
        <f>IF(shipments[[#This Row],[Order_Status]] = "Delivered","Yes","No")</f>
        <v>No</v>
      </c>
      <c r="K529" s="21" t="str">
        <f>TEXT(shipments[[#This Row],[Shipdate]],"MMMM")</f>
        <v>September</v>
      </c>
      <c r="L529" s="21">
        <f>YEAR(shipments[[#This Row],[Shipdate]])</f>
        <v>2024</v>
      </c>
    </row>
    <row r="530" spans="1:12" x14ac:dyDescent="0.3">
      <c r="A530" s="21" t="s">
        <v>534</v>
      </c>
      <c r="B530" s="21" t="s">
        <v>7940</v>
      </c>
      <c r="C530" s="21" t="s">
        <v>7933</v>
      </c>
      <c r="D530" s="21" t="s">
        <v>7938</v>
      </c>
      <c r="E530" s="22">
        <v>45511</v>
      </c>
      <c r="F530" s="23">
        <v>12521.25</v>
      </c>
      <c r="G530" s="21">
        <v>570</v>
      </c>
      <c r="H530" s="21" t="s">
        <v>9</v>
      </c>
      <c r="I530" s="21">
        <f>IF(shipments[[#This Row],[Boxes]]&gt;0,shipments[[#This Row],[Amount]]/shipments[[#This Row],[Boxes]],"NA")</f>
        <v>21.967105263157894</v>
      </c>
      <c r="J530" s="21" t="str">
        <f>IF(shipments[[#This Row],[Order_Status]] = "Delivered","Yes","No")</f>
        <v>No</v>
      </c>
      <c r="K530" s="21" t="str">
        <f>TEXT(shipments[[#This Row],[Shipdate]],"MMMM")</f>
        <v>August</v>
      </c>
      <c r="L530" s="21">
        <f>YEAR(shipments[[#This Row],[Shipdate]])</f>
        <v>2024</v>
      </c>
    </row>
    <row r="531" spans="1:12" x14ac:dyDescent="0.3">
      <c r="A531" t="s">
        <v>535</v>
      </c>
      <c r="B531" t="s">
        <v>7940</v>
      </c>
      <c r="C531" t="s">
        <v>7912</v>
      </c>
      <c r="D531" t="s">
        <v>7938</v>
      </c>
      <c r="E531" s="1">
        <v>45282</v>
      </c>
      <c r="F531" s="6">
        <v>2391.75</v>
      </c>
      <c r="G531">
        <v>171</v>
      </c>
      <c r="H531" t="s">
        <v>3</v>
      </c>
      <c r="I531">
        <f>IF(shipments[[#This Row],[Boxes]]&gt;0,shipments[[#This Row],[Amount]]/shipments[[#This Row],[Boxes]],"NA")</f>
        <v>13.986842105263158</v>
      </c>
      <c r="J531" t="str">
        <f>IF(shipments[[#This Row],[Order_Status]] = "Delivered","Yes","No")</f>
        <v>Yes</v>
      </c>
      <c r="K531" t="str">
        <f>TEXT(shipments[[#This Row],[Shipdate]],"MMMM")</f>
        <v>December</v>
      </c>
      <c r="L531">
        <f>YEAR(shipments[[#This Row],[Shipdate]])</f>
        <v>2023</v>
      </c>
    </row>
    <row r="532" spans="1:12" x14ac:dyDescent="0.3">
      <c r="A532" t="s">
        <v>536</v>
      </c>
      <c r="B532" t="s">
        <v>7940</v>
      </c>
      <c r="C532" t="s">
        <v>7912</v>
      </c>
      <c r="D532" t="s">
        <v>7939</v>
      </c>
      <c r="E532" s="1">
        <v>44953</v>
      </c>
      <c r="F532" s="6">
        <v>2360.25</v>
      </c>
      <c r="G532">
        <v>197</v>
      </c>
      <c r="H532" t="s">
        <v>3</v>
      </c>
      <c r="I532">
        <f>IF(shipments[[#This Row],[Boxes]]&gt;0,shipments[[#This Row],[Amount]]/shipments[[#This Row],[Boxes]],"NA")</f>
        <v>11.980964467005077</v>
      </c>
      <c r="J532" t="str">
        <f>IF(shipments[[#This Row],[Order_Status]] = "Delivered","Yes","No")</f>
        <v>Yes</v>
      </c>
      <c r="K532" t="str">
        <f>TEXT(shipments[[#This Row],[Shipdate]],"MMMM")</f>
        <v>January</v>
      </c>
      <c r="L532">
        <f>YEAR(shipments[[#This Row],[Shipdate]])</f>
        <v>2023</v>
      </c>
    </row>
    <row r="533" spans="1:12" x14ac:dyDescent="0.3">
      <c r="A533" t="s">
        <v>537</v>
      </c>
      <c r="B533" t="s">
        <v>7940</v>
      </c>
      <c r="C533" t="s">
        <v>7912</v>
      </c>
      <c r="D533" t="s">
        <v>7934</v>
      </c>
      <c r="E533" s="1">
        <v>45166</v>
      </c>
      <c r="F533" s="6">
        <v>1343.25</v>
      </c>
      <c r="G533">
        <v>96</v>
      </c>
      <c r="H533" t="s">
        <v>3</v>
      </c>
      <c r="I533">
        <f>IF(shipments[[#This Row],[Boxes]]&gt;0,shipments[[#This Row],[Amount]]/shipments[[#This Row],[Boxes]],"NA")</f>
        <v>13.9921875</v>
      </c>
      <c r="J533" t="str">
        <f>IF(shipments[[#This Row],[Order_Status]] = "Delivered","Yes","No")</f>
        <v>Yes</v>
      </c>
      <c r="K533" t="str">
        <f>TEXT(shipments[[#This Row],[Shipdate]],"MMMM")</f>
        <v>August</v>
      </c>
      <c r="L533">
        <f>YEAR(shipments[[#This Row],[Shipdate]])</f>
        <v>2023</v>
      </c>
    </row>
    <row r="534" spans="1:12" x14ac:dyDescent="0.3">
      <c r="A534" t="s">
        <v>538</v>
      </c>
      <c r="B534" t="s">
        <v>7940</v>
      </c>
      <c r="C534" t="s">
        <v>7912</v>
      </c>
      <c r="D534" t="s">
        <v>7938</v>
      </c>
      <c r="E534" s="1">
        <v>45274</v>
      </c>
      <c r="F534" s="6">
        <v>2110.5</v>
      </c>
      <c r="G534">
        <v>176</v>
      </c>
      <c r="H534" t="s">
        <v>3</v>
      </c>
      <c r="I534">
        <f>IF(shipments[[#This Row],[Boxes]]&gt;0,shipments[[#This Row],[Amount]]/shipments[[#This Row],[Boxes]],"NA")</f>
        <v>11.991477272727273</v>
      </c>
      <c r="J534" t="str">
        <f>IF(shipments[[#This Row],[Order_Status]] = "Delivered","Yes","No")</f>
        <v>Yes</v>
      </c>
      <c r="K534" t="str">
        <f>TEXT(shipments[[#This Row],[Shipdate]],"MMMM")</f>
        <v>December</v>
      </c>
      <c r="L534">
        <f>YEAR(shipments[[#This Row],[Shipdate]])</f>
        <v>2023</v>
      </c>
    </row>
    <row r="535" spans="1:12" x14ac:dyDescent="0.3">
      <c r="A535" t="s">
        <v>539</v>
      </c>
      <c r="B535" t="s">
        <v>7940</v>
      </c>
      <c r="C535" t="s">
        <v>7913</v>
      </c>
      <c r="D535" t="s">
        <v>7939</v>
      </c>
      <c r="E535" s="1">
        <v>45285</v>
      </c>
      <c r="F535" s="6">
        <v>5460.75</v>
      </c>
      <c r="G535">
        <v>391</v>
      </c>
      <c r="H535" t="s">
        <v>3</v>
      </c>
      <c r="I535">
        <f>IF(shipments[[#This Row],[Boxes]]&gt;0,shipments[[#This Row],[Amount]]/shipments[[#This Row],[Boxes]],"NA")</f>
        <v>13.96611253196931</v>
      </c>
      <c r="J535" t="str">
        <f>IF(shipments[[#This Row],[Order_Status]] = "Delivered","Yes","No")</f>
        <v>Yes</v>
      </c>
      <c r="K535" t="str">
        <f>TEXT(shipments[[#This Row],[Shipdate]],"MMMM")</f>
        <v>December</v>
      </c>
      <c r="L535">
        <f>YEAR(shipments[[#This Row],[Shipdate]])</f>
        <v>2023</v>
      </c>
    </row>
    <row r="536" spans="1:12" x14ac:dyDescent="0.3">
      <c r="A536" t="s">
        <v>540</v>
      </c>
      <c r="B536" t="s">
        <v>7940</v>
      </c>
      <c r="C536" t="s">
        <v>7914</v>
      </c>
      <c r="D536" t="s">
        <v>7935</v>
      </c>
      <c r="E536" s="1">
        <v>45243</v>
      </c>
      <c r="F536" s="6">
        <v>2686.5</v>
      </c>
      <c r="G536">
        <v>299</v>
      </c>
      <c r="H536" t="s">
        <v>3</v>
      </c>
      <c r="I536">
        <f>IF(shipments[[#This Row],[Boxes]]&gt;0,shipments[[#This Row],[Amount]]/shipments[[#This Row],[Boxes]],"NA")</f>
        <v>8.9849498327759196</v>
      </c>
      <c r="J536" t="str">
        <f>IF(shipments[[#This Row],[Order_Status]] = "Delivered","Yes","No")</f>
        <v>Yes</v>
      </c>
      <c r="K536" t="str">
        <f>TEXT(shipments[[#This Row],[Shipdate]],"MMMM")</f>
        <v>November</v>
      </c>
      <c r="L536">
        <f>YEAR(shipments[[#This Row],[Shipdate]])</f>
        <v>2023</v>
      </c>
    </row>
    <row r="537" spans="1:12" x14ac:dyDescent="0.3">
      <c r="A537" s="21" t="s">
        <v>541</v>
      </c>
      <c r="B537" s="21" t="s">
        <v>7940</v>
      </c>
      <c r="C537" s="21" t="s">
        <v>7915</v>
      </c>
      <c r="D537" s="21" t="s">
        <v>7937</v>
      </c>
      <c r="E537" s="22">
        <v>45555</v>
      </c>
      <c r="F537" s="23">
        <v>4979.25</v>
      </c>
      <c r="G537" s="21">
        <v>996</v>
      </c>
      <c r="H537" s="21" t="s">
        <v>16</v>
      </c>
      <c r="I537" s="21">
        <f>IF(shipments[[#This Row],[Boxes]]&gt;0,shipments[[#This Row],[Amount]]/shipments[[#This Row],[Boxes]],"NA")</f>
        <v>4.9992469879518069</v>
      </c>
      <c r="J537" s="21" t="str">
        <f>IF(shipments[[#This Row],[Order_Status]] = "Delivered","Yes","No")</f>
        <v>No</v>
      </c>
      <c r="K537" s="21" t="str">
        <f>TEXT(shipments[[#This Row],[Shipdate]],"MMMM")</f>
        <v>September</v>
      </c>
      <c r="L537" s="21">
        <f>YEAR(shipments[[#This Row],[Shipdate]])</f>
        <v>2024</v>
      </c>
    </row>
    <row r="538" spans="1:12" x14ac:dyDescent="0.3">
      <c r="A538" t="s">
        <v>542</v>
      </c>
      <c r="B538" t="s">
        <v>7940</v>
      </c>
      <c r="C538" t="s">
        <v>7915</v>
      </c>
      <c r="D538" t="s">
        <v>7938</v>
      </c>
      <c r="E538" s="1">
        <v>45027</v>
      </c>
      <c r="F538" s="6">
        <v>697.5</v>
      </c>
      <c r="G538">
        <v>100</v>
      </c>
      <c r="H538" t="s">
        <v>3</v>
      </c>
      <c r="I538">
        <f>IF(shipments[[#This Row],[Boxes]]&gt;0,shipments[[#This Row],[Amount]]/shipments[[#This Row],[Boxes]],"NA")</f>
        <v>6.9749999999999996</v>
      </c>
      <c r="J538" t="str">
        <f>IF(shipments[[#This Row],[Order_Status]] = "Delivered","Yes","No")</f>
        <v>Yes</v>
      </c>
      <c r="K538" t="str">
        <f>TEXT(shipments[[#This Row],[Shipdate]],"MMMM")</f>
        <v>April</v>
      </c>
      <c r="L538">
        <f>YEAR(shipments[[#This Row],[Shipdate]])</f>
        <v>2023</v>
      </c>
    </row>
    <row r="539" spans="1:12" x14ac:dyDescent="0.3">
      <c r="A539" t="s">
        <v>543</v>
      </c>
      <c r="B539" t="s">
        <v>7940</v>
      </c>
      <c r="C539" t="s">
        <v>7915</v>
      </c>
      <c r="D539" t="s">
        <v>7938</v>
      </c>
      <c r="E539" s="1">
        <v>45268</v>
      </c>
      <c r="F539" s="6">
        <v>5706</v>
      </c>
      <c r="G539">
        <v>714</v>
      </c>
      <c r="H539" t="s">
        <v>3</v>
      </c>
      <c r="I539">
        <f>IF(shipments[[#This Row],[Boxes]]&gt;0,shipments[[#This Row],[Amount]]/shipments[[#This Row],[Boxes]],"NA")</f>
        <v>7.9915966386554622</v>
      </c>
      <c r="J539" t="str">
        <f>IF(shipments[[#This Row],[Order_Status]] = "Delivered","Yes","No")</f>
        <v>Yes</v>
      </c>
      <c r="K539" t="str">
        <f>TEXT(shipments[[#This Row],[Shipdate]],"MMMM")</f>
        <v>December</v>
      </c>
      <c r="L539">
        <f>YEAR(shipments[[#This Row],[Shipdate]])</f>
        <v>2023</v>
      </c>
    </row>
    <row r="540" spans="1:12" x14ac:dyDescent="0.3">
      <c r="A540" s="21" t="s">
        <v>544</v>
      </c>
      <c r="B540" s="21" t="s">
        <v>7940</v>
      </c>
      <c r="C540" s="21" t="s">
        <v>7915</v>
      </c>
      <c r="D540" s="21" t="s">
        <v>7939</v>
      </c>
      <c r="E540" s="22">
        <v>45503</v>
      </c>
      <c r="F540" s="23">
        <v>375.75</v>
      </c>
      <c r="G540" s="21">
        <v>54</v>
      </c>
      <c r="H540" s="21" t="s">
        <v>9</v>
      </c>
      <c r="I540" s="21">
        <f>IF(shipments[[#This Row],[Boxes]]&gt;0,shipments[[#This Row],[Amount]]/shipments[[#This Row],[Boxes]],"NA")</f>
        <v>6.958333333333333</v>
      </c>
      <c r="J540" s="21" t="str">
        <f>IF(shipments[[#This Row],[Order_Status]] = "Delivered","Yes","No")</f>
        <v>No</v>
      </c>
      <c r="K540" s="21" t="str">
        <f>TEXT(shipments[[#This Row],[Shipdate]],"MMMM")</f>
        <v>July</v>
      </c>
      <c r="L540" s="21">
        <f>YEAR(shipments[[#This Row],[Shipdate]])</f>
        <v>2024</v>
      </c>
    </row>
    <row r="541" spans="1:12" x14ac:dyDescent="0.3">
      <c r="A541" t="s">
        <v>545</v>
      </c>
      <c r="B541" t="s">
        <v>7940</v>
      </c>
      <c r="C541" t="s">
        <v>7916</v>
      </c>
      <c r="D541" t="s">
        <v>7934</v>
      </c>
      <c r="E541" s="1">
        <v>45272</v>
      </c>
      <c r="F541" s="6">
        <v>1129.5</v>
      </c>
      <c r="G541">
        <v>126</v>
      </c>
      <c r="H541" t="s">
        <v>3</v>
      </c>
      <c r="I541">
        <f>IF(shipments[[#This Row],[Boxes]]&gt;0,shipments[[#This Row],[Amount]]/shipments[[#This Row],[Boxes]],"NA")</f>
        <v>8.9642857142857135</v>
      </c>
      <c r="J541" t="str">
        <f>IF(shipments[[#This Row],[Order_Status]] = "Delivered","Yes","No")</f>
        <v>Yes</v>
      </c>
      <c r="K541" t="str">
        <f>TEXT(shipments[[#This Row],[Shipdate]],"MMMM")</f>
        <v>December</v>
      </c>
      <c r="L541">
        <f>YEAR(shipments[[#This Row],[Shipdate]])</f>
        <v>2023</v>
      </c>
    </row>
    <row r="542" spans="1:12" x14ac:dyDescent="0.3">
      <c r="A542" t="s">
        <v>546</v>
      </c>
      <c r="B542" t="s">
        <v>7940</v>
      </c>
      <c r="C542" t="s">
        <v>7916</v>
      </c>
      <c r="D542" t="s">
        <v>7935</v>
      </c>
      <c r="E542" s="1">
        <v>45191</v>
      </c>
      <c r="F542" s="6">
        <v>2450.25</v>
      </c>
      <c r="G542">
        <v>307</v>
      </c>
      <c r="H542" t="s">
        <v>3</v>
      </c>
      <c r="I542">
        <f>IF(shipments[[#This Row],[Boxes]]&gt;0,shipments[[#This Row],[Amount]]/shipments[[#This Row],[Boxes]],"NA")</f>
        <v>7.9812703583061886</v>
      </c>
      <c r="J542" t="str">
        <f>IF(shipments[[#This Row],[Order_Status]] = "Delivered","Yes","No")</f>
        <v>Yes</v>
      </c>
      <c r="K542" t="str">
        <f>TEXT(shipments[[#This Row],[Shipdate]],"MMMM")</f>
        <v>September</v>
      </c>
      <c r="L542">
        <f>YEAR(shipments[[#This Row],[Shipdate]])</f>
        <v>2023</v>
      </c>
    </row>
    <row r="543" spans="1:12" x14ac:dyDescent="0.3">
      <c r="A543" t="s">
        <v>547</v>
      </c>
      <c r="B543" t="s">
        <v>7940</v>
      </c>
      <c r="C543" t="s">
        <v>7916</v>
      </c>
      <c r="D543" t="s">
        <v>7937</v>
      </c>
      <c r="E543" s="1">
        <v>44932</v>
      </c>
      <c r="F543" s="6">
        <v>936</v>
      </c>
      <c r="G543">
        <v>134</v>
      </c>
      <c r="H543" t="s">
        <v>3</v>
      </c>
      <c r="I543">
        <f>IF(shipments[[#This Row],[Boxes]]&gt;0,shipments[[#This Row],[Amount]]/shipments[[#This Row],[Boxes]],"NA")</f>
        <v>6.9850746268656714</v>
      </c>
      <c r="J543" t="str">
        <f>IF(shipments[[#This Row],[Order_Status]] = "Delivered","Yes","No")</f>
        <v>Yes</v>
      </c>
      <c r="K543" t="str">
        <f>TEXT(shipments[[#This Row],[Shipdate]],"MMMM")</f>
        <v>January</v>
      </c>
      <c r="L543">
        <f>YEAR(shipments[[#This Row],[Shipdate]])</f>
        <v>2023</v>
      </c>
    </row>
    <row r="544" spans="1:12" x14ac:dyDescent="0.3">
      <c r="A544" t="s">
        <v>548</v>
      </c>
      <c r="B544" t="s">
        <v>7940</v>
      </c>
      <c r="C544" t="s">
        <v>7917</v>
      </c>
      <c r="D544" t="s">
        <v>7938</v>
      </c>
      <c r="E544" s="1">
        <v>44974</v>
      </c>
      <c r="F544" s="6">
        <v>1982.25</v>
      </c>
      <c r="G544">
        <v>80</v>
      </c>
      <c r="H544" t="s">
        <v>3</v>
      </c>
      <c r="I544">
        <f>IF(shipments[[#This Row],[Boxes]]&gt;0,shipments[[#This Row],[Amount]]/shipments[[#This Row],[Boxes]],"NA")</f>
        <v>24.778124999999999</v>
      </c>
      <c r="J544" t="str">
        <f>IF(shipments[[#This Row],[Order_Status]] = "Delivered","Yes","No")</f>
        <v>Yes</v>
      </c>
      <c r="K544" t="str">
        <f>TEXT(shipments[[#This Row],[Shipdate]],"MMMM")</f>
        <v>February</v>
      </c>
      <c r="L544">
        <f>YEAR(shipments[[#This Row],[Shipdate]])</f>
        <v>2023</v>
      </c>
    </row>
    <row r="545" spans="1:12" x14ac:dyDescent="0.3">
      <c r="A545" t="s">
        <v>549</v>
      </c>
      <c r="B545" t="s">
        <v>7940</v>
      </c>
      <c r="C545" t="s">
        <v>7917</v>
      </c>
      <c r="D545" t="s">
        <v>7934</v>
      </c>
      <c r="E545" s="1">
        <v>45125</v>
      </c>
      <c r="F545" s="6">
        <v>6853.5</v>
      </c>
      <c r="G545">
        <v>264</v>
      </c>
      <c r="H545" t="s">
        <v>3</v>
      </c>
      <c r="I545">
        <f>IF(shipments[[#This Row],[Boxes]]&gt;0,shipments[[#This Row],[Amount]]/shipments[[#This Row],[Boxes]],"NA")</f>
        <v>25.960227272727273</v>
      </c>
      <c r="J545" t="str">
        <f>IF(shipments[[#This Row],[Order_Status]] = "Delivered","Yes","No")</f>
        <v>Yes</v>
      </c>
      <c r="K545" t="str">
        <f>TEXT(shipments[[#This Row],[Shipdate]],"MMMM")</f>
        <v>July</v>
      </c>
      <c r="L545">
        <f>YEAR(shipments[[#This Row],[Shipdate]])</f>
        <v>2023</v>
      </c>
    </row>
    <row r="546" spans="1:12" x14ac:dyDescent="0.3">
      <c r="A546" t="s">
        <v>550</v>
      </c>
      <c r="B546" t="s">
        <v>7940</v>
      </c>
      <c r="C546" t="s">
        <v>7918</v>
      </c>
      <c r="D546" t="s">
        <v>7935</v>
      </c>
      <c r="E546" s="1">
        <v>45238</v>
      </c>
      <c r="F546" s="6">
        <v>5733</v>
      </c>
      <c r="G546">
        <v>239</v>
      </c>
      <c r="H546" t="s">
        <v>3</v>
      </c>
      <c r="I546">
        <f>IF(shipments[[#This Row],[Boxes]]&gt;0,shipments[[#This Row],[Amount]]/shipments[[#This Row],[Boxes]],"NA")</f>
        <v>23.98744769874477</v>
      </c>
      <c r="J546" t="str">
        <f>IF(shipments[[#This Row],[Order_Status]] = "Delivered","Yes","No")</f>
        <v>Yes</v>
      </c>
      <c r="K546" t="str">
        <f>TEXT(shipments[[#This Row],[Shipdate]],"MMMM")</f>
        <v>November</v>
      </c>
      <c r="L546">
        <f>YEAR(shipments[[#This Row],[Shipdate]])</f>
        <v>2023</v>
      </c>
    </row>
    <row r="547" spans="1:12" x14ac:dyDescent="0.3">
      <c r="A547" t="s">
        <v>551</v>
      </c>
      <c r="B547" t="s">
        <v>7940</v>
      </c>
      <c r="C547" t="s">
        <v>7919</v>
      </c>
      <c r="D547" t="s">
        <v>7934</v>
      </c>
      <c r="E547" s="1">
        <v>45124</v>
      </c>
      <c r="F547" s="6">
        <v>4560.75</v>
      </c>
      <c r="G547">
        <v>254</v>
      </c>
      <c r="H547" t="s">
        <v>3</v>
      </c>
      <c r="I547">
        <f>IF(shipments[[#This Row],[Boxes]]&gt;0,shipments[[#This Row],[Amount]]/shipments[[#This Row],[Boxes]],"NA")</f>
        <v>17.955708661417322</v>
      </c>
      <c r="J547" t="str">
        <f>IF(shipments[[#This Row],[Order_Status]] = "Delivered","Yes","No")</f>
        <v>Yes</v>
      </c>
      <c r="K547" t="str">
        <f>TEXT(shipments[[#This Row],[Shipdate]],"MMMM")</f>
        <v>July</v>
      </c>
      <c r="L547">
        <f>YEAR(shipments[[#This Row],[Shipdate]])</f>
        <v>2023</v>
      </c>
    </row>
    <row r="548" spans="1:12" x14ac:dyDescent="0.3">
      <c r="A548" t="s">
        <v>552</v>
      </c>
      <c r="B548" t="s">
        <v>7940</v>
      </c>
      <c r="C548" t="s">
        <v>7919</v>
      </c>
      <c r="D548" t="s">
        <v>7938</v>
      </c>
      <c r="E548" s="1">
        <v>45330</v>
      </c>
      <c r="F548" s="6">
        <v>8163</v>
      </c>
      <c r="G548">
        <v>389</v>
      </c>
      <c r="H548" t="s">
        <v>3</v>
      </c>
      <c r="I548">
        <f>IF(shipments[[#This Row],[Boxes]]&gt;0,shipments[[#This Row],[Amount]]/shipments[[#This Row],[Boxes]],"NA")</f>
        <v>20.984575835475578</v>
      </c>
      <c r="J548" t="str">
        <f>IF(shipments[[#This Row],[Order_Status]] = "Delivered","Yes","No")</f>
        <v>Yes</v>
      </c>
      <c r="K548" t="str">
        <f>TEXT(shipments[[#This Row],[Shipdate]],"MMMM")</f>
        <v>February</v>
      </c>
      <c r="L548">
        <f>YEAR(shipments[[#This Row],[Shipdate]])</f>
        <v>2024</v>
      </c>
    </row>
    <row r="549" spans="1:12" x14ac:dyDescent="0.3">
      <c r="A549" t="s">
        <v>553</v>
      </c>
      <c r="B549" t="s">
        <v>7940</v>
      </c>
      <c r="C549" t="s">
        <v>7921</v>
      </c>
      <c r="D549" t="s">
        <v>7937</v>
      </c>
      <c r="E549" s="1">
        <v>45279</v>
      </c>
      <c r="F549" s="6">
        <v>8975.25</v>
      </c>
      <c r="G549">
        <v>561</v>
      </c>
      <c r="H549" t="s">
        <v>3</v>
      </c>
      <c r="I549">
        <f>IF(shipments[[#This Row],[Boxes]]&gt;0,shipments[[#This Row],[Amount]]/shipments[[#This Row],[Boxes]],"NA")</f>
        <v>15.998663101604278</v>
      </c>
      <c r="J549" t="str">
        <f>IF(shipments[[#This Row],[Order_Status]] = "Delivered","Yes","No")</f>
        <v>Yes</v>
      </c>
      <c r="K549" t="str">
        <f>TEXT(shipments[[#This Row],[Shipdate]],"MMMM")</f>
        <v>December</v>
      </c>
      <c r="L549">
        <f>YEAR(shipments[[#This Row],[Shipdate]])</f>
        <v>2023</v>
      </c>
    </row>
    <row r="550" spans="1:12" x14ac:dyDescent="0.3">
      <c r="A550" t="s">
        <v>554</v>
      </c>
      <c r="B550" t="s">
        <v>7940</v>
      </c>
      <c r="C550" t="s">
        <v>7921</v>
      </c>
      <c r="D550" t="s">
        <v>7939</v>
      </c>
      <c r="E550" s="1">
        <v>44999</v>
      </c>
      <c r="F550" s="6">
        <v>1293.75</v>
      </c>
      <c r="G550">
        <v>87</v>
      </c>
      <c r="H550" t="s">
        <v>3</v>
      </c>
      <c r="I550">
        <f>IF(shipments[[#This Row],[Boxes]]&gt;0,shipments[[#This Row],[Amount]]/shipments[[#This Row],[Boxes]],"NA")</f>
        <v>14.870689655172415</v>
      </c>
      <c r="J550" t="str">
        <f>IF(shipments[[#This Row],[Order_Status]] = "Delivered","Yes","No")</f>
        <v>Yes</v>
      </c>
      <c r="K550" t="str">
        <f>TEXT(shipments[[#This Row],[Shipdate]],"MMMM")</f>
        <v>March</v>
      </c>
      <c r="L550">
        <f>YEAR(shipments[[#This Row],[Shipdate]])</f>
        <v>2023</v>
      </c>
    </row>
    <row r="551" spans="1:12" x14ac:dyDescent="0.3">
      <c r="A551" t="s">
        <v>555</v>
      </c>
      <c r="B551" t="s">
        <v>7940</v>
      </c>
      <c r="C551" t="s">
        <v>7922</v>
      </c>
      <c r="D551" t="s">
        <v>7938</v>
      </c>
      <c r="E551" s="1">
        <v>45062</v>
      </c>
      <c r="F551" s="6">
        <v>5145.75</v>
      </c>
      <c r="G551">
        <v>258</v>
      </c>
      <c r="H551" t="s">
        <v>3</v>
      </c>
      <c r="I551">
        <f>IF(shipments[[#This Row],[Boxes]]&gt;0,shipments[[#This Row],[Amount]]/shipments[[#This Row],[Boxes]],"NA")</f>
        <v>19.944767441860463</v>
      </c>
      <c r="J551" t="str">
        <f>IF(shipments[[#This Row],[Order_Status]] = "Delivered","Yes","No")</f>
        <v>Yes</v>
      </c>
      <c r="K551" t="str">
        <f>TEXT(shipments[[#This Row],[Shipdate]],"MMMM")</f>
        <v>May</v>
      </c>
      <c r="L551">
        <f>YEAR(shipments[[#This Row],[Shipdate]])</f>
        <v>2023</v>
      </c>
    </row>
    <row r="552" spans="1:12" x14ac:dyDescent="0.3">
      <c r="A552" t="s">
        <v>556</v>
      </c>
      <c r="B552" t="s">
        <v>7940</v>
      </c>
      <c r="C552" t="s">
        <v>7923</v>
      </c>
      <c r="D552" t="s">
        <v>7934</v>
      </c>
      <c r="E552" s="1">
        <v>45147</v>
      </c>
      <c r="F552" s="6">
        <v>513</v>
      </c>
      <c r="G552">
        <v>31</v>
      </c>
      <c r="H552" t="s">
        <v>3</v>
      </c>
      <c r="I552">
        <f>IF(shipments[[#This Row],[Boxes]]&gt;0,shipments[[#This Row],[Amount]]/shipments[[#This Row],[Boxes]],"NA")</f>
        <v>16.548387096774192</v>
      </c>
      <c r="J552" t="str">
        <f>IF(shipments[[#This Row],[Order_Status]] = "Delivered","Yes","No")</f>
        <v>Yes</v>
      </c>
      <c r="K552" t="str">
        <f>TEXT(shipments[[#This Row],[Shipdate]],"MMMM")</f>
        <v>August</v>
      </c>
      <c r="L552">
        <f>YEAR(shipments[[#This Row],[Shipdate]])</f>
        <v>2023</v>
      </c>
    </row>
    <row r="553" spans="1:12" x14ac:dyDescent="0.3">
      <c r="A553" s="21" t="s">
        <v>557</v>
      </c>
      <c r="B553" s="21" t="s">
        <v>7940</v>
      </c>
      <c r="C553" s="21" t="s">
        <v>7923</v>
      </c>
      <c r="D553" s="21" t="s">
        <v>7938</v>
      </c>
      <c r="E553" s="22">
        <v>45484</v>
      </c>
      <c r="F553" s="23">
        <v>2985.75</v>
      </c>
      <c r="G553" s="21">
        <v>200</v>
      </c>
      <c r="H553" s="21" t="s">
        <v>9</v>
      </c>
      <c r="I553" s="21">
        <f>IF(shipments[[#This Row],[Boxes]]&gt;0,shipments[[#This Row],[Amount]]/shipments[[#This Row],[Boxes]],"NA")</f>
        <v>14.928750000000001</v>
      </c>
      <c r="J553" s="21" t="str">
        <f>IF(shipments[[#This Row],[Order_Status]] = "Delivered","Yes","No")</f>
        <v>No</v>
      </c>
      <c r="K553" s="21" t="str">
        <f>TEXT(shipments[[#This Row],[Shipdate]],"MMMM")</f>
        <v>July</v>
      </c>
      <c r="L553" s="21">
        <f>YEAR(shipments[[#This Row],[Shipdate]])</f>
        <v>2024</v>
      </c>
    </row>
    <row r="554" spans="1:12" x14ac:dyDescent="0.3">
      <c r="A554" t="s">
        <v>558</v>
      </c>
      <c r="B554" t="s">
        <v>7940</v>
      </c>
      <c r="C554" t="s">
        <v>7923</v>
      </c>
      <c r="D554" t="s">
        <v>7937</v>
      </c>
      <c r="E554" s="1">
        <v>45264</v>
      </c>
      <c r="F554" s="6">
        <v>1838.25</v>
      </c>
      <c r="G554">
        <v>142</v>
      </c>
      <c r="H554" t="s">
        <v>3</v>
      </c>
      <c r="I554">
        <f>IF(shipments[[#This Row],[Boxes]]&gt;0,shipments[[#This Row],[Amount]]/shipments[[#This Row],[Boxes]],"NA")</f>
        <v>12.945422535211268</v>
      </c>
      <c r="J554" t="str">
        <f>IF(shipments[[#This Row],[Order_Status]] = "Delivered","Yes","No")</f>
        <v>Yes</v>
      </c>
      <c r="K554" t="str">
        <f>TEXT(shipments[[#This Row],[Shipdate]],"MMMM")</f>
        <v>December</v>
      </c>
      <c r="L554">
        <f>YEAR(shipments[[#This Row],[Shipdate]])</f>
        <v>2023</v>
      </c>
    </row>
    <row r="555" spans="1:12" x14ac:dyDescent="0.3">
      <c r="A555" t="s">
        <v>559</v>
      </c>
      <c r="B555" t="s">
        <v>7940</v>
      </c>
      <c r="C555" t="s">
        <v>7923</v>
      </c>
      <c r="D555" t="s">
        <v>7939</v>
      </c>
      <c r="E555" s="1">
        <v>44959</v>
      </c>
      <c r="F555" s="6">
        <v>1516.5</v>
      </c>
      <c r="G555">
        <v>95</v>
      </c>
      <c r="H555" t="s">
        <v>3</v>
      </c>
      <c r="I555">
        <f>IF(shipments[[#This Row],[Boxes]]&gt;0,shipments[[#This Row],[Amount]]/shipments[[#This Row],[Boxes]],"NA")</f>
        <v>15.963157894736842</v>
      </c>
      <c r="J555" t="str">
        <f>IF(shipments[[#This Row],[Order_Status]] = "Delivered","Yes","No")</f>
        <v>Yes</v>
      </c>
      <c r="K555" t="str">
        <f>TEXT(shipments[[#This Row],[Shipdate]],"MMMM")</f>
        <v>February</v>
      </c>
      <c r="L555">
        <f>YEAR(shipments[[#This Row],[Shipdate]])</f>
        <v>2023</v>
      </c>
    </row>
    <row r="556" spans="1:12" x14ac:dyDescent="0.3">
      <c r="A556" t="s">
        <v>560</v>
      </c>
      <c r="B556" t="s">
        <v>7940</v>
      </c>
      <c r="C556" t="s">
        <v>7923</v>
      </c>
      <c r="D556" t="s">
        <v>7939</v>
      </c>
      <c r="E556" s="1">
        <v>45006</v>
      </c>
      <c r="F556" s="6">
        <v>7056</v>
      </c>
      <c r="G556">
        <v>471</v>
      </c>
      <c r="H556" t="s">
        <v>3</v>
      </c>
      <c r="I556">
        <f>IF(shipments[[#This Row],[Boxes]]&gt;0,shipments[[#This Row],[Amount]]/shipments[[#This Row],[Boxes]],"NA")</f>
        <v>14.980891719745223</v>
      </c>
      <c r="J556" t="str">
        <f>IF(shipments[[#This Row],[Order_Status]] = "Delivered","Yes","No")</f>
        <v>Yes</v>
      </c>
      <c r="K556" t="str">
        <f>TEXT(shipments[[#This Row],[Shipdate]],"MMMM")</f>
        <v>March</v>
      </c>
      <c r="L556">
        <f>YEAR(shipments[[#This Row],[Shipdate]])</f>
        <v>2023</v>
      </c>
    </row>
    <row r="557" spans="1:12" x14ac:dyDescent="0.3">
      <c r="A557" t="s">
        <v>561</v>
      </c>
      <c r="B557" t="s">
        <v>7940</v>
      </c>
      <c r="C557" t="s">
        <v>7924</v>
      </c>
      <c r="D557" t="s">
        <v>7935</v>
      </c>
      <c r="E557" s="1">
        <v>45020</v>
      </c>
      <c r="F557" s="6">
        <v>6567.75</v>
      </c>
      <c r="G557">
        <v>939</v>
      </c>
      <c r="H557" t="s">
        <v>3</v>
      </c>
      <c r="I557">
        <f>IF(shipments[[#This Row],[Boxes]]&gt;0,shipments[[#This Row],[Amount]]/shipments[[#This Row],[Boxes]],"NA")</f>
        <v>6.9944089456869012</v>
      </c>
      <c r="J557" t="str">
        <f>IF(shipments[[#This Row],[Order_Status]] = "Delivered","Yes","No")</f>
        <v>Yes</v>
      </c>
      <c r="K557" t="str">
        <f>TEXT(shipments[[#This Row],[Shipdate]],"MMMM")</f>
        <v>April</v>
      </c>
      <c r="L557">
        <f>YEAR(shipments[[#This Row],[Shipdate]])</f>
        <v>2023</v>
      </c>
    </row>
    <row r="558" spans="1:12" x14ac:dyDescent="0.3">
      <c r="A558" t="s">
        <v>562</v>
      </c>
      <c r="B558" t="s">
        <v>7940</v>
      </c>
      <c r="C558" t="s">
        <v>7924</v>
      </c>
      <c r="D558" t="s">
        <v>7934</v>
      </c>
      <c r="E558" s="1">
        <v>45446</v>
      </c>
      <c r="F558" s="6">
        <v>8273.25</v>
      </c>
      <c r="G558">
        <v>920</v>
      </c>
      <c r="H558" t="s">
        <v>3</v>
      </c>
      <c r="I558">
        <f>IF(shipments[[#This Row],[Boxes]]&gt;0,shipments[[#This Row],[Amount]]/shipments[[#This Row],[Boxes]],"NA")</f>
        <v>8.9926630434782613</v>
      </c>
      <c r="J558" t="str">
        <f>IF(shipments[[#This Row],[Order_Status]] = "Delivered","Yes","No")</f>
        <v>Yes</v>
      </c>
      <c r="K558" t="str">
        <f>TEXT(shipments[[#This Row],[Shipdate]],"MMMM")</f>
        <v>June</v>
      </c>
      <c r="L558">
        <f>YEAR(shipments[[#This Row],[Shipdate]])</f>
        <v>2024</v>
      </c>
    </row>
    <row r="559" spans="1:12" x14ac:dyDescent="0.3">
      <c r="A559" t="s">
        <v>563</v>
      </c>
      <c r="B559" t="s">
        <v>7940</v>
      </c>
      <c r="C559" t="s">
        <v>7924</v>
      </c>
      <c r="D559" t="s">
        <v>7939</v>
      </c>
      <c r="E559" s="1">
        <v>45132</v>
      </c>
      <c r="F559" s="6">
        <v>2508.75</v>
      </c>
      <c r="G559">
        <v>359</v>
      </c>
      <c r="H559" t="s">
        <v>3</v>
      </c>
      <c r="I559">
        <f>IF(shipments[[#This Row],[Boxes]]&gt;0,shipments[[#This Row],[Amount]]/shipments[[#This Row],[Boxes]],"NA")</f>
        <v>6.9881615598885798</v>
      </c>
      <c r="J559" t="str">
        <f>IF(shipments[[#This Row],[Order_Status]] = "Delivered","Yes","No")</f>
        <v>Yes</v>
      </c>
      <c r="K559" t="str">
        <f>TEXT(shipments[[#This Row],[Shipdate]],"MMMM")</f>
        <v>July</v>
      </c>
      <c r="L559">
        <f>YEAR(shipments[[#This Row],[Shipdate]])</f>
        <v>2023</v>
      </c>
    </row>
    <row r="560" spans="1:12" x14ac:dyDescent="0.3">
      <c r="A560" t="s">
        <v>564</v>
      </c>
      <c r="B560" t="s">
        <v>7940</v>
      </c>
      <c r="C560" t="s">
        <v>7924</v>
      </c>
      <c r="D560" t="s">
        <v>7938</v>
      </c>
      <c r="E560" s="1">
        <v>45296</v>
      </c>
      <c r="F560" s="6">
        <v>2742.75</v>
      </c>
      <c r="G560">
        <v>275</v>
      </c>
      <c r="H560" t="s">
        <v>3</v>
      </c>
      <c r="I560">
        <f>IF(shipments[[#This Row],[Boxes]]&gt;0,shipments[[#This Row],[Amount]]/shipments[[#This Row],[Boxes]],"NA")</f>
        <v>9.9736363636363645</v>
      </c>
      <c r="J560" t="str">
        <f>IF(shipments[[#This Row],[Order_Status]] = "Delivered","Yes","No")</f>
        <v>Yes</v>
      </c>
      <c r="K560" t="str">
        <f>TEXT(shipments[[#This Row],[Shipdate]],"MMMM")</f>
        <v>January</v>
      </c>
      <c r="L560">
        <f>YEAR(shipments[[#This Row],[Shipdate]])</f>
        <v>2024</v>
      </c>
    </row>
    <row r="561" spans="1:12" x14ac:dyDescent="0.3">
      <c r="A561" s="21" t="s">
        <v>565</v>
      </c>
      <c r="B561" s="21" t="s">
        <v>7940</v>
      </c>
      <c r="C561" s="21" t="s">
        <v>7925</v>
      </c>
      <c r="D561" s="21" t="s">
        <v>7935</v>
      </c>
      <c r="E561" s="22">
        <v>45499</v>
      </c>
      <c r="F561" s="23">
        <v>5103</v>
      </c>
      <c r="G561" s="21">
        <v>319</v>
      </c>
      <c r="H561" s="21" t="s">
        <v>9</v>
      </c>
      <c r="I561" s="21">
        <f>IF(shipments[[#This Row],[Boxes]]&gt;0,shipments[[#This Row],[Amount]]/shipments[[#This Row],[Boxes]],"NA")</f>
        <v>15.996865203761756</v>
      </c>
      <c r="J561" s="21" t="str">
        <f>IF(shipments[[#This Row],[Order_Status]] = "Delivered","Yes","No")</f>
        <v>No</v>
      </c>
      <c r="K561" s="21" t="str">
        <f>TEXT(shipments[[#This Row],[Shipdate]],"MMMM")</f>
        <v>July</v>
      </c>
      <c r="L561" s="21">
        <f>YEAR(shipments[[#This Row],[Shipdate]])</f>
        <v>2024</v>
      </c>
    </row>
    <row r="562" spans="1:12" x14ac:dyDescent="0.3">
      <c r="A562" s="21" t="s">
        <v>566</v>
      </c>
      <c r="B562" s="21" t="s">
        <v>7940</v>
      </c>
      <c r="C562" s="21" t="s">
        <v>7927</v>
      </c>
      <c r="D562" s="21" t="s">
        <v>7938</v>
      </c>
      <c r="E562" s="22">
        <v>45247</v>
      </c>
      <c r="F562" s="23">
        <v>335.25</v>
      </c>
      <c r="G562" s="21">
        <v>24</v>
      </c>
      <c r="H562" s="21" t="s">
        <v>25</v>
      </c>
      <c r="I562" s="21">
        <f>IF(shipments[[#This Row],[Boxes]]&gt;0,shipments[[#This Row],[Amount]]/shipments[[#This Row],[Boxes]],"NA")</f>
        <v>13.96875</v>
      </c>
      <c r="J562" s="21" t="str">
        <f>IF(shipments[[#This Row],[Order_Status]] = "Delivered","Yes","No")</f>
        <v>No</v>
      </c>
      <c r="K562" s="21" t="str">
        <f>TEXT(shipments[[#This Row],[Shipdate]],"MMMM")</f>
        <v>November</v>
      </c>
      <c r="L562" s="21">
        <f>YEAR(shipments[[#This Row],[Shipdate]])</f>
        <v>2023</v>
      </c>
    </row>
    <row r="563" spans="1:12" x14ac:dyDescent="0.3">
      <c r="A563" t="s">
        <v>567</v>
      </c>
      <c r="B563" t="s">
        <v>7940</v>
      </c>
      <c r="C563" t="s">
        <v>7927</v>
      </c>
      <c r="D563" t="s">
        <v>7937</v>
      </c>
      <c r="E563" s="1">
        <v>45135</v>
      </c>
      <c r="F563" s="6">
        <v>3991.5</v>
      </c>
      <c r="G563">
        <v>222</v>
      </c>
      <c r="H563" t="s">
        <v>3</v>
      </c>
      <c r="I563">
        <f>IF(shipments[[#This Row],[Boxes]]&gt;0,shipments[[#This Row],[Amount]]/shipments[[#This Row],[Boxes]],"NA")</f>
        <v>17.97972972972973</v>
      </c>
      <c r="J563" t="str">
        <f>IF(shipments[[#This Row],[Order_Status]] = "Delivered","Yes","No")</f>
        <v>Yes</v>
      </c>
      <c r="K563" t="str">
        <f>TEXT(shipments[[#This Row],[Shipdate]],"MMMM")</f>
        <v>July</v>
      </c>
      <c r="L563">
        <f>YEAR(shipments[[#This Row],[Shipdate]])</f>
        <v>2023</v>
      </c>
    </row>
    <row r="564" spans="1:12" x14ac:dyDescent="0.3">
      <c r="A564" t="s">
        <v>568</v>
      </c>
      <c r="B564" t="s">
        <v>7940</v>
      </c>
      <c r="C564" t="s">
        <v>7927</v>
      </c>
      <c r="D564" t="s">
        <v>7935</v>
      </c>
      <c r="E564" s="1">
        <v>44942</v>
      </c>
      <c r="F564" s="6">
        <v>11103.75</v>
      </c>
      <c r="G564">
        <v>617</v>
      </c>
      <c r="H564" t="s">
        <v>3</v>
      </c>
      <c r="I564">
        <f>IF(shipments[[#This Row],[Boxes]]&gt;0,shipments[[#This Row],[Amount]]/shipments[[#This Row],[Boxes]],"NA")</f>
        <v>17.996353322528364</v>
      </c>
      <c r="J564" t="str">
        <f>IF(shipments[[#This Row],[Order_Status]] = "Delivered","Yes","No")</f>
        <v>Yes</v>
      </c>
      <c r="K564" t="str">
        <f>TEXT(shipments[[#This Row],[Shipdate]],"MMMM")</f>
        <v>January</v>
      </c>
      <c r="L564">
        <f>YEAR(shipments[[#This Row],[Shipdate]])</f>
        <v>2023</v>
      </c>
    </row>
    <row r="565" spans="1:12" x14ac:dyDescent="0.3">
      <c r="A565" t="s">
        <v>569</v>
      </c>
      <c r="B565" t="s">
        <v>7940</v>
      </c>
      <c r="C565" t="s">
        <v>7927</v>
      </c>
      <c r="D565" t="s">
        <v>7934</v>
      </c>
      <c r="E565" s="1">
        <v>45462</v>
      </c>
      <c r="F565" s="6">
        <v>9609.75</v>
      </c>
      <c r="G565">
        <v>534</v>
      </c>
      <c r="H565" t="s">
        <v>3</v>
      </c>
      <c r="I565">
        <f>IF(shipments[[#This Row],[Boxes]]&gt;0,shipments[[#This Row],[Amount]]/shipments[[#This Row],[Boxes]],"NA")</f>
        <v>17.995786516853933</v>
      </c>
      <c r="J565" t="str">
        <f>IF(shipments[[#This Row],[Order_Status]] = "Delivered","Yes","No")</f>
        <v>Yes</v>
      </c>
      <c r="K565" t="str">
        <f>TEXT(shipments[[#This Row],[Shipdate]],"MMMM")</f>
        <v>June</v>
      </c>
      <c r="L565">
        <f>YEAR(shipments[[#This Row],[Shipdate]])</f>
        <v>2024</v>
      </c>
    </row>
    <row r="566" spans="1:12" x14ac:dyDescent="0.3">
      <c r="A566" t="s">
        <v>570</v>
      </c>
      <c r="B566" t="s">
        <v>7940</v>
      </c>
      <c r="C566" t="s">
        <v>7927</v>
      </c>
      <c r="D566" t="s">
        <v>7935</v>
      </c>
      <c r="E566" s="1">
        <v>45471</v>
      </c>
      <c r="F566" s="6">
        <v>5719.5</v>
      </c>
      <c r="G566">
        <v>337</v>
      </c>
      <c r="H566" t="s">
        <v>3</v>
      </c>
      <c r="I566">
        <f>IF(shipments[[#This Row],[Boxes]]&gt;0,shipments[[#This Row],[Amount]]/shipments[[#This Row],[Boxes]],"NA")</f>
        <v>16.971810089020771</v>
      </c>
      <c r="J566" t="str">
        <f>IF(shipments[[#This Row],[Order_Status]] = "Delivered","Yes","No")</f>
        <v>Yes</v>
      </c>
      <c r="K566" t="str">
        <f>TEXT(shipments[[#This Row],[Shipdate]],"MMMM")</f>
        <v>June</v>
      </c>
      <c r="L566">
        <f>YEAR(shipments[[#This Row],[Shipdate]])</f>
        <v>2024</v>
      </c>
    </row>
    <row r="567" spans="1:12" x14ac:dyDescent="0.3">
      <c r="A567" t="s">
        <v>571</v>
      </c>
      <c r="B567" t="s">
        <v>7940</v>
      </c>
      <c r="C567" t="s">
        <v>7927</v>
      </c>
      <c r="D567" t="s">
        <v>7936</v>
      </c>
      <c r="E567" s="1">
        <v>45077</v>
      </c>
      <c r="F567" s="6">
        <v>8885.25</v>
      </c>
      <c r="G567">
        <v>593</v>
      </c>
      <c r="H567" t="s">
        <v>3</v>
      </c>
      <c r="I567">
        <f>IF(shipments[[#This Row],[Boxes]]&gt;0,shipments[[#This Row],[Amount]]/shipments[[#This Row],[Boxes]],"NA")</f>
        <v>14.983558178752109</v>
      </c>
      <c r="J567" t="str">
        <f>IF(shipments[[#This Row],[Order_Status]] = "Delivered","Yes","No")</f>
        <v>Yes</v>
      </c>
      <c r="K567" t="str">
        <f>TEXT(shipments[[#This Row],[Shipdate]],"MMMM")</f>
        <v>May</v>
      </c>
      <c r="L567">
        <f>YEAR(shipments[[#This Row],[Shipdate]])</f>
        <v>2023</v>
      </c>
    </row>
    <row r="568" spans="1:12" x14ac:dyDescent="0.3">
      <c r="A568" t="s">
        <v>572</v>
      </c>
      <c r="B568" t="s">
        <v>7940</v>
      </c>
      <c r="C568" t="s">
        <v>7928</v>
      </c>
      <c r="D568" t="s">
        <v>7935</v>
      </c>
      <c r="E568" s="1">
        <v>45314</v>
      </c>
      <c r="F568" s="6">
        <v>544.5</v>
      </c>
      <c r="G568">
        <v>69</v>
      </c>
      <c r="H568" t="s">
        <v>3</v>
      </c>
      <c r="I568">
        <f>IF(shipments[[#This Row],[Boxes]]&gt;0,shipments[[#This Row],[Amount]]/shipments[[#This Row],[Boxes]],"NA")</f>
        <v>7.8913043478260869</v>
      </c>
      <c r="J568" t="str">
        <f>IF(shipments[[#This Row],[Order_Status]] = "Delivered","Yes","No")</f>
        <v>Yes</v>
      </c>
      <c r="K568" t="str">
        <f>TEXT(shipments[[#This Row],[Shipdate]],"MMMM")</f>
        <v>January</v>
      </c>
      <c r="L568">
        <f>YEAR(shipments[[#This Row],[Shipdate]])</f>
        <v>2024</v>
      </c>
    </row>
    <row r="569" spans="1:12" x14ac:dyDescent="0.3">
      <c r="A569" t="s">
        <v>573</v>
      </c>
      <c r="B569" t="s">
        <v>7940</v>
      </c>
      <c r="C569" t="s">
        <v>7928</v>
      </c>
      <c r="D569" t="s">
        <v>7934</v>
      </c>
      <c r="E569" s="1">
        <v>45065</v>
      </c>
      <c r="F569" s="6">
        <v>11677.5</v>
      </c>
      <c r="G569">
        <v>1168</v>
      </c>
      <c r="H569" t="s">
        <v>3</v>
      </c>
      <c r="I569">
        <f>IF(shipments[[#This Row],[Boxes]]&gt;0,shipments[[#This Row],[Amount]]/shipments[[#This Row],[Boxes]],"NA")</f>
        <v>9.9978595890410951</v>
      </c>
      <c r="J569" t="str">
        <f>IF(shipments[[#This Row],[Order_Status]] = "Delivered","Yes","No")</f>
        <v>Yes</v>
      </c>
      <c r="K569" t="str">
        <f>TEXT(shipments[[#This Row],[Shipdate]],"MMMM")</f>
        <v>May</v>
      </c>
      <c r="L569">
        <f>YEAR(shipments[[#This Row],[Shipdate]])</f>
        <v>2023</v>
      </c>
    </row>
    <row r="570" spans="1:12" x14ac:dyDescent="0.3">
      <c r="A570" t="s">
        <v>574</v>
      </c>
      <c r="B570" t="s">
        <v>7940</v>
      </c>
      <c r="C570" t="s">
        <v>7928</v>
      </c>
      <c r="D570" t="s">
        <v>7936</v>
      </c>
      <c r="E570" s="1">
        <v>45287</v>
      </c>
      <c r="F570" s="6">
        <v>10095.75</v>
      </c>
      <c r="G570">
        <v>1010</v>
      </c>
      <c r="H570" t="s">
        <v>3</v>
      </c>
      <c r="I570">
        <f>IF(shipments[[#This Row],[Boxes]]&gt;0,shipments[[#This Row],[Amount]]/shipments[[#This Row],[Boxes]],"NA")</f>
        <v>9.99579207920792</v>
      </c>
      <c r="J570" t="str">
        <f>IF(shipments[[#This Row],[Order_Status]] = "Delivered","Yes","No")</f>
        <v>Yes</v>
      </c>
      <c r="K570" t="str">
        <f>TEXT(shipments[[#This Row],[Shipdate]],"MMMM")</f>
        <v>December</v>
      </c>
      <c r="L570">
        <f>YEAR(shipments[[#This Row],[Shipdate]])</f>
        <v>2023</v>
      </c>
    </row>
    <row r="571" spans="1:12" x14ac:dyDescent="0.3">
      <c r="A571" t="s">
        <v>575</v>
      </c>
      <c r="B571" t="s">
        <v>7940</v>
      </c>
      <c r="C571" t="s">
        <v>7928</v>
      </c>
      <c r="D571" t="s">
        <v>7938</v>
      </c>
      <c r="E571" s="1">
        <v>45362</v>
      </c>
      <c r="F571" s="6">
        <v>2562.75</v>
      </c>
      <c r="G571">
        <v>321</v>
      </c>
      <c r="H571" t="s">
        <v>3</v>
      </c>
      <c r="I571">
        <f>IF(shipments[[#This Row],[Boxes]]&gt;0,shipments[[#This Row],[Amount]]/shipments[[#This Row],[Boxes]],"NA")</f>
        <v>7.9836448598130838</v>
      </c>
      <c r="J571" t="str">
        <f>IF(shipments[[#This Row],[Order_Status]] = "Delivered","Yes","No")</f>
        <v>Yes</v>
      </c>
      <c r="K571" t="str">
        <f>TEXT(shipments[[#This Row],[Shipdate]],"MMMM")</f>
        <v>March</v>
      </c>
      <c r="L571">
        <f>YEAR(shipments[[#This Row],[Shipdate]])</f>
        <v>2024</v>
      </c>
    </row>
    <row r="572" spans="1:12" x14ac:dyDescent="0.3">
      <c r="A572" s="21" t="s">
        <v>576</v>
      </c>
      <c r="B572" s="21" t="s">
        <v>7940</v>
      </c>
      <c r="C572" s="21" t="s">
        <v>7929</v>
      </c>
      <c r="D572" s="21" t="s">
        <v>7936</v>
      </c>
      <c r="E572" s="22">
        <v>45258</v>
      </c>
      <c r="F572" s="23">
        <v>7002</v>
      </c>
      <c r="G572" s="21">
        <v>701</v>
      </c>
      <c r="H572" s="21" t="s">
        <v>25</v>
      </c>
      <c r="I572" s="21">
        <f>IF(shipments[[#This Row],[Boxes]]&gt;0,shipments[[#This Row],[Amount]]/shipments[[#This Row],[Boxes]],"NA")</f>
        <v>9.9885877318116982</v>
      </c>
      <c r="J572" s="21" t="str">
        <f>IF(shipments[[#This Row],[Order_Status]] = "Delivered","Yes","No")</f>
        <v>No</v>
      </c>
      <c r="K572" s="21" t="str">
        <f>TEXT(shipments[[#This Row],[Shipdate]],"MMMM")</f>
        <v>November</v>
      </c>
      <c r="L572" s="21">
        <f>YEAR(shipments[[#This Row],[Shipdate]])</f>
        <v>2023</v>
      </c>
    </row>
    <row r="573" spans="1:12" x14ac:dyDescent="0.3">
      <c r="A573" t="s">
        <v>577</v>
      </c>
      <c r="B573" t="s">
        <v>7940</v>
      </c>
      <c r="C573" t="s">
        <v>7930</v>
      </c>
      <c r="D573" t="s">
        <v>7935</v>
      </c>
      <c r="E573" s="1">
        <v>45257</v>
      </c>
      <c r="F573" s="6">
        <v>204.75</v>
      </c>
      <c r="G573">
        <v>8</v>
      </c>
      <c r="H573" t="s">
        <v>3</v>
      </c>
      <c r="I573">
        <f>IF(shipments[[#This Row],[Boxes]]&gt;0,shipments[[#This Row],[Amount]]/shipments[[#This Row],[Boxes]],"NA")</f>
        <v>25.59375</v>
      </c>
      <c r="J573" t="str">
        <f>IF(shipments[[#This Row],[Order_Status]] = "Delivered","Yes","No")</f>
        <v>Yes</v>
      </c>
      <c r="K573" t="str">
        <f>TEXT(shipments[[#This Row],[Shipdate]],"MMMM")</f>
        <v>November</v>
      </c>
      <c r="L573">
        <f>YEAR(shipments[[#This Row],[Shipdate]])</f>
        <v>2023</v>
      </c>
    </row>
    <row r="574" spans="1:12" x14ac:dyDescent="0.3">
      <c r="A574" t="s">
        <v>578</v>
      </c>
      <c r="B574" t="s">
        <v>7940</v>
      </c>
      <c r="C574" t="s">
        <v>7930</v>
      </c>
      <c r="D574" t="s">
        <v>7934</v>
      </c>
      <c r="E574" s="1">
        <v>44928</v>
      </c>
      <c r="F574" s="6">
        <v>1181.25</v>
      </c>
      <c r="G574">
        <v>43</v>
      </c>
      <c r="H574" t="s">
        <v>3</v>
      </c>
      <c r="I574">
        <f>IF(shipments[[#This Row],[Boxes]]&gt;0,shipments[[#This Row],[Amount]]/shipments[[#This Row],[Boxes]],"NA")</f>
        <v>27.470930232558139</v>
      </c>
      <c r="J574" t="str">
        <f>IF(shipments[[#This Row],[Order_Status]] = "Delivered","Yes","No")</f>
        <v>Yes</v>
      </c>
      <c r="K574" t="str">
        <f>TEXT(shipments[[#This Row],[Shipdate]],"MMMM")</f>
        <v>January</v>
      </c>
      <c r="L574">
        <f>YEAR(shipments[[#This Row],[Shipdate]])</f>
        <v>2023</v>
      </c>
    </row>
    <row r="575" spans="1:12" x14ac:dyDescent="0.3">
      <c r="A575" s="21" t="s">
        <v>579</v>
      </c>
      <c r="B575" s="21" t="s">
        <v>7940</v>
      </c>
      <c r="C575" s="21" t="s">
        <v>7931</v>
      </c>
      <c r="D575" s="21" t="s">
        <v>7938</v>
      </c>
      <c r="E575" s="22">
        <v>45495</v>
      </c>
      <c r="F575" s="23">
        <v>13434.75</v>
      </c>
      <c r="G575" s="21">
        <v>1120</v>
      </c>
      <c r="H575" s="21" t="s">
        <v>9</v>
      </c>
      <c r="I575" s="21">
        <f>IF(shipments[[#This Row],[Boxes]]&gt;0,shipments[[#This Row],[Amount]]/shipments[[#This Row],[Boxes]],"NA")</f>
        <v>11.995312500000001</v>
      </c>
      <c r="J575" s="21" t="str">
        <f>IF(shipments[[#This Row],[Order_Status]] = "Delivered","Yes","No")</f>
        <v>No</v>
      </c>
      <c r="K575" s="21" t="str">
        <f>TEXT(shipments[[#This Row],[Shipdate]],"MMMM")</f>
        <v>July</v>
      </c>
      <c r="L575" s="21">
        <f>YEAR(shipments[[#This Row],[Shipdate]])</f>
        <v>2024</v>
      </c>
    </row>
    <row r="576" spans="1:12" x14ac:dyDescent="0.3">
      <c r="A576" t="s">
        <v>580</v>
      </c>
      <c r="B576" t="s">
        <v>7940</v>
      </c>
      <c r="C576" t="s">
        <v>7931</v>
      </c>
      <c r="D576" t="s">
        <v>7935</v>
      </c>
      <c r="E576" s="1">
        <v>45203</v>
      </c>
      <c r="F576" s="6">
        <v>2220.75</v>
      </c>
      <c r="G576">
        <v>186</v>
      </c>
      <c r="H576" t="s">
        <v>3</v>
      </c>
      <c r="I576">
        <f>IF(shipments[[#This Row],[Boxes]]&gt;0,shipments[[#This Row],[Amount]]/shipments[[#This Row],[Boxes]],"NA")</f>
        <v>11.939516129032258</v>
      </c>
      <c r="J576" t="str">
        <f>IF(shipments[[#This Row],[Order_Status]] = "Delivered","Yes","No")</f>
        <v>Yes</v>
      </c>
      <c r="K576" t="str">
        <f>TEXT(shipments[[#This Row],[Shipdate]],"MMMM")</f>
        <v>October</v>
      </c>
      <c r="L576">
        <f>YEAR(shipments[[#This Row],[Shipdate]])</f>
        <v>2023</v>
      </c>
    </row>
    <row r="577" spans="1:12" x14ac:dyDescent="0.3">
      <c r="A577" s="21" t="s">
        <v>581</v>
      </c>
      <c r="B577" s="21" t="s">
        <v>7940</v>
      </c>
      <c r="C577" s="21" t="s">
        <v>7932</v>
      </c>
      <c r="D577" s="21" t="s">
        <v>7935</v>
      </c>
      <c r="E577" s="22">
        <v>45552</v>
      </c>
      <c r="F577" s="23">
        <v>10073.25</v>
      </c>
      <c r="G577" s="21">
        <v>1120</v>
      </c>
      <c r="H577" s="21" t="s">
        <v>16</v>
      </c>
      <c r="I577" s="21">
        <f>IF(shipments[[#This Row],[Boxes]]&gt;0,shipments[[#This Row],[Amount]]/shipments[[#This Row],[Boxes]],"NA")</f>
        <v>8.9939732142857149</v>
      </c>
      <c r="J577" s="21" t="str">
        <f>IF(shipments[[#This Row],[Order_Status]] = "Delivered","Yes","No")</f>
        <v>No</v>
      </c>
      <c r="K577" s="21" t="str">
        <f>TEXT(shipments[[#This Row],[Shipdate]],"MMMM")</f>
        <v>September</v>
      </c>
      <c r="L577" s="21">
        <f>YEAR(shipments[[#This Row],[Shipdate]])</f>
        <v>2024</v>
      </c>
    </row>
    <row r="578" spans="1:12" x14ac:dyDescent="0.3">
      <c r="A578" t="s">
        <v>582</v>
      </c>
      <c r="B578" t="s">
        <v>7940</v>
      </c>
      <c r="C578" t="s">
        <v>7932</v>
      </c>
      <c r="D578" t="s">
        <v>7939</v>
      </c>
      <c r="E578" s="1">
        <v>45299</v>
      </c>
      <c r="F578" s="6">
        <v>4873.5</v>
      </c>
      <c r="G578">
        <v>542</v>
      </c>
      <c r="H578" t="s">
        <v>3</v>
      </c>
      <c r="I578">
        <f>IF(shipments[[#This Row],[Boxes]]&gt;0,shipments[[#This Row],[Amount]]/shipments[[#This Row],[Boxes]],"NA")</f>
        <v>8.9916974169741692</v>
      </c>
      <c r="J578" t="str">
        <f>IF(shipments[[#This Row],[Order_Status]] = "Delivered","Yes","No")</f>
        <v>Yes</v>
      </c>
      <c r="K578" t="str">
        <f>TEXT(shipments[[#This Row],[Shipdate]],"MMMM")</f>
        <v>January</v>
      </c>
      <c r="L578">
        <f>YEAR(shipments[[#This Row],[Shipdate]])</f>
        <v>2024</v>
      </c>
    </row>
    <row r="579" spans="1:12" x14ac:dyDescent="0.3">
      <c r="A579" t="s">
        <v>583</v>
      </c>
      <c r="B579" t="s">
        <v>7940</v>
      </c>
      <c r="C579" t="s">
        <v>7933</v>
      </c>
      <c r="D579" t="s">
        <v>7934</v>
      </c>
      <c r="E579" s="1">
        <v>45128</v>
      </c>
      <c r="F579" s="6">
        <v>2261.25</v>
      </c>
      <c r="G579">
        <v>103</v>
      </c>
      <c r="H579" t="s">
        <v>3</v>
      </c>
      <c r="I579">
        <f>IF(shipments[[#This Row],[Boxes]]&gt;0,shipments[[#This Row],[Amount]]/shipments[[#This Row],[Boxes]],"NA")</f>
        <v>21.953883495145632</v>
      </c>
      <c r="J579" t="str">
        <f>IF(shipments[[#This Row],[Order_Status]] = "Delivered","Yes","No")</f>
        <v>Yes</v>
      </c>
      <c r="K579" t="str">
        <f>TEXT(shipments[[#This Row],[Shipdate]],"MMMM")</f>
        <v>July</v>
      </c>
      <c r="L579">
        <f>YEAR(shipments[[#This Row],[Shipdate]])</f>
        <v>2023</v>
      </c>
    </row>
    <row r="580" spans="1:12" x14ac:dyDescent="0.3">
      <c r="A580" s="21" t="s">
        <v>584</v>
      </c>
      <c r="B580" s="21" t="s">
        <v>7940</v>
      </c>
      <c r="C580" s="21" t="s">
        <v>7933</v>
      </c>
      <c r="D580" s="21" t="s">
        <v>7938</v>
      </c>
      <c r="E580" s="22">
        <v>45546</v>
      </c>
      <c r="F580" s="23">
        <v>4146.75</v>
      </c>
      <c r="G580" s="21">
        <v>231</v>
      </c>
      <c r="H580" s="21" t="s">
        <v>16</v>
      </c>
      <c r="I580" s="21">
        <f>IF(shipments[[#This Row],[Boxes]]&gt;0,shipments[[#This Row],[Amount]]/shipments[[#This Row],[Boxes]],"NA")</f>
        <v>17.9512987012987</v>
      </c>
      <c r="J580" s="21" t="str">
        <f>IF(shipments[[#This Row],[Order_Status]] = "Delivered","Yes","No")</f>
        <v>No</v>
      </c>
      <c r="K580" s="21" t="str">
        <f>TEXT(shipments[[#This Row],[Shipdate]],"MMMM")</f>
        <v>September</v>
      </c>
      <c r="L580" s="21">
        <f>YEAR(shipments[[#This Row],[Shipdate]])</f>
        <v>2024</v>
      </c>
    </row>
    <row r="581" spans="1:12" x14ac:dyDescent="0.3">
      <c r="A581" t="s">
        <v>585</v>
      </c>
      <c r="B581" t="s">
        <v>7940</v>
      </c>
      <c r="C581" t="s">
        <v>7933</v>
      </c>
      <c r="D581" t="s">
        <v>7934</v>
      </c>
      <c r="E581" s="1">
        <v>44929</v>
      </c>
      <c r="F581" s="6">
        <v>6750</v>
      </c>
      <c r="G581">
        <v>375</v>
      </c>
      <c r="H581" t="s">
        <v>3</v>
      </c>
      <c r="I581">
        <f>IF(shipments[[#This Row],[Boxes]]&gt;0,shipments[[#This Row],[Amount]]/shipments[[#This Row],[Boxes]],"NA")</f>
        <v>18</v>
      </c>
      <c r="J581" t="str">
        <f>IF(shipments[[#This Row],[Order_Status]] = "Delivered","Yes","No")</f>
        <v>Yes</v>
      </c>
      <c r="K581" t="str">
        <f>TEXT(shipments[[#This Row],[Shipdate]],"MMMM")</f>
        <v>January</v>
      </c>
      <c r="L581">
        <f>YEAR(shipments[[#This Row],[Shipdate]])</f>
        <v>2023</v>
      </c>
    </row>
    <row r="582" spans="1:12" x14ac:dyDescent="0.3">
      <c r="A582" s="21" t="s">
        <v>586</v>
      </c>
      <c r="B582" s="21" t="s">
        <v>7940</v>
      </c>
      <c r="C582" s="21" t="s">
        <v>7933</v>
      </c>
      <c r="D582" s="21" t="s">
        <v>7934</v>
      </c>
      <c r="E582" s="22">
        <v>45527</v>
      </c>
      <c r="F582" s="23">
        <v>6588</v>
      </c>
      <c r="G582" s="21">
        <v>330</v>
      </c>
      <c r="H582" s="21" t="s">
        <v>9</v>
      </c>
      <c r="I582" s="21">
        <f>IF(shipments[[#This Row],[Boxes]]&gt;0,shipments[[#This Row],[Amount]]/shipments[[#This Row],[Boxes]],"NA")</f>
        <v>19.963636363636365</v>
      </c>
      <c r="J582" s="21" t="str">
        <f>IF(shipments[[#This Row],[Order_Status]] = "Delivered","Yes","No")</f>
        <v>No</v>
      </c>
      <c r="K582" s="21" t="str">
        <f>TEXT(shipments[[#This Row],[Shipdate]],"MMMM")</f>
        <v>August</v>
      </c>
      <c r="L582" s="21">
        <f>YEAR(shipments[[#This Row],[Shipdate]])</f>
        <v>2024</v>
      </c>
    </row>
    <row r="583" spans="1:12" x14ac:dyDescent="0.3">
      <c r="A583" t="s">
        <v>587</v>
      </c>
      <c r="B583" t="s">
        <v>7940</v>
      </c>
      <c r="C583" t="s">
        <v>7912</v>
      </c>
      <c r="D583" t="s">
        <v>7935</v>
      </c>
      <c r="E583" s="1">
        <v>44972</v>
      </c>
      <c r="F583" s="6">
        <v>13029.75</v>
      </c>
      <c r="G583">
        <v>869</v>
      </c>
      <c r="H583" t="s">
        <v>3</v>
      </c>
      <c r="I583">
        <f>IF(shipments[[#This Row],[Boxes]]&gt;0,shipments[[#This Row],[Amount]]/shipments[[#This Row],[Boxes]],"NA")</f>
        <v>14.993958573072497</v>
      </c>
      <c r="J583" t="str">
        <f>IF(shipments[[#This Row],[Order_Status]] = "Delivered","Yes","No")</f>
        <v>Yes</v>
      </c>
      <c r="K583" t="str">
        <f>TEXT(shipments[[#This Row],[Shipdate]],"MMMM")</f>
        <v>February</v>
      </c>
      <c r="L583">
        <f>YEAR(shipments[[#This Row],[Shipdate]])</f>
        <v>2023</v>
      </c>
    </row>
    <row r="584" spans="1:12" x14ac:dyDescent="0.3">
      <c r="A584" t="s">
        <v>588</v>
      </c>
      <c r="B584" t="s">
        <v>7940</v>
      </c>
      <c r="C584" t="s">
        <v>7915</v>
      </c>
      <c r="D584" t="s">
        <v>7939</v>
      </c>
      <c r="E584" s="1">
        <v>44967</v>
      </c>
      <c r="F584" s="6">
        <v>5339.25</v>
      </c>
      <c r="G584">
        <v>890</v>
      </c>
      <c r="H584" t="s">
        <v>3</v>
      </c>
      <c r="I584">
        <f>IF(shipments[[#This Row],[Boxes]]&gt;0,shipments[[#This Row],[Amount]]/shipments[[#This Row],[Boxes]],"NA")</f>
        <v>5.9991573033707866</v>
      </c>
      <c r="J584" t="str">
        <f>IF(shipments[[#This Row],[Order_Status]] = "Delivered","Yes","No")</f>
        <v>Yes</v>
      </c>
      <c r="K584" t="str">
        <f>TEXT(shipments[[#This Row],[Shipdate]],"MMMM")</f>
        <v>February</v>
      </c>
      <c r="L584">
        <f>YEAR(shipments[[#This Row],[Shipdate]])</f>
        <v>2023</v>
      </c>
    </row>
    <row r="585" spans="1:12" x14ac:dyDescent="0.3">
      <c r="A585" s="21" t="s">
        <v>589</v>
      </c>
      <c r="B585" s="21" t="s">
        <v>7940</v>
      </c>
      <c r="C585" s="21" t="s">
        <v>7915</v>
      </c>
      <c r="D585" s="21" t="s">
        <v>7939</v>
      </c>
      <c r="E585" s="22">
        <v>45498</v>
      </c>
      <c r="F585" s="23">
        <v>5001.75</v>
      </c>
      <c r="G585" s="21">
        <v>715</v>
      </c>
      <c r="H585" s="21" t="s">
        <v>9</v>
      </c>
      <c r="I585" s="21">
        <f>IF(shipments[[#This Row],[Boxes]]&gt;0,shipments[[#This Row],[Amount]]/shipments[[#This Row],[Boxes]],"NA")</f>
        <v>6.9954545454545451</v>
      </c>
      <c r="J585" s="21" t="str">
        <f>IF(shipments[[#This Row],[Order_Status]] = "Delivered","Yes","No")</f>
        <v>No</v>
      </c>
      <c r="K585" s="21" t="str">
        <f>TEXT(shipments[[#This Row],[Shipdate]],"MMMM")</f>
        <v>July</v>
      </c>
      <c r="L585" s="21">
        <f>YEAR(shipments[[#This Row],[Shipdate]])</f>
        <v>2024</v>
      </c>
    </row>
    <row r="586" spans="1:12" x14ac:dyDescent="0.3">
      <c r="A586" t="s">
        <v>590</v>
      </c>
      <c r="B586" t="s">
        <v>7940</v>
      </c>
      <c r="C586" t="s">
        <v>7915</v>
      </c>
      <c r="D586" t="s">
        <v>7934</v>
      </c>
      <c r="E586" s="1">
        <v>45245</v>
      </c>
      <c r="F586" s="6">
        <v>5006.25</v>
      </c>
      <c r="G586">
        <v>626</v>
      </c>
      <c r="H586" t="s">
        <v>3</v>
      </c>
      <c r="I586">
        <f>IF(shipments[[#This Row],[Boxes]]&gt;0,shipments[[#This Row],[Amount]]/shipments[[#This Row],[Boxes]],"NA")</f>
        <v>7.9972044728434506</v>
      </c>
      <c r="J586" t="str">
        <f>IF(shipments[[#This Row],[Order_Status]] = "Delivered","Yes","No")</f>
        <v>Yes</v>
      </c>
      <c r="K586" t="str">
        <f>TEXT(shipments[[#This Row],[Shipdate]],"MMMM")</f>
        <v>November</v>
      </c>
      <c r="L586">
        <f>YEAR(shipments[[#This Row],[Shipdate]])</f>
        <v>2023</v>
      </c>
    </row>
    <row r="587" spans="1:12" x14ac:dyDescent="0.3">
      <c r="A587" t="s">
        <v>591</v>
      </c>
      <c r="B587" t="s">
        <v>7940</v>
      </c>
      <c r="C587" t="s">
        <v>7915</v>
      </c>
      <c r="D587" t="s">
        <v>7938</v>
      </c>
      <c r="E587" s="1">
        <v>45323</v>
      </c>
      <c r="F587" s="6">
        <v>7584.75</v>
      </c>
      <c r="G587">
        <v>843</v>
      </c>
      <c r="H587" t="s">
        <v>3</v>
      </c>
      <c r="I587">
        <f>IF(shipments[[#This Row],[Boxes]]&gt;0,shipments[[#This Row],[Amount]]/shipments[[#This Row],[Boxes]],"NA")</f>
        <v>8.997330960854093</v>
      </c>
      <c r="J587" t="str">
        <f>IF(shipments[[#This Row],[Order_Status]] = "Delivered","Yes","No")</f>
        <v>Yes</v>
      </c>
      <c r="K587" t="str">
        <f>TEXT(shipments[[#This Row],[Shipdate]],"MMMM")</f>
        <v>February</v>
      </c>
      <c r="L587">
        <f>YEAR(shipments[[#This Row],[Shipdate]])</f>
        <v>2024</v>
      </c>
    </row>
    <row r="588" spans="1:12" x14ac:dyDescent="0.3">
      <c r="A588" t="s">
        <v>592</v>
      </c>
      <c r="B588" t="s">
        <v>7940</v>
      </c>
      <c r="C588" t="s">
        <v>7915</v>
      </c>
      <c r="D588" t="s">
        <v>7935</v>
      </c>
      <c r="E588" s="1">
        <v>44950</v>
      </c>
      <c r="F588" s="6">
        <v>7744.5</v>
      </c>
      <c r="G588">
        <v>1291</v>
      </c>
      <c r="H588" t="s">
        <v>3</v>
      </c>
      <c r="I588">
        <f>IF(shipments[[#This Row],[Boxes]]&gt;0,shipments[[#This Row],[Amount]]/shipments[[#This Row],[Boxes]],"NA")</f>
        <v>5.9988381099922536</v>
      </c>
      <c r="J588" t="str">
        <f>IF(shipments[[#This Row],[Order_Status]] = "Delivered","Yes","No")</f>
        <v>Yes</v>
      </c>
      <c r="K588" t="str">
        <f>TEXT(shipments[[#This Row],[Shipdate]],"MMMM")</f>
        <v>January</v>
      </c>
      <c r="L588">
        <f>YEAR(shipments[[#This Row],[Shipdate]])</f>
        <v>2023</v>
      </c>
    </row>
    <row r="589" spans="1:12" x14ac:dyDescent="0.3">
      <c r="A589" t="s">
        <v>593</v>
      </c>
      <c r="B589" t="s">
        <v>7940</v>
      </c>
      <c r="C589" t="s">
        <v>7916</v>
      </c>
      <c r="D589" t="s">
        <v>7939</v>
      </c>
      <c r="E589" s="1">
        <v>45177</v>
      </c>
      <c r="F589" s="6">
        <v>1770.75</v>
      </c>
      <c r="G589">
        <v>253</v>
      </c>
      <c r="H589" t="s">
        <v>3</v>
      </c>
      <c r="I589">
        <f>IF(shipments[[#This Row],[Boxes]]&gt;0,shipments[[#This Row],[Amount]]/shipments[[#This Row],[Boxes]],"NA")</f>
        <v>6.9990118577075098</v>
      </c>
      <c r="J589" t="str">
        <f>IF(shipments[[#This Row],[Order_Status]] = "Delivered","Yes","No")</f>
        <v>Yes</v>
      </c>
      <c r="K589" t="str">
        <f>TEXT(shipments[[#This Row],[Shipdate]],"MMMM")</f>
        <v>September</v>
      </c>
      <c r="L589">
        <f>YEAR(shipments[[#This Row],[Shipdate]])</f>
        <v>2023</v>
      </c>
    </row>
    <row r="590" spans="1:12" x14ac:dyDescent="0.3">
      <c r="A590" t="s">
        <v>594</v>
      </c>
      <c r="B590" t="s">
        <v>7940</v>
      </c>
      <c r="C590" t="s">
        <v>7916</v>
      </c>
      <c r="D590" t="s">
        <v>7934</v>
      </c>
      <c r="E590" s="1">
        <v>44977</v>
      </c>
      <c r="F590" s="6">
        <v>2792.25</v>
      </c>
      <c r="G590">
        <v>559</v>
      </c>
      <c r="H590" t="s">
        <v>3</v>
      </c>
      <c r="I590">
        <f>IF(shipments[[#This Row],[Boxes]]&gt;0,shipments[[#This Row],[Amount]]/shipments[[#This Row],[Boxes]],"NA")</f>
        <v>4.9950805008944545</v>
      </c>
      <c r="J590" t="str">
        <f>IF(shipments[[#This Row],[Order_Status]] = "Delivered","Yes","No")</f>
        <v>Yes</v>
      </c>
      <c r="K590" t="str">
        <f>TEXT(shipments[[#This Row],[Shipdate]],"MMMM")</f>
        <v>February</v>
      </c>
      <c r="L590">
        <f>YEAR(shipments[[#This Row],[Shipdate]])</f>
        <v>2023</v>
      </c>
    </row>
    <row r="591" spans="1:12" x14ac:dyDescent="0.3">
      <c r="A591" t="s">
        <v>595</v>
      </c>
      <c r="B591" t="s">
        <v>7940</v>
      </c>
      <c r="C591" t="s">
        <v>7916</v>
      </c>
      <c r="D591" t="s">
        <v>7935</v>
      </c>
      <c r="E591" s="1">
        <v>44993</v>
      </c>
      <c r="F591" s="6">
        <v>5022</v>
      </c>
      <c r="G591">
        <v>558</v>
      </c>
      <c r="H591" t="s">
        <v>3</v>
      </c>
      <c r="I591">
        <f>IF(shipments[[#This Row],[Boxes]]&gt;0,shipments[[#This Row],[Amount]]/shipments[[#This Row],[Boxes]],"NA")</f>
        <v>9</v>
      </c>
      <c r="J591" t="str">
        <f>IF(shipments[[#This Row],[Order_Status]] = "Delivered","Yes","No")</f>
        <v>Yes</v>
      </c>
      <c r="K591" t="str">
        <f>TEXT(shipments[[#This Row],[Shipdate]],"MMMM")</f>
        <v>March</v>
      </c>
      <c r="L591">
        <f>YEAR(shipments[[#This Row],[Shipdate]])</f>
        <v>2023</v>
      </c>
    </row>
    <row r="592" spans="1:12" x14ac:dyDescent="0.3">
      <c r="A592" t="s">
        <v>596</v>
      </c>
      <c r="B592" t="s">
        <v>7940</v>
      </c>
      <c r="C592" t="s">
        <v>7916</v>
      </c>
      <c r="D592" t="s">
        <v>7934</v>
      </c>
      <c r="E592" s="1">
        <v>45182</v>
      </c>
      <c r="F592" s="6">
        <v>4493.25</v>
      </c>
      <c r="G592">
        <v>642</v>
      </c>
      <c r="H592" t="s">
        <v>3</v>
      </c>
      <c r="I592">
        <f>IF(shipments[[#This Row],[Boxes]]&gt;0,shipments[[#This Row],[Amount]]/shipments[[#This Row],[Boxes]],"NA")</f>
        <v>6.9988317757009346</v>
      </c>
      <c r="J592" t="str">
        <f>IF(shipments[[#This Row],[Order_Status]] = "Delivered","Yes","No")</f>
        <v>Yes</v>
      </c>
      <c r="K592" t="str">
        <f>TEXT(shipments[[#This Row],[Shipdate]],"MMMM")</f>
        <v>September</v>
      </c>
      <c r="L592">
        <f>YEAR(shipments[[#This Row],[Shipdate]])</f>
        <v>2023</v>
      </c>
    </row>
    <row r="593" spans="1:12" x14ac:dyDescent="0.3">
      <c r="A593" s="21" t="s">
        <v>597</v>
      </c>
      <c r="B593" s="21" t="s">
        <v>7940</v>
      </c>
      <c r="C593" s="21" t="s">
        <v>7916</v>
      </c>
      <c r="D593" s="21" t="s">
        <v>7934</v>
      </c>
      <c r="E593" s="22">
        <v>45478</v>
      </c>
      <c r="F593" s="23">
        <v>1827</v>
      </c>
      <c r="G593" s="21">
        <v>305</v>
      </c>
      <c r="H593" s="21" t="s">
        <v>9</v>
      </c>
      <c r="I593" s="21">
        <f>IF(shipments[[#This Row],[Boxes]]&gt;0,shipments[[#This Row],[Amount]]/shipments[[#This Row],[Boxes]],"NA")</f>
        <v>5.9901639344262296</v>
      </c>
      <c r="J593" s="21" t="str">
        <f>IF(shipments[[#This Row],[Order_Status]] = "Delivered","Yes","No")</f>
        <v>No</v>
      </c>
      <c r="K593" s="21" t="str">
        <f>TEXT(shipments[[#This Row],[Shipdate]],"MMMM")</f>
        <v>July</v>
      </c>
      <c r="L593" s="21">
        <f>YEAR(shipments[[#This Row],[Shipdate]])</f>
        <v>2024</v>
      </c>
    </row>
    <row r="594" spans="1:12" x14ac:dyDescent="0.3">
      <c r="A594" t="s">
        <v>598</v>
      </c>
      <c r="B594" t="s">
        <v>7940</v>
      </c>
      <c r="C594" t="s">
        <v>7916</v>
      </c>
      <c r="D594" t="s">
        <v>7937</v>
      </c>
      <c r="E594" s="1">
        <v>45285</v>
      </c>
      <c r="F594" s="6">
        <v>4716</v>
      </c>
      <c r="G594">
        <v>944</v>
      </c>
      <c r="H594" t="s">
        <v>3</v>
      </c>
      <c r="I594">
        <f>IF(shipments[[#This Row],[Boxes]]&gt;0,shipments[[#This Row],[Amount]]/shipments[[#This Row],[Boxes]],"NA")</f>
        <v>4.9957627118644066</v>
      </c>
      <c r="J594" t="str">
        <f>IF(shipments[[#This Row],[Order_Status]] = "Delivered","Yes","No")</f>
        <v>Yes</v>
      </c>
      <c r="K594" t="str">
        <f>TEXT(shipments[[#This Row],[Shipdate]],"MMMM")</f>
        <v>December</v>
      </c>
      <c r="L594">
        <f>YEAR(shipments[[#This Row],[Shipdate]])</f>
        <v>2023</v>
      </c>
    </row>
    <row r="595" spans="1:12" x14ac:dyDescent="0.3">
      <c r="A595" t="s">
        <v>599</v>
      </c>
      <c r="B595" t="s">
        <v>7940</v>
      </c>
      <c r="C595" t="s">
        <v>7916</v>
      </c>
      <c r="D595" t="s">
        <v>7936</v>
      </c>
      <c r="E595" s="1">
        <v>45203</v>
      </c>
      <c r="F595" s="6">
        <v>8142.75</v>
      </c>
      <c r="G595">
        <v>1018</v>
      </c>
      <c r="H595" t="s">
        <v>3</v>
      </c>
      <c r="I595">
        <f>IF(shipments[[#This Row],[Boxes]]&gt;0,shipments[[#This Row],[Amount]]/shipments[[#This Row],[Boxes]],"NA")</f>
        <v>7.9987721021610998</v>
      </c>
      <c r="J595" t="str">
        <f>IF(shipments[[#This Row],[Order_Status]] = "Delivered","Yes","No")</f>
        <v>Yes</v>
      </c>
      <c r="K595" t="str">
        <f>TEXT(shipments[[#This Row],[Shipdate]],"MMMM")</f>
        <v>October</v>
      </c>
      <c r="L595">
        <f>YEAR(shipments[[#This Row],[Shipdate]])</f>
        <v>2023</v>
      </c>
    </row>
    <row r="596" spans="1:12" x14ac:dyDescent="0.3">
      <c r="A596" s="21" t="s">
        <v>600</v>
      </c>
      <c r="B596" s="21" t="s">
        <v>7940</v>
      </c>
      <c r="C596" s="21" t="s">
        <v>7917</v>
      </c>
      <c r="D596" s="21" t="s">
        <v>7934</v>
      </c>
      <c r="E596" s="22">
        <v>45462</v>
      </c>
      <c r="F596" s="23">
        <v>2232</v>
      </c>
      <c r="G596" s="21">
        <v>93</v>
      </c>
      <c r="H596" s="21" t="s">
        <v>25</v>
      </c>
      <c r="I596" s="21">
        <f>IF(shipments[[#This Row],[Boxes]]&gt;0,shipments[[#This Row],[Amount]]/shipments[[#This Row],[Boxes]],"NA")</f>
        <v>24</v>
      </c>
      <c r="J596" s="21" t="str">
        <f>IF(shipments[[#This Row],[Order_Status]] = "Delivered","Yes","No")</f>
        <v>No</v>
      </c>
      <c r="K596" s="21" t="str">
        <f>TEXT(shipments[[#This Row],[Shipdate]],"MMMM")</f>
        <v>June</v>
      </c>
      <c r="L596" s="21">
        <f>YEAR(shipments[[#This Row],[Shipdate]])</f>
        <v>2024</v>
      </c>
    </row>
    <row r="597" spans="1:12" x14ac:dyDescent="0.3">
      <c r="A597" t="s">
        <v>601</v>
      </c>
      <c r="B597" t="s">
        <v>7940</v>
      </c>
      <c r="C597" t="s">
        <v>7917</v>
      </c>
      <c r="D597" t="s">
        <v>7938</v>
      </c>
      <c r="E597" s="1">
        <v>45365</v>
      </c>
      <c r="F597" s="6">
        <v>4331.25</v>
      </c>
      <c r="G597">
        <v>181</v>
      </c>
      <c r="H597" t="s">
        <v>3</v>
      </c>
      <c r="I597">
        <f>IF(shipments[[#This Row],[Boxes]]&gt;0,shipments[[#This Row],[Amount]]/shipments[[#This Row],[Boxes]],"NA")</f>
        <v>23.929558011049725</v>
      </c>
      <c r="J597" t="str">
        <f>IF(shipments[[#This Row],[Order_Status]] = "Delivered","Yes","No")</f>
        <v>Yes</v>
      </c>
      <c r="K597" t="str">
        <f>TEXT(shipments[[#This Row],[Shipdate]],"MMMM")</f>
        <v>March</v>
      </c>
      <c r="L597">
        <f>YEAR(shipments[[#This Row],[Shipdate]])</f>
        <v>2024</v>
      </c>
    </row>
    <row r="598" spans="1:12" x14ac:dyDescent="0.3">
      <c r="A598" t="s">
        <v>602</v>
      </c>
      <c r="B598" t="s">
        <v>7940</v>
      </c>
      <c r="C598" t="s">
        <v>7918</v>
      </c>
      <c r="D598" t="s">
        <v>7935</v>
      </c>
      <c r="E598" s="1">
        <v>45371</v>
      </c>
      <c r="F598" s="6">
        <v>5226.75</v>
      </c>
      <c r="G598">
        <v>210</v>
      </c>
      <c r="H598" t="s">
        <v>3</v>
      </c>
      <c r="I598">
        <f>IF(shipments[[#This Row],[Boxes]]&gt;0,shipments[[#This Row],[Amount]]/shipments[[#This Row],[Boxes]],"NA")</f>
        <v>24.889285714285716</v>
      </c>
      <c r="J598" t="str">
        <f>IF(shipments[[#This Row],[Order_Status]] = "Delivered","Yes","No")</f>
        <v>Yes</v>
      </c>
      <c r="K598" t="str">
        <f>TEXT(shipments[[#This Row],[Shipdate]],"MMMM")</f>
        <v>March</v>
      </c>
      <c r="L598">
        <f>YEAR(shipments[[#This Row],[Shipdate]])</f>
        <v>2024</v>
      </c>
    </row>
    <row r="599" spans="1:12" x14ac:dyDescent="0.3">
      <c r="A599" t="s">
        <v>603</v>
      </c>
      <c r="B599" t="s">
        <v>7940</v>
      </c>
      <c r="C599" t="s">
        <v>7918</v>
      </c>
      <c r="D599" t="s">
        <v>7934</v>
      </c>
      <c r="E599" s="1">
        <v>45286</v>
      </c>
      <c r="F599" s="6">
        <v>4702.5</v>
      </c>
      <c r="G599">
        <v>181</v>
      </c>
      <c r="H599" t="s">
        <v>3</v>
      </c>
      <c r="I599">
        <f>IF(shipments[[#This Row],[Boxes]]&gt;0,shipments[[#This Row],[Amount]]/shipments[[#This Row],[Boxes]],"NA")</f>
        <v>25.980662983425415</v>
      </c>
      <c r="J599" t="str">
        <f>IF(shipments[[#This Row],[Order_Status]] = "Delivered","Yes","No")</f>
        <v>Yes</v>
      </c>
      <c r="K599" t="str">
        <f>TEXT(shipments[[#This Row],[Shipdate]],"MMMM")</f>
        <v>December</v>
      </c>
      <c r="L599">
        <f>YEAR(shipments[[#This Row],[Shipdate]])</f>
        <v>2023</v>
      </c>
    </row>
    <row r="600" spans="1:12" x14ac:dyDescent="0.3">
      <c r="A600" s="21" t="s">
        <v>604</v>
      </c>
      <c r="B600" s="21" t="s">
        <v>7940</v>
      </c>
      <c r="C600" s="21" t="s">
        <v>7918</v>
      </c>
      <c r="D600" s="21" t="s">
        <v>7935</v>
      </c>
      <c r="E600" s="22">
        <v>45362</v>
      </c>
      <c r="F600" s="23">
        <v>5460.75</v>
      </c>
      <c r="G600" s="21">
        <v>219</v>
      </c>
      <c r="H600" s="21" t="s">
        <v>25</v>
      </c>
      <c r="I600" s="21">
        <f>IF(shipments[[#This Row],[Boxes]]&gt;0,shipments[[#This Row],[Amount]]/shipments[[#This Row],[Boxes]],"NA")</f>
        <v>24.934931506849313</v>
      </c>
      <c r="J600" s="21" t="str">
        <f>IF(shipments[[#This Row],[Order_Status]] = "Delivered","Yes","No")</f>
        <v>No</v>
      </c>
      <c r="K600" s="21" t="str">
        <f>TEXT(shipments[[#This Row],[Shipdate]],"MMMM")</f>
        <v>March</v>
      </c>
      <c r="L600" s="21">
        <f>YEAR(shipments[[#This Row],[Shipdate]])</f>
        <v>2024</v>
      </c>
    </row>
    <row r="601" spans="1:12" x14ac:dyDescent="0.3">
      <c r="A601" t="s">
        <v>605</v>
      </c>
      <c r="B601" t="s">
        <v>7940</v>
      </c>
      <c r="C601" t="s">
        <v>7918</v>
      </c>
      <c r="D601" t="s">
        <v>7939</v>
      </c>
      <c r="E601" s="1">
        <v>45119</v>
      </c>
      <c r="F601" s="6">
        <v>5566.5</v>
      </c>
      <c r="G601">
        <v>207</v>
      </c>
      <c r="H601" t="s">
        <v>3</v>
      </c>
      <c r="I601">
        <f>IF(shipments[[#This Row],[Boxes]]&gt;0,shipments[[#This Row],[Amount]]/shipments[[#This Row],[Boxes]],"NA")</f>
        <v>26.891304347826086</v>
      </c>
      <c r="J601" t="str">
        <f>IF(shipments[[#This Row],[Order_Status]] = "Delivered","Yes","No")</f>
        <v>Yes</v>
      </c>
      <c r="K601" t="str">
        <f>TEXT(shipments[[#This Row],[Shipdate]],"MMMM")</f>
        <v>July</v>
      </c>
      <c r="L601">
        <f>YEAR(shipments[[#This Row],[Shipdate]])</f>
        <v>2023</v>
      </c>
    </row>
    <row r="602" spans="1:12" x14ac:dyDescent="0.3">
      <c r="A602" t="s">
        <v>606</v>
      </c>
      <c r="B602" t="s">
        <v>7940</v>
      </c>
      <c r="C602" t="s">
        <v>7918</v>
      </c>
      <c r="D602" t="s">
        <v>7935</v>
      </c>
      <c r="E602" s="1">
        <v>45355</v>
      </c>
      <c r="F602" s="6">
        <v>5370.75</v>
      </c>
      <c r="G602">
        <v>199</v>
      </c>
      <c r="H602" t="s">
        <v>3</v>
      </c>
      <c r="I602">
        <f>IF(shipments[[#This Row],[Boxes]]&gt;0,shipments[[#This Row],[Amount]]/shipments[[#This Row],[Boxes]],"NA")</f>
        <v>26.988693467336685</v>
      </c>
      <c r="J602" t="str">
        <f>IF(shipments[[#This Row],[Order_Status]] = "Delivered","Yes","No")</f>
        <v>Yes</v>
      </c>
      <c r="K602" t="str">
        <f>TEXT(shipments[[#This Row],[Shipdate]],"MMMM")</f>
        <v>March</v>
      </c>
      <c r="L602">
        <f>YEAR(shipments[[#This Row],[Shipdate]])</f>
        <v>2024</v>
      </c>
    </row>
    <row r="603" spans="1:12" x14ac:dyDescent="0.3">
      <c r="A603" t="s">
        <v>607</v>
      </c>
      <c r="B603" t="s">
        <v>7940</v>
      </c>
      <c r="C603" t="s">
        <v>7919</v>
      </c>
      <c r="D603" t="s">
        <v>7935</v>
      </c>
      <c r="E603" s="1">
        <v>45463</v>
      </c>
      <c r="F603" s="6">
        <v>6088.5</v>
      </c>
      <c r="G603">
        <v>339</v>
      </c>
      <c r="H603" t="s">
        <v>3</v>
      </c>
      <c r="I603">
        <f>IF(shipments[[#This Row],[Boxes]]&gt;0,shipments[[#This Row],[Amount]]/shipments[[#This Row],[Boxes]],"NA")</f>
        <v>17.960176991150444</v>
      </c>
      <c r="J603" t="str">
        <f>IF(shipments[[#This Row],[Order_Status]] = "Delivered","Yes","No")</f>
        <v>Yes</v>
      </c>
      <c r="K603" t="str">
        <f>TEXT(shipments[[#This Row],[Shipdate]],"MMMM")</f>
        <v>June</v>
      </c>
      <c r="L603">
        <f>YEAR(shipments[[#This Row],[Shipdate]])</f>
        <v>2024</v>
      </c>
    </row>
    <row r="604" spans="1:12" x14ac:dyDescent="0.3">
      <c r="A604" s="21" t="s">
        <v>608</v>
      </c>
      <c r="B604" s="21" t="s">
        <v>7940</v>
      </c>
      <c r="C604" s="21" t="s">
        <v>7919</v>
      </c>
      <c r="D604" s="21" t="s">
        <v>7934</v>
      </c>
      <c r="E604" s="22">
        <v>45530</v>
      </c>
      <c r="F604" s="23">
        <v>7872.75</v>
      </c>
      <c r="G604" s="21">
        <v>375</v>
      </c>
      <c r="H604" s="21" t="s">
        <v>9</v>
      </c>
      <c r="I604" s="21">
        <f>IF(shipments[[#This Row],[Boxes]]&gt;0,shipments[[#This Row],[Amount]]/shipments[[#This Row],[Boxes]],"NA")</f>
        <v>20.994</v>
      </c>
      <c r="J604" s="21" t="str">
        <f>IF(shipments[[#This Row],[Order_Status]] = "Delivered","Yes","No")</f>
        <v>No</v>
      </c>
      <c r="K604" s="21" t="str">
        <f>TEXT(shipments[[#This Row],[Shipdate]],"MMMM")</f>
        <v>August</v>
      </c>
      <c r="L604" s="21">
        <f>YEAR(shipments[[#This Row],[Shipdate]])</f>
        <v>2024</v>
      </c>
    </row>
    <row r="605" spans="1:12" x14ac:dyDescent="0.3">
      <c r="A605" t="s">
        <v>609</v>
      </c>
      <c r="B605" t="s">
        <v>7940</v>
      </c>
      <c r="C605" t="s">
        <v>7919</v>
      </c>
      <c r="D605" t="s">
        <v>7939</v>
      </c>
      <c r="E605" s="1">
        <v>45310</v>
      </c>
      <c r="F605" s="6">
        <v>1995.75</v>
      </c>
      <c r="G605">
        <v>111</v>
      </c>
      <c r="H605" t="s">
        <v>3</v>
      </c>
      <c r="I605">
        <f>IF(shipments[[#This Row],[Boxes]]&gt;0,shipments[[#This Row],[Amount]]/shipments[[#This Row],[Boxes]],"NA")</f>
        <v>17.97972972972973</v>
      </c>
      <c r="J605" t="str">
        <f>IF(shipments[[#This Row],[Order_Status]] = "Delivered","Yes","No")</f>
        <v>Yes</v>
      </c>
      <c r="K605" t="str">
        <f>TEXT(shipments[[#This Row],[Shipdate]],"MMMM")</f>
        <v>January</v>
      </c>
      <c r="L605">
        <f>YEAR(shipments[[#This Row],[Shipdate]])</f>
        <v>2024</v>
      </c>
    </row>
    <row r="606" spans="1:12" x14ac:dyDescent="0.3">
      <c r="A606" t="s">
        <v>610</v>
      </c>
      <c r="B606" t="s">
        <v>7940</v>
      </c>
      <c r="C606" t="s">
        <v>7919</v>
      </c>
      <c r="D606" t="s">
        <v>7939</v>
      </c>
      <c r="E606" s="1">
        <v>45264</v>
      </c>
      <c r="F606" s="6">
        <v>3296.25</v>
      </c>
      <c r="G606">
        <v>150</v>
      </c>
      <c r="H606" t="s">
        <v>3</v>
      </c>
      <c r="I606">
        <f>IF(shipments[[#This Row],[Boxes]]&gt;0,shipments[[#This Row],[Amount]]/shipments[[#This Row],[Boxes]],"NA")</f>
        <v>21.975000000000001</v>
      </c>
      <c r="J606" t="str">
        <f>IF(shipments[[#This Row],[Order_Status]] = "Delivered","Yes","No")</f>
        <v>Yes</v>
      </c>
      <c r="K606" t="str">
        <f>TEXT(shipments[[#This Row],[Shipdate]],"MMMM")</f>
        <v>December</v>
      </c>
      <c r="L606">
        <f>YEAR(shipments[[#This Row],[Shipdate]])</f>
        <v>2023</v>
      </c>
    </row>
    <row r="607" spans="1:12" x14ac:dyDescent="0.3">
      <c r="A607" t="s">
        <v>611</v>
      </c>
      <c r="B607" t="s">
        <v>7940</v>
      </c>
      <c r="C607" t="s">
        <v>7919</v>
      </c>
      <c r="D607" t="s">
        <v>7935</v>
      </c>
      <c r="E607" s="1">
        <v>45182</v>
      </c>
      <c r="F607" s="6">
        <v>5508</v>
      </c>
      <c r="G607">
        <v>251</v>
      </c>
      <c r="H607" t="s">
        <v>3</v>
      </c>
      <c r="I607">
        <f>IF(shipments[[#This Row],[Boxes]]&gt;0,shipments[[#This Row],[Amount]]/shipments[[#This Row],[Boxes]],"NA")</f>
        <v>21.944223107569719</v>
      </c>
      <c r="J607" t="str">
        <f>IF(shipments[[#This Row],[Order_Status]] = "Delivered","Yes","No")</f>
        <v>Yes</v>
      </c>
      <c r="K607" t="str">
        <f>TEXT(shipments[[#This Row],[Shipdate]],"MMMM")</f>
        <v>September</v>
      </c>
      <c r="L607">
        <f>YEAR(shipments[[#This Row],[Shipdate]])</f>
        <v>2023</v>
      </c>
    </row>
    <row r="608" spans="1:12" x14ac:dyDescent="0.3">
      <c r="A608" t="s">
        <v>612</v>
      </c>
      <c r="B608" t="s">
        <v>7940</v>
      </c>
      <c r="C608" t="s">
        <v>7919</v>
      </c>
      <c r="D608" t="s">
        <v>7936</v>
      </c>
      <c r="E608" s="1">
        <v>45236</v>
      </c>
      <c r="F608" s="6">
        <v>6250.5</v>
      </c>
      <c r="G608">
        <v>348</v>
      </c>
      <c r="H608" t="s">
        <v>3</v>
      </c>
      <c r="I608">
        <f>IF(shipments[[#This Row],[Boxes]]&gt;0,shipments[[#This Row],[Amount]]/shipments[[#This Row],[Boxes]],"NA")</f>
        <v>17.961206896551722</v>
      </c>
      <c r="J608" t="str">
        <f>IF(shipments[[#This Row],[Order_Status]] = "Delivered","Yes","No")</f>
        <v>Yes</v>
      </c>
      <c r="K608" t="str">
        <f>TEXT(shipments[[#This Row],[Shipdate]],"MMMM")</f>
        <v>November</v>
      </c>
      <c r="L608">
        <f>YEAR(shipments[[#This Row],[Shipdate]])</f>
        <v>2023</v>
      </c>
    </row>
    <row r="609" spans="1:12" x14ac:dyDescent="0.3">
      <c r="A609" t="s">
        <v>613</v>
      </c>
      <c r="B609" t="s">
        <v>7940</v>
      </c>
      <c r="C609" t="s">
        <v>7919</v>
      </c>
      <c r="D609" t="s">
        <v>7937</v>
      </c>
      <c r="E609" s="1">
        <v>45175</v>
      </c>
      <c r="F609" s="6">
        <v>9936</v>
      </c>
      <c r="G609">
        <v>523</v>
      </c>
      <c r="H609" t="s">
        <v>3</v>
      </c>
      <c r="I609">
        <f>IF(shipments[[#This Row],[Boxes]]&gt;0,shipments[[#This Row],[Amount]]/shipments[[#This Row],[Boxes]],"NA")</f>
        <v>18.998087954110897</v>
      </c>
      <c r="J609" t="str">
        <f>IF(shipments[[#This Row],[Order_Status]] = "Delivered","Yes","No")</f>
        <v>Yes</v>
      </c>
      <c r="K609" t="str">
        <f>TEXT(shipments[[#This Row],[Shipdate]],"MMMM")</f>
        <v>September</v>
      </c>
      <c r="L609">
        <f>YEAR(shipments[[#This Row],[Shipdate]])</f>
        <v>2023</v>
      </c>
    </row>
    <row r="610" spans="1:12" x14ac:dyDescent="0.3">
      <c r="A610" s="21" t="s">
        <v>614</v>
      </c>
      <c r="B610" s="21" t="s">
        <v>7940</v>
      </c>
      <c r="C610" s="21" t="s">
        <v>7920</v>
      </c>
      <c r="D610" s="21" t="s">
        <v>7938</v>
      </c>
      <c r="E610" s="22">
        <v>45488</v>
      </c>
      <c r="F610" s="23">
        <v>13628.25</v>
      </c>
      <c r="G610" s="21">
        <v>649</v>
      </c>
      <c r="H610" s="21" t="s">
        <v>9</v>
      </c>
      <c r="I610" s="21">
        <f>IF(shipments[[#This Row],[Boxes]]&gt;0,shipments[[#This Row],[Amount]]/shipments[[#This Row],[Boxes]],"NA")</f>
        <v>20.998844375963021</v>
      </c>
      <c r="J610" s="21" t="str">
        <f>IF(shipments[[#This Row],[Order_Status]] = "Delivered","Yes","No")</f>
        <v>No</v>
      </c>
      <c r="K610" s="21" t="str">
        <f>TEXT(shipments[[#This Row],[Shipdate]],"MMMM")</f>
        <v>July</v>
      </c>
      <c r="L610" s="21">
        <f>YEAR(shipments[[#This Row],[Shipdate]])</f>
        <v>2024</v>
      </c>
    </row>
    <row r="611" spans="1:12" x14ac:dyDescent="0.3">
      <c r="A611" t="s">
        <v>615</v>
      </c>
      <c r="B611" t="s">
        <v>7940</v>
      </c>
      <c r="C611" t="s">
        <v>7921</v>
      </c>
      <c r="D611" t="s">
        <v>7939</v>
      </c>
      <c r="E611" s="1">
        <v>44992</v>
      </c>
      <c r="F611" s="6">
        <v>3411</v>
      </c>
      <c r="G611">
        <v>244</v>
      </c>
      <c r="H611" t="s">
        <v>3</v>
      </c>
      <c r="I611">
        <f>IF(shipments[[#This Row],[Boxes]]&gt;0,shipments[[#This Row],[Amount]]/shipments[[#This Row],[Boxes]],"NA")</f>
        <v>13.979508196721312</v>
      </c>
      <c r="J611" t="str">
        <f>IF(shipments[[#This Row],[Order_Status]] = "Delivered","Yes","No")</f>
        <v>Yes</v>
      </c>
      <c r="K611" t="str">
        <f>TEXT(shipments[[#This Row],[Shipdate]],"MMMM")</f>
        <v>March</v>
      </c>
      <c r="L611">
        <f>YEAR(shipments[[#This Row],[Shipdate]])</f>
        <v>2023</v>
      </c>
    </row>
    <row r="612" spans="1:12" x14ac:dyDescent="0.3">
      <c r="A612" t="s">
        <v>616</v>
      </c>
      <c r="B612" t="s">
        <v>7940</v>
      </c>
      <c r="C612" t="s">
        <v>7922</v>
      </c>
      <c r="D612" t="s">
        <v>7938</v>
      </c>
      <c r="E612" s="1">
        <v>45342</v>
      </c>
      <c r="F612" s="6">
        <v>9569.25</v>
      </c>
      <c r="G612">
        <v>504</v>
      </c>
      <c r="H612" t="s">
        <v>3</v>
      </c>
      <c r="I612">
        <f>IF(shipments[[#This Row],[Boxes]]&gt;0,shipments[[#This Row],[Amount]]/shipments[[#This Row],[Boxes]],"NA")</f>
        <v>18.986607142857142</v>
      </c>
      <c r="J612" t="str">
        <f>IF(shipments[[#This Row],[Order_Status]] = "Delivered","Yes","No")</f>
        <v>Yes</v>
      </c>
      <c r="K612" t="str">
        <f>TEXT(shipments[[#This Row],[Shipdate]],"MMMM")</f>
        <v>February</v>
      </c>
      <c r="L612">
        <f>YEAR(shipments[[#This Row],[Shipdate]])</f>
        <v>2024</v>
      </c>
    </row>
    <row r="613" spans="1:12" x14ac:dyDescent="0.3">
      <c r="A613" t="s">
        <v>617</v>
      </c>
      <c r="B613" t="s">
        <v>7940</v>
      </c>
      <c r="C613" t="s">
        <v>7923</v>
      </c>
      <c r="D613" t="s">
        <v>7934</v>
      </c>
      <c r="E613" s="1">
        <v>45030</v>
      </c>
      <c r="F613" s="6">
        <v>10413</v>
      </c>
      <c r="G613">
        <v>801</v>
      </c>
      <c r="H613" t="s">
        <v>3</v>
      </c>
      <c r="I613">
        <f>IF(shipments[[#This Row],[Boxes]]&gt;0,shipments[[#This Row],[Amount]]/shipments[[#This Row],[Boxes]],"NA")</f>
        <v>13</v>
      </c>
      <c r="J613" t="str">
        <f>IF(shipments[[#This Row],[Order_Status]] = "Delivered","Yes","No")</f>
        <v>Yes</v>
      </c>
      <c r="K613" t="str">
        <f>TEXT(shipments[[#This Row],[Shipdate]],"MMMM")</f>
        <v>April</v>
      </c>
      <c r="L613">
        <f>YEAR(shipments[[#This Row],[Shipdate]])</f>
        <v>2023</v>
      </c>
    </row>
    <row r="614" spans="1:12" x14ac:dyDescent="0.3">
      <c r="A614" t="s">
        <v>618</v>
      </c>
      <c r="B614" t="s">
        <v>7940</v>
      </c>
      <c r="C614" t="s">
        <v>7923</v>
      </c>
      <c r="D614" t="s">
        <v>7936</v>
      </c>
      <c r="E614" s="1">
        <v>45302</v>
      </c>
      <c r="F614" s="6">
        <v>8421.75</v>
      </c>
      <c r="G614">
        <v>527</v>
      </c>
      <c r="H614" t="s">
        <v>3</v>
      </c>
      <c r="I614">
        <f>IF(shipments[[#This Row],[Boxes]]&gt;0,shipments[[#This Row],[Amount]]/shipments[[#This Row],[Boxes]],"NA")</f>
        <v>15.980550284629981</v>
      </c>
      <c r="J614" t="str">
        <f>IF(shipments[[#This Row],[Order_Status]] = "Delivered","Yes","No")</f>
        <v>Yes</v>
      </c>
      <c r="K614" t="str">
        <f>TEXT(shipments[[#This Row],[Shipdate]],"MMMM")</f>
        <v>January</v>
      </c>
      <c r="L614">
        <f>YEAR(shipments[[#This Row],[Shipdate]])</f>
        <v>2024</v>
      </c>
    </row>
    <row r="615" spans="1:12" x14ac:dyDescent="0.3">
      <c r="A615" t="s">
        <v>619</v>
      </c>
      <c r="B615" t="s">
        <v>7940</v>
      </c>
      <c r="C615" t="s">
        <v>7923</v>
      </c>
      <c r="D615" t="s">
        <v>7938</v>
      </c>
      <c r="E615" s="1">
        <v>45373</v>
      </c>
      <c r="F615" s="6">
        <v>6986.25</v>
      </c>
      <c r="G615">
        <v>466</v>
      </c>
      <c r="H615" t="s">
        <v>3</v>
      </c>
      <c r="I615">
        <f>IF(shipments[[#This Row],[Boxes]]&gt;0,shipments[[#This Row],[Amount]]/shipments[[#This Row],[Boxes]],"NA")</f>
        <v>14.991952789699571</v>
      </c>
      <c r="J615" t="str">
        <f>IF(shipments[[#This Row],[Order_Status]] = "Delivered","Yes","No")</f>
        <v>Yes</v>
      </c>
      <c r="K615" t="str">
        <f>TEXT(shipments[[#This Row],[Shipdate]],"MMMM")</f>
        <v>March</v>
      </c>
      <c r="L615">
        <f>YEAR(shipments[[#This Row],[Shipdate]])</f>
        <v>2024</v>
      </c>
    </row>
    <row r="616" spans="1:12" x14ac:dyDescent="0.3">
      <c r="A616" s="21" t="s">
        <v>620</v>
      </c>
      <c r="B616" s="21" t="s">
        <v>7940</v>
      </c>
      <c r="C616" s="21" t="s">
        <v>7924</v>
      </c>
      <c r="D616" s="21" t="s">
        <v>7934</v>
      </c>
      <c r="E616" s="22">
        <v>45238</v>
      </c>
      <c r="F616" s="23">
        <v>3789</v>
      </c>
      <c r="G616" s="21">
        <v>474</v>
      </c>
      <c r="H616" s="21" t="s">
        <v>25</v>
      </c>
      <c r="I616" s="21">
        <f>IF(shipments[[#This Row],[Boxes]]&gt;0,shipments[[#This Row],[Amount]]/shipments[[#This Row],[Boxes]],"NA")</f>
        <v>7.9936708860759493</v>
      </c>
      <c r="J616" s="21" t="str">
        <f>IF(shipments[[#This Row],[Order_Status]] = "Delivered","Yes","No")</f>
        <v>No</v>
      </c>
      <c r="K616" s="21" t="str">
        <f>TEXT(shipments[[#This Row],[Shipdate]],"MMMM")</f>
        <v>November</v>
      </c>
      <c r="L616" s="21">
        <f>YEAR(shipments[[#This Row],[Shipdate]])</f>
        <v>2023</v>
      </c>
    </row>
    <row r="617" spans="1:12" x14ac:dyDescent="0.3">
      <c r="A617" t="s">
        <v>621</v>
      </c>
      <c r="B617" t="s">
        <v>7940</v>
      </c>
      <c r="C617" t="s">
        <v>7924</v>
      </c>
      <c r="D617" t="s">
        <v>7939</v>
      </c>
      <c r="E617" s="1">
        <v>45315</v>
      </c>
      <c r="F617" s="6">
        <v>9168.75</v>
      </c>
      <c r="G617">
        <v>1310</v>
      </c>
      <c r="H617" t="s">
        <v>3</v>
      </c>
      <c r="I617">
        <f>IF(shipments[[#This Row],[Boxes]]&gt;0,shipments[[#This Row],[Amount]]/shipments[[#This Row],[Boxes]],"NA")</f>
        <v>6.9990458015267176</v>
      </c>
      <c r="J617" t="str">
        <f>IF(shipments[[#This Row],[Order_Status]] = "Delivered","Yes","No")</f>
        <v>Yes</v>
      </c>
      <c r="K617" t="str">
        <f>TEXT(shipments[[#This Row],[Shipdate]],"MMMM")</f>
        <v>January</v>
      </c>
      <c r="L617">
        <f>YEAR(shipments[[#This Row],[Shipdate]])</f>
        <v>2024</v>
      </c>
    </row>
    <row r="618" spans="1:12" x14ac:dyDescent="0.3">
      <c r="A618" t="s">
        <v>622</v>
      </c>
      <c r="B618" t="s">
        <v>7940</v>
      </c>
      <c r="C618" t="s">
        <v>7924</v>
      </c>
      <c r="D618" t="s">
        <v>7939</v>
      </c>
      <c r="E618" s="1">
        <v>45170</v>
      </c>
      <c r="F618" s="6">
        <v>7458.75</v>
      </c>
      <c r="G618">
        <v>1066</v>
      </c>
      <c r="H618" t="s">
        <v>3</v>
      </c>
      <c r="I618">
        <f>IF(shipments[[#This Row],[Boxes]]&gt;0,shipments[[#This Row],[Amount]]/shipments[[#This Row],[Boxes]],"NA")</f>
        <v>6.9969512195121952</v>
      </c>
      <c r="J618" t="str">
        <f>IF(shipments[[#This Row],[Order_Status]] = "Delivered","Yes","No")</f>
        <v>Yes</v>
      </c>
      <c r="K618" t="str">
        <f>TEXT(shipments[[#This Row],[Shipdate]],"MMMM")</f>
        <v>September</v>
      </c>
      <c r="L618">
        <f>YEAR(shipments[[#This Row],[Shipdate]])</f>
        <v>2023</v>
      </c>
    </row>
    <row r="619" spans="1:12" x14ac:dyDescent="0.3">
      <c r="A619" s="21" t="s">
        <v>623</v>
      </c>
      <c r="B619" s="21" t="s">
        <v>7940</v>
      </c>
      <c r="C619" s="21" t="s">
        <v>7925</v>
      </c>
      <c r="D619" s="21" t="s">
        <v>7937</v>
      </c>
      <c r="E619" s="22">
        <v>45510</v>
      </c>
      <c r="F619" s="23">
        <v>8464.5</v>
      </c>
      <c r="G619" s="21">
        <v>471</v>
      </c>
      <c r="H619" s="21" t="s">
        <v>9</v>
      </c>
      <c r="I619" s="21">
        <f>IF(shipments[[#This Row],[Boxes]]&gt;0,shipments[[#This Row],[Amount]]/shipments[[#This Row],[Boxes]],"NA")</f>
        <v>17.971337579617835</v>
      </c>
      <c r="J619" s="21" t="str">
        <f>IF(shipments[[#This Row],[Order_Status]] = "Delivered","Yes","No")</f>
        <v>No</v>
      </c>
      <c r="K619" s="21" t="str">
        <f>TEXT(shipments[[#This Row],[Shipdate]],"MMMM")</f>
        <v>August</v>
      </c>
      <c r="L619" s="21">
        <f>YEAR(shipments[[#This Row],[Shipdate]])</f>
        <v>2024</v>
      </c>
    </row>
    <row r="620" spans="1:12" x14ac:dyDescent="0.3">
      <c r="A620" t="s">
        <v>624</v>
      </c>
      <c r="B620" t="s">
        <v>7940</v>
      </c>
      <c r="C620" t="s">
        <v>7925</v>
      </c>
      <c r="D620" t="s">
        <v>7939</v>
      </c>
      <c r="E620" s="1">
        <v>45194</v>
      </c>
      <c r="F620" s="6">
        <v>8307</v>
      </c>
      <c r="G620">
        <v>489</v>
      </c>
      <c r="H620" t="s">
        <v>3</v>
      </c>
      <c r="I620">
        <f>IF(shipments[[#This Row],[Boxes]]&gt;0,shipments[[#This Row],[Amount]]/shipments[[#This Row],[Boxes]],"NA")</f>
        <v>16.987730061349694</v>
      </c>
      <c r="J620" t="str">
        <f>IF(shipments[[#This Row],[Order_Status]] = "Delivered","Yes","No")</f>
        <v>Yes</v>
      </c>
      <c r="K620" t="str">
        <f>TEXT(shipments[[#This Row],[Shipdate]],"MMMM")</f>
        <v>September</v>
      </c>
      <c r="L620">
        <f>YEAR(shipments[[#This Row],[Shipdate]])</f>
        <v>2023</v>
      </c>
    </row>
    <row r="621" spans="1:12" x14ac:dyDescent="0.3">
      <c r="A621" t="s">
        <v>625</v>
      </c>
      <c r="B621" t="s">
        <v>7940</v>
      </c>
      <c r="C621" t="s">
        <v>7925</v>
      </c>
      <c r="D621" t="s">
        <v>7939</v>
      </c>
      <c r="E621" s="1">
        <v>45310</v>
      </c>
      <c r="F621" s="6">
        <v>1588.5</v>
      </c>
      <c r="G621">
        <v>114</v>
      </c>
      <c r="H621" t="s">
        <v>3</v>
      </c>
      <c r="I621">
        <f>IF(shipments[[#This Row],[Boxes]]&gt;0,shipments[[#This Row],[Amount]]/shipments[[#This Row],[Boxes]],"NA")</f>
        <v>13.934210526315789</v>
      </c>
      <c r="J621" t="str">
        <f>IF(shipments[[#This Row],[Order_Status]] = "Delivered","Yes","No")</f>
        <v>Yes</v>
      </c>
      <c r="K621" t="str">
        <f>TEXT(shipments[[#This Row],[Shipdate]],"MMMM")</f>
        <v>January</v>
      </c>
      <c r="L621">
        <f>YEAR(shipments[[#This Row],[Shipdate]])</f>
        <v>2024</v>
      </c>
    </row>
    <row r="622" spans="1:12" x14ac:dyDescent="0.3">
      <c r="A622" t="s">
        <v>626</v>
      </c>
      <c r="B622" t="s">
        <v>7940</v>
      </c>
      <c r="C622" t="s">
        <v>7925</v>
      </c>
      <c r="D622" t="s">
        <v>7937</v>
      </c>
      <c r="E622" s="1">
        <v>45181</v>
      </c>
      <c r="F622" s="6">
        <v>4925.25</v>
      </c>
      <c r="G622">
        <v>274</v>
      </c>
      <c r="H622" t="s">
        <v>3</v>
      </c>
      <c r="I622">
        <f>IF(shipments[[#This Row],[Boxes]]&gt;0,shipments[[#This Row],[Amount]]/shipments[[#This Row],[Boxes]],"NA")</f>
        <v>17.975364963503651</v>
      </c>
      <c r="J622" t="str">
        <f>IF(shipments[[#This Row],[Order_Status]] = "Delivered","Yes","No")</f>
        <v>Yes</v>
      </c>
      <c r="K622" t="str">
        <f>TEXT(shipments[[#This Row],[Shipdate]],"MMMM")</f>
        <v>September</v>
      </c>
      <c r="L622">
        <f>YEAR(shipments[[#This Row],[Shipdate]])</f>
        <v>2023</v>
      </c>
    </row>
    <row r="623" spans="1:12" x14ac:dyDescent="0.3">
      <c r="A623" t="s">
        <v>627</v>
      </c>
      <c r="B623" t="s">
        <v>7940</v>
      </c>
      <c r="C623" t="s">
        <v>7926</v>
      </c>
      <c r="D623" t="s">
        <v>7935</v>
      </c>
      <c r="E623" s="1">
        <v>45100</v>
      </c>
      <c r="F623" s="6">
        <v>3775.5</v>
      </c>
      <c r="G623">
        <v>210</v>
      </c>
      <c r="H623" t="s">
        <v>3</v>
      </c>
      <c r="I623">
        <f>IF(shipments[[#This Row],[Boxes]]&gt;0,shipments[[#This Row],[Amount]]/shipments[[#This Row],[Boxes]],"NA")</f>
        <v>17.978571428571428</v>
      </c>
      <c r="J623" t="str">
        <f>IF(shipments[[#This Row],[Order_Status]] = "Delivered","Yes","No")</f>
        <v>Yes</v>
      </c>
      <c r="K623" t="str">
        <f>TEXT(shipments[[#This Row],[Shipdate]],"MMMM")</f>
        <v>June</v>
      </c>
      <c r="L623">
        <f>YEAR(shipments[[#This Row],[Shipdate]])</f>
        <v>2023</v>
      </c>
    </row>
    <row r="624" spans="1:12" x14ac:dyDescent="0.3">
      <c r="A624" s="21" t="s">
        <v>628</v>
      </c>
      <c r="B624" s="21" t="s">
        <v>7940</v>
      </c>
      <c r="C624" s="21" t="s">
        <v>7927</v>
      </c>
      <c r="D624" s="21" t="s">
        <v>7939</v>
      </c>
      <c r="E624" s="22">
        <v>45209</v>
      </c>
      <c r="F624" s="23">
        <v>6646.5</v>
      </c>
      <c r="G624" s="21">
        <v>475</v>
      </c>
      <c r="H624" s="21" t="s">
        <v>25</v>
      </c>
      <c r="I624" s="21">
        <f>IF(shipments[[#This Row],[Boxes]]&gt;0,shipments[[#This Row],[Amount]]/shipments[[#This Row],[Boxes]],"NA")</f>
        <v>13.992631578947368</v>
      </c>
      <c r="J624" s="21" t="str">
        <f>IF(shipments[[#This Row],[Order_Status]] = "Delivered","Yes","No")</f>
        <v>No</v>
      </c>
      <c r="K624" s="21" t="str">
        <f>TEXT(shipments[[#This Row],[Shipdate]],"MMMM")</f>
        <v>October</v>
      </c>
      <c r="L624" s="21">
        <f>YEAR(shipments[[#This Row],[Shipdate]])</f>
        <v>2023</v>
      </c>
    </row>
    <row r="625" spans="1:12" x14ac:dyDescent="0.3">
      <c r="A625" s="21" t="s">
        <v>629</v>
      </c>
      <c r="B625" s="21" t="s">
        <v>7940</v>
      </c>
      <c r="C625" s="21" t="s">
        <v>7928</v>
      </c>
      <c r="D625" s="21" t="s">
        <v>7936</v>
      </c>
      <c r="E625" s="22">
        <v>45485</v>
      </c>
      <c r="F625" s="23">
        <v>4450.5</v>
      </c>
      <c r="G625" s="21">
        <v>446</v>
      </c>
      <c r="H625" s="21" t="s">
        <v>9</v>
      </c>
      <c r="I625" s="21">
        <f>IF(shipments[[#This Row],[Boxes]]&gt;0,shipments[[#This Row],[Amount]]/shipments[[#This Row],[Boxes]],"NA")</f>
        <v>9.9786995515695072</v>
      </c>
      <c r="J625" s="21" t="str">
        <f>IF(shipments[[#This Row],[Order_Status]] = "Delivered","Yes","No")</f>
        <v>No</v>
      </c>
      <c r="K625" s="21" t="str">
        <f>TEXT(shipments[[#This Row],[Shipdate]],"MMMM")</f>
        <v>July</v>
      </c>
      <c r="L625" s="21">
        <f>YEAR(shipments[[#This Row],[Shipdate]])</f>
        <v>2024</v>
      </c>
    </row>
    <row r="626" spans="1:12" x14ac:dyDescent="0.3">
      <c r="A626" t="s">
        <v>630</v>
      </c>
      <c r="B626" t="s">
        <v>7940</v>
      </c>
      <c r="C626" t="s">
        <v>7928</v>
      </c>
      <c r="D626" t="s">
        <v>7937</v>
      </c>
      <c r="E626" s="1">
        <v>45362</v>
      </c>
      <c r="F626" s="6">
        <v>8822.25</v>
      </c>
      <c r="G626">
        <v>883</v>
      </c>
      <c r="H626" t="s">
        <v>3</v>
      </c>
      <c r="I626">
        <f>IF(shipments[[#This Row],[Boxes]]&gt;0,shipments[[#This Row],[Amount]]/shipments[[#This Row],[Boxes]],"NA")</f>
        <v>9.9912231030577576</v>
      </c>
      <c r="J626" t="str">
        <f>IF(shipments[[#This Row],[Order_Status]] = "Delivered","Yes","No")</f>
        <v>Yes</v>
      </c>
      <c r="K626" t="str">
        <f>TEXT(shipments[[#This Row],[Shipdate]],"MMMM")</f>
        <v>March</v>
      </c>
      <c r="L626">
        <f>YEAR(shipments[[#This Row],[Shipdate]])</f>
        <v>2024</v>
      </c>
    </row>
    <row r="627" spans="1:12" x14ac:dyDescent="0.3">
      <c r="A627" t="s">
        <v>631</v>
      </c>
      <c r="B627" t="s">
        <v>7940</v>
      </c>
      <c r="C627" t="s">
        <v>7928</v>
      </c>
      <c r="D627" t="s">
        <v>7935</v>
      </c>
      <c r="E627" s="1">
        <v>45107</v>
      </c>
      <c r="F627" s="6">
        <v>731.25</v>
      </c>
      <c r="G627">
        <v>92</v>
      </c>
      <c r="H627" t="s">
        <v>3</v>
      </c>
      <c r="I627">
        <f>IF(shipments[[#This Row],[Boxes]]&gt;0,shipments[[#This Row],[Amount]]/shipments[[#This Row],[Boxes]],"NA")</f>
        <v>7.9483695652173916</v>
      </c>
      <c r="J627" t="str">
        <f>IF(shipments[[#This Row],[Order_Status]] = "Delivered","Yes","No")</f>
        <v>Yes</v>
      </c>
      <c r="K627" t="str">
        <f>TEXT(shipments[[#This Row],[Shipdate]],"MMMM")</f>
        <v>June</v>
      </c>
      <c r="L627">
        <f>YEAR(shipments[[#This Row],[Shipdate]])</f>
        <v>2023</v>
      </c>
    </row>
    <row r="628" spans="1:12" x14ac:dyDescent="0.3">
      <c r="A628" t="s">
        <v>632</v>
      </c>
      <c r="B628" t="s">
        <v>7940</v>
      </c>
      <c r="C628" t="s">
        <v>7928</v>
      </c>
      <c r="D628" t="s">
        <v>7938</v>
      </c>
      <c r="E628" s="1">
        <v>45441</v>
      </c>
      <c r="F628" s="6">
        <v>1332</v>
      </c>
      <c r="G628">
        <v>134</v>
      </c>
      <c r="H628" t="s">
        <v>3</v>
      </c>
      <c r="I628">
        <f>IF(shipments[[#This Row],[Boxes]]&gt;0,shipments[[#This Row],[Amount]]/shipments[[#This Row],[Boxes]],"NA")</f>
        <v>9.9402985074626873</v>
      </c>
      <c r="J628" t="str">
        <f>IF(shipments[[#This Row],[Order_Status]] = "Delivered","Yes","No")</f>
        <v>Yes</v>
      </c>
      <c r="K628" t="str">
        <f>TEXT(shipments[[#This Row],[Shipdate]],"MMMM")</f>
        <v>May</v>
      </c>
      <c r="L628">
        <f>YEAR(shipments[[#This Row],[Shipdate]])</f>
        <v>2024</v>
      </c>
    </row>
    <row r="629" spans="1:12" x14ac:dyDescent="0.3">
      <c r="A629" t="s">
        <v>633</v>
      </c>
      <c r="B629" t="s">
        <v>7940</v>
      </c>
      <c r="C629" t="s">
        <v>7928</v>
      </c>
      <c r="D629" t="s">
        <v>7938</v>
      </c>
      <c r="E629" s="1">
        <v>45378</v>
      </c>
      <c r="F629" s="6">
        <v>3507.75</v>
      </c>
      <c r="G629">
        <v>390</v>
      </c>
      <c r="H629" t="s">
        <v>3</v>
      </c>
      <c r="I629">
        <f>IF(shipments[[#This Row],[Boxes]]&gt;0,shipments[[#This Row],[Amount]]/shipments[[#This Row],[Boxes]],"NA")</f>
        <v>8.9942307692307697</v>
      </c>
      <c r="J629" t="str">
        <f>IF(shipments[[#This Row],[Order_Status]] = "Delivered","Yes","No")</f>
        <v>Yes</v>
      </c>
      <c r="K629" t="str">
        <f>TEXT(shipments[[#This Row],[Shipdate]],"MMMM")</f>
        <v>March</v>
      </c>
      <c r="L629">
        <f>YEAR(shipments[[#This Row],[Shipdate]])</f>
        <v>2024</v>
      </c>
    </row>
    <row r="630" spans="1:12" x14ac:dyDescent="0.3">
      <c r="A630" t="s">
        <v>634</v>
      </c>
      <c r="B630" t="s">
        <v>7940</v>
      </c>
      <c r="C630" t="s">
        <v>7928</v>
      </c>
      <c r="D630" t="s">
        <v>7939</v>
      </c>
      <c r="E630" s="1">
        <v>45138</v>
      </c>
      <c r="F630" s="6">
        <v>5044.5</v>
      </c>
      <c r="G630">
        <v>459</v>
      </c>
      <c r="H630" t="s">
        <v>3</v>
      </c>
      <c r="I630">
        <f>IF(shipments[[#This Row],[Boxes]]&gt;0,shipments[[#This Row],[Amount]]/shipments[[#This Row],[Boxes]],"NA")</f>
        <v>10.990196078431373</v>
      </c>
      <c r="J630" t="str">
        <f>IF(shipments[[#This Row],[Order_Status]] = "Delivered","Yes","No")</f>
        <v>Yes</v>
      </c>
      <c r="K630" t="str">
        <f>TEXT(shipments[[#This Row],[Shipdate]],"MMMM")</f>
        <v>July</v>
      </c>
      <c r="L630">
        <f>YEAR(shipments[[#This Row],[Shipdate]])</f>
        <v>2023</v>
      </c>
    </row>
    <row r="631" spans="1:12" x14ac:dyDescent="0.3">
      <c r="A631" t="s">
        <v>635</v>
      </c>
      <c r="B631" t="s">
        <v>7940</v>
      </c>
      <c r="C631" t="s">
        <v>7929</v>
      </c>
      <c r="D631" t="s">
        <v>7934</v>
      </c>
      <c r="E631" s="1">
        <v>45280</v>
      </c>
      <c r="F631" s="6">
        <v>7222.5</v>
      </c>
      <c r="G631">
        <v>903</v>
      </c>
      <c r="H631" t="s">
        <v>3</v>
      </c>
      <c r="I631">
        <f>IF(shipments[[#This Row],[Boxes]]&gt;0,shipments[[#This Row],[Amount]]/shipments[[#This Row],[Boxes]],"NA")</f>
        <v>7.9983388704318941</v>
      </c>
      <c r="J631" t="str">
        <f>IF(shipments[[#This Row],[Order_Status]] = "Delivered","Yes","No")</f>
        <v>Yes</v>
      </c>
      <c r="K631" t="str">
        <f>TEXT(shipments[[#This Row],[Shipdate]],"MMMM")</f>
        <v>December</v>
      </c>
      <c r="L631">
        <f>YEAR(shipments[[#This Row],[Shipdate]])</f>
        <v>2023</v>
      </c>
    </row>
    <row r="632" spans="1:12" x14ac:dyDescent="0.3">
      <c r="A632" s="21" t="s">
        <v>636</v>
      </c>
      <c r="B632" s="21" t="s">
        <v>7940</v>
      </c>
      <c r="C632" s="21" t="s">
        <v>7929</v>
      </c>
      <c r="D632" s="21" t="s">
        <v>7939</v>
      </c>
      <c r="E632" s="22">
        <v>45520</v>
      </c>
      <c r="F632" s="23">
        <v>9468</v>
      </c>
      <c r="G632" s="21">
        <v>861</v>
      </c>
      <c r="H632" s="21" t="s">
        <v>9</v>
      </c>
      <c r="I632" s="21">
        <f>IF(shipments[[#This Row],[Boxes]]&gt;0,shipments[[#This Row],[Amount]]/shipments[[#This Row],[Boxes]],"NA")</f>
        <v>10.996515679442508</v>
      </c>
      <c r="J632" s="21" t="str">
        <f>IF(shipments[[#This Row],[Order_Status]] = "Delivered","Yes","No")</f>
        <v>No</v>
      </c>
      <c r="K632" s="21" t="str">
        <f>TEXT(shipments[[#This Row],[Shipdate]],"MMMM")</f>
        <v>August</v>
      </c>
      <c r="L632" s="21">
        <f>YEAR(shipments[[#This Row],[Shipdate]])</f>
        <v>2024</v>
      </c>
    </row>
    <row r="633" spans="1:12" x14ac:dyDescent="0.3">
      <c r="A633" s="21" t="s">
        <v>637</v>
      </c>
      <c r="B633" s="21" t="s">
        <v>7940</v>
      </c>
      <c r="C633" s="21" t="s">
        <v>7929</v>
      </c>
      <c r="D633" s="21" t="s">
        <v>7935</v>
      </c>
      <c r="E633" s="22">
        <v>45560</v>
      </c>
      <c r="F633" s="23">
        <v>2076.75</v>
      </c>
      <c r="G633" s="21">
        <v>208</v>
      </c>
      <c r="H633" s="21" t="s">
        <v>16</v>
      </c>
      <c r="I633" s="21">
        <f>IF(shipments[[#This Row],[Boxes]]&gt;0,shipments[[#This Row],[Amount]]/shipments[[#This Row],[Boxes]],"NA")</f>
        <v>9.984375</v>
      </c>
      <c r="J633" s="21" t="str">
        <f>IF(shipments[[#This Row],[Order_Status]] = "Delivered","Yes","No")</f>
        <v>No</v>
      </c>
      <c r="K633" s="21" t="str">
        <f>TEXT(shipments[[#This Row],[Shipdate]],"MMMM")</f>
        <v>September</v>
      </c>
      <c r="L633" s="21">
        <f>YEAR(shipments[[#This Row],[Shipdate]])</f>
        <v>2024</v>
      </c>
    </row>
    <row r="634" spans="1:12" x14ac:dyDescent="0.3">
      <c r="A634" t="s">
        <v>638</v>
      </c>
      <c r="B634" t="s">
        <v>7940</v>
      </c>
      <c r="C634" t="s">
        <v>7929</v>
      </c>
      <c r="D634" t="s">
        <v>7935</v>
      </c>
      <c r="E634" s="1">
        <v>45421</v>
      </c>
      <c r="F634" s="6">
        <v>1572.75</v>
      </c>
      <c r="G634">
        <v>175</v>
      </c>
      <c r="H634" t="s">
        <v>3</v>
      </c>
      <c r="I634">
        <f>IF(shipments[[#This Row],[Boxes]]&gt;0,shipments[[#This Row],[Amount]]/shipments[[#This Row],[Boxes]],"NA")</f>
        <v>8.9871428571428567</v>
      </c>
      <c r="J634" t="str">
        <f>IF(shipments[[#This Row],[Order_Status]] = "Delivered","Yes","No")</f>
        <v>Yes</v>
      </c>
      <c r="K634" t="str">
        <f>TEXT(shipments[[#This Row],[Shipdate]],"MMMM")</f>
        <v>May</v>
      </c>
      <c r="L634">
        <f>YEAR(shipments[[#This Row],[Shipdate]])</f>
        <v>2024</v>
      </c>
    </row>
    <row r="635" spans="1:12" x14ac:dyDescent="0.3">
      <c r="A635" t="s">
        <v>639</v>
      </c>
      <c r="B635" t="s">
        <v>7940</v>
      </c>
      <c r="C635" t="s">
        <v>7930</v>
      </c>
      <c r="D635" t="s">
        <v>7937</v>
      </c>
      <c r="E635" s="1">
        <v>44981</v>
      </c>
      <c r="F635" s="6">
        <v>2009.25</v>
      </c>
      <c r="G635">
        <v>78</v>
      </c>
      <c r="H635" t="s">
        <v>3</v>
      </c>
      <c r="I635">
        <f>IF(shipments[[#This Row],[Boxes]]&gt;0,shipments[[#This Row],[Amount]]/shipments[[#This Row],[Boxes]],"NA")</f>
        <v>25.759615384615383</v>
      </c>
      <c r="J635" t="str">
        <f>IF(shipments[[#This Row],[Order_Status]] = "Delivered","Yes","No")</f>
        <v>Yes</v>
      </c>
      <c r="K635" t="str">
        <f>TEXT(shipments[[#This Row],[Shipdate]],"MMMM")</f>
        <v>February</v>
      </c>
      <c r="L635">
        <f>YEAR(shipments[[#This Row],[Shipdate]])</f>
        <v>2023</v>
      </c>
    </row>
    <row r="636" spans="1:12" x14ac:dyDescent="0.3">
      <c r="A636" t="s">
        <v>640</v>
      </c>
      <c r="B636" t="s">
        <v>7940</v>
      </c>
      <c r="C636" t="s">
        <v>7931</v>
      </c>
      <c r="D636" t="s">
        <v>7934</v>
      </c>
      <c r="E636" s="1">
        <v>44992</v>
      </c>
      <c r="F636" s="6">
        <v>13509</v>
      </c>
      <c r="G636">
        <v>1229</v>
      </c>
      <c r="H636" t="s">
        <v>3</v>
      </c>
      <c r="I636">
        <f>IF(shipments[[#This Row],[Boxes]]&gt;0,shipments[[#This Row],[Amount]]/shipments[[#This Row],[Boxes]],"NA")</f>
        <v>10.99186330349878</v>
      </c>
      <c r="J636" t="str">
        <f>IF(shipments[[#This Row],[Order_Status]] = "Delivered","Yes","No")</f>
        <v>Yes</v>
      </c>
      <c r="K636" t="str">
        <f>TEXT(shipments[[#This Row],[Shipdate]],"MMMM")</f>
        <v>March</v>
      </c>
      <c r="L636">
        <f>YEAR(shipments[[#This Row],[Shipdate]])</f>
        <v>2023</v>
      </c>
    </row>
    <row r="637" spans="1:12" x14ac:dyDescent="0.3">
      <c r="A637" t="s">
        <v>641</v>
      </c>
      <c r="B637" t="s">
        <v>7940</v>
      </c>
      <c r="C637" t="s">
        <v>7931</v>
      </c>
      <c r="D637" t="s">
        <v>7935</v>
      </c>
      <c r="E637" s="1">
        <v>45460</v>
      </c>
      <c r="F637" s="6">
        <v>18364.5</v>
      </c>
      <c r="G637">
        <v>2296</v>
      </c>
      <c r="H637" t="s">
        <v>3</v>
      </c>
      <c r="I637">
        <f>IF(shipments[[#This Row],[Boxes]]&gt;0,shipments[[#This Row],[Amount]]/shipments[[#This Row],[Boxes]],"NA")</f>
        <v>7.9984756097560972</v>
      </c>
      <c r="J637" t="str">
        <f>IF(shipments[[#This Row],[Order_Status]] = "Delivered","Yes","No")</f>
        <v>Yes</v>
      </c>
      <c r="K637" t="str">
        <f>TEXT(shipments[[#This Row],[Shipdate]],"MMMM")</f>
        <v>June</v>
      </c>
      <c r="L637">
        <f>YEAR(shipments[[#This Row],[Shipdate]])</f>
        <v>2024</v>
      </c>
    </row>
    <row r="638" spans="1:12" x14ac:dyDescent="0.3">
      <c r="A638" t="s">
        <v>642</v>
      </c>
      <c r="B638" t="s">
        <v>7940</v>
      </c>
      <c r="C638" t="s">
        <v>7932</v>
      </c>
      <c r="D638" t="s">
        <v>7934</v>
      </c>
      <c r="E638" s="1">
        <v>45464</v>
      </c>
      <c r="F638" s="6">
        <v>2146.5</v>
      </c>
      <c r="G638">
        <v>269</v>
      </c>
      <c r="H638" t="s">
        <v>3</v>
      </c>
      <c r="I638">
        <f>IF(shipments[[#This Row],[Boxes]]&gt;0,shipments[[#This Row],[Amount]]/shipments[[#This Row],[Boxes]],"NA")</f>
        <v>7.9795539033457246</v>
      </c>
      <c r="J638" t="str">
        <f>IF(shipments[[#This Row],[Order_Status]] = "Delivered","Yes","No")</f>
        <v>Yes</v>
      </c>
      <c r="K638" t="str">
        <f>TEXT(shipments[[#This Row],[Shipdate]],"MMMM")</f>
        <v>June</v>
      </c>
      <c r="L638">
        <f>YEAR(shipments[[#This Row],[Shipdate]])</f>
        <v>2024</v>
      </c>
    </row>
    <row r="639" spans="1:12" x14ac:dyDescent="0.3">
      <c r="A639" t="s">
        <v>643</v>
      </c>
      <c r="B639" t="s">
        <v>7940</v>
      </c>
      <c r="C639" t="s">
        <v>7932</v>
      </c>
      <c r="D639" t="s">
        <v>7939</v>
      </c>
      <c r="E639" s="1">
        <v>44949</v>
      </c>
      <c r="F639" s="6">
        <v>6862.5</v>
      </c>
      <c r="G639">
        <v>624</v>
      </c>
      <c r="H639" t="s">
        <v>3</v>
      </c>
      <c r="I639">
        <f>IF(shipments[[#This Row],[Boxes]]&gt;0,shipments[[#This Row],[Amount]]/shipments[[#This Row],[Boxes]],"NA")</f>
        <v>10.997596153846153</v>
      </c>
      <c r="J639" t="str">
        <f>IF(shipments[[#This Row],[Order_Status]] = "Delivered","Yes","No")</f>
        <v>Yes</v>
      </c>
      <c r="K639" t="str">
        <f>TEXT(shipments[[#This Row],[Shipdate]],"MMMM")</f>
        <v>January</v>
      </c>
      <c r="L639">
        <f>YEAR(shipments[[#This Row],[Shipdate]])</f>
        <v>2023</v>
      </c>
    </row>
    <row r="640" spans="1:12" x14ac:dyDescent="0.3">
      <c r="A640" t="s">
        <v>644</v>
      </c>
      <c r="B640" t="s">
        <v>7940</v>
      </c>
      <c r="C640" t="s">
        <v>7932</v>
      </c>
      <c r="D640" t="s">
        <v>7939</v>
      </c>
      <c r="E640" s="1">
        <v>45377</v>
      </c>
      <c r="F640" s="6">
        <v>4545</v>
      </c>
      <c r="G640">
        <v>650</v>
      </c>
      <c r="H640" t="s">
        <v>3</v>
      </c>
      <c r="I640">
        <f>IF(shipments[[#This Row],[Boxes]]&gt;0,shipments[[#This Row],[Amount]]/shipments[[#This Row],[Boxes]],"NA")</f>
        <v>6.9923076923076923</v>
      </c>
      <c r="J640" t="str">
        <f>IF(shipments[[#This Row],[Order_Status]] = "Delivered","Yes","No")</f>
        <v>Yes</v>
      </c>
      <c r="K640" t="str">
        <f>TEXT(shipments[[#This Row],[Shipdate]],"MMMM")</f>
        <v>March</v>
      </c>
      <c r="L640">
        <f>YEAR(shipments[[#This Row],[Shipdate]])</f>
        <v>2024</v>
      </c>
    </row>
    <row r="641" spans="1:12" x14ac:dyDescent="0.3">
      <c r="A641" t="s">
        <v>645</v>
      </c>
      <c r="B641" t="s">
        <v>7940</v>
      </c>
      <c r="C641" t="s">
        <v>7932</v>
      </c>
      <c r="D641" t="s">
        <v>7938</v>
      </c>
      <c r="E641" s="1">
        <v>45377</v>
      </c>
      <c r="F641" s="6">
        <v>10694.25</v>
      </c>
      <c r="G641">
        <v>973</v>
      </c>
      <c r="H641" t="s">
        <v>3</v>
      </c>
      <c r="I641">
        <f>IF(shipments[[#This Row],[Boxes]]&gt;0,shipments[[#This Row],[Amount]]/shipments[[#This Row],[Boxes]],"NA")</f>
        <v>10.991007194244604</v>
      </c>
      <c r="J641" t="str">
        <f>IF(shipments[[#This Row],[Order_Status]] = "Delivered","Yes","No")</f>
        <v>Yes</v>
      </c>
      <c r="K641" t="str">
        <f>TEXT(shipments[[#This Row],[Shipdate]],"MMMM")</f>
        <v>March</v>
      </c>
      <c r="L641">
        <f>YEAR(shipments[[#This Row],[Shipdate]])</f>
        <v>2024</v>
      </c>
    </row>
    <row r="642" spans="1:12" x14ac:dyDescent="0.3">
      <c r="A642" s="21" t="s">
        <v>646</v>
      </c>
      <c r="B642" s="21" t="s">
        <v>7940</v>
      </c>
      <c r="C642" s="21" t="s">
        <v>7932</v>
      </c>
      <c r="D642" s="21" t="s">
        <v>7939</v>
      </c>
      <c r="E642" s="22">
        <v>45156</v>
      </c>
      <c r="F642" s="23">
        <v>1404</v>
      </c>
      <c r="G642" s="21">
        <v>128</v>
      </c>
      <c r="H642" s="21" t="s">
        <v>25</v>
      </c>
      <c r="I642" s="21">
        <f>IF(shipments[[#This Row],[Boxes]]&gt;0,shipments[[#This Row],[Amount]]/shipments[[#This Row],[Boxes]],"NA")</f>
        <v>10.96875</v>
      </c>
      <c r="J642" s="21" t="str">
        <f>IF(shipments[[#This Row],[Order_Status]] = "Delivered","Yes","No")</f>
        <v>No</v>
      </c>
      <c r="K642" s="21" t="str">
        <f>TEXT(shipments[[#This Row],[Shipdate]],"MMMM")</f>
        <v>August</v>
      </c>
      <c r="L642" s="21">
        <f>YEAR(shipments[[#This Row],[Shipdate]])</f>
        <v>2023</v>
      </c>
    </row>
    <row r="643" spans="1:12" x14ac:dyDescent="0.3">
      <c r="A643" t="s">
        <v>647</v>
      </c>
      <c r="B643" t="s">
        <v>7940</v>
      </c>
      <c r="C643" t="s">
        <v>7932</v>
      </c>
      <c r="D643" t="s">
        <v>7939</v>
      </c>
      <c r="E643" s="1">
        <v>45350</v>
      </c>
      <c r="F643" s="6">
        <v>3757.5</v>
      </c>
      <c r="G643">
        <v>537</v>
      </c>
      <c r="H643" t="s">
        <v>3</v>
      </c>
      <c r="I643">
        <f>IF(shipments[[#This Row],[Boxes]]&gt;0,shipments[[#This Row],[Amount]]/shipments[[#This Row],[Boxes]],"NA")</f>
        <v>6.9972067039106145</v>
      </c>
      <c r="J643" t="str">
        <f>IF(shipments[[#This Row],[Order_Status]] = "Delivered","Yes","No")</f>
        <v>Yes</v>
      </c>
      <c r="K643" t="str">
        <f>TEXT(shipments[[#This Row],[Shipdate]],"MMMM")</f>
        <v>February</v>
      </c>
      <c r="L643">
        <f>YEAR(shipments[[#This Row],[Shipdate]])</f>
        <v>2024</v>
      </c>
    </row>
    <row r="644" spans="1:12" x14ac:dyDescent="0.3">
      <c r="A644" t="s">
        <v>648</v>
      </c>
      <c r="B644" t="s">
        <v>7940</v>
      </c>
      <c r="C644" t="s">
        <v>7933</v>
      </c>
      <c r="D644" t="s">
        <v>7939</v>
      </c>
      <c r="E644" s="1">
        <v>44978</v>
      </c>
      <c r="F644" s="6">
        <v>1964.25</v>
      </c>
      <c r="G644">
        <v>104</v>
      </c>
      <c r="H644" t="s">
        <v>3</v>
      </c>
      <c r="I644">
        <f>IF(shipments[[#This Row],[Boxes]]&gt;0,shipments[[#This Row],[Amount]]/shipments[[#This Row],[Boxes]],"NA")</f>
        <v>18.88701923076923</v>
      </c>
      <c r="J644" t="str">
        <f>IF(shipments[[#This Row],[Order_Status]] = "Delivered","Yes","No")</f>
        <v>Yes</v>
      </c>
      <c r="K644" t="str">
        <f>TEXT(shipments[[#This Row],[Shipdate]],"MMMM")</f>
        <v>February</v>
      </c>
      <c r="L644">
        <f>YEAR(shipments[[#This Row],[Shipdate]])</f>
        <v>2023</v>
      </c>
    </row>
    <row r="645" spans="1:12" x14ac:dyDescent="0.3">
      <c r="A645" s="21" t="s">
        <v>649</v>
      </c>
      <c r="B645" s="21" t="s">
        <v>7940</v>
      </c>
      <c r="C645" s="21" t="s">
        <v>7933</v>
      </c>
      <c r="D645" s="21" t="s">
        <v>7939</v>
      </c>
      <c r="E645" s="22">
        <v>44960</v>
      </c>
      <c r="F645" s="23">
        <v>5024.25</v>
      </c>
      <c r="G645" s="21">
        <v>252</v>
      </c>
      <c r="H645" s="21" t="s">
        <v>25</v>
      </c>
      <c r="I645" s="21">
        <f>IF(shipments[[#This Row],[Boxes]]&gt;0,shipments[[#This Row],[Amount]]/shipments[[#This Row],[Boxes]],"NA")</f>
        <v>19.9375</v>
      </c>
      <c r="J645" s="21" t="str">
        <f>IF(shipments[[#This Row],[Order_Status]] = "Delivered","Yes","No")</f>
        <v>No</v>
      </c>
      <c r="K645" s="21" t="str">
        <f>TEXT(shipments[[#This Row],[Shipdate]],"MMMM")</f>
        <v>February</v>
      </c>
      <c r="L645" s="21">
        <f>YEAR(shipments[[#This Row],[Shipdate]])</f>
        <v>2023</v>
      </c>
    </row>
    <row r="646" spans="1:12" x14ac:dyDescent="0.3">
      <c r="A646" t="s">
        <v>650</v>
      </c>
      <c r="B646" t="s">
        <v>7940</v>
      </c>
      <c r="C646" t="s">
        <v>7933</v>
      </c>
      <c r="D646" t="s">
        <v>7934</v>
      </c>
      <c r="E646" s="1">
        <v>45317</v>
      </c>
      <c r="F646" s="6">
        <v>3912.75</v>
      </c>
      <c r="G646">
        <v>218</v>
      </c>
      <c r="H646" t="s">
        <v>3</v>
      </c>
      <c r="I646">
        <f>IF(shipments[[#This Row],[Boxes]]&gt;0,shipments[[#This Row],[Amount]]/shipments[[#This Row],[Boxes]],"NA")</f>
        <v>17.948394495412845</v>
      </c>
      <c r="J646" t="str">
        <f>IF(shipments[[#This Row],[Order_Status]] = "Delivered","Yes","No")</f>
        <v>Yes</v>
      </c>
      <c r="K646" t="str">
        <f>TEXT(shipments[[#This Row],[Shipdate]],"MMMM")</f>
        <v>January</v>
      </c>
      <c r="L646">
        <f>YEAR(shipments[[#This Row],[Shipdate]])</f>
        <v>2024</v>
      </c>
    </row>
    <row r="647" spans="1:12" x14ac:dyDescent="0.3">
      <c r="A647" t="s">
        <v>651</v>
      </c>
      <c r="B647" t="s">
        <v>7941</v>
      </c>
      <c r="C647" t="s">
        <v>7912</v>
      </c>
      <c r="D647" t="s">
        <v>7934</v>
      </c>
      <c r="E647" s="1">
        <v>45296</v>
      </c>
      <c r="F647" s="6">
        <v>10284.75</v>
      </c>
      <c r="G647">
        <v>858</v>
      </c>
      <c r="H647" t="s">
        <v>3</v>
      </c>
      <c r="I647">
        <f>IF(shipments[[#This Row],[Boxes]]&gt;0,shipments[[#This Row],[Amount]]/shipments[[#This Row],[Boxes]],"NA")</f>
        <v>11.986888111888112</v>
      </c>
      <c r="J647" t="str">
        <f>IF(shipments[[#This Row],[Order_Status]] = "Delivered","Yes","No")</f>
        <v>Yes</v>
      </c>
      <c r="K647" t="str">
        <f>TEXT(shipments[[#This Row],[Shipdate]],"MMMM")</f>
        <v>January</v>
      </c>
      <c r="L647">
        <f>YEAR(shipments[[#This Row],[Shipdate]])</f>
        <v>2024</v>
      </c>
    </row>
    <row r="648" spans="1:12" x14ac:dyDescent="0.3">
      <c r="A648" t="s">
        <v>652</v>
      </c>
      <c r="B648" t="s">
        <v>7941</v>
      </c>
      <c r="C648" t="s">
        <v>7914</v>
      </c>
      <c r="D648" t="s">
        <v>7937</v>
      </c>
      <c r="E648" s="1">
        <v>45246</v>
      </c>
      <c r="F648" s="6">
        <v>7056</v>
      </c>
      <c r="G648">
        <v>706</v>
      </c>
      <c r="H648" t="s">
        <v>3</v>
      </c>
      <c r="I648">
        <f>IF(shipments[[#This Row],[Boxes]]&gt;0,shipments[[#This Row],[Amount]]/shipments[[#This Row],[Boxes]],"NA")</f>
        <v>9.9943342776203963</v>
      </c>
      <c r="J648" t="str">
        <f>IF(shipments[[#This Row],[Order_Status]] = "Delivered","Yes","No")</f>
        <v>Yes</v>
      </c>
      <c r="K648" t="str">
        <f>TEXT(shipments[[#This Row],[Shipdate]],"MMMM")</f>
        <v>November</v>
      </c>
      <c r="L648">
        <f>YEAR(shipments[[#This Row],[Shipdate]])</f>
        <v>2023</v>
      </c>
    </row>
    <row r="649" spans="1:12" x14ac:dyDescent="0.3">
      <c r="A649" t="s">
        <v>653</v>
      </c>
      <c r="B649" t="s">
        <v>7941</v>
      </c>
      <c r="C649" t="s">
        <v>7915</v>
      </c>
      <c r="D649" t="s">
        <v>7935</v>
      </c>
      <c r="E649" s="1">
        <v>45421</v>
      </c>
      <c r="F649" s="6">
        <v>1941.75</v>
      </c>
      <c r="G649">
        <v>216</v>
      </c>
      <c r="H649" t="s">
        <v>3</v>
      </c>
      <c r="I649">
        <f>IF(shipments[[#This Row],[Boxes]]&gt;0,shipments[[#This Row],[Amount]]/shipments[[#This Row],[Boxes]],"NA")</f>
        <v>8.9895833333333339</v>
      </c>
      <c r="J649" t="str">
        <f>IF(shipments[[#This Row],[Order_Status]] = "Delivered","Yes","No")</f>
        <v>Yes</v>
      </c>
      <c r="K649" t="str">
        <f>TEXT(shipments[[#This Row],[Shipdate]],"MMMM")</f>
        <v>May</v>
      </c>
      <c r="L649">
        <f>YEAR(shipments[[#This Row],[Shipdate]])</f>
        <v>2024</v>
      </c>
    </row>
    <row r="650" spans="1:12" x14ac:dyDescent="0.3">
      <c r="A650" t="s">
        <v>654</v>
      </c>
      <c r="B650" t="s">
        <v>7941</v>
      </c>
      <c r="C650" t="s">
        <v>7915</v>
      </c>
      <c r="D650" t="s">
        <v>7934</v>
      </c>
      <c r="E650" s="1">
        <v>44946</v>
      </c>
      <c r="F650" s="6">
        <v>3406.5</v>
      </c>
      <c r="G650">
        <v>426</v>
      </c>
      <c r="H650" t="s">
        <v>3</v>
      </c>
      <c r="I650">
        <f>IF(shipments[[#This Row],[Boxes]]&gt;0,shipments[[#This Row],[Amount]]/shipments[[#This Row],[Boxes]],"NA")</f>
        <v>7.996478873239437</v>
      </c>
      <c r="J650" t="str">
        <f>IF(shipments[[#This Row],[Order_Status]] = "Delivered","Yes","No")</f>
        <v>Yes</v>
      </c>
      <c r="K650" t="str">
        <f>TEXT(shipments[[#This Row],[Shipdate]],"MMMM")</f>
        <v>January</v>
      </c>
      <c r="L650">
        <f>YEAR(shipments[[#This Row],[Shipdate]])</f>
        <v>2023</v>
      </c>
    </row>
    <row r="651" spans="1:12" x14ac:dyDescent="0.3">
      <c r="A651" t="s">
        <v>655</v>
      </c>
      <c r="B651" t="s">
        <v>7941</v>
      </c>
      <c r="C651" t="s">
        <v>7915</v>
      </c>
      <c r="D651" t="s">
        <v>7938</v>
      </c>
      <c r="E651" s="1">
        <v>45397</v>
      </c>
      <c r="F651" s="6">
        <v>2637</v>
      </c>
      <c r="G651">
        <v>377</v>
      </c>
      <c r="H651" t="s">
        <v>3</v>
      </c>
      <c r="I651">
        <f>IF(shipments[[#This Row],[Boxes]]&gt;0,shipments[[#This Row],[Amount]]/shipments[[#This Row],[Boxes]],"NA")</f>
        <v>6.9946949602122013</v>
      </c>
      <c r="J651" t="str">
        <f>IF(shipments[[#This Row],[Order_Status]] = "Delivered","Yes","No")</f>
        <v>Yes</v>
      </c>
      <c r="K651" t="str">
        <f>TEXT(shipments[[#This Row],[Shipdate]],"MMMM")</f>
        <v>April</v>
      </c>
      <c r="L651">
        <f>YEAR(shipments[[#This Row],[Shipdate]])</f>
        <v>2024</v>
      </c>
    </row>
    <row r="652" spans="1:12" x14ac:dyDescent="0.3">
      <c r="A652" s="21" t="s">
        <v>656</v>
      </c>
      <c r="B652" s="21" t="s">
        <v>7941</v>
      </c>
      <c r="C652" s="21" t="s">
        <v>7915</v>
      </c>
      <c r="D652" s="21" t="s">
        <v>7935</v>
      </c>
      <c r="E652" s="22">
        <v>45477</v>
      </c>
      <c r="F652" s="23">
        <v>306</v>
      </c>
      <c r="G652" s="21">
        <v>39</v>
      </c>
      <c r="H652" s="21" t="s">
        <v>9</v>
      </c>
      <c r="I652" s="21">
        <f>IF(shipments[[#This Row],[Boxes]]&gt;0,shipments[[#This Row],[Amount]]/shipments[[#This Row],[Boxes]],"NA")</f>
        <v>7.8461538461538458</v>
      </c>
      <c r="J652" s="21" t="str">
        <f>IF(shipments[[#This Row],[Order_Status]] = "Delivered","Yes","No")</f>
        <v>No</v>
      </c>
      <c r="K652" s="21" t="str">
        <f>TEXT(shipments[[#This Row],[Shipdate]],"MMMM")</f>
        <v>July</v>
      </c>
      <c r="L652" s="21">
        <f>YEAR(shipments[[#This Row],[Shipdate]])</f>
        <v>2024</v>
      </c>
    </row>
    <row r="653" spans="1:12" x14ac:dyDescent="0.3">
      <c r="A653" t="s">
        <v>657</v>
      </c>
      <c r="B653" t="s">
        <v>7941</v>
      </c>
      <c r="C653" t="s">
        <v>7915</v>
      </c>
      <c r="D653" t="s">
        <v>7937</v>
      </c>
      <c r="E653" s="1">
        <v>45365</v>
      </c>
      <c r="F653" s="6">
        <v>1467</v>
      </c>
      <c r="G653">
        <v>245</v>
      </c>
      <c r="H653" t="s">
        <v>3</v>
      </c>
      <c r="I653">
        <f>IF(shipments[[#This Row],[Boxes]]&gt;0,shipments[[#This Row],[Amount]]/shipments[[#This Row],[Boxes]],"NA")</f>
        <v>5.9877551020408166</v>
      </c>
      <c r="J653" t="str">
        <f>IF(shipments[[#This Row],[Order_Status]] = "Delivered","Yes","No")</f>
        <v>Yes</v>
      </c>
      <c r="K653" t="str">
        <f>TEXT(shipments[[#This Row],[Shipdate]],"MMMM")</f>
        <v>March</v>
      </c>
      <c r="L653">
        <f>YEAR(shipments[[#This Row],[Shipdate]])</f>
        <v>2024</v>
      </c>
    </row>
    <row r="654" spans="1:12" x14ac:dyDescent="0.3">
      <c r="A654" t="s">
        <v>658</v>
      </c>
      <c r="B654" t="s">
        <v>7941</v>
      </c>
      <c r="C654" t="s">
        <v>7915</v>
      </c>
      <c r="D654" t="s">
        <v>7938</v>
      </c>
      <c r="E654" s="1">
        <v>45090</v>
      </c>
      <c r="F654" s="6">
        <v>2556</v>
      </c>
      <c r="G654">
        <v>320</v>
      </c>
      <c r="H654" t="s">
        <v>3</v>
      </c>
      <c r="I654">
        <f>IF(shipments[[#This Row],[Boxes]]&gt;0,shipments[[#This Row],[Amount]]/shipments[[#This Row],[Boxes]],"NA")</f>
        <v>7.9874999999999998</v>
      </c>
      <c r="J654" t="str">
        <f>IF(shipments[[#This Row],[Order_Status]] = "Delivered","Yes","No")</f>
        <v>Yes</v>
      </c>
      <c r="K654" t="str">
        <f>TEXT(shipments[[#This Row],[Shipdate]],"MMMM")</f>
        <v>June</v>
      </c>
      <c r="L654">
        <f>YEAR(shipments[[#This Row],[Shipdate]])</f>
        <v>2023</v>
      </c>
    </row>
    <row r="655" spans="1:12" x14ac:dyDescent="0.3">
      <c r="A655" t="s">
        <v>659</v>
      </c>
      <c r="B655" t="s">
        <v>7941</v>
      </c>
      <c r="C655" t="s">
        <v>7915</v>
      </c>
      <c r="D655" t="s">
        <v>7938</v>
      </c>
      <c r="E655" s="1">
        <v>45118</v>
      </c>
      <c r="F655" s="6">
        <v>4119.75</v>
      </c>
      <c r="G655">
        <v>515</v>
      </c>
      <c r="H655" t="s">
        <v>3</v>
      </c>
      <c r="I655">
        <f>IF(shipments[[#This Row],[Boxes]]&gt;0,shipments[[#This Row],[Amount]]/shipments[[#This Row],[Boxes]],"NA")</f>
        <v>7.9995145631067963</v>
      </c>
      <c r="J655" t="str">
        <f>IF(shipments[[#This Row],[Order_Status]] = "Delivered","Yes","No")</f>
        <v>Yes</v>
      </c>
      <c r="K655" t="str">
        <f>TEXT(shipments[[#This Row],[Shipdate]],"MMMM")</f>
        <v>July</v>
      </c>
      <c r="L655">
        <f>YEAR(shipments[[#This Row],[Shipdate]])</f>
        <v>2023</v>
      </c>
    </row>
    <row r="656" spans="1:12" x14ac:dyDescent="0.3">
      <c r="A656" t="s">
        <v>660</v>
      </c>
      <c r="B656" t="s">
        <v>7941</v>
      </c>
      <c r="C656" t="s">
        <v>7916</v>
      </c>
      <c r="D656" t="s">
        <v>7938</v>
      </c>
      <c r="E656" s="1">
        <v>45274</v>
      </c>
      <c r="F656" s="6">
        <v>8120.25</v>
      </c>
      <c r="G656">
        <v>1161</v>
      </c>
      <c r="H656" t="s">
        <v>3</v>
      </c>
      <c r="I656">
        <f>IF(shipments[[#This Row],[Boxes]]&gt;0,shipments[[#This Row],[Amount]]/shipments[[#This Row],[Boxes]],"NA")</f>
        <v>6.9941860465116283</v>
      </c>
      <c r="J656" t="str">
        <f>IF(shipments[[#This Row],[Order_Status]] = "Delivered","Yes","No")</f>
        <v>Yes</v>
      </c>
      <c r="K656" t="str">
        <f>TEXT(shipments[[#This Row],[Shipdate]],"MMMM")</f>
        <v>December</v>
      </c>
      <c r="L656">
        <f>YEAR(shipments[[#This Row],[Shipdate]])</f>
        <v>2023</v>
      </c>
    </row>
    <row r="657" spans="1:12" x14ac:dyDescent="0.3">
      <c r="A657" t="s">
        <v>661</v>
      </c>
      <c r="B657" t="s">
        <v>7941</v>
      </c>
      <c r="C657" t="s">
        <v>7916</v>
      </c>
      <c r="D657" t="s">
        <v>7936</v>
      </c>
      <c r="E657" s="1">
        <v>44957</v>
      </c>
      <c r="F657" s="6">
        <v>128.25</v>
      </c>
      <c r="G657">
        <v>22</v>
      </c>
      <c r="H657" t="s">
        <v>3</v>
      </c>
      <c r="I657">
        <f>IF(shipments[[#This Row],[Boxes]]&gt;0,shipments[[#This Row],[Amount]]/shipments[[#This Row],[Boxes]],"NA")</f>
        <v>5.8295454545454541</v>
      </c>
      <c r="J657" t="str">
        <f>IF(shipments[[#This Row],[Order_Status]] = "Delivered","Yes","No")</f>
        <v>Yes</v>
      </c>
      <c r="K657" t="str">
        <f>TEXT(shipments[[#This Row],[Shipdate]],"MMMM")</f>
        <v>January</v>
      </c>
      <c r="L657">
        <f>YEAR(shipments[[#This Row],[Shipdate]])</f>
        <v>2023</v>
      </c>
    </row>
    <row r="658" spans="1:12" x14ac:dyDescent="0.3">
      <c r="A658" t="s">
        <v>662</v>
      </c>
      <c r="B658" t="s">
        <v>7941</v>
      </c>
      <c r="C658" t="s">
        <v>7916</v>
      </c>
      <c r="D658" t="s">
        <v>7939</v>
      </c>
      <c r="E658" s="1">
        <v>45250</v>
      </c>
      <c r="F658" s="6">
        <v>1012.5</v>
      </c>
      <c r="G658">
        <v>203</v>
      </c>
      <c r="H658" t="s">
        <v>3</v>
      </c>
      <c r="I658">
        <f>IF(shipments[[#This Row],[Boxes]]&gt;0,shipments[[#This Row],[Amount]]/shipments[[#This Row],[Boxes]],"NA")</f>
        <v>4.9876847290640391</v>
      </c>
      <c r="J658" t="str">
        <f>IF(shipments[[#This Row],[Order_Status]] = "Delivered","Yes","No")</f>
        <v>Yes</v>
      </c>
      <c r="K658" t="str">
        <f>TEXT(shipments[[#This Row],[Shipdate]],"MMMM")</f>
        <v>November</v>
      </c>
      <c r="L658">
        <f>YEAR(shipments[[#This Row],[Shipdate]])</f>
        <v>2023</v>
      </c>
    </row>
    <row r="659" spans="1:12" x14ac:dyDescent="0.3">
      <c r="A659" t="s">
        <v>663</v>
      </c>
      <c r="B659" t="s">
        <v>7941</v>
      </c>
      <c r="C659" t="s">
        <v>7916</v>
      </c>
      <c r="D659" t="s">
        <v>7935</v>
      </c>
      <c r="E659" s="1">
        <v>45216</v>
      </c>
      <c r="F659" s="6">
        <v>888.75</v>
      </c>
      <c r="G659">
        <v>127</v>
      </c>
      <c r="H659" t="s">
        <v>3</v>
      </c>
      <c r="I659">
        <f>IF(shipments[[#This Row],[Boxes]]&gt;0,shipments[[#This Row],[Amount]]/shipments[[#This Row],[Boxes]],"NA")</f>
        <v>6.9980314960629917</v>
      </c>
      <c r="J659" t="str">
        <f>IF(shipments[[#This Row],[Order_Status]] = "Delivered","Yes","No")</f>
        <v>Yes</v>
      </c>
      <c r="K659" t="str">
        <f>TEXT(shipments[[#This Row],[Shipdate]],"MMMM")</f>
        <v>October</v>
      </c>
      <c r="L659">
        <f>YEAR(shipments[[#This Row],[Shipdate]])</f>
        <v>2023</v>
      </c>
    </row>
    <row r="660" spans="1:12" x14ac:dyDescent="0.3">
      <c r="A660" s="21" t="s">
        <v>664</v>
      </c>
      <c r="B660" s="21" t="s">
        <v>7941</v>
      </c>
      <c r="C660" s="21" t="s">
        <v>7917</v>
      </c>
      <c r="D660" s="21" t="s">
        <v>7935</v>
      </c>
      <c r="E660" s="22">
        <v>45502</v>
      </c>
      <c r="F660" s="23">
        <v>1273.5</v>
      </c>
      <c r="G660" s="21">
        <v>46</v>
      </c>
      <c r="H660" s="21" t="s">
        <v>9</v>
      </c>
      <c r="I660" s="21">
        <f>IF(shipments[[#This Row],[Boxes]]&gt;0,shipments[[#This Row],[Amount]]/shipments[[#This Row],[Boxes]],"NA")</f>
        <v>27.684782608695652</v>
      </c>
      <c r="J660" s="21" t="str">
        <f>IF(shipments[[#This Row],[Order_Status]] = "Delivered","Yes","No")</f>
        <v>No</v>
      </c>
      <c r="K660" s="21" t="str">
        <f>TEXT(shipments[[#This Row],[Shipdate]],"MMMM")</f>
        <v>July</v>
      </c>
      <c r="L660" s="21">
        <f>YEAR(shipments[[#This Row],[Shipdate]])</f>
        <v>2024</v>
      </c>
    </row>
    <row r="661" spans="1:12" x14ac:dyDescent="0.3">
      <c r="A661" t="s">
        <v>665</v>
      </c>
      <c r="B661" t="s">
        <v>7941</v>
      </c>
      <c r="C661" t="s">
        <v>7918</v>
      </c>
      <c r="D661" t="s">
        <v>7937</v>
      </c>
      <c r="E661" s="1">
        <v>44965</v>
      </c>
      <c r="F661" s="6">
        <v>4369.5</v>
      </c>
      <c r="G661">
        <v>175</v>
      </c>
      <c r="H661" t="s">
        <v>3</v>
      </c>
      <c r="I661">
        <f>IF(shipments[[#This Row],[Boxes]]&gt;0,shipments[[#This Row],[Amount]]/shipments[[#This Row],[Boxes]],"NA")</f>
        <v>24.96857142857143</v>
      </c>
      <c r="J661" t="str">
        <f>IF(shipments[[#This Row],[Order_Status]] = "Delivered","Yes","No")</f>
        <v>Yes</v>
      </c>
      <c r="K661" t="str">
        <f>TEXT(shipments[[#This Row],[Shipdate]],"MMMM")</f>
        <v>February</v>
      </c>
      <c r="L661">
        <f>YEAR(shipments[[#This Row],[Shipdate]])</f>
        <v>2023</v>
      </c>
    </row>
    <row r="662" spans="1:12" x14ac:dyDescent="0.3">
      <c r="A662" t="s">
        <v>666</v>
      </c>
      <c r="B662" t="s">
        <v>7941</v>
      </c>
      <c r="C662" t="s">
        <v>7918</v>
      </c>
      <c r="D662" t="s">
        <v>7939</v>
      </c>
      <c r="E662" s="1">
        <v>45370</v>
      </c>
      <c r="F662" s="6">
        <v>5438.25</v>
      </c>
      <c r="G662">
        <v>202</v>
      </c>
      <c r="H662" t="s">
        <v>3</v>
      </c>
      <c r="I662">
        <f>IF(shipments[[#This Row],[Boxes]]&gt;0,shipments[[#This Row],[Amount]]/shipments[[#This Row],[Boxes]],"NA")</f>
        <v>26.922029702970296</v>
      </c>
      <c r="J662" t="str">
        <f>IF(shipments[[#This Row],[Order_Status]] = "Delivered","Yes","No")</f>
        <v>Yes</v>
      </c>
      <c r="K662" t="str">
        <f>TEXT(shipments[[#This Row],[Shipdate]],"MMMM")</f>
        <v>March</v>
      </c>
      <c r="L662">
        <f>YEAR(shipments[[#This Row],[Shipdate]])</f>
        <v>2024</v>
      </c>
    </row>
    <row r="663" spans="1:12" x14ac:dyDescent="0.3">
      <c r="A663" t="s">
        <v>667</v>
      </c>
      <c r="B663" t="s">
        <v>7941</v>
      </c>
      <c r="C663" t="s">
        <v>7919</v>
      </c>
      <c r="D663" t="s">
        <v>7934</v>
      </c>
      <c r="E663" s="1">
        <v>45147</v>
      </c>
      <c r="F663" s="6">
        <v>5899.5</v>
      </c>
      <c r="G663">
        <v>328</v>
      </c>
      <c r="H663" t="s">
        <v>3</v>
      </c>
      <c r="I663">
        <f>IF(shipments[[#This Row],[Boxes]]&gt;0,shipments[[#This Row],[Amount]]/shipments[[#This Row],[Boxes]],"NA")</f>
        <v>17.986280487804876</v>
      </c>
      <c r="J663" t="str">
        <f>IF(shipments[[#This Row],[Order_Status]] = "Delivered","Yes","No")</f>
        <v>Yes</v>
      </c>
      <c r="K663" t="str">
        <f>TEXT(shipments[[#This Row],[Shipdate]],"MMMM")</f>
        <v>August</v>
      </c>
      <c r="L663">
        <f>YEAR(shipments[[#This Row],[Shipdate]])</f>
        <v>2023</v>
      </c>
    </row>
    <row r="664" spans="1:12" x14ac:dyDescent="0.3">
      <c r="A664" s="21" t="s">
        <v>668</v>
      </c>
      <c r="B664" s="21" t="s">
        <v>7941</v>
      </c>
      <c r="C664" s="21" t="s">
        <v>7919</v>
      </c>
      <c r="D664" s="21" t="s">
        <v>7934</v>
      </c>
      <c r="E664" s="22">
        <v>45496</v>
      </c>
      <c r="F664" s="23">
        <v>2391.75</v>
      </c>
      <c r="G664" s="21">
        <v>133</v>
      </c>
      <c r="H664" s="21" t="s">
        <v>9</v>
      </c>
      <c r="I664" s="21">
        <f>IF(shipments[[#This Row],[Boxes]]&gt;0,shipments[[#This Row],[Amount]]/shipments[[#This Row],[Boxes]],"NA")</f>
        <v>17.983082706766918</v>
      </c>
      <c r="J664" s="21" t="str">
        <f>IF(shipments[[#This Row],[Order_Status]] = "Delivered","Yes","No")</f>
        <v>No</v>
      </c>
      <c r="K664" s="21" t="str">
        <f>TEXT(shipments[[#This Row],[Shipdate]],"MMMM")</f>
        <v>July</v>
      </c>
      <c r="L664" s="21">
        <f>YEAR(shipments[[#This Row],[Shipdate]])</f>
        <v>2024</v>
      </c>
    </row>
    <row r="665" spans="1:12" x14ac:dyDescent="0.3">
      <c r="A665" t="s">
        <v>669</v>
      </c>
      <c r="B665" t="s">
        <v>7941</v>
      </c>
      <c r="C665" t="s">
        <v>7919</v>
      </c>
      <c r="D665" t="s">
        <v>7939</v>
      </c>
      <c r="E665" s="1">
        <v>44970</v>
      </c>
      <c r="F665" s="6">
        <v>7377.75</v>
      </c>
      <c r="G665">
        <v>410</v>
      </c>
      <c r="H665" t="s">
        <v>3</v>
      </c>
      <c r="I665">
        <f>IF(shipments[[#This Row],[Boxes]]&gt;0,shipments[[#This Row],[Amount]]/shipments[[#This Row],[Boxes]],"NA")</f>
        <v>17.994512195121953</v>
      </c>
      <c r="J665" t="str">
        <f>IF(shipments[[#This Row],[Order_Status]] = "Delivered","Yes","No")</f>
        <v>Yes</v>
      </c>
      <c r="K665" t="str">
        <f>TEXT(shipments[[#This Row],[Shipdate]],"MMMM")</f>
        <v>February</v>
      </c>
      <c r="L665">
        <f>YEAR(shipments[[#This Row],[Shipdate]])</f>
        <v>2023</v>
      </c>
    </row>
    <row r="666" spans="1:12" x14ac:dyDescent="0.3">
      <c r="A666" s="21" t="s">
        <v>670</v>
      </c>
      <c r="B666" s="21" t="s">
        <v>7941</v>
      </c>
      <c r="C666" s="21" t="s">
        <v>7921</v>
      </c>
      <c r="D666" s="21" t="s">
        <v>7934</v>
      </c>
      <c r="E666" s="22">
        <v>45253</v>
      </c>
      <c r="F666" s="23">
        <v>1914.75</v>
      </c>
      <c r="G666" s="21">
        <v>128</v>
      </c>
      <c r="H666" s="21" t="s">
        <v>25</v>
      </c>
      <c r="I666" s="21">
        <f>IF(shipments[[#This Row],[Boxes]]&gt;0,shipments[[#This Row],[Amount]]/shipments[[#This Row],[Boxes]],"NA")</f>
        <v>14.958984375</v>
      </c>
      <c r="J666" s="21" t="str">
        <f>IF(shipments[[#This Row],[Order_Status]] = "Delivered","Yes","No")</f>
        <v>No</v>
      </c>
      <c r="K666" s="21" t="str">
        <f>TEXT(shipments[[#This Row],[Shipdate]],"MMMM")</f>
        <v>November</v>
      </c>
      <c r="L666" s="21">
        <f>YEAR(shipments[[#This Row],[Shipdate]])</f>
        <v>2023</v>
      </c>
    </row>
    <row r="667" spans="1:12" x14ac:dyDescent="0.3">
      <c r="A667" t="s">
        <v>671</v>
      </c>
      <c r="B667" t="s">
        <v>7941</v>
      </c>
      <c r="C667" t="s">
        <v>7921</v>
      </c>
      <c r="D667" t="s">
        <v>7938</v>
      </c>
      <c r="E667" s="1">
        <v>45352</v>
      </c>
      <c r="F667" s="6">
        <v>1399.5</v>
      </c>
      <c r="G667">
        <v>88</v>
      </c>
      <c r="H667" t="s">
        <v>3</v>
      </c>
      <c r="I667">
        <f>IF(shipments[[#This Row],[Boxes]]&gt;0,shipments[[#This Row],[Amount]]/shipments[[#This Row],[Boxes]],"NA")</f>
        <v>15.903409090909092</v>
      </c>
      <c r="J667" t="str">
        <f>IF(shipments[[#This Row],[Order_Status]] = "Delivered","Yes","No")</f>
        <v>Yes</v>
      </c>
      <c r="K667" t="str">
        <f>TEXT(shipments[[#This Row],[Shipdate]],"MMMM")</f>
        <v>March</v>
      </c>
      <c r="L667">
        <f>YEAR(shipments[[#This Row],[Shipdate]])</f>
        <v>2024</v>
      </c>
    </row>
    <row r="668" spans="1:12" x14ac:dyDescent="0.3">
      <c r="A668" t="s">
        <v>672</v>
      </c>
      <c r="B668" t="s">
        <v>7941</v>
      </c>
      <c r="C668" t="s">
        <v>7921</v>
      </c>
      <c r="D668" t="s">
        <v>7938</v>
      </c>
      <c r="E668" s="1">
        <v>45071</v>
      </c>
      <c r="F668" s="6">
        <v>1377</v>
      </c>
      <c r="G668">
        <v>99</v>
      </c>
      <c r="H668" t="s">
        <v>3</v>
      </c>
      <c r="I668">
        <f>IF(shipments[[#This Row],[Boxes]]&gt;0,shipments[[#This Row],[Amount]]/shipments[[#This Row],[Boxes]],"NA")</f>
        <v>13.909090909090908</v>
      </c>
      <c r="J668" t="str">
        <f>IF(shipments[[#This Row],[Order_Status]] = "Delivered","Yes","No")</f>
        <v>Yes</v>
      </c>
      <c r="K668" t="str">
        <f>TEXT(shipments[[#This Row],[Shipdate]],"MMMM")</f>
        <v>May</v>
      </c>
      <c r="L668">
        <f>YEAR(shipments[[#This Row],[Shipdate]])</f>
        <v>2023</v>
      </c>
    </row>
    <row r="669" spans="1:12" x14ac:dyDescent="0.3">
      <c r="A669" s="21" t="s">
        <v>673</v>
      </c>
      <c r="B669" s="21" t="s">
        <v>7941</v>
      </c>
      <c r="C669" s="21" t="s">
        <v>7921</v>
      </c>
      <c r="D669" s="21" t="s">
        <v>7939</v>
      </c>
      <c r="E669" s="22">
        <v>45132</v>
      </c>
      <c r="F669" s="23">
        <v>8433</v>
      </c>
      <c r="G669" s="21">
        <v>603</v>
      </c>
      <c r="H669" s="21" t="s">
        <v>25</v>
      </c>
      <c r="I669" s="21">
        <f>IF(shipments[[#This Row],[Boxes]]&gt;0,shipments[[#This Row],[Amount]]/shipments[[#This Row],[Boxes]],"NA")</f>
        <v>13.985074626865671</v>
      </c>
      <c r="J669" s="21" t="str">
        <f>IF(shipments[[#This Row],[Order_Status]] = "Delivered","Yes","No")</f>
        <v>No</v>
      </c>
      <c r="K669" s="21" t="str">
        <f>TEXT(shipments[[#This Row],[Shipdate]],"MMMM")</f>
        <v>July</v>
      </c>
      <c r="L669" s="21">
        <f>YEAR(shipments[[#This Row],[Shipdate]])</f>
        <v>2023</v>
      </c>
    </row>
    <row r="670" spans="1:12" x14ac:dyDescent="0.3">
      <c r="A670" t="s">
        <v>674</v>
      </c>
      <c r="B670" t="s">
        <v>7941</v>
      </c>
      <c r="C670" t="s">
        <v>7922</v>
      </c>
      <c r="D670" t="s">
        <v>7936</v>
      </c>
      <c r="E670" s="1">
        <v>45345</v>
      </c>
      <c r="F670" s="6">
        <v>7533</v>
      </c>
      <c r="G670">
        <v>377</v>
      </c>
      <c r="H670" t="s">
        <v>3</v>
      </c>
      <c r="I670">
        <f>IF(shipments[[#This Row],[Boxes]]&gt;0,shipments[[#This Row],[Amount]]/shipments[[#This Row],[Boxes]],"NA")</f>
        <v>19.981432360742705</v>
      </c>
      <c r="J670" t="str">
        <f>IF(shipments[[#This Row],[Order_Status]] = "Delivered","Yes","No")</f>
        <v>Yes</v>
      </c>
      <c r="K670" t="str">
        <f>TEXT(shipments[[#This Row],[Shipdate]],"MMMM")</f>
        <v>February</v>
      </c>
      <c r="L670">
        <f>YEAR(shipments[[#This Row],[Shipdate]])</f>
        <v>2024</v>
      </c>
    </row>
    <row r="671" spans="1:12" x14ac:dyDescent="0.3">
      <c r="A671" s="21" t="s">
        <v>675</v>
      </c>
      <c r="B671" s="21" t="s">
        <v>7941</v>
      </c>
      <c r="C671" s="21" t="s">
        <v>7922</v>
      </c>
      <c r="D671" s="21" t="s">
        <v>7934</v>
      </c>
      <c r="E671" s="22">
        <v>45520</v>
      </c>
      <c r="F671" s="23">
        <v>3721.5</v>
      </c>
      <c r="G671" s="21">
        <v>207</v>
      </c>
      <c r="H671" s="21" t="s">
        <v>9</v>
      </c>
      <c r="I671" s="21">
        <f>IF(shipments[[#This Row],[Boxes]]&gt;0,shipments[[#This Row],[Amount]]/shipments[[#This Row],[Boxes]],"NA")</f>
        <v>17.978260869565219</v>
      </c>
      <c r="J671" s="21" t="str">
        <f>IF(shipments[[#This Row],[Order_Status]] = "Delivered","Yes","No")</f>
        <v>No</v>
      </c>
      <c r="K671" s="21" t="str">
        <f>TEXT(shipments[[#This Row],[Shipdate]],"MMMM")</f>
        <v>August</v>
      </c>
      <c r="L671" s="21">
        <f>YEAR(shipments[[#This Row],[Shipdate]])</f>
        <v>2024</v>
      </c>
    </row>
    <row r="672" spans="1:12" x14ac:dyDescent="0.3">
      <c r="A672" t="s">
        <v>676</v>
      </c>
      <c r="B672" t="s">
        <v>7941</v>
      </c>
      <c r="C672" t="s">
        <v>7922</v>
      </c>
      <c r="D672" t="s">
        <v>7935</v>
      </c>
      <c r="E672" s="1">
        <v>45083</v>
      </c>
      <c r="F672" s="6">
        <v>5276.25</v>
      </c>
      <c r="G672">
        <v>278</v>
      </c>
      <c r="H672" t="s">
        <v>3</v>
      </c>
      <c r="I672">
        <f>IF(shipments[[#This Row],[Boxes]]&gt;0,shipments[[#This Row],[Amount]]/shipments[[#This Row],[Boxes]],"NA")</f>
        <v>18.97931654676259</v>
      </c>
      <c r="J672" t="str">
        <f>IF(shipments[[#This Row],[Order_Status]] = "Delivered","Yes","No")</f>
        <v>Yes</v>
      </c>
      <c r="K672" t="str">
        <f>TEXT(shipments[[#This Row],[Shipdate]],"MMMM")</f>
        <v>June</v>
      </c>
      <c r="L672">
        <f>YEAR(shipments[[#This Row],[Shipdate]])</f>
        <v>2023</v>
      </c>
    </row>
    <row r="673" spans="1:12" x14ac:dyDescent="0.3">
      <c r="A673" t="s">
        <v>677</v>
      </c>
      <c r="B673" t="s">
        <v>7941</v>
      </c>
      <c r="C673" t="s">
        <v>7923</v>
      </c>
      <c r="D673" t="s">
        <v>7936</v>
      </c>
      <c r="E673" s="1">
        <v>45253</v>
      </c>
      <c r="F673" s="6">
        <v>9924.75</v>
      </c>
      <c r="G673">
        <v>662</v>
      </c>
      <c r="H673" t="s">
        <v>3</v>
      </c>
      <c r="I673">
        <f>IF(shipments[[#This Row],[Boxes]]&gt;0,shipments[[#This Row],[Amount]]/shipments[[#This Row],[Boxes]],"NA")</f>
        <v>14.992069486404834</v>
      </c>
      <c r="J673" t="str">
        <f>IF(shipments[[#This Row],[Order_Status]] = "Delivered","Yes","No")</f>
        <v>Yes</v>
      </c>
      <c r="K673" t="str">
        <f>TEXT(shipments[[#This Row],[Shipdate]],"MMMM")</f>
        <v>November</v>
      </c>
      <c r="L673">
        <f>YEAR(shipments[[#This Row],[Shipdate]])</f>
        <v>2023</v>
      </c>
    </row>
    <row r="674" spans="1:12" x14ac:dyDescent="0.3">
      <c r="A674" t="s">
        <v>678</v>
      </c>
      <c r="B674" t="s">
        <v>7941</v>
      </c>
      <c r="C674" t="s">
        <v>7923</v>
      </c>
      <c r="D674" t="s">
        <v>7934</v>
      </c>
      <c r="E674" s="1">
        <v>45077</v>
      </c>
      <c r="F674" s="6">
        <v>7904.25</v>
      </c>
      <c r="G674">
        <v>527</v>
      </c>
      <c r="H674" t="s">
        <v>3</v>
      </c>
      <c r="I674">
        <f>IF(shipments[[#This Row],[Boxes]]&gt;0,shipments[[#This Row],[Amount]]/shipments[[#This Row],[Boxes]],"NA")</f>
        <v>14.998576850094876</v>
      </c>
      <c r="J674" t="str">
        <f>IF(shipments[[#This Row],[Order_Status]] = "Delivered","Yes","No")</f>
        <v>Yes</v>
      </c>
      <c r="K674" t="str">
        <f>TEXT(shipments[[#This Row],[Shipdate]],"MMMM")</f>
        <v>May</v>
      </c>
      <c r="L674">
        <f>YEAR(shipments[[#This Row],[Shipdate]])</f>
        <v>2023</v>
      </c>
    </row>
    <row r="675" spans="1:12" x14ac:dyDescent="0.3">
      <c r="A675" t="s">
        <v>679</v>
      </c>
      <c r="B675" t="s">
        <v>7941</v>
      </c>
      <c r="C675" t="s">
        <v>7923</v>
      </c>
      <c r="D675" t="s">
        <v>7939</v>
      </c>
      <c r="E675" s="1">
        <v>45236</v>
      </c>
      <c r="F675" s="6">
        <v>5283</v>
      </c>
      <c r="G675">
        <v>331</v>
      </c>
      <c r="H675" t="s">
        <v>3</v>
      </c>
      <c r="I675">
        <f>IF(shipments[[#This Row],[Boxes]]&gt;0,shipments[[#This Row],[Amount]]/shipments[[#This Row],[Boxes]],"NA")</f>
        <v>15.960725075528702</v>
      </c>
      <c r="J675" t="str">
        <f>IF(shipments[[#This Row],[Order_Status]] = "Delivered","Yes","No")</f>
        <v>Yes</v>
      </c>
      <c r="K675" t="str">
        <f>TEXT(shipments[[#This Row],[Shipdate]],"MMMM")</f>
        <v>November</v>
      </c>
      <c r="L675">
        <f>YEAR(shipments[[#This Row],[Shipdate]])</f>
        <v>2023</v>
      </c>
    </row>
    <row r="676" spans="1:12" x14ac:dyDescent="0.3">
      <c r="A676" s="21" t="s">
        <v>680</v>
      </c>
      <c r="B676" s="21" t="s">
        <v>7941</v>
      </c>
      <c r="C676" s="21" t="s">
        <v>7924</v>
      </c>
      <c r="D676" s="21" t="s">
        <v>7937</v>
      </c>
      <c r="E676" s="22">
        <v>45534</v>
      </c>
      <c r="F676" s="23">
        <v>4515.75</v>
      </c>
      <c r="G676" s="21">
        <v>565</v>
      </c>
      <c r="H676" s="21" t="s">
        <v>25</v>
      </c>
      <c r="I676" s="21">
        <f>IF(shipments[[#This Row],[Boxes]]&gt;0,shipments[[#This Row],[Amount]]/shipments[[#This Row],[Boxes]],"NA")</f>
        <v>7.9924778761061948</v>
      </c>
      <c r="J676" s="21" t="str">
        <f>IF(shipments[[#This Row],[Order_Status]] = "Delivered","Yes","No")</f>
        <v>No</v>
      </c>
      <c r="K676" s="21" t="str">
        <f>TEXT(shipments[[#This Row],[Shipdate]],"MMMM")</f>
        <v>August</v>
      </c>
      <c r="L676" s="21">
        <f>YEAR(shipments[[#This Row],[Shipdate]])</f>
        <v>2024</v>
      </c>
    </row>
    <row r="677" spans="1:12" x14ac:dyDescent="0.3">
      <c r="A677" s="21" t="s">
        <v>681</v>
      </c>
      <c r="B677" s="21" t="s">
        <v>7941</v>
      </c>
      <c r="C677" s="21" t="s">
        <v>7924</v>
      </c>
      <c r="D677" s="21" t="s">
        <v>7934</v>
      </c>
      <c r="E677" s="22">
        <v>45503</v>
      </c>
      <c r="F677" s="23">
        <v>2571.75</v>
      </c>
      <c r="G677" s="21">
        <v>368</v>
      </c>
      <c r="H677" s="21" t="s">
        <v>9</v>
      </c>
      <c r="I677" s="21">
        <f>IF(shipments[[#This Row],[Boxes]]&gt;0,shipments[[#This Row],[Amount]]/shipments[[#This Row],[Boxes]],"NA")</f>
        <v>6.9884510869565215</v>
      </c>
      <c r="J677" s="21" t="str">
        <f>IF(shipments[[#This Row],[Order_Status]] = "Delivered","Yes","No")</f>
        <v>No</v>
      </c>
      <c r="K677" s="21" t="str">
        <f>TEXT(shipments[[#This Row],[Shipdate]],"MMMM")</f>
        <v>July</v>
      </c>
      <c r="L677" s="21">
        <f>YEAR(shipments[[#This Row],[Shipdate]])</f>
        <v>2024</v>
      </c>
    </row>
    <row r="678" spans="1:12" x14ac:dyDescent="0.3">
      <c r="A678" s="21" t="s">
        <v>682</v>
      </c>
      <c r="B678" s="21" t="s">
        <v>7941</v>
      </c>
      <c r="C678" s="21" t="s">
        <v>7924</v>
      </c>
      <c r="D678" s="21" t="s">
        <v>7935</v>
      </c>
      <c r="E678" s="22">
        <v>45512</v>
      </c>
      <c r="F678" s="23">
        <v>5285.25</v>
      </c>
      <c r="G678" s="21">
        <v>756</v>
      </c>
      <c r="H678" s="21" t="s">
        <v>9</v>
      </c>
      <c r="I678" s="21">
        <f>IF(shipments[[#This Row],[Boxes]]&gt;0,shipments[[#This Row],[Amount]]/shipments[[#This Row],[Boxes]],"NA")</f>
        <v>6.9910714285714288</v>
      </c>
      <c r="J678" s="21" t="str">
        <f>IF(shipments[[#This Row],[Order_Status]] = "Delivered","Yes","No")</f>
        <v>No</v>
      </c>
      <c r="K678" s="21" t="str">
        <f>TEXT(shipments[[#This Row],[Shipdate]],"MMMM")</f>
        <v>August</v>
      </c>
      <c r="L678" s="21">
        <f>YEAR(shipments[[#This Row],[Shipdate]])</f>
        <v>2024</v>
      </c>
    </row>
    <row r="679" spans="1:12" x14ac:dyDescent="0.3">
      <c r="A679" t="s">
        <v>683</v>
      </c>
      <c r="B679" t="s">
        <v>7941</v>
      </c>
      <c r="C679" t="s">
        <v>7924</v>
      </c>
      <c r="D679" t="s">
        <v>7937</v>
      </c>
      <c r="E679" s="1">
        <v>44971</v>
      </c>
      <c r="F679" s="6">
        <v>6939</v>
      </c>
      <c r="G679">
        <v>992</v>
      </c>
      <c r="H679" t="s">
        <v>3</v>
      </c>
      <c r="I679">
        <f>IF(shipments[[#This Row],[Boxes]]&gt;0,shipments[[#This Row],[Amount]]/shipments[[#This Row],[Boxes]],"NA")</f>
        <v>6.994959677419355</v>
      </c>
      <c r="J679" t="str">
        <f>IF(shipments[[#This Row],[Order_Status]] = "Delivered","Yes","No")</f>
        <v>Yes</v>
      </c>
      <c r="K679" t="str">
        <f>TEXT(shipments[[#This Row],[Shipdate]],"MMMM")</f>
        <v>February</v>
      </c>
      <c r="L679">
        <f>YEAR(shipments[[#This Row],[Shipdate]])</f>
        <v>2023</v>
      </c>
    </row>
    <row r="680" spans="1:12" x14ac:dyDescent="0.3">
      <c r="A680" s="21" t="s">
        <v>684</v>
      </c>
      <c r="B680" s="21" t="s">
        <v>7941</v>
      </c>
      <c r="C680" s="21" t="s">
        <v>7924</v>
      </c>
      <c r="D680" s="21" t="s">
        <v>7939</v>
      </c>
      <c r="E680" s="22">
        <v>45523</v>
      </c>
      <c r="F680" s="23">
        <v>7209</v>
      </c>
      <c r="G680" s="21">
        <v>721</v>
      </c>
      <c r="H680" s="21" t="s">
        <v>9</v>
      </c>
      <c r="I680" s="21">
        <f>IF(shipments[[#This Row],[Boxes]]&gt;0,shipments[[#This Row],[Amount]]/shipments[[#This Row],[Boxes]],"NA")</f>
        <v>9.9986130374479885</v>
      </c>
      <c r="J680" s="21" t="str">
        <f>IF(shipments[[#This Row],[Order_Status]] = "Delivered","Yes","No")</f>
        <v>No</v>
      </c>
      <c r="K680" s="21" t="str">
        <f>TEXT(shipments[[#This Row],[Shipdate]],"MMMM")</f>
        <v>August</v>
      </c>
      <c r="L680" s="21">
        <f>YEAR(shipments[[#This Row],[Shipdate]])</f>
        <v>2024</v>
      </c>
    </row>
    <row r="681" spans="1:12" x14ac:dyDescent="0.3">
      <c r="A681" t="s">
        <v>685</v>
      </c>
      <c r="B681" t="s">
        <v>7941</v>
      </c>
      <c r="C681" t="s">
        <v>7924</v>
      </c>
      <c r="D681" t="s">
        <v>7935</v>
      </c>
      <c r="E681" s="1">
        <v>45271</v>
      </c>
      <c r="F681" s="6">
        <v>2679.75</v>
      </c>
      <c r="G681">
        <v>335</v>
      </c>
      <c r="H681" t="s">
        <v>3</v>
      </c>
      <c r="I681">
        <f>IF(shipments[[#This Row],[Boxes]]&gt;0,shipments[[#This Row],[Amount]]/shipments[[#This Row],[Boxes]],"NA")</f>
        <v>7.9992537313432832</v>
      </c>
      <c r="J681" t="str">
        <f>IF(shipments[[#This Row],[Order_Status]] = "Delivered","Yes","No")</f>
        <v>Yes</v>
      </c>
      <c r="K681" t="str">
        <f>TEXT(shipments[[#This Row],[Shipdate]],"MMMM")</f>
        <v>December</v>
      </c>
      <c r="L681">
        <f>YEAR(shipments[[#This Row],[Shipdate]])</f>
        <v>2023</v>
      </c>
    </row>
    <row r="682" spans="1:12" x14ac:dyDescent="0.3">
      <c r="A682" t="s">
        <v>686</v>
      </c>
      <c r="B682" t="s">
        <v>7941</v>
      </c>
      <c r="C682" t="s">
        <v>7924</v>
      </c>
      <c r="D682" t="s">
        <v>7936</v>
      </c>
      <c r="E682" s="1">
        <v>45247</v>
      </c>
      <c r="F682" s="6">
        <v>8349.75</v>
      </c>
      <c r="G682">
        <v>1193</v>
      </c>
      <c r="H682" t="s">
        <v>3</v>
      </c>
      <c r="I682">
        <f>IF(shipments[[#This Row],[Boxes]]&gt;0,shipments[[#This Row],[Amount]]/shipments[[#This Row],[Boxes]],"NA")</f>
        <v>6.998952221290863</v>
      </c>
      <c r="J682" t="str">
        <f>IF(shipments[[#This Row],[Order_Status]] = "Delivered","Yes","No")</f>
        <v>Yes</v>
      </c>
      <c r="K682" t="str">
        <f>TEXT(shipments[[#This Row],[Shipdate]],"MMMM")</f>
        <v>November</v>
      </c>
      <c r="L682">
        <f>YEAR(shipments[[#This Row],[Shipdate]])</f>
        <v>2023</v>
      </c>
    </row>
    <row r="683" spans="1:12" x14ac:dyDescent="0.3">
      <c r="A683" t="s">
        <v>687</v>
      </c>
      <c r="B683" t="s">
        <v>7941</v>
      </c>
      <c r="C683" t="s">
        <v>7925</v>
      </c>
      <c r="D683" t="s">
        <v>7934</v>
      </c>
      <c r="E683" s="1">
        <v>45419</v>
      </c>
      <c r="F683" s="6">
        <v>2922.75</v>
      </c>
      <c r="G683">
        <v>163</v>
      </c>
      <c r="H683" t="s">
        <v>3</v>
      </c>
      <c r="I683">
        <f>IF(shipments[[#This Row],[Boxes]]&gt;0,shipments[[#This Row],[Amount]]/shipments[[#This Row],[Boxes]],"NA")</f>
        <v>17.930981595092025</v>
      </c>
      <c r="J683" t="str">
        <f>IF(shipments[[#This Row],[Order_Status]] = "Delivered","Yes","No")</f>
        <v>Yes</v>
      </c>
      <c r="K683" t="str">
        <f>TEXT(shipments[[#This Row],[Shipdate]],"MMMM")</f>
        <v>May</v>
      </c>
      <c r="L683">
        <f>YEAR(shipments[[#This Row],[Shipdate]])</f>
        <v>2024</v>
      </c>
    </row>
    <row r="684" spans="1:12" x14ac:dyDescent="0.3">
      <c r="A684" t="s">
        <v>688</v>
      </c>
      <c r="B684" t="s">
        <v>7941</v>
      </c>
      <c r="C684" t="s">
        <v>7925</v>
      </c>
      <c r="D684" t="s">
        <v>7935</v>
      </c>
      <c r="E684" s="1">
        <v>45058</v>
      </c>
      <c r="F684" s="6">
        <v>4306.5</v>
      </c>
      <c r="G684">
        <v>240</v>
      </c>
      <c r="H684" t="s">
        <v>3</v>
      </c>
      <c r="I684">
        <f>IF(shipments[[#This Row],[Boxes]]&gt;0,shipments[[#This Row],[Amount]]/shipments[[#This Row],[Boxes]],"NA")</f>
        <v>17.943750000000001</v>
      </c>
      <c r="J684" t="str">
        <f>IF(shipments[[#This Row],[Order_Status]] = "Delivered","Yes","No")</f>
        <v>Yes</v>
      </c>
      <c r="K684" t="str">
        <f>TEXT(shipments[[#This Row],[Shipdate]],"MMMM")</f>
        <v>May</v>
      </c>
      <c r="L684">
        <f>YEAR(shipments[[#This Row],[Shipdate]])</f>
        <v>2023</v>
      </c>
    </row>
    <row r="685" spans="1:12" x14ac:dyDescent="0.3">
      <c r="A685" t="s">
        <v>689</v>
      </c>
      <c r="B685" t="s">
        <v>7941</v>
      </c>
      <c r="C685" t="s">
        <v>7925</v>
      </c>
      <c r="D685" t="s">
        <v>7935</v>
      </c>
      <c r="E685" s="1">
        <v>44964</v>
      </c>
      <c r="F685" s="6">
        <v>10194.75</v>
      </c>
      <c r="G685">
        <v>638</v>
      </c>
      <c r="H685" t="s">
        <v>3</v>
      </c>
      <c r="I685">
        <f>IF(shipments[[#This Row],[Boxes]]&gt;0,shipments[[#This Row],[Amount]]/shipments[[#This Row],[Boxes]],"NA")</f>
        <v>15.97923197492163</v>
      </c>
      <c r="J685" t="str">
        <f>IF(shipments[[#This Row],[Order_Status]] = "Delivered","Yes","No")</f>
        <v>Yes</v>
      </c>
      <c r="K685" t="str">
        <f>TEXT(shipments[[#This Row],[Shipdate]],"MMMM")</f>
        <v>February</v>
      </c>
      <c r="L685">
        <f>YEAR(shipments[[#This Row],[Shipdate]])</f>
        <v>2023</v>
      </c>
    </row>
    <row r="686" spans="1:12" x14ac:dyDescent="0.3">
      <c r="A686" t="s">
        <v>690</v>
      </c>
      <c r="B686" t="s">
        <v>7941</v>
      </c>
      <c r="C686" t="s">
        <v>7925</v>
      </c>
      <c r="D686" t="s">
        <v>7936</v>
      </c>
      <c r="E686" s="1">
        <v>45251</v>
      </c>
      <c r="F686" s="6">
        <v>6590.25</v>
      </c>
      <c r="G686">
        <v>440</v>
      </c>
      <c r="H686" t="s">
        <v>3</v>
      </c>
      <c r="I686">
        <f>IF(shipments[[#This Row],[Boxes]]&gt;0,shipments[[#This Row],[Amount]]/shipments[[#This Row],[Boxes]],"NA")</f>
        <v>14.97784090909091</v>
      </c>
      <c r="J686" t="str">
        <f>IF(shipments[[#This Row],[Order_Status]] = "Delivered","Yes","No")</f>
        <v>Yes</v>
      </c>
      <c r="K686" t="str">
        <f>TEXT(shipments[[#This Row],[Shipdate]],"MMMM")</f>
        <v>November</v>
      </c>
      <c r="L686">
        <f>YEAR(shipments[[#This Row],[Shipdate]])</f>
        <v>2023</v>
      </c>
    </row>
    <row r="687" spans="1:12" x14ac:dyDescent="0.3">
      <c r="A687" t="s">
        <v>691</v>
      </c>
      <c r="B687" t="s">
        <v>7941</v>
      </c>
      <c r="C687" t="s">
        <v>7925</v>
      </c>
      <c r="D687" t="s">
        <v>7937</v>
      </c>
      <c r="E687" s="1">
        <v>45244</v>
      </c>
      <c r="F687" s="6">
        <v>4185</v>
      </c>
      <c r="G687">
        <v>233</v>
      </c>
      <c r="H687" t="s">
        <v>3</v>
      </c>
      <c r="I687">
        <f>IF(shipments[[#This Row],[Boxes]]&gt;0,shipments[[#This Row],[Amount]]/shipments[[#This Row],[Boxes]],"NA")</f>
        <v>17.961373390557942</v>
      </c>
      <c r="J687" t="str">
        <f>IF(shipments[[#This Row],[Order_Status]] = "Delivered","Yes","No")</f>
        <v>Yes</v>
      </c>
      <c r="K687" t="str">
        <f>TEXT(shipments[[#This Row],[Shipdate]],"MMMM")</f>
        <v>November</v>
      </c>
      <c r="L687">
        <f>YEAR(shipments[[#This Row],[Shipdate]])</f>
        <v>2023</v>
      </c>
    </row>
    <row r="688" spans="1:12" x14ac:dyDescent="0.3">
      <c r="A688" t="s">
        <v>692</v>
      </c>
      <c r="B688" t="s">
        <v>7941</v>
      </c>
      <c r="C688" t="s">
        <v>7926</v>
      </c>
      <c r="D688" t="s">
        <v>7935</v>
      </c>
      <c r="E688" s="1">
        <v>45175</v>
      </c>
      <c r="F688" s="6">
        <v>666</v>
      </c>
      <c r="G688">
        <v>32</v>
      </c>
      <c r="H688" t="s">
        <v>3</v>
      </c>
      <c r="I688">
        <f>IF(shipments[[#This Row],[Boxes]]&gt;0,shipments[[#This Row],[Amount]]/shipments[[#This Row],[Boxes]],"NA")</f>
        <v>20.8125</v>
      </c>
      <c r="J688" t="str">
        <f>IF(shipments[[#This Row],[Order_Status]] = "Delivered","Yes","No")</f>
        <v>Yes</v>
      </c>
      <c r="K688" t="str">
        <f>TEXT(shipments[[#This Row],[Shipdate]],"MMMM")</f>
        <v>September</v>
      </c>
      <c r="L688">
        <f>YEAR(shipments[[#This Row],[Shipdate]])</f>
        <v>2023</v>
      </c>
    </row>
    <row r="689" spans="1:12" x14ac:dyDescent="0.3">
      <c r="A689" t="s">
        <v>693</v>
      </c>
      <c r="B689" t="s">
        <v>7941</v>
      </c>
      <c r="C689" t="s">
        <v>7927</v>
      </c>
      <c r="D689" t="s">
        <v>7936</v>
      </c>
      <c r="E689" s="1">
        <v>45460</v>
      </c>
      <c r="F689" s="6">
        <v>4637.25</v>
      </c>
      <c r="G689">
        <v>290</v>
      </c>
      <c r="H689" t="s">
        <v>3</v>
      </c>
      <c r="I689">
        <f>IF(shipments[[#This Row],[Boxes]]&gt;0,shipments[[#This Row],[Amount]]/shipments[[#This Row],[Boxes]],"NA")</f>
        <v>15.99051724137931</v>
      </c>
      <c r="J689" t="str">
        <f>IF(shipments[[#This Row],[Order_Status]] = "Delivered","Yes","No")</f>
        <v>Yes</v>
      </c>
      <c r="K689" t="str">
        <f>TEXT(shipments[[#This Row],[Shipdate]],"MMMM")</f>
        <v>June</v>
      </c>
      <c r="L689">
        <f>YEAR(shipments[[#This Row],[Shipdate]])</f>
        <v>2024</v>
      </c>
    </row>
    <row r="690" spans="1:12" x14ac:dyDescent="0.3">
      <c r="A690" t="s">
        <v>694</v>
      </c>
      <c r="B690" t="s">
        <v>7941</v>
      </c>
      <c r="C690" t="s">
        <v>7927</v>
      </c>
      <c r="D690" t="s">
        <v>7937</v>
      </c>
      <c r="E690" s="1">
        <v>45159</v>
      </c>
      <c r="F690" s="6">
        <v>10192.5</v>
      </c>
      <c r="G690">
        <v>638</v>
      </c>
      <c r="H690" t="s">
        <v>3</v>
      </c>
      <c r="I690">
        <f>IF(shipments[[#This Row],[Boxes]]&gt;0,shipments[[#This Row],[Amount]]/shipments[[#This Row],[Boxes]],"NA")</f>
        <v>15.975705329153605</v>
      </c>
      <c r="J690" t="str">
        <f>IF(shipments[[#This Row],[Order_Status]] = "Delivered","Yes","No")</f>
        <v>Yes</v>
      </c>
      <c r="K690" t="str">
        <f>TEXT(shipments[[#This Row],[Shipdate]],"MMMM")</f>
        <v>August</v>
      </c>
      <c r="L690">
        <f>YEAR(shipments[[#This Row],[Shipdate]])</f>
        <v>2023</v>
      </c>
    </row>
    <row r="691" spans="1:12" x14ac:dyDescent="0.3">
      <c r="A691" t="s">
        <v>695</v>
      </c>
      <c r="B691" t="s">
        <v>7941</v>
      </c>
      <c r="C691" t="s">
        <v>7928</v>
      </c>
      <c r="D691" t="s">
        <v>7938</v>
      </c>
      <c r="E691" s="1">
        <v>45259</v>
      </c>
      <c r="F691" s="6">
        <v>2859.75</v>
      </c>
      <c r="G691">
        <v>358</v>
      </c>
      <c r="H691" t="s">
        <v>3</v>
      </c>
      <c r="I691">
        <f>IF(shipments[[#This Row],[Boxes]]&gt;0,shipments[[#This Row],[Amount]]/shipments[[#This Row],[Boxes]],"NA")</f>
        <v>7.9881284916201114</v>
      </c>
      <c r="J691" t="str">
        <f>IF(shipments[[#This Row],[Order_Status]] = "Delivered","Yes","No")</f>
        <v>Yes</v>
      </c>
      <c r="K691" t="str">
        <f>TEXT(shipments[[#This Row],[Shipdate]],"MMMM")</f>
        <v>November</v>
      </c>
      <c r="L691">
        <f>YEAR(shipments[[#This Row],[Shipdate]])</f>
        <v>2023</v>
      </c>
    </row>
    <row r="692" spans="1:12" x14ac:dyDescent="0.3">
      <c r="A692" t="s">
        <v>696</v>
      </c>
      <c r="B692" t="s">
        <v>7941</v>
      </c>
      <c r="C692" t="s">
        <v>7928</v>
      </c>
      <c r="D692" t="s">
        <v>7934</v>
      </c>
      <c r="E692" s="1">
        <v>45285</v>
      </c>
      <c r="F692" s="6">
        <v>9398.25</v>
      </c>
      <c r="G692">
        <v>1343</v>
      </c>
      <c r="H692" t="s">
        <v>3</v>
      </c>
      <c r="I692">
        <f>IF(shipments[[#This Row],[Boxes]]&gt;0,shipments[[#This Row],[Amount]]/shipments[[#This Row],[Boxes]],"NA")</f>
        <v>6.9979523454951602</v>
      </c>
      <c r="J692" t="str">
        <f>IF(shipments[[#This Row],[Order_Status]] = "Delivered","Yes","No")</f>
        <v>Yes</v>
      </c>
      <c r="K692" t="str">
        <f>TEXT(shipments[[#This Row],[Shipdate]],"MMMM")</f>
        <v>December</v>
      </c>
      <c r="L692">
        <f>YEAR(shipments[[#This Row],[Shipdate]])</f>
        <v>2023</v>
      </c>
    </row>
    <row r="693" spans="1:12" x14ac:dyDescent="0.3">
      <c r="A693" t="s">
        <v>697</v>
      </c>
      <c r="B693" t="s">
        <v>7941</v>
      </c>
      <c r="C693" t="s">
        <v>7928</v>
      </c>
      <c r="D693" t="s">
        <v>7935</v>
      </c>
      <c r="E693" s="1">
        <v>45190</v>
      </c>
      <c r="F693" s="6">
        <v>3879</v>
      </c>
      <c r="G693">
        <v>431</v>
      </c>
      <c r="H693" t="s">
        <v>3</v>
      </c>
      <c r="I693">
        <f>IF(shipments[[#This Row],[Boxes]]&gt;0,shipments[[#This Row],[Amount]]/shipments[[#This Row],[Boxes]],"NA")</f>
        <v>9</v>
      </c>
      <c r="J693" t="str">
        <f>IF(shipments[[#This Row],[Order_Status]] = "Delivered","Yes","No")</f>
        <v>Yes</v>
      </c>
      <c r="K693" t="str">
        <f>TEXT(shipments[[#This Row],[Shipdate]],"MMMM")</f>
        <v>September</v>
      </c>
      <c r="L693">
        <f>YEAR(shipments[[#This Row],[Shipdate]])</f>
        <v>2023</v>
      </c>
    </row>
    <row r="694" spans="1:12" x14ac:dyDescent="0.3">
      <c r="A694" t="s">
        <v>698</v>
      </c>
      <c r="B694" t="s">
        <v>7941</v>
      </c>
      <c r="C694" t="s">
        <v>7928</v>
      </c>
      <c r="D694" t="s">
        <v>7935</v>
      </c>
      <c r="E694" s="1">
        <v>45345</v>
      </c>
      <c r="F694" s="6">
        <v>5206.5</v>
      </c>
      <c r="G694">
        <v>521</v>
      </c>
      <c r="H694" t="s">
        <v>3</v>
      </c>
      <c r="I694">
        <f>IF(shipments[[#This Row],[Boxes]]&gt;0,shipments[[#This Row],[Amount]]/shipments[[#This Row],[Boxes]],"NA")</f>
        <v>9.9932821497120923</v>
      </c>
      <c r="J694" t="str">
        <f>IF(shipments[[#This Row],[Order_Status]] = "Delivered","Yes","No")</f>
        <v>Yes</v>
      </c>
      <c r="K694" t="str">
        <f>TEXT(shipments[[#This Row],[Shipdate]],"MMMM")</f>
        <v>February</v>
      </c>
      <c r="L694">
        <f>YEAR(shipments[[#This Row],[Shipdate]])</f>
        <v>2024</v>
      </c>
    </row>
    <row r="695" spans="1:12" x14ac:dyDescent="0.3">
      <c r="A695" t="s">
        <v>699</v>
      </c>
      <c r="B695" t="s">
        <v>7941</v>
      </c>
      <c r="C695" t="s">
        <v>7929</v>
      </c>
      <c r="D695" t="s">
        <v>7934</v>
      </c>
      <c r="E695" s="1">
        <v>45077</v>
      </c>
      <c r="F695" s="6">
        <v>7011</v>
      </c>
      <c r="G695">
        <v>1002</v>
      </c>
      <c r="H695" t="s">
        <v>3</v>
      </c>
      <c r="I695">
        <f>IF(shipments[[#This Row],[Boxes]]&gt;0,shipments[[#This Row],[Amount]]/shipments[[#This Row],[Boxes]],"NA")</f>
        <v>6.9970059880239521</v>
      </c>
      <c r="J695" t="str">
        <f>IF(shipments[[#This Row],[Order_Status]] = "Delivered","Yes","No")</f>
        <v>Yes</v>
      </c>
      <c r="K695" t="str">
        <f>TEXT(shipments[[#This Row],[Shipdate]],"MMMM")</f>
        <v>May</v>
      </c>
      <c r="L695">
        <f>YEAR(shipments[[#This Row],[Shipdate]])</f>
        <v>2023</v>
      </c>
    </row>
    <row r="696" spans="1:12" x14ac:dyDescent="0.3">
      <c r="A696" t="s">
        <v>700</v>
      </c>
      <c r="B696" t="s">
        <v>7941</v>
      </c>
      <c r="C696" t="s">
        <v>7929</v>
      </c>
      <c r="D696" t="s">
        <v>7936</v>
      </c>
      <c r="E696" s="1">
        <v>45009</v>
      </c>
      <c r="F696" s="6">
        <v>8689.5</v>
      </c>
      <c r="G696">
        <v>966</v>
      </c>
      <c r="H696" t="s">
        <v>3</v>
      </c>
      <c r="I696">
        <f>IF(shipments[[#This Row],[Boxes]]&gt;0,shipments[[#This Row],[Amount]]/shipments[[#This Row],[Boxes]],"NA")</f>
        <v>8.9953416149068328</v>
      </c>
      <c r="J696" t="str">
        <f>IF(shipments[[#This Row],[Order_Status]] = "Delivered","Yes","No")</f>
        <v>Yes</v>
      </c>
      <c r="K696" t="str">
        <f>TEXT(shipments[[#This Row],[Shipdate]],"MMMM")</f>
        <v>March</v>
      </c>
      <c r="L696">
        <f>YEAR(shipments[[#This Row],[Shipdate]])</f>
        <v>2023</v>
      </c>
    </row>
    <row r="697" spans="1:12" x14ac:dyDescent="0.3">
      <c r="A697" t="s">
        <v>701</v>
      </c>
      <c r="B697" t="s">
        <v>7941</v>
      </c>
      <c r="C697" t="s">
        <v>7929</v>
      </c>
      <c r="D697" t="s">
        <v>7937</v>
      </c>
      <c r="E697" s="1">
        <v>45222</v>
      </c>
      <c r="F697" s="6">
        <v>605.25</v>
      </c>
      <c r="G697">
        <v>87</v>
      </c>
      <c r="H697" t="s">
        <v>3</v>
      </c>
      <c r="I697">
        <f>IF(shipments[[#This Row],[Boxes]]&gt;0,shipments[[#This Row],[Amount]]/shipments[[#This Row],[Boxes]],"NA")</f>
        <v>6.9568965517241379</v>
      </c>
      <c r="J697" t="str">
        <f>IF(shipments[[#This Row],[Order_Status]] = "Delivered","Yes","No")</f>
        <v>Yes</v>
      </c>
      <c r="K697" t="str">
        <f>TEXT(shipments[[#This Row],[Shipdate]],"MMMM")</f>
        <v>October</v>
      </c>
      <c r="L697">
        <f>YEAR(shipments[[#This Row],[Shipdate]])</f>
        <v>2023</v>
      </c>
    </row>
    <row r="698" spans="1:12" x14ac:dyDescent="0.3">
      <c r="A698" s="21" t="s">
        <v>702</v>
      </c>
      <c r="B698" s="21" t="s">
        <v>7941</v>
      </c>
      <c r="C698" s="21" t="s">
        <v>7929</v>
      </c>
      <c r="D698" s="21" t="s">
        <v>7934</v>
      </c>
      <c r="E698" s="22">
        <v>45195</v>
      </c>
      <c r="F698" s="23">
        <v>3408.75</v>
      </c>
      <c r="G698" s="21">
        <v>379</v>
      </c>
      <c r="H698" s="21" t="s">
        <v>25</v>
      </c>
      <c r="I698" s="21">
        <f>IF(shipments[[#This Row],[Boxes]]&gt;0,shipments[[#This Row],[Amount]]/shipments[[#This Row],[Boxes]],"NA")</f>
        <v>8.9940633245382582</v>
      </c>
      <c r="J698" s="21" t="str">
        <f>IF(shipments[[#This Row],[Order_Status]] = "Delivered","Yes","No")</f>
        <v>No</v>
      </c>
      <c r="K698" s="21" t="str">
        <f>TEXT(shipments[[#This Row],[Shipdate]],"MMMM")</f>
        <v>September</v>
      </c>
      <c r="L698" s="21">
        <f>YEAR(shipments[[#This Row],[Shipdate]])</f>
        <v>2023</v>
      </c>
    </row>
    <row r="699" spans="1:12" x14ac:dyDescent="0.3">
      <c r="A699" t="s">
        <v>703</v>
      </c>
      <c r="B699" t="s">
        <v>7941</v>
      </c>
      <c r="C699" t="s">
        <v>7929</v>
      </c>
      <c r="D699" t="s">
        <v>7934</v>
      </c>
      <c r="E699" s="1">
        <v>45251</v>
      </c>
      <c r="F699" s="6">
        <v>18643.5</v>
      </c>
      <c r="G699">
        <v>1695</v>
      </c>
      <c r="H699" t="s">
        <v>3</v>
      </c>
      <c r="I699">
        <f>IF(shipments[[#This Row],[Boxes]]&gt;0,shipments[[#This Row],[Amount]]/shipments[[#This Row],[Boxes]],"NA")</f>
        <v>10.999115044247787</v>
      </c>
      <c r="J699" t="str">
        <f>IF(shipments[[#This Row],[Order_Status]] = "Delivered","Yes","No")</f>
        <v>Yes</v>
      </c>
      <c r="K699" t="str">
        <f>TEXT(shipments[[#This Row],[Shipdate]],"MMMM")</f>
        <v>November</v>
      </c>
      <c r="L699">
        <f>YEAR(shipments[[#This Row],[Shipdate]])</f>
        <v>2023</v>
      </c>
    </row>
    <row r="700" spans="1:12" x14ac:dyDescent="0.3">
      <c r="A700" t="s">
        <v>704</v>
      </c>
      <c r="B700" t="s">
        <v>7941</v>
      </c>
      <c r="C700" t="s">
        <v>7929</v>
      </c>
      <c r="D700" t="s">
        <v>7938</v>
      </c>
      <c r="E700" s="1">
        <v>45439</v>
      </c>
      <c r="F700" s="6">
        <v>9504</v>
      </c>
      <c r="G700">
        <v>951</v>
      </c>
      <c r="H700" t="s">
        <v>3</v>
      </c>
      <c r="I700">
        <f>IF(shipments[[#This Row],[Boxes]]&gt;0,shipments[[#This Row],[Amount]]/shipments[[#This Row],[Boxes]],"NA")</f>
        <v>9.9936908517350158</v>
      </c>
      <c r="J700" t="str">
        <f>IF(shipments[[#This Row],[Order_Status]] = "Delivered","Yes","No")</f>
        <v>Yes</v>
      </c>
      <c r="K700" t="str">
        <f>TEXT(shipments[[#This Row],[Shipdate]],"MMMM")</f>
        <v>May</v>
      </c>
      <c r="L700">
        <f>YEAR(shipments[[#This Row],[Shipdate]])</f>
        <v>2024</v>
      </c>
    </row>
    <row r="701" spans="1:12" x14ac:dyDescent="0.3">
      <c r="A701" t="s">
        <v>705</v>
      </c>
      <c r="B701" t="s">
        <v>7941</v>
      </c>
      <c r="C701" t="s">
        <v>7930</v>
      </c>
      <c r="D701" t="s">
        <v>7937</v>
      </c>
      <c r="E701" s="1">
        <v>45009</v>
      </c>
      <c r="F701" s="6">
        <v>4529.25</v>
      </c>
      <c r="G701">
        <v>157</v>
      </c>
      <c r="H701" t="s">
        <v>3</v>
      </c>
      <c r="I701">
        <f>IF(shipments[[#This Row],[Boxes]]&gt;0,shipments[[#This Row],[Amount]]/shipments[[#This Row],[Boxes]],"NA")</f>
        <v>28.848726114649683</v>
      </c>
      <c r="J701" t="str">
        <f>IF(shipments[[#This Row],[Order_Status]] = "Delivered","Yes","No")</f>
        <v>Yes</v>
      </c>
      <c r="K701" t="str">
        <f>TEXT(shipments[[#This Row],[Shipdate]],"MMMM")</f>
        <v>March</v>
      </c>
      <c r="L701">
        <f>YEAR(shipments[[#This Row],[Shipdate]])</f>
        <v>2023</v>
      </c>
    </row>
    <row r="702" spans="1:12" x14ac:dyDescent="0.3">
      <c r="A702" t="s">
        <v>706</v>
      </c>
      <c r="B702" t="s">
        <v>7941</v>
      </c>
      <c r="C702" t="s">
        <v>7930</v>
      </c>
      <c r="D702" t="s">
        <v>7937</v>
      </c>
      <c r="E702" s="1">
        <v>45113</v>
      </c>
      <c r="F702" s="6">
        <v>9837</v>
      </c>
      <c r="G702">
        <v>394</v>
      </c>
      <c r="H702" t="s">
        <v>3</v>
      </c>
      <c r="I702">
        <f>IF(shipments[[#This Row],[Boxes]]&gt;0,shipments[[#This Row],[Amount]]/shipments[[#This Row],[Boxes]],"NA")</f>
        <v>24.967005076142133</v>
      </c>
      <c r="J702" t="str">
        <f>IF(shipments[[#This Row],[Order_Status]] = "Delivered","Yes","No")</f>
        <v>Yes</v>
      </c>
      <c r="K702" t="str">
        <f>TEXT(shipments[[#This Row],[Shipdate]],"MMMM")</f>
        <v>July</v>
      </c>
      <c r="L702">
        <f>YEAR(shipments[[#This Row],[Shipdate]])</f>
        <v>2023</v>
      </c>
    </row>
    <row r="703" spans="1:12" x14ac:dyDescent="0.3">
      <c r="A703" t="s">
        <v>707</v>
      </c>
      <c r="B703" t="s">
        <v>7941</v>
      </c>
      <c r="C703" t="s">
        <v>7930</v>
      </c>
      <c r="D703" t="s">
        <v>7938</v>
      </c>
      <c r="E703" s="1">
        <v>45040</v>
      </c>
      <c r="F703" s="6">
        <v>5593.5</v>
      </c>
      <c r="G703">
        <v>193</v>
      </c>
      <c r="H703" t="s">
        <v>3</v>
      </c>
      <c r="I703">
        <f>IF(shipments[[#This Row],[Boxes]]&gt;0,shipments[[#This Row],[Amount]]/shipments[[#This Row],[Boxes]],"NA")</f>
        <v>28.981865284974095</v>
      </c>
      <c r="J703" t="str">
        <f>IF(shipments[[#This Row],[Order_Status]] = "Delivered","Yes","No")</f>
        <v>Yes</v>
      </c>
      <c r="K703" t="str">
        <f>TEXT(shipments[[#This Row],[Shipdate]],"MMMM")</f>
        <v>April</v>
      </c>
      <c r="L703">
        <f>YEAR(shipments[[#This Row],[Shipdate]])</f>
        <v>2023</v>
      </c>
    </row>
    <row r="704" spans="1:12" x14ac:dyDescent="0.3">
      <c r="A704" t="s">
        <v>708</v>
      </c>
      <c r="B704" t="s">
        <v>7941</v>
      </c>
      <c r="C704" t="s">
        <v>7931</v>
      </c>
      <c r="D704" t="s">
        <v>7934</v>
      </c>
      <c r="E704" s="1">
        <v>45127</v>
      </c>
      <c r="F704" s="6">
        <v>8280</v>
      </c>
      <c r="G704">
        <v>1035</v>
      </c>
      <c r="H704" t="s">
        <v>3</v>
      </c>
      <c r="I704">
        <f>IF(shipments[[#This Row],[Boxes]]&gt;0,shipments[[#This Row],[Amount]]/shipments[[#This Row],[Boxes]],"NA")</f>
        <v>8</v>
      </c>
      <c r="J704" t="str">
        <f>IF(shipments[[#This Row],[Order_Status]] = "Delivered","Yes","No")</f>
        <v>Yes</v>
      </c>
      <c r="K704" t="str">
        <f>TEXT(shipments[[#This Row],[Shipdate]],"MMMM")</f>
        <v>July</v>
      </c>
      <c r="L704">
        <f>YEAR(shipments[[#This Row],[Shipdate]])</f>
        <v>2023</v>
      </c>
    </row>
    <row r="705" spans="1:12" x14ac:dyDescent="0.3">
      <c r="A705" s="21" t="s">
        <v>709</v>
      </c>
      <c r="B705" s="21" t="s">
        <v>7941</v>
      </c>
      <c r="C705" s="21" t="s">
        <v>7931</v>
      </c>
      <c r="D705" s="21" t="s">
        <v>7935</v>
      </c>
      <c r="E705" s="22">
        <v>45492</v>
      </c>
      <c r="F705" s="23">
        <v>6306.75</v>
      </c>
      <c r="G705" s="21">
        <v>631</v>
      </c>
      <c r="H705" s="21" t="s">
        <v>25</v>
      </c>
      <c r="I705" s="21">
        <f>IF(shipments[[#This Row],[Boxes]]&gt;0,shipments[[#This Row],[Amount]]/shipments[[#This Row],[Boxes]],"NA")</f>
        <v>9.9948494453248813</v>
      </c>
      <c r="J705" s="21" t="str">
        <f>IF(shipments[[#This Row],[Order_Status]] = "Delivered","Yes","No")</f>
        <v>No</v>
      </c>
      <c r="K705" s="21" t="str">
        <f>TEXT(shipments[[#This Row],[Shipdate]],"MMMM")</f>
        <v>July</v>
      </c>
      <c r="L705" s="21">
        <f>YEAR(shipments[[#This Row],[Shipdate]])</f>
        <v>2024</v>
      </c>
    </row>
    <row r="706" spans="1:12" x14ac:dyDescent="0.3">
      <c r="A706" t="s">
        <v>710</v>
      </c>
      <c r="B706" t="s">
        <v>7941</v>
      </c>
      <c r="C706" t="s">
        <v>7931</v>
      </c>
      <c r="D706" t="s">
        <v>7936</v>
      </c>
      <c r="E706" s="1">
        <v>44977</v>
      </c>
      <c r="F706" s="6">
        <v>15099.75</v>
      </c>
      <c r="G706">
        <v>1888</v>
      </c>
      <c r="H706" t="s">
        <v>3</v>
      </c>
      <c r="I706">
        <f>IF(shipments[[#This Row],[Boxes]]&gt;0,shipments[[#This Row],[Amount]]/shipments[[#This Row],[Boxes]],"NA")</f>
        <v>7.9977489406779663</v>
      </c>
      <c r="J706" t="str">
        <f>IF(shipments[[#This Row],[Order_Status]] = "Delivered","Yes","No")</f>
        <v>Yes</v>
      </c>
      <c r="K706" t="str">
        <f>TEXT(shipments[[#This Row],[Shipdate]],"MMMM")</f>
        <v>February</v>
      </c>
      <c r="L706">
        <f>YEAR(shipments[[#This Row],[Shipdate]])</f>
        <v>2023</v>
      </c>
    </row>
    <row r="707" spans="1:12" x14ac:dyDescent="0.3">
      <c r="A707" t="s">
        <v>711</v>
      </c>
      <c r="B707" t="s">
        <v>7941</v>
      </c>
      <c r="C707" t="s">
        <v>7932</v>
      </c>
      <c r="D707" t="s">
        <v>7938</v>
      </c>
      <c r="E707" s="1">
        <v>44928</v>
      </c>
      <c r="F707" s="6">
        <v>4540.5</v>
      </c>
      <c r="G707">
        <v>505</v>
      </c>
      <c r="H707" t="s">
        <v>3</v>
      </c>
      <c r="I707">
        <f>IF(shipments[[#This Row],[Boxes]]&gt;0,shipments[[#This Row],[Amount]]/shipments[[#This Row],[Boxes]],"NA")</f>
        <v>8.9910891089108915</v>
      </c>
      <c r="J707" t="str">
        <f>IF(shipments[[#This Row],[Order_Status]] = "Delivered","Yes","No")</f>
        <v>Yes</v>
      </c>
      <c r="K707" t="str">
        <f>TEXT(shipments[[#This Row],[Shipdate]],"MMMM")</f>
        <v>January</v>
      </c>
      <c r="L707">
        <f>YEAR(shipments[[#This Row],[Shipdate]])</f>
        <v>2023</v>
      </c>
    </row>
    <row r="708" spans="1:12" x14ac:dyDescent="0.3">
      <c r="A708" t="s">
        <v>712</v>
      </c>
      <c r="B708" t="s">
        <v>7941</v>
      </c>
      <c r="C708" t="s">
        <v>7932</v>
      </c>
      <c r="D708" t="s">
        <v>7938</v>
      </c>
      <c r="E708" s="1">
        <v>45233</v>
      </c>
      <c r="F708" s="6">
        <v>393.75</v>
      </c>
      <c r="G708">
        <v>40</v>
      </c>
      <c r="H708" t="s">
        <v>3</v>
      </c>
      <c r="I708">
        <f>IF(shipments[[#This Row],[Boxes]]&gt;0,shipments[[#This Row],[Amount]]/shipments[[#This Row],[Boxes]],"NA")</f>
        <v>9.84375</v>
      </c>
      <c r="J708" t="str">
        <f>IF(shipments[[#This Row],[Order_Status]] = "Delivered","Yes","No")</f>
        <v>Yes</v>
      </c>
      <c r="K708" t="str">
        <f>TEXT(shipments[[#This Row],[Shipdate]],"MMMM")</f>
        <v>November</v>
      </c>
      <c r="L708">
        <f>YEAR(shipments[[#This Row],[Shipdate]])</f>
        <v>2023</v>
      </c>
    </row>
    <row r="709" spans="1:12" x14ac:dyDescent="0.3">
      <c r="A709" t="s">
        <v>713</v>
      </c>
      <c r="B709" t="s">
        <v>7941</v>
      </c>
      <c r="C709" t="s">
        <v>7932</v>
      </c>
      <c r="D709" t="s">
        <v>7939</v>
      </c>
      <c r="E709" s="1">
        <v>45329</v>
      </c>
      <c r="F709" s="6">
        <v>8203.5</v>
      </c>
      <c r="G709">
        <v>746</v>
      </c>
      <c r="H709" t="s">
        <v>3</v>
      </c>
      <c r="I709">
        <f>IF(shipments[[#This Row],[Boxes]]&gt;0,shipments[[#This Row],[Amount]]/shipments[[#This Row],[Boxes]],"NA")</f>
        <v>10.996648793565683</v>
      </c>
      <c r="J709" t="str">
        <f>IF(shipments[[#This Row],[Order_Status]] = "Delivered","Yes","No")</f>
        <v>Yes</v>
      </c>
      <c r="K709" t="str">
        <f>TEXT(shipments[[#This Row],[Shipdate]],"MMMM")</f>
        <v>February</v>
      </c>
      <c r="L709">
        <f>YEAR(shipments[[#This Row],[Shipdate]])</f>
        <v>2024</v>
      </c>
    </row>
    <row r="710" spans="1:12" x14ac:dyDescent="0.3">
      <c r="A710" t="s">
        <v>714</v>
      </c>
      <c r="B710" t="s">
        <v>7941</v>
      </c>
      <c r="C710" t="s">
        <v>7933</v>
      </c>
      <c r="D710" t="s">
        <v>7935</v>
      </c>
      <c r="E710" s="1">
        <v>45323</v>
      </c>
      <c r="F710" s="6">
        <v>2965.5</v>
      </c>
      <c r="G710">
        <v>157</v>
      </c>
      <c r="H710" t="s">
        <v>3</v>
      </c>
      <c r="I710">
        <f>IF(shipments[[#This Row],[Boxes]]&gt;0,shipments[[#This Row],[Amount]]/shipments[[#This Row],[Boxes]],"NA")</f>
        <v>18.888535031847134</v>
      </c>
      <c r="J710" t="str">
        <f>IF(shipments[[#This Row],[Order_Status]] = "Delivered","Yes","No")</f>
        <v>Yes</v>
      </c>
      <c r="K710" t="str">
        <f>TEXT(shipments[[#This Row],[Shipdate]],"MMMM")</f>
        <v>February</v>
      </c>
      <c r="L710">
        <f>YEAR(shipments[[#This Row],[Shipdate]])</f>
        <v>2024</v>
      </c>
    </row>
    <row r="711" spans="1:12" x14ac:dyDescent="0.3">
      <c r="A711" t="s">
        <v>715</v>
      </c>
      <c r="B711" t="s">
        <v>7941</v>
      </c>
      <c r="C711" t="s">
        <v>7933</v>
      </c>
      <c r="D711" t="s">
        <v>7939</v>
      </c>
      <c r="E711" s="1">
        <v>45092</v>
      </c>
      <c r="F711" s="6">
        <v>3717</v>
      </c>
      <c r="G711">
        <v>169</v>
      </c>
      <c r="H711" t="s">
        <v>3</v>
      </c>
      <c r="I711">
        <f>IF(shipments[[#This Row],[Boxes]]&gt;0,shipments[[#This Row],[Amount]]/shipments[[#This Row],[Boxes]],"NA")</f>
        <v>21.994082840236686</v>
      </c>
      <c r="J711" t="str">
        <f>IF(shipments[[#This Row],[Order_Status]] = "Delivered","Yes","No")</f>
        <v>Yes</v>
      </c>
      <c r="K711" t="str">
        <f>TEXT(shipments[[#This Row],[Shipdate]],"MMMM")</f>
        <v>June</v>
      </c>
      <c r="L711">
        <f>YEAR(shipments[[#This Row],[Shipdate]])</f>
        <v>2023</v>
      </c>
    </row>
    <row r="712" spans="1:12" x14ac:dyDescent="0.3">
      <c r="A712" t="s">
        <v>716</v>
      </c>
      <c r="B712" t="s">
        <v>7941</v>
      </c>
      <c r="C712" t="s">
        <v>7933</v>
      </c>
      <c r="D712" t="s">
        <v>7934</v>
      </c>
      <c r="E712" s="1">
        <v>45450</v>
      </c>
      <c r="F712" s="6">
        <v>11306.25</v>
      </c>
      <c r="G712">
        <v>566</v>
      </c>
      <c r="H712" t="s">
        <v>3</v>
      </c>
      <c r="I712">
        <f>IF(shipments[[#This Row],[Boxes]]&gt;0,shipments[[#This Row],[Amount]]/shipments[[#This Row],[Boxes]],"NA")</f>
        <v>19.975706713780919</v>
      </c>
      <c r="J712" t="str">
        <f>IF(shipments[[#This Row],[Order_Status]] = "Delivered","Yes","No")</f>
        <v>Yes</v>
      </c>
      <c r="K712" t="str">
        <f>TEXT(shipments[[#This Row],[Shipdate]],"MMMM")</f>
        <v>June</v>
      </c>
      <c r="L712">
        <f>YEAR(shipments[[#This Row],[Shipdate]])</f>
        <v>2024</v>
      </c>
    </row>
    <row r="713" spans="1:12" x14ac:dyDescent="0.3">
      <c r="A713" t="s">
        <v>717</v>
      </c>
      <c r="B713" t="s">
        <v>7941</v>
      </c>
      <c r="C713" t="s">
        <v>7933</v>
      </c>
      <c r="D713" t="s">
        <v>7934</v>
      </c>
      <c r="E713" s="1">
        <v>45170</v>
      </c>
      <c r="F713" s="6">
        <v>6907.5</v>
      </c>
      <c r="G713">
        <v>346</v>
      </c>
      <c r="H713" t="s">
        <v>3</v>
      </c>
      <c r="I713">
        <f>IF(shipments[[#This Row],[Boxes]]&gt;0,shipments[[#This Row],[Amount]]/shipments[[#This Row],[Boxes]],"NA")</f>
        <v>19.963872832369944</v>
      </c>
      <c r="J713" t="str">
        <f>IF(shipments[[#This Row],[Order_Status]] = "Delivered","Yes","No")</f>
        <v>Yes</v>
      </c>
      <c r="K713" t="str">
        <f>TEXT(shipments[[#This Row],[Shipdate]],"MMMM")</f>
        <v>September</v>
      </c>
      <c r="L713">
        <f>YEAR(shipments[[#This Row],[Shipdate]])</f>
        <v>2023</v>
      </c>
    </row>
    <row r="714" spans="1:12" x14ac:dyDescent="0.3">
      <c r="A714" t="s">
        <v>718</v>
      </c>
      <c r="B714" t="s">
        <v>7941</v>
      </c>
      <c r="C714" t="s">
        <v>7933</v>
      </c>
      <c r="D714" t="s">
        <v>7939</v>
      </c>
      <c r="E714" s="1">
        <v>45301</v>
      </c>
      <c r="F714" s="6">
        <v>3620.25</v>
      </c>
      <c r="G714">
        <v>182</v>
      </c>
      <c r="H714" t="s">
        <v>3</v>
      </c>
      <c r="I714">
        <f>IF(shipments[[#This Row],[Boxes]]&gt;0,shipments[[#This Row],[Amount]]/shipments[[#This Row],[Boxes]],"NA")</f>
        <v>19.891483516483518</v>
      </c>
      <c r="J714" t="str">
        <f>IF(shipments[[#This Row],[Order_Status]] = "Delivered","Yes","No")</f>
        <v>Yes</v>
      </c>
      <c r="K714" t="str">
        <f>TEXT(shipments[[#This Row],[Shipdate]],"MMMM")</f>
        <v>January</v>
      </c>
      <c r="L714">
        <f>YEAR(shipments[[#This Row],[Shipdate]])</f>
        <v>2024</v>
      </c>
    </row>
    <row r="715" spans="1:12" x14ac:dyDescent="0.3">
      <c r="A715" t="s">
        <v>719</v>
      </c>
      <c r="B715" t="s">
        <v>7941</v>
      </c>
      <c r="C715" t="s">
        <v>7912</v>
      </c>
      <c r="D715" t="s">
        <v>7934</v>
      </c>
      <c r="E715" s="1">
        <v>45320</v>
      </c>
      <c r="F715" s="6">
        <v>3163.5</v>
      </c>
      <c r="G715">
        <v>198</v>
      </c>
      <c r="H715" t="s">
        <v>3</v>
      </c>
      <c r="I715">
        <f>IF(shipments[[#This Row],[Boxes]]&gt;0,shipments[[#This Row],[Amount]]/shipments[[#This Row],[Boxes]],"NA")</f>
        <v>15.977272727272727</v>
      </c>
      <c r="J715" t="str">
        <f>IF(shipments[[#This Row],[Order_Status]] = "Delivered","Yes","No")</f>
        <v>Yes</v>
      </c>
      <c r="K715" t="str">
        <f>TEXT(shipments[[#This Row],[Shipdate]],"MMMM")</f>
        <v>January</v>
      </c>
      <c r="L715">
        <f>YEAR(shipments[[#This Row],[Shipdate]])</f>
        <v>2024</v>
      </c>
    </row>
    <row r="716" spans="1:12" x14ac:dyDescent="0.3">
      <c r="A716" t="s">
        <v>720</v>
      </c>
      <c r="B716" t="s">
        <v>7941</v>
      </c>
      <c r="C716" t="s">
        <v>7912</v>
      </c>
      <c r="D716" t="s">
        <v>7935</v>
      </c>
      <c r="E716" s="1">
        <v>45273</v>
      </c>
      <c r="F716" s="6">
        <v>5757.75</v>
      </c>
      <c r="G716">
        <v>443</v>
      </c>
      <c r="H716" t="s">
        <v>3</v>
      </c>
      <c r="I716">
        <f>IF(shipments[[#This Row],[Boxes]]&gt;0,shipments[[#This Row],[Amount]]/shipments[[#This Row],[Boxes]],"NA")</f>
        <v>12.997178329571106</v>
      </c>
      <c r="J716" t="str">
        <f>IF(shipments[[#This Row],[Order_Status]] = "Delivered","Yes","No")</f>
        <v>Yes</v>
      </c>
      <c r="K716" t="str">
        <f>TEXT(shipments[[#This Row],[Shipdate]],"MMMM")</f>
        <v>December</v>
      </c>
      <c r="L716">
        <f>YEAR(shipments[[#This Row],[Shipdate]])</f>
        <v>2023</v>
      </c>
    </row>
    <row r="717" spans="1:12" x14ac:dyDescent="0.3">
      <c r="A717" s="21" t="s">
        <v>721</v>
      </c>
      <c r="B717" s="21" t="s">
        <v>7941</v>
      </c>
      <c r="C717" s="21" t="s">
        <v>7912</v>
      </c>
      <c r="D717" s="21" t="s">
        <v>7939</v>
      </c>
      <c r="E717" s="22">
        <v>45541</v>
      </c>
      <c r="F717" s="23">
        <v>1332</v>
      </c>
      <c r="G717" s="21">
        <v>103</v>
      </c>
      <c r="H717" s="21" t="s">
        <v>16</v>
      </c>
      <c r="I717" s="21">
        <f>IF(shipments[[#This Row],[Boxes]]&gt;0,shipments[[#This Row],[Amount]]/shipments[[#This Row],[Boxes]],"NA")</f>
        <v>12.932038834951456</v>
      </c>
      <c r="J717" s="21" t="str">
        <f>IF(shipments[[#This Row],[Order_Status]] = "Delivered","Yes","No")</f>
        <v>No</v>
      </c>
      <c r="K717" s="21" t="str">
        <f>TEXT(shipments[[#This Row],[Shipdate]],"MMMM")</f>
        <v>September</v>
      </c>
      <c r="L717" s="21">
        <f>YEAR(shipments[[#This Row],[Shipdate]])</f>
        <v>2024</v>
      </c>
    </row>
    <row r="718" spans="1:12" x14ac:dyDescent="0.3">
      <c r="A718" t="s">
        <v>722</v>
      </c>
      <c r="B718" t="s">
        <v>7941</v>
      </c>
      <c r="C718" t="s">
        <v>7915</v>
      </c>
      <c r="D718" t="s">
        <v>7936</v>
      </c>
      <c r="E718" s="1">
        <v>45197</v>
      </c>
      <c r="F718" s="6">
        <v>3129.75</v>
      </c>
      <c r="G718">
        <v>626</v>
      </c>
      <c r="H718" t="s">
        <v>3</v>
      </c>
      <c r="I718">
        <f>IF(shipments[[#This Row],[Boxes]]&gt;0,shipments[[#This Row],[Amount]]/shipments[[#This Row],[Boxes]],"NA")</f>
        <v>4.9996006389776362</v>
      </c>
      <c r="J718" t="str">
        <f>IF(shipments[[#This Row],[Order_Status]] = "Delivered","Yes","No")</f>
        <v>Yes</v>
      </c>
      <c r="K718" t="str">
        <f>TEXT(shipments[[#This Row],[Shipdate]],"MMMM")</f>
        <v>September</v>
      </c>
      <c r="L718">
        <f>YEAR(shipments[[#This Row],[Shipdate]])</f>
        <v>2023</v>
      </c>
    </row>
    <row r="719" spans="1:12" x14ac:dyDescent="0.3">
      <c r="A719" t="s">
        <v>723</v>
      </c>
      <c r="B719" t="s">
        <v>7941</v>
      </c>
      <c r="C719" t="s">
        <v>7915</v>
      </c>
      <c r="D719" t="s">
        <v>7936</v>
      </c>
      <c r="E719" s="1">
        <v>45224</v>
      </c>
      <c r="F719" s="6">
        <v>7195.5</v>
      </c>
      <c r="G719">
        <v>1200</v>
      </c>
      <c r="H719" t="s">
        <v>3</v>
      </c>
      <c r="I719">
        <f>IF(shipments[[#This Row],[Boxes]]&gt;0,shipments[[#This Row],[Amount]]/shipments[[#This Row],[Boxes]],"NA")</f>
        <v>5.9962499999999999</v>
      </c>
      <c r="J719" t="str">
        <f>IF(shipments[[#This Row],[Order_Status]] = "Delivered","Yes","No")</f>
        <v>Yes</v>
      </c>
      <c r="K719" t="str">
        <f>TEXT(shipments[[#This Row],[Shipdate]],"MMMM")</f>
        <v>October</v>
      </c>
      <c r="L719">
        <f>YEAR(shipments[[#This Row],[Shipdate]])</f>
        <v>2023</v>
      </c>
    </row>
    <row r="720" spans="1:12" x14ac:dyDescent="0.3">
      <c r="A720" t="s">
        <v>724</v>
      </c>
      <c r="B720" t="s">
        <v>7941</v>
      </c>
      <c r="C720" t="s">
        <v>7916</v>
      </c>
      <c r="D720" t="s">
        <v>7938</v>
      </c>
      <c r="E720" s="1">
        <v>45268</v>
      </c>
      <c r="F720" s="6">
        <v>3215.25</v>
      </c>
      <c r="G720">
        <v>358</v>
      </c>
      <c r="H720" t="s">
        <v>3</v>
      </c>
      <c r="I720">
        <f>IF(shipments[[#This Row],[Boxes]]&gt;0,shipments[[#This Row],[Amount]]/shipments[[#This Row],[Boxes]],"NA")</f>
        <v>8.9811452513966472</v>
      </c>
      <c r="J720" t="str">
        <f>IF(shipments[[#This Row],[Order_Status]] = "Delivered","Yes","No")</f>
        <v>Yes</v>
      </c>
      <c r="K720" t="str">
        <f>TEXT(shipments[[#This Row],[Shipdate]],"MMMM")</f>
        <v>December</v>
      </c>
      <c r="L720">
        <f>YEAR(shipments[[#This Row],[Shipdate]])</f>
        <v>2023</v>
      </c>
    </row>
    <row r="721" spans="1:12" x14ac:dyDescent="0.3">
      <c r="A721" t="s">
        <v>725</v>
      </c>
      <c r="B721" t="s">
        <v>7941</v>
      </c>
      <c r="C721" t="s">
        <v>7916</v>
      </c>
      <c r="D721" t="s">
        <v>7939</v>
      </c>
      <c r="E721" s="1">
        <v>45148</v>
      </c>
      <c r="F721" s="6">
        <v>261</v>
      </c>
      <c r="G721">
        <v>33</v>
      </c>
      <c r="H721" t="s">
        <v>3</v>
      </c>
      <c r="I721">
        <f>IF(shipments[[#This Row],[Boxes]]&gt;0,shipments[[#This Row],[Amount]]/shipments[[#This Row],[Boxes]],"NA")</f>
        <v>7.9090909090909092</v>
      </c>
      <c r="J721" t="str">
        <f>IF(shipments[[#This Row],[Order_Status]] = "Delivered","Yes","No")</f>
        <v>Yes</v>
      </c>
      <c r="K721" t="str">
        <f>TEXT(shipments[[#This Row],[Shipdate]],"MMMM")</f>
        <v>August</v>
      </c>
      <c r="L721">
        <f>YEAR(shipments[[#This Row],[Shipdate]])</f>
        <v>2023</v>
      </c>
    </row>
    <row r="722" spans="1:12" x14ac:dyDescent="0.3">
      <c r="A722" t="s">
        <v>726</v>
      </c>
      <c r="B722" t="s">
        <v>7941</v>
      </c>
      <c r="C722" t="s">
        <v>7917</v>
      </c>
      <c r="D722" t="s">
        <v>7934</v>
      </c>
      <c r="E722" s="1">
        <v>45028</v>
      </c>
      <c r="F722" s="6">
        <v>4781.25</v>
      </c>
      <c r="G722">
        <v>171</v>
      </c>
      <c r="H722" t="s">
        <v>3</v>
      </c>
      <c r="I722">
        <f>IF(shipments[[#This Row],[Boxes]]&gt;0,shipments[[#This Row],[Amount]]/shipments[[#This Row],[Boxes]],"NA")</f>
        <v>27.960526315789473</v>
      </c>
      <c r="J722" t="str">
        <f>IF(shipments[[#This Row],[Order_Status]] = "Delivered","Yes","No")</f>
        <v>Yes</v>
      </c>
      <c r="K722" t="str">
        <f>TEXT(shipments[[#This Row],[Shipdate]],"MMMM")</f>
        <v>April</v>
      </c>
      <c r="L722">
        <f>YEAR(shipments[[#This Row],[Shipdate]])</f>
        <v>2023</v>
      </c>
    </row>
    <row r="723" spans="1:12" x14ac:dyDescent="0.3">
      <c r="A723" t="s">
        <v>727</v>
      </c>
      <c r="B723" t="s">
        <v>7941</v>
      </c>
      <c r="C723" t="s">
        <v>7917</v>
      </c>
      <c r="D723" t="s">
        <v>7938</v>
      </c>
      <c r="E723" s="1">
        <v>45084</v>
      </c>
      <c r="F723" s="6">
        <v>8131.5</v>
      </c>
      <c r="G723">
        <v>326</v>
      </c>
      <c r="H723" t="s">
        <v>3</v>
      </c>
      <c r="I723">
        <f>IF(shipments[[#This Row],[Boxes]]&gt;0,shipments[[#This Row],[Amount]]/shipments[[#This Row],[Boxes]],"NA")</f>
        <v>24.94325153374233</v>
      </c>
      <c r="J723" t="str">
        <f>IF(shipments[[#This Row],[Order_Status]] = "Delivered","Yes","No")</f>
        <v>Yes</v>
      </c>
      <c r="K723" t="str">
        <f>TEXT(shipments[[#This Row],[Shipdate]],"MMMM")</f>
        <v>June</v>
      </c>
      <c r="L723">
        <f>YEAR(shipments[[#This Row],[Shipdate]])</f>
        <v>2023</v>
      </c>
    </row>
    <row r="724" spans="1:12" x14ac:dyDescent="0.3">
      <c r="A724" t="s">
        <v>728</v>
      </c>
      <c r="B724" t="s">
        <v>7941</v>
      </c>
      <c r="C724" t="s">
        <v>7917</v>
      </c>
      <c r="D724" t="s">
        <v>7939</v>
      </c>
      <c r="E724" s="1">
        <v>45188</v>
      </c>
      <c r="F724" s="6">
        <v>3620.25</v>
      </c>
      <c r="G724">
        <v>145</v>
      </c>
      <c r="H724" t="s">
        <v>3</v>
      </c>
      <c r="I724">
        <f>IF(shipments[[#This Row],[Boxes]]&gt;0,shipments[[#This Row],[Amount]]/shipments[[#This Row],[Boxes]],"NA")</f>
        <v>24.967241379310344</v>
      </c>
      <c r="J724" t="str">
        <f>IF(shipments[[#This Row],[Order_Status]] = "Delivered","Yes","No")</f>
        <v>Yes</v>
      </c>
      <c r="K724" t="str">
        <f>TEXT(shipments[[#This Row],[Shipdate]],"MMMM")</f>
        <v>September</v>
      </c>
      <c r="L724">
        <f>YEAR(shipments[[#This Row],[Shipdate]])</f>
        <v>2023</v>
      </c>
    </row>
    <row r="725" spans="1:12" x14ac:dyDescent="0.3">
      <c r="A725" t="s">
        <v>729</v>
      </c>
      <c r="B725" t="s">
        <v>7941</v>
      </c>
      <c r="C725" t="s">
        <v>7917</v>
      </c>
      <c r="D725" t="s">
        <v>7934</v>
      </c>
      <c r="E725" s="1">
        <v>44987</v>
      </c>
      <c r="F725" s="6">
        <v>4396.5</v>
      </c>
      <c r="G725">
        <v>184</v>
      </c>
      <c r="H725" t="s">
        <v>3</v>
      </c>
      <c r="I725">
        <f>IF(shipments[[#This Row],[Boxes]]&gt;0,shipments[[#This Row],[Amount]]/shipments[[#This Row],[Boxes]],"NA")</f>
        <v>23.894021739130434</v>
      </c>
      <c r="J725" t="str">
        <f>IF(shipments[[#This Row],[Order_Status]] = "Delivered","Yes","No")</f>
        <v>Yes</v>
      </c>
      <c r="K725" t="str">
        <f>TEXT(shipments[[#This Row],[Shipdate]],"MMMM")</f>
        <v>March</v>
      </c>
      <c r="L725">
        <f>YEAR(shipments[[#This Row],[Shipdate]])</f>
        <v>2023</v>
      </c>
    </row>
    <row r="726" spans="1:12" x14ac:dyDescent="0.3">
      <c r="A726" t="s">
        <v>730</v>
      </c>
      <c r="B726" t="s">
        <v>7941</v>
      </c>
      <c r="C726" t="s">
        <v>7918</v>
      </c>
      <c r="D726" t="s">
        <v>7939</v>
      </c>
      <c r="E726" s="1">
        <v>44928</v>
      </c>
      <c r="F726" s="6">
        <v>6189.75</v>
      </c>
      <c r="G726">
        <v>248</v>
      </c>
      <c r="H726" t="s">
        <v>3</v>
      </c>
      <c r="I726">
        <f>IF(shipments[[#This Row],[Boxes]]&gt;0,shipments[[#This Row],[Amount]]/shipments[[#This Row],[Boxes]],"NA")</f>
        <v>24.958669354838708</v>
      </c>
      <c r="J726" t="str">
        <f>IF(shipments[[#This Row],[Order_Status]] = "Delivered","Yes","No")</f>
        <v>Yes</v>
      </c>
      <c r="K726" t="str">
        <f>TEXT(shipments[[#This Row],[Shipdate]],"MMMM")</f>
        <v>January</v>
      </c>
      <c r="L726">
        <f>YEAR(shipments[[#This Row],[Shipdate]])</f>
        <v>2023</v>
      </c>
    </row>
    <row r="727" spans="1:12" x14ac:dyDescent="0.3">
      <c r="A727" t="s">
        <v>731</v>
      </c>
      <c r="B727" t="s">
        <v>7941</v>
      </c>
      <c r="C727" t="s">
        <v>7918</v>
      </c>
      <c r="D727" t="s">
        <v>7937</v>
      </c>
      <c r="E727" s="1">
        <v>45184</v>
      </c>
      <c r="F727" s="6">
        <v>6156</v>
      </c>
      <c r="G727">
        <v>228</v>
      </c>
      <c r="H727" t="s">
        <v>3</v>
      </c>
      <c r="I727">
        <f>IF(shipments[[#This Row],[Boxes]]&gt;0,shipments[[#This Row],[Amount]]/shipments[[#This Row],[Boxes]],"NA")</f>
        <v>27</v>
      </c>
      <c r="J727" t="str">
        <f>IF(shipments[[#This Row],[Order_Status]] = "Delivered","Yes","No")</f>
        <v>Yes</v>
      </c>
      <c r="K727" t="str">
        <f>TEXT(shipments[[#This Row],[Shipdate]],"MMMM")</f>
        <v>September</v>
      </c>
      <c r="L727">
        <f>YEAR(shipments[[#This Row],[Shipdate]])</f>
        <v>2023</v>
      </c>
    </row>
    <row r="728" spans="1:12" x14ac:dyDescent="0.3">
      <c r="A728" t="s">
        <v>732</v>
      </c>
      <c r="B728" t="s">
        <v>7941</v>
      </c>
      <c r="C728" t="s">
        <v>7918</v>
      </c>
      <c r="D728" t="s">
        <v>7939</v>
      </c>
      <c r="E728" s="1">
        <v>45233</v>
      </c>
      <c r="F728" s="6">
        <v>4938.75</v>
      </c>
      <c r="G728">
        <v>190</v>
      </c>
      <c r="H728" t="s">
        <v>3</v>
      </c>
      <c r="I728">
        <f>IF(shipments[[#This Row],[Boxes]]&gt;0,shipments[[#This Row],[Amount]]/shipments[[#This Row],[Boxes]],"NA")</f>
        <v>25.993421052631579</v>
      </c>
      <c r="J728" t="str">
        <f>IF(shipments[[#This Row],[Order_Status]] = "Delivered","Yes","No")</f>
        <v>Yes</v>
      </c>
      <c r="K728" t="str">
        <f>TEXT(shipments[[#This Row],[Shipdate]],"MMMM")</f>
        <v>November</v>
      </c>
      <c r="L728">
        <f>YEAR(shipments[[#This Row],[Shipdate]])</f>
        <v>2023</v>
      </c>
    </row>
    <row r="729" spans="1:12" x14ac:dyDescent="0.3">
      <c r="A729" t="s">
        <v>733</v>
      </c>
      <c r="B729" t="s">
        <v>7941</v>
      </c>
      <c r="C729" t="s">
        <v>7919</v>
      </c>
      <c r="D729" t="s">
        <v>7935</v>
      </c>
      <c r="E729" s="1">
        <v>44960</v>
      </c>
      <c r="F729" s="6">
        <v>236.25</v>
      </c>
      <c r="G729">
        <v>12</v>
      </c>
      <c r="H729" t="s">
        <v>3</v>
      </c>
      <c r="I729">
        <f>IF(shipments[[#This Row],[Boxes]]&gt;0,shipments[[#This Row],[Amount]]/shipments[[#This Row],[Boxes]],"NA")</f>
        <v>19.6875</v>
      </c>
      <c r="J729" t="str">
        <f>IF(shipments[[#This Row],[Order_Status]] = "Delivered","Yes","No")</f>
        <v>Yes</v>
      </c>
      <c r="K729" t="str">
        <f>TEXT(shipments[[#This Row],[Shipdate]],"MMMM")</f>
        <v>February</v>
      </c>
      <c r="L729">
        <f>YEAR(shipments[[#This Row],[Shipdate]])</f>
        <v>2023</v>
      </c>
    </row>
    <row r="730" spans="1:12" x14ac:dyDescent="0.3">
      <c r="A730" s="21" t="s">
        <v>734</v>
      </c>
      <c r="B730" s="21" t="s">
        <v>7941</v>
      </c>
      <c r="C730" s="21" t="s">
        <v>7919</v>
      </c>
      <c r="D730" s="21" t="s">
        <v>7935</v>
      </c>
      <c r="E730" s="22">
        <v>44951</v>
      </c>
      <c r="F730" s="23">
        <v>1163.25</v>
      </c>
      <c r="G730" s="21">
        <v>59</v>
      </c>
      <c r="H730" s="21" t="s">
        <v>25</v>
      </c>
      <c r="I730" s="21">
        <f>IF(shipments[[#This Row],[Boxes]]&gt;0,shipments[[#This Row],[Amount]]/shipments[[#This Row],[Boxes]],"NA")</f>
        <v>19.716101694915253</v>
      </c>
      <c r="J730" s="21" t="str">
        <f>IF(shipments[[#This Row],[Order_Status]] = "Delivered","Yes","No")</f>
        <v>No</v>
      </c>
      <c r="K730" s="21" t="str">
        <f>TEXT(shipments[[#This Row],[Shipdate]],"MMMM")</f>
        <v>January</v>
      </c>
      <c r="L730" s="21">
        <f>YEAR(shipments[[#This Row],[Shipdate]])</f>
        <v>2023</v>
      </c>
    </row>
    <row r="731" spans="1:12" x14ac:dyDescent="0.3">
      <c r="A731" t="s">
        <v>735</v>
      </c>
      <c r="B731" t="s">
        <v>7941</v>
      </c>
      <c r="C731" t="s">
        <v>7919</v>
      </c>
      <c r="D731" t="s">
        <v>7939</v>
      </c>
      <c r="E731" s="1">
        <v>45439</v>
      </c>
      <c r="F731" s="6">
        <v>2506.5</v>
      </c>
      <c r="G731">
        <v>120</v>
      </c>
      <c r="H731" t="s">
        <v>3</v>
      </c>
      <c r="I731">
        <f>IF(shipments[[#This Row],[Boxes]]&gt;0,shipments[[#This Row],[Amount]]/shipments[[#This Row],[Boxes]],"NA")</f>
        <v>20.887499999999999</v>
      </c>
      <c r="J731" t="str">
        <f>IF(shipments[[#This Row],[Order_Status]] = "Delivered","Yes","No")</f>
        <v>Yes</v>
      </c>
      <c r="K731" t="str">
        <f>TEXT(shipments[[#This Row],[Shipdate]],"MMMM")</f>
        <v>May</v>
      </c>
      <c r="L731">
        <f>YEAR(shipments[[#This Row],[Shipdate]])</f>
        <v>2024</v>
      </c>
    </row>
    <row r="732" spans="1:12" x14ac:dyDescent="0.3">
      <c r="A732" t="s">
        <v>736</v>
      </c>
      <c r="B732" t="s">
        <v>7941</v>
      </c>
      <c r="C732" t="s">
        <v>7919</v>
      </c>
      <c r="D732" t="s">
        <v>7934</v>
      </c>
      <c r="E732" s="1">
        <v>45250</v>
      </c>
      <c r="F732" s="6">
        <v>6498</v>
      </c>
      <c r="G732">
        <v>342</v>
      </c>
      <c r="H732" t="s">
        <v>3</v>
      </c>
      <c r="I732">
        <f>IF(shipments[[#This Row],[Boxes]]&gt;0,shipments[[#This Row],[Amount]]/shipments[[#This Row],[Boxes]],"NA")</f>
        <v>19</v>
      </c>
      <c r="J732" t="str">
        <f>IF(shipments[[#This Row],[Order_Status]] = "Delivered","Yes","No")</f>
        <v>Yes</v>
      </c>
      <c r="K732" t="str">
        <f>TEXT(shipments[[#This Row],[Shipdate]],"MMMM")</f>
        <v>November</v>
      </c>
      <c r="L732">
        <f>YEAR(shipments[[#This Row],[Shipdate]])</f>
        <v>2023</v>
      </c>
    </row>
    <row r="733" spans="1:12" x14ac:dyDescent="0.3">
      <c r="A733" t="s">
        <v>737</v>
      </c>
      <c r="B733" t="s">
        <v>7941</v>
      </c>
      <c r="C733" t="s">
        <v>7920</v>
      </c>
      <c r="D733" t="s">
        <v>7934</v>
      </c>
      <c r="E733" s="1">
        <v>45180</v>
      </c>
      <c r="F733" s="6">
        <v>8176.5</v>
      </c>
      <c r="G733">
        <v>409</v>
      </c>
      <c r="H733" t="s">
        <v>3</v>
      </c>
      <c r="I733">
        <f>IF(shipments[[#This Row],[Boxes]]&gt;0,shipments[[#This Row],[Amount]]/shipments[[#This Row],[Boxes]],"NA")</f>
        <v>19.991442542787286</v>
      </c>
      <c r="J733" t="str">
        <f>IF(shipments[[#This Row],[Order_Status]] = "Delivered","Yes","No")</f>
        <v>Yes</v>
      </c>
      <c r="K733" t="str">
        <f>TEXT(shipments[[#This Row],[Shipdate]],"MMMM")</f>
        <v>September</v>
      </c>
      <c r="L733">
        <f>YEAR(shipments[[#This Row],[Shipdate]])</f>
        <v>2023</v>
      </c>
    </row>
    <row r="734" spans="1:12" x14ac:dyDescent="0.3">
      <c r="A734" t="s">
        <v>738</v>
      </c>
      <c r="B734" t="s">
        <v>7941</v>
      </c>
      <c r="C734" t="s">
        <v>7921</v>
      </c>
      <c r="D734" t="s">
        <v>7937</v>
      </c>
      <c r="E734" s="1">
        <v>45455</v>
      </c>
      <c r="F734" s="6">
        <v>2756.25</v>
      </c>
      <c r="G734">
        <v>213</v>
      </c>
      <c r="H734" t="s">
        <v>3</v>
      </c>
      <c r="I734">
        <f>IF(shipments[[#This Row],[Boxes]]&gt;0,shipments[[#This Row],[Amount]]/shipments[[#This Row],[Boxes]],"NA")</f>
        <v>12.940140845070422</v>
      </c>
      <c r="J734" t="str">
        <f>IF(shipments[[#This Row],[Order_Status]] = "Delivered","Yes","No")</f>
        <v>Yes</v>
      </c>
      <c r="K734" t="str">
        <f>TEXT(shipments[[#This Row],[Shipdate]],"MMMM")</f>
        <v>June</v>
      </c>
      <c r="L734">
        <f>YEAR(shipments[[#This Row],[Shipdate]])</f>
        <v>2024</v>
      </c>
    </row>
    <row r="735" spans="1:12" x14ac:dyDescent="0.3">
      <c r="A735" t="s">
        <v>739</v>
      </c>
      <c r="B735" t="s">
        <v>7941</v>
      </c>
      <c r="C735" t="s">
        <v>7921</v>
      </c>
      <c r="D735" t="s">
        <v>7936</v>
      </c>
      <c r="E735" s="1">
        <v>45384</v>
      </c>
      <c r="F735" s="6">
        <v>7200</v>
      </c>
      <c r="G735">
        <v>600</v>
      </c>
      <c r="H735" t="s">
        <v>3</v>
      </c>
      <c r="I735">
        <f>IF(shipments[[#This Row],[Boxes]]&gt;0,shipments[[#This Row],[Amount]]/shipments[[#This Row],[Boxes]],"NA")</f>
        <v>12</v>
      </c>
      <c r="J735" t="str">
        <f>IF(shipments[[#This Row],[Order_Status]] = "Delivered","Yes","No")</f>
        <v>Yes</v>
      </c>
      <c r="K735" t="str">
        <f>TEXT(shipments[[#This Row],[Shipdate]],"MMMM")</f>
        <v>April</v>
      </c>
      <c r="L735">
        <f>YEAR(shipments[[#This Row],[Shipdate]])</f>
        <v>2024</v>
      </c>
    </row>
    <row r="736" spans="1:12" x14ac:dyDescent="0.3">
      <c r="A736" t="s">
        <v>740</v>
      </c>
      <c r="B736" t="s">
        <v>7941</v>
      </c>
      <c r="C736" t="s">
        <v>7921</v>
      </c>
      <c r="D736" t="s">
        <v>7939</v>
      </c>
      <c r="E736" s="1">
        <v>45258</v>
      </c>
      <c r="F736" s="6">
        <v>3645</v>
      </c>
      <c r="G736">
        <v>243</v>
      </c>
      <c r="H736" t="s">
        <v>3</v>
      </c>
      <c r="I736">
        <f>IF(shipments[[#This Row],[Boxes]]&gt;0,shipments[[#This Row],[Amount]]/shipments[[#This Row],[Boxes]],"NA")</f>
        <v>15</v>
      </c>
      <c r="J736" t="str">
        <f>IF(shipments[[#This Row],[Order_Status]] = "Delivered","Yes","No")</f>
        <v>Yes</v>
      </c>
      <c r="K736" t="str">
        <f>TEXT(shipments[[#This Row],[Shipdate]],"MMMM")</f>
        <v>November</v>
      </c>
      <c r="L736">
        <f>YEAR(shipments[[#This Row],[Shipdate]])</f>
        <v>2023</v>
      </c>
    </row>
    <row r="737" spans="1:12" x14ac:dyDescent="0.3">
      <c r="A737" t="s">
        <v>741</v>
      </c>
      <c r="B737" t="s">
        <v>7941</v>
      </c>
      <c r="C737" t="s">
        <v>7921</v>
      </c>
      <c r="D737" t="s">
        <v>7934</v>
      </c>
      <c r="E737" s="1">
        <v>45079</v>
      </c>
      <c r="F737" s="6">
        <v>1431</v>
      </c>
      <c r="G737">
        <v>120</v>
      </c>
      <c r="H737" t="s">
        <v>3</v>
      </c>
      <c r="I737">
        <f>IF(shipments[[#This Row],[Boxes]]&gt;0,shipments[[#This Row],[Amount]]/shipments[[#This Row],[Boxes]],"NA")</f>
        <v>11.925000000000001</v>
      </c>
      <c r="J737" t="str">
        <f>IF(shipments[[#This Row],[Order_Status]] = "Delivered","Yes","No")</f>
        <v>Yes</v>
      </c>
      <c r="K737" t="str">
        <f>TEXT(shipments[[#This Row],[Shipdate]],"MMMM")</f>
        <v>June</v>
      </c>
      <c r="L737">
        <f>YEAR(shipments[[#This Row],[Shipdate]])</f>
        <v>2023</v>
      </c>
    </row>
    <row r="738" spans="1:12" x14ac:dyDescent="0.3">
      <c r="A738" t="s">
        <v>742</v>
      </c>
      <c r="B738" t="s">
        <v>7941</v>
      </c>
      <c r="C738" t="s">
        <v>7921</v>
      </c>
      <c r="D738" t="s">
        <v>7935</v>
      </c>
      <c r="E738" s="1">
        <v>45117</v>
      </c>
      <c r="F738" s="6">
        <v>1640.25</v>
      </c>
      <c r="G738">
        <v>127</v>
      </c>
      <c r="H738" t="s">
        <v>3</v>
      </c>
      <c r="I738">
        <f>IF(shipments[[#This Row],[Boxes]]&gt;0,shipments[[#This Row],[Amount]]/shipments[[#This Row],[Boxes]],"NA")</f>
        <v>12.915354330708661</v>
      </c>
      <c r="J738" t="str">
        <f>IF(shipments[[#This Row],[Order_Status]] = "Delivered","Yes","No")</f>
        <v>Yes</v>
      </c>
      <c r="K738" t="str">
        <f>TEXT(shipments[[#This Row],[Shipdate]],"MMMM")</f>
        <v>July</v>
      </c>
      <c r="L738">
        <f>YEAR(shipments[[#This Row],[Shipdate]])</f>
        <v>2023</v>
      </c>
    </row>
    <row r="739" spans="1:12" x14ac:dyDescent="0.3">
      <c r="A739" t="s">
        <v>743</v>
      </c>
      <c r="B739" t="s">
        <v>7941</v>
      </c>
      <c r="C739" t="s">
        <v>7921</v>
      </c>
      <c r="D739" t="s">
        <v>7935</v>
      </c>
      <c r="E739" s="1">
        <v>44981</v>
      </c>
      <c r="F739" s="6">
        <v>7616.25</v>
      </c>
      <c r="G739">
        <v>508</v>
      </c>
      <c r="H739" t="s">
        <v>3</v>
      </c>
      <c r="I739">
        <f>IF(shipments[[#This Row],[Boxes]]&gt;0,shipments[[#This Row],[Amount]]/shipments[[#This Row],[Boxes]],"NA")</f>
        <v>14.99261811023622</v>
      </c>
      <c r="J739" t="str">
        <f>IF(shipments[[#This Row],[Order_Status]] = "Delivered","Yes","No")</f>
        <v>Yes</v>
      </c>
      <c r="K739" t="str">
        <f>TEXT(shipments[[#This Row],[Shipdate]],"MMMM")</f>
        <v>February</v>
      </c>
      <c r="L739">
        <f>YEAR(shipments[[#This Row],[Shipdate]])</f>
        <v>2023</v>
      </c>
    </row>
    <row r="740" spans="1:12" x14ac:dyDescent="0.3">
      <c r="A740" t="s">
        <v>744</v>
      </c>
      <c r="B740" t="s">
        <v>7941</v>
      </c>
      <c r="C740" t="s">
        <v>7922</v>
      </c>
      <c r="D740" t="s">
        <v>7935</v>
      </c>
      <c r="E740" s="1">
        <v>45271</v>
      </c>
      <c r="F740" s="6">
        <v>8282.25</v>
      </c>
      <c r="G740">
        <v>436</v>
      </c>
      <c r="H740" t="s">
        <v>3</v>
      </c>
      <c r="I740">
        <f>IF(shipments[[#This Row],[Boxes]]&gt;0,shipments[[#This Row],[Amount]]/shipments[[#This Row],[Boxes]],"NA")</f>
        <v>18.995986238532112</v>
      </c>
      <c r="J740" t="str">
        <f>IF(shipments[[#This Row],[Order_Status]] = "Delivered","Yes","No")</f>
        <v>Yes</v>
      </c>
      <c r="K740" t="str">
        <f>TEXT(shipments[[#This Row],[Shipdate]],"MMMM")</f>
        <v>December</v>
      </c>
      <c r="L740">
        <f>YEAR(shipments[[#This Row],[Shipdate]])</f>
        <v>2023</v>
      </c>
    </row>
    <row r="741" spans="1:12" x14ac:dyDescent="0.3">
      <c r="A741" t="s">
        <v>745</v>
      </c>
      <c r="B741" t="s">
        <v>7941</v>
      </c>
      <c r="C741" t="s">
        <v>7922</v>
      </c>
      <c r="D741" t="s">
        <v>7938</v>
      </c>
      <c r="E741" s="1">
        <v>45124</v>
      </c>
      <c r="F741" s="6">
        <v>7335</v>
      </c>
      <c r="G741">
        <v>387</v>
      </c>
      <c r="H741" t="s">
        <v>3</v>
      </c>
      <c r="I741">
        <f>IF(shipments[[#This Row],[Boxes]]&gt;0,shipments[[#This Row],[Amount]]/shipments[[#This Row],[Boxes]],"NA")</f>
        <v>18.953488372093023</v>
      </c>
      <c r="J741" t="str">
        <f>IF(shipments[[#This Row],[Order_Status]] = "Delivered","Yes","No")</f>
        <v>Yes</v>
      </c>
      <c r="K741" t="str">
        <f>TEXT(shipments[[#This Row],[Shipdate]],"MMMM")</f>
        <v>July</v>
      </c>
      <c r="L741">
        <f>YEAR(shipments[[#This Row],[Shipdate]])</f>
        <v>2023</v>
      </c>
    </row>
    <row r="742" spans="1:12" x14ac:dyDescent="0.3">
      <c r="A742" t="s">
        <v>746</v>
      </c>
      <c r="B742" t="s">
        <v>7941</v>
      </c>
      <c r="C742" t="s">
        <v>7923</v>
      </c>
      <c r="D742" t="s">
        <v>7938</v>
      </c>
      <c r="E742" s="1">
        <v>45096</v>
      </c>
      <c r="F742" s="6">
        <v>7366.5</v>
      </c>
      <c r="G742">
        <v>434</v>
      </c>
      <c r="H742" t="s">
        <v>3</v>
      </c>
      <c r="I742">
        <f>IF(shipments[[#This Row],[Boxes]]&gt;0,shipments[[#This Row],[Amount]]/shipments[[#This Row],[Boxes]],"NA")</f>
        <v>16.973502304147466</v>
      </c>
      <c r="J742" t="str">
        <f>IF(shipments[[#This Row],[Order_Status]] = "Delivered","Yes","No")</f>
        <v>Yes</v>
      </c>
      <c r="K742" t="str">
        <f>TEXT(shipments[[#This Row],[Shipdate]],"MMMM")</f>
        <v>June</v>
      </c>
      <c r="L742">
        <f>YEAR(shipments[[#This Row],[Shipdate]])</f>
        <v>2023</v>
      </c>
    </row>
    <row r="743" spans="1:12" x14ac:dyDescent="0.3">
      <c r="A743" t="s">
        <v>747</v>
      </c>
      <c r="B743" t="s">
        <v>7941</v>
      </c>
      <c r="C743" t="s">
        <v>7924</v>
      </c>
      <c r="D743" t="s">
        <v>7935</v>
      </c>
      <c r="E743" s="1">
        <v>44984</v>
      </c>
      <c r="F743" s="6">
        <v>3262.5</v>
      </c>
      <c r="G743">
        <v>467</v>
      </c>
      <c r="H743" t="s">
        <v>3</v>
      </c>
      <c r="I743">
        <f>IF(shipments[[#This Row],[Boxes]]&gt;0,shipments[[#This Row],[Amount]]/shipments[[#This Row],[Boxes]],"NA")</f>
        <v>6.9860813704496785</v>
      </c>
      <c r="J743" t="str">
        <f>IF(shipments[[#This Row],[Order_Status]] = "Delivered","Yes","No")</f>
        <v>Yes</v>
      </c>
      <c r="K743" t="str">
        <f>TEXT(shipments[[#This Row],[Shipdate]],"MMMM")</f>
        <v>February</v>
      </c>
      <c r="L743">
        <f>YEAR(shipments[[#This Row],[Shipdate]])</f>
        <v>2023</v>
      </c>
    </row>
    <row r="744" spans="1:12" x14ac:dyDescent="0.3">
      <c r="A744" s="21" t="s">
        <v>748</v>
      </c>
      <c r="B744" s="21" t="s">
        <v>7941</v>
      </c>
      <c r="C744" s="21" t="s">
        <v>7924</v>
      </c>
      <c r="D744" s="21" t="s">
        <v>7934</v>
      </c>
      <c r="E744" s="22">
        <v>45546</v>
      </c>
      <c r="F744" s="23">
        <v>3636</v>
      </c>
      <c r="G744" s="21">
        <v>455</v>
      </c>
      <c r="H744" s="21" t="s">
        <v>25</v>
      </c>
      <c r="I744" s="21">
        <f>IF(shipments[[#This Row],[Boxes]]&gt;0,shipments[[#This Row],[Amount]]/shipments[[#This Row],[Boxes]],"NA")</f>
        <v>7.9912087912087912</v>
      </c>
      <c r="J744" s="21" t="str">
        <f>IF(shipments[[#This Row],[Order_Status]] = "Delivered","Yes","No")</f>
        <v>No</v>
      </c>
      <c r="K744" s="21" t="str">
        <f>TEXT(shipments[[#This Row],[Shipdate]],"MMMM")</f>
        <v>September</v>
      </c>
      <c r="L744" s="21">
        <f>YEAR(shipments[[#This Row],[Shipdate]])</f>
        <v>2024</v>
      </c>
    </row>
    <row r="745" spans="1:12" x14ac:dyDescent="0.3">
      <c r="A745" t="s">
        <v>749</v>
      </c>
      <c r="B745" t="s">
        <v>7941</v>
      </c>
      <c r="C745" t="s">
        <v>7924</v>
      </c>
      <c r="D745" t="s">
        <v>7934</v>
      </c>
      <c r="E745" s="1">
        <v>45274</v>
      </c>
      <c r="F745" s="6">
        <v>10955.25</v>
      </c>
      <c r="G745">
        <v>1096</v>
      </c>
      <c r="H745" t="s">
        <v>3</v>
      </c>
      <c r="I745">
        <f>IF(shipments[[#This Row],[Boxes]]&gt;0,shipments[[#This Row],[Amount]]/shipments[[#This Row],[Boxes]],"NA")</f>
        <v>9.9956660583941606</v>
      </c>
      <c r="J745" t="str">
        <f>IF(shipments[[#This Row],[Order_Status]] = "Delivered","Yes","No")</f>
        <v>Yes</v>
      </c>
      <c r="K745" t="str">
        <f>TEXT(shipments[[#This Row],[Shipdate]],"MMMM")</f>
        <v>December</v>
      </c>
      <c r="L745">
        <f>YEAR(shipments[[#This Row],[Shipdate]])</f>
        <v>2023</v>
      </c>
    </row>
    <row r="746" spans="1:12" x14ac:dyDescent="0.3">
      <c r="A746" t="s">
        <v>750</v>
      </c>
      <c r="B746" t="s">
        <v>7941</v>
      </c>
      <c r="C746" t="s">
        <v>7925</v>
      </c>
      <c r="D746" t="s">
        <v>7937</v>
      </c>
      <c r="E746" s="1">
        <v>45443</v>
      </c>
      <c r="F746" s="6">
        <v>4556.25</v>
      </c>
      <c r="G746">
        <v>285</v>
      </c>
      <c r="H746" t="s">
        <v>3</v>
      </c>
      <c r="I746">
        <f>IF(shipments[[#This Row],[Boxes]]&gt;0,shipments[[#This Row],[Amount]]/shipments[[#This Row],[Boxes]],"NA")</f>
        <v>15.986842105263158</v>
      </c>
      <c r="J746" t="str">
        <f>IF(shipments[[#This Row],[Order_Status]] = "Delivered","Yes","No")</f>
        <v>Yes</v>
      </c>
      <c r="K746" t="str">
        <f>TEXT(shipments[[#This Row],[Shipdate]],"MMMM")</f>
        <v>May</v>
      </c>
      <c r="L746">
        <f>YEAR(shipments[[#This Row],[Shipdate]])</f>
        <v>2024</v>
      </c>
    </row>
    <row r="747" spans="1:12" x14ac:dyDescent="0.3">
      <c r="A747" t="s">
        <v>751</v>
      </c>
      <c r="B747" t="s">
        <v>7941</v>
      </c>
      <c r="C747" t="s">
        <v>7926</v>
      </c>
      <c r="D747" t="s">
        <v>7934</v>
      </c>
      <c r="E747" s="1">
        <v>45037</v>
      </c>
      <c r="F747" s="6">
        <v>2891.25</v>
      </c>
      <c r="G747">
        <v>171</v>
      </c>
      <c r="H747" t="s">
        <v>3</v>
      </c>
      <c r="I747">
        <f>IF(shipments[[#This Row],[Boxes]]&gt;0,shipments[[#This Row],[Amount]]/shipments[[#This Row],[Boxes]],"NA")</f>
        <v>16.907894736842106</v>
      </c>
      <c r="J747" t="str">
        <f>IF(shipments[[#This Row],[Order_Status]] = "Delivered","Yes","No")</f>
        <v>Yes</v>
      </c>
      <c r="K747" t="str">
        <f>TEXT(shipments[[#This Row],[Shipdate]],"MMMM")</f>
        <v>April</v>
      </c>
      <c r="L747">
        <f>YEAR(shipments[[#This Row],[Shipdate]])</f>
        <v>2023</v>
      </c>
    </row>
    <row r="748" spans="1:12" x14ac:dyDescent="0.3">
      <c r="A748" t="s">
        <v>752</v>
      </c>
      <c r="B748" t="s">
        <v>7941</v>
      </c>
      <c r="C748" t="s">
        <v>7926</v>
      </c>
      <c r="D748" t="s">
        <v>7939</v>
      </c>
      <c r="E748" s="1">
        <v>45183</v>
      </c>
      <c r="F748" s="6">
        <v>1003.5</v>
      </c>
      <c r="G748">
        <v>60</v>
      </c>
      <c r="H748" t="s">
        <v>3</v>
      </c>
      <c r="I748">
        <f>IF(shipments[[#This Row],[Boxes]]&gt;0,shipments[[#This Row],[Amount]]/shipments[[#This Row],[Boxes]],"NA")</f>
        <v>16.725000000000001</v>
      </c>
      <c r="J748" t="str">
        <f>IF(shipments[[#This Row],[Order_Status]] = "Delivered","Yes","No")</f>
        <v>Yes</v>
      </c>
      <c r="K748" t="str">
        <f>TEXT(shipments[[#This Row],[Shipdate]],"MMMM")</f>
        <v>September</v>
      </c>
      <c r="L748">
        <f>YEAR(shipments[[#This Row],[Shipdate]])</f>
        <v>2023</v>
      </c>
    </row>
    <row r="749" spans="1:12" x14ac:dyDescent="0.3">
      <c r="A749" t="s">
        <v>753</v>
      </c>
      <c r="B749" t="s">
        <v>7941</v>
      </c>
      <c r="C749" t="s">
        <v>7927</v>
      </c>
      <c r="D749" t="s">
        <v>7938</v>
      </c>
      <c r="E749" s="1">
        <v>45259</v>
      </c>
      <c r="F749" s="6">
        <v>6140.25</v>
      </c>
      <c r="G749">
        <v>384</v>
      </c>
      <c r="H749" t="s">
        <v>3</v>
      </c>
      <c r="I749">
        <f>IF(shipments[[#This Row],[Boxes]]&gt;0,shipments[[#This Row],[Amount]]/shipments[[#This Row],[Boxes]],"NA")</f>
        <v>15.990234375</v>
      </c>
      <c r="J749" t="str">
        <f>IF(shipments[[#This Row],[Order_Status]] = "Delivered","Yes","No")</f>
        <v>Yes</v>
      </c>
      <c r="K749" t="str">
        <f>TEXT(shipments[[#This Row],[Shipdate]],"MMMM")</f>
        <v>November</v>
      </c>
      <c r="L749">
        <f>YEAR(shipments[[#This Row],[Shipdate]])</f>
        <v>2023</v>
      </c>
    </row>
    <row r="750" spans="1:12" x14ac:dyDescent="0.3">
      <c r="A750" t="s">
        <v>754</v>
      </c>
      <c r="B750" t="s">
        <v>7941</v>
      </c>
      <c r="C750" t="s">
        <v>7927</v>
      </c>
      <c r="D750" t="s">
        <v>7939</v>
      </c>
      <c r="E750" s="1">
        <v>44965</v>
      </c>
      <c r="F750" s="6">
        <v>11121.75</v>
      </c>
      <c r="G750">
        <v>655</v>
      </c>
      <c r="H750" t="s">
        <v>3</v>
      </c>
      <c r="I750">
        <f>IF(shipments[[#This Row],[Boxes]]&gt;0,shipments[[#This Row],[Amount]]/shipments[[#This Row],[Boxes]],"NA")</f>
        <v>16.979770992366412</v>
      </c>
      <c r="J750" t="str">
        <f>IF(shipments[[#This Row],[Order_Status]] = "Delivered","Yes","No")</f>
        <v>Yes</v>
      </c>
      <c r="K750" t="str">
        <f>TEXT(shipments[[#This Row],[Shipdate]],"MMMM")</f>
        <v>February</v>
      </c>
      <c r="L750">
        <f>YEAR(shipments[[#This Row],[Shipdate]])</f>
        <v>2023</v>
      </c>
    </row>
    <row r="751" spans="1:12" x14ac:dyDescent="0.3">
      <c r="A751" t="s">
        <v>755</v>
      </c>
      <c r="B751" t="s">
        <v>7941</v>
      </c>
      <c r="C751" t="s">
        <v>7927</v>
      </c>
      <c r="D751" t="s">
        <v>7934</v>
      </c>
      <c r="E751" s="1">
        <v>45450</v>
      </c>
      <c r="F751" s="6">
        <v>8151.75</v>
      </c>
      <c r="G751">
        <v>544</v>
      </c>
      <c r="H751" t="s">
        <v>3</v>
      </c>
      <c r="I751">
        <f>IF(shipments[[#This Row],[Boxes]]&gt;0,shipments[[#This Row],[Amount]]/shipments[[#This Row],[Boxes]],"NA")</f>
        <v>14.984834558823529</v>
      </c>
      <c r="J751" t="str">
        <f>IF(shipments[[#This Row],[Order_Status]] = "Delivered","Yes","No")</f>
        <v>Yes</v>
      </c>
      <c r="K751" t="str">
        <f>TEXT(shipments[[#This Row],[Shipdate]],"MMMM")</f>
        <v>June</v>
      </c>
      <c r="L751">
        <f>YEAR(shipments[[#This Row],[Shipdate]])</f>
        <v>2024</v>
      </c>
    </row>
    <row r="752" spans="1:12" x14ac:dyDescent="0.3">
      <c r="A752" s="21" t="s">
        <v>756</v>
      </c>
      <c r="B752" s="21" t="s">
        <v>7941</v>
      </c>
      <c r="C752" s="21" t="s">
        <v>7927</v>
      </c>
      <c r="D752" s="21" t="s">
        <v>7937</v>
      </c>
      <c r="E752" s="22">
        <v>45517</v>
      </c>
      <c r="F752" s="23">
        <v>5755.5</v>
      </c>
      <c r="G752" s="21">
        <v>384</v>
      </c>
      <c r="H752" s="21" t="s">
        <v>9</v>
      </c>
      <c r="I752" s="21">
        <f>IF(shipments[[#This Row],[Boxes]]&gt;0,shipments[[#This Row],[Amount]]/shipments[[#This Row],[Boxes]],"NA")</f>
        <v>14.98828125</v>
      </c>
      <c r="J752" s="21" t="str">
        <f>IF(shipments[[#This Row],[Order_Status]] = "Delivered","Yes","No")</f>
        <v>No</v>
      </c>
      <c r="K752" s="21" t="str">
        <f>TEXT(shipments[[#This Row],[Shipdate]],"MMMM")</f>
        <v>August</v>
      </c>
      <c r="L752" s="21">
        <f>YEAR(shipments[[#This Row],[Shipdate]])</f>
        <v>2024</v>
      </c>
    </row>
    <row r="753" spans="1:12" x14ac:dyDescent="0.3">
      <c r="A753" s="21" t="s">
        <v>757</v>
      </c>
      <c r="B753" s="21" t="s">
        <v>7941</v>
      </c>
      <c r="C753" s="21" t="s">
        <v>7927</v>
      </c>
      <c r="D753" s="21" t="s">
        <v>7938</v>
      </c>
      <c r="E753" s="22">
        <v>45476</v>
      </c>
      <c r="F753" s="23">
        <v>11380.5</v>
      </c>
      <c r="G753" s="21">
        <v>712</v>
      </c>
      <c r="H753" s="21" t="s">
        <v>9</v>
      </c>
      <c r="I753" s="21">
        <f>IF(shipments[[#This Row],[Boxes]]&gt;0,shipments[[#This Row],[Amount]]/shipments[[#This Row],[Boxes]],"NA")</f>
        <v>15.983848314606741</v>
      </c>
      <c r="J753" s="21" t="str">
        <f>IF(shipments[[#This Row],[Order_Status]] = "Delivered","Yes","No")</f>
        <v>No</v>
      </c>
      <c r="K753" s="21" t="str">
        <f>TEXT(shipments[[#This Row],[Shipdate]],"MMMM")</f>
        <v>July</v>
      </c>
      <c r="L753" s="21">
        <f>YEAR(shipments[[#This Row],[Shipdate]])</f>
        <v>2024</v>
      </c>
    </row>
    <row r="754" spans="1:12" x14ac:dyDescent="0.3">
      <c r="A754" s="21" t="s">
        <v>758</v>
      </c>
      <c r="B754" s="21" t="s">
        <v>7941</v>
      </c>
      <c r="C754" s="21" t="s">
        <v>7927</v>
      </c>
      <c r="D754" s="21" t="s">
        <v>7935</v>
      </c>
      <c r="E754" s="22">
        <v>45537</v>
      </c>
      <c r="F754" s="23">
        <v>9092.25</v>
      </c>
      <c r="G754" s="21">
        <v>535</v>
      </c>
      <c r="H754" s="21" t="s">
        <v>16</v>
      </c>
      <c r="I754" s="21">
        <f>IF(shipments[[#This Row],[Boxes]]&gt;0,shipments[[#This Row],[Amount]]/shipments[[#This Row],[Boxes]],"NA")</f>
        <v>16.994859813084112</v>
      </c>
      <c r="J754" s="21" t="str">
        <f>IF(shipments[[#This Row],[Order_Status]] = "Delivered","Yes","No")</f>
        <v>No</v>
      </c>
      <c r="K754" s="21" t="str">
        <f>TEXT(shipments[[#This Row],[Shipdate]],"MMMM")</f>
        <v>September</v>
      </c>
      <c r="L754" s="21">
        <f>YEAR(shipments[[#This Row],[Shipdate]])</f>
        <v>2024</v>
      </c>
    </row>
    <row r="755" spans="1:12" x14ac:dyDescent="0.3">
      <c r="A755" t="s">
        <v>759</v>
      </c>
      <c r="B755" t="s">
        <v>7941</v>
      </c>
      <c r="C755" t="s">
        <v>7928</v>
      </c>
      <c r="D755" t="s">
        <v>7934</v>
      </c>
      <c r="E755" s="1">
        <v>45278</v>
      </c>
      <c r="F755" s="6">
        <v>1460.25</v>
      </c>
      <c r="G755">
        <v>183</v>
      </c>
      <c r="H755" t="s">
        <v>3</v>
      </c>
      <c r="I755">
        <f>IF(shipments[[#This Row],[Boxes]]&gt;0,shipments[[#This Row],[Amount]]/shipments[[#This Row],[Boxes]],"NA")</f>
        <v>7.9795081967213113</v>
      </c>
      <c r="J755" t="str">
        <f>IF(shipments[[#This Row],[Order_Status]] = "Delivered","Yes","No")</f>
        <v>Yes</v>
      </c>
      <c r="K755" t="str">
        <f>TEXT(shipments[[#This Row],[Shipdate]],"MMMM")</f>
        <v>December</v>
      </c>
      <c r="L755">
        <f>YEAR(shipments[[#This Row],[Shipdate]])</f>
        <v>2023</v>
      </c>
    </row>
    <row r="756" spans="1:12" x14ac:dyDescent="0.3">
      <c r="A756" t="s">
        <v>760</v>
      </c>
      <c r="B756" t="s">
        <v>7941</v>
      </c>
      <c r="C756" t="s">
        <v>7928</v>
      </c>
      <c r="D756" t="s">
        <v>7938</v>
      </c>
      <c r="E756" s="1">
        <v>45159</v>
      </c>
      <c r="F756" s="6">
        <v>1957.5</v>
      </c>
      <c r="G756">
        <v>280</v>
      </c>
      <c r="H756" t="s">
        <v>3</v>
      </c>
      <c r="I756">
        <f>IF(shipments[[#This Row],[Boxes]]&gt;0,shipments[[#This Row],[Amount]]/shipments[[#This Row],[Boxes]],"NA")</f>
        <v>6.9910714285714288</v>
      </c>
      <c r="J756" t="str">
        <f>IF(shipments[[#This Row],[Order_Status]] = "Delivered","Yes","No")</f>
        <v>Yes</v>
      </c>
      <c r="K756" t="str">
        <f>TEXT(shipments[[#This Row],[Shipdate]],"MMMM")</f>
        <v>August</v>
      </c>
      <c r="L756">
        <f>YEAR(shipments[[#This Row],[Shipdate]])</f>
        <v>2023</v>
      </c>
    </row>
    <row r="757" spans="1:12" x14ac:dyDescent="0.3">
      <c r="A757" t="s">
        <v>761</v>
      </c>
      <c r="B757" t="s">
        <v>7941</v>
      </c>
      <c r="C757" t="s">
        <v>7928</v>
      </c>
      <c r="D757" t="s">
        <v>7934</v>
      </c>
      <c r="E757" s="1">
        <v>45145</v>
      </c>
      <c r="F757" s="6">
        <v>8293.5</v>
      </c>
      <c r="G757">
        <v>1037</v>
      </c>
      <c r="H757" t="s">
        <v>3</v>
      </c>
      <c r="I757">
        <f>IF(shipments[[#This Row],[Boxes]]&gt;0,shipments[[#This Row],[Amount]]/shipments[[#This Row],[Boxes]],"NA")</f>
        <v>7.9975891996142723</v>
      </c>
      <c r="J757" t="str">
        <f>IF(shipments[[#This Row],[Order_Status]] = "Delivered","Yes","No")</f>
        <v>Yes</v>
      </c>
      <c r="K757" t="str">
        <f>TEXT(shipments[[#This Row],[Shipdate]],"MMMM")</f>
        <v>August</v>
      </c>
      <c r="L757">
        <f>YEAR(shipments[[#This Row],[Shipdate]])</f>
        <v>2023</v>
      </c>
    </row>
    <row r="758" spans="1:12" x14ac:dyDescent="0.3">
      <c r="A758" s="21" t="s">
        <v>762</v>
      </c>
      <c r="B758" s="21" t="s">
        <v>7941</v>
      </c>
      <c r="C758" s="21" t="s">
        <v>7928</v>
      </c>
      <c r="D758" s="21" t="s">
        <v>7939</v>
      </c>
      <c r="E758" s="22">
        <v>45562</v>
      </c>
      <c r="F758" s="23">
        <v>2394</v>
      </c>
      <c r="G758" s="21">
        <v>300</v>
      </c>
      <c r="H758" s="21" t="s">
        <v>16</v>
      </c>
      <c r="I758" s="21">
        <f>IF(shipments[[#This Row],[Boxes]]&gt;0,shipments[[#This Row],[Amount]]/shipments[[#This Row],[Boxes]],"NA")</f>
        <v>7.98</v>
      </c>
      <c r="J758" s="21" t="str">
        <f>IF(shipments[[#This Row],[Order_Status]] = "Delivered","Yes","No")</f>
        <v>No</v>
      </c>
      <c r="K758" s="21" t="str">
        <f>TEXT(shipments[[#This Row],[Shipdate]],"MMMM")</f>
        <v>September</v>
      </c>
      <c r="L758" s="21">
        <f>YEAR(shipments[[#This Row],[Shipdate]])</f>
        <v>2024</v>
      </c>
    </row>
    <row r="759" spans="1:12" x14ac:dyDescent="0.3">
      <c r="A759" t="s">
        <v>763</v>
      </c>
      <c r="B759" t="s">
        <v>7941</v>
      </c>
      <c r="C759" t="s">
        <v>7928</v>
      </c>
      <c r="D759" t="s">
        <v>7939</v>
      </c>
      <c r="E759" s="1">
        <v>45296</v>
      </c>
      <c r="F759" s="6">
        <v>5089.5</v>
      </c>
      <c r="G759">
        <v>463</v>
      </c>
      <c r="H759" t="s">
        <v>3</v>
      </c>
      <c r="I759">
        <f>IF(shipments[[#This Row],[Boxes]]&gt;0,shipments[[#This Row],[Amount]]/shipments[[#This Row],[Boxes]],"NA")</f>
        <v>10.99244060475162</v>
      </c>
      <c r="J759" t="str">
        <f>IF(shipments[[#This Row],[Order_Status]] = "Delivered","Yes","No")</f>
        <v>Yes</v>
      </c>
      <c r="K759" t="str">
        <f>TEXT(shipments[[#This Row],[Shipdate]],"MMMM")</f>
        <v>January</v>
      </c>
      <c r="L759">
        <f>YEAR(shipments[[#This Row],[Shipdate]])</f>
        <v>2024</v>
      </c>
    </row>
    <row r="760" spans="1:12" x14ac:dyDescent="0.3">
      <c r="A760" t="s">
        <v>764</v>
      </c>
      <c r="B760" t="s">
        <v>7941</v>
      </c>
      <c r="C760" t="s">
        <v>7929</v>
      </c>
      <c r="D760" t="s">
        <v>7934</v>
      </c>
      <c r="E760" s="1">
        <v>45433</v>
      </c>
      <c r="F760" s="6">
        <v>12836.25</v>
      </c>
      <c r="G760">
        <v>1834</v>
      </c>
      <c r="H760" t="s">
        <v>3</v>
      </c>
      <c r="I760">
        <f>IF(shipments[[#This Row],[Boxes]]&gt;0,shipments[[#This Row],[Amount]]/shipments[[#This Row],[Boxes]],"NA")</f>
        <v>6.9990458015267176</v>
      </c>
      <c r="J760" t="str">
        <f>IF(shipments[[#This Row],[Order_Status]] = "Delivered","Yes","No")</f>
        <v>Yes</v>
      </c>
      <c r="K760" t="str">
        <f>TEXT(shipments[[#This Row],[Shipdate]],"MMMM")</f>
        <v>May</v>
      </c>
      <c r="L760">
        <f>YEAR(shipments[[#This Row],[Shipdate]])</f>
        <v>2024</v>
      </c>
    </row>
    <row r="761" spans="1:12" x14ac:dyDescent="0.3">
      <c r="A761" s="21" t="s">
        <v>765</v>
      </c>
      <c r="B761" s="21" t="s">
        <v>7941</v>
      </c>
      <c r="C761" s="21" t="s">
        <v>7929</v>
      </c>
      <c r="D761" s="21" t="s">
        <v>7935</v>
      </c>
      <c r="E761" s="22">
        <v>45544</v>
      </c>
      <c r="F761" s="23">
        <v>8478</v>
      </c>
      <c r="G761" s="21">
        <v>848</v>
      </c>
      <c r="H761" s="21" t="s">
        <v>16</v>
      </c>
      <c r="I761" s="21">
        <f>IF(shipments[[#This Row],[Boxes]]&gt;0,shipments[[#This Row],[Amount]]/shipments[[#This Row],[Boxes]],"NA")</f>
        <v>9.9976415094339615</v>
      </c>
      <c r="J761" s="21" t="str">
        <f>IF(shipments[[#This Row],[Order_Status]] = "Delivered","Yes","No")</f>
        <v>No</v>
      </c>
      <c r="K761" s="21" t="str">
        <f>TEXT(shipments[[#This Row],[Shipdate]],"MMMM")</f>
        <v>September</v>
      </c>
      <c r="L761" s="21">
        <f>YEAR(shipments[[#This Row],[Shipdate]])</f>
        <v>2024</v>
      </c>
    </row>
    <row r="762" spans="1:12" x14ac:dyDescent="0.3">
      <c r="A762" s="21" t="s">
        <v>766</v>
      </c>
      <c r="B762" s="21" t="s">
        <v>7941</v>
      </c>
      <c r="C762" s="21" t="s">
        <v>7929</v>
      </c>
      <c r="D762" s="21" t="s">
        <v>7937</v>
      </c>
      <c r="E762" s="22">
        <v>45526</v>
      </c>
      <c r="F762" s="23">
        <v>31.5</v>
      </c>
      <c r="G762" s="21">
        <v>4</v>
      </c>
      <c r="H762" s="21" t="s">
        <v>9</v>
      </c>
      <c r="I762" s="21">
        <f>IF(shipments[[#This Row],[Boxes]]&gt;0,shipments[[#This Row],[Amount]]/shipments[[#This Row],[Boxes]],"NA")</f>
        <v>7.875</v>
      </c>
      <c r="J762" s="21" t="str">
        <f>IF(shipments[[#This Row],[Order_Status]] = "Delivered","Yes","No")</f>
        <v>No</v>
      </c>
      <c r="K762" s="21" t="str">
        <f>TEXT(shipments[[#This Row],[Shipdate]],"MMMM")</f>
        <v>August</v>
      </c>
      <c r="L762" s="21">
        <f>YEAR(shipments[[#This Row],[Shipdate]])</f>
        <v>2024</v>
      </c>
    </row>
    <row r="763" spans="1:12" x14ac:dyDescent="0.3">
      <c r="A763" s="21" t="s">
        <v>767</v>
      </c>
      <c r="B763" s="21" t="s">
        <v>7941</v>
      </c>
      <c r="C763" s="21" t="s">
        <v>7929</v>
      </c>
      <c r="D763" s="21" t="s">
        <v>7938</v>
      </c>
      <c r="E763" s="22">
        <v>45506</v>
      </c>
      <c r="F763" s="23">
        <v>877.5</v>
      </c>
      <c r="G763" s="21">
        <v>88</v>
      </c>
      <c r="H763" s="21" t="s">
        <v>9</v>
      </c>
      <c r="I763" s="21">
        <f>IF(shipments[[#This Row],[Boxes]]&gt;0,shipments[[#This Row],[Amount]]/shipments[[#This Row],[Boxes]],"NA")</f>
        <v>9.9715909090909083</v>
      </c>
      <c r="J763" s="21" t="str">
        <f>IF(shipments[[#This Row],[Order_Status]] = "Delivered","Yes","No")</f>
        <v>No</v>
      </c>
      <c r="K763" s="21" t="str">
        <f>TEXT(shipments[[#This Row],[Shipdate]],"MMMM")</f>
        <v>August</v>
      </c>
      <c r="L763" s="21">
        <f>YEAR(shipments[[#This Row],[Shipdate]])</f>
        <v>2024</v>
      </c>
    </row>
    <row r="764" spans="1:12" x14ac:dyDescent="0.3">
      <c r="A764" t="s">
        <v>768</v>
      </c>
      <c r="B764" t="s">
        <v>7941</v>
      </c>
      <c r="C764" t="s">
        <v>7929</v>
      </c>
      <c r="D764" t="s">
        <v>7939</v>
      </c>
      <c r="E764" s="1">
        <v>44958</v>
      </c>
      <c r="F764" s="6">
        <v>12260.25</v>
      </c>
      <c r="G764">
        <v>1752</v>
      </c>
      <c r="H764" t="s">
        <v>3</v>
      </c>
      <c r="I764">
        <f>IF(shipments[[#This Row],[Boxes]]&gt;0,shipments[[#This Row],[Amount]]/shipments[[#This Row],[Boxes]],"NA")</f>
        <v>6.997859589041096</v>
      </c>
      <c r="J764" t="str">
        <f>IF(shipments[[#This Row],[Order_Status]] = "Delivered","Yes","No")</f>
        <v>Yes</v>
      </c>
      <c r="K764" t="str">
        <f>TEXT(shipments[[#This Row],[Shipdate]],"MMMM")</f>
        <v>February</v>
      </c>
      <c r="L764">
        <f>YEAR(shipments[[#This Row],[Shipdate]])</f>
        <v>2023</v>
      </c>
    </row>
    <row r="765" spans="1:12" x14ac:dyDescent="0.3">
      <c r="A765" t="s">
        <v>769</v>
      </c>
      <c r="B765" t="s">
        <v>7941</v>
      </c>
      <c r="C765" t="s">
        <v>7929</v>
      </c>
      <c r="D765" t="s">
        <v>7934</v>
      </c>
      <c r="E765" s="1">
        <v>44932</v>
      </c>
      <c r="F765" s="6">
        <v>6115.5</v>
      </c>
      <c r="G765">
        <v>612</v>
      </c>
      <c r="H765" t="s">
        <v>3</v>
      </c>
      <c r="I765">
        <f>IF(shipments[[#This Row],[Boxes]]&gt;0,shipments[[#This Row],[Amount]]/shipments[[#This Row],[Boxes]],"NA")</f>
        <v>9.992647058823529</v>
      </c>
      <c r="J765" t="str">
        <f>IF(shipments[[#This Row],[Order_Status]] = "Delivered","Yes","No")</f>
        <v>Yes</v>
      </c>
      <c r="K765" t="str">
        <f>TEXT(shipments[[#This Row],[Shipdate]],"MMMM")</f>
        <v>January</v>
      </c>
      <c r="L765">
        <f>YEAR(shipments[[#This Row],[Shipdate]])</f>
        <v>2023</v>
      </c>
    </row>
    <row r="766" spans="1:12" x14ac:dyDescent="0.3">
      <c r="A766" t="s">
        <v>770</v>
      </c>
      <c r="B766" t="s">
        <v>7941</v>
      </c>
      <c r="C766" t="s">
        <v>7929</v>
      </c>
      <c r="D766" t="s">
        <v>7938</v>
      </c>
      <c r="E766" s="1">
        <v>45252</v>
      </c>
      <c r="F766" s="6">
        <v>6860.25</v>
      </c>
      <c r="G766">
        <v>981</v>
      </c>
      <c r="H766" t="s">
        <v>3</v>
      </c>
      <c r="I766">
        <f>IF(shipments[[#This Row],[Boxes]]&gt;0,shipments[[#This Row],[Amount]]/shipments[[#This Row],[Boxes]],"NA")</f>
        <v>6.9931192660550456</v>
      </c>
      <c r="J766" t="str">
        <f>IF(shipments[[#This Row],[Order_Status]] = "Delivered","Yes","No")</f>
        <v>Yes</v>
      </c>
      <c r="K766" t="str">
        <f>TEXT(shipments[[#This Row],[Shipdate]],"MMMM")</f>
        <v>November</v>
      </c>
      <c r="L766">
        <f>YEAR(shipments[[#This Row],[Shipdate]])</f>
        <v>2023</v>
      </c>
    </row>
    <row r="767" spans="1:12" x14ac:dyDescent="0.3">
      <c r="A767" t="s">
        <v>771</v>
      </c>
      <c r="B767" t="s">
        <v>7941</v>
      </c>
      <c r="C767" t="s">
        <v>7930</v>
      </c>
      <c r="D767" t="s">
        <v>7935</v>
      </c>
      <c r="E767" s="1">
        <v>45153</v>
      </c>
      <c r="F767" s="6">
        <v>9555.75</v>
      </c>
      <c r="G767">
        <v>342</v>
      </c>
      <c r="H767" t="s">
        <v>3</v>
      </c>
      <c r="I767">
        <f>IF(shipments[[#This Row],[Boxes]]&gt;0,shipments[[#This Row],[Amount]]/shipments[[#This Row],[Boxes]],"NA")</f>
        <v>27.940789473684209</v>
      </c>
      <c r="J767" t="str">
        <f>IF(shipments[[#This Row],[Order_Status]] = "Delivered","Yes","No")</f>
        <v>Yes</v>
      </c>
      <c r="K767" t="str">
        <f>TEXT(shipments[[#This Row],[Shipdate]],"MMMM")</f>
        <v>August</v>
      </c>
      <c r="L767">
        <f>YEAR(shipments[[#This Row],[Shipdate]])</f>
        <v>2023</v>
      </c>
    </row>
    <row r="768" spans="1:12" x14ac:dyDescent="0.3">
      <c r="A768" t="s">
        <v>772</v>
      </c>
      <c r="B768" t="s">
        <v>7941</v>
      </c>
      <c r="C768" t="s">
        <v>7930</v>
      </c>
      <c r="D768" t="s">
        <v>7937</v>
      </c>
      <c r="E768" s="1">
        <v>44986</v>
      </c>
      <c r="F768" s="6">
        <v>7578</v>
      </c>
      <c r="G768">
        <v>292</v>
      </c>
      <c r="H768" t="s">
        <v>3</v>
      </c>
      <c r="I768">
        <f>IF(shipments[[#This Row],[Boxes]]&gt;0,shipments[[#This Row],[Amount]]/shipments[[#This Row],[Boxes]],"NA")</f>
        <v>25.952054794520549</v>
      </c>
      <c r="J768" t="str">
        <f>IF(shipments[[#This Row],[Order_Status]] = "Delivered","Yes","No")</f>
        <v>Yes</v>
      </c>
      <c r="K768" t="str">
        <f>TEXT(shipments[[#This Row],[Shipdate]],"MMMM")</f>
        <v>March</v>
      </c>
      <c r="L768">
        <f>YEAR(shipments[[#This Row],[Shipdate]])</f>
        <v>2023</v>
      </c>
    </row>
    <row r="769" spans="1:12" x14ac:dyDescent="0.3">
      <c r="A769" s="21" t="s">
        <v>773</v>
      </c>
      <c r="B769" s="21" t="s">
        <v>7941</v>
      </c>
      <c r="C769" s="21" t="s">
        <v>7930</v>
      </c>
      <c r="D769" s="21" t="s">
        <v>7937</v>
      </c>
      <c r="E769" s="22">
        <v>45524</v>
      </c>
      <c r="F769" s="23">
        <v>4376.25</v>
      </c>
      <c r="G769" s="21">
        <v>151</v>
      </c>
      <c r="H769" s="21" t="s">
        <v>9</v>
      </c>
      <c r="I769" s="21">
        <f>IF(shipments[[#This Row],[Boxes]]&gt;0,shipments[[#This Row],[Amount]]/shipments[[#This Row],[Boxes]],"NA")</f>
        <v>28.981788079470199</v>
      </c>
      <c r="J769" s="21" t="str">
        <f>IF(shipments[[#This Row],[Order_Status]] = "Delivered","Yes","No")</f>
        <v>No</v>
      </c>
      <c r="K769" s="21" t="str">
        <f>TEXT(shipments[[#This Row],[Shipdate]],"MMMM")</f>
        <v>August</v>
      </c>
      <c r="L769" s="21">
        <f>YEAR(shipments[[#This Row],[Shipdate]])</f>
        <v>2024</v>
      </c>
    </row>
    <row r="770" spans="1:12" x14ac:dyDescent="0.3">
      <c r="A770" t="s">
        <v>774</v>
      </c>
      <c r="B770" t="s">
        <v>7941</v>
      </c>
      <c r="C770" t="s">
        <v>7930</v>
      </c>
      <c r="D770" t="s">
        <v>7938</v>
      </c>
      <c r="E770" s="1">
        <v>45156</v>
      </c>
      <c r="F770" s="6">
        <v>3314.25</v>
      </c>
      <c r="G770">
        <v>133</v>
      </c>
      <c r="H770" t="s">
        <v>3</v>
      </c>
      <c r="I770">
        <f>IF(shipments[[#This Row],[Boxes]]&gt;0,shipments[[#This Row],[Amount]]/shipments[[#This Row],[Boxes]],"NA")</f>
        <v>24.919172932330827</v>
      </c>
      <c r="J770" t="str">
        <f>IF(shipments[[#This Row],[Order_Status]] = "Delivered","Yes","No")</f>
        <v>Yes</v>
      </c>
      <c r="K770" t="str">
        <f>TEXT(shipments[[#This Row],[Shipdate]],"MMMM")</f>
        <v>August</v>
      </c>
      <c r="L770">
        <f>YEAR(shipments[[#This Row],[Shipdate]])</f>
        <v>2023</v>
      </c>
    </row>
    <row r="771" spans="1:12" x14ac:dyDescent="0.3">
      <c r="A771" t="s">
        <v>775</v>
      </c>
      <c r="B771" t="s">
        <v>7941</v>
      </c>
      <c r="C771" t="s">
        <v>7930</v>
      </c>
      <c r="D771" t="s">
        <v>7939</v>
      </c>
      <c r="E771" s="1">
        <v>44943</v>
      </c>
      <c r="F771" s="6">
        <v>14343.75</v>
      </c>
      <c r="G771">
        <v>513</v>
      </c>
      <c r="H771" t="s">
        <v>3</v>
      </c>
      <c r="I771">
        <f>IF(shipments[[#This Row],[Boxes]]&gt;0,shipments[[#This Row],[Amount]]/shipments[[#This Row],[Boxes]],"NA")</f>
        <v>27.960526315789473</v>
      </c>
      <c r="J771" t="str">
        <f>IF(shipments[[#This Row],[Order_Status]] = "Delivered","Yes","No")</f>
        <v>Yes</v>
      </c>
      <c r="K771" t="str">
        <f>TEXT(shipments[[#This Row],[Shipdate]],"MMMM")</f>
        <v>January</v>
      </c>
      <c r="L771">
        <f>YEAR(shipments[[#This Row],[Shipdate]])</f>
        <v>2023</v>
      </c>
    </row>
    <row r="772" spans="1:12" x14ac:dyDescent="0.3">
      <c r="A772" t="s">
        <v>776</v>
      </c>
      <c r="B772" t="s">
        <v>7941</v>
      </c>
      <c r="C772" t="s">
        <v>7930</v>
      </c>
      <c r="D772" t="s">
        <v>7939</v>
      </c>
      <c r="E772" s="1">
        <v>45148</v>
      </c>
      <c r="F772" s="6">
        <v>5577.75</v>
      </c>
      <c r="G772">
        <v>193</v>
      </c>
      <c r="H772" t="s">
        <v>3</v>
      </c>
      <c r="I772">
        <f>IF(shipments[[#This Row],[Boxes]]&gt;0,shipments[[#This Row],[Amount]]/shipments[[#This Row],[Boxes]],"NA")</f>
        <v>28.900259067357513</v>
      </c>
      <c r="J772" t="str">
        <f>IF(shipments[[#This Row],[Order_Status]] = "Delivered","Yes","No")</f>
        <v>Yes</v>
      </c>
      <c r="K772" t="str">
        <f>TEXT(shipments[[#This Row],[Shipdate]],"MMMM")</f>
        <v>August</v>
      </c>
      <c r="L772">
        <f>YEAR(shipments[[#This Row],[Shipdate]])</f>
        <v>2023</v>
      </c>
    </row>
    <row r="773" spans="1:12" x14ac:dyDescent="0.3">
      <c r="A773" t="s">
        <v>777</v>
      </c>
      <c r="B773" t="s">
        <v>7941</v>
      </c>
      <c r="C773" t="s">
        <v>7930</v>
      </c>
      <c r="D773" t="s">
        <v>7935</v>
      </c>
      <c r="E773" s="1">
        <v>44939</v>
      </c>
      <c r="F773" s="6">
        <v>13018.5</v>
      </c>
      <c r="G773">
        <v>501</v>
      </c>
      <c r="H773" t="s">
        <v>3</v>
      </c>
      <c r="I773">
        <f>IF(shipments[[#This Row],[Boxes]]&gt;0,shipments[[#This Row],[Amount]]/shipments[[#This Row],[Boxes]],"NA")</f>
        <v>25.985029940119759</v>
      </c>
      <c r="J773" t="str">
        <f>IF(shipments[[#This Row],[Order_Status]] = "Delivered","Yes","No")</f>
        <v>Yes</v>
      </c>
      <c r="K773" t="str">
        <f>TEXT(shipments[[#This Row],[Shipdate]],"MMMM")</f>
        <v>January</v>
      </c>
      <c r="L773">
        <f>YEAR(shipments[[#This Row],[Shipdate]])</f>
        <v>2023</v>
      </c>
    </row>
    <row r="774" spans="1:12" x14ac:dyDescent="0.3">
      <c r="A774" t="s">
        <v>778</v>
      </c>
      <c r="B774" t="s">
        <v>7941</v>
      </c>
      <c r="C774" t="s">
        <v>7931</v>
      </c>
      <c r="D774" t="s">
        <v>7935</v>
      </c>
      <c r="E774" s="1">
        <v>45412</v>
      </c>
      <c r="F774" s="6">
        <v>13131</v>
      </c>
      <c r="G774">
        <v>1459</v>
      </c>
      <c r="H774" t="s">
        <v>3</v>
      </c>
      <c r="I774">
        <f>IF(shipments[[#This Row],[Boxes]]&gt;0,shipments[[#This Row],[Amount]]/shipments[[#This Row],[Boxes]],"NA")</f>
        <v>9</v>
      </c>
      <c r="J774" t="str">
        <f>IF(shipments[[#This Row],[Order_Status]] = "Delivered","Yes","No")</f>
        <v>Yes</v>
      </c>
      <c r="K774" t="str">
        <f>TEXT(shipments[[#This Row],[Shipdate]],"MMMM")</f>
        <v>April</v>
      </c>
      <c r="L774">
        <f>YEAR(shipments[[#This Row],[Shipdate]])</f>
        <v>2024</v>
      </c>
    </row>
    <row r="775" spans="1:12" x14ac:dyDescent="0.3">
      <c r="A775" t="s">
        <v>779</v>
      </c>
      <c r="B775" t="s">
        <v>7941</v>
      </c>
      <c r="C775" t="s">
        <v>7931</v>
      </c>
      <c r="D775" t="s">
        <v>7934</v>
      </c>
      <c r="E775" s="1">
        <v>45082</v>
      </c>
      <c r="F775" s="6">
        <v>4725</v>
      </c>
      <c r="G775">
        <v>430</v>
      </c>
      <c r="H775" t="s">
        <v>3</v>
      </c>
      <c r="I775">
        <f>IF(shipments[[#This Row],[Boxes]]&gt;0,shipments[[#This Row],[Amount]]/shipments[[#This Row],[Boxes]],"NA")</f>
        <v>10.988372093023257</v>
      </c>
      <c r="J775" t="str">
        <f>IF(shipments[[#This Row],[Order_Status]] = "Delivered","Yes","No")</f>
        <v>Yes</v>
      </c>
      <c r="K775" t="str">
        <f>TEXT(shipments[[#This Row],[Shipdate]],"MMMM")</f>
        <v>June</v>
      </c>
      <c r="L775">
        <f>YEAR(shipments[[#This Row],[Shipdate]])</f>
        <v>2023</v>
      </c>
    </row>
    <row r="776" spans="1:12" x14ac:dyDescent="0.3">
      <c r="A776" t="s">
        <v>780</v>
      </c>
      <c r="B776" t="s">
        <v>7941</v>
      </c>
      <c r="C776" t="s">
        <v>7931</v>
      </c>
      <c r="D776" t="s">
        <v>7938</v>
      </c>
      <c r="E776" s="1">
        <v>45313</v>
      </c>
      <c r="F776" s="6">
        <v>2270.25</v>
      </c>
      <c r="G776">
        <v>253</v>
      </c>
      <c r="H776" t="s">
        <v>3</v>
      </c>
      <c r="I776">
        <f>IF(shipments[[#This Row],[Boxes]]&gt;0,shipments[[#This Row],[Amount]]/shipments[[#This Row],[Boxes]],"NA")</f>
        <v>8.9733201581027675</v>
      </c>
      <c r="J776" t="str">
        <f>IF(shipments[[#This Row],[Order_Status]] = "Delivered","Yes","No")</f>
        <v>Yes</v>
      </c>
      <c r="K776" t="str">
        <f>TEXT(shipments[[#This Row],[Shipdate]],"MMMM")</f>
        <v>January</v>
      </c>
      <c r="L776">
        <f>YEAR(shipments[[#This Row],[Shipdate]])</f>
        <v>2024</v>
      </c>
    </row>
    <row r="777" spans="1:12" x14ac:dyDescent="0.3">
      <c r="A777" t="s">
        <v>781</v>
      </c>
      <c r="B777" t="s">
        <v>7941</v>
      </c>
      <c r="C777" t="s">
        <v>7932</v>
      </c>
      <c r="D777" t="s">
        <v>7934</v>
      </c>
      <c r="E777" s="1">
        <v>45154</v>
      </c>
      <c r="F777" s="6">
        <v>6491.25</v>
      </c>
      <c r="G777">
        <v>928</v>
      </c>
      <c r="H777" t="s">
        <v>3</v>
      </c>
      <c r="I777">
        <f>IF(shipments[[#This Row],[Boxes]]&gt;0,shipments[[#This Row],[Amount]]/shipments[[#This Row],[Boxes]],"NA")</f>
        <v>6.9948814655172411</v>
      </c>
      <c r="J777" t="str">
        <f>IF(shipments[[#This Row],[Order_Status]] = "Delivered","Yes","No")</f>
        <v>Yes</v>
      </c>
      <c r="K777" t="str">
        <f>TEXT(shipments[[#This Row],[Shipdate]],"MMMM")</f>
        <v>August</v>
      </c>
      <c r="L777">
        <f>YEAR(shipments[[#This Row],[Shipdate]])</f>
        <v>2023</v>
      </c>
    </row>
    <row r="778" spans="1:12" x14ac:dyDescent="0.3">
      <c r="A778" t="s">
        <v>782</v>
      </c>
      <c r="B778" t="s">
        <v>7941</v>
      </c>
      <c r="C778" t="s">
        <v>7932</v>
      </c>
      <c r="D778" t="s">
        <v>7935</v>
      </c>
      <c r="E778" s="1">
        <v>45257</v>
      </c>
      <c r="F778" s="6">
        <v>9814.5</v>
      </c>
      <c r="G778">
        <v>982</v>
      </c>
      <c r="H778" t="s">
        <v>3</v>
      </c>
      <c r="I778">
        <f>IF(shipments[[#This Row],[Boxes]]&gt;0,shipments[[#This Row],[Amount]]/shipments[[#This Row],[Boxes]],"NA")</f>
        <v>9.9943991853360483</v>
      </c>
      <c r="J778" t="str">
        <f>IF(shipments[[#This Row],[Order_Status]] = "Delivered","Yes","No")</f>
        <v>Yes</v>
      </c>
      <c r="K778" t="str">
        <f>TEXT(shipments[[#This Row],[Shipdate]],"MMMM")</f>
        <v>November</v>
      </c>
      <c r="L778">
        <f>YEAR(shipments[[#This Row],[Shipdate]])</f>
        <v>2023</v>
      </c>
    </row>
    <row r="779" spans="1:12" x14ac:dyDescent="0.3">
      <c r="A779" t="s">
        <v>783</v>
      </c>
      <c r="B779" t="s">
        <v>7941</v>
      </c>
      <c r="C779" t="s">
        <v>7933</v>
      </c>
      <c r="D779" t="s">
        <v>7935</v>
      </c>
      <c r="E779" s="1">
        <v>45254</v>
      </c>
      <c r="F779" s="6">
        <v>1948.5</v>
      </c>
      <c r="G779">
        <v>89</v>
      </c>
      <c r="H779" t="s">
        <v>3</v>
      </c>
      <c r="I779">
        <f>IF(shipments[[#This Row],[Boxes]]&gt;0,shipments[[#This Row],[Amount]]/shipments[[#This Row],[Boxes]],"NA")</f>
        <v>21.893258426966291</v>
      </c>
      <c r="J779" t="str">
        <f>IF(shipments[[#This Row],[Order_Status]] = "Delivered","Yes","No")</f>
        <v>Yes</v>
      </c>
      <c r="K779" t="str">
        <f>TEXT(shipments[[#This Row],[Shipdate]],"MMMM")</f>
        <v>November</v>
      </c>
      <c r="L779">
        <f>YEAR(shipments[[#This Row],[Shipdate]])</f>
        <v>2023</v>
      </c>
    </row>
    <row r="780" spans="1:12" x14ac:dyDescent="0.3">
      <c r="A780" s="21" t="s">
        <v>784</v>
      </c>
      <c r="B780" s="21" t="s">
        <v>7941</v>
      </c>
      <c r="C780" s="21" t="s">
        <v>7933</v>
      </c>
      <c r="D780" s="21" t="s">
        <v>7936</v>
      </c>
      <c r="E780" s="22">
        <v>45363</v>
      </c>
      <c r="F780" s="23">
        <v>6576.75</v>
      </c>
      <c r="G780" s="21">
        <v>314</v>
      </c>
      <c r="H780" s="21" t="s">
        <v>25</v>
      </c>
      <c r="I780" s="21">
        <f>IF(shipments[[#This Row],[Boxes]]&gt;0,shipments[[#This Row],[Amount]]/shipments[[#This Row],[Boxes]],"NA")</f>
        <v>20.945063694267517</v>
      </c>
      <c r="J780" s="21" t="str">
        <f>IF(shipments[[#This Row],[Order_Status]] = "Delivered","Yes","No")</f>
        <v>No</v>
      </c>
      <c r="K780" s="21" t="str">
        <f>TEXT(shipments[[#This Row],[Shipdate]],"MMMM")</f>
        <v>March</v>
      </c>
      <c r="L780" s="21">
        <f>YEAR(shipments[[#This Row],[Shipdate]])</f>
        <v>2024</v>
      </c>
    </row>
    <row r="781" spans="1:12" x14ac:dyDescent="0.3">
      <c r="A781" t="s">
        <v>785</v>
      </c>
      <c r="B781" t="s">
        <v>7941</v>
      </c>
      <c r="C781" t="s">
        <v>7912</v>
      </c>
      <c r="D781" t="s">
        <v>7935</v>
      </c>
      <c r="E781" s="1">
        <v>45285</v>
      </c>
      <c r="F781" s="6">
        <v>11511</v>
      </c>
      <c r="G781">
        <v>886</v>
      </c>
      <c r="H781" t="s">
        <v>3</v>
      </c>
      <c r="I781">
        <f>IF(shipments[[#This Row],[Boxes]]&gt;0,shipments[[#This Row],[Amount]]/shipments[[#This Row],[Boxes]],"NA")</f>
        <v>12.992099322799097</v>
      </c>
      <c r="J781" t="str">
        <f>IF(shipments[[#This Row],[Order_Status]] = "Delivered","Yes","No")</f>
        <v>Yes</v>
      </c>
      <c r="K781" t="str">
        <f>TEXT(shipments[[#This Row],[Shipdate]],"MMMM")</f>
        <v>December</v>
      </c>
      <c r="L781">
        <f>YEAR(shipments[[#This Row],[Shipdate]])</f>
        <v>2023</v>
      </c>
    </row>
    <row r="782" spans="1:12" x14ac:dyDescent="0.3">
      <c r="A782" t="s">
        <v>786</v>
      </c>
      <c r="B782" t="s">
        <v>7941</v>
      </c>
      <c r="C782" t="s">
        <v>7912</v>
      </c>
      <c r="D782" t="s">
        <v>7939</v>
      </c>
      <c r="E782" s="1">
        <v>45099</v>
      </c>
      <c r="F782" s="6">
        <v>5769</v>
      </c>
      <c r="G782">
        <v>385</v>
      </c>
      <c r="H782" t="s">
        <v>3</v>
      </c>
      <c r="I782">
        <f>IF(shipments[[#This Row],[Boxes]]&gt;0,shipments[[#This Row],[Amount]]/shipments[[#This Row],[Boxes]],"NA")</f>
        <v>14.984415584415585</v>
      </c>
      <c r="J782" t="str">
        <f>IF(shipments[[#This Row],[Order_Status]] = "Delivered","Yes","No")</f>
        <v>Yes</v>
      </c>
      <c r="K782" t="str">
        <f>TEXT(shipments[[#This Row],[Shipdate]],"MMMM")</f>
        <v>June</v>
      </c>
      <c r="L782">
        <f>YEAR(shipments[[#This Row],[Shipdate]])</f>
        <v>2023</v>
      </c>
    </row>
    <row r="783" spans="1:12" x14ac:dyDescent="0.3">
      <c r="A783" t="s">
        <v>787</v>
      </c>
      <c r="B783" t="s">
        <v>7941</v>
      </c>
      <c r="C783" t="s">
        <v>7912</v>
      </c>
      <c r="D783" t="s">
        <v>7936</v>
      </c>
      <c r="E783" s="1">
        <v>45266</v>
      </c>
      <c r="F783" s="6">
        <v>5672.25</v>
      </c>
      <c r="G783">
        <v>473</v>
      </c>
      <c r="H783" t="s">
        <v>3</v>
      </c>
      <c r="I783">
        <f>IF(shipments[[#This Row],[Boxes]]&gt;0,shipments[[#This Row],[Amount]]/shipments[[#This Row],[Boxes]],"NA")</f>
        <v>11.992071881606766</v>
      </c>
      <c r="J783" t="str">
        <f>IF(shipments[[#This Row],[Order_Status]] = "Delivered","Yes","No")</f>
        <v>Yes</v>
      </c>
      <c r="K783" t="str">
        <f>TEXT(shipments[[#This Row],[Shipdate]],"MMMM")</f>
        <v>December</v>
      </c>
      <c r="L783">
        <f>YEAR(shipments[[#This Row],[Shipdate]])</f>
        <v>2023</v>
      </c>
    </row>
    <row r="784" spans="1:12" x14ac:dyDescent="0.3">
      <c r="A784" t="s">
        <v>788</v>
      </c>
      <c r="B784" t="s">
        <v>7941</v>
      </c>
      <c r="C784" t="s">
        <v>7912</v>
      </c>
      <c r="D784" t="s">
        <v>7938</v>
      </c>
      <c r="E784" s="1">
        <v>45349</v>
      </c>
      <c r="F784" s="6">
        <v>10775.25</v>
      </c>
      <c r="G784">
        <v>829</v>
      </c>
      <c r="H784" t="s">
        <v>3</v>
      </c>
      <c r="I784">
        <f>IF(shipments[[#This Row],[Boxes]]&gt;0,shipments[[#This Row],[Amount]]/shipments[[#This Row],[Boxes]],"NA")</f>
        <v>12.99788902291918</v>
      </c>
      <c r="J784" t="str">
        <f>IF(shipments[[#This Row],[Order_Status]] = "Delivered","Yes","No")</f>
        <v>Yes</v>
      </c>
      <c r="K784" t="str">
        <f>TEXT(shipments[[#This Row],[Shipdate]],"MMMM")</f>
        <v>February</v>
      </c>
      <c r="L784">
        <f>YEAR(shipments[[#This Row],[Shipdate]])</f>
        <v>2024</v>
      </c>
    </row>
    <row r="785" spans="1:12" x14ac:dyDescent="0.3">
      <c r="A785" s="21" t="s">
        <v>789</v>
      </c>
      <c r="B785" s="21" t="s">
        <v>7941</v>
      </c>
      <c r="C785" s="21" t="s">
        <v>7912</v>
      </c>
      <c r="D785" s="21" t="s">
        <v>7934</v>
      </c>
      <c r="E785" s="22">
        <v>45253</v>
      </c>
      <c r="F785" s="23">
        <v>288</v>
      </c>
      <c r="G785" s="21">
        <v>24</v>
      </c>
      <c r="H785" s="21" t="s">
        <v>25</v>
      </c>
      <c r="I785" s="21">
        <f>IF(shipments[[#This Row],[Boxes]]&gt;0,shipments[[#This Row],[Amount]]/shipments[[#This Row],[Boxes]],"NA")</f>
        <v>12</v>
      </c>
      <c r="J785" s="21" t="str">
        <f>IF(shipments[[#This Row],[Order_Status]] = "Delivered","Yes","No")</f>
        <v>No</v>
      </c>
      <c r="K785" s="21" t="str">
        <f>TEXT(shipments[[#This Row],[Shipdate]],"MMMM")</f>
        <v>November</v>
      </c>
      <c r="L785" s="21">
        <f>YEAR(shipments[[#This Row],[Shipdate]])</f>
        <v>2023</v>
      </c>
    </row>
    <row r="786" spans="1:12" x14ac:dyDescent="0.3">
      <c r="A786" s="21" t="s">
        <v>790</v>
      </c>
      <c r="B786" s="21" t="s">
        <v>7941</v>
      </c>
      <c r="C786" s="21" t="s">
        <v>7912</v>
      </c>
      <c r="D786" s="21" t="s">
        <v>7935</v>
      </c>
      <c r="E786" s="22">
        <v>45553</v>
      </c>
      <c r="F786" s="23">
        <v>4016.25</v>
      </c>
      <c r="G786" s="21">
        <v>268</v>
      </c>
      <c r="H786" s="21" t="s">
        <v>25</v>
      </c>
      <c r="I786" s="21">
        <f>IF(shipments[[#This Row],[Boxes]]&gt;0,shipments[[#This Row],[Amount]]/shipments[[#This Row],[Boxes]],"NA")</f>
        <v>14.986007462686567</v>
      </c>
      <c r="J786" s="21" t="str">
        <f>IF(shipments[[#This Row],[Order_Status]] = "Delivered","Yes","No")</f>
        <v>No</v>
      </c>
      <c r="K786" s="21" t="str">
        <f>TEXT(shipments[[#This Row],[Shipdate]],"MMMM")</f>
        <v>September</v>
      </c>
      <c r="L786" s="21">
        <f>YEAR(shipments[[#This Row],[Shipdate]])</f>
        <v>2024</v>
      </c>
    </row>
    <row r="787" spans="1:12" x14ac:dyDescent="0.3">
      <c r="A787" t="s">
        <v>791</v>
      </c>
      <c r="B787" t="s">
        <v>7941</v>
      </c>
      <c r="C787" t="s">
        <v>7912</v>
      </c>
      <c r="D787" t="s">
        <v>7936</v>
      </c>
      <c r="E787" s="1">
        <v>45323</v>
      </c>
      <c r="F787" s="6">
        <v>18465.75</v>
      </c>
      <c r="G787">
        <v>1319</v>
      </c>
      <c r="H787" t="s">
        <v>3</v>
      </c>
      <c r="I787">
        <f>IF(shipments[[#This Row],[Boxes]]&gt;0,shipments[[#This Row],[Amount]]/shipments[[#This Row],[Boxes]],"NA")</f>
        <v>13.999810462471569</v>
      </c>
      <c r="J787" t="str">
        <f>IF(shipments[[#This Row],[Order_Status]] = "Delivered","Yes","No")</f>
        <v>Yes</v>
      </c>
      <c r="K787" t="str">
        <f>TEXT(shipments[[#This Row],[Shipdate]],"MMMM")</f>
        <v>February</v>
      </c>
      <c r="L787">
        <f>YEAR(shipments[[#This Row],[Shipdate]])</f>
        <v>2024</v>
      </c>
    </row>
    <row r="788" spans="1:12" x14ac:dyDescent="0.3">
      <c r="A788" s="21" t="s">
        <v>792</v>
      </c>
      <c r="B788" s="21" t="s">
        <v>7941</v>
      </c>
      <c r="C788" s="21" t="s">
        <v>7915</v>
      </c>
      <c r="D788" s="21" t="s">
        <v>7935</v>
      </c>
      <c r="E788" s="22">
        <v>45484</v>
      </c>
      <c r="F788" s="23">
        <v>711</v>
      </c>
      <c r="G788" s="21">
        <v>79</v>
      </c>
      <c r="H788" s="21" t="s">
        <v>9</v>
      </c>
      <c r="I788" s="21">
        <f>IF(shipments[[#This Row],[Boxes]]&gt;0,shipments[[#This Row],[Amount]]/shipments[[#This Row],[Boxes]],"NA")</f>
        <v>9</v>
      </c>
      <c r="J788" s="21" t="str">
        <f>IF(shipments[[#This Row],[Order_Status]] = "Delivered","Yes","No")</f>
        <v>No</v>
      </c>
      <c r="K788" s="21" t="str">
        <f>TEXT(shipments[[#This Row],[Shipdate]],"MMMM")</f>
        <v>July</v>
      </c>
      <c r="L788" s="21">
        <f>YEAR(shipments[[#This Row],[Shipdate]])</f>
        <v>2024</v>
      </c>
    </row>
    <row r="789" spans="1:12" x14ac:dyDescent="0.3">
      <c r="A789" t="s">
        <v>793</v>
      </c>
      <c r="B789" t="s">
        <v>7941</v>
      </c>
      <c r="C789" t="s">
        <v>7915</v>
      </c>
      <c r="D789" t="s">
        <v>7939</v>
      </c>
      <c r="E789" s="1">
        <v>45345</v>
      </c>
      <c r="F789" s="6">
        <v>5094</v>
      </c>
      <c r="G789">
        <v>637</v>
      </c>
      <c r="H789" t="s">
        <v>3</v>
      </c>
      <c r="I789">
        <f>IF(shipments[[#This Row],[Boxes]]&gt;0,shipments[[#This Row],[Amount]]/shipments[[#This Row],[Boxes]],"NA")</f>
        <v>7.996860282574568</v>
      </c>
      <c r="J789" t="str">
        <f>IF(shipments[[#This Row],[Order_Status]] = "Delivered","Yes","No")</f>
        <v>Yes</v>
      </c>
      <c r="K789" t="str">
        <f>TEXT(shipments[[#This Row],[Shipdate]],"MMMM")</f>
        <v>February</v>
      </c>
      <c r="L789">
        <f>YEAR(shipments[[#This Row],[Shipdate]])</f>
        <v>2024</v>
      </c>
    </row>
    <row r="790" spans="1:12" x14ac:dyDescent="0.3">
      <c r="A790" t="s">
        <v>794</v>
      </c>
      <c r="B790" t="s">
        <v>7941</v>
      </c>
      <c r="C790" t="s">
        <v>7915</v>
      </c>
      <c r="D790" t="s">
        <v>7934</v>
      </c>
      <c r="E790" s="1">
        <v>45128</v>
      </c>
      <c r="F790" s="6">
        <v>1802.25</v>
      </c>
      <c r="G790">
        <v>258</v>
      </c>
      <c r="H790" t="s">
        <v>3</v>
      </c>
      <c r="I790">
        <f>IF(shipments[[#This Row],[Boxes]]&gt;0,shipments[[#This Row],[Amount]]/shipments[[#This Row],[Boxes]],"NA")</f>
        <v>6.9854651162790695</v>
      </c>
      <c r="J790" t="str">
        <f>IF(shipments[[#This Row],[Order_Status]] = "Delivered","Yes","No")</f>
        <v>Yes</v>
      </c>
      <c r="K790" t="str">
        <f>TEXT(shipments[[#This Row],[Shipdate]],"MMMM")</f>
        <v>July</v>
      </c>
      <c r="L790">
        <f>YEAR(shipments[[#This Row],[Shipdate]])</f>
        <v>2023</v>
      </c>
    </row>
    <row r="791" spans="1:12" x14ac:dyDescent="0.3">
      <c r="A791" t="s">
        <v>795</v>
      </c>
      <c r="B791" t="s">
        <v>7941</v>
      </c>
      <c r="C791" t="s">
        <v>7915</v>
      </c>
      <c r="D791" t="s">
        <v>7939</v>
      </c>
      <c r="E791" s="1">
        <v>45295</v>
      </c>
      <c r="F791" s="6">
        <v>3852</v>
      </c>
      <c r="G791">
        <v>428</v>
      </c>
      <c r="H791" t="s">
        <v>3</v>
      </c>
      <c r="I791">
        <f>IF(shipments[[#This Row],[Boxes]]&gt;0,shipments[[#This Row],[Amount]]/shipments[[#This Row],[Boxes]],"NA")</f>
        <v>9</v>
      </c>
      <c r="J791" t="str">
        <f>IF(shipments[[#This Row],[Order_Status]] = "Delivered","Yes","No")</f>
        <v>Yes</v>
      </c>
      <c r="K791" t="str">
        <f>TEXT(shipments[[#This Row],[Shipdate]],"MMMM")</f>
        <v>January</v>
      </c>
      <c r="L791">
        <f>YEAR(shipments[[#This Row],[Shipdate]])</f>
        <v>2024</v>
      </c>
    </row>
    <row r="792" spans="1:12" x14ac:dyDescent="0.3">
      <c r="A792" t="s">
        <v>796</v>
      </c>
      <c r="B792" t="s">
        <v>7941</v>
      </c>
      <c r="C792" t="s">
        <v>7915</v>
      </c>
      <c r="D792" t="s">
        <v>7934</v>
      </c>
      <c r="E792" s="1">
        <v>45372</v>
      </c>
      <c r="F792" s="6">
        <v>13362.75</v>
      </c>
      <c r="G792">
        <v>2673</v>
      </c>
      <c r="H792" t="s">
        <v>3</v>
      </c>
      <c r="I792">
        <f>IF(shipments[[#This Row],[Boxes]]&gt;0,shipments[[#This Row],[Amount]]/shipments[[#This Row],[Boxes]],"NA")</f>
        <v>4.9991582491582491</v>
      </c>
      <c r="J792" t="str">
        <f>IF(shipments[[#This Row],[Order_Status]] = "Delivered","Yes","No")</f>
        <v>Yes</v>
      </c>
      <c r="K792" t="str">
        <f>TEXT(shipments[[#This Row],[Shipdate]],"MMMM")</f>
        <v>March</v>
      </c>
      <c r="L792">
        <f>YEAR(shipments[[#This Row],[Shipdate]])</f>
        <v>2024</v>
      </c>
    </row>
    <row r="793" spans="1:12" x14ac:dyDescent="0.3">
      <c r="A793" t="s">
        <v>797</v>
      </c>
      <c r="B793" t="s">
        <v>7941</v>
      </c>
      <c r="C793" t="s">
        <v>7916</v>
      </c>
      <c r="D793" t="s">
        <v>7935</v>
      </c>
      <c r="E793" s="1">
        <v>45296</v>
      </c>
      <c r="F793" s="6">
        <v>749.25</v>
      </c>
      <c r="G793">
        <v>125</v>
      </c>
      <c r="H793" t="s">
        <v>3</v>
      </c>
      <c r="I793">
        <f>IF(shipments[[#This Row],[Boxes]]&gt;0,shipments[[#This Row],[Amount]]/shipments[[#This Row],[Boxes]],"NA")</f>
        <v>5.9939999999999998</v>
      </c>
      <c r="J793" t="str">
        <f>IF(shipments[[#This Row],[Order_Status]] = "Delivered","Yes","No")</f>
        <v>Yes</v>
      </c>
      <c r="K793" t="str">
        <f>TEXT(shipments[[#This Row],[Shipdate]],"MMMM")</f>
        <v>January</v>
      </c>
      <c r="L793">
        <f>YEAR(shipments[[#This Row],[Shipdate]])</f>
        <v>2024</v>
      </c>
    </row>
    <row r="794" spans="1:12" x14ac:dyDescent="0.3">
      <c r="A794" t="s">
        <v>798</v>
      </c>
      <c r="B794" t="s">
        <v>7941</v>
      </c>
      <c r="C794" t="s">
        <v>7916</v>
      </c>
      <c r="D794" t="s">
        <v>7936</v>
      </c>
      <c r="E794" s="1">
        <v>45110</v>
      </c>
      <c r="F794" s="6">
        <v>2342.25</v>
      </c>
      <c r="G794">
        <v>261</v>
      </c>
      <c r="H794" t="s">
        <v>3</v>
      </c>
      <c r="I794">
        <f>IF(shipments[[#This Row],[Boxes]]&gt;0,shipments[[#This Row],[Amount]]/shipments[[#This Row],[Boxes]],"NA")</f>
        <v>8.9741379310344822</v>
      </c>
      <c r="J794" t="str">
        <f>IF(shipments[[#This Row],[Order_Status]] = "Delivered","Yes","No")</f>
        <v>Yes</v>
      </c>
      <c r="K794" t="str">
        <f>TEXT(shipments[[#This Row],[Shipdate]],"MMMM")</f>
        <v>July</v>
      </c>
      <c r="L794">
        <f>YEAR(shipments[[#This Row],[Shipdate]])</f>
        <v>2023</v>
      </c>
    </row>
    <row r="795" spans="1:12" x14ac:dyDescent="0.3">
      <c r="A795" t="s">
        <v>799</v>
      </c>
      <c r="B795" t="s">
        <v>7941</v>
      </c>
      <c r="C795" t="s">
        <v>7916</v>
      </c>
      <c r="D795" t="s">
        <v>7934</v>
      </c>
      <c r="E795" s="1">
        <v>45132</v>
      </c>
      <c r="F795" s="6">
        <v>6543</v>
      </c>
      <c r="G795">
        <v>818</v>
      </c>
      <c r="H795" t="s">
        <v>3</v>
      </c>
      <c r="I795">
        <f>IF(shipments[[#This Row],[Boxes]]&gt;0,shipments[[#This Row],[Amount]]/shipments[[#This Row],[Boxes]],"NA")</f>
        <v>7.9987775061124697</v>
      </c>
      <c r="J795" t="str">
        <f>IF(shipments[[#This Row],[Order_Status]] = "Delivered","Yes","No")</f>
        <v>Yes</v>
      </c>
      <c r="K795" t="str">
        <f>TEXT(shipments[[#This Row],[Shipdate]],"MMMM")</f>
        <v>July</v>
      </c>
      <c r="L795">
        <f>YEAR(shipments[[#This Row],[Shipdate]])</f>
        <v>2023</v>
      </c>
    </row>
    <row r="796" spans="1:12" x14ac:dyDescent="0.3">
      <c r="A796" t="s">
        <v>800</v>
      </c>
      <c r="B796" t="s">
        <v>7941</v>
      </c>
      <c r="C796" t="s">
        <v>7916</v>
      </c>
      <c r="D796" t="s">
        <v>7934</v>
      </c>
      <c r="E796" s="1">
        <v>45169</v>
      </c>
      <c r="F796" s="6">
        <v>1716.75</v>
      </c>
      <c r="G796">
        <v>215</v>
      </c>
      <c r="H796" t="s">
        <v>3</v>
      </c>
      <c r="I796">
        <f>IF(shipments[[#This Row],[Boxes]]&gt;0,shipments[[#This Row],[Amount]]/shipments[[#This Row],[Boxes]],"NA")</f>
        <v>7.9848837209302328</v>
      </c>
      <c r="J796" t="str">
        <f>IF(shipments[[#This Row],[Order_Status]] = "Delivered","Yes","No")</f>
        <v>Yes</v>
      </c>
      <c r="K796" t="str">
        <f>TEXT(shipments[[#This Row],[Shipdate]],"MMMM")</f>
        <v>August</v>
      </c>
      <c r="L796">
        <f>YEAR(shipments[[#This Row],[Shipdate]])</f>
        <v>2023</v>
      </c>
    </row>
    <row r="797" spans="1:12" x14ac:dyDescent="0.3">
      <c r="A797" t="s">
        <v>801</v>
      </c>
      <c r="B797" t="s">
        <v>7941</v>
      </c>
      <c r="C797" t="s">
        <v>7916</v>
      </c>
      <c r="D797" t="s">
        <v>7939</v>
      </c>
      <c r="E797" s="1">
        <v>44995</v>
      </c>
      <c r="F797" s="6">
        <v>1503</v>
      </c>
      <c r="G797">
        <v>301</v>
      </c>
      <c r="H797" t="s">
        <v>3</v>
      </c>
      <c r="I797">
        <f>IF(shipments[[#This Row],[Boxes]]&gt;0,shipments[[#This Row],[Amount]]/shipments[[#This Row],[Boxes]],"NA")</f>
        <v>4.9933554817275745</v>
      </c>
      <c r="J797" t="str">
        <f>IF(shipments[[#This Row],[Order_Status]] = "Delivered","Yes","No")</f>
        <v>Yes</v>
      </c>
      <c r="K797" t="str">
        <f>TEXT(shipments[[#This Row],[Shipdate]],"MMMM")</f>
        <v>March</v>
      </c>
      <c r="L797">
        <f>YEAR(shipments[[#This Row],[Shipdate]])</f>
        <v>2023</v>
      </c>
    </row>
    <row r="798" spans="1:12" x14ac:dyDescent="0.3">
      <c r="A798" t="s">
        <v>802</v>
      </c>
      <c r="B798" t="s">
        <v>7941</v>
      </c>
      <c r="C798" t="s">
        <v>7916</v>
      </c>
      <c r="D798" t="s">
        <v>7935</v>
      </c>
      <c r="E798" s="1">
        <v>45349</v>
      </c>
      <c r="F798" s="6">
        <v>3246.75</v>
      </c>
      <c r="G798">
        <v>650</v>
      </c>
      <c r="H798" t="s">
        <v>3</v>
      </c>
      <c r="I798">
        <f>IF(shipments[[#This Row],[Boxes]]&gt;0,shipments[[#This Row],[Amount]]/shipments[[#This Row],[Boxes]],"NA")</f>
        <v>4.9950000000000001</v>
      </c>
      <c r="J798" t="str">
        <f>IF(shipments[[#This Row],[Order_Status]] = "Delivered","Yes","No")</f>
        <v>Yes</v>
      </c>
      <c r="K798" t="str">
        <f>TEXT(shipments[[#This Row],[Shipdate]],"MMMM")</f>
        <v>February</v>
      </c>
      <c r="L798">
        <f>YEAR(shipments[[#This Row],[Shipdate]])</f>
        <v>2024</v>
      </c>
    </row>
    <row r="799" spans="1:12" x14ac:dyDescent="0.3">
      <c r="A799" t="s">
        <v>803</v>
      </c>
      <c r="B799" t="s">
        <v>7941</v>
      </c>
      <c r="C799" t="s">
        <v>7916</v>
      </c>
      <c r="D799" t="s">
        <v>7938</v>
      </c>
      <c r="E799" s="1">
        <v>45001</v>
      </c>
      <c r="F799" s="6">
        <v>8595</v>
      </c>
      <c r="G799">
        <v>1719</v>
      </c>
      <c r="H799" t="s">
        <v>3</v>
      </c>
      <c r="I799">
        <f>IF(shipments[[#This Row],[Boxes]]&gt;0,shipments[[#This Row],[Amount]]/shipments[[#This Row],[Boxes]],"NA")</f>
        <v>5</v>
      </c>
      <c r="J799" t="str">
        <f>IF(shipments[[#This Row],[Order_Status]] = "Delivered","Yes","No")</f>
        <v>Yes</v>
      </c>
      <c r="K799" t="str">
        <f>TEXT(shipments[[#This Row],[Shipdate]],"MMMM")</f>
        <v>March</v>
      </c>
      <c r="L799">
        <f>YEAR(shipments[[#This Row],[Shipdate]])</f>
        <v>2023</v>
      </c>
    </row>
    <row r="800" spans="1:12" x14ac:dyDescent="0.3">
      <c r="A800" t="s">
        <v>804</v>
      </c>
      <c r="B800" t="s">
        <v>7941</v>
      </c>
      <c r="C800" t="s">
        <v>7917</v>
      </c>
      <c r="D800" t="s">
        <v>7936</v>
      </c>
      <c r="E800" s="1">
        <v>45469</v>
      </c>
      <c r="F800" s="6">
        <v>3417.75</v>
      </c>
      <c r="G800">
        <v>143</v>
      </c>
      <c r="H800" t="s">
        <v>3</v>
      </c>
      <c r="I800">
        <f>IF(shipments[[#This Row],[Boxes]]&gt;0,shipments[[#This Row],[Amount]]/shipments[[#This Row],[Boxes]],"NA")</f>
        <v>23.90034965034965</v>
      </c>
      <c r="J800" t="str">
        <f>IF(shipments[[#This Row],[Order_Status]] = "Delivered","Yes","No")</f>
        <v>Yes</v>
      </c>
      <c r="K800" t="str">
        <f>TEXT(shipments[[#This Row],[Shipdate]],"MMMM")</f>
        <v>June</v>
      </c>
      <c r="L800">
        <f>YEAR(shipments[[#This Row],[Shipdate]])</f>
        <v>2024</v>
      </c>
    </row>
    <row r="801" spans="1:12" x14ac:dyDescent="0.3">
      <c r="A801" t="s">
        <v>805</v>
      </c>
      <c r="B801" t="s">
        <v>7941</v>
      </c>
      <c r="C801" t="s">
        <v>7917</v>
      </c>
      <c r="D801" t="s">
        <v>7939</v>
      </c>
      <c r="E801" s="1">
        <v>45113</v>
      </c>
      <c r="F801" s="6">
        <v>4749.75</v>
      </c>
      <c r="G801">
        <v>183</v>
      </c>
      <c r="H801" t="s">
        <v>3</v>
      </c>
      <c r="I801">
        <f>IF(shipments[[#This Row],[Boxes]]&gt;0,shipments[[#This Row],[Amount]]/shipments[[#This Row],[Boxes]],"NA")</f>
        <v>25.954918032786885</v>
      </c>
      <c r="J801" t="str">
        <f>IF(shipments[[#This Row],[Order_Status]] = "Delivered","Yes","No")</f>
        <v>Yes</v>
      </c>
      <c r="K801" t="str">
        <f>TEXT(shipments[[#This Row],[Shipdate]],"MMMM")</f>
        <v>July</v>
      </c>
      <c r="L801">
        <f>YEAR(shipments[[#This Row],[Shipdate]])</f>
        <v>2023</v>
      </c>
    </row>
    <row r="802" spans="1:12" x14ac:dyDescent="0.3">
      <c r="A802" t="s">
        <v>806</v>
      </c>
      <c r="B802" t="s">
        <v>7941</v>
      </c>
      <c r="C802" t="s">
        <v>7918</v>
      </c>
      <c r="D802" t="s">
        <v>7939</v>
      </c>
      <c r="E802" s="1">
        <v>44966</v>
      </c>
      <c r="F802" s="6">
        <v>5589</v>
      </c>
      <c r="G802">
        <v>224</v>
      </c>
      <c r="H802" t="s">
        <v>3</v>
      </c>
      <c r="I802">
        <f>IF(shipments[[#This Row],[Boxes]]&gt;0,shipments[[#This Row],[Amount]]/shipments[[#This Row],[Boxes]],"NA")</f>
        <v>24.950892857142858</v>
      </c>
      <c r="J802" t="str">
        <f>IF(shipments[[#This Row],[Order_Status]] = "Delivered","Yes","No")</f>
        <v>Yes</v>
      </c>
      <c r="K802" t="str">
        <f>TEXT(shipments[[#This Row],[Shipdate]],"MMMM")</f>
        <v>February</v>
      </c>
      <c r="L802">
        <f>YEAR(shipments[[#This Row],[Shipdate]])</f>
        <v>2023</v>
      </c>
    </row>
    <row r="803" spans="1:12" x14ac:dyDescent="0.3">
      <c r="A803" t="s">
        <v>807</v>
      </c>
      <c r="B803" t="s">
        <v>7941</v>
      </c>
      <c r="C803" t="s">
        <v>7918</v>
      </c>
      <c r="D803" t="s">
        <v>7939</v>
      </c>
      <c r="E803" s="1">
        <v>45331</v>
      </c>
      <c r="F803" s="6">
        <v>6106.5</v>
      </c>
      <c r="G803">
        <v>227</v>
      </c>
      <c r="H803" t="s">
        <v>3</v>
      </c>
      <c r="I803">
        <f>IF(shipments[[#This Row],[Boxes]]&gt;0,shipments[[#This Row],[Amount]]/shipments[[#This Row],[Boxes]],"NA")</f>
        <v>26.900881057268723</v>
      </c>
      <c r="J803" t="str">
        <f>IF(shipments[[#This Row],[Order_Status]] = "Delivered","Yes","No")</f>
        <v>Yes</v>
      </c>
      <c r="K803" t="str">
        <f>TEXT(shipments[[#This Row],[Shipdate]],"MMMM")</f>
        <v>February</v>
      </c>
      <c r="L803">
        <f>YEAR(shipments[[#This Row],[Shipdate]])</f>
        <v>2024</v>
      </c>
    </row>
    <row r="804" spans="1:12" x14ac:dyDescent="0.3">
      <c r="A804" t="s">
        <v>808</v>
      </c>
      <c r="B804" t="s">
        <v>7941</v>
      </c>
      <c r="C804" t="s">
        <v>7919</v>
      </c>
      <c r="D804" t="s">
        <v>7939</v>
      </c>
      <c r="E804" s="1">
        <v>45069</v>
      </c>
      <c r="F804" s="6">
        <v>553.5</v>
      </c>
      <c r="G804">
        <v>28</v>
      </c>
      <c r="H804" t="s">
        <v>3</v>
      </c>
      <c r="I804">
        <f>IF(shipments[[#This Row],[Boxes]]&gt;0,shipments[[#This Row],[Amount]]/shipments[[#This Row],[Boxes]],"NA")</f>
        <v>19.767857142857142</v>
      </c>
      <c r="J804" t="str">
        <f>IF(shipments[[#This Row],[Order_Status]] = "Delivered","Yes","No")</f>
        <v>Yes</v>
      </c>
      <c r="K804" t="str">
        <f>TEXT(shipments[[#This Row],[Shipdate]],"MMMM")</f>
        <v>May</v>
      </c>
      <c r="L804">
        <f>YEAR(shipments[[#This Row],[Shipdate]])</f>
        <v>2023</v>
      </c>
    </row>
    <row r="805" spans="1:12" x14ac:dyDescent="0.3">
      <c r="A805" t="s">
        <v>809</v>
      </c>
      <c r="B805" t="s">
        <v>7941</v>
      </c>
      <c r="C805" t="s">
        <v>7919</v>
      </c>
      <c r="D805" t="s">
        <v>7938</v>
      </c>
      <c r="E805" s="1">
        <v>44964</v>
      </c>
      <c r="F805" s="6">
        <v>3406.5</v>
      </c>
      <c r="G805">
        <v>171</v>
      </c>
      <c r="H805" t="s">
        <v>3</v>
      </c>
      <c r="I805">
        <f>IF(shipments[[#This Row],[Boxes]]&gt;0,shipments[[#This Row],[Amount]]/shipments[[#This Row],[Boxes]],"NA")</f>
        <v>19.921052631578949</v>
      </c>
      <c r="J805" t="str">
        <f>IF(shipments[[#This Row],[Order_Status]] = "Delivered","Yes","No")</f>
        <v>Yes</v>
      </c>
      <c r="K805" t="str">
        <f>TEXT(shipments[[#This Row],[Shipdate]],"MMMM")</f>
        <v>February</v>
      </c>
      <c r="L805">
        <f>YEAR(shipments[[#This Row],[Shipdate]])</f>
        <v>2023</v>
      </c>
    </row>
    <row r="806" spans="1:12" x14ac:dyDescent="0.3">
      <c r="A806" t="s">
        <v>810</v>
      </c>
      <c r="B806" t="s">
        <v>7941</v>
      </c>
      <c r="C806" t="s">
        <v>7921</v>
      </c>
      <c r="D806" t="s">
        <v>7935</v>
      </c>
      <c r="E806" s="1">
        <v>45301</v>
      </c>
      <c r="F806" s="6">
        <v>7731</v>
      </c>
      <c r="G806">
        <v>516</v>
      </c>
      <c r="H806" t="s">
        <v>3</v>
      </c>
      <c r="I806">
        <f>IF(shipments[[#This Row],[Boxes]]&gt;0,shipments[[#This Row],[Amount]]/shipments[[#This Row],[Boxes]],"NA")</f>
        <v>14.982558139534884</v>
      </c>
      <c r="J806" t="str">
        <f>IF(shipments[[#This Row],[Order_Status]] = "Delivered","Yes","No")</f>
        <v>Yes</v>
      </c>
      <c r="K806" t="str">
        <f>TEXT(shipments[[#This Row],[Shipdate]],"MMMM")</f>
        <v>January</v>
      </c>
      <c r="L806">
        <f>YEAR(shipments[[#This Row],[Shipdate]])</f>
        <v>2024</v>
      </c>
    </row>
    <row r="807" spans="1:12" x14ac:dyDescent="0.3">
      <c r="A807" s="21" t="s">
        <v>811</v>
      </c>
      <c r="B807" s="21" t="s">
        <v>7941</v>
      </c>
      <c r="C807" s="21" t="s">
        <v>7921</v>
      </c>
      <c r="D807" s="21" t="s">
        <v>7939</v>
      </c>
      <c r="E807" s="22">
        <v>45516</v>
      </c>
      <c r="F807" s="23">
        <v>2488.5</v>
      </c>
      <c r="G807" s="21">
        <v>156</v>
      </c>
      <c r="H807" s="21" t="s">
        <v>9</v>
      </c>
      <c r="I807" s="21">
        <f>IF(shipments[[#This Row],[Boxes]]&gt;0,shipments[[#This Row],[Amount]]/shipments[[#This Row],[Boxes]],"NA")</f>
        <v>15.951923076923077</v>
      </c>
      <c r="J807" s="21" t="str">
        <f>IF(shipments[[#This Row],[Order_Status]] = "Delivered","Yes","No")</f>
        <v>No</v>
      </c>
      <c r="K807" s="21" t="str">
        <f>TEXT(shipments[[#This Row],[Shipdate]],"MMMM")</f>
        <v>August</v>
      </c>
      <c r="L807" s="21">
        <f>YEAR(shipments[[#This Row],[Shipdate]])</f>
        <v>2024</v>
      </c>
    </row>
    <row r="808" spans="1:12" x14ac:dyDescent="0.3">
      <c r="A808" s="21" t="s">
        <v>812</v>
      </c>
      <c r="B808" s="21" t="s">
        <v>7941</v>
      </c>
      <c r="C808" s="21" t="s">
        <v>7921</v>
      </c>
      <c r="D808" s="21" t="s">
        <v>7939</v>
      </c>
      <c r="E808" s="22">
        <v>45561</v>
      </c>
      <c r="F808" s="23">
        <v>1417.5</v>
      </c>
      <c r="G808" s="21">
        <v>89</v>
      </c>
      <c r="H808" s="21" t="s">
        <v>16</v>
      </c>
      <c r="I808" s="21">
        <f>IF(shipments[[#This Row],[Boxes]]&gt;0,shipments[[#This Row],[Amount]]/shipments[[#This Row],[Boxes]],"NA")</f>
        <v>15.926966292134832</v>
      </c>
      <c r="J808" s="21" t="str">
        <f>IF(shipments[[#This Row],[Order_Status]] = "Delivered","Yes","No")</f>
        <v>No</v>
      </c>
      <c r="K808" s="21" t="str">
        <f>TEXT(shipments[[#This Row],[Shipdate]],"MMMM")</f>
        <v>September</v>
      </c>
      <c r="L808" s="21">
        <f>YEAR(shipments[[#This Row],[Shipdate]])</f>
        <v>2024</v>
      </c>
    </row>
    <row r="809" spans="1:12" x14ac:dyDescent="0.3">
      <c r="A809" t="s">
        <v>813</v>
      </c>
      <c r="B809" t="s">
        <v>7941</v>
      </c>
      <c r="C809" t="s">
        <v>7921</v>
      </c>
      <c r="D809" t="s">
        <v>7939</v>
      </c>
      <c r="E809" s="1">
        <v>45425</v>
      </c>
      <c r="F809" s="6">
        <v>429.75</v>
      </c>
      <c r="G809">
        <v>31</v>
      </c>
      <c r="H809" t="s">
        <v>3</v>
      </c>
      <c r="I809">
        <f>IF(shipments[[#This Row],[Boxes]]&gt;0,shipments[[#This Row],[Amount]]/shipments[[#This Row],[Boxes]],"NA")</f>
        <v>13.862903225806452</v>
      </c>
      <c r="J809" t="str">
        <f>IF(shipments[[#This Row],[Order_Status]] = "Delivered","Yes","No")</f>
        <v>Yes</v>
      </c>
      <c r="K809" t="str">
        <f>TEXT(shipments[[#This Row],[Shipdate]],"MMMM")</f>
        <v>May</v>
      </c>
      <c r="L809">
        <f>YEAR(shipments[[#This Row],[Shipdate]])</f>
        <v>2024</v>
      </c>
    </row>
    <row r="810" spans="1:12" x14ac:dyDescent="0.3">
      <c r="A810" t="s">
        <v>814</v>
      </c>
      <c r="B810" t="s">
        <v>7941</v>
      </c>
      <c r="C810" t="s">
        <v>7921</v>
      </c>
      <c r="D810" t="s">
        <v>7934</v>
      </c>
      <c r="E810" s="1">
        <v>45272</v>
      </c>
      <c r="F810" s="6">
        <v>7074</v>
      </c>
      <c r="G810">
        <v>506</v>
      </c>
      <c r="H810" t="s">
        <v>3</v>
      </c>
      <c r="I810">
        <f>IF(shipments[[#This Row],[Boxes]]&gt;0,shipments[[#This Row],[Amount]]/shipments[[#This Row],[Boxes]],"NA")</f>
        <v>13.980237154150197</v>
      </c>
      <c r="J810" t="str">
        <f>IF(shipments[[#This Row],[Order_Status]] = "Delivered","Yes","No")</f>
        <v>Yes</v>
      </c>
      <c r="K810" t="str">
        <f>TEXT(shipments[[#This Row],[Shipdate]],"MMMM")</f>
        <v>December</v>
      </c>
      <c r="L810">
        <f>YEAR(shipments[[#This Row],[Shipdate]])</f>
        <v>2023</v>
      </c>
    </row>
    <row r="811" spans="1:12" x14ac:dyDescent="0.3">
      <c r="A811" t="s">
        <v>815</v>
      </c>
      <c r="B811" t="s">
        <v>7941</v>
      </c>
      <c r="C811" t="s">
        <v>7921</v>
      </c>
      <c r="D811" t="s">
        <v>7936</v>
      </c>
      <c r="E811" s="1">
        <v>45443</v>
      </c>
      <c r="F811" s="6">
        <v>16319.25</v>
      </c>
      <c r="G811">
        <v>1360</v>
      </c>
      <c r="H811" t="s">
        <v>3</v>
      </c>
      <c r="I811">
        <f>IF(shipments[[#This Row],[Boxes]]&gt;0,shipments[[#This Row],[Amount]]/shipments[[#This Row],[Boxes]],"NA")</f>
        <v>11.999448529411765</v>
      </c>
      <c r="J811" t="str">
        <f>IF(shipments[[#This Row],[Order_Status]] = "Delivered","Yes","No")</f>
        <v>Yes</v>
      </c>
      <c r="K811" t="str">
        <f>TEXT(shipments[[#This Row],[Shipdate]],"MMMM")</f>
        <v>May</v>
      </c>
      <c r="L811">
        <f>YEAR(shipments[[#This Row],[Shipdate]])</f>
        <v>2024</v>
      </c>
    </row>
    <row r="812" spans="1:12" x14ac:dyDescent="0.3">
      <c r="A812" t="s">
        <v>816</v>
      </c>
      <c r="B812" t="s">
        <v>7941</v>
      </c>
      <c r="C812" t="s">
        <v>7921</v>
      </c>
      <c r="D812" t="s">
        <v>7939</v>
      </c>
      <c r="E812" s="1">
        <v>45021</v>
      </c>
      <c r="F812" s="6">
        <v>562.5</v>
      </c>
      <c r="G812">
        <v>47</v>
      </c>
      <c r="H812" t="s">
        <v>3</v>
      </c>
      <c r="I812">
        <f>IF(shipments[[#This Row],[Boxes]]&gt;0,shipments[[#This Row],[Amount]]/shipments[[#This Row],[Boxes]],"NA")</f>
        <v>11.968085106382979</v>
      </c>
      <c r="J812" t="str">
        <f>IF(shipments[[#This Row],[Order_Status]] = "Delivered","Yes","No")</f>
        <v>Yes</v>
      </c>
      <c r="K812" t="str">
        <f>TEXT(shipments[[#This Row],[Shipdate]],"MMMM")</f>
        <v>April</v>
      </c>
      <c r="L812">
        <f>YEAR(shipments[[#This Row],[Shipdate]])</f>
        <v>2023</v>
      </c>
    </row>
    <row r="813" spans="1:12" x14ac:dyDescent="0.3">
      <c r="A813" t="s">
        <v>817</v>
      </c>
      <c r="B813" t="s">
        <v>7941</v>
      </c>
      <c r="C813" t="s">
        <v>7922</v>
      </c>
      <c r="D813" t="s">
        <v>7939</v>
      </c>
      <c r="E813" s="1">
        <v>45356</v>
      </c>
      <c r="F813" s="6">
        <v>10971</v>
      </c>
      <c r="G813">
        <v>646</v>
      </c>
      <c r="H813" t="s">
        <v>3</v>
      </c>
      <c r="I813">
        <f>IF(shipments[[#This Row],[Boxes]]&gt;0,shipments[[#This Row],[Amount]]/shipments[[#This Row],[Boxes]],"NA")</f>
        <v>16.982972136222909</v>
      </c>
      <c r="J813" t="str">
        <f>IF(shipments[[#This Row],[Order_Status]] = "Delivered","Yes","No")</f>
        <v>Yes</v>
      </c>
      <c r="K813" t="str">
        <f>TEXT(shipments[[#This Row],[Shipdate]],"MMMM")</f>
        <v>March</v>
      </c>
      <c r="L813">
        <f>YEAR(shipments[[#This Row],[Shipdate]])</f>
        <v>2024</v>
      </c>
    </row>
    <row r="814" spans="1:12" x14ac:dyDescent="0.3">
      <c r="A814" s="21" t="s">
        <v>818</v>
      </c>
      <c r="B814" s="21" t="s">
        <v>7941</v>
      </c>
      <c r="C814" s="21" t="s">
        <v>7922</v>
      </c>
      <c r="D814" s="21" t="s">
        <v>7938</v>
      </c>
      <c r="E814" s="22">
        <v>45531</v>
      </c>
      <c r="F814" s="23">
        <v>8635.5</v>
      </c>
      <c r="G814" s="21">
        <v>508</v>
      </c>
      <c r="H814" s="21" t="s">
        <v>9</v>
      </c>
      <c r="I814" s="21">
        <f>IF(shipments[[#This Row],[Boxes]]&gt;0,shipments[[#This Row],[Amount]]/shipments[[#This Row],[Boxes]],"NA")</f>
        <v>16.999015748031496</v>
      </c>
      <c r="J814" s="21" t="str">
        <f>IF(shipments[[#This Row],[Order_Status]] = "Delivered","Yes","No")</f>
        <v>No</v>
      </c>
      <c r="K814" s="21" t="str">
        <f>TEXT(shipments[[#This Row],[Shipdate]],"MMMM")</f>
        <v>August</v>
      </c>
      <c r="L814" s="21">
        <f>YEAR(shipments[[#This Row],[Shipdate]])</f>
        <v>2024</v>
      </c>
    </row>
    <row r="815" spans="1:12" x14ac:dyDescent="0.3">
      <c r="A815" t="s">
        <v>819</v>
      </c>
      <c r="B815" t="s">
        <v>7941</v>
      </c>
      <c r="C815" t="s">
        <v>7922</v>
      </c>
      <c r="D815" t="s">
        <v>7939</v>
      </c>
      <c r="E815" s="1">
        <v>45134</v>
      </c>
      <c r="F815" s="6">
        <v>5240.25</v>
      </c>
      <c r="G815">
        <v>309</v>
      </c>
      <c r="H815" t="s">
        <v>3</v>
      </c>
      <c r="I815">
        <f>IF(shipments[[#This Row],[Boxes]]&gt;0,shipments[[#This Row],[Amount]]/shipments[[#This Row],[Boxes]],"NA")</f>
        <v>16.958737864077669</v>
      </c>
      <c r="J815" t="str">
        <f>IF(shipments[[#This Row],[Order_Status]] = "Delivered","Yes","No")</f>
        <v>Yes</v>
      </c>
      <c r="K815" t="str">
        <f>TEXT(shipments[[#This Row],[Shipdate]],"MMMM")</f>
        <v>July</v>
      </c>
      <c r="L815">
        <f>YEAR(shipments[[#This Row],[Shipdate]])</f>
        <v>2023</v>
      </c>
    </row>
    <row r="816" spans="1:12" x14ac:dyDescent="0.3">
      <c r="A816" t="s">
        <v>820</v>
      </c>
      <c r="B816" t="s">
        <v>7941</v>
      </c>
      <c r="C816" t="s">
        <v>7924</v>
      </c>
      <c r="D816" t="s">
        <v>7935</v>
      </c>
      <c r="E816" s="1">
        <v>45271</v>
      </c>
      <c r="F816" s="6">
        <v>4329</v>
      </c>
      <c r="G816">
        <v>433</v>
      </c>
      <c r="H816" t="s">
        <v>3</v>
      </c>
      <c r="I816">
        <f>IF(shipments[[#This Row],[Boxes]]&gt;0,shipments[[#This Row],[Amount]]/shipments[[#This Row],[Boxes]],"NA")</f>
        <v>9.9976905311778292</v>
      </c>
      <c r="J816" t="str">
        <f>IF(shipments[[#This Row],[Order_Status]] = "Delivered","Yes","No")</f>
        <v>Yes</v>
      </c>
      <c r="K816" t="str">
        <f>TEXT(shipments[[#This Row],[Shipdate]],"MMMM")</f>
        <v>December</v>
      </c>
      <c r="L816">
        <f>YEAR(shipments[[#This Row],[Shipdate]])</f>
        <v>2023</v>
      </c>
    </row>
    <row r="817" spans="1:12" x14ac:dyDescent="0.3">
      <c r="A817" t="s">
        <v>821</v>
      </c>
      <c r="B817" t="s">
        <v>7941</v>
      </c>
      <c r="C817" t="s">
        <v>7924</v>
      </c>
      <c r="D817" t="s">
        <v>7938</v>
      </c>
      <c r="E817" s="1">
        <v>44956</v>
      </c>
      <c r="F817" s="6">
        <v>7834.5</v>
      </c>
      <c r="G817">
        <v>871</v>
      </c>
      <c r="H817" t="s">
        <v>3</v>
      </c>
      <c r="I817">
        <f>IF(shipments[[#This Row],[Boxes]]&gt;0,shipments[[#This Row],[Amount]]/shipments[[#This Row],[Boxes]],"NA")</f>
        <v>8.994833524684271</v>
      </c>
      <c r="J817" t="str">
        <f>IF(shipments[[#This Row],[Order_Status]] = "Delivered","Yes","No")</f>
        <v>Yes</v>
      </c>
      <c r="K817" t="str">
        <f>TEXT(shipments[[#This Row],[Shipdate]],"MMMM")</f>
        <v>January</v>
      </c>
      <c r="L817">
        <f>YEAR(shipments[[#This Row],[Shipdate]])</f>
        <v>2023</v>
      </c>
    </row>
    <row r="818" spans="1:12" x14ac:dyDescent="0.3">
      <c r="A818" s="21" t="s">
        <v>822</v>
      </c>
      <c r="B818" s="21" t="s">
        <v>7941</v>
      </c>
      <c r="C818" s="21" t="s">
        <v>7924</v>
      </c>
      <c r="D818" s="21" t="s">
        <v>7934</v>
      </c>
      <c r="E818" s="22">
        <v>45499</v>
      </c>
      <c r="F818" s="23">
        <v>6302.25</v>
      </c>
      <c r="G818" s="21">
        <v>701</v>
      </c>
      <c r="H818" s="21" t="s">
        <v>9</v>
      </c>
      <c r="I818" s="21">
        <f>IF(shipments[[#This Row],[Boxes]]&gt;0,shipments[[#This Row],[Amount]]/shipments[[#This Row],[Boxes]],"NA")</f>
        <v>8.9903708987161206</v>
      </c>
      <c r="J818" s="21" t="str">
        <f>IF(shipments[[#This Row],[Order_Status]] = "Delivered","Yes","No")</f>
        <v>No</v>
      </c>
      <c r="K818" s="21" t="str">
        <f>TEXT(shipments[[#This Row],[Shipdate]],"MMMM")</f>
        <v>July</v>
      </c>
      <c r="L818" s="21">
        <f>YEAR(shipments[[#This Row],[Shipdate]])</f>
        <v>2024</v>
      </c>
    </row>
    <row r="819" spans="1:12" x14ac:dyDescent="0.3">
      <c r="A819" t="s">
        <v>823</v>
      </c>
      <c r="B819" t="s">
        <v>7941</v>
      </c>
      <c r="C819" t="s">
        <v>7924</v>
      </c>
      <c r="D819" t="s">
        <v>7937</v>
      </c>
      <c r="E819" s="1">
        <v>45440</v>
      </c>
      <c r="F819" s="6">
        <v>9247.5</v>
      </c>
      <c r="G819">
        <v>925</v>
      </c>
      <c r="H819" t="s">
        <v>3</v>
      </c>
      <c r="I819">
        <f>IF(shipments[[#This Row],[Boxes]]&gt;0,shipments[[#This Row],[Amount]]/shipments[[#This Row],[Boxes]],"NA")</f>
        <v>9.9972972972972975</v>
      </c>
      <c r="J819" t="str">
        <f>IF(shipments[[#This Row],[Order_Status]] = "Delivered","Yes","No")</f>
        <v>Yes</v>
      </c>
      <c r="K819" t="str">
        <f>TEXT(shipments[[#This Row],[Shipdate]],"MMMM")</f>
        <v>May</v>
      </c>
      <c r="L819">
        <f>YEAR(shipments[[#This Row],[Shipdate]])</f>
        <v>2024</v>
      </c>
    </row>
    <row r="820" spans="1:12" x14ac:dyDescent="0.3">
      <c r="A820" t="s">
        <v>824</v>
      </c>
      <c r="B820" t="s">
        <v>7941</v>
      </c>
      <c r="C820" t="s">
        <v>7925</v>
      </c>
      <c r="D820" t="s">
        <v>7937</v>
      </c>
      <c r="E820" s="1">
        <v>45148</v>
      </c>
      <c r="F820" s="6">
        <v>5834.25</v>
      </c>
      <c r="G820">
        <v>417</v>
      </c>
      <c r="H820" t="s">
        <v>3</v>
      </c>
      <c r="I820">
        <f>IF(shipments[[#This Row],[Boxes]]&gt;0,shipments[[#This Row],[Amount]]/shipments[[#This Row],[Boxes]],"NA")</f>
        <v>13.991007194244604</v>
      </c>
      <c r="J820" t="str">
        <f>IF(shipments[[#This Row],[Order_Status]] = "Delivered","Yes","No")</f>
        <v>Yes</v>
      </c>
      <c r="K820" t="str">
        <f>TEXT(shipments[[#This Row],[Shipdate]],"MMMM")</f>
        <v>August</v>
      </c>
      <c r="L820">
        <f>YEAR(shipments[[#This Row],[Shipdate]])</f>
        <v>2023</v>
      </c>
    </row>
    <row r="821" spans="1:12" x14ac:dyDescent="0.3">
      <c r="A821" t="s">
        <v>825</v>
      </c>
      <c r="B821" t="s">
        <v>7941</v>
      </c>
      <c r="C821" t="s">
        <v>7925</v>
      </c>
      <c r="D821" t="s">
        <v>7938</v>
      </c>
      <c r="E821" s="1">
        <v>45462</v>
      </c>
      <c r="F821" s="6">
        <v>6941.25</v>
      </c>
      <c r="G821">
        <v>496</v>
      </c>
      <c r="H821" t="s">
        <v>3</v>
      </c>
      <c r="I821">
        <f>IF(shipments[[#This Row],[Boxes]]&gt;0,shipments[[#This Row],[Amount]]/shipments[[#This Row],[Boxes]],"NA")</f>
        <v>13.99445564516129</v>
      </c>
      <c r="J821" t="str">
        <f>IF(shipments[[#This Row],[Order_Status]] = "Delivered","Yes","No")</f>
        <v>Yes</v>
      </c>
      <c r="K821" t="str">
        <f>TEXT(shipments[[#This Row],[Shipdate]],"MMMM")</f>
        <v>June</v>
      </c>
      <c r="L821">
        <f>YEAR(shipments[[#This Row],[Shipdate]])</f>
        <v>2024</v>
      </c>
    </row>
    <row r="822" spans="1:12" x14ac:dyDescent="0.3">
      <c r="A822" t="s">
        <v>826</v>
      </c>
      <c r="B822" t="s">
        <v>7941</v>
      </c>
      <c r="C822" t="s">
        <v>7925</v>
      </c>
      <c r="D822" t="s">
        <v>7938</v>
      </c>
      <c r="E822" s="1">
        <v>45310</v>
      </c>
      <c r="F822" s="6">
        <v>5440.5</v>
      </c>
      <c r="G822">
        <v>303</v>
      </c>
      <c r="H822" t="s">
        <v>3</v>
      </c>
      <c r="I822">
        <f>IF(shipments[[#This Row],[Boxes]]&gt;0,shipments[[#This Row],[Amount]]/shipments[[#This Row],[Boxes]],"NA")</f>
        <v>17.955445544554454</v>
      </c>
      <c r="J822" t="str">
        <f>IF(shipments[[#This Row],[Order_Status]] = "Delivered","Yes","No")</f>
        <v>Yes</v>
      </c>
      <c r="K822" t="str">
        <f>TEXT(shipments[[#This Row],[Shipdate]],"MMMM")</f>
        <v>January</v>
      </c>
      <c r="L822">
        <f>YEAR(shipments[[#This Row],[Shipdate]])</f>
        <v>2024</v>
      </c>
    </row>
    <row r="823" spans="1:12" x14ac:dyDescent="0.3">
      <c r="A823" t="s">
        <v>827</v>
      </c>
      <c r="B823" t="s">
        <v>7941</v>
      </c>
      <c r="C823" t="s">
        <v>7925</v>
      </c>
      <c r="D823" t="s">
        <v>7939</v>
      </c>
      <c r="E823" s="1">
        <v>44957</v>
      </c>
      <c r="F823" s="6">
        <v>6563.25</v>
      </c>
      <c r="G823">
        <v>365</v>
      </c>
      <c r="H823" t="s">
        <v>3</v>
      </c>
      <c r="I823">
        <f>IF(shipments[[#This Row],[Boxes]]&gt;0,shipments[[#This Row],[Amount]]/shipments[[#This Row],[Boxes]],"NA")</f>
        <v>17.981506849315068</v>
      </c>
      <c r="J823" t="str">
        <f>IF(shipments[[#This Row],[Order_Status]] = "Delivered","Yes","No")</f>
        <v>Yes</v>
      </c>
      <c r="K823" t="str">
        <f>TEXT(shipments[[#This Row],[Shipdate]],"MMMM")</f>
        <v>January</v>
      </c>
      <c r="L823">
        <f>YEAR(shipments[[#This Row],[Shipdate]])</f>
        <v>2023</v>
      </c>
    </row>
    <row r="824" spans="1:12" x14ac:dyDescent="0.3">
      <c r="A824" t="s">
        <v>828</v>
      </c>
      <c r="B824" t="s">
        <v>7941</v>
      </c>
      <c r="C824" t="s">
        <v>7926</v>
      </c>
      <c r="D824" t="s">
        <v>7934</v>
      </c>
      <c r="E824" s="1">
        <v>45044</v>
      </c>
      <c r="F824" s="6">
        <v>7998.75</v>
      </c>
      <c r="G824">
        <v>421</v>
      </c>
      <c r="H824" t="s">
        <v>3</v>
      </c>
      <c r="I824">
        <f>IF(shipments[[#This Row],[Boxes]]&gt;0,shipments[[#This Row],[Amount]]/shipments[[#This Row],[Boxes]],"NA")</f>
        <v>18.99940617577197</v>
      </c>
      <c r="J824" t="str">
        <f>IF(shipments[[#This Row],[Order_Status]] = "Delivered","Yes","No")</f>
        <v>Yes</v>
      </c>
      <c r="K824" t="str">
        <f>TEXT(shipments[[#This Row],[Shipdate]],"MMMM")</f>
        <v>April</v>
      </c>
      <c r="L824">
        <f>YEAR(shipments[[#This Row],[Shipdate]])</f>
        <v>2023</v>
      </c>
    </row>
    <row r="825" spans="1:12" x14ac:dyDescent="0.3">
      <c r="A825" t="s">
        <v>829</v>
      </c>
      <c r="B825" t="s">
        <v>7941</v>
      </c>
      <c r="C825" t="s">
        <v>7927</v>
      </c>
      <c r="D825" t="s">
        <v>7934</v>
      </c>
      <c r="E825" s="1">
        <v>44936</v>
      </c>
      <c r="F825" s="6">
        <v>10725.75</v>
      </c>
      <c r="G825">
        <v>596</v>
      </c>
      <c r="H825" t="s">
        <v>3</v>
      </c>
      <c r="I825">
        <f>IF(shipments[[#This Row],[Boxes]]&gt;0,shipments[[#This Row],[Amount]]/shipments[[#This Row],[Boxes]],"NA")</f>
        <v>17.996224832214764</v>
      </c>
      <c r="J825" t="str">
        <f>IF(shipments[[#This Row],[Order_Status]] = "Delivered","Yes","No")</f>
        <v>Yes</v>
      </c>
      <c r="K825" t="str">
        <f>TEXT(shipments[[#This Row],[Shipdate]],"MMMM")</f>
        <v>January</v>
      </c>
      <c r="L825">
        <f>YEAR(shipments[[#This Row],[Shipdate]])</f>
        <v>2023</v>
      </c>
    </row>
    <row r="826" spans="1:12" x14ac:dyDescent="0.3">
      <c r="A826" t="s">
        <v>830</v>
      </c>
      <c r="B826" t="s">
        <v>7941</v>
      </c>
      <c r="C826" t="s">
        <v>7927</v>
      </c>
      <c r="D826" t="s">
        <v>7934</v>
      </c>
      <c r="E826" s="1">
        <v>45148</v>
      </c>
      <c r="F826" s="6">
        <v>3978</v>
      </c>
      <c r="G826">
        <v>221</v>
      </c>
      <c r="H826" t="s">
        <v>3</v>
      </c>
      <c r="I826">
        <f>IF(shipments[[#This Row],[Boxes]]&gt;0,shipments[[#This Row],[Amount]]/shipments[[#This Row],[Boxes]],"NA")</f>
        <v>18</v>
      </c>
      <c r="J826" t="str">
        <f>IF(shipments[[#This Row],[Order_Status]] = "Delivered","Yes","No")</f>
        <v>Yes</v>
      </c>
      <c r="K826" t="str">
        <f>TEXT(shipments[[#This Row],[Shipdate]],"MMMM")</f>
        <v>August</v>
      </c>
      <c r="L826">
        <f>YEAR(shipments[[#This Row],[Shipdate]])</f>
        <v>2023</v>
      </c>
    </row>
    <row r="827" spans="1:12" x14ac:dyDescent="0.3">
      <c r="A827" t="s">
        <v>831</v>
      </c>
      <c r="B827" t="s">
        <v>7941</v>
      </c>
      <c r="C827" t="s">
        <v>7927</v>
      </c>
      <c r="D827" t="s">
        <v>7939</v>
      </c>
      <c r="E827" s="1">
        <v>45288</v>
      </c>
      <c r="F827" s="6">
        <v>1037.25</v>
      </c>
      <c r="G827">
        <v>75</v>
      </c>
      <c r="H827" t="s">
        <v>3</v>
      </c>
      <c r="I827">
        <f>IF(shipments[[#This Row],[Boxes]]&gt;0,shipments[[#This Row],[Amount]]/shipments[[#This Row],[Boxes]],"NA")</f>
        <v>13.83</v>
      </c>
      <c r="J827" t="str">
        <f>IF(shipments[[#This Row],[Order_Status]] = "Delivered","Yes","No")</f>
        <v>Yes</v>
      </c>
      <c r="K827" t="str">
        <f>TEXT(shipments[[#This Row],[Shipdate]],"MMMM")</f>
        <v>December</v>
      </c>
      <c r="L827">
        <f>YEAR(shipments[[#This Row],[Shipdate]])</f>
        <v>2023</v>
      </c>
    </row>
    <row r="828" spans="1:12" x14ac:dyDescent="0.3">
      <c r="A828" t="s">
        <v>832</v>
      </c>
      <c r="B828" t="s">
        <v>7941</v>
      </c>
      <c r="C828" t="s">
        <v>7927</v>
      </c>
      <c r="D828" t="s">
        <v>7939</v>
      </c>
      <c r="E828" s="1">
        <v>44958</v>
      </c>
      <c r="F828" s="6">
        <v>13178.25</v>
      </c>
      <c r="G828">
        <v>776</v>
      </c>
      <c r="H828" t="s">
        <v>3</v>
      </c>
      <c r="I828">
        <f>IF(shipments[[#This Row],[Boxes]]&gt;0,shipments[[#This Row],[Amount]]/shipments[[#This Row],[Boxes]],"NA")</f>
        <v>16.982280927835053</v>
      </c>
      <c r="J828" t="str">
        <f>IF(shipments[[#This Row],[Order_Status]] = "Delivered","Yes","No")</f>
        <v>Yes</v>
      </c>
      <c r="K828" t="str">
        <f>TEXT(shipments[[#This Row],[Shipdate]],"MMMM")</f>
        <v>February</v>
      </c>
      <c r="L828">
        <f>YEAR(shipments[[#This Row],[Shipdate]])</f>
        <v>2023</v>
      </c>
    </row>
    <row r="829" spans="1:12" x14ac:dyDescent="0.3">
      <c r="A829" s="21" t="s">
        <v>833</v>
      </c>
      <c r="B829" s="21" t="s">
        <v>7941</v>
      </c>
      <c r="C829" s="21" t="s">
        <v>7927</v>
      </c>
      <c r="D829" s="21" t="s">
        <v>7939</v>
      </c>
      <c r="E829" s="22">
        <v>44951</v>
      </c>
      <c r="F829" s="23">
        <v>2349</v>
      </c>
      <c r="G829" s="21">
        <v>157</v>
      </c>
      <c r="H829" s="21" t="s">
        <v>25</v>
      </c>
      <c r="I829" s="21">
        <f>IF(shipments[[#This Row],[Boxes]]&gt;0,shipments[[#This Row],[Amount]]/shipments[[#This Row],[Boxes]],"NA")</f>
        <v>14.961783439490446</v>
      </c>
      <c r="J829" s="21" t="str">
        <f>IF(shipments[[#This Row],[Order_Status]] = "Delivered","Yes","No")</f>
        <v>No</v>
      </c>
      <c r="K829" s="21" t="str">
        <f>TEXT(shipments[[#This Row],[Shipdate]],"MMMM")</f>
        <v>January</v>
      </c>
      <c r="L829" s="21">
        <f>YEAR(shipments[[#This Row],[Shipdate]])</f>
        <v>2023</v>
      </c>
    </row>
    <row r="830" spans="1:12" x14ac:dyDescent="0.3">
      <c r="A830" s="21" t="s">
        <v>834</v>
      </c>
      <c r="B830" s="21" t="s">
        <v>7941</v>
      </c>
      <c r="C830" s="21" t="s">
        <v>7928</v>
      </c>
      <c r="D830" s="21" t="s">
        <v>7939</v>
      </c>
      <c r="E830" s="22">
        <v>45511</v>
      </c>
      <c r="F830" s="23">
        <v>12172.5</v>
      </c>
      <c r="G830" s="21">
        <v>1522</v>
      </c>
      <c r="H830" s="21" t="s">
        <v>9</v>
      </c>
      <c r="I830" s="21">
        <f>IF(shipments[[#This Row],[Boxes]]&gt;0,shipments[[#This Row],[Amount]]/shipments[[#This Row],[Boxes]],"NA")</f>
        <v>7.9977003942181337</v>
      </c>
      <c r="J830" s="21" t="str">
        <f>IF(shipments[[#This Row],[Order_Status]] = "Delivered","Yes","No")</f>
        <v>No</v>
      </c>
      <c r="K830" s="21" t="str">
        <f>TEXT(shipments[[#This Row],[Shipdate]],"MMMM")</f>
        <v>August</v>
      </c>
      <c r="L830" s="21">
        <f>YEAR(shipments[[#This Row],[Shipdate]])</f>
        <v>2024</v>
      </c>
    </row>
    <row r="831" spans="1:12" x14ac:dyDescent="0.3">
      <c r="A831" t="s">
        <v>835</v>
      </c>
      <c r="B831" t="s">
        <v>7941</v>
      </c>
      <c r="C831" t="s">
        <v>7929</v>
      </c>
      <c r="D831" t="s">
        <v>7934</v>
      </c>
      <c r="E831" s="1">
        <v>45260</v>
      </c>
      <c r="F831" s="6">
        <v>902.25</v>
      </c>
      <c r="G831">
        <v>91</v>
      </c>
      <c r="H831" t="s">
        <v>3</v>
      </c>
      <c r="I831">
        <f>IF(shipments[[#This Row],[Boxes]]&gt;0,shipments[[#This Row],[Amount]]/shipments[[#This Row],[Boxes]],"NA")</f>
        <v>9.9148351648351642</v>
      </c>
      <c r="J831" t="str">
        <f>IF(shipments[[#This Row],[Order_Status]] = "Delivered","Yes","No")</f>
        <v>Yes</v>
      </c>
      <c r="K831" t="str">
        <f>TEXT(shipments[[#This Row],[Shipdate]],"MMMM")</f>
        <v>November</v>
      </c>
      <c r="L831">
        <f>YEAR(shipments[[#This Row],[Shipdate]])</f>
        <v>2023</v>
      </c>
    </row>
    <row r="832" spans="1:12" x14ac:dyDescent="0.3">
      <c r="A832" t="s">
        <v>836</v>
      </c>
      <c r="B832" t="s">
        <v>7941</v>
      </c>
      <c r="C832" t="s">
        <v>7929</v>
      </c>
      <c r="D832" t="s">
        <v>7937</v>
      </c>
      <c r="E832" s="1">
        <v>45021</v>
      </c>
      <c r="F832" s="6">
        <v>8984.25</v>
      </c>
      <c r="G832">
        <v>1124</v>
      </c>
      <c r="H832" t="s">
        <v>3</v>
      </c>
      <c r="I832">
        <f>IF(shipments[[#This Row],[Boxes]]&gt;0,shipments[[#This Row],[Amount]]/shipments[[#This Row],[Boxes]],"NA")</f>
        <v>7.9931049822064058</v>
      </c>
      <c r="J832" t="str">
        <f>IF(shipments[[#This Row],[Order_Status]] = "Delivered","Yes","No")</f>
        <v>Yes</v>
      </c>
      <c r="K832" t="str">
        <f>TEXT(shipments[[#This Row],[Shipdate]],"MMMM")</f>
        <v>April</v>
      </c>
      <c r="L832">
        <f>YEAR(shipments[[#This Row],[Shipdate]])</f>
        <v>2023</v>
      </c>
    </row>
    <row r="833" spans="1:12" x14ac:dyDescent="0.3">
      <c r="A833" t="s">
        <v>837</v>
      </c>
      <c r="B833" t="s">
        <v>7941</v>
      </c>
      <c r="C833" t="s">
        <v>7929</v>
      </c>
      <c r="D833" t="s">
        <v>7938</v>
      </c>
      <c r="E833" s="1">
        <v>45244</v>
      </c>
      <c r="F833" s="6">
        <v>1451.25</v>
      </c>
      <c r="G833">
        <v>182</v>
      </c>
      <c r="H833" t="s">
        <v>3</v>
      </c>
      <c r="I833">
        <f>IF(shipments[[#This Row],[Boxes]]&gt;0,shipments[[#This Row],[Amount]]/shipments[[#This Row],[Boxes]],"NA")</f>
        <v>7.9739010989010985</v>
      </c>
      <c r="J833" t="str">
        <f>IF(shipments[[#This Row],[Order_Status]] = "Delivered","Yes","No")</f>
        <v>Yes</v>
      </c>
      <c r="K833" t="str">
        <f>TEXT(shipments[[#This Row],[Shipdate]],"MMMM")</f>
        <v>November</v>
      </c>
      <c r="L833">
        <f>YEAR(shipments[[#This Row],[Shipdate]])</f>
        <v>2023</v>
      </c>
    </row>
    <row r="834" spans="1:12" x14ac:dyDescent="0.3">
      <c r="A834" t="s">
        <v>838</v>
      </c>
      <c r="B834" t="s">
        <v>7941</v>
      </c>
      <c r="C834" t="s">
        <v>7929</v>
      </c>
      <c r="D834" t="s">
        <v>7937</v>
      </c>
      <c r="E834" s="1">
        <v>45470</v>
      </c>
      <c r="F834" s="6">
        <v>7600.5</v>
      </c>
      <c r="G834">
        <v>691</v>
      </c>
      <c r="H834" t="s">
        <v>3</v>
      </c>
      <c r="I834">
        <f>IF(shipments[[#This Row],[Boxes]]&gt;0,shipments[[#This Row],[Amount]]/shipments[[#This Row],[Boxes]],"NA")</f>
        <v>10.999276410998553</v>
      </c>
      <c r="J834" t="str">
        <f>IF(shipments[[#This Row],[Order_Status]] = "Delivered","Yes","No")</f>
        <v>Yes</v>
      </c>
      <c r="K834" t="str">
        <f>TEXT(shipments[[#This Row],[Shipdate]],"MMMM")</f>
        <v>June</v>
      </c>
      <c r="L834">
        <f>YEAR(shipments[[#This Row],[Shipdate]])</f>
        <v>2024</v>
      </c>
    </row>
    <row r="835" spans="1:12" x14ac:dyDescent="0.3">
      <c r="A835" t="s">
        <v>839</v>
      </c>
      <c r="B835" t="s">
        <v>7941</v>
      </c>
      <c r="C835" t="s">
        <v>7929</v>
      </c>
      <c r="D835" t="s">
        <v>7939</v>
      </c>
      <c r="E835" s="1">
        <v>45106</v>
      </c>
      <c r="F835" s="6">
        <v>18639</v>
      </c>
      <c r="G835">
        <v>1864</v>
      </c>
      <c r="H835" t="s">
        <v>3</v>
      </c>
      <c r="I835">
        <f>IF(shipments[[#This Row],[Boxes]]&gt;0,shipments[[#This Row],[Amount]]/shipments[[#This Row],[Boxes]],"NA")</f>
        <v>9.9994635193133039</v>
      </c>
      <c r="J835" t="str">
        <f>IF(shipments[[#This Row],[Order_Status]] = "Delivered","Yes","No")</f>
        <v>Yes</v>
      </c>
      <c r="K835" t="str">
        <f>TEXT(shipments[[#This Row],[Shipdate]],"MMMM")</f>
        <v>June</v>
      </c>
      <c r="L835">
        <f>YEAR(shipments[[#This Row],[Shipdate]])</f>
        <v>2023</v>
      </c>
    </row>
    <row r="836" spans="1:12" x14ac:dyDescent="0.3">
      <c r="A836" s="21" t="s">
        <v>840</v>
      </c>
      <c r="B836" s="21" t="s">
        <v>7941</v>
      </c>
      <c r="C836" s="21" t="s">
        <v>7930</v>
      </c>
      <c r="D836" s="21" t="s">
        <v>7935</v>
      </c>
      <c r="E836" s="22">
        <v>45477</v>
      </c>
      <c r="F836" s="23">
        <v>5127.75</v>
      </c>
      <c r="G836" s="21">
        <v>198</v>
      </c>
      <c r="H836" s="21" t="s">
        <v>9</v>
      </c>
      <c r="I836" s="21">
        <f>IF(shipments[[#This Row],[Boxes]]&gt;0,shipments[[#This Row],[Amount]]/shipments[[#This Row],[Boxes]],"NA")</f>
        <v>25.897727272727273</v>
      </c>
      <c r="J836" s="21" t="str">
        <f>IF(shipments[[#This Row],[Order_Status]] = "Delivered","Yes","No")</f>
        <v>No</v>
      </c>
      <c r="K836" s="21" t="str">
        <f>TEXT(shipments[[#This Row],[Shipdate]],"MMMM")</f>
        <v>July</v>
      </c>
      <c r="L836" s="21">
        <f>YEAR(shipments[[#This Row],[Shipdate]])</f>
        <v>2024</v>
      </c>
    </row>
    <row r="837" spans="1:12" x14ac:dyDescent="0.3">
      <c r="A837" t="s">
        <v>841</v>
      </c>
      <c r="B837" t="s">
        <v>7941</v>
      </c>
      <c r="C837" t="s">
        <v>7932</v>
      </c>
      <c r="D837" t="s">
        <v>7935</v>
      </c>
      <c r="E837" s="1">
        <v>44977</v>
      </c>
      <c r="F837" s="6">
        <v>513</v>
      </c>
      <c r="G837">
        <v>52</v>
      </c>
      <c r="H837" t="s">
        <v>3</v>
      </c>
      <c r="I837">
        <f>IF(shipments[[#This Row],[Boxes]]&gt;0,shipments[[#This Row],[Amount]]/shipments[[#This Row],[Boxes]],"NA")</f>
        <v>9.865384615384615</v>
      </c>
      <c r="J837" t="str">
        <f>IF(shipments[[#This Row],[Order_Status]] = "Delivered","Yes","No")</f>
        <v>Yes</v>
      </c>
      <c r="K837" t="str">
        <f>TEXT(shipments[[#This Row],[Shipdate]],"MMMM")</f>
        <v>February</v>
      </c>
      <c r="L837">
        <f>YEAR(shipments[[#This Row],[Shipdate]])</f>
        <v>2023</v>
      </c>
    </row>
    <row r="838" spans="1:12" x14ac:dyDescent="0.3">
      <c r="A838" s="21" t="s">
        <v>842</v>
      </c>
      <c r="B838" s="21" t="s">
        <v>7941</v>
      </c>
      <c r="C838" s="21" t="s">
        <v>7932</v>
      </c>
      <c r="D838" s="21" t="s">
        <v>7935</v>
      </c>
      <c r="E838" s="22">
        <v>45559</v>
      </c>
      <c r="F838" s="23">
        <v>4326.75</v>
      </c>
      <c r="G838" s="21">
        <v>433</v>
      </c>
      <c r="H838" s="21" t="s">
        <v>16</v>
      </c>
      <c r="I838" s="21">
        <f>IF(shipments[[#This Row],[Boxes]]&gt;0,shipments[[#This Row],[Amount]]/shipments[[#This Row],[Boxes]],"NA")</f>
        <v>9.9924942263279437</v>
      </c>
      <c r="J838" s="21" t="str">
        <f>IF(shipments[[#This Row],[Order_Status]] = "Delivered","Yes","No")</f>
        <v>No</v>
      </c>
      <c r="K838" s="21" t="str">
        <f>TEXT(shipments[[#This Row],[Shipdate]],"MMMM")</f>
        <v>September</v>
      </c>
      <c r="L838" s="21">
        <f>YEAR(shipments[[#This Row],[Shipdate]])</f>
        <v>2024</v>
      </c>
    </row>
    <row r="839" spans="1:12" x14ac:dyDescent="0.3">
      <c r="A839" t="s">
        <v>843</v>
      </c>
      <c r="B839" t="s">
        <v>7941</v>
      </c>
      <c r="C839" t="s">
        <v>7932</v>
      </c>
      <c r="D839" t="s">
        <v>7939</v>
      </c>
      <c r="E839" s="1">
        <v>45471</v>
      </c>
      <c r="F839" s="6">
        <v>2832.75</v>
      </c>
      <c r="G839">
        <v>258</v>
      </c>
      <c r="H839" t="s">
        <v>3</v>
      </c>
      <c r="I839">
        <f>IF(shipments[[#This Row],[Boxes]]&gt;0,shipments[[#This Row],[Amount]]/shipments[[#This Row],[Boxes]],"NA")</f>
        <v>10.979651162790697</v>
      </c>
      <c r="J839" t="str">
        <f>IF(shipments[[#This Row],[Order_Status]] = "Delivered","Yes","No")</f>
        <v>Yes</v>
      </c>
      <c r="K839" t="str">
        <f>TEXT(shipments[[#This Row],[Shipdate]],"MMMM")</f>
        <v>June</v>
      </c>
      <c r="L839">
        <f>YEAR(shipments[[#This Row],[Shipdate]])</f>
        <v>2024</v>
      </c>
    </row>
    <row r="840" spans="1:12" x14ac:dyDescent="0.3">
      <c r="A840" t="s">
        <v>844</v>
      </c>
      <c r="B840" t="s">
        <v>7941</v>
      </c>
      <c r="C840" t="s">
        <v>7932</v>
      </c>
      <c r="D840" t="s">
        <v>7939</v>
      </c>
      <c r="E840" s="1">
        <v>45321</v>
      </c>
      <c r="F840" s="6">
        <v>1885.5</v>
      </c>
      <c r="G840">
        <v>172</v>
      </c>
      <c r="H840" t="s">
        <v>3</v>
      </c>
      <c r="I840">
        <f>IF(shipments[[#This Row],[Boxes]]&gt;0,shipments[[#This Row],[Amount]]/shipments[[#This Row],[Boxes]],"NA")</f>
        <v>10.962209302325581</v>
      </c>
      <c r="J840" t="str">
        <f>IF(shipments[[#This Row],[Order_Status]] = "Delivered","Yes","No")</f>
        <v>Yes</v>
      </c>
      <c r="K840" t="str">
        <f>TEXT(shipments[[#This Row],[Shipdate]],"MMMM")</f>
        <v>January</v>
      </c>
      <c r="L840">
        <f>YEAR(shipments[[#This Row],[Shipdate]])</f>
        <v>2024</v>
      </c>
    </row>
    <row r="841" spans="1:12" x14ac:dyDescent="0.3">
      <c r="A841" s="21" t="s">
        <v>845</v>
      </c>
      <c r="B841" s="21" t="s">
        <v>7941</v>
      </c>
      <c r="C841" s="21" t="s">
        <v>7932</v>
      </c>
      <c r="D841" s="21" t="s">
        <v>7935</v>
      </c>
      <c r="E841" s="22">
        <v>45490</v>
      </c>
      <c r="F841" s="23">
        <v>10552.5</v>
      </c>
      <c r="G841" s="21">
        <v>1173</v>
      </c>
      <c r="H841" s="21" t="s">
        <v>9</v>
      </c>
      <c r="I841" s="21">
        <f>IF(shipments[[#This Row],[Boxes]]&gt;0,shipments[[#This Row],[Amount]]/shipments[[#This Row],[Boxes]],"NA")</f>
        <v>8.9961636828644505</v>
      </c>
      <c r="J841" s="21" t="str">
        <f>IF(shipments[[#This Row],[Order_Status]] = "Delivered","Yes","No")</f>
        <v>No</v>
      </c>
      <c r="K841" s="21" t="str">
        <f>TEXT(shipments[[#This Row],[Shipdate]],"MMMM")</f>
        <v>July</v>
      </c>
      <c r="L841" s="21">
        <f>YEAR(shipments[[#This Row],[Shipdate]])</f>
        <v>2024</v>
      </c>
    </row>
    <row r="842" spans="1:12" x14ac:dyDescent="0.3">
      <c r="A842" t="s">
        <v>846</v>
      </c>
      <c r="B842" t="s">
        <v>7941</v>
      </c>
      <c r="C842" t="s">
        <v>7933</v>
      </c>
      <c r="D842" t="s">
        <v>7935</v>
      </c>
      <c r="E842" s="1">
        <v>45439</v>
      </c>
      <c r="F842" s="6">
        <v>3449.25</v>
      </c>
      <c r="G842">
        <v>192</v>
      </c>
      <c r="H842" t="s">
        <v>3</v>
      </c>
      <c r="I842">
        <f>IF(shipments[[#This Row],[Boxes]]&gt;0,shipments[[#This Row],[Amount]]/shipments[[#This Row],[Boxes]],"NA")</f>
        <v>17.96484375</v>
      </c>
      <c r="J842" t="str">
        <f>IF(shipments[[#This Row],[Order_Status]] = "Delivered","Yes","No")</f>
        <v>Yes</v>
      </c>
      <c r="K842" t="str">
        <f>TEXT(shipments[[#This Row],[Shipdate]],"MMMM")</f>
        <v>May</v>
      </c>
      <c r="L842">
        <f>YEAR(shipments[[#This Row],[Shipdate]])</f>
        <v>2024</v>
      </c>
    </row>
    <row r="843" spans="1:12" x14ac:dyDescent="0.3">
      <c r="A843" s="21" t="s">
        <v>847</v>
      </c>
      <c r="B843" s="21" t="s">
        <v>7941</v>
      </c>
      <c r="C843" s="21" t="s">
        <v>7933</v>
      </c>
      <c r="D843" s="21" t="s">
        <v>7935</v>
      </c>
      <c r="E843" s="22">
        <v>45490</v>
      </c>
      <c r="F843" s="23">
        <v>4218.75</v>
      </c>
      <c r="G843" s="21">
        <v>211</v>
      </c>
      <c r="H843" s="21" t="s">
        <v>9</v>
      </c>
      <c r="I843" s="21">
        <f>IF(shipments[[#This Row],[Boxes]]&gt;0,shipments[[#This Row],[Amount]]/shipments[[#This Row],[Boxes]],"NA")</f>
        <v>19.994075829383885</v>
      </c>
      <c r="J843" s="21" t="str">
        <f>IF(shipments[[#This Row],[Order_Status]] = "Delivered","Yes","No")</f>
        <v>No</v>
      </c>
      <c r="K843" s="21" t="str">
        <f>TEXT(shipments[[#This Row],[Shipdate]],"MMMM")</f>
        <v>July</v>
      </c>
      <c r="L843" s="21">
        <f>YEAR(shipments[[#This Row],[Shipdate]])</f>
        <v>2024</v>
      </c>
    </row>
    <row r="844" spans="1:12" x14ac:dyDescent="0.3">
      <c r="A844" s="21" t="s">
        <v>848</v>
      </c>
      <c r="B844" s="21" t="s">
        <v>7941</v>
      </c>
      <c r="C844" s="21" t="s">
        <v>7933</v>
      </c>
      <c r="D844" s="21" t="s">
        <v>7934</v>
      </c>
      <c r="E844" s="22">
        <v>45537</v>
      </c>
      <c r="F844" s="23">
        <v>10854</v>
      </c>
      <c r="G844" s="21">
        <v>517</v>
      </c>
      <c r="H844" s="21" t="s">
        <v>16</v>
      </c>
      <c r="I844" s="21">
        <f>IF(shipments[[#This Row],[Boxes]]&gt;0,shipments[[#This Row],[Amount]]/shipments[[#This Row],[Boxes]],"NA")</f>
        <v>20.994197292069632</v>
      </c>
      <c r="J844" s="21" t="str">
        <f>IF(shipments[[#This Row],[Order_Status]] = "Delivered","Yes","No")</f>
        <v>No</v>
      </c>
      <c r="K844" s="21" t="str">
        <f>TEXT(shipments[[#This Row],[Shipdate]],"MMMM")</f>
        <v>September</v>
      </c>
      <c r="L844" s="21">
        <f>YEAR(shipments[[#This Row],[Shipdate]])</f>
        <v>2024</v>
      </c>
    </row>
    <row r="845" spans="1:12" x14ac:dyDescent="0.3">
      <c r="A845" t="s">
        <v>849</v>
      </c>
      <c r="B845" t="s">
        <v>7941</v>
      </c>
      <c r="C845" t="s">
        <v>7912</v>
      </c>
      <c r="D845" t="s">
        <v>7938</v>
      </c>
      <c r="E845" s="1">
        <v>45141</v>
      </c>
      <c r="F845" s="6">
        <v>3510</v>
      </c>
      <c r="G845">
        <v>251</v>
      </c>
      <c r="H845" t="s">
        <v>3</v>
      </c>
      <c r="I845">
        <f>IF(shipments[[#This Row],[Boxes]]&gt;0,shipments[[#This Row],[Amount]]/shipments[[#This Row],[Boxes]],"NA")</f>
        <v>13.98406374501992</v>
      </c>
      <c r="J845" t="str">
        <f>IF(shipments[[#This Row],[Order_Status]] = "Delivered","Yes","No")</f>
        <v>Yes</v>
      </c>
      <c r="K845" t="str">
        <f>TEXT(shipments[[#This Row],[Shipdate]],"MMMM")</f>
        <v>August</v>
      </c>
      <c r="L845">
        <f>YEAR(shipments[[#This Row],[Shipdate]])</f>
        <v>2023</v>
      </c>
    </row>
    <row r="846" spans="1:12" x14ac:dyDescent="0.3">
      <c r="A846" t="s">
        <v>850</v>
      </c>
      <c r="B846" t="s">
        <v>7941</v>
      </c>
      <c r="C846" t="s">
        <v>7912</v>
      </c>
      <c r="D846" t="s">
        <v>7938</v>
      </c>
      <c r="E846" s="1">
        <v>45250</v>
      </c>
      <c r="F846" s="6">
        <v>7083</v>
      </c>
      <c r="G846">
        <v>591</v>
      </c>
      <c r="H846" t="s">
        <v>3</v>
      </c>
      <c r="I846">
        <f>IF(shipments[[#This Row],[Boxes]]&gt;0,shipments[[#This Row],[Amount]]/shipments[[#This Row],[Boxes]],"NA")</f>
        <v>11.984771573604061</v>
      </c>
      <c r="J846" t="str">
        <f>IF(shipments[[#This Row],[Order_Status]] = "Delivered","Yes","No")</f>
        <v>Yes</v>
      </c>
      <c r="K846" t="str">
        <f>TEXT(shipments[[#This Row],[Shipdate]],"MMMM")</f>
        <v>November</v>
      </c>
      <c r="L846">
        <f>YEAR(shipments[[#This Row],[Shipdate]])</f>
        <v>2023</v>
      </c>
    </row>
    <row r="847" spans="1:12" x14ac:dyDescent="0.3">
      <c r="A847" s="21" t="s">
        <v>851</v>
      </c>
      <c r="B847" s="21" t="s">
        <v>7941</v>
      </c>
      <c r="C847" s="21" t="s">
        <v>7912</v>
      </c>
      <c r="D847" s="21" t="s">
        <v>7939</v>
      </c>
      <c r="E847" s="22">
        <v>45344</v>
      </c>
      <c r="F847" s="23">
        <v>7609.5</v>
      </c>
      <c r="G847" s="21">
        <v>586</v>
      </c>
      <c r="H847" s="21" t="s">
        <v>25</v>
      </c>
      <c r="I847" s="21">
        <f>IF(shipments[[#This Row],[Boxes]]&gt;0,shipments[[#This Row],[Amount]]/shipments[[#This Row],[Boxes]],"NA")</f>
        <v>12.985494880546074</v>
      </c>
      <c r="J847" s="21" t="str">
        <f>IF(shipments[[#This Row],[Order_Status]] = "Delivered","Yes","No")</f>
        <v>No</v>
      </c>
      <c r="K847" s="21" t="str">
        <f>TEXT(shipments[[#This Row],[Shipdate]],"MMMM")</f>
        <v>February</v>
      </c>
      <c r="L847" s="21">
        <f>YEAR(shipments[[#This Row],[Shipdate]])</f>
        <v>2024</v>
      </c>
    </row>
    <row r="848" spans="1:12" x14ac:dyDescent="0.3">
      <c r="A848" t="s">
        <v>852</v>
      </c>
      <c r="B848" t="s">
        <v>7941</v>
      </c>
      <c r="C848" t="s">
        <v>7912</v>
      </c>
      <c r="D848" t="s">
        <v>7934</v>
      </c>
      <c r="E848" s="1">
        <v>45232</v>
      </c>
      <c r="F848" s="6">
        <v>4893.75</v>
      </c>
      <c r="G848">
        <v>350</v>
      </c>
      <c r="H848" t="s">
        <v>3</v>
      </c>
      <c r="I848">
        <f>IF(shipments[[#This Row],[Boxes]]&gt;0,shipments[[#This Row],[Amount]]/shipments[[#This Row],[Boxes]],"NA")</f>
        <v>13.982142857142858</v>
      </c>
      <c r="J848" t="str">
        <f>IF(shipments[[#This Row],[Order_Status]] = "Delivered","Yes","No")</f>
        <v>Yes</v>
      </c>
      <c r="K848" t="str">
        <f>TEXT(shipments[[#This Row],[Shipdate]],"MMMM")</f>
        <v>November</v>
      </c>
      <c r="L848">
        <f>YEAR(shipments[[#This Row],[Shipdate]])</f>
        <v>2023</v>
      </c>
    </row>
    <row r="849" spans="1:12" x14ac:dyDescent="0.3">
      <c r="A849" t="s">
        <v>853</v>
      </c>
      <c r="B849" t="s">
        <v>7941</v>
      </c>
      <c r="C849" t="s">
        <v>7914</v>
      </c>
      <c r="D849" t="s">
        <v>7935</v>
      </c>
      <c r="E849" s="1">
        <v>45257</v>
      </c>
      <c r="F849" s="6">
        <v>6504.75</v>
      </c>
      <c r="G849">
        <v>501</v>
      </c>
      <c r="H849" t="s">
        <v>3</v>
      </c>
      <c r="I849">
        <f>IF(shipments[[#This Row],[Boxes]]&gt;0,shipments[[#This Row],[Amount]]/shipments[[#This Row],[Boxes]],"NA")</f>
        <v>12.983532934131736</v>
      </c>
      <c r="J849" t="str">
        <f>IF(shipments[[#This Row],[Order_Status]] = "Delivered","Yes","No")</f>
        <v>Yes</v>
      </c>
      <c r="K849" t="str">
        <f>TEXT(shipments[[#This Row],[Shipdate]],"MMMM")</f>
        <v>November</v>
      </c>
      <c r="L849">
        <f>YEAR(shipments[[#This Row],[Shipdate]])</f>
        <v>2023</v>
      </c>
    </row>
    <row r="850" spans="1:12" x14ac:dyDescent="0.3">
      <c r="A850" t="s">
        <v>854</v>
      </c>
      <c r="B850" t="s">
        <v>7941</v>
      </c>
      <c r="C850" t="s">
        <v>7915</v>
      </c>
      <c r="D850" t="s">
        <v>7939</v>
      </c>
      <c r="E850" s="1">
        <v>45013</v>
      </c>
      <c r="F850" s="6">
        <v>2178</v>
      </c>
      <c r="G850">
        <v>363</v>
      </c>
      <c r="H850" t="s">
        <v>3</v>
      </c>
      <c r="I850">
        <f>IF(shipments[[#This Row],[Boxes]]&gt;0,shipments[[#This Row],[Amount]]/shipments[[#This Row],[Boxes]],"NA")</f>
        <v>6</v>
      </c>
      <c r="J850" t="str">
        <f>IF(shipments[[#This Row],[Order_Status]] = "Delivered","Yes","No")</f>
        <v>Yes</v>
      </c>
      <c r="K850" t="str">
        <f>TEXT(shipments[[#This Row],[Shipdate]],"MMMM")</f>
        <v>March</v>
      </c>
      <c r="L850">
        <f>YEAR(shipments[[#This Row],[Shipdate]])</f>
        <v>2023</v>
      </c>
    </row>
    <row r="851" spans="1:12" x14ac:dyDescent="0.3">
      <c r="A851" t="s">
        <v>855</v>
      </c>
      <c r="B851" t="s">
        <v>7941</v>
      </c>
      <c r="C851" t="s">
        <v>7915</v>
      </c>
      <c r="D851" t="s">
        <v>7936</v>
      </c>
      <c r="E851" s="1">
        <v>45362</v>
      </c>
      <c r="F851" s="6">
        <v>3280.5</v>
      </c>
      <c r="G851">
        <v>469</v>
      </c>
      <c r="H851" t="s">
        <v>3</v>
      </c>
      <c r="I851">
        <f>IF(shipments[[#This Row],[Boxes]]&gt;0,shipments[[#This Row],[Amount]]/shipments[[#This Row],[Boxes]],"NA")</f>
        <v>6.9946695095948828</v>
      </c>
      <c r="J851" t="str">
        <f>IF(shipments[[#This Row],[Order_Status]] = "Delivered","Yes","No")</f>
        <v>Yes</v>
      </c>
      <c r="K851" t="str">
        <f>TEXT(shipments[[#This Row],[Shipdate]],"MMMM")</f>
        <v>March</v>
      </c>
      <c r="L851">
        <f>YEAR(shipments[[#This Row],[Shipdate]])</f>
        <v>2024</v>
      </c>
    </row>
    <row r="852" spans="1:12" x14ac:dyDescent="0.3">
      <c r="A852" t="s">
        <v>856</v>
      </c>
      <c r="B852" t="s">
        <v>7941</v>
      </c>
      <c r="C852" t="s">
        <v>7915</v>
      </c>
      <c r="D852" t="s">
        <v>7937</v>
      </c>
      <c r="E852" s="1">
        <v>45114</v>
      </c>
      <c r="F852" s="6">
        <v>6678</v>
      </c>
      <c r="G852">
        <v>1113</v>
      </c>
      <c r="H852" t="s">
        <v>3</v>
      </c>
      <c r="I852">
        <f>IF(shipments[[#This Row],[Boxes]]&gt;0,shipments[[#This Row],[Amount]]/shipments[[#This Row],[Boxes]],"NA")</f>
        <v>6</v>
      </c>
      <c r="J852" t="str">
        <f>IF(shipments[[#This Row],[Order_Status]] = "Delivered","Yes","No")</f>
        <v>Yes</v>
      </c>
      <c r="K852" t="str">
        <f>TEXT(shipments[[#This Row],[Shipdate]],"MMMM")</f>
        <v>July</v>
      </c>
      <c r="L852">
        <f>YEAR(shipments[[#This Row],[Shipdate]])</f>
        <v>2023</v>
      </c>
    </row>
    <row r="853" spans="1:12" x14ac:dyDescent="0.3">
      <c r="A853" s="21" t="s">
        <v>857</v>
      </c>
      <c r="B853" s="21" t="s">
        <v>7941</v>
      </c>
      <c r="C853" s="21" t="s">
        <v>7916</v>
      </c>
      <c r="D853" s="21" t="s">
        <v>7936</v>
      </c>
      <c r="E853" s="22">
        <v>45477</v>
      </c>
      <c r="F853" s="23">
        <v>2616.75</v>
      </c>
      <c r="G853" s="21">
        <v>524</v>
      </c>
      <c r="H853" s="21" t="s">
        <v>9</v>
      </c>
      <c r="I853" s="21">
        <f>IF(shipments[[#This Row],[Boxes]]&gt;0,shipments[[#This Row],[Amount]]/shipments[[#This Row],[Boxes]],"NA")</f>
        <v>4.9937977099236646</v>
      </c>
      <c r="J853" s="21" t="str">
        <f>IF(shipments[[#This Row],[Order_Status]] = "Delivered","Yes","No")</f>
        <v>No</v>
      </c>
      <c r="K853" s="21" t="str">
        <f>TEXT(shipments[[#This Row],[Shipdate]],"MMMM")</f>
        <v>July</v>
      </c>
      <c r="L853" s="21">
        <f>YEAR(shipments[[#This Row],[Shipdate]])</f>
        <v>2024</v>
      </c>
    </row>
    <row r="854" spans="1:12" x14ac:dyDescent="0.3">
      <c r="A854" t="s">
        <v>858</v>
      </c>
      <c r="B854" t="s">
        <v>7941</v>
      </c>
      <c r="C854" t="s">
        <v>7916</v>
      </c>
      <c r="D854" t="s">
        <v>7939</v>
      </c>
      <c r="E854" s="1">
        <v>45279</v>
      </c>
      <c r="F854" s="6">
        <v>4362.75</v>
      </c>
      <c r="G854">
        <v>873</v>
      </c>
      <c r="H854" t="s">
        <v>3</v>
      </c>
      <c r="I854">
        <f>IF(shipments[[#This Row],[Boxes]]&gt;0,shipments[[#This Row],[Amount]]/shipments[[#This Row],[Boxes]],"NA")</f>
        <v>4.9974226804123711</v>
      </c>
      <c r="J854" t="str">
        <f>IF(shipments[[#This Row],[Order_Status]] = "Delivered","Yes","No")</f>
        <v>Yes</v>
      </c>
      <c r="K854" t="str">
        <f>TEXT(shipments[[#This Row],[Shipdate]],"MMMM")</f>
        <v>December</v>
      </c>
      <c r="L854">
        <f>YEAR(shipments[[#This Row],[Shipdate]])</f>
        <v>2023</v>
      </c>
    </row>
    <row r="855" spans="1:12" x14ac:dyDescent="0.3">
      <c r="A855" t="s">
        <v>859</v>
      </c>
      <c r="B855" t="s">
        <v>7941</v>
      </c>
      <c r="C855" t="s">
        <v>7917</v>
      </c>
      <c r="D855" t="s">
        <v>7939</v>
      </c>
      <c r="E855" s="1">
        <v>44988</v>
      </c>
      <c r="F855" s="6">
        <v>2268</v>
      </c>
      <c r="G855">
        <v>88</v>
      </c>
      <c r="H855" t="s">
        <v>3</v>
      </c>
      <c r="I855">
        <f>IF(shipments[[#This Row],[Boxes]]&gt;0,shipments[[#This Row],[Amount]]/shipments[[#This Row],[Boxes]],"NA")</f>
        <v>25.772727272727273</v>
      </c>
      <c r="J855" t="str">
        <f>IF(shipments[[#This Row],[Order_Status]] = "Delivered","Yes","No")</f>
        <v>Yes</v>
      </c>
      <c r="K855" t="str">
        <f>TEXT(shipments[[#This Row],[Shipdate]],"MMMM")</f>
        <v>March</v>
      </c>
      <c r="L855">
        <f>YEAR(shipments[[#This Row],[Shipdate]])</f>
        <v>2023</v>
      </c>
    </row>
    <row r="856" spans="1:12" x14ac:dyDescent="0.3">
      <c r="A856" t="s">
        <v>860</v>
      </c>
      <c r="B856" t="s">
        <v>7941</v>
      </c>
      <c r="C856" t="s">
        <v>7918</v>
      </c>
      <c r="D856" t="s">
        <v>7934</v>
      </c>
      <c r="E856" s="1">
        <v>45208</v>
      </c>
      <c r="F856" s="6">
        <v>5357.25</v>
      </c>
      <c r="G856">
        <v>224</v>
      </c>
      <c r="H856" t="s">
        <v>3</v>
      </c>
      <c r="I856">
        <f>IF(shipments[[#This Row],[Boxes]]&gt;0,shipments[[#This Row],[Amount]]/shipments[[#This Row],[Boxes]],"NA")</f>
        <v>23.916294642857142</v>
      </c>
      <c r="J856" t="str">
        <f>IF(shipments[[#This Row],[Order_Status]] = "Delivered","Yes","No")</f>
        <v>Yes</v>
      </c>
      <c r="K856" t="str">
        <f>TEXT(shipments[[#This Row],[Shipdate]],"MMMM")</f>
        <v>October</v>
      </c>
      <c r="L856">
        <f>YEAR(shipments[[#This Row],[Shipdate]])</f>
        <v>2023</v>
      </c>
    </row>
    <row r="857" spans="1:12" x14ac:dyDescent="0.3">
      <c r="A857" t="s">
        <v>861</v>
      </c>
      <c r="B857" t="s">
        <v>7941</v>
      </c>
      <c r="C857" t="s">
        <v>7918</v>
      </c>
      <c r="D857" t="s">
        <v>7934</v>
      </c>
      <c r="E857" s="1">
        <v>45205</v>
      </c>
      <c r="F857" s="6">
        <v>4794.75</v>
      </c>
      <c r="G857">
        <v>185</v>
      </c>
      <c r="H857" t="s">
        <v>3</v>
      </c>
      <c r="I857">
        <f>IF(shipments[[#This Row],[Boxes]]&gt;0,shipments[[#This Row],[Amount]]/shipments[[#This Row],[Boxes]],"NA")</f>
        <v>25.917567567567566</v>
      </c>
      <c r="J857" t="str">
        <f>IF(shipments[[#This Row],[Order_Status]] = "Delivered","Yes","No")</f>
        <v>Yes</v>
      </c>
      <c r="K857" t="str">
        <f>TEXT(shipments[[#This Row],[Shipdate]],"MMMM")</f>
        <v>October</v>
      </c>
      <c r="L857">
        <f>YEAR(shipments[[#This Row],[Shipdate]])</f>
        <v>2023</v>
      </c>
    </row>
    <row r="858" spans="1:12" x14ac:dyDescent="0.3">
      <c r="A858" s="21" t="s">
        <v>862</v>
      </c>
      <c r="B858" s="21" t="s">
        <v>7941</v>
      </c>
      <c r="C858" s="21" t="s">
        <v>7919</v>
      </c>
      <c r="D858" s="21" t="s">
        <v>7934</v>
      </c>
      <c r="E858" s="22">
        <v>45474</v>
      </c>
      <c r="F858" s="23">
        <v>11799</v>
      </c>
      <c r="G858" s="21">
        <v>590</v>
      </c>
      <c r="H858" s="21" t="s">
        <v>9</v>
      </c>
      <c r="I858" s="21">
        <f>IF(shipments[[#This Row],[Boxes]]&gt;0,shipments[[#This Row],[Amount]]/shipments[[#This Row],[Boxes]],"NA")</f>
        <v>19.998305084745763</v>
      </c>
      <c r="J858" s="21" t="str">
        <f>IF(shipments[[#This Row],[Order_Status]] = "Delivered","Yes","No")</f>
        <v>No</v>
      </c>
      <c r="K858" s="21" t="str">
        <f>TEXT(shipments[[#This Row],[Shipdate]],"MMMM")</f>
        <v>July</v>
      </c>
      <c r="L858" s="21">
        <f>YEAR(shipments[[#This Row],[Shipdate]])</f>
        <v>2024</v>
      </c>
    </row>
    <row r="859" spans="1:12" x14ac:dyDescent="0.3">
      <c r="A859" t="s">
        <v>863</v>
      </c>
      <c r="B859" t="s">
        <v>7941</v>
      </c>
      <c r="C859" t="s">
        <v>7919</v>
      </c>
      <c r="D859" t="s">
        <v>7939</v>
      </c>
      <c r="E859" s="1">
        <v>44938</v>
      </c>
      <c r="F859" s="6">
        <v>8169.75</v>
      </c>
      <c r="G859">
        <v>430</v>
      </c>
      <c r="H859" t="s">
        <v>3</v>
      </c>
      <c r="I859">
        <f>IF(shipments[[#This Row],[Boxes]]&gt;0,shipments[[#This Row],[Amount]]/shipments[[#This Row],[Boxes]],"NA")</f>
        <v>18.999418604651162</v>
      </c>
      <c r="J859" t="str">
        <f>IF(shipments[[#This Row],[Order_Status]] = "Delivered","Yes","No")</f>
        <v>Yes</v>
      </c>
      <c r="K859" t="str">
        <f>TEXT(shipments[[#This Row],[Shipdate]],"MMMM")</f>
        <v>January</v>
      </c>
      <c r="L859">
        <f>YEAR(shipments[[#This Row],[Shipdate]])</f>
        <v>2023</v>
      </c>
    </row>
    <row r="860" spans="1:12" x14ac:dyDescent="0.3">
      <c r="A860" t="s">
        <v>864</v>
      </c>
      <c r="B860" t="s">
        <v>7941</v>
      </c>
      <c r="C860" t="s">
        <v>7919</v>
      </c>
      <c r="D860" t="s">
        <v>7939</v>
      </c>
      <c r="E860" s="1">
        <v>45468</v>
      </c>
      <c r="F860" s="6">
        <v>5528.25</v>
      </c>
      <c r="G860">
        <v>291</v>
      </c>
      <c r="H860" t="s">
        <v>3</v>
      </c>
      <c r="I860">
        <f>IF(shipments[[#This Row],[Boxes]]&gt;0,shipments[[#This Row],[Amount]]/shipments[[#This Row],[Boxes]],"NA")</f>
        <v>18.99742268041237</v>
      </c>
      <c r="J860" t="str">
        <f>IF(shipments[[#This Row],[Order_Status]] = "Delivered","Yes","No")</f>
        <v>Yes</v>
      </c>
      <c r="K860" t="str">
        <f>TEXT(shipments[[#This Row],[Shipdate]],"MMMM")</f>
        <v>June</v>
      </c>
      <c r="L860">
        <f>YEAR(shipments[[#This Row],[Shipdate]])</f>
        <v>2024</v>
      </c>
    </row>
    <row r="861" spans="1:12" x14ac:dyDescent="0.3">
      <c r="A861" t="s">
        <v>865</v>
      </c>
      <c r="B861" t="s">
        <v>7941</v>
      </c>
      <c r="C861" t="s">
        <v>7919</v>
      </c>
      <c r="D861" t="s">
        <v>7939</v>
      </c>
      <c r="E861" s="1">
        <v>45057</v>
      </c>
      <c r="F861" s="6">
        <v>4029.75</v>
      </c>
      <c r="G861">
        <v>224</v>
      </c>
      <c r="H861" t="s">
        <v>3</v>
      </c>
      <c r="I861">
        <f>IF(shipments[[#This Row],[Boxes]]&gt;0,shipments[[#This Row],[Amount]]/shipments[[#This Row],[Boxes]],"NA")</f>
        <v>17.989955357142858</v>
      </c>
      <c r="J861" t="str">
        <f>IF(shipments[[#This Row],[Order_Status]] = "Delivered","Yes","No")</f>
        <v>Yes</v>
      </c>
      <c r="K861" t="str">
        <f>TEXT(shipments[[#This Row],[Shipdate]],"MMMM")</f>
        <v>May</v>
      </c>
      <c r="L861">
        <f>YEAR(shipments[[#This Row],[Shipdate]])</f>
        <v>2023</v>
      </c>
    </row>
    <row r="862" spans="1:12" x14ac:dyDescent="0.3">
      <c r="A862" t="s">
        <v>866</v>
      </c>
      <c r="B862" t="s">
        <v>7941</v>
      </c>
      <c r="C862" t="s">
        <v>7920</v>
      </c>
      <c r="D862" t="s">
        <v>7935</v>
      </c>
      <c r="E862" s="1">
        <v>45154</v>
      </c>
      <c r="F862" s="6">
        <v>4619.25</v>
      </c>
      <c r="G862">
        <v>220</v>
      </c>
      <c r="H862" t="s">
        <v>3</v>
      </c>
      <c r="I862">
        <f>IF(shipments[[#This Row],[Boxes]]&gt;0,shipments[[#This Row],[Amount]]/shipments[[#This Row],[Boxes]],"NA")</f>
        <v>20.996590909090909</v>
      </c>
      <c r="J862" t="str">
        <f>IF(shipments[[#This Row],[Order_Status]] = "Delivered","Yes","No")</f>
        <v>Yes</v>
      </c>
      <c r="K862" t="str">
        <f>TEXT(shipments[[#This Row],[Shipdate]],"MMMM")</f>
        <v>August</v>
      </c>
      <c r="L862">
        <f>YEAR(shipments[[#This Row],[Shipdate]])</f>
        <v>2023</v>
      </c>
    </row>
    <row r="863" spans="1:12" x14ac:dyDescent="0.3">
      <c r="A863" s="21" t="s">
        <v>867</v>
      </c>
      <c r="B863" s="21" t="s">
        <v>7941</v>
      </c>
      <c r="C863" s="21" t="s">
        <v>7920</v>
      </c>
      <c r="D863" s="21" t="s">
        <v>7938</v>
      </c>
      <c r="E863" s="22">
        <v>45498</v>
      </c>
      <c r="F863" s="23">
        <v>4995</v>
      </c>
      <c r="G863" s="21">
        <v>250</v>
      </c>
      <c r="H863" s="21" t="s">
        <v>9</v>
      </c>
      <c r="I863" s="21">
        <f>IF(shipments[[#This Row],[Boxes]]&gt;0,shipments[[#This Row],[Amount]]/shipments[[#This Row],[Boxes]],"NA")</f>
        <v>19.98</v>
      </c>
      <c r="J863" s="21" t="str">
        <f>IF(shipments[[#This Row],[Order_Status]] = "Delivered","Yes","No")</f>
        <v>No</v>
      </c>
      <c r="K863" s="21" t="str">
        <f>TEXT(shipments[[#This Row],[Shipdate]],"MMMM")</f>
        <v>July</v>
      </c>
      <c r="L863" s="21">
        <f>YEAR(shipments[[#This Row],[Shipdate]])</f>
        <v>2024</v>
      </c>
    </row>
    <row r="864" spans="1:12" x14ac:dyDescent="0.3">
      <c r="A864" t="s">
        <v>868</v>
      </c>
      <c r="B864" t="s">
        <v>7941</v>
      </c>
      <c r="C864" t="s">
        <v>7920</v>
      </c>
      <c r="D864" t="s">
        <v>7938</v>
      </c>
      <c r="E864" s="1">
        <v>45390</v>
      </c>
      <c r="F864" s="6">
        <v>6707.25</v>
      </c>
      <c r="G864">
        <v>320</v>
      </c>
      <c r="H864" t="s">
        <v>3</v>
      </c>
      <c r="I864">
        <f>IF(shipments[[#This Row],[Boxes]]&gt;0,shipments[[#This Row],[Amount]]/shipments[[#This Row],[Boxes]],"NA")</f>
        <v>20.960156250000001</v>
      </c>
      <c r="J864" t="str">
        <f>IF(shipments[[#This Row],[Order_Status]] = "Delivered","Yes","No")</f>
        <v>Yes</v>
      </c>
      <c r="K864" t="str">
        <f>TEXT(shipments[[#This Row],[Shipdate]],"MMMM")</f>
        <v>April</v>
      </c>
      <c r="L864">
        <f>YEAR(shipments[[#This Row],[Shipdate]])</f>
        <v>2024</v>
      </c>
    </row>
    <row r="865" spans="1:12" x14ac:dyDescent="0.3">
      <c r="A865" s="21" t="s">
        <v>869</v>
      </c>
      <c r="B865" s="21" t="s">
        <v>7941</v>
      </c>
      <c r="C865" s="21" t="s">
        <v>7921</v>
      </c>
      <c r="D865" s="21" t="s">
        <v>7938</v>
      </c>
      <c r="E865" s="22">
        <v>44957</v>
      </c>
      <c r="F865" s="23">
        <v>5325.75</v>
      </c>
      <c r="G865" s="21">
        <v>444</v>
      </c>
      <c r="H865" s="21" t="s">
        <v>25</v>
      </c>
      <c r="I865" s="21">
        <f>IF(shipments[[#This Row],[Boxes]]&gt;0,shipments[[#This Row],[Amount]]/shipments[[#This Row],[Boxes]],"NA")</f>
        <v>11.994932432432432</v>
      </c>
      <c r="J865" s="21" t="str">
        <f>IF(shipments[[#This Row],[Order_Status]] = "Delivered","Yes","No")</f>
        <v>No</v>
      </c>
      <c r="K865" s="21" t="str">
        <f>TEXT(shipments[[#This Row],[Shipdate]],"MMMM")</f>
        <v>January</v>
      </c>
      <c r="L865" s="21">
        <f>YEAR(shipments[[#This Row],[Shipdate]])</f>
        <v>2023</v>
      </c>
    </row>
    <row r="866" spans="1:12" x14ac:dyDescent="0.3">
      <c r="A866" t="s">
        <v>870</v>
      </c>
      <c r="B866" t="s">
        <v>7941</v>
      </c>
      <c r="C866" t="s">
        <v>7921</v>
      </c>
      <c r="D866" t="s">
        <v>7938</v>
      </c>
      <c r="E866" s="1">
        <v>45155</v>
      </c>
      <c r="F866" s="6">
        <v>1037.25</v>
      </c>
      <c r="G866">
        <v>80</v>
      </c>
      <c r="H866" t="s">
        <v>3</v>
      </c>
      <c r="I866">
        <f>IF(shipments[[#This Row],[Boxes]]&gt;0,shipments[[#This Row],[Amount]]/shipments[[#This Row],[Boxes]],"NA")</f>
        <v>12.965624999999999</v>
      </c>
      <c r="J866" t="str">
        <f>IF(shipments[[#This Row],[Order_Status]] = "Delivered","Yes","No")</f>
        <v>Yes</v>
      </c>
      <c r="K866" t="str">
        <f>TEXT(shipments[[#This Row],[Shipdate]],"MMMM")</f>
        <v>August</v>
      </c>
      <c r="L866">
        <f>YEAR(shipments[[#This Row],[Shipdate]])</f>
        <v>2023</v>
      </c>
    </row>
    <row r="867" spans="1:12" x14ac:dyDescent="0.3">
      <c r="A867" t="s">
        <v>871</v>
      </c>
      <c r="B867" t="s">
        <v>7941</v>
      </c>
      <c r="C867" t="s">
        <v>7921</v>
      </c>
      <c r="D867" t="s">
        <v>7935</v>
      </c>
      <c r="E867" s="1">
        <v>45268</v>
      </c>
      <c r="F867" s="6">
        <v>1471.5</v>
      </c>
      <c r="G867">
        <v>92</v>
      </c>
      <c r="H867" t="s">
        <v>3</v>
      </c>
      <c r="I867">
        <f>IF(shipments[[#This Row],[Boxes]]&gt;0,shipments[[#This Row],[Amount]]/shipments[[#This Row],[Boxes]],"NA")</f>
        <v>15.994565217391305</v>
      </c>
      <c r="J867" t="str">
        <f>IF(shipments[[#This Row],[Order_Status]] = "Delivered","Yes","No")</f>
        <v>Yes</v>
      </c>
      <c r="K867" t="str">
        <f>TEXT(shipments[[#This Row],[Shipdate]],"MMMM")</f>
        <v>December</v>
      </c>
      <c r="L867">
        <f>YEAR(shipments[[#This Row],[Shipdate]])</f>
        <v>2023</v>
      </c>
    </row>
    <row r="868" spans="1:12" x14ac:dyDescent="0.3">
      <c r="A868" t="s">
        <v>872</v>
      </c>
      <c r="B868" t="s">
        <v>7941</v>
      </c>
      <c r="C868" t="s">
        <v>7921</v>
      </c>
      <c r="D868" t="s">
        <v>7939</v>
      </c>
      <c r="E868" s="1">
        <v>44965</v>
      </c>
      <c r="F868" s="6">
        <v>4497.75</v>
      </c>
      <c r="G868">
        <v>346</v>
      </c>
      <c r="H868" t="s">
        <v>3</v>
      </c>
      <c r="I868">
        <f>IF(shipments[[#This Row],[Boxes]]&gt;0,shipments[[#This Row],[Amount]]/shipments[[#This Row],[Boxes]],"NA")</f>
        <v>12.999277456647398</v>
      </c>
      <c r="J868" t="str">
        <f>IF(shipments[[#This Row],[Order_Status]] = "Delivered","Yes","No")</f>
        <v>Yes</v>
      </c>
      <c r="K868" t="str">
        <f>TEXT(shipments[[#This Row],[Shipdate]],"MMMM")</f>
        <v>February</v>
      </c>
      <c r="L868">
        <f>YEAR(shipments[[#This Row],[Shipdate]])</f>
        <v>2023</v>
      </c>
    </row>
    <row r="869" spans="1:12" x14ac:dyDescent="0.3">
      <c r="A869" t="s">
        <v>873</v>
      </c>
      <c r="B869" t="s">
        <v>7941</v>
      </c>
      <c r="C869" t="s">
        <v>7922</v>
      </c>
      <c r="D869" t="s">
        <v>7938</v>
      </c>
      <c r="E869" s="1">
        <v>45334</v>
      </c>
      <c r="F869" s="6">
        <v>6606</v>
      </c>
      <c r="G869">
        <v>348</v>
      </c>
      <c r="H869" t="s">
        <v>3</v>
      </c>
      <c r="I869">
        <f>IF(shipments[[#This Row],[Boxes]]&gt;0,shipments[[#This Row],[Amount]]/shipments[[#This Row],[Boxes]],"NA")</f>
        <v>18.982758620689655</v>
      </c>
      <c r="J869" t="str">
        <f>IF(shipments[[#This Row],[Order_Status]] = "Delivered","Yes","No")</f>
        <v>Yes</v>
      </c>
      <c r="K869" t="str">
        <f>TEXT(shipments[[#This Row],[Shipdate]],"MMMM")</f>
        <v>February</v>
      </c>
      <c r="L869">
        <f>YEAR(shipments[[#This Row],[Shipdate]])</f>
        <v>2024</v>
      </c>
    </row>
    <row r="870" spans="1:12" x14ac:dyDescent="0.3">
      <c r="A870" s="21" t="s">
        <v>874</v>
      </c>
      <c r="B870" s="21" t="s">
        <v>7941</v>
      </c>
      <c r="C870" s="21" t="s">
        <v>7923</v>
      </c>
      <c r="D870" s="21" t="s">
        <v>7935</v>
      </c>
      <c r="E870" s="22">
        <v>44938</v>
      </c>
      <c r="F870" s="23">
        <v>357.75</v>
      </c>
      <c r="G870" s="21">
        <v>24</v>
      </c>
      <c r="H870" s="21" t="s">
        <v>25</v>
      </c>
      <c r="I870" s="21">
        <f>IF(shipments[[#This Row],[Boxes]]&gt;0,shipments[[#This Row],[Amount]]/shipments[[#This Row],[Boxes]],"NA")</f>
        <v>14.90625</v>
      </c>
      <c r="J870" s="21" t="str">
        <f>IF(shipments[[#This Row],[Order_Status]] = "Delivered","Yes","No")</f>
        <v>No</v>
      </c>
      <c r="K870" s="21" t="str">
        <f>TEXT(shipments[[#This Row],[Shipdate]],"MMMM")</f>
        <v>January</v>
      </c>
      <c r="L870" s="21">
        <f>YEAR(shipments[[#This Row],[Shipdate]])</f>
        <v>2023</v>
      </c>
    </row>
    <row r="871" spans="1:12" x14ac:dyDescent="0.3">
      <c r="A871" t="s">
        <v>875</v>
      </c>
      <c r="B871" t="s">
        <v>7941</v>
      </c>
      <c r="C871" t="s">
        <v>7923</v>
      </c>
      <c r="D871" t="s">
        <v>7934</v>
      </c>
      <c r="E871" s="1">
        <v>45121</v>
      </c>
      <c r="F871" s="6">
        <v>348.75</v>
      </c>
      <c r="G871">
        <v>25</v>
      </c>
      <c r="H871" t="s">
        <v>3</v>
      </c>
      <c r="I871">
        <f>IF(shipments[[#This Row],[Boxes]]&gt;0,shipments[[#This Row],[Amount]]/shipments[[#This Row],[Boxes]],"NA")</f>
        <v>13.95</v>
      </c>
      <c r="J871" t="str">
        <f>IF(shipments[[#This Row],[Order_Status]] = "Delivered","Yes","No")</f>
        <v>Yes</v>
      </c>
      <c r="K871" t="str">
        <f>TEXT(shipments[[#This Row],[Shipdate]],"MMMM")</f>
        <v>July</v>
      </c>
      <c r="L871">
        <f>YEAR(shipments[[#This Row],[Shipdate]])</f>
        <v>2023</v>
      </c>
    </row>
    <row r="872" spans="1:12" x14ac:dyDescent="0.3">
      <c r="A872" s="21" t="s">
        <v>876</v>
      </c>
      <c r="B872" s="21" t="s">
        <v>7941</v>
      </c>
      <c r="C872" s="21" t="s">
        <v>7923</v>
      </c>
      <c r="D872" s="21" t="s">
        <v>7937</v>
      </c>
      <c r="E872" s="22">
        <v>45498</v>
      </c>
      <c r="F872" s="23">
        <v>7733.25</v>
      </c>
      <c r="G872" s="21">
        <v>553</v>
      </c>
      <c r="H872" s="21" t="s">
        <v>9</v>
      </c>
      <c r="I872" s="21">
        <f>IF(shipments[[#This Row],[Boxes]]&gt;0,shipments[[#This Row],[Amount]]/shipments[[#This Row],[Boxes]],"NA")</f>
        <v>13.984177215189874</v>
      </c>
      <c r="J872" s="21" t="str">
        <f>IF(shipments[[#This Row],[Order_Status]] = "Delivered","Yes","No")</f>
        <v>No</v>
      </c>
      <c r="K872" s="21" t="str">
        <f>TEXT(shipments[[#This Row],[Shipdate]],"MMMM")</f>
        <v>July</v>
      </c>
      <c r="L872" s="21">
        <f>YEAR(shipments[[#This Row],[Shipdate]])</f>
        <v>2024</v>
      </c>
    </row>
    <row r="873" spans="1:12" x14ac:dyDescent="0.3">
      <c r="A873" t="s">
        <v>877</v>
      </c>
      <c r="B873" t="s">
        <v>7941</v>
      </c>
      <c r="C873" t="s">
        <v>7924</v>
      </c>
      <c r="D873" t="s">
        <v>7936</v>
      </c>
      <c r="E873" s="1">
        <v>45322</v>
      </c>
      <c r="F873" s="6">
        <v>7809.75</v>
      </c>
      <c r="G873">
        <v>1302</v>
      </c>
      <c r="H873" t="s">
        <v>3</v>
      </c>
      <c r="I873">
        <f>IF(shipments[[#This Row],[Boxes]]&gt;0,shipments[[#This Row],[Amount]]/shipments[[#This Row],[Boxes]],"NA")</f>
        <v>5.9982718894009217</v>
      </c>
      <c r="J873" t="str">
        <f>IF(shipments[[#This Row],[Order_Status]] = "Delivered","Yes","No")</f>
        <v>Yes</v>
      </c>
      <c r="K873" t="str">
        <f>TEXT(shipments[[#This Row],[Shipdate]],"MMMM")</f>
        <v>January</v>
      </c>
      <c r="L873">
        <f>YEAR(shipments[[#This Row],[Shipdate]])</f>
        <v>2024</v>
      </c>
    </row>
    <row r="874" spans="1:12" x14ac:dyDescent="0.3">
      <c r="A874" s="21" t="s">
        <v>878</v>
      </c>
      <c r="B874" s="21" t="s">
        <v>7941</v>
      </c>
      <c r="C874" s="21" t="s">
        <v>7924</v>
      </c>
      <c r="D874" s="21" t="s">
        <v>7937</v>
      </c>
      <c r="E874" s="22">
        <v>45485</v>
      </c>
      <c r="F874" s="23">
        <v>3852</v>
      </c>
      <c r="G874" s="21">
        <v>551</v>
      </c>
      <c r="H874" s="21" t="s">
        <v>9</v>
      </c>
      <c r="I874" s="21">
        <f>IF(shipments[[#This Row],[Boxes]]&gt;0,shipments[[#This Row],[Amount]]/shipments[[#This Row],[Boxes]],"NA")</f>
        <v>6.9909255898366602</v>
      </c>
      <c r="J874" s="21" t="str">
        <f>IF(shipments[[#This Row],[Order_Status]] = "Delivered","Yes","No")</f>
        <v>No</v>
      </c>
      <c r="K874" s="21" t="str">
        <f>TEXT(shipments[[#This Row],[Shipdate]],"MMMM")</f>
        <v>July</v>
      </c>
      <c r="L874" s="21">
        <f>YEAR(shipments[[#This Row],[Shipdate]])</f>
        <v>2024</v>
      </c>
    </row>
    <row r="875" spans="1:12" x14ac:dyDescent="0.3">
      <c r="A875" t="s">
        <v>879</v>
      </c>
      <c r="B875" t="s">
        <v>7941</v>
      </c>
      <c r="C875" t="s">
        <v>7924</v>
      </c>
      <c r="D875" t="s">
        <v>7935</v>
      </c>
      <c r="E875" s="1">
        <v>45334</v>
      </c>
      <c r="F875" s="6">
        <v>8948.25</v>
      </c>
      <c r="G875">
        <v>1279</v>
      </c>
      <c r="H875" t="s">
        <v>3</v>
      </c>
      <c r="I875">
        <f>IF(shipments[[#This Row],[Boxes]]&gt;0,shipments[[#This Row],[Amount]]/shipments[[#This Row],[Boxes]],"NA")</f>
        <v>6.9962861610633311</v>
      </c>
      <c r="J875" t="str">
        <f>IF(shipments[[#This Row],[Order_Status]] = "Delivered","Yes","No")</f>
        <v>Yes</v>
      </c>
      <c r="K875" t="str">
        <f>TEXT(shipments[[#This Row],[Shipdate]],"MMMM")</f>
        <v>February</v>
      </c>
      <c r="L875">
        <f>YEAR(shipments[[#This Row],[Shipdate]])</f>
        <v>2024</v>
      </c>
    </row>
    <row r="876" spans="1:12" x14ac:dyDescent="0.3">
      <c r="A876" t="s">
        <v>880</v>
      </c>
      <c r="B876" t="s">
        <v>7941</v>
      </c>
      <c r="C876" t="s">
        <v>7924</v>
      </c>
      <c r="D876" t="s">
        <v>7939</v>
      </c>
      <c r="E876" s="1">
        <v>45280</v>
      </c>
      <c r="F876" s="6">
        <v>4963.5</v>
      </c>
      <c r="G876">
        <v>710</v>
      </c>
      <c r="H876" t="s">
        <v>3</v>
      </c>
      <c r="I876">
        <f>IF(shipments[[#This Row],[Boxes]]&gt;0,shipments[[#This Row],[Amount]]/shipments[[#This Row],[Boxes]],"NA")</f>
        <v>6.9908450704225356</v>
      </c>
      <c r="J876" t="str">
        <f>IF(shipments[[#This Row],[Order_Status]] = "Delivered","Yes","No")</f>
        <v>Yes</v>
      </c>
      <c r="K876" t="str">
        <f>TEXT(shipments[[#This Row],[Shipdate]],"MMMM")</f>
        <v>December</v>
      </c>
      <c r="L876">
        <f>YEAR(shipments[[#This Row],[Shipdate]])</f>
        <v>2023</v>
      </c>
    </row>
    <row r="877" spans="1:12" x14ac:dyDescent="0.3">
      <c r="A877" t="s">
        <v>881</v>
      </c>
      <c r="B877" t="s">
        <v>7941</v>
      </c>
      <c r="C877" t="s">
        <v>7925</v>
      </c>
      <c r="D877" t="s">
        <v>7939</v>
      </c>
      <c r="E877" s="1">
        <v>45223</v>
      </c>
      <c r="F877" s="6">
        <v>5391</v>
      </c>
      <c r="G877">
        <v>318</v>
      </c>
      <c r="H877" t="s">
        <v>3</v>
      </c>
      <c r="I877">
        <f>IF(shipments[[#This Row],[Boxes]]&gt;0,shipments[[#This Row],[Amount]]/shipments[[#This Row],[Boxes]],"NA")</f>
        <v>16.952830188679247</v>
      </c>
      <c r="J877" t="str">
        <f>IF(shipments[[#This Row],[Order_Status]] = "Delivered","Yes","No")</f>
        <v>Yes</v>
      </c>
      <c r="K877" t="str">
        <f>TEXT(shipments[[#This Row],[Shipdate]],"MMMM")</f>
        <v>October</v>
      </c>
      <c r="L877">
        <f>YEAR(shipments[[#This Row],[Shipdate]])</f>
        <v>2023</v>
      </c>
    </row>
    <row r="878" spans="1:12" x14ac:dyDescent="0.3">
      <c r="A878" t="s">
        <v>882</v>
      </c>
      <c r="B878" t="s">
        <v>7941</v>
      </c>
      <c r="C878" t="s">
        <v>7925</v>
      </c>
      <c r="D878" t="s">
        <v>7937</v>
      </c>
      <c r="E878" s="1">
        <v>45112</v>
      </c>
      <c r="F878" s="6">
        <v>7764.75</v>
      </c>
      <c r="G878">
        <v>486</v>
      </c>
      <c r="H878" t="s">
        <v>3</v>
      </c>
      <c r="I878">
        <f>IF(shipments[[#This Row],[Boxes]]&gt;0,shipments[[#This Row],[Amount]]/shipments[[#This Row],[Boxes]],"NA")</f>
        <v>15.976851851851851</v>
      </c>
      <c r="J878" t="str">
        <f>IF(shipments[[#This Row],[Order_Status]] = "Delivered","Yes","No")</f>
        <v>Yes</v>
      </c>
      <c r="K878" t="str">
        <f>TEXT(shipments[[#This Row],[Shipdate]],"MMMM")</f>
        <v>July</v>
      </c>
      <c r="L878">
        <f>YEAR(shipments[[#This Row],[Shipdate]])</f>
        <v>2023</v>
      </c>
    </row>
    <row r="879" spans="1:12" x14ac:dyDescent="0.3">
      <c r="A879" s="21" t="s">
        <v>883</v>
      </c>
      <c r="B879" s="21" t="s">
        <v>7941</v>
      </c>
      <c r="C879" s="21" t="s">
        <v>7926</v>
      </c>
      <c r="D879" s="21" t="s">
        <v>7937</v>
      </c>
      <c r="E879" s="22">
        <v>45483</v>
      </c>
      <c r="F879" s="23">
        <v>3555</v>
      </c>
      <c r="G879" s="21">
        <v>188</v>
      </c>
      <c r="H879" s="21" t="s">
        <v>9</v>
      </c>
      <c r="I879" s="21">
        <f>IF(shipments[[#This Row],[Boxes]]&gt;0,shipments[[#This Row],[Amount]]/shipments[[#This Row],[Boxes]],"NA")</f>
        <v>18.909574468085108</v>
      </c>
      <c r="J879" s="21" t="str">
        <f>IF(shipments[[#This Row],[Order_Status]] = "Delivered","Yes","No")</f>
        <v>No</v>
      </c>
      <c r="K879" s="21" t="str">
        <f>TEXT(shipments[[#This Row],[Shipdate]],"MMMM")</f>
        <v>July</v>
      </c>
      <c r="L879" s="21">
        <f>YEAR(shipments[[#This Row],[Shipdate]])</f>
        <v>2024</v>
      </c>
    </row>
    <row r="880" spans="1:12" x14ac:dyDescent="0.3">
      <c r="A880" t="s">
        <v>884</v>
      </c>
      <c r="B880" t="s">
        <v>7941</v>
      </c>
      <c r="C880" t="s">
        <v>7926</v>
      </c>
      <c r="D880" t="s">
        <v>7935</v>
      </c>
      <c r="E880" s="1">
        <v>45419</v>
      </c>
      <c r="F880" s="6">
        <v>1197</v>
      </c>
      <c r="G880">
        <v>67</v>
      </c>
      <c r="H880" t="s">
        <v>3</v>
      </c>
      <c r="I880">
        <f>IF(shipments[[#This Row],[Boxes]]&gt;0,shipments[[#This Row],[Amount]]/shipments[[#This Row],[Boxes]],"NA")</f>
        <v>17.865671641791046</v>
      </c>
      <c r="J880" t="str">
        <f>IF(shipments[[#This Row],[Order_Status]] = "Delivered","Yes","No")</f>
        <v>Yes</v>
      </c>
      <c r="K880" t="str">
        <f>TEXT(shipments[[#This Row],[Shipdate]],"MMMM")</f>
        <v>May</v>
      </c>
      <c r="L880">
        <f>YEAR(shipments[[#This Row],[Shipdate]])</f>
        <v>2024</v>
      </c>
    </row>
    <row r="881" spans="1:12" x14ac:dyDescent="0.3">
      <c r="A881" s="21" t="s">
        <v>885</v>
      </c>
      <c r="B881" s="21" t="s">
        <v>7941</v>
      </c>
      <c r="C881" s="21" t="s">
        <v>7927</v>
      </c>
      <c r="D881" s="21" t="s">
        <v>7939</v>
      </c>
      <c r="E881" s="22">
        <v>45503</v>
      </c>
      <c r="F881" s="23">
        <v>8775</v>
      </c>
      <c r="G881" s="21">
        <v>627</v>
      </c>
      <c r="H881" s="21" t="s">
        <v>9</v>
      </c>
      <c r="I881" s="21">
        <f>IF(shipments[[#This Row],[Boxes]]&gt;0,shipments[[#This Row],[Amount]]/shipments[[#This Row],[Boxes]],"NA")</f>
        <v>13.995215311004785</v>
      </c>
      <c r="J881" s="21" t="str">
        <f>IF(shipments[[#This Row],[Order_Status]] = "Delivered","Yes","No")</f>
        <v>No</v>
      </c>
      <c r="K881" s="21" t="str">
        <f>TEXT(shipments[[#This Row],[Shipdate]],"MMMM")</f>
        <v>July</v>
      </c>
      <c r="L881" s="21">
        <f>YEAR(shipments[[#This Row],[Shipdate]])</f>
        <v>2024</v>
      </c>
    </row>
    <row r="882" spans="1:12" x14ac:dyDescent="0.3">
      <c r="A882" t="s">
        <v>886</v>
      </c>
      <c r="B882" t="s">
        <v>7941</v>
      </c>
      <c r="C882" t="s">
        <v>7927</v>
      </c>
      <c r="D882" t="s">
        <v>7939</v>
      </c>
      <c r="E882" s="1">
        <v>44977</v>
      </c>
      <c r="F882" s="6">
        <v>2765.25</v>
      </c>
      <c r="G882">
        <v>154</v>
      </c>
      <c r="H882" t="s">
        <v>3</v>
      </c>
      <c r="I882">
        <f>IF(shipments[[#This Row],[Boxes]]&gt;0,shipments[[#This Row],[Amount]]/shipments[[#This Row],[Boxes]],"NA")</f>
        <v>17.956168831168831</v>
      </c>
      <c r="J882" t="str">
        <f>IF(shipments[[#This Row],[Order_Status]] = "Delivered","Yes","No")</f>
        <v>Yes</v>
      </c>
      <c r="K882" t="str">
        <f>TEXT(shipments[[#This Row],[Shipdate]],"MMMM")</f>
        <v>February</v>
      </c>
      <c r="L882">
        <f>YEAR(shipments[[#This Row],[Shipdate]])</f>
        <v>2023</v>
      </c>
    </row>
    <row r="883" spans="1:12" x14ac:dyDescent="0.3">
      <c r="A883" t="s">
        <v>887</v>
      </c>
      <c r="B883" t="s">
        <v>7941</v>
      </c>
      <c r="C883" t="s">
        <v>7927</v>
      </c>
      <c r="D883" t="s">
        <v>7935</v>
      </c>
      <c r="E883" s="1">
        <v>45174</v>
      </c>
      <c r="F883" s="6">
        <v>915.75</v>
      </c>
      <c r="G883">
        <v>66</v>
      </c>
      <c r="H883" t="s">
        <v>3</v>
      </c>
      <c r="I883">
        <f>IF(shipments[[#This Row],[Boxes]]&gt;0,shipments[[#This Row],[Amount]]/shipments[[#This Row],[Boxes]],"NA")</f>
        <v>13.875</v>
      </c>
      <c r="J883" t="str">
        <f>IF(shipments[[#This Row],[Order_Status]] = "Delivered","Yes","No")</f>
        <v>Yes</v>
      </c>
      <c r="K883" t="str">
        <f>TEXT(shipments[[#This Row],[Shipdate]],"MMMM")</f>
        <v>September</v>
      </c>
      <c r="L883">
        <f>YEAR(shipments[[#This Row],[Shipdate]])</f>
        <v>2023</v>
      </c>
    </row>
    <row r="884" spans="1:12" x14ac:dyDescent="0.3">
      <c r="A884" s="21" t="s">
        <v>888</v>
      </c>
      <c r="B884" s="21" t="s">
        <v>7941</v>
      </c>
      <c r="C884" s="21" t="s">
        <v>7928</v>
      </c>
      <c r="D884" s="21" t="s">
        <v>7937</v>
      </c>
      <c r="E884" s="22">
        <v>45512</v>
      </c>
      <c r="F884" s="23">
        <v>6192</v>
      </c>
      <c r="G884" s="21">
        <v>774</v>
      </c>
      <c r="H884" s="21" t="s">
        <v>9</v>
      </c>
      <c r="I884" s="21">
        <f>IF(shipments[[#This Row],[Boxes]]&gt;0,shipments[[#This Row],[Amount]]/shipments[[#This Row],[Boxes]],"NA")</f>
        <v>8</v>
      </c>
      <c r="J884" s="21" t="str">
        <f>IF(shipments[[#This Row],[Order_Status]] = "Delivered","Yes","No")</f>
        <v>No</v>
      </c>
      <c r="K884" s="21" t="str">
        <f>TEXT(shipments[[#This Row],[Shipdate]],"MMMM")</f>
        <v>August</v>
      </c>
      <c r="L884" s="21">
        <f>YEAR(shipments[[#This Row],[Shipdate]])</f>
        <v>2024</v>
      </c>
    </row>
    <row r="885" spans="1:12" x14ac:dyDescent="0.3">
      <c r="A885" t="s">
        <v>889</v>
      </c>
      <c r="B885" t="s">
        <v>7941</v>
      </c>
      <c r="C885" t="s">
        <v>7929</v>
      </c>
      <c r="D885" t="s">
        <v>7935</v>
      </c>
      <c r="E885" s="1">
        <v>45344</v>
      </c>
      <c r="F885" s="6">
        <v>11578.5</v>
      </c>
      <c r="G885">
        <v>1053</v>
      </c>
      <c r="H885" t="s">
        <v>3</v>
      </c>
      <c r="I885">
        <f>IF(shipments[[#This Row],[Boxes]]&gt;0,shipments[[#This Row],[Amount]]/shipments[[#This Row],[Boxes]],"NA")</f>
        <v>10.995726495726496</v>
      </c>
      <c r="J885" t="str">
        <f>IF(shipments[[#This Row],[Order_Status]] = "Delivered","Yes","No")</f>
        <v>Yes</v>
      </c>
      <c r="K885" t="str">
        <f>TEXT(shipments[[#This Row],[Shipdate]],"MMMM")</f>
        <v>February</v>
      </c>
      <c r="L885">
        <f>YEAR(shipments[[#This Row],[Shipdate]])</f>
        <v>2024</v>
      </c>
    </row>
    <row r="886" spans="1:12" x14ac:dyDescent="0.3">
      <c r="A886" t="s">
        <v>890</v>
      </c>
      <c r="B886" t="s">
        <v>7941</v>
      </c>
      <c r="C886" t="s">
        <v>7929</v>
      </c>
      <c r="D886" t="s">
        <v>7938</v>
      </c>
      <c r="E886" s="1">
        <v>45190</v>
      </c>
      <c r="F886" s="6">
        <v>13187.25</v>
      </c>
      <c r="G886">
        <v>1199</v>
      </c>
      <c r="H886" t="s">
        <v>3</v>
      </c>
      <c r="I886">
        <f>IF(shipments[[#This Row],[Boxes]]&gt;0,shipments[[#This Row],[Amount]]/shipments[[#This Row],[Boxes]],"NA")</f>
        <v>10.998540450375312</v>
      </c>
      <c r="J886" t="str">
        <f>IF(shipments[[#This Row],[Order_Status]] = "Delivered","Yes","No")</f>
        <v>Yes</v>
      </c>
      <c r="K886" t="str">
        <f>TEXT(shipments[[#This Row],[Shipdate]],"MMMM")</f>
        <v>September</v>
      </c>
      <c r="L886">
        <f>YEAR(shipments[[#This Row],[Shipdate]])</f>
        <v>2023</v>
      </c>
    </row>
    <row r="887" spans="1:12" x14ac:dyDescent="0.3">
      <c r="A887" t="s">
        <v>891</v>
      </c>
      <c r="B887" t="s">
        <v>7941</v>
      </c>
      <c r="C887" t="s">
        <v>7929</v>
      </c>
      <c r="D887" t="s">
        <v>7939</v>
      </c>
      <c r="E887" s="1">
        <v>45425</v>
      </c>
      <c r="F887" s="6">
        <v>9047.25</v>
      </c>
      <c r="G887">
        <v>1006</v>
      </c>
      <c r="H887" t="s">
        <v>3</v>
      </c>
      <c r="I887">
        <f>IF(shipments[[#This Row],[Boxes]]&gt;0,shipments[[#This Row],[Amount]]/shipments[[#This Row],[Boxes]],"NA")</f>
        <v>8.9932902584493046</v>
      </c>
      <c r="J887" t="str">
        <f>IF(shipments[[#This Row],[Order_Status]] = "Delivered","Yes","No")</f>
        <v>Yes</v>
      </c>
      <c r="K887" t="str">
        <f>TEXT(shipments[[#This Row],[Shipdate]],"MMMM")</f>
        <v>May</v>
      </c>
      <c r="L887">
        <f>YEAR(shipments[[#This Row],[Shipdate]])</f>
        <v>2024</v>
      </c>
    </row>
    <row r="888" spans="1:12" x14ac:dyDescent="0.3">
      <c r="A888" t="s">
        <v>892</v>
      </c>
      <c r="B888" t="s">
        <v>7941</v>
      </c>
      <c r="C888" t="s">
        <v>7929</v>
      </c>
      <c r="D888" t="s">
        <v>7939</v>
      </c>
      <c r="E888" s="1">
        <v>45082</v>
      </c>
      <c r="F888" s="6">
        <v>3395.25</v>
      </c>
      <c r="G888">
        <v>486</v>
      </c>
      <c r="H888" t="s">
        <v>3</v>
      </c>
      <c r="I888">
        <f>IF(shipments[[#This Row],[Boxes]]&gt;0,shipments[[#This Row],[Amount]]/shipments[[#This Row],[Boxes]],"NA")</f>
        <v>6.9861111111111107</v>
      </c>
      <c r="J888" t="str">
        <f>IF(shipments[[#This Row],[Order_Status]] = "Delivered","Yes","No")</f>
        <v>Yes</v>
      </c>
      <c r="K888" t="str">
        <f>TEXT(shipments[[#This Row],[Shipdate]],"MMMM")</f>
        <v>June</v>
      </c>
      <c r="L888">
        <f>YEAR(shipments[[#This Row],[Shipdate]])</f>
        <v>2023</v>
      </c>
    </row>
    <row r="889" spans="1:12" x14ac:dyDescent="0.3">
      <c r="A889" t="s">
        <v>893</v>
      </c>
      <c r="B889" t="s">
        <v>7941</v>
      </c>
      <c r="C889" t="s">
        <v>7929</v>
      </c>
      <c r="D889" t="s">
        <v>7934</v>
      </c>
      <c r="E889" s="1">
        <v>45392</v>
      </c>
      <c r="F889" s="6">
        <v>10368</v>
      </c>
      <c r="G889">
        <v>1152</v>
      </c>
      <c r="H889" t="s">
        <v>3</v>
      </c>
      <c r="I889">
        <f>IF(shipments[[#This Row],[Boxes]]&gt;0,shipments[[#This Row],[Amount]]/shipments[[#This Row],[Boxes]],"NA")</f>
        <v>9</v>
      </c>
      <c r="J889" t="str">
        <f>IF(shipments[[#This Row],[Order_Status]] = "Delivered","Yes","No")</f>
        <v>Yes</v>
      </c>
      <c r="K889" t="str">
        <f>TEXT(shipments[[#This Row],[Shipdate]],"MMMM")</f>
        <v>April</v>
      </c>
      <c r="L889">
        <f>YEAR(shipments[[#This Row],[Shipdate]])</f>
        <v>2024</v>
      </c>
    </row>
    <row r="890" spans="1:12" x14ac:dyDescent="0.3">
      <c r="A890" s="21" t="s">
        <v>894</v>
      </c>
      <c r="B890" s="21" t="s">
        <v>7941</v>
      </c>
      <c r="C890" s="21" t="s">
        <v>7929</v>
      </c>
      <c r="D890" s="21" t="s">
        <v>7938</v>
      </c>
      <c r="E890" s="22">
        <v>45489</v>
      </c>
      <c r="F890" s="23">
        <v>11160</v>
      </c>
      <c r="G890" s="21">
        <v>1116</v>
      </c>
      <c r="H890" s="21" t="s">
        <v>9</v>
      </c>
      <c r="I890" s="21">
        <f>IF(shipments[[#This Row],[Boxes]]&gt;0,shipments[[#This Row],[Amount]]/shipments[[#This Row],[Boxes]],"NA")</f>
        <v>10</v>
      </c>
      <c r="J890" s="21" t="str">
        <f>IF(shipments[[#This Row],[Order_Status]] = "Delivered","Yes","No")</f>
        <v>No</v>
      </c>
      <c r="K890" s="21" t="str">
        <f>TEXT(shipments[[#This Row],[Shipdate]],"MMMM")</f>
        <v>July</v>
      </c>
      <c r="L890" s="21">
        <f>YEAR(shipments[[#This Row],[Shipdate]])</f>
        <v>2024</v>
      </c>
    </row>
    <row r="891" spans="1:12" x14ac:dyDescent="0.3">
      <c r="A891" t="s">
        <v>895</v>
      </c>
      <c r="B891" t="s">
        <v>7941</v>
      </c>
      <c r="C891" t="s">
        <v>7930</v>
      </c>
      <c r="D891" t="s">
        <v>7934</v>
      </c>
      <c r="E891" s="1">
        <v>45420</v>
      </c>
      <c r="F891" s="6">
        <v>11526.75</v>
      </c>
      <c r="G891">
        <v>412</v>
      </c>
      <c r="H891" t="s">
        <v>3</v>
      </c>
      <c r="I891">
        <f>IF(shipments[[#This Row],[Boxes]]&gt;0,shipments[[#This Row],[Amount]]/shipments[[#This Row],[Boxes]],"NA")</f>
        <v>27.97754854368932</v>
      </c>
      <c r="J891" t="str">
        <f>IF(shipments[[#This Row],[Order_Status]] = "Delivered","Yes","No")</f>
        <v>Yes</v>
      </c>
      <c r="K891" t="str">
        <f>TEXT(shipments[[#This Row],[Shipdate]],"MMMM")</f>
        <v>May</v>
      </c>
      <c r="L891">
        <f>YEAR(shipments[[#This Row],[Shipdate]])</f>
        <v>2024</v>
      </c>
    </row>
    <row r="892" spans="1:12" x14ac:dyDescent="0.3">
      <c r="A892" t="s">
        <v>896</v>
      </c>
      <c r="B892" t="s">
        <v>7941</v>
      </c>
      <c r="C892" t="s">
        <v>7930</v>
      </c>
      <c r="D892" t="s">
        <v>7935</v>
      </c>
      <c r="E892" s="1">
        <v>45415</v>
      </c>
      <c r="F892" s="6">
        <v>6376.5</v>
      </c>
      <c r="G892">
        <v>237</v>
      </c>
      <c r="H892" t="s">
        <v>3</v>
      </c>
      <c r="I892">
        <f>IF(shipments[[#This Row],[Boxes]]&gt;0,shipments[[#This Row],[Amount]]/shipments[[#This Row],[Boxes]],"NA")</f>
        <v>26.905063291139239</v>
      </c>
      <c r="J892" t="str">
        <f>IF(shipments[[#This Row],[Order_Status]] = "Delivered","Yes","No")</f>
        <v>Yes</v>
      </c>
      <c r="K892" t="str">
        <f>TEXT(shipments[[#This Row],[Shipdate]],"MMMM")</f>
        <v>May</v>
      </c>
      <c r="L892">
        <f>YEAR(shipments[[#This Row],[Shipdate]])</f>
        <v>2024</v>
      </c>
    </row>
    <row r="893" spans="1:12" x14ac:dyDescent="0.3">
      <c r="A893" t="s">
        <v>897</v>
      </c>
      <c r="B893" t="s">
        <v>7941</v>
      </c>
      <c r="C893" t="s">
        <v>7930</v>
      </c>
      <c r="D893" t="s">
        <v>7936</v>
      </c>
      <c r="E893" s="1">
        <v>45205</v>
      </c>
      <c r="F893" s="6">
        <v>7155</v>
      </c>
      <c r="G893">
        <v>287</v>
      </c>
      <c r="H893" t="s">
        <v>3</v>
      </c>
      <c r="I893">
        <f>IF(shipments[[#This Row],[Boxes]]&gt;0,shipments[[#This Row],[Amount]]/shipments[[#This Row],[Boxes]],"NA")</f>
        <v>24.930313588850176</v>
      </c>
      <c r="J893" t="str">
        <f>IF(shipments[[#This Row],[Order_Status]] = "Delivered","Yes","No")</f>
        <v>Yes</v>
      </c>
      <c r="K893" t="str">
        <f>TEXT(shipments[[#This Row],[Shipdate]],"MMMM")</f>
        <v>October</v>
      </c>
      <c r="L893">
        <f>YEAR(shipments[[#This Row],[Shipdate]])</f>
        <v>2023</v>
      </c>
    </row>
    <row r="894" spans="1:12" x14ac:dyDescent="0.3">
      <c r="A894" t="s">
        <v>898</v>
      </c>
      <c r="B894" t="s">
        <v>7941</v>
      </c>
      <c r="C894" t="s">
        <v>7930</v>
      </c>
      <c r="D894" t="s">
        <v>7937</v>
      </c>
      <c r="E894" s="1">
        <v>45317</v>
      </c>
      <c r="F894" s="6">
        <v>2103.75</v>
      </c>
      <c r="G894">
        <v>73</v>
      </c>
      <c r="H894" t="s">
        <v>3</v>
      </c>
      <c r="I894">
        <f>IF(shipments[[#This Row],[Boxes]]&gt;0,shipments[[#This Row],[Amount]]/shipments[[#This Row],[Boxes]],"NA")</f>
        <v>28.818493150684933</v>
      </c>
      <c r="J894" t="str">
        <f>IF(shipments[[#This Row],[Order_Status]] = "Delivered","Yes","No")</f>
        <v>Yes</v>
      </c>
      <c r="K894" t="str">
        <f>TEXT(shipments[[#This Row],[Shipdate]],"MMMM")</f>
        <v>January</v>
      </c>
      <c r="L894">
        <f>YEAR(shipments[[#This Row],[Shipdate]])</f>
        <v>2024</v>
      </c>
    </row>
    <row r="895" spans="1:12" x14ac:dyDescent="0.3">
      <c r="A895" t="s">
        <v>899</v>
      </c>
      <c r="B895" t="s">
        <v>7941</v>
      </c>
      <c r="C895" t="s">
        <v>7930</v>
      </c>
      <c r="D895" t="s">
        <v>7939</v>
      </c>
      <c r="E895" s="1">
        <v>45421</v>
      </c>
      <c r="F895" s="6">
        <v>10183.5</v>
      </c>
      <c r="G895">
        <v>378</v>
      </c>
      <c r="H895" t="s">
        <v>3</v>
      </c>
      <c r="I895">
        <f>IF(shipments[[#This Row],[Boxes]]&gt;0,shipments[[#This Row],[Amount]]/shipments[[#This Row],[Boxes]],"NA")</f>
        <v>26.94047619047619</v>
      </c>
      <c r="J895" t="str">
        <f>IF(shipments[[#This Row],[Order_Status]] = "Delivered","Yes","No")</f>
        <v>Yes</v>
      </c>
      <c r="K895" t="str">
        <f>TEXT(shipments[[#This Row],[Shipdate]],"MMMM")</f>
        <v>May</v>
      </c>
      <c r="L895">
        <f>YEAR(shipments[[#This Row],[Shipdate]])</f>
        <v>2024</v>
      </c>
    </row>
    <row r="896" spans="1:12" x14ac:dyDescent="0.3">
      <c r="A896" t="s">
        <v>900</v>
      </c>
      <c r="B896" t="s">
        <v>7941</v>
      </c>
      <c r="C896" t="s">
        <v>7930</v>
      </c>
      <c r="D896" t="s">
        <v>7934</v>
      </c>
      <c r="E896" s="1">
        <v>45027</v>
      </c>
      <c r="F896" s="6">
        <v>4407.75</v>
      </c>
      <c r="G896">
        <v>152</v>
      </c>
      <c r="H896" t="s">
        <v>3</v>
      </c>
      <c r="I896">
        <f>IF(shipments[[#This Row],[Boxes]]&gt;0,shipments[[#This Row],[Amount]]/shipments[[#This Row],[Boxes]],"NA")</f>
        <v>28.998355263157894</v>
      </c>
      <c r="J896" t="str">
        <f>IF(shipments[[#This Row],[Order_Status]] = "Delivered","Yes","No")</f>
        <v>Yes</v>
      </c>
      <c r="K896" t="str">
        <f>TEXT(shipments[[#This Row],[Shipdate]],"MMMM")</f>
        <v>April</v>
      </c>
      <c r="L896">
        <f>YEAR(shipments[[#This Row],[Shipdate]])</f>
        <v>2023</v>
      </c>
    </row>
    <row r="897" spans="1:12" x14ac:dyDescent="0.3">
      <c r="A897" t="s">
        <v>901</v>
      </c>
      <c r="B897" t="s">
        <v>7941</v>
      </c>
      <c r="C897" t="s">
        <v>7931</v>
      </c>
      <c r="D897" t="s">
        <v>7938</v>
      </c>
      <c r="E897" s="1">
        <v>45350</v>
      </c>
      <c r="F897" s="6">
        <v>18708.75</v>
      </c>
      <c r="G897">
        <v>1701</v>
      </c>
      <c r="H897" t="s">
        <v>3</v>
      </c>
      <c r="I897">
        <f>IF(shipments[[#This Row],[Boxes]]&gt;0,shipments[[#This Row],[Amount]]/shipments[[#This Row],[Boxes]],"NA")</f>
        <v>10.998677248677248</v>
      </c>
      <c r="J897" t="str">
        <f>IF(shipments[[#This Row],[Order_Status]] = "Delivered","Yes","No")</f>
        <v>Yes</v>
      </c>
      <c r="K897" t="str">
        <f>TEXT(shipments[[#This Row],[Shipdate]],"MMMM")</f>
        <v>February</v>
      </c>
      <c r="L897">
        <f>YEAR(shipments[[#This Row],[Shipdate]])</f>
        <v>2024</v>
      </c>
    </row>
    <row r="898" spans="1:12" x14ac:dyDescent="0.3">
      <c r="A898" t="s">
        <v>902</v>
      </c>
      <c r="B898" t="s">
        <v>7941</v>
      </c>
      <c r="C898" t="s">
        <v>7931</v>
      </c>
      <c r="D898" t="s">
        <v>7935</v>
      </c>
      <c r="E898" s="1">
        <v>45441</v>
      </c>
      <c r="F898" s="6">
        <v>2317.5</v>
      </c>
      <c r="G898">
        <v>232</v>
      </c>
      <c r="H898" t="s">
        <v>3</v>
      </c>
      <c r="I898">
        <f>IF(shipments[[#This Row],[Boxes]]&gt;0,shipments[[#This Row],[Amount]]/shipments[[#This Row],[Boxes]],"NA")</f>
        <v>9.9892241379310338</v>
      </c>
      <c r="J898" t="str">
        <f>IF(shipments[[#This Row],[Order_Status]] = "Delivered","Yes","No")</f>
        <v>Yes</v>
      </c>
      <c r="K898" t="str">
        <f>TEXT(shipments[[#This Row],[Shipdate]],"MMMM")</f>
        <v>May</v>
      </c>
      <c r="L898">
        <f>YEAR(shipments[[#This Row],[Shipdate]])</f>
        <v>2024</v>
      </c>
    </row>
    <row r="899" spans="1:12" x14ac:dyDescent="0.3">
      <c r="A899" t="s">
        <v>903</v>
      </c>
      <c r="B899" t="s">
        <v>7941</v>
      </c>
      <c r="C899" t="s">
        <v>7931</v>
      </c>
      <c r="D899" t="s">
        <v>7936</v>
      </c>
      <c r="E899" s="1">
        <v>45161</v>
      </c>
      <c r="F899" s="6">
        <v>8084.25</v>
      </c>
      <c r="G899">
        <v>899</v>
      </c>
      <c r="H899" t="s">
        <v>3</v>
      </c>
      <c r="I899">
        <f>IF(shipments[[#This Row],[Boxes]]&gt;0,shipments[[#This Row],[Amount]]/shipments[[#This Row],[Boxes]],"NA")</f>
        <v>8.9924916573971085</v>
      </c>
      <c r="J899" t="str">
        <f>IF(shipments[[#This Row],[Order_Status]] = "Delivered","Yes","No")</f>
        <v>Yes</v>
      </c>
      <c r="K899" t="str">
        <f>TEXT(shipments[[#This Row],[Shipdate]],"MMMM")</f>
        <v>August</v>
      </c>
      <c r="L899">
        <f>YEAR(shipments[[#This Row],[Shipdate]])</f>
        <v>2023</v>
      </c>
    </row>
    <row r="900" spans="1:12" x14ac:dyDescent="0.3">
      <c r="A900" t="s">
        <v>904</v>
      </c>
      <c r="B900" t="s">
        <v>7941</v>
      </c>
      <c r="C900" t="s">
        <v>7932</v>
      </c>
      <c r="D900" t="s">
        <v>7939</v>
      </c>
      <c r="E900" s="1">
        <v>45082</v>
      </c>
      <c r="F900" s="6">
        <v>5046.75</v>
      </c>
      <c r="G900">
        <v>561</v>
      </c>
      <c r="H900" t="s">
        <v>3</v>
      </c>
      <c r="I900">
        <f>IF(shipments[[#This Row],[Boxes]]&gt;0,shipments[[#This Row],[Amount]]/shipments[[#This Row],[Boxes]],"NA")</f>
        <v>8.9959893048128343</v>
      </c>
      <c r="J900" t="str">
        <f>IF(shipments[[#This Row],[Order_Status]] = "Delivered","Yes","No")</f>
        <v>Yes</v>
      </c>
      <c r="K900" t="str">
        <f>TEXT(shipments[[#This Row],[Shipdate]],"MMMM")</f>
        <v>June</v>
      </c>
      <c r="L900">
        <f>YEAR(shipments[[#This Row],[Shipdate]])</f>
        <v>2023</v>
      </c>
    </row>
    <row r="901" spans="1:12" x14ac:dyDescent="0.3">
      <c r="A901" t="s">
        <v>905</v>
      </c>
      <c r="B901" t="s">
        <v>7941</v>
      </c>
      <c r="C901" t="s">
        <v>7932</v>
      </c>
      <c r="D901" t="s">
        <v>7934</v>
      </c>
      <c r="E901" s="1">
        <v>45082</v>
      </c>
      <c r="F901" s="6">
        <v>7823.25</v>
      </c>
      <c r="G901">
        <v>783</v>
      </c>
      <c r="H901" t="s">
        <v>3</v>
      </c>
      <c r="I901">
        <f>IF(shipments[[#This Row],[Boxes]]&gt;0,shipments[[#This Row],[Amount]]/shipments[[#This Row],[Boxes]],"NA")</f>
        <v>9.9913793103448274</v>
      </c>
      <c r="J901" t="str">
        <f>IF(shipments[[#This Row],[Order_Status]] = "Delivered","Yes","No")</f>
        <v>Yes</v>
      </c>
      <c r="K901" t="str">
        <f>TEXT(shipments[[#This Row],[Shipdate]],"MMMM")</f>
        <v>June</v>
      </c>
      <c r="L901">
        <f>YEAR(shipments[[#This Row],[Shipdate]])</f>
        <v>2023</v>
      </c>
    </row>
    <row r="902" spans="1:12" x14ac:dyDescent="0.3">
      <c r="A902" t="s">
        <v>906</v>
      </c>
      <c r="B902" t="s">
        <v>7941</v>
      </c>
      <c r="C902" t="s">
        <v>7933</v>
      </c>
      <c r="D902" t="s">
        <v>7934</v>
      </c>
      <c r="E902" s="1">
        <v>45236</v>
      </c>
      <c r="F902" s="6">
        <v>3006</v>
      </c>
      <c r="G902">
        <v>151</v>
      </c>
      <c r="H902" t="s">
        <v>3</v>
      </c>
      <c r="I902">
        <f>IF(shipments[[#This Row],[Boxes]]&gt;0,shipments[[#This Row],[Amount]]/shipments[[#This Row],[Boxes]],"NA")</f>
        <v>19.90728476821192</v>
      </c>
      <c r="J902" t="str">
        <f>IF(shipments[[#This Row],[Order_Status]] = "Delivered","Yes","No")</f>
        <v>Yes</v>
      </c>
      <c r="K902" t="str">
        <f>TEXT(shipments[[#This Row],[Shipdate]],"MMMM")</f>
        <v>November</v>
      </c>
      <c r="L902">
        <f>YEAR(shipments[[#This Row],[Shipdate]])</f>
        <v>2023</v>
      </c>
    </row>
    <row r="903" spans="1:12" x14ac:dyDescent="0.3">
      <c r="A903" t="s">
        <v>907</v>
      </c>
      <c r="B903" t="s">
        <v>7941</v>
      </c>
      <c r="C903" t="s">
        <v>7933</v>
      </c>
      <c r="D903" t="s">
        <v>7938</v>
      </c>
      <c r="E903" s="1">
        <v>45141</v>
      </c>
      <c r="F903" s="6">
        <v>6446.25</v>
      </c>
      <c r="G903">
        <v>340</v>
      </c>
      <c r="H903" t="s">
        <v>3</v>
      </c>
      <c r="I903">
        <f>IF(shipments[[#This Row],[Boxes]]&gt;0,shipments[[#This Row],[Amount]]/shipments[[#This Row],[Boxes]],"NA")</f>
        <v>18.959558823529413</v>
      </c>
      <c r="J903" t="str">
        <f>IF(shipments[[#This Row],[Order_Status]] = "Delivered","Yes","No")</f>
        <v>Yes</v>
      </c>
      <c r="K903" t="str">
        <f>TEXT(shipments[[#This Row],[Shipdate]],"MMMM")</f>
        <v>August</v>
      </c>
      <c r="L903">
        <f>YEAR(shipments[[#This Row],[Shipdate]])</f>
        <v>2023</v>
      </c>
    </row>
    <row r="904" spans="1:12" x14ac:dyDescent="0.3">
      <c r="A904" t="s">
        <v>908</v>
      </c>
      <c r="B904" t="s">
        <v>7941</v>
      </c>
      <c r="C904" t="s">
        <v>7933</v>
      </c>
      <c r="D904" t="s">
        <v>7934</v>
      </c>
      <c r="E904" s="1">
        <v>45184</v>
      </c>
      <c r="F904" s="6">
        <v>6372</v>
      </c>
      <c r="G904">
        <v>319</v>
      </c>
      <c r="H904" t="s">
        <v>3</v>
      </c>
      <c r="I904">
        <f>IF(shipments[[#This Row],[Boxes]]&gt;0,shipments[[#This Row],[Amount]]/shipments[[#This Row],[Boxes]],"NA")</f>
        <v>19.974921630094045</v>
      </c>
      <c r="J904" t="str">
        <f>IF(shipments[[#This Row],[Order_Status]] = "Delivered","Yes","No")</f>
        <v>Yes</v>
      </c>
      <c r="K904" t="str">
        <f>TEXT(shipments[[#This Row],[Shipdate]],"MMMM")</f>
        <v>September</v>
      </c>
      <c r="L904">
        <f>YEAR(shipments[[#This Row],[Shipdate]])</f>
        <v>2023</v>
      </c>
    </row>
    <row r="905" spans="1:12" x14ac:dyDescent="0.3">
      <c r="A905" t="s">
        <v>909</v>
      </c>
      <c r="B905" t="s">
        <v>7941</v>
      </c>
      <c r="C905" t="s">
        <v>7933</v>
      </c>
      <c r="D905" t="s">
        <v>7937</v>
      </c>
      <c r="E905" s="1">
        <v>45296</v>
      </c>
      <c r="F905" s="6">
        <v>8118</v>
      </c>
      <c r="G905">
        <v>428</v>
      </c>
      <c r="H905" t="s">
        <v>3</v>
      </c>
      <c r="I905">
        <f>IF(shipments[[#This Row],[Boxes]]&gt;0,shipments[[#This Row],[Amount]]/shipments[[#This Row],[Boxes]],"NA")</f>
        <v>18.967289719626169</v>
      </c>
      <c r="J905" t="str">
        <f>IF(shipments[[#This Row],[Order_Status]] = "Delivered","Yes","No")</f>
        <v>Yes</v>
      </c>
      <c r="K905" t="str">
        <f>TEXT(shipments[[#This Row],[Shipdate]],"MMMM")</f>
        <v>January</v>
      </c>
      <c r="L905">
        <f>YEAR(shipments[[#This Row],[Shipdate]])</f>
        <v>2024</v>
      </c>
    </row>
    <row r="906" spans="1:12" x14ac:dyDescent="0.3">
      <c r="A906" t="s">
        <v>910</v>
      </c>
      <c r="B906" t="s">
        <v>7941</v>
      </c>
      <c r="C906" t="s">
        <v>7933</v>
      </c>
      <c r="D906" t="s">
        <v>7934</v>
      </c>
      <c r="E906" s="1">
        <v>44943</v>
      </c>
      <c r="F906" s="6">
        <v>9312.75</v>
      </c>
      <c r="G906">
        <v>491</v>
      </c>
      <c r="H906" t="s">
        <v>3</v>
      </c>
      <c r="I906">
        <f>IF(shipments[[#This Row],[Boxes]]&gt;0,shipments[[#This Row],[Amount]]/shipments[[#This Row],[Boxes]],"NA")</f>
        <v>18.966904276985744</v>
      </c>
      <c r="J906" t="str">
        <f>IF(shipments[[#This Row],[Order_Status]] = "Delivered","Yes","No")</f>
        <v>Yes</v>
      </c>
      <c r="K906" t="str">
        <f>TEXT(shipments[[#This Row],[Shipdate]],"MMMM")</f>
        <v>January</v>
      </c>
      <c r="L906">
        <f>YEAR(shipments[[#This Row],[Shipdate]])</f>
        <v>2023</v>
      </c>
    </row>
    <row r="907" spans="1:12" x14ac:dyDescent="0.3">
      <c r="A907" t="s">
        <v>911</v>
      </c>
      <c r="B907" t="s">
        <v>7941</v>
      </c>
      <c r="C907" t="s">
        <v>7933</v>
      </c>
      <c r="D907" t="s">
        <v>7936</v>
      </c>
      <c r="E907" s="1">
        <v>45208</v>
      </c>
      <c r="F907" s="6">
        <v>6077.25</v>
      </c>
      <c r="G907">
        <v>290</v>
      </c>
      <c r="H907" t="s">
        <v>3</v>
      </c>
      <c r="I907">
        <f>IF(shipments[[#This Row],[Boxes]]&gt;0,shipments[[#This Row],[Amount]]/shipments[[#This Row],[Boxes]],"NA")</f>
        <v>20.956034482758621</v>
      </c>
      <c r="J907" t="str">
        <f>IF(shipments[[#This Row],[Order_Status]] = "Delivered","Yes","No")</f>
        <v>Yes</v>
      </c>
      <c r="K907" t="str">
        <f>TEXT(shipments[[#This Row],[Shipdate]],"MMMM")</f>
        <v>October</v>
      </c>
      <c r="L907">
        <f>YEAR(shipments[[#This Row],[Shipdate]])</f>
        <v>2023</v>
      </c>
    </row>
    <row r="908" spans="1:12" x14ac:dyDescent="0.3">
      <c r="A908" s="21" t="s">
        <v>912</v>
      </c>
      <c r="B908" s="21" t="s">
        <v>7941</v>
      </c>
      <c r="C908" s="21" t="s">
        <v>7933</v>
      </c>
      <c r="D908" s="21" t="s">
        <v>7938</v>
      </c>
      <c r="E908" s="22">
        <v>45560</v>
      </c>
      <c r="F908" s="23">
        <v>1930.5</v>
      </c>
      <c r="G908" s="21">
        <v>108</v>
      </c>
      <c r="H908" s="21" t="s">
        <v>16</v>
      </c>
      <c r="I908" s="21">
        <f>IF(shipments[[#This Row],[Boxes]]&gt;0,shipments[[#This Row],[Amount]]/shipments[[#This Row],[Boxes]],"NA")</f>
        <v>17.875</v>
      </c>
      <c r="J908" s="21" t="str">
        <f>IF(shipments[[#This Row],[Order_Status]] = "Delivered","Yes","No")</f>
        <v>No</v>
      </c>
      <c r="K908" s="21" t="str">
        <f>TEXT(shipments[[#This Row],[Shipdate]],"MMMM")</f>
        <v>September</v>
      </c>
      <c r="L908" s="21">
        <f>YEAR(shipments[[#This Row],[Shipdate]])</f>
        <v>2024</v>
      </c>
    </row>
    <row r="909" spans="1:12" x14ac:dyDescent="0.3">
      <c r="A909" t="s">
        <v>913</v>
      </c>
      <c r="B909" t="s">
        <v>7941</v>
      </c>
      <c r="C909" t="s">
        <v>7912</v>
      </c>
      <c r="D909" t="s">
        <v>7934</v>
      </c>
      <c r="E909" s="1">
        <v>45173</v>
      </c>
      <c r="F909" s="6">
        <v>6810.75</v>
      </c>
      <c r="G909">
        <v>426</v>
      </c>
      <c r="H909" t="s">
        <v>3</v>
      </c>
      <c r="I909">
        <f>IF(shipments[[#This Row],[Boxes]]&gt;0,shipments[[#This Row],[Amount]]/shipments[[#This Row],[Boxes]],"NA")</f>
        <v>15.987676056338028</v>
      </c>
      <c r="J909" t="str">
        <f>IF(shipments[[#This Row],[Order_Status]] = "Delivered","Yes","No")</f>
        <v>Yes</v>
      </c>
      <c r="K909" t="str">
        <f>TEXT(shipments[[#This Row],[Shipdate]],"MMMM")</f>
        <v>September</v>
      </c>
      <c r="L909">
        <f>YEAR(shipments[[#This Row],[Shipdate]])</f>
        <v>2023</v>
      </c>
    </row>
    <row r="910" spans="1:12" x14ac:dyDescent="0.3">
      <c r="A910" s="21" t="s">
        <v>914</v>
      </c>
      <c r="B910" s="21" t="s">
        <v>7941</v>
      </c>
      <c r="C910" s="21" t="s">
        <v>7912</v>
      </c>
      <c r="D910" s="21" t="s">
        <v>7934</v>
      </c>
      <c r="E910" s="22">
        <v>45555</v>
      </c>
      <c r="F910" s="23">
        <v>225</v>
      </c>
      <c r="G910" s="21">
        <v>19</v>
      </c>
      <c r="H910" s="21" t="s">
        <v>16</v>
      </c>
      <c r="I910" s="21">
        <f>IF(shipments[[#This Row],[Boxes]]&gt;0,shipments[[#This Row],[Amount]]/shipments[[#This Row],[Boxes]],"NA")</f>
        <v>11.842105263157896</v>
      </c>
      <c r="J910" s="21" t="str">
        <f>IF(shipments[[#This Row],[Order_Status]] = "Delivered","Yes","No")</f>
        <v>No</v>
      </c>
      <c r="K910" s="21" t="str">
        <f>TEXT(shipments[[#This Row],[Shipdate]],"MMMM")</f>
        <v>September</v>
      </c>
      <c r="L910" s="21">
        <f>YEAR(shipments[[#This Row],[Shipdate]])</f>
        <v>2024</v>
      </c>
    </row>
    <row r="911" spans="1:12" x14ac:dyDescent="0.3">
      <c r="A911" t="s">
        <v>915</v>
      </c>
      <c r="B911" t="s">
        <v>7941</v>
      </c>
      <c r="C911" t="s">
        <v>7912</v>
      </c>
      <c r="D911" t="s">
        <v>7934</v>
      </c>
      <c r="E911" s="1">
        <v>45278</v>
      </c>
      <c r="F911" s="6">
        <v>5181.75</v>
      </c>
      <c r="G911">
        <v>346</v>
      </c>
      <c r="H911" t="s">
        <v>3</v>
      </c>
      <c r="I911">
        <f>IF(shipments[[#This Row],[Boxes]]&gt;0,shipments[[#This Row],[Amount]]/shipments[[#This Row],[Boxes]],"NA")</f>
        <v>14.976156069364162</v>
      </c>
      <c r="J911" t="str">
        <f>IF(shipments[[#This Row],[Order_Status]] = "Delivered","Yes","No")</f>
        <v>Yes</v>
      </c>
      <c r="K911" t="str">
        <f>TEXT(shipments[[#This Row],[Shipdate]],"MMMM")</f>
        <v>December</v>
      </c>
      <c r="L911">
        <f>YEAR(shipments[[#This Row],[Shipdate]])</f>
        <v>2023</v>
      </c>
    </row>
    <row r="912" spans="1:12" x14ac:dyDescent="0.3">
      <c r="A912" s="21" t="s">
        <v>916</v>
      </c>
      <c r="B912" s="21" t="s">
        <v>7941</v>
      </c>
      <c r="C912" s="21" t="s">
        <v>7912</v>
      </c>
      <c r="D912" s="21" t="s">
        <v>7939</v>
      </c>
      <c r="E912" s="22">
        <v>45523</v>
      </c>
      <c r="F912" s="23">
        <v>783</v>
      </c>
      <c r="G912" s="21">
        <v>56</v>
      </c>
      <c r="H912" s="21" t="s">
        <v>9</v>
      </c>
      <c r="I912" s="21">
        <f>IF(shipments[[#This Row],[Boxes]]&gt;0,shipments[[#This Row],[Amount]]/shipments[[#This Row],[Boxes]],"NA")</f>
        <v>13.982142857142858</v>
      </c>
      <c r="J912" s="21" t="str">
        <f>IF(shipments[[#This Row],[Order_Status]] = "Delivered","Yes","No")</f>
        <v>No</v>
      </c>
      <c r="K912" s="21" t="str">
        <f>TEXT(shipments[[#This Row],[Shipdate]],"MMMM")</f>
        <v>August</v>
      </c>
      <c r="L912" s="21">
        <f>YEAR(shipments[[#This Row],[Shipdate]])</f>
        <v>2024</v>
      </c>
    </row>
    <row r="913" spans="1:12" x14ac:dyDescent="0.3">
      <c r="A913" t="s">
        <v>917</v>
      </c>
      <c r="B913" t="s">
        <v>7941</v>
      </c>
      <c r="C913" t="s">
        <v>7913</v>
      </c>
      <c r="D913" t="s">
        <v>7937</v>
      </c>
      <c r="E913" s="1">
        <v>45453</v>
      </c>
      <c r="F913" s="6">
        <v>5044.5</v>
      </c>
      <c r="G913">
        <v>297</v>
      </c>
      <c r="H913" t="s">
        <v>3</v>
      </c>
      <c r="I913">
        <f>IF(shipments[[#This Row],[Boxes]]&gt;0,shipments[[#This Row],[Amount]]/shipments[[#This Row],[Boxes]],"NA")</f>
        <v>16.984848484848484</v>
      </c>
      <c r="J913" t="str">
        <f>IF(shipments[[#This Row],[Order_Status]] = "Delivered","Yes","No")</f>
        <v>Yes</v>
      </c>
      <c r="K913" t="str">
        <f>TEXT(shipments[[#This Row],[Shipdate]],"MMMM")</f>
        <v>June</v>
      </c>
      <c r="L913">
        <f>YEAR(shipments[[#This Row],[Shipdate]])</f>
        <v>2024</v>
      </c>
    </row>
    <row r="914" spans="1:12" x14ac:dyDescent="0.3">
      <c r="A914" t="s">
        <v>918</v>
      </c>
      <c r="B914" t="s">
        <v>7941</v>
      </c>
      <c r="C914" t="s">
        <v>7914</v>
      </c>
      <c r="D914" t="s">
        <v>7939</v>
      </c>
      <c r="E914" s="1">
        <v>44985</v>
      </c>
      <c r="F914" s="6">
        <v>1665</v>
      </c>
      <c r="G914">
        <v>139</v>
      </c>
      <c r="H914" t="s">
        <v>3</v>
      </c>
      <c r="I914">
        <f>IF(shipments[[#This Row],[Boxes]]&gt;0,shipments[[#This Row],[Amount]]/shipments[[#This Row],[Boxes]],"NA")</f>
        <v>11.97841726618705</v>
      </c>
      <c r="J914" t="str">
        <f>IF(shipments[[#This Row],[Order_Status]] = "Delivered","Yes","No")</f>
        <v>Yes</v>
      </c>
      <c r="K914" t="str">
        <f>TEXT(shipments[[#This Row],[Shipdate]],"MMMM")</f>
        <v>February</v>
      </c>
      <c r="L914">
        <f>YEAR(shipments[[#This Row],[Shipdate]])</f>
        <v>2023</v>
      </c>
    </row>
    <row r="915" spans="1:12" x14ac:dyDescent="0.3">
      <c r="A915" t="s">
        <v>919</v>
      </c>
      <c r="B915" t="s">
        <v>7941</v>
      </c>
      <c r="C915" t="s">
        <v>7915</v>
      </c>
      <c r="D915" t="s">
        <v>7939</v>
      </c>
      <c r="E915" s="1">
        <v>44966</v>
      </c>
      <c r="F915" s="6">
        <v>3838.5</v>
      </c>
      <c r="G915">
        <v>640</v>
      </c>
      <c r="H915" t="s">
        <v>3</v>
      </c>
      <c r="I915">
        <f>IF(shipments[[#This Row],[Boxes]]&gt;0,shipments[[#This Row],[Amount]]/shipments[[#This Row],[Boxes]],"NA")</f>
        <v>5.9976562500000004</v>
      </c>
      <c r="J915" t="str">
        <f>IF(shipments[[#This Row],[Order_Status]] = "Delivered","Yes","No")</f>
        <v>Yes</v>
      </c>
      <c r="K915" t="str">
        <f>TEXT(shipments[[#This Row],[Shipdate]],"MMMM")</f>
        <v>February</v>
      </c>
      <c r="L915">
        <f>YEAR(shipments[[#This Row],[Shipdate]])</f>
        <v>2023</v>
      </c>
    </row>
    <row r="916" spans="1:12" x14ac:dyDescent="0.3">
      <c r="A916" t="s">
        <v>920</v>
      </c>
      <c r="B916" t="s">
        <v>7941</v>
      </c>
      <c r="C916" t="s">
        <v>7915</v>
      </c>
      <c r="D916" t="s">
        <v>7935</v>
      </c>
      <c r="E916" s="1">
        <v>45252</v>
      </c>
      <c r="F916" s="6">
        <v>137.25</v>
      </c>
      <c r="G916">
        <v>20</v>
      </c>
      <c r="H916" t="s">
        <v>3</v>
      </c>
      <c r="I916">
        <f>IF(shipments[[#This Row],[Boxes]]&gt;0,shipments[[#This Row],[Amount]]/shipments[[#This Row],[Boxes]],"NA")</f>
        <v>6.8624999999999998</v>
      </c>
      <c r="J916" t="str">
        <f>IF(shipments[[#This Row],[Order_Status]] = "Delivered","Yes","No")</f>
        <v>Yes</v>
      </c>
      <c r="K916" t="str">
        <f>TEXT(shipments[[#This Row],[Shipdate]],"MMMM")</f>
        <v>November</v>
      </c>
      <c r="L916">
        <f>YEAR(shipments[[#This Row],[Shipdate]])</f>
        <v>2023</v>
      </c>
    </row>
    <row r="917" spans="1:12" x14ac:dyDescent="0.3">
      <c r="A917" t="s">
        <v>921</v>
      </c>
      <c r="B917" t="s">
        <v>7941</v>
      </c>
      <c r="C917" t="s">
        <v>7916</v>
      </c>
      <c r="D917" t="s">
        <v>7935</v>
      </c>
      <c r="E917" s="1">
        <v>45085</v>
      </c>
      <c r="F917" s="6">
        <v>3478.5</v>
      </c>
      <c r="G917">
        <v>580</v>
      </c>
      <c r="H917" t="s">
        <v>3</v>
      </c>
      <c r="I917">
        <f>IF(shipments[[#This Row],[Boxes]]&gt;0,shipments[[#This Row],[Amount]]/shipments[[#This Row],[Boxes]],"NA")</f>
        <v>5.9974137931034486</v>
      </c>
      <c r="J917" t="str">
        <f>IF(shipments[[#This Row],[Order_Status]] = "Delivered","Yes","No")</f>
        <v>Yes</v>
      </c>
      <c r="K917" t="str">
        <f>TEXT(shipments[[#This Row],[Shipdate]],"MMMM")</f>
        <v>June</v>
      </c>
      <c r="L917">
        <f>YEAR(shipments[[#This Row],[Shipdate]])</f>
        <v>2023</v>
      </c>
    </row>
    <row r="918" spans="1:12" x14ac:dyDescent="0.3">
      <c r="A918" t="s">
        <v>922</v>
      </c>
      <c r="B918" t="s">
        <v>7941</v>
      </c>
      <c r="C918" t="s">
        <v>7916</v>
      </c>
      <c r="D918" t="s">
        <v>7939</v>
      </c>
      <c r="E918" s="1">
        <v>45271</v>
      </c>
      <c r="F918" s="6">
        <v>3649.5</v>
      </c>
      <c r="G918">
        <v>609</v>
      </c>
      <c r="H918" t="s">
        <v>3</v>
      </c>
      <c r="I918">
        <f>IF(shipments[[#This Row],[Boxes]]&gt;0,shipments[[#This Row],[Amount]]/shipments[[#This Row],[Boxes]],"NA")</f>
        <v>5.9926108374384235</v>
      </c>
      <c r="J918" t="str">
        <f>IF(shipments[[#This Row],[Order_Status]] = "Delivered","Yes","No")</f>
        <v>Yes</v>
      </c>
      <c r="K918" t="str">
        <f>TEXT(shipments[[#This Row],[Shipdate]],"MMMM")</f>
        <v>December</v>
      </c>
      <c r="L918">
        <f>YEAR(shipments[[#This Row],[Shipdate]])</f>
        <v>2023</v>
      </c>
    </row>
    <row r="919" spans="1:12" x14ac:dyDescent="0.3">
      <c r="A919" t="s">
        <v>923</v>
      </c>
      <c r="B919" t="s">
        <v>7941</v>
      </c>
      <c r="C919" t="s">
        <v>7916</v>
      </c>
      <c r="D919" t="s">
        <v>7938</v>
      </c>
      <c r="E919" s="1">
        <v>45355</v>
      </c>
      <c r="F919" s="6">
        <v>3069</v>
      </c>
      <c r="G919">
        <v>614</v>
      </c>
      <c r="H919" t="s">
        <v>3</v>
      </c>
      <c r="I919">
        <f>IF(shipments[[#This Row],[Boxes]]&gt;0,shipments[[#This Row],[Amount]]/shipments[[#This Row],[Boxes]],"NA")</f>
        <v>4.9983713355048858</v>
      </c>
      <c r="J919" t="str">
        <f>IF(shipments[[#This Row],[Order_Status]] = "Delivered","Yes","No")</f>
        <v>Yes</v>
      </c>
      <c r="K919" t="str">
        <f>TEXT(shipments[[#This Row],[Shipdate]],"MMMM")</f>
        <v>March</v>
      </c>
      <c r="L919">
        <f>YEAR(shipments[[#This Row],[Shipdate]])</f>
        <v>2024</v>
      </c>
    </row>
    <row r="920" spans="1:12" x14ac:dyDescent="0.3">
      <c r="A920" t="s">
        <v>924</v>
      </c>
      <c r="B920" t="s">
        <v>7941</v>
      </c>
      <c r="C920" t="s">
        <v>7918</v>
      </c>
      <c r="D920" t="s">
        <v>7934</v>
      </c>
      <c r="E920" s="1">
        <v>45322</v>
      </c>
      <c r="F920" s="6">
        <v>5931</v>
      </c>
      <c r="G920">
        <v>248</v>
      </c>
      <c r="H920" t="s">
        <v>3</v>
      </c>
      <c r="I920">
        <f>IF(shipments[[#This Row],[Boxes]]&gt;0,shipments[[#This Row],[Amount]]/shipments[[#This Row],[Boxes]],"NA")</f>
        <v>23.91532258064516</v>
      </c>
      <c r="J920" t="str">
        <f>IF(shipments[[#This Row],[Order_Status]] = "Delivered","Yes","No")</f>
        <v>Yes</v>
      </c>
      <c r="K920" t="str">
        <f>TEXT(shipments[[#This Row],[Shipdate]],"MMMM")</f>
        <v>January</v>
      </c>
      <c r="L920">
        <f>YEAR(shipments[[#This Row],[Shipdate]])</f>
        <v>2024</v>
      </c>
    </row>
    <row r="921" spans="1:12" x14ac:dyDescent="0.3">
      <c r="A921" t="s">
        <v>925</v>
      </c>
      <c r="B921" t="s">
        <v>7941</v>
      </c>
      <c r="C921" t="s">
        <v>7918</v>
      </c>
      <c r="D921" t="s">
        <v>7935</v>
      </c>
      <c r="E921" s="1">
        <v>45329</v>
      </c>
      <c r="F921" s="6">
        <v>5130</v>
      </c>
      <c r="G921">
        <v>198</v>
      </c>
      <c r="H921" t="s">
        <v>3</v>
      </c>
      <c r="I921">
        <f>IF(shipments[[#This Row],[Boxes]]&gt;0,shipments[[#This Row],[Amount]]/shipments[[#This Row],[Boxes]],"NA")</f>
        <v>25.90909090909091</v>
      </c>
      <c r="J921" t="str">
        <f>IF(shipments[[#This Row],[Order_Status]] = "Delivered","Yes","No")</f>
        <v>Yes</v>
      </c>
      <c r="K921" t="str">
        <f>TEXT(shipments[[#This Row],[Shipdate]],"MMMM")</f>
        <v>February</v>
      </c>
      <c r="L921">
        <f>YEAR(shipments[[#This Row],[Shipdate]])</f>
        <v>2024</v>
      </c>
    </row>
    <row r="922" spans="1:12" x14ac:dyDescent="0.3">
      <c r="A922" t="s">
        <v>926</v>
      </c>
      <c r="B922" t="s">
        <v>7941</v>
      </c>
      <c r="C922" t="s">
        <v>7918</v>
      </c>
      <c r="D922" t="s">
        <v>7939</v>
      </c>
      <c r="E922" s="1">
        <v>45468</v>
      </c>
      <c r="F922" s="6">
        <v>5548.5</v>
      </c>
      <c r="G922">
        <v>222</v>
      </c>
      <c r="H922" t="s">
        <v>3</v>
      </c>
      <c r="I922">
        <f>IF(shipments[[#This Row],[Boxes]]&gt;0,shipments[[#This Row],[Amount]]/shipments[[#This Row],[Boxes]],"NA")</f>
        <v>24.993243243243242</v>
      </c>
      <c r="J922" t="str">
        <f>IF(shipments[[#This Row],[Order_Status]] = "Delivered","Yes","No")</f>
        <v>Yes</v>
      </c>
      <c r="K922" t="str">
        <f>TEXT(shipments[[#This Row],[Shipdate]],"MMMM")</f>
        <v>June</v>
      </c>
      <c r="L922">
        <f>YEAR(shipments[[#This Row],[Shipdate]])</f>
        <v>2024</v>
      </c>
    </row>
    <row r="923" spans="1:12" x14ac:dyDescent="0.3">
      <c r="A923" t="s">
        <v>927</v>
      </c>
      <c r="B923" t="s">
        <v>7941</v>
      </c>
      <c r="C923" t="s">
        <v>7918</v>
      </c>
      <c r="D923" t="s">
        <v>7935</v>
      </c>
      <c r="E923" s="1">
        <v>45195</v>
      </c>
      <c r="F923" s="6">
        <v>4941</v>
      </c>
      <c r="G923">
        <v>177</v>
      </c>
      <c r="H923" t="s">
        <v>3</v>
      </c>
      <c r="I923">
        <f>IF(shipments[[#This Row],[Boxes]]&gt;0,shipments[[#This Row],[Amount]]/shipments[[#This Row],[Boxes]],"NA")</f>
        <v>27.915254237288135</v>
      </c>
      <c r="J923" t="str">
        <f>IF(shipments[[#This Row],[Order_Status]] = "Delivered","Yes","No")</f>
        <v>Yes</v>
      </c>
      <c r="K923" t="str">
        <f>TEXT(shipments[[#This Row],[Shipdate]],"MMMM")</f>
        <v>September</v>
      </c>
      <c r="L923">
        <f>YEAR(shipments[[#This Row],[Shipdate]])</f>
        <v>2023</v>
      </c>
    </row>
    <row r="924" spans="1:12" x14ac:dyDescent="0.3">
      <c r="A924" s="21" t="s">
        <v>928</v>
      </c>
      <c r="B924" s="21" t="s">
        <v>7941</v>
      </c>
      <c r="C924" s="21" t="s">
        <v>7918</v>
      </c>
      <c r="D924" s="21" t="s">
        <v>7939</v>
      </c>
      <c r="E924" s="22">
        <v>45481</v>
      </c>
      <c r="F924" s="23">
        <v>6943.5</v>
      </c>
      <c r="G924" s="21">
        <v>290</v>
      </c>
      <c r="H924" s="21" t="s">
        <v>25</v>
      </c>
      <c r="I924" s="21">
        <f>IF(shipments[[#This Row],[Boxes]]&gt;0,shipments[[#This Row],[Amount]]/shipments[[#This Row],[Boxes]],"NA")</f>
        <v>23.943103448275863</v>
      </c>
      <c r="J924" s="21" t="str">
        <f>IF(shipments[[#This Row],[Order_Status]] = "Delivered","Yes","No")</f>
        <v>No</v>
      </c>
      <c r="K924" s="21" t="str">
        <f>TEXT(shipments[[#This Row],[Shipdate]],"MMMM")</f>
        <v>July</v>
      </c>
      <c r="L924" s="21">
        <f>YEAR(shipments[[#This Row],[Shipdate]])</f>
        <v>2024</v>
      </c>
    </row>
    <row r="925" spans="1:12" x14ac:dyDescent="0.3">
      <c r="A925" t="s">
        <v>929</v>
      </c>
      <c r="B925" t="s">
        <v>7941</v>
      </c>
      <c r="C925" t="s">
        <v>7918</v>
      </c>
      <c r="D925" t="s">
        <v>7939</v>
      </c>
      <c r="E925" s="1">
        <v>45229</v>
      </c>
      <c r="F925" s="6">
        <v>4704.75</v>
      </c>
      <c r="G925">
        <v>169</v>
      </c>
      <c r="H925" t="s">
        <v>3</v>
      </c>
      <c r="I925">
        <f>IF(shipments[[#This Row],[Boxes]]&gt;0,shipments[[#This Row],[Amount]]/shipments[[#This Row],[Boxes]],"NA")</f>
        <v>27.838757396449704</v>
      </c>
      <c r="J925" t="str">
        <f>IF(shipments[[#This Row],[Order_Status]] = "Delivered","Yes","No")</f>
        <v>Yes</v>
      </c>
      <c r="K925" t="str">
        <f>TEXT(shipments[[#This Row],[Shipdate]],"MMMM")</f>
        <v>October</v>
      </c>
      <c r="L925">
        <f>YEAR(shipments[[#This Row],[Shipdate]])</f>
        <v>2023</v>
      </c>
    </row>
    <row r="926" spans="1:12" x14ac:dyDescent="0.3">
      <c r="A926" s="21" t="s">
        <v>930</v>
      </c>
      <c r="B926" s="21" t="s">
        <v>7941</v>
      </c>
      <c r="C926" s="21" t="s">
        <v>7919</v>
      </c>
      <c r="D926" s="21" t="s">
        <v>7934</v>
      </c>
      <c r="E926" s="22">
        <v>45460</v>
      </c>
      <c r="F926" s="23">
        <v>2238.75</v>
      </c>
      <c r="G926" s="21">
        <v>118</v>
      </c>
      <c r="H926" s="21" t="s">
        <v>25</v>
      </c>
      <c r="I926" s="21">
        <f>IF(shipments[[#This Row],[Boxes]]&gt;0,shipments[[#This Row],[Amount]]/shipments[[#This Row],[Boxes]],"NA")</f>
        <v>18.972457627118644</v>
      </c>
      <c r="J926" s="21" t="str">
        <f>IF(shipments[[#This Row],[Order_Status]] = "Delivered","Yes","No")</f>
        <v>No</v>
      </c>
      <c r="K926" s="21" t="str">
        <f>TEXT(shipments[[#This Row],[Shipdate]],"MMMM")</f>
        <v>June</v>
      </c>
      <c r="L926" s="21">
        <f>YEAR(shipments[[#This Row],[Shipdate]])</f>
        <v>2024</v>
      </c>
    </row>
    <row r="927" spans="1:12" x14ac:dyDescent="0.3">
      <c r="A927" t="s">
        <v>931</v>
      </c>
      <c r="B927" t="s">
        <v>7941</v>
      </c>
      <c r="C927" t="s">
        <v>7919</v>
      </c>
      <c r="D927" t="s">
        <v>7936</v>
      </c>
      <c r="E927" s="1">
        <v>45348</v>
      </c>
      <c r="F927" s="6">
        <v>8532</v>
      </c>
      <c r="G927">
        <v>450</v>
      </c>
      <c r="H927" t="s">
        <v>3</v>
      </c>
      <c r="I927">
        <f>IF(shipments[[#This Row],[Boxes]]&gt;0,shipments[[#This Row],[Amount]]/shipments[[#This Row],[Boxes]],"NA")</f>
        <v>18.96</v>
      </c>
      <c r="J927" t="str">
        <f>IF(shipments[[#This Row],[Order_Status]] = "Delivered","Yes","No")</f>
        <v>Yes</v>
      </c>
      <c r="K927" t="str">
        <f>TEXT(shipments[[#This Row],[Shipdate]],"MMMM")</f>
        <v>February</v>
      </c>
      <c r="L927">
        <f>YEAR(shipments[[#This Row],[Shipdate]])</f>
        <v>2024</v>
      </c>
    </row>
    <row r="928" spans="1:12" x14ac:dyDescent="0.3">
      <c r="A928" t="s">
        <v>932</v>
      </c>
      <c r="B928" t="s">
        <v>7941</v>
      </c>
      <c r="C928" t="s">
        <v>7920</v>
      </c>
      <c r="D928" t="s">
        <v>7935</v>
      </c>
      <c r="E928" s="1">
        <v>45063</v>
      </c>
      <c r="F928" s="6">
        <v>2576.25</v>
      </c>
      <c r="G928">
        <v>113</v>
      </c>
      <c r="H928" t="s">
        <v>3</v>
      </c>
      <c r="I928">
        <f>IF(shipments[[#This Row],[Boxes]]&gt;0,shipments[[#This Row],[Amount]]/shipments[[#This Row],[Boxes]],"NA")</f>
        <v>22.798672566371682</v>
      </c>
      <c r="J928" t="str">
        <f>IF(shipments[[#This Row],[Order_Status]] = "Delivered","Yes","No")</f>
        <v>Yes</v>
      </c>
      <c r="K928" t="str">
        <f>TEXT(shipments[[#This Row],[Shipdate]],"MMMM")</f>
        <v>May</v>
      </c>
      <c r="L928">
        <f>YEAR(shipments[[#This Row],[Shipdate]])</f>
        <v>2023</v>
      </c>
    </row>
    <row r="929" spans="1:12" x14ac:dyDescent="0.3">
      <c r="A929" s="21" t="s">
        <v>933</v>
      </c>
      <c r="B929" s="21" t="s">
        <v>7941</v>
      </c>
      <c r="C929" s="21" t="s">
        <v>7921</v>
      </c>
      <c r="D929" s="21" t="s">
        <v>7934</v>
      </c>
      <c r="E929" s="22">
        <v>45559</v>
      </c>
      <c r="F929" s="23">
        <v>1548</v>
      </c>
      <c r="G929" s="21">
        <v>111</v>
      </c>
      <c r="H929" s="21" t="s">
        <v>16</v>
      </c>
      <c r="I929" s="21">
        <f>IF(shipments[[#This Row],[Boxes]]&gt;0,shipments[[#This Row],[Amount]]/shipments[[#This Row],[Boxes]],"NA")</f>
        <v>13.945945945945946</v>
      </c>
      <c r="J929" s="21" t="str">
        <f>IF(shipments[[#This Row],[Order_Status]] = "Delivered","Yes","No")</f>
        <v>No</v>
      </c>
      <c r="K929" s="21" t="str">
        <f>TEXT(shipments[[#This Row],[Shipdate]],"MMMM")</f>
        <v>September</v>
      </c>
      <c r="L929" s="21">
        <f>YEAR(shipments[[#This Row],[Shipdate]])</f>
        <v>2024</v>
      </c>
    </row>
    <row r="930" spans="1:12" x14ac:dyDescent="0.3">
      <c r="A930" s="21" t="s">
        <v>934</v>
      </c>
      <c r="B930" s="21" t="s">
        <v>7941</v>
      </c>
      <c r="C930" s="21" t="s">
        <v>7922</v>
      </c>
      <c r="D930" s="21" t="s">
        <v>7939</v>
      </c>
      <c r="E930" s="22">
        <v>45233</v>
      </c>
      <c r="F930" s="23">
        <v>2529</v>
      </c>
      <c r="G930" s="21">
        <v>141</v>
      </c>
      <c r="H930" s="21" t="s">
        <v>25</v>
      </c>
      <c r="I930" s="21">
        <f>IF(shipments[[#This Row],[Boxes]]&gt;0,shipments[[#This Row],[Amount]]/shipments[[#This Row],[Boxes]],"NA")</f>
        <v>17.936170212765958</v>
      </c>
      <c r="J930" s="21" t="str">
        <f>IF(shipments[[#This Row],[Order_Status]] = "Delivered","Yes","No")</f>
        <v>No</v>
      </c>
      <c r="K930" s="21" t="str">
        <f>TEXT(shipments[[#This Row],[Shipdate]],"MMMM")</f>
        <v>November</v>
      </c>
      <c r="L930" s="21">
        <f>YEAR(shipments[[#This Row],[Shipdate]])</f>
        <v>2023</v>
      </c>
    </row>
    <row r="931" spans="1:12" x14ac:dyDescent="0.3">
      <c r="A931" t="s">
        <v>935</v>
      </c>
      <c r="B931" t="s">
        <v>7941</v>
      </c>
      <c r="C931" t="s">
        <v>7922</v>
      </c>
      <c r="D931" t="s">
        <v>7934</v>
      </c>
      <c r="E931" s="1">
        <v>45377</v>
      </c>
      <c r="F931" s="6">
        <v>6844.5</v>
      </c>
      <c r="G931">
        <v>361</v>
      </c>
      <c r="H931" t="s">
        <v>3</v>
      </c>
      <c r="I931">
        <f>IF(shipments[[#This Row],[Boxes]]&gt;0,shipments[[#This Row],[Amount]]/shipments[[#This Row],[Boxes]],"NA")</f>
        <v>18.95983379501385</v>
      </c>
      <c r="J931" t="str">
        <f>IF(shipments[[#This Row],[Order_Status]] = "Delivered","Yes","No")</f>
        <v>Yes</v>
      </c>
      <c r="K931" t="str">
        <f>TEXT(shipments[[#This Row],[Shipdate]],"MMMM")</f>
        <v>March</v>
      </c>
      <c r="L931">
        <f>YEAR(shipments[[#This Row],[Shipdate]])</f>
        <v>2024</v>
      </c>
    </row>
    <row r="932" spans="1:12" x14ac:dyDescent="0.3">
      <c r="A932" t="s">
        <v>936</v>
      </c>
      <c r="B932" t="s">
        <v>7941</v>
      </c>
      <c r="C932" t="s">
        <v>7923</v>
      </c>
      <c r="D932" t="s">
        <v>7935</v>
      </c>
      <c r="E932" s="1">
        <v>45362</v>
      </c>
      <c r="F932" s="6">
        <v>5442.75</v>
      </c>
      <c r="G932">
        <v>419</v>
      </c>
      <c r="H932" t="s">
        <v>3</v>
      </c>
      <c r="I932">
        <f>IF(shipments[[#This Row],[Boxes]]&gt;0,shipments[[#This Row],[Amount]]/shipments[[#This Row],[Boxes]],"NA")</f>
        <v>12.989856801909308</v>
      </c>
      <c r="J932" t="str">
        <f>IF(shipments[[#This Row],[Order_Status]] = "Delivered","Yes","No")</f>
        <v>Yes</v>
      </c>
      <c r="K932" t="str">
        <f>TEXT(shipments[[#This Row],[Shipdate]],"MMMM")</f>
        <v>March</v>
      </c>
      <c r="L932">
        <f>YEAR(shipments[[#This Row],[Shipdate]])</f>
        <v>2024</v>
      </c>
    </row>
    <row r="933" spans="1:12" x14ac:dyDescent="0.3">
      <c r="A933" t="s">
        <v>937</v>
      </c>
      <c r="B933" t="s">
        <v>7941</v>
      </c>
      <c r="C933" t="s">
        <v>7923</v>
      </c>
      <c r="D933" t="s">
        <v>7937</v>
      </c>
      <c r="E933" s="1">
        <v>45281</v>
      </c>
      <c r="F933" s="6">
        <v>9819</v>
      </c>
      <c r="G933">
        <v>614</v>
      </c>
      <c r="H933" t="s">
        <v>3</v>
      </c>
      <c r="I933">
        <f>IF(shipments[[#This Row],[Boxes]]&gt;0,shipments[[#This Row],[Amount]]/shipments[[#This Row],[Boxes]],"NA")</f>
        <v>15.99185667752443</v>
      </c>
      <c r="J933" t="str">
        <f>IF(shipments[[#This Row],[Order_Status]] = "Delivered","Yes","No")</f>
        <v>Yes</v>
      </c>
      <c r="K933" t="str">
        <f>TEXT(shipments[[#This Row],[Shipdate]],"MMMM")</f>
        <v>December</v>
      </c>
      <c r="L933">
        <f>YEAR(shipments[[#This Row],[Shipdate]])</f>
        <v>2023</v>
      </c>
    </row>
    <row r="934" spans="1:12" x14ac:dyDescent="0.3">
      <c r="A934" t="s">
        <v>938</v>
      </c>
      <c r="B934" t="s">
        <v>7941</v>
      </c>
      <c r="C934" t="s">
        <v>7924</v>
      </c>
      <c r="D934" t="s">
        <v>7938</v>
      </c>
      <c r="E934" s="1">
        <v>45107</v>
      </c>
      <c r="F934" s="6">
        <v>1635.75</v>
      </c>
      <c r="G934">
        <v>182</v>
      </c>
      <c r="H934" t="s">
        <v>3</v>
      </c>
      <c r="I934">
        <f>IF(shipments[[#This Row],[Boxes]]&gt;0,shipments[[#This Row],[Amount]]/shipments[[#This Row],[Boxes]],"NA")</f>
        <v>8.9876373626373631</v>
      </c>
      <c r="J934" t="str">
        <f>IF(shipments[[#This Row],[Order_Status]] = "Delivered","Yes","No")</f>
        <v>Yes</v>
      </c>
      <c r="K934" t="str">
        <f>TEXT(shipments[[#This Row],[Shipdate]],"MMMM")</f>
        <v>June</v>
      </c>
      <c r="L934">
        <f>YEAR(shipments[[#This Row],[Shipdate]])</f>
        <v>2023</v>
      </c>
    </row>
    <row r="935" spans="1:12" x14ac:dyDescent="0.3">
      <c r="A935" t="s">
        <v>939</v>
      </c>
      <c r="B935" t="s">
        <v>7941</v>
      </c>
      <c r="C935" t="s">
        <v>7924</v>
      </c>
      <c r="D935" t="s">
        <v>7934</v>
      </c>
      <c r="E935" s="1">
        <v>45197</v>
      </c>
      <c r="F935" s="6">
        <v>3924</v>
      </c>
      <c r="G935">
        <v>491</v>
      </c>
      <c r="H935" t="s">
        <v>3</v>
      </c>
      <c r="I935">
        <f>IF(shipments[[#This Row],[Boxes]]&gt;0,shipments[[#This Row],[Amount]]/shipments[[#This Row],[Boxes]],"NA")</f>
        <v>7.9918533604887987</v>
      </c>
      <c r="J935" t="str">
        <f>IF(shipments[[#This Row],[Order_Status]] = "Delivered","Yes","No")</f>
        <v>Yes</v>
      </c>
      <c r="K935" t="str">
        <f>TEXT(shipments[[#This Row],[Shipdate]],"MMMM")</f>
        <v>September</v>
      </c>
      <c r="L935">
        <f>YEAR(shipments[[#This Row],[Shipdate]])</f>
        <v>2023</v>
      </c>
    </row>
    <row r="936" spans="1:12" x14ac:dyDescent="0.3">
      <c r="A936" t="s">
        <v>940</v>
      </c>
      <c r="B936" t="s">
        <v>7941</v>
      </c>
      <c r="C936" t="s">
        <v>7925</v>
      </c>
      <c r="D936" t="s">
        <v>7938</v>
      </c>
      <c r="E936" s="1">
        <v>45327</v>
      </c>
      <c r="F936" s="6">
        <v>5087.25</v>
      </c>
      <c r="G936">
        <v>283</v>
      </c>
      <c r="H936" t="s">
        <v>3</v>
      </c>
      <c r="I936">
        <f>IF(shipments[[#This Row],[Boxes]]&gt;0,shipments[[#This Row],[Amount]]/shipments[[#This Row],[Boxes]],"NA")</f>
        <v>17.976148409893995</v>
      </c>
      <c r="J936" t="str">
        <f>IF(shipments[[#This Row],[Order_Status]] = "Delivered","Yes","No")</f>
        <v>Yes</v>
      </c>
      <c r="K936" t="str">
        <f>TEXT(shipments[[#This Row],[Shipdate]],"MMMM")</f>
        <v>February</v>
      </c>
      <c r="L936">
        <f>YEAR(shipments[[#This Row],[Shipdate]])</f>
        <v>2024</v>
      </c>
    </row>
    <row r="937" spans="1:12" x14ac:dyDescent="0.3">
      <c r="A937" t="s">
        <v>941</v>
      </c>
      <c r="B937" t="s">
        <v>7941</v>
      </c>
      <c r="C937" t="s">
        <v>7925</v>
      </c>
      <c r="D937" t="s">
        <v>7939</v>
      </c>
      <c r="E937" s="1">
        <v>44952</v>
      </c>
      <c r="F937" s="6">
        <v>5719.5</v>
      </c>
      <c r="G937">
        <v>409</v>
      </c>
      <c r="H937" t="s">
        <v>3</v>
      </c>
      <c r="I937">
        <f>IF(shipments[[#This Row],[Boxes]]&gt;0,shipments[[#This Row],[Amount]]/shipments[[#This Row],[Boxes]],"NA")</f>
        <v>13.984107579462103</v>
      </c>
      <c r="J937" t="str">
        <f>IF(shipments[[#This Row],[Order_Status]] = "Delivered","Yes","No")</f>
        <v>Yes</v>
      </c>
      <c r="K937" t="str">
        <f>TEXT(shipments[[#This Row],[Shipdate]],"MMMM")</f>
        <v>January</v>
      </c>
      <c r="L937">
        <f>YEAR(shipments[[#This Row],[Shipdate]])</f>
        <v>2023</v>
      </c>
    </row>
    <row r="938" spans="1:12" x14ac:dyDescent="0.3">
      <c r="A938" t="s">
        <v>942</v>
      </c>
      <c r="B938" t="s">
        <v>7941</v>
      </c>
      <c r="C938" t="s">
        <v>7925</v>
      </c>
      <c r="D938" t="s">
        <v>7935</v>
      </c>
      <c r="E938" s="1">
        <v>44974</v>
      </c>
      <c r="F938" s="6">
        <v>1449</v>
      </c>
      <c r="G938">
        <v>86</v>
      </c>
      <c r="H938" t="s">
        <v>3</v>
      </c>
      <c r="I938">
        <f>IF(shipments[[#This Row],[Boxes]]&gt;0,shipments[[#This Row],[Amount]]/shipments[[#This Row],[Boxes]],"NA")</f>
        <v>16.848837209302324</v>
      </c>
      <c r="J938" t="str">
        <f>IF(shipments[[#This Row],[Order_Status]] = "Delivered","Yes","No")</f>
        <v>Yes</v>
      </c>
      <c r="K938" t="str">
        <f>TEXT(shipments[[#This Row],[Shipdate]],"MMMM")</f>
        <v>February</v>
      </c>
      <c r="L938">
        <f>YEAR(shipments[[#This Row],[Shipdate]])</f>
        <v>2023</v>
      </c>
    </row>
    <row r="939" spans="1:12" x14ac:dyDescent="0.3">
      <c r="A939" s="21" t="s">
        <v>943</v>
      </c>
      <c r="B939" s="21" t="s">
        <v>7941</v>
      </c>
      <c r="C939" s="21" t="s">
        <v>7925</v>
      </c>
      <c r="D939" s="21" t="s">
        <v>7935</v>
      </c>
      <c r="E939" s="22">
        <v>45495</v>
      </c>
      <c r="F939" s="23">
        <v>5220</v>
      </c>
      <c r="G939" s="21">
        <v>327</v>
      </c>
      <c r="H939" s="21" t="s">
        <v>9</v>
      </c>
      <c r="I939" s="21">
        <f>IF(shipments[[#This Row],[Boxes]]&gt;0,shipments[[#This Row],[Amount]]/shipments[[#This Row],[Boxes]],"NA")</f>
        <v>15.963302752293577</v>
      </c>
      <c r="J939" s="21" t="str">
        <f>IF(shipments[[#This Row],[Order_Status]] = "Delivered","Yes","No")</f>
        <v>No</v>
      </c>
      <c r="K939" s="21" t="str">
        <f>TEXT(shipments[[#This Row],[Shipdate]],"MMMM")</f>
        <v>July</v>
      </c>
      <c r="L939" s="21">
        <f>YEAR(shipments[[#This Row],[Shipdate]])</f>
        <v>2024</v>
      </c>
    </row>
    <row r="940" spans="1:12" x14ac:dyDescent="0.3">
      <c r="A940" s="21" t="s">
        <v>944</v>
      </c>
      <c r="B940" s="21" t="s">
        <v>7941</v>
      </c>
      <c r="C940" s="21" t="s">
        <v>7925</v>
      </c>
      <c r="D940" s="21" t="s">
        <v>7938</v>
      </c>
      <c r="E940" s="22">
        <v>45475</v>
      </c>
      <c r="F940" s="23">
        <v>6126.75</v>
      </c>
      <c r="G940" s="21">
        <v>409</v>
      </c>
      <c r="H940" s="21" t="s">
        <v>9</v>
      </c>
      <c r="I940" s="21">
        <f>IF(shipments[[#This Row],[Boxes]]&gt;0,shipments[[#This Row],[Amount]]/shipments[[#This Row],[Boxes]],"NA")</f>
        <v>14.979828850855746</v>
      </c>
      <c r="J940" s="21" t="str">
        <f>IF(shipments[[#This Row],[Order_Status]] = "Delivered","Yes","No")</f>
        <v>No</v>
      </c>
      <c r="K940" s="21" t="str">
        <f>TEXT(shipments[[#This Row],[Shipdate]],"MMMM")</f>
        <v>July</v>
      </c>
      <c r="L940" s="21">
        <f>YEAR(shipments[[#This Row],[Shipdate]])</f>
        <v>2024</v>
      </c>
    </row>
    <row r="941" spans="1:12" x14ac:dyDescent="0.3">
      <c r="A941" t="s">
        <v>945</v>
      </c>
      <c r="B941" t="s">
        <v>7941</v>
      </c>
      <c r="C941" t="s">
        <v>7925</v>
      </c>
      <c r="D941" t="s">
        <v>7939</v>
      </c>
      <c r="E941" s="1">
        <v>45118</v>
      </c>
      <c r="F941" s="6">
        <v>5494.5</v>
      </c>
      <c r="G941">
        <v>344</v>
      </c>
      <c r="H941" t="s">
        <v>3</v>
      </c>
      <c r="I941">
        <f>IF(shipments[[#This Row],[Boxes]]&gt;0,shipments[[#This Row],[Amount]]/shipments[[#This Row],[Boxes]],"NA")</f>
        <v>15.972383720930232</v>
      </c>
      <c r="J941" t="str">
        <f>IF(shipments[[#This Row],[Order_Status]] = "Delivered","Yes","No")</f>
        <v>Yes</v>
      </c>
      <c r="K941" t="str">
        <f>TEXT(shipments[[#This Row],[Shipdate]],"MMMM")</f>
        <v>July</v>
      </c>
      <c r="L941">
        <f>YEAR(shipments[[#This Row],[Shipdate]])</f>
        <v>2023</v>
      </c>
    </row>
    <row r="942" spans="1:12" x14ac:dyDescent="0.3">
      <c r="A942" t="s">
        <v>946</v>
      </c>
      <c r="B942" t="s">
        <v>7941</v>
      </c>
      <c r="C942" t="s">
        <v>7926</v>
      </c>
      <c r="D942" t="s">
        <v>7934</v>
      </c>
      <c r="E942" s="1">
        <v>45062</v>
      </c>
      <c r="F942" s="6">
        <v>5157</v>
      </c>
      <c r="G942">
        <v>304</v>
      </c>
      <c r="H942" t="s">
        <v>3</v>
      </c>
      <c r="I942">
        <f>IF(shipments[[#This Row],[Boxes]]&gt;0,shipments[[#This Row],[Amount]]/shipments[[#This Row],[Boxes]],"NA")</f>
        <v>16.963815789473685</v>
      </c>
      <c r="J942" t="str">
        <f>IF(shipments[[#This Row],[Order_Status]] = "Delivered","Yes","No")</f>
        <v>Yes</v>
      </c>
      <c r="K942" t="str">
        <f>TEXT(shipments[[#This Row],[Shipdate]],"MMMM")</f>
        <v>May</v>
      </c>
      <c r="L942">
        <f>YEAR(shipments[[#This Row],[Shipdate]])</f>
        <v>2023</v>
      </c>
    </row>
    <row r="943" spans="1:12" x14ac:dyDescent="0.3">
      <c r="A943" t="s">
        <v>947</v>
      </c>
      <c r="B943" t="s">
        <v>7941</v>
      </c>
      <c r="C943" t="s">
        <v>7926</v>
      </c>
      <c r="D943" t="s">
        <v>7936</v>
      </c>
      <c r="E943" s="1">
        <v>45141</v>
      </c>
      <c r="F943" s="6">
        <v>7638.75</v>
      </c>
      <c r="G943">
        <v>425</v>
      </c>
      <c r="H943" t="s">
        <v>3</v>
      </c>
      <c r="I943">
        <f>IF(shipments[[#This Row],[Boxes]]&gt;0,shipments[[#This Row],[Amount]]/shipments[[#This Row],[Boxes]],"NA")</f>
        <v>17.973529411764705</v>
      </c>
      <c r="J943" t="str">
        <f>IF(shipments[[#This Row],[Order_Status]] = "Delivered","Yes","No")</f>
        <v>Yes</v>
      </c>
      <c r="K943" t="str">
        <f>TEXT(shipments[[#This Row],[Shipdate]],"MMMM")</f>
        <v>August</v>
      </c>
      <c r="L943">
        <f>YEAR(shipments[[#This Row],[Shipdate]])</f>
        <v>2023</v>
      </c>
    </row>
    <row r="944" spans="1:12" x14ac:dyDescent="0.3">
      <c r="A944" t="s">
        <v>948</v>
      </c>
      <c r="B944" t="s">
        <v>7941</v>
      </c>
      <c r="C944" t="s">
        <v>7926</v>
      </c>
      <c r="D944" t="s">
        <v>7939</v>
      </c>
      <c r="E944" s="1">
        <v>45177</v>
      </c>
      <c r="F944" s="6">
        <v>7069.5</v>
      </c>
      <c r="G944">
        <v>373</v>
      </c>
      <c r="H944" t="s">
        <v>3</v>
      </c>
      <c r="I944">
        <f>IF(shipments[[#This Row],[Boxes]]&gt;0,shipments[[#This Row],[Amount]]/shipments[[#This Row],[Boxes]],"NA")</f>
        <v>18.953083109919572</v>
      </c>
      <c r="J944" t="str">
        <f>IF(shipments[[#This Row],[Order_Status]] = "Delivered","Yes","No")</f>
        <v>Yes</v>
      </c>
      <c r="K944" t="str">
        <f>TEXT(shipments[[#This Row],[Shipdate]],"MMMM")</f>
        <v>September</v>
      </c>
      <c r="L944">
        <f>YEAR(shipments[[#This Row],[Shipdate]])</f>
        <v>2023</v>
      </c>
    </row>
    <row r="945" spans="1:12" x14ac:dyDescent="0.3">
      <c r="A945" t="s">
        <v>949</v>
      </c>
      <c r="B945" t="s">
        <v>7941</v>
      </c>
      <c r="C945" t="s">
        <v>7926</v>
      </c>
      <c r="D945" t="s">
        <v>7934</v>
      </c>
      <c r="E945" s="1">
        <v>44935</v>
      </c>
      <c r="F945" s="6">
        <v>1154.25</v>
      </c>
      <c r="G945">
        <v>58</v>
      </c>
      <c r="H945" t="s">
        <v>3</v>
      </c>
      <c r="I945">
        <f>IF(shipments[[#This Row],[Boxes]]&gt;0,shipments[[#This Row],[Amount]]/shipments[[#This Row],[Boxes]],"NA")</f>
        <v>19.900862068965516</v>
      </c>
      <c r="J945" t="str">
        <f>IF(shipments[[#This Row],[Order_Status]] = "Delivered","Yes","No")</f>
        <v>Yes</v>
      </c>
      <c r="K945" t="str">
        <f>TEXT(shipments[[#This Row],[Shipdate]],"MMMM")</f>
        <v>January</v>
      </c>
      <c r="L945">
        <f>YEAR(shipments[[#This Row],[Shipdate]])</f>
        <v>2023</v>
      </c>
    </row>
    <row r="946" spans="1:12" x14ac:dyDescent="0.3">
      <c r="A946" t="s">
        <v>950</v>
      </c>
      <c r="B946" t="s">
        <v>7941</v>
      </c>
      <c r="C946" t="s">
        <v>7927</v>
      </c>
      <c r="D946" t="s">
        <v>7934</v>
      </c>
      <c r="E946" s="1">
        <v>45121</v>
      </c>
      <c r="F946" s="6">
        <v>11963.25</v>
      </c>
      <c r="G946">
        <v>704</v>
      </c>
      <c r="H946" t="s">
        <v>3</v>
      </c>
      <c r="I946">
        <f>IF(shipments[[#This Row],[Boxes]]&gt;0,shipments[[#This Row],[Amount]]/shipments[[#This Row],[Boxes]],"NA")</f>
        <v>16.99325284090909</v>
      </c>
      <c r="J946" t="str">
        <f>IF(shipments[[#This Row],[Order_Status]] = "Delivered","Yes","No")</f>
        <v>Yes</v>
      </c>
      <c r="K946" t="str">
        <f>TEXT(shipments[[#This Row],[Shipdate]],"MMMM")</f>
        <v>July</v>
      </c>
      <c r="L946">
        <f>YEAR(shipments[[#This Row],[Shipdate]])</f>
        <v>2023</v>
      </c>
    </row>
    <row r="947" spans="1:12" x14ac:dyDescent="0.3">
      <c r="A947" t="s">
        <v>951</v>
      </c>
      <c r="B947" t="s">
        <v>7941</v>
      </c>
      <c r="C947" t="s">
        <v>7927</v>
      </c>
      <c r="D947" t="s">
        <v>7939</v>
      </c>
      <c r="E947" s="1">
        <v>45201</v>
      </c>
      <c r="F947" s="6">
        <v>4592.25</v>
      </c>
      <c r="G947">
        <v>256</v>
      </c>
      <c r="H947" t="s">
        <v>3</v>
      </c>
      <c r="I947">
        <f>IF(shipments[[#This Row],[Boxes]]&gt;0,shipments[[#This Row],[Amount]]/shipments[[#This Row],[Boxes]],"NA")</f>
        <v>17.9384765625</v>
      </c>
      <c r="J947" t="str">
        <f>IF(shipments[[#This Row],[Order_Status]] = "Delivered","Yes","No")</f>
        <v>Yes</v>
      </c>
      <c r="K947" t="str">
        <f>TEXT(shipments[[#This Row],[Shipdate]],"MMMM")</f>
        <v>October</v>
      </c>
      <c r="L947">
        <f>YEAR(shipments[[#This Row],[Shipdate]])</f>
        <v>2023</v>
      </c>
    </row>
    <row r="948" spans="1:12" x14ac:dyDescent="0.3">
      <c r="A948" t="s">
        <v>952</v>
      </c>
      <c r="B948" t="s">
        <v>7941</v>
      </c>
      <c r="C948" t="s">
        <v>7928</v>
      </c>
      <c r="D948" t="s">
        <v>7935</v>
      </c>
      <c r="E948" s="1">
        <v>45089</v>
      </c>
      <c r="F948" s="6">
        <v>3044.25</v>
      </c>
      <c r="G948">
        <v>305</v>
      </c>
      <c r="H948" t="s">
        <v>3</v>
      </c>
      <c r="I948">
        <f>IF(shipments[[#This Row],[Boxes]]&gt;0,shipments[[#This Row],[Amount]]/shipments[[#This Row],[Boxes]],"NA")</f>
        <v>9.9811475409836063</v>
      </c>
      <c r="J948" t="str">
        <f>IF(shipments[[#This Row],[Order_Status]] = "Delivered","Yes","No")</f>
        <v>Yes</v>
      </c>
      <c r="K948" t="str">
        <f>TEXT(shipments[[#This Row],[Shipdate]],"MMMM")</f>
        <v>June</v>
      </c>
      <c r="L948">
        <f>YEAR(shipments[[#This Row],[Shipdate]])</f>
        <v>2023</v>
      </c>
    </row>
    <row r="949" spans="1:12" x14ac:dyDescent="0.3">
      <c r="A949" t="s">
        <v>953</v>
      </c>
      <c r="B949" t="s">
        <v>7941</v>
      </c>
      <c r="C949" t="s">
        <v>7928</v>
      </c>
      <c r="D949" t="s">
        <v>7934</v>
      </c>
      <c r="E949" s="1">
        <v>45244</v>
      </c>
      <c r="F949" s="6">
        <v>7092</v>
      </c>
      <c r="G949">
        <v>645</v>
      </c>
      <c r="H949" t="s">
        <v>3</v>
      </c>
      <c r="I949">
        <f>IF(shipments[[#This Row],[Boxes]]&gt;0,shipments[[#This Row],[Amount]]/shipments[[#This Row],[Boxes]],"NA")</f>
        <v>10.995348837209303</v>
      </c>
      <c r="J949" t="str">
        <f>IF(shipments[[#This Row],[Order_Status]] = "Delivered","Yes","No")</f>
        <v>Yes</v>
      </c>
      <c r="K949" t="str">
        <f>TEXT(shipments[[#This Row],[Shipdate]],"MMMM")</f>
        <v>November</v>
      </c>
      <c r="L949">
        <f>YEAR(shipments[[#This Row],[Shipdate]])</f>
        <v>2023</v>
      </c>
    </row>
    <row r="950" spans="1:12" x14ac:dyDescent="0.3">
      <c r="A950" t="s">
        <v>954</v>
      </c>
      <c r="B950" t="s">
        <v>7941</v>
      </c>
      <c r="C950" t="s">
        <v>7928</v>
      </c>
      <c r="D950" t="s">
        <v>7934</v>
      </c>
      <c r="E950" s="1">
        <v>45428</v>
      </c>
      <c r="F950" s="6">
        <v>7978.5</v>
      </c>
      <c r="G950">
        <v>998</v>
      </c>
      <c r="H950" t="s">
        <v>3</v>
      </c>
      <c r="I950">
        <f>IF(shipments[[#This Row],[Boxes]]&gt;0,shipments[[#This Row],[Amount]]/shipments[[#This Row],[Boxes]],"NA")</f>
        <v>7.9944889779559114</v>
      </c>
      <c r="J950" t="str">
        <f>IF(shipments[[#This Row],[Order_Status]] = "Delivered","Yes","No")</f>
        <v>Yes</v>
      </c>
      <c r="K950" t="str">
        <f>TEXT(shipments[[#This Row],[Shipdate]],"MMMM")</f>
        <v>May</v>
      </c>
      <c r="L950">
        <f>YEAR(shipments[[#This Row],[Shipdate]])</f>
        <v>2024</v>
      </c>
    </row>
    <row r="951" spans="1:12" x14ac:dyDescent="0.3">
      <c r="A951" s="21" t="s">
        <v>955</v>
      </c>
      <c r="B951" s="21" t="s">
        <v>7941</v>
      </c>
      <c r="C951" s="21" t="s">
        <v>7929</v>
      </c>
      <c r="D951" s="21" t="s">
        <v>7934</v>
      </c>
      <c r="E951" s="22">
        <v>45331</v>
      </c>
      <c r="F951" s="23">
        <v>7924.5</v>
      </c>
      <c r="G951" s="21">
        <v>721</v>
      </c>
      <c r="H951" s="21" t="s">
        <v>25</v>
      </c>
      <c r="I951" s="21">
        <f>IF(shipments[[#This Row],[Boxes]]&gt;0,shipments[[#This Row],[Amount]]/shipments[[#This Row],[Boxes]],"NA")</f>
        <v>10.990984743411929</v>
      </c>
      <c r="J951" s="21" t="str">
        <f>IF(shipments[[#This Row],[Order_Status]] = "Delivered","Yes","No")</f>
        <v>No</v>
      </c>
      <c r="K951" s="21" t="str">
        <f>TEXT(shipments[[#This Row],[Shipdate]],"MMMM")</f>
        <v>February</v>
      </c>
      <c r="L951" s="21">
        <f>YEAR(shipments[[#This Row],[Shipdate]])</f>
        <v>2024</v>
      </c>
    </row>
    <row r="952" spans="1:12" x14ac:dyDescent="0.3">
      <c r="A952" s="21" t="s">
        <v>956</v>
      </c>
      <c r="B952" s="21" t="s">
        <v>7941</v>
      </c>
      <c r="C952" s="21" t="s">
        <v>7929</v>
      </c>
      <c r="D952" s="21" t="s">
        <v>7938</v>
      </c>
      <c r="E952" s="22">
        <v>45502</v>
      </c>
      <c r="F952" s="23">
        <v>5240.25</v>
      </c>
      <c r="G952" s="21">
        <v>525</v>
      </c>
      <c r="H952" s="21" t="s">
        <v>9</v>
      </c>
      <c r="I952" s="21">
        <f>IF(shipments[[#This Row],[Boxes]]&gt;0,shipments[[#This Row],[Amount]]/shipments[[#This Row],[Boxes]],"NA")</f>
        <v>9.9814285714285713</v>
      </c>
      <c r="J952" s="21" t="str">
        <f>IF(shipments[[#This Row],[Order_Status]] = "Delivered","Yes","No")</f>
        <v>No</v>
      </c>
      <c r="K952" s="21" t="str">
        <f>TEXT(shipments[[#This Row],[Shipdate]],"MMMM")</f>
        <v>July</v>
      </c>
      <c r="L952" s="21">
        <f>YEAR(shipments[[#This Row],[Shipdate]])</f>
        <v>2024</v>
      </c>
    </row>
    <row r="953" spans="1:12" x14ac:dyDescent="0.3">
      <c r="A953" t="s">
        <v>957</v>
      </c>
      <c r="B953" t="s">
        <v>7941</v>
      </c>
      <c r="C953" t="s">
        <v>7929</v>
      </c>
      <c r="D953" t="s">
        <v>7934</v>
      </c>
      <c r="E953" s="1">
        <v>45065</v>
      </c>
      <c r="F953" s="6">
        <v>2263.5</v>
      </c>
      <c r="G953">
        <v>324</v>
      </c>
      <c r="H953" t="s">
        <v>3</v>
      </c>
      <c r="I953">
        <f>IF(shipments[[#This Row],[Boxes]]&gt;0,shipments[[#This Row],[Amount]]/shipments[[#This Row],[Boxes]],"NA")</f>
        <v>6.9861111111111107</v>
      </c>
      <c r="J953" t="str">
        <f>IF(shipments[[#This Row],[Order_Status]] = "Delivered","Yes","No")</f>
        <v>Yes</v>
      </c>
      <c r="K953" t="str">
        <f>TEXT(shipments[[#This Row],[Shipdate]],"MMMM")</f>
        <v>May</v>
      </c>
      <c r="L953">
        <f>YEAR(shipments[[#This Row],[Shipdate]])</f>
        <v>2023</v>
      </c>
    </row>
    <row r="954" spans="1:12" x14ac:dyDescent="0.3">
      <c r="A954" t="s">
        <v>958</v>
      </c>
      <c r="B954" t="s">
        <v>7941</v>
      </c>
      <c r="C954" t="s">
        <v>7929</v>
      </c>
      <c r="D954" t="s">
        <v>7939</v>
      </c>
      <c r="E954" s="1">
        <v>45303</v>
      </c>
      <c r="F954" s="6">
        <v>639</v>
      </c>
      <c r="G954">
        <v>92</v>
      </c>
      <c r="H954" t="s">
        <v>3</v>
      </c>
      <c r="I954">
        <f>IF(shipments[[#This Row],[Boxes]]&gt;0,shipments[[#This Row],[Amount]]/shipments[[#This Row],[Boxes]],"NA")</f>
        <v>6.9456521739130439</v>
      </c>
      <c r="J954" t="str">
        <f>IF(shipments[[#This Row],[Order_Status]] = "Delivered","Yes","No")</f>
        <v>Yes</v>
      </c>
      <c r="K954" t="str">
        <f>TEXT(shipments[[#This Row],[Shipdate]],"MMMM")</f>
        <v>January</v>
      </c>
      <c r="L954">
        <f>YEAR(shipments[[#This Row],[Shipdate]])</f>
        <v>2024</v>
      </c>
    </row>
    <row r="955" spans="1:12" x14ac:dyDescent="0.3">
      <c r="A955" t="s">
        <v>959</v>
      </c>
      <c r="B955" t="s">
        <v>7941</v>
      </c>
      <c r="C955" t="s">
        <v>7929</v>
      </c>
      <c r="D955" t="s">
        <v>7935</v>
      </c>
      <c r="E955" s="1">
        <v>44960</v>
      </c>
      <c r="F955" s="6">
        <v>18378</v>
      </c>
      <c r="G955">
        <v>1838</v>
      </c>
      <c r="H955" t="s">
        <v>3</v>
      </c>
      <c r="I955">
        <f>IF(shipments[[#This Row],[Boxes]]&gt;0,shipments[[#This Row],[Amount]]/shipments[[#This Row],[Boxes]],"NA")</f>
        <v>9.998911860718172</v>
      </c>
      <c r="J955" t="str">
        <f>IF(shipments[[#This Row],[Order_Status]] = "Delivered","Yes","No")</f>
        <v>Yes</v>
      </c>
      <c r="K955" t="str">
        <f>TEXT(shipments[[#This Row],[Shipdate]],"MMMM")</f>
        <v>February</v>
      </c>
      <c r="L955">
        <f>YEAR(shipments[[#This Row],[Shipdate]])</f>
        <v>2023</v>
      </c>
    </row>
    <row r="956" spans="1:12" x14ac:dyDescent="0.3">
      <c r="A956" s="21" t="s">
        <v>960</v>
      </c>
      <c r="B956" s="21" t="s">
        <v>7941</v>
      </c>
      <c r="C956" s="21" t="s">
        <v>7929</v>
      </c>
      <c r="D956" s="21" t="s">
        <v>7939</v>
      </c>
      <c r="E956" s="22">
        <v>45258</v>
      </c>
      <c r="F956" s="23">
        <v>2432.25</v>
      </c>
      <c r="G956" s="21">
        <v>305</v>
      </c>
      <c r="H956" s="21" t="s">
        <v>25</v>
      </c>
      <c r="I956" s="21">
        <f>IF(shipments[[#This Row],[Boxes]]&gt;0,shipments[[#This Row],[Amount]]/shipments[[#This Row],[Boxes]],"NA")</f>
        <v>7.9745901639344261</v>
      </c>
      <c r="J956" s="21" t="str">
        <f>IF(shipments[[#This Row],[Order_Status]] = "Delivered","Yes","No")</f>
        <v>No</v>
      </c>
      <c r="K956" s="21" t="str">
        <f>TEXT(shipments[[#This Row],[Shipdate]],"MMMM")</f>
        <v>November</v>
      </c>
      <c r="L956" s="21">
        <f>YEAR(shipments[[#This Row],[Shipdate]])</f>
        <v>2023</v>
      </c>
    </row>
    <row r="957" spans="1:12" x14ac:dyDescent="0.3">
      <c r="A957" t="s">
        <v>961</v>
      </c>
      <c r="B957" t="s">
        <v>7941</v>
      </c>
      <c r="C957" t="s">
        <v>7929</v>
      </c>
      <c r="D957" t="s">
        <v>7938</v>
      </c>
      <c r="E957" s="1">
        <v>45274</v>
      </c>
      <c r="F957" s="6">
        <v>3564</v>
      </c>
      <c r="G957">
        <v>396</v>
      </c>
      <c r="H957" t="s">
        <v>3</v>
      </c>
      <c r="I957">
        <f>IF(shipments[[#This Row],[Boxes]]&gt;0,shipments[[#This Row],[Amount]]/shipments[[#This Row],[Boxes]],"NA")</f>
        <v>9</v>
      </c>
      <c r="J957" t="str">
        <f>IF(shipments[[#This Row],[Order_Status]] = "Delivered","Yes","No")</f>
        <v>Yes</v>
      </c>
      <c r="K957" t="str">
        <f>TEXT(shipments[[#This Row],[Shipdate]],"MMMM")</f>
        <v>December</v>
      </c>
      <c r="L957">
        <f>YEAR(shipments[[#This Row],[Shipdate]])</f>
        <v>2023</v>
      </c>
    </row>
    <row r="958" spans="1:12" x14ac:dyDescent="0.3">
      <c r="A958" s="21" t="s">
        <v>962</v>
      </c>
      <c r="B958" s="21" t="s">
        <v>7941</v>
      </c>
      <c r="C958" s="21" t="s">
        <v>7929</v>
      </c>
      <c r="D958" s="21" t="s">
        <v>7938</v>
      </c>
      <c r="E958" s="22">
        <v>45329</v>
      </c>
      <c r="F958" s="23">
        <v>33484.5</v>
      </c>
      <c r="G958" s="21">
        <v>4186</v>
      </c>
      <c r="H958" s="21" t="s">
        <v>25</v>
      </c>
      <c r="I958" s="21">
        <f>IF(shipments[[#This Row],[Boxes]]&gt;0,shipments[[#This Row],[Amount]]/shipments[[#This Row],[Boxes]],"NA")</f>
        <v>7.9991638795986626</v>
      </c>
      <c r="J958" s="21" t="str">
        <f>IF(shipments[[#This Row],[Order_Status]] = "Delivered","Yes","No")</f>
        <v>No</v>
      </c>
      <c r="K958" s="21" t="str">
        <f>TEXT(shipments[[#This Row],[Shipdate]],"MMMM")</f>
        <v>February</v>
      </c>
      <c r="L958" s="21">
        <f>YEAR(shipments[[#This Row],[Shipdate]])</f>
        <v>2024</v>
      </c>
    </row>
    <row r="959" spans="1:12" x14ac:dyDescent="0.3">
      <c r="A959" t="s">
        <v>963</v>
      </c>
      <c r="B959" t="s">
        <v>7941</v>
      </c>
      <c r="C959" t="s">
        <v>7930</v>
      </c>
      <c r="D959" t="s">
        <v>7937</v>
      </c>
      <c r="E959" s="1">
        <v>45282</v>
      </c>
      <c r="F959" s="6">
        <v>7661.25</v>
      </c>
      <c r="G959">
        <v>265</v>
      </c>
      <c r="H959" t="s">
        <v>3</v>
      </c>
      <c r="I959">
        <f>IF(shipments[[#This Row],[Boxes]]&gt;0,shipments[[#This Row],[Amount]]/shipments[[#This Row],[Boxes]],"NA")</f>
        <v>28.910377358490567</v>
      </c>
      <c r="J959" t="str">
        <f>IF(shipments[[#This Row],[Order_Status]] = "Delivered","Yes","No")</f>
        <v>Yes</v>
      </c>
      <c r="K959" t="str">
        <f>TEXT(shipments[[#This Row],[Shipdate]],"MMMM")</f>
        <v>December</v>
      </c>
      <c r="L959">
        <f>YEAR(shipments[[#This Row],[Shipdate]])</f>
        <v>2023</v>
      </c>
    </row>
    <row r="960" spans="1:12" x14ac:dyDescent="0.3">
      <c r="A960" t="s">
        <v>964</v>
      </c>
      <c r="B960" t="s">
        <v>7941</v>
      </c>
      <c r="C960" t="s">
        <v>7930</v>
      </c>
      <c r="D960" t="s">
        <v>7935</v>
      </c>
      <c r="E960" s="1">
        <v>45236</v>
      </c>
      <c r="F960" s="6">
        <v>5445</v>
      </c>
      <c r="G960">
        <v>218</v>
      </c>
      <c r="H960" t="s">
        <v>3</v>
      </c>
      <c r="I960">
        <f>IF(shipments[[#This Row],[Boxes]]&gt;0,shipments[[#This Row],[Amount]]/shipments[[#This Row],[Boxes]],"NA")</f>
        <v>24.977064220183486</v>
      </c>
      <c r="J960" t="str">
        <f>IF(shipments[[#This Row],[Order_Status]] = "Delivered","Yes","No")</f>
        <v>Yes</v>
      </c>
      <c r="K960" t="str">
        <f>TEXT(shipments[[#This Row],[Shipdate]],"MMMM")</f>
        <v>November</v>
      </c>
      <c r="L960">
        <f>YEAR(shipments[[#This Row],[Shipdate]])</f>
        <v>2023</v>
      </c>
    </row>
    <row r="961" spans="1:12" x14ac:dyDescent="0.3">
      <c r="A961" t="s">
        <v>965</v>
      </c>
      <c r="B961" t="s">
        <v>7941</v>
      </c>
      <c r="C961" t="s">
        <v>7930</v>
      </c>
      <c r="D961" t="s">
        <v>7937</v>
      </c>
      <c r="E961" s="1">
        <v>45097</v>
      </c>
      <c r="F961" s="6">
        <v>9992.25</v>
      </c>
      <c r="G961">
        <v>385</v>
      </c>
      <c r="H961" t="s">
        <v>3</v>
      </c>
      <c r="I961">
        <f>IF(shipments[[#This Row],[Boxes]]&gt;0,shipments[[#This Row],[Amount]]/shipments[[#This Row],[Boxes]],"NA")</f>
        <v>25.953896103896103</v>
      </c>
      <c r="J961" t="str">
        <f>IF(shipments[[#This Row],[Order_Status]] = "Delivered","Yes","No")</f>
        <v>Yes</v>
      </c>
      <c r="K961" t="str">
        <f>TEXT(shipments[[#This Row],[Shipdate]],"MMMM")</f>
        <v>June</v>
      </c>
      <c r="L961">
        <f>YEAR(shipments[[#This Row],[Shipdate]])</f>
        <v>2023</v>
      </c>
    </row>
    <row r="962" spans="1:12" x14ac:dyDescent="0.3">
      <c r="A962" t="s">
        <v>966</v>
      </c>
      <c r="B962" t="s">
        <v>7941</v>
      </c>
      <c r="C962" t="s">
        <v>7931</v>
      </c>
      <c r="D962" t="s">
        <v>7936</v>
      </c>
      <c r="E962" s="1">
        <v>45401</v>
      </c>
      <c r="F962" s="6">
        <v>7508.25</v>
      </c>
      <c r="G962">
        <v>626</v>
      </c>
      <c r="H962" t="s">
        <v>3</v>
      </c>
      <c r="I962">
        <f>IF(shipments[[#This Row],[Boxes]]&gt;0,shipments[[#This Row],[Amount]]/shipments[[#This Row],[Boxes]],"NA")</f>
        <v>11.994009584664537</v>
      </c>
      <c r="J962" t="str">
        <f>IF(shipments[[#This Row],[Order_Status]] = "Delivered","Yes","No")</f>
        <v>Yes</v>
      </c>
      <c r="K962" t="str">
        <f>TEXT(shipments[[#This Row],[Shipdate]],"MMMM")</f>
        <v>April</v>
      </c>
      <c r="L962">
        <f>YEAR(shipments[[#This Row],[Shipdate]])</f>
        <v>2024</v>
      </c>
    </row>
    <row r="963" spans="1:12" x14ac:dyDescent="0.3">
      <c r="A963" t="s">
        <v>967</v>
      </c>
      <c r="B963" t="s">
        <v>7941</v>
      </c>
      <c r="C963" t="s">
        <v>7931</v>
      </c>
      <c r="D963" t="s">
        <v>7939</v>
      </c>
      <c r="E963" s="1">
        <v>45202</v>
      </c>
      <c r="F963" s="6">
        <v>5199.75</v>
      </c>
      <c r="G963">
        <v>650</v>
      </c>
      <c r="H963" t="s">
        <v>3</v>
      </c>
      <c r="I963">
        <f>IF(shipments[[#This Row],[Boxes]]&gt;0,shipments[[#This Row],[Amount]]/shipments[[#This Row],[Boxes]],"NA")</f>
        <v>7.9996153846153844</v>
      </c>
      <c r="J963" t="str">
        <f>IF(shipments[[#This Row],[Order_Status]] = "Delivered","Yes","No")</f>
        <v>Yes</v>
      </c>
      <c r="K963" t="str">
        <f>TEXT(shipments[[#This Row],[Shipdate]],"MMMM")</f>
        <v>October</v>
      </c>
      <c r="L963">
        <f>YEAR(shipments[[#This Row],[Shipdate]])</f>
        <v>2023</v>
      </c>
    </row>
    <row r="964" spans="1:12" x14ac:dyDescent="0.3">
      <c r="A964" t="s">
        <v>968</v>
      </c>
      <c r="B964" t="s">
        <v>7941</v>
      </c>
      <c r="C964" t="s">
        <v>7931</v>
      </c>
      <c r="D964" t="s">
        <v>7939</v>
      </c>
      <c r="E964" s="1">
        <v>45250</v>
      </c>
      <c r="F964" s="6">
        <v>4005</v>
      </c>
      <c r="G964">
        <v>401</v>
      </c>
      <c r="H964" t="s">
        <v>3</v>
      </c>
      <c r="I964">
        <f>IF(shipments[[#This Row],[Boxes]]&gt;0,shipments[[#This Row],[Amount]]/shipments[[#This Row],[Boxes]],"NA")</f>
        <v>9.9875311720698257</v>
      </c>
      <c r="J964" t="str">
        <f>IF(shipments[[#This Row],[Order_Status]] = "Delivered","Yes","No")</f>
        <v>Yes</v>
      </c>
      <c r="K964" t="str">
        <f>TEXT(shipments[[#This Row],[Shipdate]],"MMMM")</f>
        <v>November</v>
      </c>
      <c r="L964">
        <f>YEAR(shipments[[#This Row],[Shipdate]])</f>
        <v>2023</v>
      </c>
    </row>
    <row r="965" spans="1:12" x14ac:dyDescent="0.3">
      <c r="A965" t="s">
        <v>969</v>
      </c>
      <c r="B965" t="s">
        <v>7941</v>
      </c>
      <c r="C965" t="s">
        <v>7932</v>
      </c>
      <c r="D965" t="s">
        <v>7934</v>
      </c>
      <c r="E965" s="1">
        <v>45411</v>
      </c>
      <c r="F965" s="6">
        <v>803.25</v>
      </c>
      <c r="G965">
        <v>90</v>
      </c>
      <c r="H965" t="s">
        <v>3</v>
      </c>
      <c r="I965">
        <f>IF(shipments[[#This Row],[Boxes]]&gt;0,shipments[[#This Row],[Amount]]/shipments[[#This Row],[Boxes]],"NA")</f>
        <v>8.9250000000000007</v>
      </c>
      <c r="J965" t="str">
        <f>IF(shipments[[#This Row],[Order_Status]] = "Delivered","Yes","No")</f>
        <v>Yes</v>
      </c>
      <c r="K965" t="str">
        <f>TEXT(shipments[[#This Row],[Shipdate]],"MMMM")</f>
        <v>April</v>
      </c>
      <c r="L965">
        <f>YEAR(shipments[[#This Row],[Shipdate]])</f>
        <v>2024</v>
      </c>
    </row>
    <row r="966" spans="1:12" x14ac:dyDescent="0.3">
      <c r="A966" t="s">
        <v>970</v>
      </c>
      <c r="B966" t="s">
        <v>7941</v>
      </c>
      <c r="C966" t="s">
        <v>7932</v>
      </c>
      <c r="D966" t="s">
        <v>7935</v>
      </c>
      <c r="E966" s="1">
        <v>45329</v>
      </c>
      <c r="F966" s="6">
        <v>6428.25</v>
      </c>
      <c r="G966">
        <v>804</v>
      </c>
      <c r="H966" t="s">
        <v>3</v>
      </c>
      <c r="I966">
        <f>IF(shipments[[#This Row],[Boxes]]&gt;0,shipments[[#This Row],[Amount]]/shipments[[#This Row],[Boxes]],"NA")</f>
        <v>7.9953358208955221</v>
      </c>
      <c r="J966" t="str">
        <f>IF(shipments[[#This Row],[Order_Status]] = "Delivered","Yes","No")</f>
        <v>Yes</v>
      </c>
      <c r="K966" t="str">
        <f>TEXT(shipments[[#This Row],[Shipdate]],"MMMM")</f>
        <v>February</v>
      </c>
      <c r="L966">
        <f>YEAR(shipments[[#This Row],[Shipdate]])</f>
        <v>2024</v>
      </c>
    </row>
    <row r="967" spans="1:12" x14ac:dyDescent="0.3">
      <c r="A967" t="s">
        <v>971</v>
      </c>
      <c r="B967" t="s">
        <v>7941</v>
      </c>
      <c r="C967" t="s">
        <v>7933</v>
      </c>
      <c r="D967" t="s">
        <v>7939</v>
      </c>
      <c r="E967" s="1">
        <v>45412</v>
      </c>
      <c r="F967" s="6">
        <v>9418.5</v>
      </c>
      <c r="G967">
        <v>449</v>
      </c>
      <c r="H967" t="s">
        <v>3</v>
      </c>
      <c r="I967">
        <f>IF(shipments[[#This Row],[Boxes]]&gt;0,shipments[[#This Row],[Amount]]/shipments[[#This Row],[Boxes]],"NA")</f>
        <v>20.976614699331847</v>
      </c>
      <c r="J967" t="str">
        <f>IF(shipments[[#This Row],[Order_Status]] = "Delivered","Yes","No")</f>
        <v>Yes</v>
      </c>
      <c r="K967" t="str">
        <f>TEXT(shipments[[#This Row],[Shipdate]],"MMMM")</f>
        <v>April</v>
      </c>
      <c r="L967">
        <f>YEAR(shipments[[#This Row],[Shipdate]])</f>
        <v>2024</v>
      </c>
    </row>
    <row r="968" spans="1:12" x14ac:dyDescent="0.3">
      <c r="A968" s="21" t="s">
        <v>972</v>
      </c>
      <c r="B968" s="21" t="s">
        <v>7941</v>
      </c>
      <c r="C968" s="21" t="s">
        <v>7933</v>
      </c>
      <c r="D968" s="21" t="s">
        <v>7938</v>
      </c>
      <c r="E968" s="22">
        <v>45512</v>
      </c>
      <c r="F968" s="23">
        <v>1624.5</v>
      </c>
      <c r="G968" s="21">
        <v>86</v>
      </c>
      <c r="H968" s="21" t="s">
        <v>9</v>
      </c>
      <c r="I968" s="21">
        <f>IF(shipments[[#This Row],[Boxes]]&gt;0,shipments[[#This Row],[Amount]]/shipments[[#This Row],[Boxes]],"NA")</f>
        <v>18.88953488372093</v>
      </c>
      <c r="J968" s="21" t="str">
        <f>IF(shipments[[#This Row],[Order_Status]] = "Delivered","Yes","No")</f>
        <v>No</v>
      </c>
      <c r="K968" s="21" t="str">
        <f>TEXT(shipments[[#This Row],[Shipdate]],"MMMM")</f>
        <v>August</v>
      </c>
      <c r="L968" s="21">
        <f>YEAR(shipments[[#This Row],[Shipdate]])</f>
        <v>2024</v>
      </c>
    </row>
    <row r="969" spans="1:12" x14ac:dyDescent="0.3">
      <c r="A969" t="s">
        <v>973</v>
      </c>
      <c r="B969" t="s">
        <v>7941</v>
      </c>
      <c r="C969" t="s">
        <v>7933</v>
      </c>
      <c r="D969" t="s">
        <v>7939</v>
      </c>
      <c r="E969" s="1">
        <v>45292</v>
      </c>
      <c r="F969" s="6">
        <v>8106.75</v>
      </c>
      <c r="G969">
        <v>451</v>
      </c>
      <c r="H969" t="s">
        <v>3</v>
      </c>
      <c r="I969">
        <f>IF(shipments[[#This Row],[Boxes]]&gt;0,shipments[[#This Row],[Amount]]/shipments[[#This Row],[Boxes]],"NA")</f>
        <v>17.975055432372507</v>
      </c>
      <c r="J969" t="str">
        <f>IF(shipments[[#This Row],[Order_Status]] = "Delivered","Yes","No")</f>
        <v>Yes</v>
      </c>
      <c r="K969" t="str">
        <f>TEXT(shipments[[#This Row],[Shipdate]],"MMMM")</f>
        <v>January</v>
      </c>
      <c r="L969">
        <f>YEAR(shipments[[#This Row],[Shipdate]])</f>
        <v>2024</v>
      </c>
    </row>
    <row r="970" spans="1:12" x14ac:dyDescent="0.3">
      <c r="A970" t="s">
        <v>974</v>
      </c>
      <c r="B970" t="s">
        <v>7941</v>
      </c>
      <c r="C970" t="s">
        <v>7912</v>
      </c>
      <c r="D970" t="s">
        <v>7934</v>
      </c>
      <c r="E970" s="1">
        <v>45180</v>
      </c>
      <c r="F970" s="6">
        <v>9812.25</v>
      </c>
      <c r="G970">
        <v>818</v>
      </c>
      <c r="H970" t="s">
        <v>3</v>
      </c>
      <c r="I970">
        <f>IF(shipments[[#This Row],[Boxes]]&gt;0,shipments[[#This Row],[Amount]]/shipments[[#This Row],[Boxes]],"NA")</f>
        <v>11.99541564792176</v>
      </c>
      <c r="J970" t="str">
        <f>IF(shipments[[#This Row],[Order_Status]] = "Delivered","Yes","No")</f>
        <v>Yes</v>
      </c>
      <c r="K970" t="str">
        <f>TEXT(shipments[[#This Row],[Shipdate]],"MMMM")</f>
        <v>September</v>
      </c>
      <c r="L970">
        <f>YEAR(shipments[[#This Row],[Shipdate]])</f>
        <v>2023</v>
      </c>
    </row>
    <row r="971" spans="1:12" x14ac:dyDescent="0.3">
      <c r="A971" t="s">
        <v>975</v>
      </c>
      <c r="B971" t="s">
        <v>7941</v>
      </c>
      <c r="C971" t="s">
        <v>7912</v>
      </c>
      <c r="D971" t="s">
        <v>7938</v>
      </c>
      <c r="E971" s="1">
        <v>45240</v>
      </c>
      <c r="F971" s="6">
        <v>1638</v>
      </c>
      <c r="G971">
        <v>137</v>
      </c>
      <c r="H971" t="s">
        <v>3</v>
      </c>
      <c r="I971">
        <f>IF(shipments[[#This Row],[Boxes]]&gt;0,shipments[[#This Row],[Amount]]/shipments[[#This Row],[Boxes]],"NA")</f>
        <v>11.956204379562044</v>
      </c>
      <c r="J971" t="str">
        <f>IF(shipments[[#This Row],[Order_Status]] = "Delivered","Yes","No")</f>
        <v>Yes</v>
      </c>
      <c r="K971" t="str">
        <f>TEXT(shipments[[#This Row],[Shipdate]],"MMMM")</f>
        <v>November</v>
      </c>
      <c r="L971">
        <f>YEAR(shipments[[#This Row],[Shipdate]])</f>
        <v>2023</v>
      </c>
    </row>
    <row r="972" spans="1:12" x14ac:dyDescent="0.3">
      <c r="A972" t="s">
        <v>976</v>
      </c>
      <c r="B972" t="s">
        <v>7941</v>
      </c>
      <c r="C972" t="s">
        <v>7912</v>
      </c>
      <c r="D972" t="s">
        <v>7934</v>
      </c>
      <c r="E972" s="1">
        <v>44965</v>
      </c>
      <c r="F972" s="6">
        <v>1266.75</v>
      </c>
      <c r="G972">
        <v>98</v>
      </c>
      <c r="H972" t="s">
        <v>3</v>
      </c>
      <c r="I972">
        <f>IF(shipments[[#This Row],[Boxes]]&gt;0,shipments[[#This Row],[Amount]]/shipments[[#This Row],[Boxes]],"NA")</f>
        <v>12.926020408163266</v>
      </c>
      <c r="J972" t="str">
        <f>IF(shipments[[#This Row],[Order_Status]] = "Delivered","Yes","No")</f>
        <v>Yes</v>
      </c>
      <c r="K972" t="str">
        <f>TEXT(shipments[[#This Row],[Shipdate]],"MMMM")</f>
        <v>February</v>
      </c>
      <c r="L972">
        <f>YEAR(shipments[[#This Row],[Shipdate]])</f>
        <v>2023</v>
      </c>
    </row>
    <row r="973" spans="1:12" x14ac:dyDescent="0.3">
      <c r="A973" s="21" t="s">
        <v>977</v>
      </c>
      <c r="B973" s="21" t="s">
        <v>7941</v>
      </c>
      <c r="C973" s="21" t="s">
        <v>7912</v>
      </c>
      <c r="D973" s="21" t="s">
        <v>7937</v>
      </c>
      <c r="E973" s="22">
        <v>45562</v>
      </c>
      <c r="F973" s="23">
        <v>4497.75</v>
      </c>
      <c r="G973" s="21">
        <v>375</v>
      </c>
      <c r="H973" s="21" t="s">
        <v>16</v>
      </c>
      <c r="I973" s="21">
        <f>IF(shipments[[#This Row],[Boxes]]&gt;0,shipments[[#This Row],[Amount]]/shipments[[#This Row],[Boxes]],"NA")</f>
        <v>11.994</v>
      </c>
      <c r="J973" s="21" t="str">
        <f>IF(shipments[[#This Row],[Order_Status]] = "Delivered","Yes","No")</f>
        <v>No</v>
      </c>
      <c r="K973" s="21" t="str">
        <f>TEXT(shipments[[#This Row],[Shipdate]],"MMMM")</f>
        <v>September</v>
      </c>
      <c r="L973" s="21">
        <f>YEAR(shipments[[#This Row],[Shipdate]])</f>
        <v>2024</v>
      </c>
    </row>
    <row r="974" spans="1:12" x14ac:dyDescent="0.3">
      <c r="A974" t="s">
        <v>978</v>
      </c>
      <c r="B974" t="s">
        <v>7941</v>
      </c>
      <c r="C974" t="s">
        <v>7912</v>
      </c>
      <c r="D974" t="s">
        <v>7934</v>
      </c>
      <c r="E974" s="1">
        <v>45231</v>
      </c>
      <c r="F974" s="6">
        <v>7206.75</v>
      </c>
      <c r="G974">
        <v>451</v>
      </c>
      <c r="H974" t="s">
        <v>3</v>
      </c>
      <c r="I974">
        <f>IF(shipments[[#This Row],[Boxes]]&gt;0,shipments[[#This Row],[Amount]]/shipments[[#This Row],[Boxes]],"NA")</f>
        <v>15.979490022172948</v>
      </c>
      <c r="J974" t="str">
        <f>IF(shipments[[#This Row],[Order_Status]] = "Delivered","Yes","No")</f>
        <v>Yes</v>
      </c>
      <c r="K974" t="str">
        <f>TEXT(shipments[[#This Row],[Shipdate]],"MMMM")</f>
        <v>November</v>
      </c>
      <c r="L974">
        <f>YEAR(shipments[[#This Row],[Shipdate]])</f>
        <v>2023</v>
      </c>
    </row>
    <row r="975" spans="1:12" x14ac:dyDescent="0.3">
      <c r="A975" t="s">
        <v>979</v>
      </c>
      <c r="B975" t="s">
        <v>7941</v>
      </c>
      <c r="C975" t="s">
        <v>7912</v>
      </c>
      <c r="D975" t="s">
        <v>7939</v>
      </c>
      <c r="E975" s="1">
        <v>45211</v>
      </c>
      <c r="F975" s="6">
        <v>4617</v>
      </c>
      <c r="G975">
        <v>356</v>
      </c>
      <c r="H975" t="s">
        <v>3</v>
      </c>
      <c r="I975">
        <f>IF(shipments[[#This Row],[Boxes]]&gt;0,shipments[[#This Row],[Amount]]/shipments[[#This Row],[Boxes]],"NA")</f>
        <v>12.969101123595506</v>
      </c>
      <c r="J975" t="str">
        <f>IF(shipments[[#This Row],[Order_Status]] = "Delivered","Yes","No")</f>
        <v>Yes</v>
      </c>
      <c r="K975" t="str">
        <f>TEXT(shipments[[#This Row],[Shipdate]],"MMMM")</f>
        <v>October</v>
      </c>
      <c r="L975">
        <f>YEAR(shipments[[#This Row],[Shipdate]])</f>
        <v>2023</v>
      </c>
    </row>
    <row r="976" spans="1:12" x14ac:dyDescent="0.3">
      <c r="A976" t="s">
        <v>980</v>
      </c>
      <c r="B976" t="s">
        <v>7941</v>
      </c>
      <c r="C976" t="s">
        <v>7912</v>
      </c>
      <c r="D976" t="s">
        <v>7934</v>
      </c>
      <c r="E976" s="1">
        <v>45328</v>
      </c>
      <c r="F976" s="6">
        <v>10048.5</v>
      </c>
      <c r="G976">
        <v>838</v>
      </c>
      <c r="H976" t="s">
        <v>3</v>
      </c>
      <c r="I976">
        <f>IF(shipments[[#This Row],[Boxes]]&gt;0,shipments[[#This Row],[Amount]]/shipments[[#This Row],[Boxes]],"NA")</f>
        <v>11.991050119331742</v>
      </c>
      <c r="J976" t="str">
        <f>IF(shipments[[#This Row],[Order_Status]] = "Delivered","Yes","No")</f>
        <v>Yes</v>
      </c>
      <c r="K976" t="str">
        <f>TEXT(shipments[[#This Row],[Shipdate]],"MMMM")</f>
        <v>February</v>
      </c>
      <c r="L976">
        <f>YEAR(shipments[[#This Row],[Shipdate]])</f>
        <v>2024</v>
      </c>
    </row>
    <row r="977" spans="1:12" x14ac:dyDescent="0.3">
      <c r="A977" s="21" t="s">
        <v>981</v>
      </c>
      <c r="B977" s="21" t="s">
        <v>7941</v>
      </c>
      <c r="C977" s="21" t="s">
        <v>7913</v>
      </c>
      <c r="D977" s="21" t="s">
        <v>7935</v>
      </c>
      <c r="E977" s="22">
        <v>45560</v>
      </c>
      <c r="F977" s="23">
        <v>2344.5</v>
      </c>
      <c r="G977" s="21">
        <v>168</v>
      </c>
      <c r="H977" s="21" t="s">
        <v>16</v>
      </c>
      <c r="I977" s="21">
        <f>IF(shipments[[#This Row],[Boxes]]&gt;0,shipments[[#This Row],[Amount]]/shipments[[#This Row],[Boxes]],"NA")</f>
        <v>13.955357142857142</v>
      </c>
      <c r="J977" s="21" t="str">
        <f>IF(shipments[[#This Row],[Order_Status]] = "Delivered","Yes","No")</f>
        <v>No</v>
      </c>
      <c r="K977" s="21" t="str">
        <f>TEXT(shipments[[#This Row],[Shipdate]],"MMMM")</f>
        <v>September</v>
      </c>
      <c r="L977" s="21">
        <f>YEAR(shipments[[#This Row],[Shipdate]])</f>
        <v>2024</v>
      </c>
    </row>
    <row r="978" spans="1:12" x14ac:dyDescent="0.3">
      <c r="A978" t="s">
        <v>982</v>
      </c>
      <c r="B978" t="s">
        <v>7941</v>
      </c>
      <c r="C978" t="s">
        <v>7915</v>
      </c>
      <c r="D978" t="s">
        <v>7937</v>
      </c>
      <c r="E978" s="1">
        <v>45365</v>
      </c>
      <c r="F978" s="6">
        <v>7213.5</v>
      </c>
      <c r="G978">
        <v>902</v>
      </c>
      <c r="H978" t="s">
        <v>3</v>
      </c>
      <c r="I978">
        <f>IF(shipments[[#This Row],[Boxes]]&gt;0,shipments[[#This Row],[Amount]]/shipments[[#This Row],[Boxes]],"NA")</f>
        <v>7.9972283813747227</v>
      </c>
      <c r="J978" t="str">
        <f>IF(shipments[[#This Row],[Order_Status]] = "Delivered","Yes","No")</f>
        <v>Yes</v>
      </c>
      <c r="K978" t="str">
        <f>TEXT(shipments[[#This Row],[Shipdate]],"MMMM")</f>
        <v>March</v>
      </c>
      <c r="L978">
        <f>YEAR(shipments[[#This Row],[Shipdate]])</f>
        <v>2024</v>
      </c>
    </row>
    <row r="979" spans="1:12" x14ac:dyDescent="0.3">
      <c r="A979" t="s">
        <v>983</v>
      </c>
      <c r="B979" t="s">
        <v>7941</v>
      </c>
      <c r="C979" t="s">
        <v>7915</v>
      </c>
      <c r="D979" t="s">
        <v>7938</v>
      </c>
      <c r="E979" s="1">
        <v>45238</v>
      </c>
      <c r="F979" s="6">
        <v>4977</v>
      </c>
      <c r="G979">
        <v>711</v>
      </c>
      <c r="H979" t="s">
        <v>3</v>
      </c>
      <c r="I979">
        <f>IF(shipments[[#This Row],[Boxes]]&gt;0,shipments[[#This Row],[Amount]]/shipments[[#This Row],[Boxes]],"NA")</f>
        <v>7</v>
      </c>
      <c r="J979" t="str">
        <f>IF(shipments[[#This Row],[Order_Status]] = "Delivered","Yes","No")</f>
        <v>Yes</v>
      </c>
      <c r="K979" t="str">
        <f>TEXT(shipments[[#This Row],[Shipdate]],"MMMM")</f>
        <v>November</v>
      </c>
      <c r="L979">
        <f>YEAR(shipments[[#This Row],[Shipdate]])</f>
        <v>2023</v>
      </c>
    </row>
    <row r="980" spans="1:12" x14ac:dyDescent="0.3">
      <c r="A980" t="s">
        <v>984</v>
      </c>
      <c r="B980" t="s">
        <v>7941</v>
      </c>
      <c r="C980" t="s">
        <v>7915</v>
      </c>
      <c r="D980" t="s">
        <v>7934</v>
      </c>
      <c r="E980" s="1">
        <v>45182</v>
      </c>
      <c r="F980" s="6">
        <v>10689.75</v>
      </c>
      <c r="G980">
        <v>1188</v>
      </c>
      <c r="H980" t="s">
        <v>3</v>
      </c>
      <c r="I980">
        <f>IF(shipments[[#This Row],[Boxes]]&gt;0,shipments[[#This Row],[Amount]]/shipments[[#This Row],[Boxes]],"NA")</f>
        <v>8.9981060606060606</v>
      </c>
      <c r="J980" t="str">
        <f>IF(shipments[[#This Row],[Order_Status]] = "Delivered","Yes","No")</f>
        <v>Yes</v>
      </c>
      <c r="K980" t="str">
        <f>TEXT(shipments[[#This Row],[Shipdate]],"MMMM")</f>
        <v>September</v>
      </c>
      <c r="L980">
        <f>YEAR(shipments[[#This Row],[Shipdate]])</f>
        <v>2023</v>
      </c>
    </row>
    <row r="981" spans="1:12" x14ac:dyDescent="0.3">
      <c r="A981" s="21" t="s">
        <v>985</v>
      </c>
      <c r="B981" s="21" t="s">
        <v>7941</v>
      </c>
      <c r="C981" s="21" t="s">
        <v>7915</v>
      </c>
      <c r="D981" s="21" t="s">
        <v>7936</v>
      </c>
      <c r="E981" s="22">
        <v>45540</v>
      </c>
      <c r="F981" s="23">
        <v>6351.75</v>
      </c>
      <c r="G981" s="21">
        <v>1059</v>
      </c>
      <c r="H981" s="21" t="s">
        <v>16</v>
      </c>
      <c r="I981" s="21">
        <f>IF(shipments[[#This Row],[Boxes]]&gt;0,shipments[[#This Row],[Amount]]/shipments[[#This Row],[Boxes]],"NA")</f>
        <v>5.9978753541076486</v>
      </c>
      <c r="J981" s="21" t="str">
        <f>IF(shipments[[#This Row],[Order_Status]] = "Delivered","Yes","No")</f>
        <v>No</v>
      </c>
      <c r="K981" s="21" t="str">
        <f>TEXT(shipments[[#This Row],[Shipdate]],"MMMM")</f>
        <v>September</v>
      </c>
      <c r="L981" s="21">
        <f>YEAR(shipments[[#This Row],[Shipdate]])</f>
        <v>2024</v>
      </c>
    </row>
    <row r="982" spans="1:12" x14ac:dyDescent="0.3">
      <c r="A982" t="s">
        <v>986</v>
      </c>
      <c r="B982" t="s">
        <v>7941</v>
      </c>
      <c r="C982" t="s">
        <v>7915</v>
      </c>
      <c r="D982" t="s">
        <v>7937</v>
      </c>
      <c r="E982" s="1">
        <v>44952</v>
      </c>
      <c r="F982" s="6">
        <v>8444.25</v>
      </c>
      <c r="G982">
        <v>939</v>
      </c>
      <c r="H982" t="s">
        <v>3</v>
      </c>
      <c r="I982">
        <f>IF(shipments[[#This Row],[Boxes]]&gt;0,shipments[[#This Row],[Amount]]/shipments[[#This Row],[Boxes]],"NA")</f>
        <v>8.9928115015974441</v>
      </c>
      <c r="J982" t="str">
        <f>IF(shipments[[#This Row],[Order_Status]] = "Delivered","Yes","No")</f>
        <v>Yes</v>
      </c>
      <c r="K982" t="str">
        <f>TEXT(shipments[[#This Row],[Shipdate]],"MMMM")</f>
        <v>January</v>
      </c>
      <c r="L982">
        <f>YEAR(shipments[[#This Row],[Shipdate]])</f>
        <v>2023</v>
      </c>
    </row>
    <row r="983" spans="1:12" x14ac:dyDescent="0.3">
      <c r="A983" t="s">
        <v>987</v>
      </c>
      <c r="B983" t="s">
        <v>7941</v>
      </c>
      <c r="C983" t="s">
        <v>7915</v>
      </c>
      <c r="D983" t="s">
        <v>7934</v>
      </c>
      <c r="E983" s="1">
        <v>45021</v>
      </c>
      <c r="F983" s="6">
        <v>497.25</v>
      </c>
      <c r="G983">
        <v>72</v>
      </c>
      <c r="H983" t="s">
        <v>3</v>
      </c>
      <c r="I983">
        <f>IF(shipments[[#This Row],[Boxes]]&gt;0,shipments[[#This Row],[Amount]]/shipments[[#This Row],[Boxes]],"NA")</f>
        <v>6.90625</v>
      </c>
      <c r="J983" t="str">
        <f>IF(shipments[[#This Row],[Order_Status]] = "Delivered","Yes","No")</f>
        <v>Yes</v>
      </c>
      <c r="K983" t="str">
        <f>TEXT(shipments[[#This Row],[Shipdate]],"MMMM")</f>
        <v>April</v>
      </c>
      <c r="L983">
        <f>YEAR(shipments[[#This Row],[Shipdate]])</f>
        <v>2023</v>
      </c>
    </row>
    <row r="984" spans="1:12" x14ac:dyDescent="0.3">
      <c r="A984" t="s">
        <v>988</v>
      </c>
      <c r="B984" t="s">
        <v>7941</v>
      </c>
      <c r="C984" t="s">
        <v>7916</v>
      </c>
      <c r="D984" t="s">
        <v>7934</v>
      </c>
      <c r="E984" s="1">
        <v>45148</v>
      </c>
      <c r="F984" s="6">
        <v>1390.5</v>
      </c>
      <c r="G984">
        <v>232</v>
      </c>
      <c r="H984" t="s">
        <v>3</v>
      </c>
      <c r="I984">
        <f>IF(shipments[[#This Row],[Boxes]]&gt;0,shipments[[#This Row],[Amount]]/shipments[[#This Row],[Boxes]],"NA")</f>
        <v>5.993534482758621</v>
      </c>
      <c r="J984" t="str">
        <f>IF(shipments[[#This Row],[Order_Status]] = "Delivered","Yes","No")</f>
        <v>Yes</v>
      </c>
      <c r="K984" t="str">
        <f>TEXT(shipments[[#This Row],[Shipdate]],"MMMM")</f>
        <v>August</v>
      </c>
      <c r="L984">
        <f>YEAR(shipments[[#This Row],[Shipdate]])</f>
        <v>2023</v>
      </c>
    </row>
    <row r="985" spans="1:12" x14ac:dyDescent="0.3">
      <c r="A985" t="s">
        <v>989</v>
      </c>
      <c r="B985" t="s">
        <v>7941</v>
      </c>
      <c r="C985" t="s">
        <v>7917</v>
      </c>
      <c r="D985" t="s">
        <v>7934</v>
      </c>
      <c r="E985" s="1">
        <v>45447</v>
      </c>
      <c r="F985" s="6">
        <v>9544.5</v>
      </c>
      <c r="G985">
        <v>398</v>
      </c>
      <c r="H985" t="s">
        <v>3</v>
      </c>
      <c r="I985">
        <f>IF(shipments[[#This Row],[Boxes]]&gt;0,shipments[[#This Row],[Amount]]/shipments[[#This Row],[Boxes]],"NA")</f>
        <v>23.981155778894472</v>
      </c>
      <c r="J985" t="str">
        <f>IF(shipments[[#This Row],[Order_Status]] = "Delivered","Yes","No")</f>
        <v>Yes</v>
      </c>
      <c r="K985" t="str">
        <f>TEXT(shipments[[#This Row],[Shipdate]],"MMMM")</f>
        <v>June</v>
      </c>
      <c r="L985">
        <f>YEAR(shipments[[#This Row],[Shipdate]])</f>
        <v>2024</v>
      </c>
    </row>
    <row r="986" spans="1:12" x14ac:dyDescent="0.3">
      <c r="A986" s="21" t="s">
        <v>990</v>
      </c>
      <c r="B986" s="21" t="s">
        <v>7941</v>
      </c>
      <c r="C986" s="21" t="s">
        <v>7917</v>
      </c>
      <c r="D986" s="21" t="s">
        <v>7934</v>
      </c>
      <c r="E986" s="22">
        <v>45547</v>
      </c>
      <c r="F986" s="23">
        <v>7596</v>
      </c>
      <c r="G986" s="21">
        <v>317</v>
      </c>
      <c r="H986" s="21" t="s">
        <v>16</v>
      </c>
      <c r="I986" s="21">
        <f>IF(shipments[[#This Row],[Boxes]]&gt;0,shipments[[#This Row],[Amount]]/shipments[[#This Row],[Boxes]],"NA")</f>
        <v>23.962145110410095</v>
      </c>
      <c r="J986" s="21" t="str">
        <f>IF(shipments[[#This Row],[Order_Status]] = "Delivered","Yes","No")</f>
        <v>No</v>
      </c>
      <c r="K986" s="21" t="str">
        <f>TEXT(shipments[[#This Row],[Shipdate]],"MMMM")</f>
        <v>September</v>
      </c>
      <c r="L986" s="21">
        <f>YEAR(shipments[[#This Row],[Shipdate]])</f>
        <v>2024</v>
      </c>
    </row>
    <row r="987" spans="1:12" x14ac:dyDescent="0.3">
      <c r="A987" t="s">
        <v>991</v>
      </c>
      <c r="B987" t="s">
        <v>7941</v>
      </c>
      <c r="C987" t="s">
        <v>7917</v>
      </c>
      <c r="D987" t="s">
        <v>7939</v>
      </c>
      <c r="E987" s="1">
        <v>44980</v>
      </c>
      <c r="F987" s="6">
        <v>3051</v>
      </c>
      <c r="G987">
        <v>109</v>
      </c>
      <c r="H987" t="s">
        <v>3</v>
      </c>
      <c r="I987">
        <f>IF(shipments[[#This Row],[Boxes]]&gt;0,shipments[[#This Row],[Amount]]/shipments[[#This Row],[Boxes]],"NA")</f>
        <v>27.990825688073393</v>
      </c>
      <c r="J987" t="str">
        <f>IF(shipments[[#This Row],[Order_Status]] = "Delivered","Yes","No")</f>
        <v>Yes</v>
      </c>
      <c r="K987" t="str">
        <f>TEXT(shipments[[#This Row],[Shipdate]],"MMMM")</f>
        <v>February</v>
      </c>
      <c r="L987">
        <f>YEAR(shipments[[#This Row],[Shipdate]])</f>
        <v>2023</v>
      </c>
    </row>
    <row r="988" spans="1:12" x14ac:dyDescent="0.3">
      <c r="A988" t="s">
        <v>992</v>
      </c>
      <c r="B988" t="s">
        <v>7941</v>
      </c>
      <c r="C988" t="s">
        <v>7918</v>
      </c>
      <c r="D988" t="s">
        <v>7936</v>
      </c>
      <c r="E988" s="1">
        <v>45303</v>
      </c>
      <c r="F988" s="6">
        <v>5827.5</v>
      </c>
      <c r="G988">
        <v>234</v>
      </c>
      <c r="H988" t="s">
        <v>3</v>
      </c>
      <c r="I988">
        <f>IF(shipments[[#This Row],[Boxes]]&gt;0,shipments[[#This Row],[Amount]]/shipments[[#This Row],[Boxes]],"NA")</f>
        <v>24.903846153846153</v>
      </c>
      <c r="J988" t="str">
        <f>IF(shipments[[#This Row],[Order_Status]] = "Delivered","Yes","No")</f>
        <v>Yes</v>
      </c>
      <c r="K988" t="str">
        <f>TEXT(shipments[[#This Row],[Shipdate]],"MMMM")</f>
        <v>January</v>
      </c>
      <c r="L988">
        <f>YEAR(shipments[[#This Row],[Shipdate]])</f>
        <v>2024</v>
      </c>
    </row>
    <row r="989" spans="1:12" x14ac:dyDescent="0.3">
      <c r="A989" t="s">
        <v>993</v>
      </c>
      <c r="B989" t="s">
        <v>7941</v>
      </c>
      <c r="C989" t="s">
        <v>7918</v>
      </c>
      <c r="D989" t="s">
        <v>7939</v>
      </c>
      <c r="E989" s="1">
        <v>45169</v>
      </c>
      <c r="F989" s="6">
        <v>4772.25</v>
      </c>
      <c r="G989">
        <v>191</v>
      </c>
      <c r="H989" t="s">
        <v>3</v>
      </c>
      <c r="I989">
        <f>IF(shipments[[#This Row],[Boxes]]&gt;0,shipments[[#This Row],[Amount]]/shipments[[#This Row],[Boxes]],"NA")</f>
        <v>24.985602094240839</v>
      </c>
      <c r="J989" t="str">
        <f>IF(shipments[[#This Row],[Order_Status]] = "Delivered","Yes","No")</f>
        <v>Yes</v>
      </c>
      <c r="K989" t="str">
        <f>TEXT(shipments[[#This Row],[Shipdate]],"MMMM")</f>
        <v>August</v>
      </c>
      <c r="L989">
        <f>YEAR(shipments[[#This Row],[Shipdate]])</f>
        <v>2023</v>
      </c>
    </row>
    <row r="990" spans="1:12" x14ac:dyDescent="0.3">
      <c r="A990" t="s">
        <v>994</v>
      </c>
      <c r="B990" t="s">
        <v>7941</v>
      </c>
      <c r="C990" t="s">
        <v>7918</v>
      </c>
      <c r="D990" t="s">
        <v>7934</v>
      </c>
      <c r="E990" s="1">
        <v>45370</v>
      </c>
      <c r="F990" s="6">
        <v>5613.75</v>
      </c>
      <c r="G990">
        <v>201</v>
      </c>
      <c r="H990" t="s">
        <v>3</v>
      </c>
      <c r="I990">
        <f>IF(shipments[[#This Row],[Boxes]]&gt;0,shipments[[#This Row],[Amount]]/shipments[[#This Row],[Boxes]],"NA")</f>
        <v>27.92910447761194</v>
      </c>
      <c r="J990" t="str">
        <f>IF(shipments[[#This Row],[Order_Status]] = "Delivered","Yes","No")</f>
        <v>Yes</v>
      </c>
      <c r="K990" t="str">
        <f>TEXT(shipments[[#This Row],[Shipdate]],"MMMM")</f>
        <v>March</v>
      </c>
      <c r="L990">
        <f>YEAR(shipments[[#This Row],[Shipdate]])</f>
        <v>2024</v>
      </c>
    </row>
    <row r="991" spans="1:12" x14ac:dyDescent="0.3">
      <c r="A991" t="s">
        <v>995</v>
      </c>
      <c r="B991" t="s">
        <v>7941</v>
      </c>
      <c r="C991" t="s">
        <v>7918</v>
      </c>
      <c r="D991" t="s">
        <v>7935</v>
      </c>
      <c r="E991" s="1">
        <v>45076</v>
      </c>
      <c r="F991" s="6">
        <v>4709.25</v>
      </c>
      <c r="G991">
        <v>169</v>
      </c>
      <c r="H991" t="s">
        <v>3</v>
      </c>
      <c r="I991">
        <f>IF(shipments[[#This Row],[Boxes]]&gt;0,shipments[[#This Row],[Amount]]/shipments[[#This Row],[Boxes]],"NA")</f>
        <v>27.865384615384617</v>
      </c>
      <c r="J991" t="str">
        <f>IF(shipments[[#This Row],[Order_Status]] = "Delivered","Yes","No")</f>
        <v>Yes</v>
      </c>
      <c r="K991" t="str">
        <f>TEXT(shipments[[#This Row],[Shipdate]],"MMMM")</f>
        <v>May</v>
      </c>
      <c r="L991">
        <f>YEAR(shipments[[#This Row],[Shipdate]])</f>
        <v>2023</v>
      </c>
    </row>
    <row r="992" spans="1:12" x14ac:dyDescent="0.3">
      <c r="A992" t="s">
        <v>996</v>
      </c>
      <c r="B992" t="s">
        <v>7941</v>
      </c>
      <c r="C992" t="s">
        <v>7919</v>
      </c>
      <c r="D992" t="s">
        <v>7934</v>
      </c>
      <c r="E992" s="1">
        <v>45141</v>
      </c>
      <c r="F992" s="6">
        <v>11056.5</v>
      </c>
      <c r="G992">
        <v>582</v>
      </c>
      <c r="H992" t="s">
        <v>3</v>
      </c>
      <c r="I992">
        <f>IF(shipments[[#This Row],[Boxes]]&gt;0,shipments[[#This Row],[Amount]]/shipments[[#This Row],[Boxes]],"NA")</f>
        <v>18.99742268041237</v>
      </c>
      <c r="J992" t="str">
        <f>IF(shipments[[#This Row],[Order_Status]] = "Delivered","Yes","No")</f>
        <v>Yes</v>
      </c>
      <c r="K992" t="str">
        <f>TEXT(shipments[[#This Row],[Shipdate]],"MMMM")</f>
        <v>August</v>
      </c>
      <c r="L992">
        <f>YEAR(shipments[[#This Row],[Shipdate]])</f>
        <v>2023</v>
      </c>
    </row>
    <row r="993" spans="1:12" x14ac:dyDescent="0.3">
      <c r="A993" s="21" t="s">
        <v>997</v>
      </c>
      <c r="B993" s="21" t="s">
        <v>7941</v>
      </c>
      <c r="C993" s="21" t="s">
        <v>7919</v>
      </c>
      <c r="D993" s="21" t="s">
        <v>7939</v>
      </c>
      <c r="E993" s="22">
        <v>44999</v>
      </c>
      <c r="F993" s="23">
        <v>14307.75</v>
      </c>
      <c r="G993" s="21">
        <v>716</v>
      </c>
      <c r="H993" s="21" t="s">
        <v>25</v>
      </c>
      <c r="I993" s="21">
        <f>IF(shipments[[#This Row],[Boxes]]&gt;0,shipments[[#This Row],[Amount]]/shipments[[#This Row],[Boxes]],"NA")</f>
        <v>19.982891061452513</v>
      </c>
      <c r="J993" s="21" t="str">
        <f>IF(shipments[[#This Row],[Order_Status]] = "Delivered","Yes","No")</f>
        <v>No</v>
      </c>
      <c r="K993" s="21" t="str">
        <f>TEXT(shipments[[#This Row],[Shipdate]],"MMMM")</f>
        <v>March</v>
      </c>
      <c r="L993" s="21">
        <f>YEAR(shipments[[#This Row],[Shipdate]])</f>
        <v>2023</v>
      </c>
    </row>
    <row r="994" spans="1:12" x14ac:dyDescent="0.3">
      <c r="A994" t="s">
        <v>998</v>
      </c>
      <c r="B994" t="s">
        <v>7941</v>
      </c>
      <c r="C994" t="s">
        <v>7919</v>
      </c>
      <c r="D994" t="s">
        <v>7938</v>
      </c>
      <c r="E994" s="1">
        <v>45421</v>
      </c>
      <c r="F994" s="6">
        <v>2724.75</v>
      </c>
      <c r="G994">
        <v>144</v>
      </c>
      <c r="H994" t="s">
        <v>3</v>
      </c>
      <c r="I994">
        <f>IF(shipments[[#This Row],[Boxes]]&gt;0,shipments[[#This Row],[Amount]]/shipments[[#This Row],[Boxes]],"NA")</f>
        <v>18.921875</v>
      </c>
      <c r="J994" t="str">
        <f>IF(shipments[[#This Row],[Order_Status]] = "Delivered","Yes","No")</f>
        <v>Yes</v>
      </c>
      <c r="K994" t="str">
        <f>TEXT(shipments[[#This Row],[Shipdate]],"MMMM")</f>
        <v>May</v>
      </c>
      <c r="L994">
        <f>YEAR(shipments[[#This Row],[Shipdate]])</f>
        <v>2024</v>
      </c>
    </row>
    <row r="995" spans="1:12" x14ac:dyDescent="0.3">
      <c r="A995" s="21" t="s">
        <v>999</v>
      </c>
      <c r="B995" s="21" t="s">
        <v>7941</v>
      </c>
      <c r="C995" s="21" t="s">
        <v>7919</v>
      </c>
      <c r="D995" s="21" t="s">
        <v>7937</v>
      </c>
      <c r="E995" s="22">
        <v>45481</v>
      </c>
      <c r="F995" s="23">
        <v>13063.5</v>
      </c>
      <c r="G995" s="21">
        <v>726</v>
      </c>
      <c r="H995" s="21" t="s">
        <v>9</v>
      </c>
      <c r="I995" s="21">
        <f>IF(shipments[[#This Row],[Boxes]]&gt;0,shipments[[#This Row],[Amount]]/shipments[[#This Row],[Boxes]],"NA")</f>
        <v>17.993801652892561</v>
      </c>
      <c r="J995" s="21" t="str">
        <f>IF(shipments[[#This Row],[Order_Status]] = "Delivered","Yes","No")</f>
        <v>No</v>
      </c>
      <c r="K995" s="21" t="str">
        <f>TEXT(shipments[[#This Row],[Shipdate]],"MMMM")</f>
        <v>July</v>
      </c>
      <c r="L995" s="21">
        <f>YEAR(shipments[[#This Row],[Shipdate]])</f>
        <v>2024</v>
      </c>
    </row>
    <row r="996" spans="1:12" x14ac:dyDescent="0.3">
      <c r="A996" t="s">
        <v>1000</v>
      </c>
      <c r="B996" t="s">
        <v>7941</v>
      </c>
      <c r="C996" t="s">
        <v>7920</v>
      </c>
      <c r="D996" t="s">
        <v>7934</v>
      </c>
      <c r="E996" s="1">
        <v>45062</v>
      </c>
      <c r="F996" s="6">
        <v>10575</v>
      </c>
      <c r="G996">
        <v>529</v>
      </c>
      <c r="H996" t="s">
        <v>3</v>
      </c>
      <c r="I996">
        <f>IF(shipments[[#This Row],[Boxes]]&gt;0,shipments[[#This Row],[Amount]]/shipments[[#This Row],[Boxes]],"NA")</f>
        <v>19.990548204158792</v>
      </c>
      <c r="J996" t="str">
        <f>IF(shipments[[#This Row],[Order_Status]] = "Delivered","Yes","No")</f>
        <v>Yes</v>
      </c>
      <c r="K996" t="str">
        <f>TEXT(shipments[[#This Row],[Shipdate]],"MMMM")</f>
        <v>May</v>
      </c>
      <c r="L996">
        <f>YEAR(shipments[[#This Row],[Shipdate]])</f>
        <v>2023</v>
      </c>
    </row>
    <row r="997" spans="1:12" x14ac:dyDescent="0.3">
      <c r="A997" t="s">
        <v>1001</v>
      </c>
      <c r="B997" t="s">
        <v>7941</v>
      </c>
      <c r="C997" t="s">
        <v>7920</v>
      </c>
      <c r="D997" t="s">
        <v>7934</v>
      </c>
      <c r="E997" s="1">
        <v>45250</v>
      </c>
      <c r="F997" s="6">
        <v>4817.25</v>
      </c>
      <c r="G997">
        <v>254</v>
      </c>
      <c r="H997" t="s">
        <v>3</v>
      </c>
      <c r="I997">
        <f>IF(shipments[[#This Row],[Boxes]]&gt;0,shipments[[#This Row],[Amount]]/shipments[[#This Row],[Boxes]],"NA")</f>
        <v>18.965551181102363</v>
      </c>
      <c r="J997" t="str">
        <f>IF(shipments[[#This Row],[Order_Status]] = "Delivered","Yes","No")</f>
        <v>Yes</v>
      </c>
      <c r="K997" t="str">
        <f>TEXT(shipments[[#This Row],[Shipdate]],"MMMM")</f>
        <v>November</v>
      </c>
      <c r="L997">
        <f>YEAR(shipments[[#This Row],[Shipdate]])</f>
        <v>2023</v>
      </c>
    </row>
    <row r="998" spans="1:12" x14ac:dyDescent="0.3">
      <c r="A998" t="s">
        <v>1002</v>
      </c>
      <c r="B998" t="s">
        <v>7941</v>
      </c>
      <c r="C998" t="s">
        <v>7921</v>
      </c>
      <c r="D998" t="s">
        <v>7939</v>
      </c>
      <c r="E998" s="1">
        <v>45285</v>
      </c>
      <c r="F998" s="6">
        <v>4671</v>
      </c>
      <c r="G998">
        <v>334</v>
      </c>
      <c r="H998" t="s">
        <v>3</v>
      </c>
      <c r="I998">
        <f>IF(shipments[[#This Row],[Boxes]]&gt;0,shipments[[#This Row],[Amount]]/shipments[[#This Row],[Boxes]],"NA")</f>
        <v>13.985029940119761</v>
      </c>
      <c r="J998" t="str">
        <f>IF(shipments[[#This Row],[Order_Status]] = "Delivered","Yes","No")</f>
        <v>Yes</v>
      </c>
      <c r="K998" t="str">
        <f>TEXT(shipments[[#This Row],[Shipdate]],"MMMM")</f>
        <v>December</v>
      </c>
      <c r="L998">
        <f>YEAR(shipments[[#This Row],[Shipdate]])</f>
        <v>2023</v>
      </c>
    </row>
    <row r="999" spans="1:12" x14ac:dyDescent="0.3">
      <c r="A999" t="s">
        <v>1003</v>
      </c>
      <c r="B999" t="s">
        <v>7941</v>
      </c>
      <c r="C999" t="s">
        <v>7921</v>
      </c>
      <c r="D999" t="s">
        <v>7935</v>
      </c>
      <c r="E999" s="1">
        <v>45281</v>
      </c>
      <c r="F999" s="6">
        <v>7670.25</v>
      </c>
      <c r="G999">
        <v>512</v>
      </c>
      <c r="H999" t="s">
        <v>3</v>
      </c>
      <c r="I999">
        <f>IF(shipments[[#This Row],[Boxes]]&gt;0,shipments[[#This Row],[Amount]]/shipments[[#This Row],[Boxes]],"NA")</f>
        <v>14.98095703125</v>
      </c>
      <c r="J999" t="str">
        <f>IF(shipments[[#This Row],[Order_Status]] = "Delivered","Yes","No")</f>
        <v>Yes</v>
      </c>
      <c r="K999" t="str">
        <f>TEXT(shipments[[#This Row],[Shipdate]],"MMMM")</f>
        <v>December</v>
      </c>
      <c r="L999">
        <f>YEAR(shipments[[#This Row],[Shipdate]])</f>
        <v>2023</v>
      </c>
    </row>
    <row r="1000" spans="1:12" x14ac:dyDescent="0.3">
      <c r="A1000" s="21" t="s">
        <v>1004</v>
      </c>
      <c r="B1000" s="21" t="s">
        <v>7941</v>
      </c>
      <c r="C1000" s="21" t="s">
        <v>7921</v>
      </c>
      <c r="D1000" s="21" t="s">
        <v>7935</v>
      </c>
      <c r="E1000" s="22">
        <v>45537</v>
      </c>
      <c r="F1000" s="23">
        <v>49.5</v>
      </c>
      <c r="G1000" s="21">
        <v>4</v>
      </c>
      <c r="H1000" s="21" t="s">
        <v>16</v>
      </c>
      <c r="I1000" s="21">
        <f>IF(shipments[[#This Row],[Boxes]]&gt;0,shipments[[#This Row],[Amount]]/shipments[[#This Row],[Boxes]],"NA")</f>
        <v>12.375</v>
      </c>
      <c r="J1000" s="21" t="str">
        <f>IF(shipments[[#This Row],[Order_Status]] = "Delivered","Yes","No")</f>
        <v>No</v>
      </c>
      <c r="K1000" s="21" t="str">
        <f>TEXT(shipments[[#This Row],[Shipdate]],"MMMM")</f>
        <v>September</v>
      </c>
      <c r="L1000" s="21">
        <f>YEAR(shipments[[#This Row],[Shipdate]])</f>
        <v>2024</v>
      </c>
    </row>
    <row r="1001" spans="1:12" x14ac:dyDescent="0.3">
      <c r="A1001" t="s">
        <v>1005</v>
      </c>
      <c r="B1001" t="s">
        <v>7941</v>
      </c>
      <c r="C1001" t="s">
        <v>7921</v>
      </c>
      <c r="D1001" t="s">
        <v>7934</v>
      </c>
      <c r="E1001" s="1">
        <v>45285</v>
      </c>
      <c r="F1001" s="6">
        <v>3672</v>
      </c>
      <c r="G1001">
        <v>230</v>
      </c>
      <c r="H1001" t="s">
        <v>3</v>
      </c>
      <c r="I1001">
        <f>IF(shipments[[#This Row],[Boxes]]&gt;0,shipments[[#This Row],[Amount]]/shipments[[#This Row],[Boxes]],"NA")</f>
        <v>15.965217391304348</v>
      </c>
      <c r="J1001" t="str">
        <f>IF(shipments[[#This Row],[Order_Status]] = "Delivered","Yes","No")</f>
        <v>Yes</v>
      </c>
      <c r="K1001" t="str">
        <f>TEXT(shipments[[#This Row],[Shipdate]],"MMMM")</f>
        <v>December</v>
      </c>
      <c r="L1001">
        <f>YEAR(shipments[[#This Row],[Shipdate]])</f>
        <v>2023</v>
      </c>
    </row>
    <row r="1002" spans="1:12" x14ac:dyDescent="0.3">
      <c r="A1002" t="s">
        <v>1006</v>
      </c>
      <c r="B1002" t="s">
        <v>7941</v>
      </c>
      <c r="C1002" t="s">
        <v>7921</v>
      </c>
      <c r="D1002" t="s">
        <v>7934</v>
      </c>
      <c r="E1002" s="1">
        <v>44991</v>
      </c>
      <c r="F1002" s="6">
        <v>1161</v>
      </c>
      <c r="G1002">
        <v>73</v>
      </c>
      <c r="H1002" t="s">
        <v>3</v>
      </c>
      <c r="I1002">
        <f>IF(shipments[[#This Row],[Boxes]]&gt;0,shipments[[#This Row],[Amount]]/shipments[[#This Row],[Boxes]],"NA")</f>
        <v>15.904109589041095</v>
      </c>
      <c r="J1002" t="str">
        <f>IF(shipments[[#This Row],[Order_Status]] = "Delivered","Yes","No")</f>
        <v>Yes</v>
      </c>
      <c r="K1002" t="str">
        <f>TEXT(shipments[[#This Row],[Shipdate]],"MMMM")</f>
        <v>March</v>
      </c>
      <c r="L1002">
        <f>YEAR(shipments[[#This Row],[Shipdate]])</f>
        <v>2023</v>
      </c>
    </row>
    <row r="1003" spans="1:12" x14ac:dyDescent="0.3">
      <c r="A1003" s="21" t="s">
        <v>1007</v>
      </c>
      <c r="B1003" s="21" t="s">
        <v>7941</v>
      </c>
      <c r="C1003" s="21" t="s">
        <v>7921</v>
      </c>
      <c r="D1003" s="21" t="s">
        <v>7937</v>
      </c>
      <c r="E1003" s="22">
        <v>45546</v>
      </c>
      <c r="F1003" s="23">
        <v>8358.75</v>
      </c>
      <c r="G1003" s="21">
        <v>697</v>
      </c>
      <c r="H1003" s="21" t="s">
        <v>16</v>
      </c>
      <c r="I1003" s="21">
        <f>IF(shipments[[#This Row],[Boxes]]&gt;0,shipments[[#This Row],[Amount]]/shipments[[#This Row],[Boxes]],"NA")</f>
        <v>11.992467718794835</v>
      </c>
      <c r="J1003" s="21" t="str">
        <f>IF(shipments[[#This Row],[Order_Status]] = "Delivered","Yes","No")</f>
        <v>No</v>
      </c>
      <c r="K1003" s="21" t="str">
        <f>TEXT(shipments[[#This Row],[Shipdate]],"MMMM")</f>
        <v>September</v>
      </c>
      <c r="L1003" s="21">
        <f>YEAR(shipments[[#This Row],[Shipdate]])</f>
        <v>2024</v>
      </c>
    </row>
    <row r="1004" spans="1:12" x14ac:dyDescent="0.3">
      <c r="A1004" t="s">
        <v>1008</v>
      </c>
      <c r="B1004" t="s">
        <v>7941</v>
      </c>
      <c r="C1004" t="s">
        <v>7922</v>
      </c>
      <c r="D1004" t="s">
        <v>7934</v>
      </c>
      <c r="E1004" s="1">
        <v>45182</v>
      </c>
      <c r="F1004" s="6">
        <v>2571.75</v>
      </c>
      <c r="G1004">
        <v>129</v>
      </c>
      <c r="H1004" t="s">
        <v>3</v>
      </c>
      <c r="I1004">
        <f>IF(shipments[[#This Row],[Boxes]]&gt;0,shipments[[#This Row],[Amount]]/shipments[[#This Row],[Boxes]],"NA")</f>
        <v>19.936046511627907</v>
      </c>
      <c r="J1004" t="str">
        <f>IF(shipments[[#This Row],[Order_Status]] = "Delivered","Yes","No")</f>
        <v>Yes</v>
      </c>
      <c r="K1004" t="str">
        <f>TEXT(shipments[[#This Row],[Shipdate]],"MMMM")</f>
        <v>September</v>
      </c>
      <c r="L1004">
        <f>YEAR(shipments[[#This Row],[Shipdate]])</f>
        <v>2023</v>
      </c>
    </row>
    <row r="1005" spans="1:12" x14ac:dyDescent="0.3">
      <c r="A1005" t="s">
        <v>1009</v>
      </c>
      <c r="B1005" t="s">
        <v>7941</v>
      </c>
      <c r="C1005" t="s">
        <v>7922</v>
      </c>
      <c r="D1005" t="s">
        <v>7939</v>
      </c>
      <c r="E1005" s="1">
        <v>45349</v>
      </c>
      <c r="F1005" s="6">
        <v>366.75</v>
      </c>
      <c r="G1005">
        <v>20</v>
      </c>
      <c r="H1005" t="s">
        <v>3</v>
      </c>
      <c r="I1005">
        <f>IF(shipments[[#This Row],[Boxes]]&gt;0,shipments[[#This Row],[Amount]]/shipments[[#This Row],[Boxes]],"NA")</f>
        <v>18.337499999999999</v>
      </c>
      <c r="J1005" t="str">
        <f>IF(shipments[[#This Row],[Order_Status]] = "Delivered","Yes","No")</f>
        <v>Yes</v>
      </c>
      <c r="K1005" t="str">
        <f>TEXT(shipments[[#This Row],[Shipdate]],"MMMM")</f>
        <v>February</v>
      </c>
      <c r="L1005">
        <f>YEAR(shipments[[#This Row],[Shipdate]])</f>
        <v>2024</v>
      </c>
    </row>
    <row r="1006" spans="1:12" x14ac:dyDescent="0.3">
      <c r="A1006" s="21" t="s">
        <v>1010</v>
      </c>
      <c r="B1006" s="21" t="s">
        <v>7941</v>
      </c>
      <c r="C1006" s="21" t="s">
        <v>7923</v>
      </c>
      <c r="D1006" s="21" t="s">
        <v>7934</v>
      </c>
      <c r="E1006" s="22">
        <v>45244</v>
      </c>
      <c r="F1006" s="23">
        <v>578.25</v>
      </c>
      <c r="G1006" s="21">
        <v>37</v>
      </c>
      <c r="H1006" s="21" t="s">
        <v>25</v>
      </c>
      <c r="I1006" s="21">
        <f>IF(shipments[[#This Row],[Boxes]]&gt;0,shipments[[#This Row],[Amount]]/shipments[[#This Row],[Boxes]],"NA")</f>
        <v>15.628378378378379</v>
      </c>
      <c r="J1006" s="21" t="str">
        <f>IF(shipments[[#This Row],[Order_Status]] = "Delivered","Yes","No")</f>
        <v>No</v>
      </c>
      <c r="K1006" s="21" t="str">
        <f>TEXT(shipments[[#This Row],[Shipdate]],"MMMM")</f>
        <v>November</v>
      </c>
      <c r="L1006" s="21">
        <f>YEAR(shipments[[#This Row],[Shipdate]])</f>
        <v>2023</v>
      </c>
    </row>
    <row r="1007" spans="1:12" x14ac:dyDescent="0.3">
      <c r="A1007" t="s">
        <v>1011</v>
      </c>
      <c r="B1007" t="s">
        <v>7941</v>
      </c>
      <c r="C1007" t="s">
        <v>7923</v>
      </c>
      <c r="D1007" t="s">
        <v>7935</v>
      </c>
      <c r="E1007" s="1">
        <v>45329</v>
      </c>
      <c r="F1007" s="6">
        <v>12030.75</v>
      </c>
      <c r="G1007">
        <v>752</v>
      </c>
      <c r="H1007" t="s">
        <v>3</v>
      </c>
      <c r="I1007">
        <f>IF(shipments[[#This Row],[Boxes]]&gt;0,shipments[[#This Row],[Amount]]/shipments[[#This Row],[Boxes]],"NA")</f>
        <v>15.998337765957446</v>
      </c>
      <c r="J1007" t="str">
        <f>IF(shipments[[#This Row],[Order_Status]] = "Delivered","Yes","No")</f>
        <v>Yes</v>
      </c>
      <c r="K1007" t="str">
        <f>TEXT(shipments[[#This Row],[Shipdate]],"MMMM")</f>
        <v>February</v>
      </c>
      <c r="L1007">
        <f>YEAR(shipments[[#This Row],[Shipdate]])</f>
        <v>2024</v>
      </c>
    </row>
    <row r="1008" spans="1:12" x14ac:dyDescent="0.3">
      <c r="A1008" s="21" t="s">
        <v>1012</v>
      </c>
      <c r="B1008" s="21" t="s">
        <v>7941</v>
      </c>
      <c r="C1008" s="21" t="s">
        <v>7923</v>
      </c>
      <c r="D1008" s="21" t="s">
        <v>7936</v>
      </c>
      <c r="E1008" s="22">
        <v>45510</v>
      </c>
      <c r="F1008" s="23">
        <v>13104</v>
      </c>
      <c r="G1008" s="21">
        <v>819</v>
      </c>
      <c r="H1008" s="21" t="s">
        <v>9</v>
      </c>
      <c r="I1008" s="21">
        <f>IF(shipments[[#This Row],[Boxes]]&gt;0,shipments[[#This Row],[Amount]]/shipments[[#This Row],[Boxes]],"NA")</f>
        <v>16</v>
      </c>
      <c r="J1008" s="21" t="str">
        <f>IF(shipments[[#This Row],[Order_Status]] = "Delivered","Yes","No")</f>
        <v>No</v>
      </c>
      <c r="K1008" s="21" t="str">
        <f>TEXT(shipments[[#This Row],[Shipdate]],"MMMM")</f>
        <v>August</v>
      </c>
      <c r="L1008" s="21">
        <f>YEAR(shipments[[#This Row],[Shipdate]])</f>
        <v>2024</v>
      </c>
    </row>
    <row r="1009" spans="1:12" x14ac:dyDescent="0.3">
      <c r="A1009" s="21" t="s">
        <v>1013</v>
      </c>
      <c r="B1009" s="21" t="s">
        <v>7941</v>
      </c>
      <c r="C1009" s="21" t="s">
        <v>7923</v>
      </c>
      <c r="D1009" s="21" t="s">
        <v>7938</v>
      </c>
      <c r="E1009" s="22">
        <v>45532</v>
      </c>
      <c r="F1009" s="23">
        <v>7436.25</v>
      </c>
      <c r="G1009" s="21">
        <v>496</v>
      </c>
      <c r="H1009" s="21" t="s">
        <v>25</v>
      </c>
      <c r="I1009" s="21">
        <f>IF(shipments[[#This Row],[Boxes]]&gt;0,shipments[[#This Row],[Amount]]/shipments[[#This Row],[Boxes]],"NA")</f>
        <v>14.992439516129032</v>
      </c>
      <c r="J1009" s="21" t="str">
        <f>IF(shipments[[#This Row],[Order_Status]] = "Delivered","Yes","No")</f>
        <v>No</v>
      </c>
      <c r="K1009" s="21" t="str">
        <f>TEXT(shipments[[#This Row],[Shipdate]],"MMMM")</f>
        <v>August</v>
      </c>
      <c r="L1009" s="21">
        <f>YEAR(shipments[[#This Row],[Shipdate]])</f>
        <v>2024</v>
      </c>
    </row>
    <row r="1010" spans="1:12" x14ac:dyDescent="0.3">
      <c r="A1010" t="s">
        <v>1014</v>
      </c>
      <c r="B1010" t="s">
        <v>7941</v>
      </c>
      <c r="C1010" t="s">
        <v>7923</v>
      </c>
      <c r="D1010" t="s">
        <v>7935</v>
      </c>
      <c r="E1010" s="1">
        <v>44960</v>
      </c>
      <c r="F1010" s="6">
        <v>4918.5</v>
      </c>
      <c r="G1010">
        <v>290</v>
      </c>
      <c r="H1010" t="s">
        <v>3</v>
      </c>
      <c r="I1010">
        <f>IF(shipments[[#This Row],[Boxes]]&gt;0,shipments[[#This Row],[Amount]]/shipments[[#This Row],[Boxes]],"NA")</f>
        <v>16.960344827586209</v>
      </c>
      <c r="J1010" t="str">
        <f>IF(shipments[[#This Row],[Order_Status]] = "Delivered","Yes","No")</f>
        <v>Yes</v>
      </c>
      <c r="K1010" t="str">
        <f>TEXT(shipments[[#This Row],[Shipdate]],"MMMM")</f>
        <v>February</v>
      </c>
      <c r="L1010">
        <f>YEAR(shipments[[#This Row],[Shipdate]])</f>
        <v>2023</v>
      </c>
    </row>
    <row r="1011" spans="1:12" x14ac:dyDescent="0.3">
      <c r="A1011" t="s">
        <v>1015</v>
      </c>
      <c r="B1011" t="s">
        <v>7941</v>
      </c>
      <c r="C1011" t="s">
        <v>7924</v>
      </c>
      <c r="D1011" t="s">
        <v>7934</v>
      </c>
      <c r="E1011" s="1">
        <v>45063</v>
      </c>
      <c r="F1011" s="6">
        <v>751.5</v>
      </c>
      <c r="G1011">
        <v>126</v>
      </c>
      <c r="H1011" t="s">
        <v>3</v>
      </c>
      <c r="I1011">
        <f>IF(shipments[[#This Row],[Boxes]]&gt;0,shipments[[#This Row],[Amount]]/shipments[[#This Row],[Boxes]],"NA")</f>
        <v>5.9642857142857144</v>
      </c>
      <c r="J1011" t="str">
        <f>IF(shipments[[#This Row],[Order_Status]] = "Delivered","Yes","No")</f>
        <v>Yes</v>
      </c>
      <c r="K1011" t="str">
        <f>TEXT(shipments[[#This Row],[Shipdate]],"MMMM")</f>
        <v>May</v>
      </c>
      <c r="L1011">
        <f>YEAR(shipments[[#This Row],[Shipdate]])</f>
        <v>2023</v>
      </c>
    </row>
    <row r="1012" spans="1:12" x14ac:dyDescent="0.3">
      <c r="A1012" t="s">
        <v>1016</v>
      </c>
      <c r="B1012" t="s">
        <v>7941</v>
      </c>
      <c r="C1012" t="s">
        <v>7924</v>
      </c>
      <c r="D1012" t="s">
        <v>7934</v>
      </c>
      <c r="E1012" s="1">
        <v>45224</v>
      </c>
      <c r="F1012" s="6">
        <v>5213.25</v>
      </c>
      <c r="G1012">
        <v>869</v>
      </c>
      <c r="H1012" t="s">
        <v>3</v>
      </c>
      <c r="I1012">
        <f>IF(shipments[[#This Row],[Boxes]]&gt;0,shipments[[#This Row],[Amount]]/shipments[[#This Row],[Boxes]],"NA")</f>
        <v>5.9991369390103566</v>
      </c>
      <c r="J1012" t="str">
        <f>IF(shipments[[#This Row],[Order_Status]] = "Delivered","Yes","No")</f>
        <v>Yes</v>
      </c>
      <c r="K1012" t="str">
        <f>TEXT(shipments[[#This Row],[Shipdate]],"MMMM")</f>
        <v>October</v>
      </c>
      <c r="L1012">
        <f>YEAR(shipments[[#This Row],[Shipdate]])</f>
        <v>2023</v>
      </c>
    </row>
    <row r="1013" spans="1:12" x14ac:dyDescent="0.3">
      <c r="A1013" t="s">
        <v>1017</v>
      </c>
      <c r="B1013" t="s">
        <v>7941</v>
      </c>
      <c r="C1013" t="s">
        <v>7924</v>
      </c>
      <c r="D1013" t="s">
        <v>7935</v>
      </c>
      <c r="E1013" s="1">
        <v>45127</v>
      </c>
      <c r="F1013" s="6">
        <v>2889</v>
      </c>
      <c r="G1013">
        <v>482</v>
      </c>
      <c r="H1013" t="s">
        <v>3</v>
      </c>
      <c r="I1013">
        <f>IF(shipments[[#This Row],[Boxes]]&gt;0,shipments[[#This Row],[Amount]]/shipments[[#This Row],[Boxes]],"NA")</f>
        <v>5.9937759336099585</v>
      </c>
      <c r="J1013" t="str">
        <f>IF(shipments[[#This Row],[Order_Status]] = "Delivered","Yes","No")</f>
        <v>Yes</v>
      </c>
      <c r="K1013" t="str">
        <f>TEXT(shipments[[#This Row],[Shipdate]],"MMMM")</f>
        <v>July</v>
      </c>
      <c r="L1013">
        <f>YEAR(shipments[[#This Row],[Shipdate]])</f>
        <v>2023</v>
      </c>
    </row>
    <row r="1014" spans="1:12" x14ac:dyDescent="0.3">
      <c r="A1014" t="s">
        <v>1018</v>
      </c>
      <c r="B1014" t="s">
        <v>7941</v>
      </c>
      <c r="C1014" t="s">
        <v>7925</v>
      </c>
      <c r="D1014" t="s">
        <v>7936</v>
      </c>
      <c r="E1014" s="1">
        <v>45470</v>
      </c>
      <c r="F1014" s="6">
        <v>3033</v>
      </c>
      <c r="G1014">
        <v>179</v>
      </c>
      <c r="H1014" t="s">
        <v>3</v>
      </c>
      <c r="I1014">
        <f>IF(shipments[[#This Row],[Boxes]]&gt;0,shipments[[#This Row],[Amount]]/shipments[[#This Row],[Boxes]],"NA")</f>
        <v>16.94413407821229</v>
      </c>
      <c r="J1014" t="str">
        <f>IF(shipments[[#This Row],[Order_Status]] = "Delivered","Yes","No")</f>
        <v>Yes</v>
      </c>
      <c r="K1014" t="str">
        <f>TEXT(shipments[[#This Row],[Shipdate]],"MMMM")</f>
        <v>June</v>
      </c>
      <c r="L1014">
        <f>YEAR(shipments[[#This Row],[Shipdate]])</f>
        <v>2024</v>
      </c>
    </row>
    <row r="1015" spans="1:12" x14ac:dyDescent="0.3">
      <c r="A1015" s="21" t="s">
        <v>1019</v>
      </c>
      <c r="B1015" s="21" t="s">
        <v>7941</v>
      </c>
      <c r="C1015" s="21" t="s">
        <v>7925</v>
      </c>
      <c r="D1015" s="21" t="s">
        <v>7937</v>
      </c>
      <c r="E1015" s="22">
        <v>45523</v>
      </c>
      <c r="F1015" s="23">
        <v>598.5</v>
      </c>
      <c r="G1015" s="21">
        <v>38</v>
      </c>
      <c r="H1015" s="21" t="s">
        <v>9</v>
      </c>
      <c r="I1015" s="21">
        <f>IF(shipments[[#This Row],[Boxes]]&gt;0,shipments[[#This Row],[Amount]]/shipments[[#This Row],[Boxes]],"NA")</f>
        <v>15.75</v>
      </c>
      <c r="J1015" s="21" t="str">
        <f>IF(shipments[[#This Row],[Order_Status]] = "Delivered","Yes","No")</f>
        <v>No</v>
      </c>
      <c r="K1015" s="21" t="str">
        <f>TEXT(shipments[[#This Row],[Shipdate]],"MMMM")</f>
        <v>August</v>
      </c>
      <c r="L1015" s="21">
        <f>YEAR(shipments[[#This Row],[Shipdate]])</f>
        <v>2024</v>
      </c>
    </row>
    <row r="1016" spans="1:12" x14ac:dyDescent="0.3">
      <c r="A1016" s="21" t="s">
        <v>1020</v>
      </c>
      <c r="B1016" s="21" t="s">
        <v>7941</v>
      </c>
      <c r="C1016" s="21" t="s">
        <v>7926</v>
      </c>
      <c r="D1016" s="21" t="s">
        <v>7934</v>
      </c>
      <c r="E1016" s="22">
        <v>45559</v>
      </c>
      <c r="F1016" s="23">
        <v>3541.5</v>
      </c>
      <c r="G1016" s="21">
        <v>169</v>
      </c>
      <c r="H1016" s="21" t="s">
        <v>16</v>
      </c>
      <c r="I1016" s="21">
        <f>IF(shipments[[#This Row],[Boxes]]&gt;0,shipments[[#This Row],[Amount]]/shipments[[#This Row],[Boxes]],"NA")</f>
        <v>20.95562130177515</v>
      </c>
      <c r="J1016" s="21" t="str">
        <f>IF(shipments[[#This Row],[Order_Status]] = "Delivered","Yes","No")</f>
        <v>No</v>
      </c>
      <c r="K1016" s="21" t="str">
        <f>TEXT(shipments[[#This Row],[Shipdate]],"MMMM")</f>
        <v>September</v>
      </c>
      <c r="L1016" s="21">
        <f>YEAR(shipments[[#This Row],[Shipdate]])</f>
        <v>2024</v>
      </c>
    </row>
    <row r="1017" spans="1:12" x14ac:dyDescent="0.3">
      <c r="A1017" t="s">
        <v>1021</v>
      </c>
      <c r="B1017" t="s">
        <v>7941</v>
      </c>
      <c r="C1017" t="s">
        <v>7926</v>
      </c>
      <c r="D1017" t="s">
        <v>7934</v>
      </c>
      <c r="E1017" s="1">
        <v>45433</v>
      </c>
      <c r="F1017" s="6">
        <v>2929.5</v>
      </c>
      <c r="G1017">
        <v>173</v>
      </c>
      <c r="H1017" t="s">
        <v>3</v>
      </c>
      <c r="I1017">
        <f>IF(shipments[[#This Row],[Boxes]]&gt;0,shipments[[#This Row],[Amount]]/shipments[[#This Row],[Boxes]],"NA")</f>
        <v>16.933526011560694</v>
      </c>
      <c r="J1017" t="str">
        <f>IF(shipments[[#This Row],[Order_Status]] = "Delivered","Yes","No")</f>
        <v>Yes</v>
      </c>
      <c r="K1017" t="str">
        <f>TEXT(shipments[[#This Row],[Shipdate]],"MMMM")</f>
        <v>May</v>
      </c>
      <c r="L1017">
        <f>YEAR(shipments[[#This Row],[Shipdate]])</f>
        <v>2024</v>
      </c>
    </row>
    <row r="1018" spans="1:12" x14ac:dyDescent="0.3">
      <c r="A1018" s="21" t="s">
        <v>1022</v>
      </c>
      <c r="B1018" s="21" t="s">
        <v>7941</v>
      </c>
      <c r="C1018" s="21" t="s">
        <v>7927</v>
      </c>
      <c r="D1018" s="21" t="s">
        <v>7935</v>
      </c>
      <c r="E1018" s="22">
        <v>45534</v>
      </c>
      <c r="F1018" s="23">
        <v>9211.5</v>
      </c>
      <c r="G1018" s="21">
        <v>576</v>
      </c>
      <c r="H1018" s="21" t="s">
        <v>9</v>
      </c>
      <c r="I1018" s="21">
        <f>IF(shipments[[#This Row],[Boxes]]&gt;0,shipments[[#This Row],[Amount]]/shipments[[#This Row],[Boxes]],"NA")</f>
        <v>15.9921875</v>
      </c>
      <c r="J1018" s="21" t="str">
        <f>IF(shipments[[#This Row],[Order_Status]] = "Delivered","Yes","No")</f>
        <v>No</v>
      </c>
      <c r="K1018" s="21" t="str">
        <f>TEXT(shipments[[#This Row],[Shipdate]],"MMMM")</f>
        <v>August</v>
      </c>
      <c r="L1018" s="21">
        <f>YEAR(shipments[[#This Row],[Shipdate]])</f>
        <v>2024</v>
      </c>
    </row>
    <row r="1019" spans="1:12" x14ac:dyDescent="0.3">
      <c r="A1019" t="s">
        <v>1023</v>
      </c>
      <c r="B1019" t="s">
        <v>7941</v>
      </c>
      <c r="C1019" t="s">
        <v>7927</v>
      </c>
      <c r="D1019" t="s">
        <v>7936</v>
      </c>
      <c r="E1019" s="1">
        <v>45450</v>
      </c>
      <c r="F1019" s="6">
        <v>6903</v>
      </c>
      <c r="G1019">
        <v>432</v>
      </c>
      <c r="H1019" t="s">
        <v>3</v>
      </c>
      <c r="I1019">
        <f>IF(shipments[[#This Row],[Boxes]]&gt;0,shipments[[#This Row],[Amount]]/shipments[[#This Row],[Boxes]],"NA")</f>
        <v>15.979166666666666</v>
      </c>
      <c r="J1019" t="str">
        <f>IF(shipments[[#This Row],[Order_Status]] = "Delivered","Yes","No")</f>
        <v>Yes</v>
      </c>
      <c r="K1019" t="str">
        <f>TEXT(shipments[[#This Row],[Shipdate]],"MMMM")</f>
        <v>June</v>
      </c>
      <c r="L1019">
        <f>YEAR(shipments[[#This Row],[Shipdate]])</f>
        <v>2024</v>
      </c>
    </row>
    <row r="1020" spans="1:12" x14ac:dyDescent="0.3">
      <c r="A1020" s="21" t="s">
        <v>1024</v>
      </c>
      <c r="B1020" s="21" t="s">
        <v>7941</v>
      </c>
      <c r="C1020" s="21" t="s">
        <v>7928</v>
      </c>
      <c r="D1020" s="21" t="s">
        <v>7934</v>
      </c>
      <c r="E1020" s="22">
        <v>45505</v>
      </c>
      <c r="F1020" s="23">
        <v>9000</v>
      </c>
      <c r="G1020" s="21">
        <v>1000</v>
      </c>
      <c r="H1020" s="21" t="s">
        <v>9</v>
      </c>
      <c r="I1020" s="21">
        <f>IF(shipments[[#This Row],[Boxes]]&gt;0,shipments[[#This Row],[Amount]]/shipments[[#This Row],[Boxes]],"NA")</f>
        <v>9</v>
      </c>
      <c r="J1020" s="21" t="str">
        <f>IF(shipments[[#This Row],[Order_Status]] = "Delivered","Yes","No")</f>
        <v>No</v>
      </c>
      <c r="K1020" s="21" t="str">
        <f>TEXT(shipments[[#This Row],[Shipdate]],"MMMM")</f>
        <v>August</v>
      </c>
      <c r="L1020" s="21">
        <f>YEAR(shipments[[#This Row],[Shipdate]])</f>
        <v>2024</v>
      </c>
    </row>
    <row r="1021" spans="1:12" x14ac:dyDescent="0.3">
      <c r="A1021" t="s">
        <v>1025</v>
      </c>
      <c r="B1021" t="s">
        <v>7941</v>
      </c>
      <c r="C1021" t="s">
        <v>7928</v>
      </c>
      <c r="D1021" t="s">
        <v>7939</v>
      </c>
      <c r="E1021" s="1">
        <v>45215</v>
      </c>
      <c r="F1021" s="6">
        <v>14481</v>
      </c>
      <c r="G1021">
        <v>1317</v>
      </c>
      <c r="H1021" t="s">
        <v>3</v>
      </c>
      <c r="I1021">
        <f>IF(shipments[[#This Row],[Boxes]]&gt;0,shipments[[#This Row],[Amount]]/shipments[[#This Row],[Boxes]],"NA")</f>
        <v>10.995444191343964</v>
      </c>
      <c r="J1021" t="str">
        <f>IF(shipments[[#This Row],[Order_Status]] = "Delivered","Yes","No")</f>
        <v>Yes</v>
      </c>
      <c r="K1021" t="str">
        <f>TEXT(shipments[[#This Row],[Shipdate]],"MMMM")</f>
        <v>October</v>
      </c>
      <c r="L1021">
        <f>YEAR(shipments[[#This Row],[Shipdate]])</f>
        <v>2023</v>
      </c>
    </row>
    <row r="1022" spans="1:12" x14ac:dyDescent="0.3">
      <c r="A1022" t="s">
        <v>1026</v>
      </c>
      <c r="B1022" t="s">
        <v>7941</v>
      </c>
      <c r="C1022" t="s">
        <v>7928</v>
      </c>
      <c r="D1022" t="s">
        <v>7934</v>
      </c>
      <c r="E1022" s="1">
        <v>45218</v>
      </c>
      <c r="F1022" s="6">
        <v>3165.75</v>
      </c>
      <c r="G1022">
        <v>453</v>
      </c>
      <c r="H1022" t="s">
        <v>3</v>
      </c>
      <c r="I1022">
        <f>IF(shipments[[#This Row],[Boxes]]&gt;0,shipments[[#This Row],[Amount]]/shipments[[#This Row],[Boxes]],"NA")</f>
        <v>6.9884105960264904</v>
      </c>
      <c r="J1022" t="str">
        <f>IF(shipments[[#This Row],[Order_Status]] = "Delivered","Yes","No")</f>
        <v>Yes</v>
      </c>
      <c r="K1022" t="str">
        <f>TEXT(shipments[[#This Row],[Shipdate]],"MMMM")</f>
        <v>October</v>
      </c>
      <c r="L1022">
        <f>YEAR(shipments[[#This Row],[Shipdate]])</f>
        <v>2023</v>
      </c>
    </row>
    <row r="1023" spans="1:12" x14ac:dyDescent="0.3">
      <c r="A1023" s="21" t="s">
        <v>1027</v>
      </c>
      <c r="B1023" s="21" t="s">
        <v>7941</v>
      </c>
      <c r="C1023" s="21" t="s">
        <v>7928</v>
      </c>
      <c r="D1023" s="21" t="s">
        <v>7935</v>
      </c>
      <c r="E1023" s="22">
        <v>45517</v>
      </c>
      <c r="F1023" s="23">
        <v>9875.25</v>
      </c>
      <c r="G1023" s="21">
        <v>1098</v>
      </c>
      <c r="H1023" s="21" t="s">
        <v>9</v>
      </c>
      <c r="I1023" s="21">
        <f>IF(shipments[[#This Row],[Boxes]]&gt;0,shipments[[#This Row],[Amount]]/shipments[[#This Row],[Boxes]],"NA")</f>
        <v>8.9938524590163933</v>
      </c>
      <c r="J1023" s="21" t="str">
        <f>IF(shipments[[#This Row],[Order_Status]] = "Delivered","Yes","No")</f>
        <v>No</v>
      </c>
      <c r="K1023" s="21" t="str">
        <f>TEXT(shipments[[#This Row],[Shipdate]],"MMMM")</f>
        <v>August</v>
      </c>
      <c r="L1023" s="21">
        <f>YEAR(shipments[[#This Row],[Shipdate]])</f>
        <v>2024</v>
      </c>
    </row>
    <row r="1024" spans="1:12" x14ac:dyDescent="0.3">
      <c r="A1024" s="21" t="s">
        <v>1028</v>
      </c>
      <c r="B1024" s="21" t="s">
        <v>7941</v>
      </c>
      <c r="C1024" s="21" t="s">
        <v>7929</v>
      </c>
      <c r="D1024" s="21" t="s">
        <v>7939</v>
      </c>
      <c r="E1024" s="22">
        <v>45140</v>
      </c>
      <c r="F1024" s="23">
        <v>3712.5</v>
      </c>
      <c r="G1024" s="21">
        <v>531</v>
      </c>
      <c r="H1024" s="21" t="s">
        <v>25</v>
      </c>
      <c r="I1024" s="21">
        <f>IF(shipments[[#This Row],[Boxes]]&gt;0,shipments[[#This Row],[Amount]]/shipments[[#This Row],[Boxes]],"NA")</f>
        <v>6.9915254237288131</v>
      </c>
      <c r="J1024" s="21" t="str">
        <f>IF(shipments[[#This Row],[Order_Status]] = "Delivered","Yes","No")</f>
        <v>No</v>
      </c>
      <c r="K1024" s="21" t="str">
        <f>TEXT(shipments[[#This Row],[Shipdate]],"MMMM")</f>
        <v>August</v>
      </c>
      <c r="L1024" s="21">
        <f>YEAR(shipments[[#This Row],[Shipdate]])</f>
        <v>2023</v>
      </c>
    </row>
    <row r="1025" spans="1:12" x14ac:dyDescent="0.3">
      <c r="A1025" t="s">
        <v>1029</v>
      </c>
      <c r="B1025" t="s">
        <v>7941</v>
      </c>
      <c r="C1025" t="s">
        <v>7929</v>
      </c>
      <c r="D1025" t="s">
        <v>7935</v>
      </c>
      <c r="E1025" s="1">
        <v>45391</v>
      </c>
      <c r="F1025" s="6">
        <v>5019.75</v>
      </c>
      <c r="G1025">
        <v>628</v>
      </c>
      <c r="H1025" t="s">
        <v>3</v>
      </c>
      <c r="I1025">
        <f>IF(shipments[[#This Row],[Boxes]]&gt;0,shipments[[#This Row],[Amount]]/shipments[[#This Row],[Boxes]],"NA")</f>
        <v>7.9932324840764331</v>
      </c>
      <c r="J1025" t="str">
        <f>IF(shipments[[#This Row],[Order_Status]] = "Delivered","Yes","No")</f>
        <v>Yes</v>
      </c>
      <c r="K1025" t="str">
        <f>TEXT(shipments[[#This Row],[Shipdate]],"MMMM")</f>
        <v>April</v>
      </c>
      <c r="L1025">
        <f>YEAR(shipments[[#This Row],[Shipdate]])</f>
        <v>2024</v>
      </c>
    </row>
    <row r="1026" spans="1:12" x14ac:dyDescent="0.3">
      <c r="A1026" t="s">
        <v>1030</v>
      </c>
      <c r="B1026" t="s">
        <v>7941</v>
      </c>
      <c r="C1026" t="s">
        <v>7929</v>
      </c>
      <c r="D1026" t="s">
        <v>7934</v>
      </c>
      <c r="E1026" s="1">
        <v>45273</v>
      </c>
      <c r="F1026" s="6">
        <v>5154.75</v>
      </c>
      <c r="G1026">
        <v>573</v>
      </c>
      <c r="H1026" t="s">
        <v>3</v>
      </c>
      <c r="I1026">
        <f>IF(shipments[[#This Row],[Boxes]]&gt;0,shipments[[#This Row],[Amount]]/shipments[[#This Row],[Boxes]],"NA")</f>
        <v>8.9960732984293195</v>
      </c>
      <c r="J1026" t="str">
        <f>IF(shipments[[#This Row],[Order_Status]] = "Delivered","Yes","No")</f>
        <v>Yes</v>
      </c>
      <c r="K1026" t="str">
        <f>TEXT(shipments[[#This Row],[Shipdate]],"MMMM")</f>
        <v>December</v>
      </c>
      <c r="L1026">
        <f>YEAR(shipments[[#This Row],[Shipdate]])</f>
        <v>2023</v>
      </c>
    </row>
    <row r="1027" spans="1:12" x14ac:dyDescent="0.3">
      <c r="A1027" s="21" t="s">
        <v>1031</v>
      </c>
      <c r="B1027" s="21" t="s">
        <v>7941</v>
      </c>
      <c r="C1027" s="21" t="s">
        <v>7929</v>
      </c>
      <c r="D1027" s="21" t="s">
        <v>7934</v>
      </c>
      <c r="E1027" s="22">
        <v>45523</v>
      </c>
      <c r="F1027" s="23">
        <v>10548</v>
      </c>
      <c r="G1027" s="21">
        <v>1319</v>
      </c>
      <c r="H1027" s="21" t="s">
        <v>9</v>
      </c>
      <c r="I1027" s="21">
        <f>IF(shipments[[#This Row],[Boxes]]&gt;0,shipments[[#This Row],[Amount]]/shipments[[#This Row],[Boxes]],"NA")</f>
        <v>7.9969673995451096</v>
      </c>
      <c r="J1027" s="21" t="str">
        <f>IF(shipments[[#This Row],[Order_Status]] = "Delivered","Yes","No")</f>
        <v>No</v>
      </c>
      <c r="K1027" s="21" t="str">
        <f>TEXT(shipments[[#This Row],[Shipdate]],"MMMM")</f>
        <v>August</v>
      </c>
      <c r="L1027" s="21">
        <f>YEAR(shipments[[#This Row],[Shipdate]])</f>
        <v>2024</v>
      </c>
    </row>
    <row r="1028" spans="1:12" x14ac:dyDescent="0.3">
      <c r="A1028" t="s">
        <v>1032</v>
      </c>
      <c r="B1028" t="s">
        <v>7941</v>
      </c>
      <c r="C1028" t="s">
        <v>7930</v>
      </c>
      <c r="D1028" t="s">
        <v>7937</v>
      </c>
      <c r="E1028" s="1">
        <v>45334</v>
      </c>
      <c r="F1028" s="6">
        <v>16724.25</v>
      </c>
      <c r="G1028">
        <v>598</v>
      </c>
      <c r="H1028" t="s">
        <v>3</v>
      </c>
      <c r="I1028">
        <f>IF(shipments[[#This Row],[Boxes]]&gt;0,shipments[[#This Row],[Amount]]/shipments[[#This Row],[Boxes]],"NA")</f>
        <v>27.966973244147159</v>
      </c>
      <c r="J1028" t="str">
        <f>IF(shipments[[#This Row],[Order_Status]] = "Delivered","Yes","No")</f>
        <v>Yes</v>
      </c>
      <c r="K1028" t="str">
        <f>TEXT(shipments[[#This Row],[Shipdate]],"MMMM")</f>
        <v>February</v>
      </c>
      <c r="L1028">
        <f>YEAR(shipments[[#This Row],[Shipdate]])</f>
        <v>2024</v>
      </c>
    </row>
    <row r="1029" spans="1:12" x14ac:dyDescent="0.3">
      <c r="A1029" t="s">
        <v>1033</v>
      </c>
      <c r="B1029" t="s">
        <v>7941</v>
      </c>
      <c r="C1029" t="s">
        <v>7930</v>
      </c>
      <c r="D1029" t="s">
        <v>7937</v>
      </c>
      <c r="E1029" s="1">
        <v>45447</v>
      </c>
      <c r="F1029" s="6">
        <v>4997.25</v>
      </c>
      <c r="G1029">
        <v>186</v>
      </c>
      <c r="H1029" t="s">
        <v>3</v>
      </c>
      <c r="I1029">
        <f>IF(shipments[[#This Row],[Boxes]]&gt;0,shipments[[#This Row],[Amount]]/shipments[[#This Row],[Boxes]],"NA")</f>
        <v>26.866935483870968</v>
      </c>
      <c r="J1029" t="str">
        <f>IF(shipments[[#This Row],[Order_Status]] = "Delivered","Yes","No")</f>
        <v>Yes</v>
      </c>
      <c r="K1029" t="str">
        <f>TEXT(shipments[[#This Row],[Shipdate]],"MMMM")</f>
        <v>June</v>
      </c>
      <c r="L1029">
        <f>YEAR(shipments[[#This Row],[Shipdate]])</f>
        <v>2024</v>
      </c>
    </row>
    <row r="1030" spans="1:12" x14ac:dyDescent="0.3">
      <c r="A1030" t="s">
        <v>1034</v>
      </c>
      <c r="B1030" t="s">
        <v>7941</v>
      </c>
      <c r="C1030" t="s">
        <v>7931</v>
      </c>
      <c r="D1030" t="s">
        <v>7939</v>
      </c>
      <c r="E1030" s="1">
        <v>45286</v>
      </c>
      <c r="F1030" s="6">
        <v>2551.5</v>
      </c>
      <c r="G1030">
        <v>232</v>
      </c>
      <c r="H1030" t="s">
        <v>3</v>
      </c>
      <c r="I1030">
        <f>IF(shipments[[#This Row],[Boxes]]&gt;0,shipments[[#This Row],[Amount]]/shipments[[#This Row],[Boxes]],"NA")</f>
        <v>10.997844827586206</v>
      </c>
      <c r="J1030" t="str">
        <f>IF(shipments[[#This Row],[Order_Status]] = "Delivered","Yes","No")</f>
        <v>Yes</v>
      </c>
      <c r="K1030" t="str">
        <f>TEXT(shipments[[#This Row],[Shipdate]],"MMMM")</f>
        <v>December</v>
      </c>
      <c r="L1030">
        <f>YEAR(shipments[[#This Row],[Shipdate]])</f>
        <v>2023</v>
      </c>
    </row>
    <row r="1031" spans="1:12" x14ac:dyDescent="0.3">
      <c r="A1031" t="s">
        <v>1035</v>
      </c>
      <c r="B1031" t="s">
        <v>7941</v>
      </c>
      <c r="C1031" t="s">
        <v>7931</v>
      </c>
      <c r="D1031" t="s">
        <v>7935</v>
      </c>
      <c r="E1031" s="1">
        <v>45160</v>
      </c>
      <c r="F1031" s="6">
        <v>3998.25</v>
      </c>
      <c r="G1031">
        <v>334</v>
      </c>
      <c r="H1031" t="s">
        <v>3</v>
      </c>
      <c r="I1031">
        <f>IF(shipments[[#This Row],[Boxes]]&gt;0,shipments[[#This Row],[Amount]]/shipments[[#This Row],[Boxes]],"NA")</f>
        <v>11.970808383233534</v>
      </c>
      <c r="J1031" t="str">
        <f>IF(shipments[[#This Row],[Order_Status]] = "Delivered","Yes","No")</f>
        <v>Yes</v>
      </c>
      <c r="K1031" t="str">
        <f>TEXT(shipments[[#This Row],[Shipdate]],"MMMM")</f>
        <v>August</v>
      </c>
      <c r="L1031">
        <f>YEAR(shipments[[#This Row],[Shipdate]])</f>
        <v>2023</v>
      </c>
    </row>
    <row r="1032" spans="1:12" x14ac:dyDescent="0.3">
      <c r="A1032" t="s">
        <v>1036</v>
      </c>
      <c r="B1032" t="s">
        <v>7941</v>
      </c>
      <c r="C1032" t="s">
        <v>7931</v>
      </c>
      <c r="D1032" t="s">
        <v>7938</v>
      </c>
      <c r="E1032" s="1">
        <v>44964</v>
      </c>
      <c r="F1032" s="6">
        <v>2425.5</v>
      </c>
      <c r="G1032">
        <v>304</v>
      </c>
      <c r="H1032" t="s">
        <v>3</v>
      </c>
      <c r="I1032">
        <f>IF(shipments[[#This Row],[Boxes]]&gt;0,shipments[[#This Row],[Amount]]/shipments[[#This Row],[Boxes]],"NA")</f>
        <v>7.9786184210526319</v>
      </c>
      <c r="J1032" t="str">
        <f>IF(shipments[[#This Row],[Order_Status]] = "Delivered","Yes","No")</f>
        <v>Yes</v>
      </c>
      <c r="K1032" t="str">
        <f>TEXT(shipments[[#This Row],[Shipdate]],"MMMM")</f>
        <v>February</v>
      </c>
      <c r="L1032">
        <f>YEAR(shipments[[#This Row],[Shipdate]])</f>
        <v>2023</v>
      </c>
    </row>
    <row r="1033" spans="1:12" x14ac:dyDescent="0.3">
      <c r="A1033" t="s">
        <v>1037</v>
      </c>
      <c r="B1033" t="s">
        <v>7941</v>
      </c>
      <c r="C1033" t="s">
        <v>7932</v>
      </c>
      <c r="D1033" t="s">
        <v>7934</v>
      </c>
      <c r="E1033" s="1">
        <v>45042</v>
      </c>
      <c r="F1033" s="6">
        <v>3845.25</v>
      </c>
      <c r="G1033">
        <v>350</v>
      </c>
      <c r="H1033" t="s">
        <v>3</v>
      </c>
      <c r="I1033">
        <f>IF(shipments[[#This Row],[Boxes]]&gt;0,shipments[[#This Row],[Amount]]/shipments[[#This Row],[Boxes]],"NA")</f>
        <v>10.986428571428572</v>
      </c>
      <c r="J1033" t="str">
        <f>IF(shipments[[#This Row],[Order_Status]] = "Delivered","Yes","No")</f>
        <v>Yes</v>
      </c>
      <c r="K1033" t="str">
        <f>TEXT(shipments[[#This Row],[Shipdate]],"MMMM")</f>
        <v>April</v>
      </c>
      <c r="L1033">
        <f>YEAR(shipments[[#This Row],[Shipdate]])</f>
        <v>2023</v>
      </c>
    </row>
    <row r="1034" spans="1:12" x14ac:dyDescent="0.3">
      <c r="A1034" t="s">
        <v>1038</v>
      </c>
      <c r="B1034" t="s">
        <v>7941</v>
      </c>
      <c r="C1034" t="s">
        <v>7932</v>
      </c>
      <c r="D1034" t="s">
        <v>7935</v>
      </c>
      <c r="E1034" s="1">
        <v>45337</v>
      </c>
      <c r="F1034" s="6">
        <v>6754.5</v>
      </c>
      <c r="G1034">
        <v>965</v>
      </c>
      <c r="H1034" t="s">
        <v>3</v>
      </c>
      <c r="I1034">
        <f>IF(shipments[[#This Row],[Boxes]]&gt;0,shipments[[#This Row],[Amount]]/shipments[[#This Row],[Boxes]],"NA")</f>
        <v>6.9994818652849737</v>
      </c>
      <c r="J1034" t="str">
        <f>IF(shipments[[#This Row],[Order_Status]] = "Delivered","Yes","No")</f>
        <v>Yes</v>
      </c>
      <c r="K1034" t="str">
        <f>TEXT(shipments[[#This Row],[Shipdate]],"MMMM")</f>
        <v>February</v>
      </c>
      <c r="L1034">
        <f>YEAR(shipments[[#This Row],[Shipdate]])</f>
        <v>2024</v>
      </c>
    </row>
    <row r="1035" spans="1:12" x14ac:dyDescent="0.3">
      <c r="A1035" t="s">
        <v>1039</v>
      </c>
      <c r="B1035" t="s">
        <v>7941</v>
      </c>
      <c r="C1035" t="s">
        <v>7932</v>
      </c>
      <c r="D1035" t="s">
        <v>7938</v>
      </c>
      <c r="E1035" s="1">
        <v>45099</v>
      </c>
      <c r="F1035" s="6">
        <v>3514.5</v>
      </c>
      <c r="G1035">
        <v>440</v>
      </c>
      <c r="H1035" t="s">
        <v>3</v>
      </c>
      <c r="I1035">
        <f>IF(shipments[[#This Row],[Boxes]]&gt;0,shipments[[#This Row],[Amount]]/shipments[[#This Row],[Boxes]],"NA")</f>
        <v>7.9874999999999998</v>
      </c>
      <c r="J1035" t="str">
        <f>IF(shipments[[#This Row],[Order_Status]] = "Delivered","Yes","No")</f>
        <v>Yes</v>
      </c>
      <c r="K1035" t="str">
        <f>TEXT(shipments[[#This Row],[Shipdate]],"MMMM")</f>
        <v>June</v>
      </c>
      <c r="L1035">
        <f>YEAR(shipments[[#This Row],[Shipdate]])</f>
        <v>2023</v>
      </c>
    </row>
    <row r="1036" spans="1:12" x14ac:dyDescent="0.3">
      <c r="A1036" t="s">
        <v>1040</v>
      </c>
      <c r="B1036" t="s">
        <v>7941</v>
      </c>
      <c r="C1036" t="s">
        <v>7932</v>
      </c>
      <c r="D1036" t="s">
        <v>7937</v>
      </c>
      <c r="E1036" s="1">
        <v>45140</v>
      </c>
      <c r="F1036" s="6">
        <v>8316</v>
      </c>
      <c r="G1036">
        <v>1188</v>
      </c>
      <c r="H1036" t="s">
        <v>3</v>
      </c>
      <c r="I1036">
        <f>IF(shipments[[#This Row],[Boxes]]&gt;0,shipments[[#This Row],[Amount]]/shipments[[#This Row],[Boxes]],"NA")</f>
        <v>7</v>
      </c>
      <c r="J1036" t="str">
        <f>IF(shipments[[#This Row],[Order_Status]] = "Delivered","Yes","No")</f>
        <v>Yes</v>
      </c>
      <c r="K1036" t="str">
        <f>TEXT(shipments[[#This Row],[Shipdate]],"MMMM")</f>
        <v>August</v>
      </c>
      <c r="L1036">
        <f>YEAR(shipments[[#This Row],[Shipdate]])</f>
        <v>2023</v>
      </c>
    </row>
    <row r="1037" spans="1:12" x14ac:dyDescent="0.3">
      <c r="A1037" t="s">
        <v>1041</v>
      </c>
      <c r="B1037" t="s">
        <v>7941</v>
      </c>
      <c r="C1037" t="s">
        <v>7933</v>
      </c>
      <c r="D1037" t="s">
        <v>7938</v>
      </c>
      <c r="E1037" s="1">
        <v>45268</v>
      </c>
      <c r="F1037" s="6">
        <v>9324</v>
      </c>
      <c r="G1037">
        <v>491</v>
      </c>
      <c r="H1037" t="s">
        <v>3</v>
      </c>
      <c r="I1037">
        <f>IF(shipments[[#This Row],[Boxes]]&gt;0,shipments[[#This Row],[Amount]]/shipments[[#This Row],[Boxes]],"NA")</f>
        <v>18.989816700610998</v>
      </c>
      <c r="J1037" t="str">
        <f>IF(shipments[[#This Row],[Order_Status]] = "Delivered","Yes","No")</f>
        <v>Yes</v>
      </c>
      <c r="K1037" t="str">
        <f>TEXT(shipments[[#This Row],[Shipdate]],"MMMM")</f>
        <v>December</v>
      </c>
      <c r="L1037">
        <f>YEAR(shipments[[#This Row],[Shipdate]])</f>
        <v>2023</v>
      </c>
    </row>
    <row r="1038" spans="1:12" x14ac:dyDescent="0.3">
      <c r="A1038" t="s">
        <v>1042</v>
      </c>
      <c r="B1038" t="s">
        <v>7941</v>
      </c>
      <c r="C1038" t="s">
        <v>7933</v>
      </c>
      <c r="D1038" t="s">
        <v>7934</v>
      </c>
      <c r="E1038" s="1">
        <v>44999</v>
      </c>
      <c r="F1038" s="6">
        <v>2675.25</v>
      </c>
      <c r="G1038">
        <v>134</v>
      </c>
      <c r="H1038" t="s">
        <v>3</v>
      </c>
      <c r="I1038">
        <f>IF(shipments[[#This Row],[Boxes]]&gt;0,shipments[[#This Row],[Amount]]/shipments[[#This Row],[Boxes]],"NA")</f>
        <v>19.964552238805972</v>
      </c>
      <c r="J1038" t="str">
        <f>IF(shipments[[#This Row],[Order_Status]] = "Delivered","Yes","No")</f>
        <v>Yes</v>
      </c>
      <c r="K1038" t="str">
        <f>TEXT(shipments[[#This Row],[Shipdate]],"MMMM")</f>
        <v>March</v>
      </c>
      <c r="L1038">
        <f>YEAR(shipments[[#This Row],[Shipdate]])</f>
        <v>2023</v>
      </c>
    </row>
    <row r="1039" spans="1:12" x14ac:dyDescent="0.3">
      <c r="A1039" s="21" t="s">
        <v>1043</v>
      </c>
      <c r="B1039" s="21" t="s">
        <v>7941</v>
      </c>
      <c r="C1039" s="21" t="s">
        <v>7933</v>
      </c>
      <c r="D1039" s="21" t="s">
        <v>7934</v>
      </c>
      <c r="E1039" s="22">
        <v>45553</v>
      </c>
      <c r="F1039" s="23">
        <v>6439.5</v>
      </c>
      <c r="G1039" s="21">
        <v>339</v>
      </c>
      <c r="H1039" s="21" t="s">
        <v>16</v>
      </c>
      <c r="I1039" s="21">
        <f>IF(shipments[[#This Row],[Boxes]]&gt;0,shipments[[#This Row],[Amount]]/shipments[[#This Row],[Boxes]],"NA")</f>
        <v>18.995575221238937</v>
      </c>
      <c r="J1039" s="21" t="str">
        <f>IF(shipments[[#This Row],[Order_Status]] = "Delivered","Yes","No")</f>
        <v>No</v>
      </c>
      <c r="K1039" s="21" t="str">
        <f>TEXT(shipments[[#This Row],[Shipdate]],"MMMM")</f>
        <v>September</v>
      </c>
      <c r="L1039" s="21">
        <f>YEAR(shipments[[#This Row],[Shipdate]])</f>
        <v>2024</v>
      </c>
    </row>
    <row r="1040" spans="1:12" x14ac:dyDescent="0.3">
      <c r="A1040" t="s">
        <v>1044</v>
      </c>
      <c r="B1040" t="s">
        <v>7941</v>
      </c>
      <c r="C1040" t="s">
        <v>7933</v>
      </c>
      <c r="D1040" t="s">
        <v>7935</v>
      </c>
      <c r="E1040" s="1">
        <v>45166</v>
      </c>
      <c r="F1040" s="6">
        <v>6302.25</v>
      </c>
      <c r="G1040">
        <v>316</v>
      </c>
      <c r="H1040" t="s">
        <v>3</v>
      </c>
      <c r="I1040">
        <f>IF(shipments[[#This Row],[Boxes]]&gt;0,shipments[[#This Row],[Amount]]/shipments[[#This Row],[Boxes]],"NA")</f>
        <v>19.94382911392405</v>
      </c>
      <c r="J1040" t="str">
        <f>IF(shipments[[#This Row],[Order_Status]] = "Delivered","Yes","No")</f>
        <v>Yes</v>
      </c>
      <c r="K1040" t="str">
        <f>TEXT(shipments[[#This Row],[Shipdate]],"MMMM")</f>
        <v>August</v>
      </c>
      <c r="L1040">
        <f>YEAR(shipments[[#This Row],[Shipdate]])</f>
        <v>2023</v>
      </c>
    </row>
    <row r="1041" spans="1:12" x14ac:dyDescent="0.3">
      <c r="A1041" t="s">
        <v>1045</v>
      </c>
      <c r="B1041" t="s">
        <v>7941</v>
      </c>
      <c r="C1041" t="s">
        <v>7933</v>
      </c>
      <c r="D1041" t="s">
        <v>7939</v>
      </c>
      <c r="E1041" s="1">
        <v>44977</v>
      </c>
      <c r="F1041" s="6">
        <v>14827.5</v>
      </c>
      <c r="G1041">
        <v>742</v>
      </c>
      <c r="H1041" t="s">
        <v>3</v>
      </c>
      <c r="I1041">
        <f>IF(shipments[[#This Row],[Boxes]]&gt;0,shipments[[#This Row],[Amount]]/shipments[[#This Row],[Boxes]],"NA")</f>
        <v>19.983153638814017</v>
      </c>
      <c r="J1041" t="str">
        <f>IF(shipments[[#This Row],[Order_Status]] = "Delivered","Yes","No")</f>
        <v>Yes</v>
      </c>
      <c r="K1041" t="str">
        <f>TEXT(shipments[[#This Row],[Shipdate]],"MMMM")</f>
        <v>February</v>
      </c>
      <c r="L1041">
        <f>YEAR(shipments[[#This Row],[Shipdate]])</f>
        <v>2023</v>
      </c>
    </row>
    <row r="1042" spans="1:12" x14ac:dyDescent="0.3">
      <c r="A1042" t="s">
        <v>1046</v>
      </c>
      <c r="B1042" t="s">
        <v>7941</v>
      </c>
      <c r="C1042" t="s">
        <v>7933</v>
      </c>
      <c r="D1042" t="s">
        <v>7937</v>
      </c>
      <c r="E1042" s="1">
        <v>45359</v>
      </c>
      <c r="F1042" s="6">
        <v>13315.5</v>
      </c>
      <c r="G1042">
        <v>666</v>
      </c>
      <c r="H1042" t="s">
        <v>3</v>
      </c>
      <c r="I1042">
        <f>IF(shipments[[#This Row],[Boxes]]&gt;0,shipments[[#This Row],[Amount]]/shipments[[#This Row],[Boxes]],"NA")</f>
        <v>19.993243243243242</v>
      </c>
      <c r="J1042" t="str">
        <f>IF(shipments[[#This Row],[Order_Status]] = "Delivered","Yes","No")</f>
        <v>Yes</v>
      </c>
      <c r="K1042" t="str">
        <f>TEXT(shipments[[#This Row],[Shipdate]],"MMMM")</f>
        <v>March</v>
      </c>
      <c r="L1042">
        <f>YEAR(shipments[[#This Row],[Shipdate]])</f>
        <v>2024</v>
      </c>
    </row>
    <row r="1043" spans="1:12" x14ac:dyDescent="0.3">
      <c r="A1043" t="s">
        <v>1047</v>
      </c>
      <c r="B1043" t="s">
        <v>7941</v>
      </c>
      <c r="C1043" t="s">
        <v>7912</v>
      </c>
      <c r="D1043" t="s">
        <v>7939</v>
      </c>
      <c r="E1043" s="1">
        <v>45348</v>
      </c>
      <c r="F1043" s="6">
        <v>333</v>
      </c>
      <c r="G1043">
        <v>24</v>
      </c>
      <c r="H1043" t="s">
        <v>3</v>
      </c>
      <c r="I1043">
        <f>IF(shipments[[#This Row],[Boxes]]&gt;0,shipments[[#This Row],[Amount]]/shipments[[#This Row],[Boxes]],"NA")</f>
        <v>13.875</v>
      </c>
      <c r="J1043" t="str">
        <f>IF(shipments[[#This Row],[Order_Status]] = "Delivered","Yes","No")</f>
        <v>Yes</v>
      </c>
      <c r="K1043" t="str">
        <f>TEXT(shipments[[#This Row],[Shipdate]],"MMMM")</f>
        <v>February</v>
      </c>
      <c r="L1043">
        <f>YEAR(shipments[[#This Row],[Shipdate]])</f>
        <v>2024</v>
      </c>
    </row>
    <row r="1044" spans="1:12" x14ac:dyDescent="0.3">
      <c r="A1044" t="s">
        <v>1048</v>
      </c>
      <c r="B1044" t="s">
        <v>7941</v>
      </c>
      <c r="C1044" t="s">
        <v>7912</v>
      </c>
      <c r="D1044" t="s">
        <v>7938</v>
      </c>
      <c r="E1044" s="1">
        <v>45357</v>
      </c>
      <c r="F1044" s="6">
        <v>8091</v>
      </c>
      <c r="G1044">
        <v>506</v>
      </c>
      <c r="H1044" t="s">
        <v>3</v>
      </c>
      <c r="I1044">
        <f>IF(shipments[[#This Row],[Boxes]]&gt;0,shipments[[#This Row],[Amount]]/shipments[[#This Row],[Boxes]],"NA")</f>
        <v>15.9901185770751</v>
      </c>
      <c r="J1044" t="str">
        <f>IF(shipments[[#This Row],[Order_Status]] = "Delivered","Yes","No")</f>
        <v>Yes</v>
      </c>
      <c r="K1044" t="str">
        <f>TEXT(shipments[[#This Row],[Shipdate]],"MMMM")</f>
        <v>March</v>
      </c>
      <c r="L1044">
        <f>YEAR(shipments[[#This Row],[Shipdate]])</f>
        <v>2024</v>
      </c>
    </row>
    <row r="1045" spans="1:12" x14ac:dyDescent="0.3">
      <c r="A1045" t="s">
        <v>1049</v>
      </c>
      <c r="B1045" t="s">
        <v>7941</v>
      </c>
      <c r="C1045" t="s">
        <v>7914</v>
      </c>
      <c r="D1045" t="s">
        <v>7939</v>
      </c>
      <c r="E1045" s="1">
        <v>45226</v>
      </c>
      <c r="F1045" s="6">
        <v>432</v>
      </c>
      <c r="G1045">
        <v>48</v>
      </c>
      <c r="H1045" t="s">
        <v>3</v>
      </c>
      <c r="I1045">
        <f>IF(shipments[[#This Row],[Boxes]]&gt;0,shipments[[#This Row],[Amount]]/shipments[[#This Row],[Boxes]],"NA")</f>
        <v>9</v>
      </c>
      <c r="J1045" t="str">
        <f>IF(shipments[[#This Row],[Order_Status]] = "Delivered","Yes","No")</f>
        <v>Yes</v>
      </c>
      <c r="K1045" t="str">
        <f>TEXT(shipments[[#This Row],[Shipdate]],"MMMM")</f>
        <v>October</v>
      </c>
      <c r="L1045">
        <f>YEAR(shipments[[#This Row],[Shipdate]])</f>
        <v>2023</v>
      </c>
    </row>
    <row r="1046" spans="1:12" x14ac:dyDescent="0.3">
      <c r="A1046" t="s">
        <v>1050</v>
      </c>
      <c r="B1046" t="s">
        <v>7941</v>
      </c>
      <c r="C1046" t="s">
        <v>7914</v>
      </c>
      <c r="D1046" t="s">
        <v>7939</v>
      </c>
      <c r="E1046" s="1">
        <v>45446</v>
      </c>
      <c r="F1046" s="6">
        <v>3021.75</v>
      </c>
      <c r="G1046">
        <v>233</v>
      </c>
      <c r="H1046" t="s">
        <v>3</v>
      </c>
      <c r="I1046">
        <f>IF(shipments[[#This Row],[Boxes]]&gt;0,shipments[[#This Row],[Amount]]/shipments[[#This Row],[Boxes]],"NA")</f>
        <v>12.968884120171674</v>
      </c>
      <c r="J1046" t="str">
        <f>IF(shipments[[#This Row],[Order_Status]] = "Delivered","Yes","No")</f>
        <v>Yes</v>
      </c>
      <c r="K1046" t="str">
        <f>TEXT(shipments[[#This Row],[Shipdate]],"MMMM")</f>
        <v>June</v>
      </c>
      <c r="L1046">
        <f>YEAR(shipments[[#This Row],[Shipdate]])</f>
        <v>2024</v>
      </c>
    </row>
    <row r="1047" spans="1:12" x14ac:dyDescent="0.3">
      <c r="A1047" t="s">
        <v>1051</v>
      </c>
      <c r="B1047" t="s">
        <v>7941</v>
      </c>
      <c r="C1047" t="s">
        <v>7915</v>
      </c>
      <c r="D1047" t="s">
        <v>7936</v>
      </c>
      <c r="E1047" s="1">
        <v>45316</v>
      </c>
      <c r="F1047" s="6">
        <v>9045</v>
      </c>
      <c r="G1047">
        <v>1005</v>
      </c>
      <c r="H1047" t="s">
        <v>3</v>
      </c>
      <c r="I1047">
        <f>IF(shipments[[#This Row],[Boxes]]&gt;0,shipments[[#This Row],[Amount]]/shipments[[#This Row],[Boxes]],"NA")</f>
        <v>9</v>
      </c>
      <c r="J1047" t="str">
        <f>IF(shipments[[#This Row],[Order_Status]] = "Delivered","Yes","No")</f>
        <v>Yes</v>
      </c>
      <c r="K1047" t="str">
        <f>TEXT(shipments[[#This Row],[Shipdate]],"MMMM")</f>
        <v>January</v>
      </c>
      <c r="L1047">
        <f>YEAR(shipments[[#This Row],[Shipdate]])</f>
        <v>2024</v>
      </c>
    </row>
    <row r="1048" spans="1:12" x14ac:dyDescent="0.3">
      <c r="A1048" t="s">
        <v>1052</v>
      </c>
      <c r="B1048" t="s">
        <v>7941</v>
      </c>
      <c r="C1048" t="s">
        <v>7915</v>
      </c>
      <c r="D1048" t="s">
        <v>7938</v>
      </c>
      <c r="E1048" s="1">
        <v>45415</v>
      </c>
      <c r="F1048" s="6">
        <v>8961.75</v>
      </c>
      <c r="G1048">
        <v>1793</v>
      </c>
      <c r="H1048" t="s">
        <v>3</v>
      </c>
      <c r="I1048">
        <f>IF(shipments[[#This Row],[Boxes]]&gt;0,shipments[[#This Row],[Amount]]/shipments[[#This Row],[Boxes]],"NA")</f>
        <v>4.9981873954266591</v>
      </c>
      <c r="J1048" t="str">
        <f>IF(shipments[[#This Row],[Order_Status]] = "Delivered","Yes","No")</f>
        <v>Yes</v>
      </c>
      <c r="K1048" t="str">
        <f>TEXT(shipments[[#This Row],[Shipdate]],"MMMM")</f>
        <v>May</v>
      </c>
      <c r="L1048">
        <f>YEAR(shipments[[#This Row],[Shipdate]])</f>
        <v>2024</v>
      </c>
    </row>
    <row r="1049" spans="1:12" x14ac:dyDescent="0.3">
      <c r="A1049" t="s">
        <v>1053</v>
      </c>
      <c r="B1049" t="s">
        <v>7941</v>
      </c>
      <c r="C1049" t="s">
        <v>7915</v>
      </c>
      <c r="D1049" t="s">
        <v>7935</v>
      </c>
      <c r="E1049" s="1">
        <v>44995</v>
      </c>
      <c r="F1049" s="6">
        <v>12132</v>
      </c>
      <c r="G1049">
        <v>1517</v>
      </c>
      <c r="H1049" t="s">
        <v>3</v>
      </c>
      <c r="I1049">
        <f>IF(shipments[[#This Row],[Boxes]]&gt;0,shipments[[#This Row],[Amount]]/shipments[[#This Row],[Boxes]],"NA")</f>
        <v>7.9973632168754119</v>
      </c>
      <c r="J1049" t="str">
        <f>IF(shipments[[#This Row],[Order_Status]] = "Delivered","Yes","No")</f>
        <v>Yes</v>
      </c>
      <c r="K1049" t="str">
        <f>TEXT(shipments[[#This Row],[Shipdate]],"MMMM")</f>
        <v>March</v>
      </c>
      <c r="L1049">
        <f>YEAR(shipments[[#This Row],[Shipdate]])</f>
        <v>2023</v>
      </c>
    </row>
    <row r="1050" spans="1:12" x14ac:dyDescent="0.3">
      <c r="A1050" t="s">
        <v>1054</v>
      </c>
      <c r="B1050" t="s">
        <v>7941</v>
      </c>
      <c r="C1050" t="s">
        <v>7915</v>
      </c>
      <c r="D1050" t="s">
        <v>7938</v>
      </c>
      <c r="E1050" s="1">
        <v>45282</v>
      </c>
      <c r="F1050" s="6">
        <v>7184.25</v>
      </c>
      <c r="G1050">
        <v>1198</v>
      </c>
      <c r="H1050" t="s">
        <v>3</v>
      </c>
      <c r="I1050">
        <f>IF(shipments[[#This Row],[Boxes]]&gt;0,shipments[[#This Row],[Amount]]/shipments[[#This Row],[Boxes]],"NA")</f>
        <v>5.9968697829716193</v>
      </c>
      <c r="J1050" t="str">
        <f>IF(shipments[[#This Row],[Order_Status]] = "Delivered","Yes","No")</f>
        <v>Yes</v>
      </c>
      <c r="K1050" t="str">
        <f>TEXT(shipments[[#This Row],[Shipdate]],"MMMM")</f>
        <v>December</v>
      </c>
      <c r="L1050">
        <f>YEAR(shipments[[#This Row],[Shipdate]])</f>
        <v>2023</v>
      </c>
    </row>
    <row r="1051" spans="1:12" x14ac:dyDescent="0.3">
      <c r="A1051" t="s">
        <v>1055</v>
      </c>
      <c r="B1051" t="s">
        <v>7941</v>
      </c>
      <c r="C1051" t="s">
        <v>7915</v>
      </c>
      <c r="D1051" t="s">
        <v>7939</v>
      </c>
      <c r="E1051" s="1">
        <v>45176</v>
      </c>
      <c r="F1051" s="6">
        <v>1156.5</v>
      </c>
      <c r="G1051">
        <v>232</v>
      </c>
      <c r="H1051" t="s">
        <v>3</v>
      </c>
      <c r="I1051">
        <f>IF(shipments[[#This Row],[Boxes]]&gt;0,shipments[[#This Row],[Amount]]/shipments[[#This Row],[Boxes]],"NA")</f>
        <v>4.9849137931034484</v>
      </c>
      <c r="J1051" t="str">
        <f>IF(shipments[[#This Row],[Order_Status]] = "Delivered","Yes","No")</f>
        <v>Yes</v>
      </c>
      <c r="K1051" t="str">
        <f>TEXT(shipments[[#This Row],[Shipdate]],"MMMM")</f>
        <v>September</v>
      </c>
      <c r="L1051">
        <f>YEAR(shipments[[#This Row],[Shipdate]])</f>
        <v>2023</v>
      </c>
    </row>
    <row r="1052" spans="1:12" x14ac:dyDescent="0.3">
      <c r="A1052" t="s">
        <v>1056</v>
      </c>
      <c r="B1052" t="s">
        <v>7941</v>
      </c>
      <c r="C1052" t="s">
        <v>7915</v>
      </c>
      <c r="D1052" t="s">
        <v>7934</v>
      </c>
      <c r="E1052" s="1">
        <v>44960</v>
      </c>
      <c r="F1052" s="6">
        <v>6291</v>
      </c>
      <c r="G1052">
        <v>899</v>
      </c>
      <c r="H1052" t="s">
        <v>3</v>
      </c>
      <c r="I1052">
        <f>IF(shipments[[#This Row],[Boxes]]&gt;0,shipments[[#This Row],[Amount]]/shipments[[#This Row],[Boxes]],"NA")</f>
        <v>6.9977753058954395</v>
      </c>
      <c r="J1052" t="str">
        <f>IF(shipments[[#This Row],[Order_Status]] = "Delivered","Yes","No")</f>
        <v>Yes</v>
      </c>
      <c r="K1052" t="str">
        <f>TEXT(shipments[[#This Row],[Shipdate]],"MMMM")</f>
        <v>February</v>
      </c>
      <c r="L1052">
        <f>YEAR(shipments[[#This Row],[Shipdate]])</f>
        <v>2023</v>
      </c>
    </row>
    <row r="1053" spans="1:12" x14ac:dyDescent="0.3">
      <c r="A1053" t="s">
        <v>1057</v>
      </c>
      <c r="B1053" t="s">
        <v>7941</v>
      </c>
      <c r="C1053" t="s">
        <v>7915</v>
      </c>
      <c r="D1053" t="s">
        <v>7939</v>
      </c>
      <c r="E1053" s="1">
        <v>45077</v>
      </c>
      <c r="F1053" s="6">
        <v>5847.75</v>
      </c>
      <c r="G1053">
        <v>650</v>
      </c>
      <c r="H1053" t="s">
        <v>3</v>
      </c>
      <c r="I1053">
        <f>IF(shipments[[#This Row],[Boxes]]&gt;0,shipments[[#This Row],[Amount]]/shipments[[#This Row],[Boxes]],"NA")</f>
        <v>8.9965384615384618</v>
      </c>
      <c r="J1053" t="str">
        <f>IF(shipments[[#This Row],[Order_Status]] = "Delivered","Yes","No")</f>
        <v>Yes</v>
      </c>
      <c r="K1053" t="str">
        <f>TEXT(shipments[[#This Row],[Shipdate]],"MMMM")</f>
        <v>May</v>
      </c>
      <c r="L1053">
        <f>YEAR(shipments[[#This Row],[Shipdate]])</f>
        <v>2023</v>
      </c>
    </row>
    <row r="1054" spans="1:12" x14ac:dyDescent="0.3">
      <c r="A1054" t="s">
        <v>1058</v>
      </c>
      <c r="B1054" t="s">
        <v>7941</v>
      </c>
      <c r="C1054" t="s">
        <v>7915</v>
      </c>
      <c r="D1054" t="s">
        <v>7938</v>
      </c>
      <c r="E1054" s="1">
        <v>45308</v>
      </c>
      <c r="F1054" s="6">
        <v>337.5</v>
      </c>
      <c r="G1054">
        <v>57</v>
      </c>
      <c r="H1054" t="s">
        <v>3</v>
      </c>
      <c r="I1054">
        <f>IF(shipments[[#This Row],[Boxes]]&gt;0,shipments[[#This Row],[Amount]]/shipments[[#This Row],[Boxes]],"NA")</f>
        <v>5.9210526315789478</v>
      </c>
      <c r="J1054" t="str">
        <f>IF(shipments[[#This Row],[Order_Status]] = "Delivered","Yes","No")</f>
        <v>Yes</v>
      </c>
      <c r="K1054" t="str">
        <f>TEXT(shipments[[#This Row],[Shipdate]],"MMMM")</f>
        <v>January</v>
      </c>
      <c r="L1054">
        <f>YEAR(shipments[[#This Row],[Shipdate]])</f>
        <v>2024</v>
      </c>
    </row>
    <row r="1055" spans="1:12" x14ac:dyDescent="0.3">
      <c r="A1055" t="s">
        <v>1059</v>
      </c>
      <c r="B1055" t="s">
        <v>7941</v>
      </c>
      <c r="C1055" t="s">
        <v>7916</v>
      </c>
      <c r="D1055" t="s">
        <v>7937</v>
      </c>
      <c r="E1055" s="1">
        <v>45443</v>
      </c>
      <c r="F1055" s="6">
        <v>2430</v>
      </c>
      <c r="G1055">
        <v>270</v>
      </c>
      <c r="H1055" t="s">
        <v>3</v>
      </c>
      <c r="I1055">
        <f>IF(shipments[[#This Row],[Boxes]]&gt;0,shipments[[#This Row],[Amount]]/shipments[[#This Row],[Boxes]],"NA")</f>
        <v>9</v>
      </c>
      <c r="J1055" t="str">
        <f>IF(shipments[[#This Row],[Order_Status]] = "Delivered","Yes","No")</f>
        <v>Yes</v>
      </c>
      <c r="K1055" t="str">
        <f>TEXT(shipments[[#This Row],[Shipdate]],"MMMM")</f>
        <v>May</v>
      </c>
      <c r="L1055">
        <f>YEAR(shipments[[#This Row],[Shipdate]])</f>
        <v>2024</v>
      </c>
    </row>
    <row r="1056" spans="1:12" x14ac:dyDescent="0.3">
      <c r="A1056" t="s">
        <v>1060</v>
      </c>
      <c r="B1056" t="s">
        <v>7941</v>
      </c>
      <c r="C1056" t="s">
        <v>7916</v>
      </c>
      <c r="D1056" t="s">
        <v>7935</v>
      </c>
      <c r="E1056" s="1">
        <v>45189</v>
      </c>
      <c r="F1056" s="6">
        <v>5955.75</v>
      </c>
      <c r="G1056">
        <v>851</v>
      </c>
      <c r="H1056" t="s">
        <v>3</v>
      </c>
      <c r="I1056">
        <f>IF(shipments[[#This Row],[Boxes]]&gt;0,shipments[[#This Row],[Amount]]/shipments[[#This Row],[Boxes]],"NA")</f>
        <v>6.9985311398354879</v>
      </c>
      <c r="J1056" t="str">
        <f>IF(shipments[[#This Row],[Order_Status]] = "Delivered","Yes","No")</f>
        <v>Yes</v>
      </c>
      <c r="K1056" t="str">
        <f>TEXT(shipments[[#This Row],[Shipdate]],"MMMM")</f>
        <v>September</v>
      </c>
      <c r="L1056">
        <f>YEAR(shipments[[#This Row],[Shipdate]])</f>
        <v>2023</v>
      </c>
    </row>
    <row r="1057" spans="1:12" x14ac:dyDescent="0.3">
      <c r="A1057" t="s">
        <v>1061</v>
      </c>
      <c r="B1057" t="s">
        <v>7941</v>
      </c>
      <c r="C1057" t="s">
        <v>7916</v>
      </c>
      <c r="D1057" t="s">
        <v>7935</v>
      </c>
      <c r="E1057" s="1">
        <v>45226</v>
      </c>
      <c r="F1057" s="6">
        <v>6606</v>
      </c>
      <c r="G1057">
        <v>1322</v>
      </c>
      <c r="H1057" t="s">
        <v>3</v>
      </c>
      <c r="I1057">
        <f>IF(shipments[[#This Row],[Boxes]]&gt;0,shipments[[#This Row],[Amount]]/shipments[[#This Row],[Boxes]],"NA")</f>
        <v>4.9969742813918305</v>
      </c>
      <c r="J1057" t="str">
        <f>IF(shipments[[#This Row],[Order_Status]] = "Delivered","Yes","No")</f>
        <v>Yes</v>
      </c>
      <c r="K1057" t="str">
        <f>TEXT(shipments[[#This Row],[Shipdate]],"MMMM")</f>
        <v>October</v>
      </c>
      <c r="L1057">
        <f>YEAR(shipments[[#This Row],[Shipdate]])</f>
        <v>2023</v>
      </c>
    </row>
    <row r="1058" spans="1:12" x14ac:dyDescent="0.3">
      <c r="A1058" t="s">
        <v>1062</v>
      </c>
      <c r="B1058" t="s">
        <v>7941</v>
      </c>
      <c r="C1058" t="s">
        <v>7916</v>
      </c>
      <c r="D1058" t="s">
        <v>7938</v>
      </c>
      <c r="E1058" s="1">
        <v>45348</v>
      </c>
      <c r="F1058" s="6">
        <v>8712</v>
      </c>
      <c r="G1058">
        <v>968</v>
      </c>
      <c r="H1058" t="s">
        <v>3</v>
      </c>
      <c r="I1058">
        <f>IF(shipments[[#This Row],[Boxes]]&gt;0,shipments[[#This Row],[Amount]]/shipments[[#This Row],[Boxes]],"NA")</f>
        <v>9</v>
      </c>
      <c r="J1058" t="str">
        <f>IF(shipments[[#This Row],[Order_Status]] = "Delivered","Yes","No")</f>
        <v>Yes</v>
      </c>
      <c r="K1058" t="str">
        <f>TEXT(shipments[[#This Row],[Shipdate]],"MMMM")</f>
        <v>February</v>
      </c>
      <c r="L1058">
        <f>YEAR(shipments[[#This Row],[Shipdate]])</f>
        <v>2024</v>
      </c>
    </row>
    <row r="1059" spans="1:12" x14ac:dyDescent="0.3">
      <c r="A1059" t="s">
        <v>1063</v>
      </c>
      <c r="B1059" t="s">
        <v>7941</v>
      </c>
      <c r="C1059" t="s">
        <v>7917</v>
      </c>
      <c r="D1059" t="s">
        <v>7935</v>
      </c>
      <c r="E1059" s="1">
        <v>45253</v>
      </c>
      <c r="F1059" s="6">
        <v>3064.5</v>
      </c>
      <c r="G1059">
        <v>114</v>
      </c>
      <c r="H1059" t="s">
        <v>3</v>
      </c>
      <c r="I1059">
        <f>IF(shipments[[#This Row],[Boxes]]&gt;0,shipments[[#This Row],[Amount]]/shipments[[#This Row],[Boxes]],"NA")</f>
        <v>26.881578947368421</v>
      </c>
      <c r="J1059" t="str">
        <f>IF(shipments[[#This Row],[Order_Status]] = "Delivered","Yes","No")</f>
        <v>Yes</v>
      </c>
      <c r="K1059" t="str">
        <f>TEXT(shipments[[#This Row],[Shipdate]],"MMMM")</f>
        <v>November</v>
      </c>
      <c r="L1059">
        <f>YEAR(shipments[[#This Row],[Shipdate]])</f>
        <v>2023</v>
      </c>
    </row>
    <row r="1060" spans="1:12" x14ac:dyDescent="0.3">
      <c r="A1060" s="21" t="s">
        <v>1064</v>
      </c>
      <c r="B1060" s="21" t="s">
        <v>7941</v>
      </c>
      <c r="C1060" s="21" t="s">
        <v>7918</v>
      </c>
      <c r="D1060" s="21" t="s">
        <v>7939</v>
      </c>
      <c r="E1060" s="22">
        <v>45509</v>
      </c>
      <c r="F1060" s="23">
        <v>6176.25</v>
      </c>
      <c r="G1060" s="21">
        <v>248</v>
      </c>
      <c r="H1060" s="21" t="s">
        <v>9</v>
      </c>
      <c r="I1060" s="21">
        <f>IF(shipments[[#This Row],[Boxes]]&gt;0,shipments[[#This Row],[Amount]]/shipments[[#This Row],[Boxes]],"NA")</f>
        <v>24.90423387096774</v>
      </c>
      <c r="J1060" s="21" t="str">
        <f>IF(shipments[[#This Row],[Order_Status]] = "Delivered","Yes","No")</f>
        <v>No</v>
      </c>
      <c r="K1060" s="21" t="str">
        <f>TEXT(shipments[[#This Row],[Shipdate]],"MMMM")</f>
        <v>August</v>
      </c>
      <c r="L1060" s="21">
        <f>YEAR(shipments[[#This Row],[Shipdate]])</f>
        <v>2024</v>
      </c>
    </row>
    <row r="1061" spans="1:12" x14ac:dyDescent="0.3">
      <c r="A1061" t="s">
        <v>1065</v>
      </c>
      <c r="B1061" t="s">
        <v>7941</v>
      </c>
      <c r="C1061" t="s">
        <v>7918</v>
      </c>
      <c r="D1061" t="s">
        <v>7935</v>
      </c>
      <c r="E1061" s="1">
        <v>45331</v>
      </c>
      <c r="F1061" s="6">
        <v>6291</v>
      </c>
      <c r="G1061">
        <v>225</v>
      </c>
      <c r="H1061" t="s">
        <v>3</v>
      </c>
      <c r="I1061">
        <f>IF(shipments[[#This Row],[Boxes]]&gt;0,shipments[[#This Row],[Amount]]/shipments[[#This Row],[Boxes]],"NA")</f>
        <v>27.96</v>
      </c>
      <c r="J1061" t="str">
        <f>IF(shipments[[#This Row],[Order_Status]] = "Delivered","Yes","No")</f>
        <v>Yes</v>
      </c>
      <c r="K1061" t="str">
        <f>TEXT(shipments[[#This Row],[Shipdate]],"MMMM")</f>
        <v>February</v>
      </c>
      <c r="L1061">
        <f>YEAR(shipments[[#This Row],[Shipdate]])</f>
        <v>2024</v>
      </c>
    </row>
    <row r="1062" spans="1:12" x14ac:dyDescent="0.3">
      <c r="A1062" t="s">
        <v>1066</v>
      </c>
      <c r="B1062" t="s">
        <v>7941</v>
      </c>
      <c r="C1062" t="s">
        <v>7918</v>
      </c>
      <c r="D1062" t="s">
        <v>7936</v>
      </c>
      <c r="E1062" s="1">
        <v>45415</v>
      </c>
      <c r="F1062" s="6">
        <v>5366.25</v>
      </c>
      <c r="G1062">
        <v>199</v>
      </c>
      <c r="H1062" t="s">
        <v>3</v>
      </c>
      <c r="I1062">
        <f>IF(shipments[[#This Row],[Boxes]]&gt;0,shipments[[#This Row],[Amount]]/shipments[[#This Row],[Boxes]],"NA")</f>
        <v>26.96608040201005</v>
      </c>
      <c r="J1062" t="str">
        <f>IF(shipments[[#This Row],[Order_Status]] = "Delivered","Yes","No")</f>
        <v>Yes</v>
      </c>
      <c r="K1062" t="str">
        <f>TEXT(shipments[[#This Row],[Shipdate]],"MMMM")</f>
        <v>May</v>
      </c>
      <c r="L1062">
        <f>YEAR(shipments[[#This Row],[Shipdate]])</f>
        <v>2024</v>
      </c>
    </row>
    <row r="1063" spans="1:12" x14ac:dyDescent="0.3">
      <c r="A1063" t="s">
        <v>1067</v>
      </c>
      <c r="B1063" t="s">
        <v>7941</v>
      </c>
      <c r="C1063" t="s">
        <v>7919</v>
      </c>
      <c r="D1063" t="s">
        <v>7935</v>
      </c>
      <c r="E1063" s="1">
        <v>44945</v>
      </c>
      <c r="F1063" s="6">
        <v>3278.25</v>
      </c>
      <c r="G1063">
        <v>183</v>
      </c>
      <c r="H1063" t="s">
        <v>3</v>
      </c>
      <c r="I1063">
        <f>IF(shipments[[#This Row],[Boxes]]&gt;0,shipments[[#This Row],[Amount]]/shipments[[#This Row],[Boxes]],"NA")</f>
        <v>17.91393442622951</v>
      </c>
      <c r="J1063" t="str">
        <f>IF(shipments[[#This Row],[Order_Status]] = "Delivered","Yes","No")</f>
        <v>Yes</v>
      </c>
      <c r="K1063" t="str">
        <f>TEXT(shipments[[#This Row],[Shipdate]],"MMMM")</f>
        <v>January</v>
      </c>
      <c r="L1063">
        <f>YEAR(shipments[[#This Row],[Shipdate]])</f>
        <v>2023</v>
      </c>
    </row>
    <row r="1064" spans="1:12" x14ac:dyDescent="0.3">
      <c r="A1064" t="s">
        <v>1068</v>
      </c>
      <c r="B1064" t="s">
        <v>7941</v>
      </c>
      <c r="C1064" t="s">
        <v>7919</v>
      </c>
      <c r="D1064" t="s">
        <v>7938</v>
      </c>
      <c r="E1064" s="1">
        <v>45433</v>
      </c>
      <c r="F1064" s="6">
        <v>1995.75</v>
      </c>
      <c r="G1064">
        <v>106</v>
      </c>
      <c r="H1064" t="s">
        <v>3</v>
      </c>
      <c r="I1064">
        <f>IF(shipments[[#This Row],[Boxes]]&gt;0,shipments[[#This Row],[Amount]]/shipments[[#This Row],[Boxes]],"NA")</f>
        <v>18.827830188679247</v>
      </c>
      <c r="J1064" t="str">
        <f>IF(shipments[[#This Row],[Order_Status]] = "Delivered","Yes","No")</f>
        <v>Yes</v>
      </c>
      <c r="K1064" t="str">
        <f>TEXT(shipments[[#This Row],[Shipdate]],"MMMM")</f>
        <v>May</v>
      </c>
      <c r="L1064">
        <f>YEAR(shipments[[#This Row],[Shipdate]])</f>
        <v>2024</v>
      </c>
    </row>
    <row r="1065" spans="1:12" x14ac:dyDescent="0.3">
      <c r="A1065" t="s">
        <v>1069</v>
      </c>
      <c r="B1065" t="s">
        <v>7941</v>
      </c>
      <c r="C1065" t="s">
        <v>7919</v>
      </c>
      <c r="D1065" t="s">
        <v>7937</v>
      </c>
      <c r="E1065" s="1">
        <v>45428</v>
      </c>
      <c r="F1065" s="6">
        <v>8849.25</v>
      </c>
      <c r="G1065">
        <v>466</v>
      </c>
      <c r="H1065" t="s">
        <v>3</v>
      </c>
      <c r="I1065">
        <f>IF(shipments[[#This Row],[Boxes]]&gt;0,shipments[[#This Row],[Amount]]/shipments[[#This Row],[Boxes]],"NA")</f>
        <v>18.98980686695279</v>
      </c>
      <c r="J1065" t="str">
        <f>IF(shipments[[#This Row],[Order_Status]] = "Delivered","Yes","No")</f>
        <v>Yes</v>
      </c>
      <c r="K1065" t="str">
        <f>TEXT(shipments[[#This Row],[Shipdate]],"MMMM")</f>
        <v>May</v>
      </c>
      <c r="L1065">
        <f>YEAR(shipments[[#This Row],[Shipdate]])</f>
        <v>2024</v>
      </c>
    </row>
    <row r="1066" spans="1:12" x14ac:dyDescent="0.3">
      <c r="A1066" t="s">
        <v>1070</v>
      </c>
      <c r="B1066" t="s">
        <v>7941</v>
      </c>
      <c r="C1066" t="s">
        <v>7919</v>
      </c>
      <c r="D1066" t="s">
        <v>7934</v>
      </c>
      <c r="E1066" s="1">
        <v>45175</v>
      </c>
      <c r="F1066" s="6">
        <v>13464</v>
      </c>
      <c r="G1066">
        <v>709</v>
      </c>
      <c r="H1066" t="s">
        <v>3</v>
      </c>
      <c r="I1066">
        <f>IF(shipments[[#This Row],[Boxes]]&gt;0,shipments[[#This Row],[Amount]]/shipments[[#This Row],[Boxes]],"NA")</f>
        <v>18.9901269393512</v>
      </c>
      <c r="J1066" t="str">
        <f>IF(shipments[[#This Row],[Order_Status]] = "Delivered","Yes","No")</f>
        <v>Yes</v>
      </c>
      <c r="K1066" t="str">
        <f>TEXT(shipments[[#This Row],[Shipdate]],"MMMM")</f>
        <v>September</v>
      </c>
      <c r="L1066">
        <f>YEAR(shipments[[#This Row],[Shipdate]])</f>
        <v>2023</v>
      </c>
    </row>
    <row r="1067" spans="1:12" x14ac:dyDescent="0.3">
      <c r="A1067" t="s">
        <v>1071</v>
      </c>
      <c r="B1067" t="s">
        <v>7941</v>
      </c>
      <c r="C1067" t="s">
        <v>7919</v>
      </c>
      <c r="D1067" t="s">
        <v>7939</v>
      </c>
      <c r="E1067" s="1">
        <v>45324</v>
      </c>
      <c r="F1067" s="6">
        <v>8511.75</v>
      </c>
      <c r="G1067">
        <v>426</v>
      </c>
      <c r="H1067" t="s">
        <v>3</v>
      </c>
      <c r="I1067">
        <f>IF(shipments[[#This Row],[Boxes]]&gt;0,shipments[[#This Row],[Amount]]/shipments[[#This Row],[Boxes]],"NA")</f>
        <v>19.9806338028169</v>
      </c>
      <c r="J1067" t="str">
        <f>IF(shipments[[#This Row],[Order_Status]] = "Delivered","Yes","No")</f>
        <v>Yes</v>
      </c>
      <c r="K1067" t="str">
        <f>TEXT(shipments[[#This Row],[Shipdate]],"MMMM")</f>
        <v>February</v>
      </c>
      <c r="L1067">
        <f>YEAR(shipments[[#This Row],[Shipdate]])</f>
        <v>2024</v>
      </c>
    </row>
    <row r="1068" spans="1:12" x14ac:dyDescent="0.3">
      <c r="A1068" t="s">
        <v>1072</v>
      </c>
      <c r="B1068" t="s">
        <v>7941</v>
      </c>
      <c r="C1068" t="s">
        <v>7921</v>
      </c>
      <c r="D1068" t="s">
        <v>7938</v>
      </c>
      <c r="E1068" s="1">
        <v>45149</v>
      </c>
      <c r="F1068" s="6">
        <v>4941</v>
      </c>
      <c r="G1068">
        <v>353</v>
      </c>
      <c r="H1068" t="s">
        <v>3</v>
      </c>
      <c r="I1068">
        <f>IF(shipments[[#This Row],[Boxes]]&gt;0,shipments[[#This Row],[Amount]]/shipments[[#This Row],[Boxes]],"NA")</f>
        <v>13.997167138810198</v>
      </c>
      <c r="J1068" t="str">
        <f>IF(shipments[[#This Row],[Order_Status]] = "Delivered","Yes","No")</f>
        <v>Yes</v>
      </c>
      <c r="K1068" t="str">
        <f>TEXT(shipments[[#This Row],[Shipdate]],"MMMM")</f>
        <v>August</v>
      </c>
      <c r="L1068">
        <f>YEAR(shipments[[#This Row],[Shipdate]])</f>
        <v>2023</v>
      </c>
    </row>
    <row r="1069" spans="1:12" x14ac:dyDescent="0.3">
      <c r="A1069" s="21" t="s">
        <v>1073</v>
      </c>
      <c r="B1069" s="21" t="s">
        <v>7941</v>
      </c>
      <c r="C1069" s="21" t="s">
        <v>7921</v>
      </c>
      <c r="D1069" s="21" t="s">
        <v>7934</v>
      </c>
      <c r="E1069" s="22">
        <v>45492</v>
      </c>
      <c r="F1069" s="23">
        <v>5044.5</v>
      </c>
      <c r="G1069" s="21">
        <v>337</v>
      </c>
      <c r="H1069" s="21" t="s">
        <v>9</v>
      </c>
      <c r="I1069" s="21">
        <f>IF(shipments[[#This Row],[Boxes]]&gt;0,shipments[[#This Row],[Amount]]/shipments[[#This Row],[Boxes]],"NA")</f>
        <v>14.968842729970326</v>
      </c>
      <c r="J1069" s="21" t="str">
        <f>IF(shipments[[#This Row],[Order_Status]] = "Delivered","Yes","No")</f>
        <v>No</v>
      </c>
      <c r="K1069" s="21" t="str">
        <f>TEXT(shipments[[#This Row],[Shipdate]],"MMMM")</f>
        <v>July</v>
      </c>
      <c r="L1069" s="21">
        <f>YEAR(shipments[[#This Row],[Shipdate]])</f>
        <v>2024</v>
      </c>
    </row>
    <row r="1070" spans="1:12" x14ac:dyDescent="0.3">
      <c r="A1070" t="s">
        <v>1074</v>
      </c>
      <c r="B1070" t="s">
        <v>7941</v>
      </c>
      <c r="C1070" t="s">
        <v>7921</v>
      </c>
      <c r="D1070" t="s">
        <v>7938</v>
      </c>
      <c r="E1070" s="1">
        <v>45334</v>
      </c>
      <c r="F1070" s="6">
        <v>7389</v>
      </c>
      <c r="G1070">
        <v>528</v>
      </c>
      <c r="H1070" t="s">
        <v>3</v>
      </c>
      <c r="I1070">
        <f>IF(shipments[[#This Row],[Boxes]]&gt;0,shipments[[#This Row],[Amount]]/shipments[[#This Row],[Boxes]],"NA")</f>
        <v>13.994318181818182</v>
      </c>
      <c r="J1070" t="str">
        <f>IF(shipments[[#This Row],[Order_Status]] = "Delivered","Yes","No")</f>
        <v>Yes</v>
      </c>
      <c r="K1070" t="str">
        <f>TEXT(shipments[[#This Row],[Shipdate]],"MMMM")</f>
        <v>February</v>
      </c>
      <c r="L1070">
        <f>YEAR(shipments[[#This Row],[Shipdate]])</f>
        <v>2024</v>
      </c>
    </row>
    <row r="1071" spans="1:12" x14ac:dyDescent="0.3">
      <c r="A1071" s="21" t="s">
        <v>1075</v>
      </c>
      <c r="B1071" s="21" t="s">
        <v>7941</v>
      </c>
      <c r="C1071" s="21" t="s">
        <v>7921</v>
      </c>
      <c r="D1071" s="21" t="s">
        <v>7934</v>
      </c>
      <c r="E1071" s="22">
        <v>45548</v>
      </c>
      <c r="F1071" s="23">
        <v>5339.25</v>
      </c>
      <c r="G1071" s="21">
        <v>445</v>
      </c>
      <c r="H1071" s="21" t="s">
        <v>16</v>
      </c>
      <c r="I1071" s="21">
        <f>IF(shipments[[#This Row],[Boxes]]&gt;0,shipments[[#This Row],[Amount]]/shipments[[#This Row],[Boxes]],"NA")</f>
        <v>11.998314606741573</v>
      </c>
      <c r="J1071" s="21" t="str">
        <f>IF(shipments[[#This Row],[Order_Status]] = "Delivered","Yes","No")</f>
        <v>No</v>
      </c>
      <c r="K1071" s="21" t="str">
        <f>TEXT(shipments[[#This Row],[Shipdate]],"MMMM")</f>
        <v>September</v>
      </c>
      <c r="L1071" s="21">
        <f>YEAR(shipments[[#This Row],[Shipdate]])</f>
        <v>2024</v>
      </c>
    </row>
    <row r="1072" spans="1:12" x14ac:dyDescent="0.3">
      <c r="A1072" t="s">
        <v>1076</v>
      </c>
      <c r="B1072" t="s">
        <v>7941</v>
      </c>
      <c r="C1072" t="s">
        <v>7921</v>
      </c>
      <c r="D1072" t="s">
        <v>7935</v>
      </c>
      <c r="E1072" s="1">
        <v>45282</v>
      </c>
      <c r="F1072" s="6">
        <v>648</v>
      </c>
      <c r="G1072">
        <v>47</v>
      </c>
      <c r="H1072" t="s">
        <v>3</v>
      </c>
      <c r="I1072">
        <f>IF(shipments[[#This Row],[Boxes]]&gt;0,shipments[[#This Row],[Amount]]/shipments[[#This Row],[Boxes]],"NA")</f>
        <v>13.787234042553191</v>
      </c>
      <c r="J1072" t="str">
        <f>IF(shipments[[#This Row],[Order_Status]] = "Delivered","Yes","No")</f>
        <v>Yes</v>
      </c>
      <c r="K1072" t="str">
        <f>TEXT(shipments[[#This Row],[Shipdate]],"MMMM")</f>
        <v>December</v>
      </c>
      <c r="L1072">
        <f>YEAR(shipments[[#This Row],[Shipdate]])</f>
        <v>2023</v>
      </c>
    </row>
    <row r="1073" spans="1:12" x14ac:dyDescent="0.3">
      <c r="A1073" t="s">
        <v>1077</v>
      </c>
      <c r="B1073" t="s">
        <v>7941</v>
      </c>
      <c r="C1073" t="s">
        <v>7923</v>
      </c>
      <c r="D1073" t="s">
        <v>7938</v>
      </c>
      <c r="E1073" s="1">
        <v>45254</v>
      </c>
      <c r="F1073" s="6">
        <v>8559</v>
      </c>
      <c r="G1073">
        <v>659</v>
      </c>
      <c r="H1073" t="s">
        <v>3</v>
      </c>
      <c r="I1073">
        <f>IF(shipments[[#This Row],[Boxes]]&gt;0,shipments[[#This Row],[Amount]]/shipments[[#This Row],[Boxes]],"NA")</f>
        <v>12.987860394537178</v>
      </c>
      <c r="J1073" t="str">
        <f>IF(shipments[[#This Row],[Order_Status]] = "Delivered","Yes","No")</f>
        <v>Yes</v>
      </c>
      <c r="K1073" t="str">
        <f>TEXT(shipments[[#This Row],[Shipdate]],"MMMM")</f>
        <v>November</v>
      </c>
      <c r="L1073">
        <f>YEAR(shipments[[#This Row],[Shipdate]])</f>
        <v>2023</v>
      </c>
    </row>
    <row r="1074" spans="1:12" x14ac:dyDescent="0.3">
      <c r="A1074" t="s">
        <v>1078</v>
      </c>
      <c r="B1074" t="s">
        <v>7941</v>
      </c>
      <c r="C1074" t="s">
        <v>7924</v>
      </c>
      <c r="D1074" t="s">
        <v>7935</v>
      </c>
      <c r="E1074" s="1">
        <v>45127</v>
      </c>
      <c r="F1074" s="6">
        <v>8115.75</v>
      </c>
      <c r="G1074">
        <v>1015</v>
      </c>
      <c r="H1074" t="s">
        <v>3</v>
      </c>
      <c r="I1074">
        <f>IF(shipments[[#This Row],[Boxes]]&gt;0,shipments[[#This Row],[Amount]]/shipments[[#This Row],[Boxes]],"NA")</f>
        <v>7.9958128078817738</v>
      </c>
      <c r="J1074" t="str">
        <f>IF(shipments[[#This Row],[Order_Status]] = "Delivered","Yes","No")</f>
        <v>Yes</v>
      </c>
      <c r="K1074" t="str">
        <f>TEXT(shipments[[#This Row],[Shipdate]],"MMMM")</f>
        <v>July</v>
      </c>
      <c r="L1074">
        <f>YEAR(shipments[[#This Row],[Shipdate]])</f>
        <v>2023</v>
      </c>
    </row>
    <row r="1075" spans="1:12" x14ac:dyDescent="0.3">
      <c r="A1075" t="s">
        <v>1079</v>
      </c>
      <c r="B1075" t="s">
        <v>7941</v>
      </c>
      <c r="C1075" t="s">
        <v>7924</v>
      </c>
      <c r="D1075" t="s">
        <v>7936</v>
      </c>
      <c r="E1075" s="1">
        <v>45005</v>
      </c>
      <c r="F1075" s="6">
        <v>5631.75</v>
      </c>
      <c r="G1075">
        <v>626</v>
      </c>
      <c r="H1075" t="s">
        <v>3</v>
      </c>
      <c r="I1075">
        <f>IF(shipments[[#This Row],[Boxes]]&gt;0,shipments[[#This Row],[Amount]]/shipments[[#This Row],[Boxes]],"NA")</f>
        <v>8.9964057507987221</v>
      </c>
      <c r="J1075" t="str">
        <f>IF(shipments[[#This Row],[Order_Status]] = "Delivered","Yes","No")</f>
        <v>Yes</v>
      </c>
      <c r="K1075" t="str">
        <f>TEXT(shipments[[#This Row],[Shipdate]],"MMMM")</f>
        <v>March</v>
      </c>
      <c r="L1075">
        <f>YEAR(shipments[[#This Row],[Shipdate]])</f>
        <v>2023</v>
      </c>
    </row>
    <row r="1076" spans="1:12" x14ac:dyDescent="0.3">
      <c r="A1076" t="s">
        <v>1080</v>
      </c>
      <c r="B1076" t="s">
        <v>7941</v>
      </c>
      <c r="C1076" t="s">
        <v>7924</v>
      </c>
      <c r="D1076" t="s">
        <v>7939</v>
      </c>
      <c r="E1076" s="1">
        <v>45443</v>
      </c>
      <c r="F1076" s="6">
        <v>4965.75</v>
      </c>
      <c r="G1076">
        <v>710</v>
      </c>
      <c r="H1076" t="s">
        <v>3</v>
      </c>
      <c r="I1076">
        <f>IF(shipments[[#This Row],[Boxes]]&gt;0,shipments[[#This Row],[Amount]]/shipments[[#This Row],[Boxes]],"NA")</f>
        <v>6.9940140845070422</v>
      </c>
      <c r="J1076" t="str">
        <f>IF(shipments[[#This Row],[Order_Status]] = "Delivered","Yes","No")</f>
        <v>Yes</v>
      </c>
      <c r="K1076" t="str">
        <f>TEXT(shipments[[#This Row],[Shipdate]],"MMMM")</f>
        <v>May</v>
      </c>
      <c r="L1076">
        <f>YEAR(shipments[[#This Row],[Shipdate]])</f>
        <v>2024</v>
      </c>
    </row>
    <row r="1077" spans="1:12" x14ac:dyDescent="0.3">
      <c r="A1077" t="s">
        <v>1081</v>
      </c>
      <c r="B1077" t="s">
        <v>7941</v>
      </c>
      <c r="C1077" t="s">
        <v>7924</v>
      </c>
      <c r="D1077" t="s">
        <v>7938</v>
      </c>
      <c r="E1077" s="1">
        <v>45469</v>
      </c>
      <c r="F1077" s="6">
        <v>7137</v>
      </c>
      <c r="G1077">
        <v>714</v>
      </c>
      <c r="H1077" t="s">
        <v>3</v>
      </c>
      <c r="I1077">
        <f>IF(shipments[[#This Row],[Boxes]]&gt;0,shipments[[#This Row],[Amount]]/shipments[[#This Row],[Boxes]],"NA")</f>
        <v>9.9957983193277311</v>
      </c>
      <c r="J1077" t="str">
        <f>IF(shipments[[#This Row],[Order_Status]] = "Delivered","Yes","No")</f>
        <v>Yes</v>
      </c>
      <c r="K1077" t="str">
        <f>TEXT(shipments[[#This Row],[Shipdate]],"MMMM")</f>
        <v>June</v>
      </c>
      <c r="L1077">
        <f>YEAR(shipments[[#This Row],[Shipdate]])</f>
        <v>2024</v>
      </c>
    </row>
    <row r="1078" spans="1:12" x14ac:dyDescent="0.3">
      <c r="A1078" t="s">
        <v>1082</v>
      </c>
      <c r="B1078" t="s">
        <v>7941</v>
      </c>
      <c r="C1078" t="s">
        <v>7924</v>
      </c>
      <c r="D1078" t="s">
        <v>7936</v>
      </c>
      <c r="E1078" s="1">
        <v>45338</v>
      </c>
      <c r="F1078" s="6">
        <v>9654.75</v>
      </c>
      <c r="G1078">
        <v>1610</v>
      </c>
      <c r="H1078" t="s">
        <v>3</v>
      </c>
      <c r="I1078">
        <f>IF(shipments[[#This Row],[Boxes]]&gt;0,shipments[[#This Row],[Amount]]/shipments[[#This Row],[Boxes]],"NA")</f>
        <v>5.9967391304347828</v>
      </c>
      <c r="J1078" t="str">
        <f>IF(shipments[[#This Row],[Order_Status]] = "Delivered","Yes","No")</f>
        <v>Yes</v>
      </c>
      <c r="K1078" t="str">
        <f>TEXT(shipments[[#This Row],[Shipdate]],"MMMM")</f>
        <v>February</v>
      </c>
      <c r="L1078">
        <f>YEAR(shipments[[#This Row],[Shipdate]])</f>
        <v>2024</v>
      </c>
    </row>
    <row r="1079" spans="1:12" x14ac:dyDescent="0.3">
      <c r="A1079" t="s">
        <v>1083</v>
      </c>
      <c r="B1079" t="s">
        <v>7941</v>
      </c>
      <c r="C1079" t="s">
        <v>7924</v>
      </c>
      <c r="D1079" t="s">
        <v>7938</v>
      </c>
      <c r="E1079" s="1">
        <v>45125</v>
      </c>
      <c r="F1079" s="6">
        <v>8757</v>
      </c>
      <c r="G1079">
        <v>1251</v>
      </c>
      <c r="H1079" t="s">
        <v>3</v>
      </c>
      <c r="I1079">
        <f>IF(shipments[[#This Row],[Boxes]]&gt;0,shipments[[#This Row],[Amount]]/shipments[[#This Row],[Boxes]],"NA")</f>
        <v>7</v>
      </c>
      <c r="J1079" t="str">
        <f>IF(shipments[[#This Row],[Order_Status]] = "Delivered","Yes","No")</f>
        <v>Yes</v>
      </c>
      <c r="K1079" t="str">
        <f>TEXT(shipments[[#This Row],[Shipdate]],"MMMM")</f>
        <v>July</v>
      </c>
      <c r="L1079">
        <f>YEAR(shipments[[#This Row],[Shipdate]])</f>
        <v>2023</v>
      </c>
    </row>
    <row r="1080" spans="1:12" x14ac:dyDescent="0.3">
      <c r="A1080" t="s">
        <v>1084</v>
      </c>
      <c r="B1080" t="s">
        <v>7941</v>
      </c>
      <c r="C1080" t="s">
        <v>7924</v>
      </c>
      <c r="D1080" t="s">
        <v>7939</v>
      </c>
      <c r="E1080" s="1">
        <v>44957</v>
      </c>
      <c r="F1080" s="6">
        <v>6527.25</v>
      </c>
      <c r="G1080">
        <v>933</v>
      </c>
      <c r="H1080" t="s">
        <v>3</v>
      </c>
      <c r="I1080">
        <f>IF(shipments[[#This Row],[Boxes]]&gt;0,shipments[[#This Row],[Amount]]/shipments[[#This Row],[Boxes]],"NA")</f>
        <v>6.995980707395498</v>
      </c>
      <c r="J1080" t="str">
        <f>IF(shipments[[#This Row],[Order_Status]] = "Delivered","Yes","No")</f>
        <v>Yes</v>
      </c>
      <c r="K1080" t="str">
        <f>TEXT(shipments[[#This Row],[Shipdate]],"MMMM")</f>
        <v>January</v>
      </c>
      <c r="L1080">
        <f>YEAR(shipments[[#This Row],[Shipdate]])</f>
        <v>2023</v>
      </c>
    </row>
    <row r="1081" spans="1:12" x14ac:dyDescent="0.3">
      <c r="A1081" t="s">
        <v>1085</v>
      </c>
      <c r="B1081" t="s">
        <v>7941</v>
      </c>
      <c r="C1081" t="s">
        <v>7925</v>
      </c>
      <c r="D1081" t="s">
        <v>7939</v>
      </c>
      <c r="E1081" s="1">
        <v>45216</v>
      </c>
      <c r="F1081" s="6">
        <v>4889.25</v>
      </c>
      <c r="G1081">
        <v>288</v>
      </c>
      <c r="H1081" t="s">
        <v>3</v>
      </c>
      <c r="I1081">
        <f>IF(shipments[[#This Row],[Boxes]]&gt;0,shipments[[#This Row],[Amount]]/shipments[[#This Row],[Boxes]],"NA")</f>
        <v>16.9765625</v>
      </c>
      <c r="J1081" t="str">
        <f>IF(shipments[[#This Row],[Order_Status]] = "Delivered","Yes","No")</f>
        <v>Yes</v>
      </c>
      <c r="K1081" t="str">
        <f>TEXT(shipments[[#This Row],[Shipdate]],"MMMM")</f>
        <v>October</v>
      </c>
      <c r="L1081">
        <f>YEAR(shipments[[#This Row],[Shipdate]])</f>
        <v>2023</v>
      </c>
    </row>
    <row r="1082" spans="1:12" x14ac:dyDescent="0.3">
      <c r="A1082" s="21" t="s">
        <v>1086</v>
      </c>
      <c r="B1082" s="21" t="s">
        <v>7941</v>
      </c>
      <c r="C1082" s="21" t="s">
        <v>7925</v>
      </c>
      <c r="D1082" s="21" t="s">
        <v>7934</v>
      </c>
      <c r="E1082" s="22">
        <v>45523</v>
      </c>
      <c r="F1082" s="23">
        <v>3912.75</v>
      </c>
      <c r="G1082" s="21">
        <v>261</v>
      </c>
      <c r="H1082" s="21" t="s">
        <v>9</v>
      </c>
      <c r="I1082" s="21">
        <f>IF(shipments[[#This Row],[Boxes]]&gt;0,shipments[[#This Row],[Amount]]/shipments[[#This Row],[Boxes]],"NA")</f>
        <v>14.991379310344827</v>
      </c>
      <c r="J1082" s="21" t="str">
        <f>IF(shipments[[#This Row],[Order_Status]] = "Delivered","Yes","No")</f>
        <v>No</v>
      </c>
      <c r="K1082" s="21" t="str">
        <f>TEXT(shipments[[#This Row],[Shipdate]],"MMMM")</f>
        <v>August</v>
      </c>
      <c r="L1082" s="21">
        <f>YEAR(shipments[[#This Row],[Shipdate]])</f>
        <v>2024</v>
      </c>
    </row>
    <row r="1083" spans="1:12" x14ac:dyDescent="0.3">
      <c r="A1083" t="s">
        <v>1087</v>
      </c>
      <c r="B1083" t="s">
        <v>7941</v>
      </c>
      <c r="C1083" t="s">
        <v>7927</v>
      </c>
      <c r="D1083" t="s">
        <v>7934</v>
      </c>
      <c r="E1083" s="1">
        <v>45093</v>
      </c>
      <c r="F1083" s="6">
        <v>8109</v>
      </c>
      <c r="G1083">
        <v>451</v>
      </c>
      <c r="H1083" t="s">
        <v>3</v>
      </c>
      <c r="I1083">
        <f>IF(shipments[[#This Row],[Boxes]]&gt;0,shipments[[#This Row],[Amount]]/shipments[[#This Row],[Boxes]],"NA")</f>
        <v>17.980044345898005</v>
      </c>
      <c r="J1083" t="str">
        <f>IF(shipments[[#This Row],[Order_Status]] = "Delivered","Yes","No")</f>
        <v>Yes</v>
      </c>
      <c r="K1083" t="str">
        <f>TEXT(shipments[[#This Row],[Shipdate]],"MMMM")</f>
        <v>June</v>
      </c>
      <c r="L1083">
        <f>YEAR(shipments[[#This Row],[Shipdate]])</f>
        <v>2023</v>
      </c>
    </row>
    <row r="1084" spans="1:12" x14ac:dyDescent="0.3">
      <c r="A1084" t="s">
        <v>1088</v>
      </c>
      <c r="B1084" t="s">
        <v>7941</v>
      </c>
      <c r="C1084" t="s">
        <v>7927</v>
      </c>
      <c r="D1084" t="s">
        <v>7938</v>
      </c>
      <c r="E1084" s="1">
        <v>45110</v>
      </c>
      <c r="F1084" s="6">
        <v>724.5</v>
      </c>
      <c r="G1084">
        <v>49</v>
      </c>
      <c r="H1084" t="s">
        <v>3</v>
      </c>
      <c r="I1084">
        <f>IF(shipments[[#This Row],[Boxes]]&gt;0,shipments[[#This Row],[Amount]]/shipments[[#This Row],[Boxes]],"NA")</f>
        <v>14.785714285714286</v>
      </c>
      <c r="J1084" t="str">
        <f>IF(shipments[[#This Row],[Order_Status]] = "Delivered","Yes","No")</f>
        <v>Yes</v>
      </c>
      <c r="K1084" t="str">
        <f>TEXT(shipments[[#This Row],[Shipdate]],"MMMM")</f>
        <v>July</v>
      </c>
      <c r="L1084">
        <f>YEAR(shipments[[#This Row],[Shipdate]])</f>
        <v>2023</v>
      </c>
    </row>
    <row r="1085" spans="1:12" x14ac:dyDescent="0.3">
      <c r="A1085" t="s">
        <v>1089</v>
      </c>
      <c r="B1085" t="s">
        <v>7941</v>
      </c>
      <c r="C1085" t="s">
        <v>7927</v>
      </c>
      <c r="D1085" t="s">
        <v>7939</v>
      </c>
      <c r="E1085" s="1">
        <v>45183</v>
      </c>
      <c r="F1085" s="6">
        <v>5753.25</v>
      </c>
      <c r="G1085">
        <v>320</v>
      </c>
      <c r="H1085" t="s">
        <v>3</v>
      </c>
      <c r="I1085">
        <f>IF(shipments[[#This Row],[Boxes]]&gt;0,shipments[[#This Row],[Amount]]/shipments[[#This Row],[Boxes]],"NA")</f>
        <v>17.978906250000001</v>
      </c>
      <c r="J1085" t="str">
        <f>IF(shipments[[#This Row],[Order_Status]] = "Delivered","Yes","No")</f>
        <v>Yes</v>
      </c>
      <c r="K1085" t="str">
        <f>TEXT(shipments[[#This Row],[Shipdate]],"MMMM")</f>
        <v>September</v>
      </c>
      <c r="L1085">
        <f>YEAR(shipments[[#This Row],[Shipdate]])</f>
        <v>2023</v>
      </c>
    </row>
    <row r="1086" spans="1:12" x14ac:dyDescent="0.3">
      <c r="A1086" t="s">
        <v>1090</v>
      </c>
      <c r="B1086" t="s">
        <v>7941</v>
      </c>
      <c r="C1086" t="s">
        <v>7927</v>
      </c>
      <c r="D1086" t="s">
        <v>7936</v>
      </c>
      <c r="E1086" s="1">
        <v>45064</v>
      </c>
      <c r="F1086" s="6">
        <v>135</v>
      </c>
      <c r="G1086">
        <v>10</v>
      </c>
      <c r="H1086" t="s">
        <v>3</v>
      </c>
      <c r="I1086">
        <f>IF(shipments[[#This Row],[Boxes]]&gt;0,shipments[[#This Row],[Amount]]/shipments[[#This Row],[Boxes]],"NA")</f>
        <v>13.5</v>
      </c>
      <c r="J1086" t="str">
        <f>IF(shipments[[#This Row],[Order_Status]] = "Delivered","Yes","No")</f>
        <v>Yes</v>
      </c>
      <c r="K1086" t="str">
        <f>TEXT(shipments[[#This Row],[Shipdate]],"MMMM")</f>
        <v>May</v>
      </c>
      <c r="L1086">
        <f>YEAR(shipments[[#This Row],[Shipdate]])</f>
        <v>2023</v>
      </c>
    </row>
    <row r="1087" spans="1:12" x14ac:dyDescent="0.3">
      <c r="A1087" s="21" t="s">
        <v>1091</v>
      </c>
      <c r="B1087" s="21" t="s">
        <v>7941</v>
      </c>
      <c r="C1087" s="21" t="s">
        <v>7928</v>
      </c>
      <c r="D1087" s="21" t="s">
        <v>7934</v>
      </c>
      <c r="E1087" s="22">
        <v>45492</v>
      </c>
      <c r="F1087" s="23">
        <v>4740.75</v>
      </c>
      <c r="G1087" s="21">
        <v>527</v>
      </c>
      <c r="H1087" s="21" t="s">
        <v>9</v>
      </c>
      <c r="I1087" s="21">
        <f>IF(shipments[[#This Row],[Boxes]]&gt;0,shipments[[#This Row],[Amount]]/shipments[[#This Row],[Boxes]],"NA")</f>
        <v>8.9957305502846303</v>
      </c>
      <c r="J1087" s="21" t="str">
        <f>IF(shipments[[#This Row],[Order_Status]] = "Delivered","Yes","No")</f>
        <v>No</v>
      </c>
      <c r="K1087" s="21" t="str">
        <f>TEXT(shipments[[#This Row],[Shipdate]],"MMMM")</f>
        <v>July</v>
      </c>
      <c r="L1087" s="21">
        <f>YEAR(shipments[[#This Row],[Shipdate]])</f>
        <v>2024</v>
      </c>
    </row>
    <row r="1088" spans="1:12" x14ac:dyDescent="0.3">
      <c r="A1088" s="21" t="s">
        <v>1092</v>
      </c>
      <c r="B1088" s="21" t="s">
        <v>7941</v>
      </c>
      <c r="C1088" s="21" t="s">
        <v>7928</v>
      </c>
      <c r="D1088" s="21" t="s">
        <v>7935</v>
      </c>
      <c r="E1088" s="22">
        <v>45498</v>
      </c>
      <c r="F1088" s="23">
        <v>9564.75</v>
      </c>
      <c r="G1088" s="21">
        <v>1196</v>
      </c>
      <c r="H1088" s="21" t="s">
        <v>9</v>
      </c>
      <c r="I1088" s="21">
        <f>IF(shipments[[#This Row],[Boxes]]&gt;0,shipments[[#This Row],[Amount]]/shipments[[#This Row],[Boxes]],"NA")</f>
        <v>7.9972826086956523</v>
      </c>
      <c r="J1088" s="21" t="str">
        <f>IF(shipments[[#This Row],[Order_Status]] = "Delivered","Yes","No")</f>
        <v>No</v>
      </c>
      <c r="K1088" s="21" t="str">
        <f>TEXT(shipments[[#This Row],[Shipdate]],"MMMM")</f>
        <v>July</v>
      </c>
      <c r="L1088" s="21">
        <f>YEAR(shipments[[#This Row],[Shipdate]])</f>
        <v>2024</v>
      </c>
    </row>
    <row r="1089" spans="1:12" x14ac:dyDescent="0.3">
      <c r="A1089" t="s">
        <v>1093</v>
      </c>
      <c r="B1089" t="s">
        <v>7941</v>
      </c>
      <c r="C1089" t="s">
        <v>7928</v>
      </c>
      <c r="D1089" t="s">
        <v>7935</v>
      </c>
      <c r="E1089" s="1">
        <v>45124</v>
      </c>
      <c r="F1089" s="6">
        <v>3037.5</v>
      </c>
      <c r="G1089">
        <v>434</v>
      </c>
      <c r="H1089" t="s">
        <v>3</v>
      </c>
      <c r="I1089">
        <f>IF(shipments[[#This Row],[Boxes]]&gt;0,shipments[[#This Row],[Amount]]/shipments[[#This Row],[Boxes]],"NA")</f>
        <v>6.9988479262672811</v>
      </c>
      <c r="J1089" t="str">
        <f>IF(shipments[[#This Row],[Order_Status]] = "Delivered","Yes","No")</f>
        <v>Yes</v>
      </c>
      <c r="K1089" t="str">
        <f>TEXT(shipments[[#This Row],[Shipdate]],"MMMM")</f>
        <v>July</v>
      </c>
      <c r="L1089">
        <f>YEAR(shipments[[#This Row],[Shipdate]])</f>
        <v>2023</v>
      </c>
    </row>
    <row r="1090" spans="1:12" x14ac:dyDescent="0.3">
      <c r="A1090" t="s">
        <v>1094</v>
      </c>
      <c r="B1090" t="s">
        <v>7941</v>
      </c>
      <c r="C1090" t="s">
        <v>7929</v>
      </c>
      <c r="D1090" t="s">
        <v>7935</v>
      </c>
      <c r="E1090" s="1">
        <v>45125</v>
      </c>
      <c r="F1090" s="6">
        <v>8574.75</v>
      </c>
      <c r="G1090">
        <v>953</v>
      </c>
      <c r="H1090" t="s">
        <v>3</v>
      </c>
      <c r="I1090">
        <f>IF(shipments[[#This Row],[Boxes]]&gt;0,shipments[[#This Row],[Amount]]/shipments[[#This Row],[Boxes]],"NA")</f>
        <v>8.9976390346274915</v>
      </c>
      <c r="J1090" t="str">
        <f>IF(shipments[[#This Row],[Order_Status]] = "Delivered","Yes","No")</f>
        <v>Yes</v>
      </c>
      <c r="K1090" t="str">
        <f>TEXT(shipments[[#This Row],[Shipdate]],"MMMM")</f>
        <v>July</v>
      </c>
      <c r="L1090">
        <f>YEAR(shipments[[#This Row],[Shipdate]])</f>
        <v>2023</v>
      </c>
    </row>
    <row r="1091" spans="1:12" x14ac:dyDescent="0.3">
      <c r="A1091" s="21" t="s">
        <v>1095</v>
      </c>
      <c r="B1091" s="21" t="s">
        <v>7941</v>
      </c>
      <c r="C1091" s="21" t="s">
        <v>7929</v>
      </c>
      <c r="D1091" s="21" t="s">
        <v>7934</v>
      </c>
      <c r="E1091" s="22">
        <v>45484</v>
      </c>
      <c r="F1091" s="23">
        <v>6464.25</v>
      </c>
      <c r="G1091" s="21">
        <v>719</v>
      </c>
      <c r="H1091" s="21" t="s">
        <v>9</v>
      </c>
      <c r="I1091" s="21">
        <f>IF(shipments[[#This Row],[Boxes]]&gt;0,shipments[[#This Row],[Amount]]/shipments[[#This Row],[Boxes]],"NA")</f>
        <v>8.9906119610570236</v>
      </c>
      <c r="J1091" s="21" t="str">
        <f>IF(shipments[[#This Row],[Order_Status]] = "Delivered","Yes","No")</f>
        <v>No</v>
      </c>
      <c r="K1091" s="21" t="str">
        <f>TEXT(shipments[[#This Row],[Shipdate]],"MMMM")</f>
        <v>July</v>
      </c>
      <c r="L1091" s="21">
        <f>YEAR(shipments[[#This Row],[Shipdate]])</f>
        <v>2024</v>
      </c>
    </row>
    <row r="1092" spans="1:12" x14ac:dyDescent="0.3">
      <c r="A1092" t="s">
        <v>1096</v>
      </c>
      <c r="B1092" t="s">
        <v>7941</v>
      </c>
      <c r="C1092" t="s">
        <v>7930</v>
      </c>
      <c r="D1092" t="s">
        <v>7935</v>
      </c>
      <c r="E1092" s="1">
        <v>45042</v>
      </c>
      <c r="F1092" s="6">
        <v>7069.5</v>
      </c>
      <c r="G1092">
        <v>262</v>
      </c>
      <c r="H1092" t="s">
        <v>3</v>
      </c>
      <c r="I1092">
        <f>IF(shipments[[#This Row],[Boxes]]&gt;0,shipments[[#This Row],[Amount]]/shipments[[#This Row],[Boxes]],"NA")</f>
        <v>26.982824427480917</v>
      </c>
      <c r="J1092" t="str">
        <f>IF(shipments[[#This Row],[Order_Status]] = "Delivered","Yes","No")</f>
        <v>Yes</v>
      </c>
      <c r="K1092" t="str">
        <f>TEXT(shipments[[#This Row],[Shipdate]],"MMMM")</f>
        <v>April</v>
      </c>
      <c r="L1092">
        <f>YEAR(shipments[[#This Row],[Shipdate]])</f>
        <v>2023</v>
      </c>
    </row>
    <row r="1093" spans="1:12" x14ac:dyDescent="0.3">
      <c r="A1093" t="s">
        <v>1097</v>
      </c>
      <c r="B1093" t="s">
        <v>7941</v>
      </c>
      <c r="C1093" t="s">
        <v>7930</v>
      </c>
      <c r="D1093" t="s">
        <v>7938</v>
      </c>
      <c r="E1093" s="1">
        <v>45021</v>
      </c>
      <c r="F1093" s="6">
        <v>3222</v>
      </c>
      <c r="G1093">
        <v>116</v>
      </c>
      <c r="H1093" t="s">
        <v>3</v>
      </c>
      <c r="I1093">
        <f>IF(shipments[[#This Row],[Boxes]]&gt;0,shipments[[#This Row],[Amount]]/shipments[[#This Row],[Boxes]],"NA")</f>
        <v>27.775862068965516</v>
      </c>
      <c r="J1093" t="str">
        <f>IF(shipments[[#This Row],[Order_Status]] = "Delivered","Yes","No")</f>
        <v>Yes</v>
      </c>
      <c r="K1093" t="str">
        <f>TEXT(shipments[[#This Row],[Shipdate]],"MMMM")</f>
        <v>April</v>
      </c>
      <c r="L1093">
        <f>YEAR(shipments[[#This Row],[Shipdate]])</f>
        <v>2023</v>
      </c>
    </row>
    <row r="1094" spans="1:12" x14ac:dyDescent="0.3">
      <c r="A1094" t="s">
        <v>1098</v>
      </c>
      <c r="B1094" t="s">
        <v>7941</v>
      </c>
      <c r="C1094" t="s">
        <v>7930</v>
      </c>
      <c r="D1094" t="s">
        <v>7935</v>
      </c>
      <c r="E1094" s="1">
        <v>44939</v>
      </c>
      <c r="F1094" s="6">
        <v>2547</v>
      </c>
      <c r="G1094">
        <v>98</v>
      </c>
      <c r="H1094" t="s">
        <v>3</v>
      </c>
      <c r="I1094">
        <f>IF(shipments[[#This Row],[Boxes]]&gt;0,shipments[[#This Row],[Amount]]/shipments[[#This Row],[Boxes]],"NA")</f>
        <v>25.989795918367346</v>
      </c>
      <c r="J1094" t="str">
        <f>IF(shipments[[#This Row],[Order_Status]] = "Delivered","Yes","No")</f>
        <v>Yes</v>
      </c>
      <c r="K1094" t="str">
        <f>TEXT(shipments[[#This Row],[Shipdate]],"MMMM")</f>
        <v>January</v>
      </c>
      <c r="L1094">
        <f>YEAR(shipments[[#This Row],[Shipdate]])</f>
        <v>2023</v>
      </c>
    </row>
    <row r="1095" spans="1:12" x14ac:dyDescent="0.3">
      <c r="A1095" t="s">
        <v>1099</v>
      </c>
      <c r="B1095" t="s">
        <v>7941</v>
      </c>
      <c r="C1095" t="s">
        <v>7930</v>
      </c>
      <c r="D1095" t="s">
        <v>7936</v>
      </c>
      <c r="E1095" s="1">
        <v>44942</v>
      </c>
      <c r="F1095" s="6">
        <v>1624.5</v>
      </c>
      <c r="G1095">
        <v>59</v>
      </c>
      <c r="H1095" t="s">
        <v>3</v>
      </c>
      <c r="I1095">
        <f>IF(shipments[[#This Row],[Boxes]]&gt;0,shipments[[#This Row],[Amount]]/shipments[[#This Row],[Boxes]],"NA")</f>
        <v>27.533898305084747</v>
      </c>
      <c r="J1095" t="str">
        <f>IF(shipments[[#This Row],[Order_Status]] = "Delivered","Yes","No")</f>
        <v>Yes</v>
      </c>
      <c r="K1095" t="str">
        <f>TEXT(shipments[[#This Row],[Shipdate]],"MMMM")</f>
        <v>January</v>
      </c>
      <c r="L1095">
        <f>YEAR(shipments[[#This Row],[Shipdate]])</f>
        <v>2023</v>
      </c>
    </row>
    <row r="1096" spans="1:12" x14ac:dyDescent="0.3">
      <c r="A1096" t="s">
        <v>1100</v>
      </c>
      <c r="B1096" t="s">
        <v>7941</v>
      </c>
      <c r="C1096" t="s">
        <v>7931</v>
      </c>
      <c r="D1096" t="s">
        <v>7938</v>
      </c>
      <c r="E1096" s="1">
        <v>44967</v>
      </c>
      <c r="F1096" s="6">
        <v>3264.75</v>
      </c>
      <c r="G1096">
        <v>273</v>
      </c>
      <c r="H1096" t="s">
        <v>3</v>
      </c>
      <c r="I1096">
        <f>IF(shipments[[#This Row],[Boxes]]&gt;0,shipments[[#This Row],[Amount]]/shipments[[#This Row],[Boxes]],"NA")</f>
        <v>11.958791208791208</v>
      </c>
      <c r="J1096" t="str">
        <f>IF(shipments[[#This Row],[Order_Status]] = "Delivered","Yes","No")</f>
        <v>Yes</v>
      </c>
      <c r="K1096" t="str">
        <f>TEXT(shipments[[#This Row],[Shipdate]],"MMMM")</f>
        <v>February</v>
      </c>
      <c r="L1096">
        <f>YEAR(shipments[[#This Row],[Shipdate]])</f>
        <v>2023</v>
      </c>
    </row>
    <row r="1097" spans="1:12" x14ac:dyDescent="0.3">
      <c r="A1097" t="s">
        <v>1101</v>
      </c>
      <c r="B1097" t="s">
        <v>7941</v>
      </c>
      <c r="C1097" t="s">
        <v>7931</v>
      </c>
      <c r="D1097" t="s">
        <v>7939</v>
      </c>
      <c r="E1097" s="1">
        <v>44994</v>
      </c>
      <c r="F1097" s="6">
        <v>12766.5</v>
      </c>
      <c r="G1097">
        <v>1064</v>
      </c>
      <c r="H1097" t="s">
        <v>3</v>
      </c>
      <c r="I1097">
        <f>IF(shipments[[#This Row],[Boxes]]&gt;0,shipments[[#This Row],[Amount]]/shipments[[#This Row],[Boxes]],"NA")</f>
        <v>11.998590225563909</v>
      </c>
      <c r="J1097" t="str">
        <f>IF(shipments[[#This Row],[Order_Status]] = "Delivered","Yes","No")</f>
        <v>Yes</v>
      </c>
      <c r="K1097" t="str">
        <f>TEXT(shipments[[#This Row],[Shipdate]],"MMMM")</f>
        <v>March</v>
      </c>
      <c r="L1097">
        <f>YEAR(shipments[[#This Row],[Shipdate]])</f>
        <v>2023</v>
      </c>
    </row>
    <row r="1098" spans="1:12" x14ac:dyDescent="0.3">
      <c r="A1098" s="21" t="s">
        <v>1102</v>
      </c>
      <c r="B1098" s="21" t="s">
        <v>7941</v>
      </c>
      <c r="C1098" s="21" t="s">
        <v>7932</v>
      </c>
      <c r="D1098" s="21" t="s">
        <v>7934</v>
      </c>
      <c r="E1098" s="22">
        <v>45484</v>
      </c>
      <c r="F1098" s="23">
        <v>6246</v>
      </c>
      <c r="G1098" s="21">
        <v>694</v>
      </c>
      <c r="H1098" s="21" t="s">
        <v>9</v>
      </c>
      <c r="I1098" s="21">
        <f>IF(shipments[[#This Row],[Boxes]]&gt;0,shipments[[#This Row],[Amount]]/shipments[[#This Row],[Boxes]],"NA")</f>
        <v>9</v>
      </c>
      <c r="J1098" s="21" t="str">
        <f>IF(shipments[[#This Row],[Order_Status]] = "Delivered","Yes","No")</f>
        <v>No</v>
      </c>
      <c r="K1098" s="21" t="str">
        <f>TEXT(shipments[[#This Row],[Shipdate]],"MMMM")</f>
        <v>July</v>
      </c>
      <c r="L1098" s="21">
        <f>YEAR(shipments[[#This Row],[Shipdate]])</f>
        <v>2024</v>
      </c>
    </row>
    <row r="1099" spans="1:12" x14ac:dyDescent="0.3">
      <c r="A1099" t="s">
        <v>1103</v>
      </c>
      <c r="B1099" t="s">
        <v>7941</v>
      </c>
      <c r="C1099" t="s">
        <v>7932</v>
      </c>
      <c r="D1099" t="s">
        <v>7934</v>
      </c>
      <c r="E1099" s="1">
        <v>45294</v>
      </c>
      <c r="F1099" s="6">
        <v>2416.5</v>
      </c>
      <c r="G1099">
        <v>242</v>
      </c>
      <c r="H1099" t="s">
        <v>3</v>
      </c>
      <c r="I1099">
        <f>IF(shipments[[#This Row],[Boxes]]&gt;0,shipments[[#This Row],[Amount]]/shipments[[#This Row],[Boxes]],"NA")</f>
        <v>9.9855371900826455</v>
      </c>
      <c r="J1099" t="str">
        <f>IF(shipments[[#This Row],[Order_Status]] = "Delivered","Yes","No")</f>
        <v>Yes</v>
      </c>
      <c r="K1099" t="str">
        <f>TEXT(shipments[[#This Row],[Shipdate]],"MMMM")</f>
        <v>January</v>
      </c>
      <c r="L1099">
        <f>YEAR(shipments[[#This Row],[Shipdate]])</f>
        <v>2024</v>
      </c>
    </row>
    <row r="1100" spans="1:12" x14ac:dyDescent="0.3">
      <c r="A1100" t="s">
        <v>1104</v>
      </c>
      <c r="B1100" t="s">
        <v>7941</v>
      </c>
      <c r="C1100" t="s">
        <v>7932</v>
      </c>
      <c r="D1100" t="s">
        <v>7935</v>
      </c>
      <c r="E1100" s="1">
        <v>45306</v>
      </c>
      <c r="F1100" s="6">
        <v>9130.5</v>
      </c>
      <c r="G1100">
        <v>1305</v>
      </c>
      <c r="H1100" t="s">
        <v>3</v>
      </c>
      <c r="I1100">
        <f>IF(shipments[[#This Row],[Boxes]]&gt;0,shipments[[#This Row],[Amount]]/shipments[[#This Row],[Boxes]],"NA")</f>
        <v>6.9965517241379311</v>
      </c>
      <c r="J1100" t="str">
        <f>IF(shipments[[#This Row],[Order_Status]] = "Delivered","Yes","No")</f>
        <v>Yes</v>
      </c>
      <c r="K1100" t="str">
        <f>TEXT(shipments[[#This Row],[Shipdate]],"MMMM")</f>
        <v>January</v>
      </c>
      <c r="L1100">
        <f>YEAR(shipments[[#This Row],[Shipdate]])</f>
        <v>2024</v>
      </c>
    </row>
    <row r="1101" spans="1:12" x14ac:dyDescent="0.3">
      <c r="A1101" t="s">
        <v>1105</v>
      </c>
      <c r="B1101" t="s">
        <v>7941</v>
      </c>
      <c r="C1101" t="s">
        <v>7932</v>
      </c>
      <c r="D1101" t="s">
        <v>7935</v>
      </c>
      <c r="E1101" s="1">
        <v>45117</v>
      </c>
      <c r="F1101" s="6">
        <v>733.5</v>
      </c>
      <c r="G1101">
        <v>82</v>
      </c>
      <c r="H1101" t="s">
        <v>3</v>
      </c>
      <c r="I1101">
        <f>IF(shipments[[#This Row],[Boxes]]&gt;0,shipments[[#This Row],[Amount]]/shipments[[#This Row],[Boxes]],"NA")</f>
        <v>8.9451219512195124</v>
      </c>
      <c r="J1101" t="str">
        <f>IF(shipments[[#This Row],[Order_Status]] = "Delivered","Yes","No")</f>
        <v>Yes</v>
      </c>
      <c r="K1101" t="str">
        <f>TEXT(shipments[[#This Row],[Shipdate]],"MMMM")</f>
        <v>July</v>
      </c>
      <c r="L1101">
        <f>YEAR(shipments[[#This Row],[Shipdate]])</f>
        <v>2023</v>
      </c>
    </row>
    <row r="1102" spans="1:12" x14ac:dyDescent="0.3">
      <c r="A1102" t="s">
        <v>1106</v>
      </c>
      <c r="B1102" t="s">
        <v>7941</v>
      </c>
      <c r="C1102" t="s">
        <v>7932</v>
      </c>
      <c r="D1102" t="s">
        <v>7937</v>
      </c>
      <c r="E1102" s="1">
        <v>44977</v>
      </c>
      <c r="F1102" s="6">
        <v>5179.5</v>
      </c>
      <c r="G1102">
        <v>576</v>
      </c>
      <c r="H1102" t="s">
        <v>3</v>
      </c>
      <c r="I1102">
        <f>IF(shipments[[#This Row],[Boxes]]&gt;0,shipments[[#This Row],[Amount]]/shipments[[#This Row],[Boxes]],"NA")</f>
        <v>8.9921875</v>
      </c>
      <c r="J1102" t="str">
        <f>IF(shipments[[#This Row],[Order_Status]] = "Delivered","Yes","No")</f>
        <v>Yes</v>
      </c>
      <c r="K1102" t="str">
        <f>TEXT(shipments[[#This Row],[Shipdate]],"MMMM")</f>
        <v>February</v>
      </c>
      <c r="L1102">
        <f>YEAR(shipments[[#This Row],[Shipdate]])</f>
        <v>2023</v>
      </c>
    </row>
    <row r="1103" spans="1:12" x14ac:dyDescent="0.3">
      <c r="A1103" s="21" t="s">
        <v>1107</v>
      </c>
      <c r="B1103" s="21" t="s">
        <v>7941</v>
      </c>
      <c r="C1103" s="21" t="s">
        <v>7932</v>
      </c>
      <c r="D1103" s="21" t="s">
        <v>7938</v>
      </c>
      <c r="E1103" s="22">
        <v>45530</v>
      </c>
      <c r="F1103" s="23">
        <v>3861</v>
      </c>
      <c r="G1103" s="21">
        <v>483</v>
      </c>
      <c r="H1103" s="21" t="s">
        <v>9</v>
      </c>
      <c r="I1103" s="21">
        <f>IF(shipments[[#This Row],[Boxes]]&gt;0,shipments[[#This Row],[Amount]]/shipments[[#This Row],[Boxes]],"NA")</f>
        <v>7.9937888198757765</v>
      </c>
      <c r="J1103" s="21" t="str">
        <f>IF(shipments[[#This Row],[Order_Status]] = "Delivered","Yes","No")</f>
        <v>No</v>
      </c>
      <c r="K1103" s="21" t="str">
        <f>TEXT(shipments[[#This Row],[Shipdate]],"MMMM")</f>
        <v>August</v>
      </c>
      <c r="L1103" s="21">
        <f>YEAR(shipments[[#This Row],[Shipdate]])</f>
        <v>2024</v>
      </c>
    </row>
    <row r="1104" spans="1:12" x14ac:dyDescent="0.3">
      <c r="A1104" t="s">
        <v>1108</v>
      </c>
      <c r="B1104" t="s">
        <v>7941</v>
      </c>
      <c r="C1104" t="s">
        <v>7932</v>
      </c>
      <c r="D1104" t="s">
        <v>7939</v>
      </c>
      <c r="E1104" s="1">
        <v>45050</v>
      </c>
      <c r="F1104" s="6">
        <v>4963.5</v>
      </c>
      <c r="G1104">
        <v>497</v>
      </c>
      <c r="H1104" t="s">
        <v>3</v>
      </c>
      <c r="I1104">
        <f>IF(shipments[[#This Row],[Boxes]]&gt;0,shipments[[#This Row],[Amount]]/shipments[[#This Row],[Boxes]],"NA")</f>
        <v>9.986921529175051</v>
      </c>
      <c r="J1104" t="str">
        <f>IF(shipments[[#This Row],[Order_Status]] = "Delivered","Yes","No")</f>
        <v>Yes</v>
      </c>
      <c r="K1104" t="str">
        <f>TEXT(shipments[[#This Row],[Shipdate]],"MMMM")</f>
        <v>May</v>
      </c>
      <c r="L1104">
        <f>YEAR(shipments[[#This Row],[Shipdate]])</f>
        <v>2023</v>
      </c>
    </row>
    <row r="1105" spans="1:12" x14ac:dyDescent="0.3">
      <c r="A1105" t="s">
        <v>1109</v>
      </c>
      <c r="B1105" t="s">
        <v>7941</v>
      </c>
      <c r="C1105" t="s">
        <v>7933</v>
      </c>
      <c r="D1105" t="s">
        <v>7934</v>
      </c>
      <c r="E1105" s="1">
        <v>45450</v>
      </c>
      <c r="F1105" s="6">
        <v>4383</v>
      </c>
      <c r="G1105">
        <v>209</v>
      </c>
      <c r="H1105" t="s">
        <v>3</v>
      </c>
      <c r="I1105">
        <f>IF(shipments[[#This Row],[Boxes]]&gt;0,shipments[[#This Row],[Amount]]/shipments[[#This Row],[Boxes]],"NA")</f>
        <v>20.971291866028707</v>
      </c>
      <c r="J1105" t="str">
        <f>IF(shipments[[#This Row],[Order_Status]] = "Delivered","Yes","No")</f>
        <v>Yes</v>
      </c>
      <c r="K1105" t="str">
        <f>TEXT(shipments[[#This Row],[Shipdate]],"MMMM")</f>
        <v>June</v>
      </c>
      <c r="L1105">
        <f>YEAR(shipments[[#This Row],[Shipdate]])</f>
        <v>2024</v>
      </c>
    </row>
    <row r="1106" spans="1:12" x14ac:dyDescent="0.3">
      <c r="A1106" t="s">
        <v>1110</v>
      </c>
      <c r="B1106" t="s">
        <v>7942</v>
      </c>
      <c r="C1106" t="s">
        <v>7912</v>
      </c>
      <c r="D1106" t="s">
        <v>7939</v>
      </c>
      <c r="E1106" s="1">
        <v>45014</v>
      </c>
      <c r="F1106" s="6">
        <v>4956.75</v>
      </c>
      <c r="G1106">
        <v>355</v>
      </c>
      <c r="H1106" t="s">
        <v>3</v>
      </c>
      <c r="I1106">
        <f>IF(shipments[[#This Row],[Boxes]]&gt;0,shipments[[#This Row],[Amount]]/shipments[[#This Row],[Boxes]],"NA")</f>
        <v>13.962676056338028</v>
      </c>
      <c r="J1106" t="str">
        <f>IF(shipments[[#This Row],[Order_Status]] = "Delivered","Yes","No")</f>
        <v>Yes</v>
      </c>
      <c r="K1106" t="str">
        <f>TEXT(shipments[[#This Row],[Shipdate]],"MMMM")</f>
        <v>March</v>
      </c>
      <c r="L1106">
        <f>YEAR(shipments[[#This Row],[Shipdate]])</f>
        <v>2023</v>
      </c>
    </row>
    <row r="1107" spans="1:12" x14ac:dyDescent="0.3">
      <c r="A1107" t="s">
        <v>1111</v>
      </c>
      <c r="B1107" t="s">
        <v>7942</v>
      </c>
      <c r="C1107" t="s">
        <v>7912</v>
      </c>
      <c r="D1107" t="s">
        <v>7937</v>
      </c>
      <c r="E1107" s="1">
        <v>45288</v>
      </c>
      <c r="F1107" s="6">
        <v>5958</v>
      </c>
      <c r="G1107">
        <v>426</v>
      </c>
      <c r="H1107" t="s">
        <v>3</v>
      </c>
      <c r="I1107">
        <f>IF(shipments[[#This Row],[Boxes]]&gt;0,shipments[[#This Row],[Amount]]/shipments[[#This Row],[Boxes]],"NA")</f>
        <v>13.985915492957746</v>
      </c>
      <c r="J1107" t="str">
        <f>IF(shipments[[#This Row],[Order_Status]] = "Delivered","Yes","No")</f>
        <v>Yes</v>
      </c>
      <c r="K1107" t="str">
        <f>TEXT(shipments[[#This Row],[Shipdate]],"MMMM")</f>
        <v>December</v>
      </c>
      <c r="L1107">
        <f>YEAR(shipments[[#This Row],[Shipdate]])</f>
        <v>2023</v>
      </c>
    </row>
    <row r="1108" spans="1:12" x14ac:dyDescent="0.3">
      <c r="A1108" t="s">
        <v>1112</v>
      </c>
      <c r="B1108" t="s">
        <v>7942</v>
      </c>
      <c r="C1108" t="s">
        <v>7912</v>
      </c>
      <c r="D1108" t="s">
        <v>7935</v>
      </c>
      <c r="E1108" s="1">
        <v>45147</v>
      </c>
      <c r="F1108" s="6">
        <v>1656</v>
      </c>
      <c r="G1108">
        <v>138</v>
      </c>
      <c r="H1108" t="s">
        <v>3</v>
      </c>
      <c r="I1108">
        <f>IF(shipments[[#This Row],[Boxes]]&gt;0,shipments[[#This Row],[Amount]]/shipments[[#This Row],[Boxes]],"NA")</f>
        <v>12</v>
      </c>
      <c r="J1108" t="str">
        <f>IF(shipments[[#This Row],[Order_Status]] = "Delivered","Yes","No")</f>
        <v>Yes</v>
      </c>
      <c r="K1108" t="str">
        <f>TEXT(shipments[[#This Row],[Shipdate]],"MMMM")</f>
        <v>August</v>
      </c>
      <c r="L1108">
        <f>YEAR(shipments[[#This Row],[Shipdate]])</f>
        <v>2023</v>
      </c>
    </row>
    <row r="1109" spans="1:12" x14ac:dyDescent="0.3">
      <c r="A1109" t="s">
        <v>1113</v>
      </c>
      <c r="B1109" t="s">
        <v>7942</v>
      </c>
      <c r="C1109" t="s">
        <v>7912</v>
      </c>
      <c r="D1109" t="s">
        <v>7935</v>
      </c>
      <c r="E1109" s="1">
        <v>45240</v>
      </c>
      <c r="F1109" s="6">
        <v>582.75</v>
      </c>
      <c r="G1109">
        <v>42</v>
      </c>
      <c r="H1109" t="s">
        <v>3</v>
      </c>
      <c r="I1109">
        <f>IF(shipments[[#This Row],[Boxes]]&gt;0,shipments[[#This Row],[Amount]]/shipments[[#This Row],[Boxes]],"NA")</f>
        <v>13.875</v>
      </c>
      <c r="J1109" t="str">
        <f>IF(shipments[[#This Row],[Order_Status]] = "Delivered","Yes","No")</f>
        <v>Yes</v>
      </c>
      <c r="K1109" t="str">
        <f>TEXT(shipments[[#This Row],[Shipdate]],"MMMM")</f>
        <v>November</v>
      </c>
      <c r="L1109">
        <f>YEAR(shipments[[#This Row],[Shipdate]])</f>
        <v>2023</v>
      </c>
    </row>
    <row r="1110" spans="1:12" x14ac:dyDescent="0.3">
      <c r="A1110" t="s">
        <v>1114</v>
      </c>
      <c r="B1110" t="s">
        <v>7942</v>
      </c>
      <c r="C1110" t="s">
        <v>7913</v>
      </c>
      <c r="D1110" t="s">
        <v>7934</v>
      </c>
      <c r="E1110" s="1">
        <v>45412</v>
      </c>
      <c r="F1110" s="6">
        <v>4520.25</v>
      </c>
      <c r="G1110">
        <v>283</v>
      </c>
      <c r="H1110" t="s">
        <v>3</v>
      </c>
      <c r="I1110">
        <f>IF(shipments[[#This Row],[Boxes]]&gt;0,shipments[[#This Row],[Amount]]/shipments[[#This Row],[Boxes]],"NA")</f>
        <v>15.972614840989399</v>
      </c>
      <c r="J1110" t="str">
        <f>IF(shipments[[#This Row],[Order_Status]] = "Delivered","Yes","No")</f>
        <v>Yes</v>
      </c>
      <c r="K1110" t="str">
        <f>TEXT(shipments[[#This Row],[Shipdate]],"MMMM")</f>
        <v>April</v>
      </c>
      <c r="L1110">
        <f>YEAR(shipments[[#This Row],[Shipdate]])</f>
        <v>2024</v>
      </c>
    </row>
    <row r="1111" spans="1:12" x14ac:dyDescent="0.3">
      <c r="A1111" s="21" t="s">
        <v>1115</v>
      </c>
      <c r="B1111" s="21" t="s">
        <v>7942</v>
      </c>
      <c r="C1111" s="21" t="s">
        <v>7914</v>
      </c>
      <c r="D1111" s="21" t="s">
        <v>7935</v>
      </c>
      <c r="E1111" s="22">
        <v>45104</v>
      </c>
      <c r="F1111" s="23">
        <v>6313.5</v>
      </c>
      <c r="G1111" s="21">
        <v>527</v>
      </c>
      <c r="H1111" s="21" t="s">
        <v>25</v>
      </c>
      <c r="I1111" s="21">
        <f>IF(shipments[[#This Row],[Boxes]]&gt;0,shipments[[#This Row],[Amount]]/shipments[[#This Row],[Boxes]],"NA")</f>
        <v>11.980075901328274</v>
      </c>
      <c r="J1111" s="21" t="str">
        <f>IF(shipments[[#This Row],[Order_Status]] = "Delivered","Yes","No")</f>
        <v>No</v>
      </c>
      <c r="K1111" s="21" t="str">
        <f>TEXT(shipments[[#This Row],[Shipdate]],"MMMM")</f>
        <v>June</v>
      </c>
      <c r="L1111" s="21">
        <f>YEAR(shipments[[#This Row],[Shipdate]])</f>
        <v>2023</v>
      </c>
    </row>
    <row r="1112" spans="1:12" x14ac:dyDescent="0.3">
      <c r="A1112" t="s">
        <v>1116</v>
      </c>
      <c r="B1112" t="s">
        <v>7942</v>
      </c>
      <c r="C1112" t="s">
        <v>7914</v>
      </c>
      <c r="D1112" t="s">
        <v>7938</v>
      </c>
      <c r="E1112" s="1">
        <v>45209</v>
      </c>
      <c r="F1112" s="6">
        <v>6837.75</v>
      </c>
      <c r="G1112">
        <v>622</v>
      </c>
      <c r="H1112" t="s">
        <v>3</v>
      </c>
      <c r="I1112">
        <f>IF(shipments[[#This Row],[Boxes]]&gt;0,shipments[[#This Row],[Amount]]/shipments[[#This Row],[Boxes]],"NA")</f>
        <v>10.993167202572348</v>
      </c>
      <c r="J1112" t="str">
        <f>IF(shipments[[#This Row],[Order_Status]] = "Delivered","Yes","No")</f>
        <v>Yes</v>
      </c>
      <c r="K1112" t="str">
        <f>TEXT(shipments[[#This Row],[Shipdate]],"MMMM")</f>
        <v>October</v>
      </c>
      <c r="L1112">
        <f>YEAR(shipments[[#This Row],[Shipdate]])</f>
        <v>2023</v>
      </c>
    </row>
    <row r="1113" spans="1:12" x14ac:dyDescent="0.3">
      <c r="A1113" t="s">
        <v>1117</v>
      </c>
      <c r="B1113" t="s">
        <v>7942</v>
      </c>
      <c r="C1113" t="s">
        <v>7915</v>
      </c>
      <c r="D1113" t="s">
        <v>7934</v>
      </c>
      <c r="E1113" s="1">
        <v>44957</v>
      </c>
      <c r="F1113" s="6">
        <v>4945.5</v>
      </c>
      <c r="G1113">
        <v>707</v>
      </c>
      <c r="H1113" t="s">
        <v>3</v>
      </c>
      <c r="I1113">
        <f>IF(shipments[[#This Row],[Boxes]]&gt;0,shipments[[#This Row],[Amount]]/shipments[[#This Row],[Boxes]],"NA")</f>
        <v>6.9950495049504955</v>
      </c>
      <c r="J1113" t="str">
        <f>IF(shipments[[#This Row],[Order_Status]] = "Delivered","Yes","No")</f>
        <v>Yes</v>
      </c>
      <c r="K1113" t="str">
        <f>TEXT(shipments[[#This Row],[Shipdate]],"MMMM")</f>
        <v>January</v>
      </c>
      <c r="L1113">
        <f>YEAR(shipments[[#This Row],[Shipdate]])</f>
        <v>2023</v>
      </c>
    </row>
    <row r="1114" spans="1:12" x14ac:dyDescent="0.3">
      <c r="A1114" t="s">
        <v>1118</v>
      </c>
      <c r="B1114" t="s">
        <v>7942</v>
      </c>
      <c r="C1114" t="s">
        <v>7915</v>
      </c>
      <c r="D1114" t="s">
        <v>7934</v>
      </c>
      <c r="E1114" s="1">
        <v>45147</v>
      </c>
      <c r="F1114" s="6">
        <v>13630.5</v>
      </c>
      <c r="G1114">
        <v>1704</v>
      </c>
      <c r="H1114" t="s">
        <v>3</v>
      </c>
      <c r="I1114">
        <f>IF(shipments[[#This Row],[Boxes]]&gt;0,shipments[[#This Row],[Amount]]/shipments[[#This Row],[Boxes]],"NA")</f>
        <v>7.999119718309859</v>
      </c>
      <c r="J1114" t="str">
        <f>IF(shipments[[#This Row],[Order_Status]] = "Delivered","Yes","No")</f>
        <v>Yes</v>
      </c>
      <c r="K1114" t="str">
        <f>TEXT(shipments[[#This Row],[Shipdate]],"MMMM")</f>
        <v>August</v>
      </c>
      <c r="L1114">
        <f>YEAR(shipments[[#This Row],[Shipdate]])</f>
        <v>2023</v>
      </c>
    </row>
    <row r="1115" spans="1:12" x14ac:dyDescent="0.3">
      <c r="A1115" s="21" t="s">
        <v>1119</v>
      </c>
      <c r="B1115" s="21" t="s">
        <v>7942</v>
      </c>
      <c r="C1115" s="21" t="s">
        <v>7915</v>
      </c>
      <c r="D1115" s="21" t="s">
        <v>7934</v>
      </c>
      <c r="E1115" s="22">
        <v>45503</v>
      </c>
      <c r="F1115" s="23">
        <v>4635</v>
      </c>
      <c r="G1115" s="21">
        <v>663</v>
      </c>
      <c r="H1115" s="21" t="s">
        <v>9</v>
      </c>
      <c r="I1115" s="21">
        <f>IF(shipments[[#This Row],[Boxes]]&gt;0,shipments[[#This Row],[Amount]]/shipments[[#This Row],[Boxes]],"NA")</f>
        <v>6.9909502262443439</v>
      </c>
      <c r="J1115" s="21" t="str">
        <f>IF(shipments[[#This Row],[Order_Status]] = "Delivered","Yes","No")</f>
        <v>No</v>
      </c>
      <c r="K1115" s="21" t="str">
        <f>TEXT(shipments[[#This Row],[Shipdate]],"MMMM")</f>
        <v>July</v>
      </c>
      <c r="L1115" s="21">
        <f>YEAR(shipments[[#This Row],[Shipdate]])</f>
        <v>2024</v>
      </c>
    </row>
    <row r="1116" spans="1:12" x14ac:dyDescent="0.3">
      <c r="A1116" t="s">
        <v>1120</v>
      </c>
      <c r="B1116" t="s">
        <v>7942</v>
      </c>
      <c r="C1116" t="s">
        <v>7915</v>
      </c>
      <c r="D1116" t="s">
        <v>7935</v>
      </c>
      <c r="E1116" s="1">
        <v>44971</v>
      </c>
      <c r="F1116" s="6">
        <v>13644</v>
      </c>
      <c r="G1116">
        <v>1950</v>
      </c>
      <c r="H1116" t="s">
        <v>3</v>
      </c>
      <c r="I1116">
        <f>IF(shipments[[#This Row],[Boxes]]&gt;0,shipments[[#This Row],[Amount]]/shipments[[#This Row],[Boxes]],"NA")</f>
        <v>6.9969230769230766</v>
      </c>
      <c r="J1116" t="str">
        <f>IF(shipments[[#This Row],[Order_Status]] = "Delivered","Yes","No")</f>
        <v>Yes</v>
      </c>
      <c r="K1116" t="str">
        <f>TEXT(shipments[[#This Row],[Shipdate]],"MMMM")</f>
        <v>February</v>
      </c>
      <c r="L1116">
        <f>YEAR(shipments[[#This Row],[Shipdate]])</f>
        <v>2023</v>
      </c>
    </row>
    <row r="1117" spans="1:12" x14ac:dyDescent="0.3">
      <c r="A1117" t="s">
        <v>1121</v>
      </c>
      <c r="B1117" t="s">
        <v>7942</v>
      </c>
      <c r="C1117" t="s">
        <v>7915</v>
      </c>
      <c r="D1117" t="s">
        <v>7934</v>
      </c>
      <c r="E1117" s="1">
        <v>45436</v>
      </c>
      <c r="F1117" s="6">
        <v>2216.25</v>
      </c>
      <c r="G1117">
        <v>278</v>
      </c>
      <c r="H1117" t="s">
        <v>3</v>
      </c>
      <c r="I1117">
        <f>IF(shipments[[#This Row],[Boxes]]&gt;0,shipments[[#This Row],[Amount]]/shipments[[#This Row],[Boxes]],"NA")</f>
        <v>7.9721223021582732</v>
      </c>
      <c r="J1117" t="str">
        <f>IF(shipments[[#This Row],[Order_Status]] = "Delivered","Yes","No")</f>
        <v>Yes</v>
      </c>
      <c r="K1117" t="str">
        <f>TEXT(shipments[[#This Row],[Shipdate]],"MMMM")</f>
        <v>May</v>
      </c>
      <c r="L1117">
        <f>YEAR(shipments[[#This Row],[Shipdate]])</f>
        <v>2024</v>
      </c>
    </row>
    <row r="1118" spans="1:12" x14ac:dyDescent="0.3">
      <c r="A1118" s="21" t="s">
        <v>1122</v>
      </c>
      <c r="B1118" s="21" t="s">
        <v>7942</v>
      </c>
      <c r="C1118" s="21" t="s">
        <v>7915</v>
      </c>
      <c r="D1118" s="21" t="s">
        <v>7935</v>
      </c>
      <c r="E1118" s="22">
        <v>45492</v>
      </c>
      <c r="F1118" s="23">
        <v>3075.75</v>
      </c>
      <c r="G1118" s="21">
        <v>342</v>
      </c>
      <c r="H1118" s="21" t="s">
        <v>9</v>
      </c>
      <c r="I1118" s="21">
        <f>IF(shipments[[#This Row],[Boxes]]&gt;0,shipments[[#This Row],[Amount]]/shipments[[#This Row],[Boxes]],"NA")</f>
        <v>8.9934210526315788</v>
      </c>
      <c r="J1118" s="21" t="str">
        <f>IF(shipments[[#This Row],[Order_Status]] = "Delivered","Yes","No")</f>
        <v>No</v>
      </c>
      <c r="K1118" s="21" t="str">
        <f>TEXT(shipments[[#This Row],[Shipdate]],"MMMM")</f>
        <v>July</v>
      </c>
      <c r="L1118" s="21">
        <f>YEAR(shipments[[#This Row],[Shipdate]])</f>
        <v>2024</v>
      </c>
    </row>
    <row r="1119" spans="1:12" x14ac:dyDescent="0.3">
      <c r="A1119" t="s">
        <v>1123</v>
      </c>
      <c r="B1119" t="s">
        <v>7942</v>
      </c>
      <c r="C1119" t="s">
        <v>7915</v>
      </c>
      <c r="D1119" t="s">
        <v>7937</v>
      </c>
      <c r="E1119" s="1">
        <v>45273</v>
      </c>
      <c r="F1119" s="6">
        <v>7780.5</v>
      </c>
      <c r="G1119">
        <v>1112</v>
      </c>
      <c r="H1119" t="s">
        <v>3</v>
      </c>
      <c r="I1119">
        <f>IF(shipments[[#This Row],[Boxes]]&gt;0,shipments[[#This Row],[Amount]]/shipments[[#This Row],[Boxes]],"NA")</f>
        <v>6.9968525179856114</v>
      </c>
      <c r="J1119" t="str">
        <f>IF(shipments[[#This Row],[Order_Status]] = "Delivered","Yes","No")</f>
        <v>Yes</v>
      </c>
      <c r="K1119" t="str">
        <f>TEXT(shipments[[#This Row],[Shipdate]],"MMMM")</f>
        <v>December</v>
      </c>
      <c r="L1119">
        <f>YEAR(shipments[[#This Row],[Shipdate]])</f>
        <v>2023</v>
      </c>
    </row>
    <row r="1120" spans="1:12" x14ac:dyDescent="0.3">
      <c r="A1120" t="s">
        <v>1124</v>
      </c>
      <c r="B1120" t="s">
        <v>7942</v>
      </c>
      <c r="C1120" t="s">
        <v>7915</v>
      </c>
      <c r="D1120" t="s">
        <v>7939</v>
      </c>
      <c r="E1120" s="1">
        <v>45355</v>
      </c>
      <c r="F1120" s="6">
        <v>2589.75</v>
      </c>
      <c r="G1120">
        <v>518</v>
      </c>
      <c r="H1120" t="s">
        <v>3</v>
      </c>
      <c r="I1120">
        <f>IF(shipments[[#This Row],[Boxes]]&gt;0,shipments[[#This Row],[Amount]]/shipments[[#This Row],[Boxes]],"NA")</f>
        <v>4.9995173745173744</v>
      </c>
      <c r="J1120" t="str">
        <f>IF(shipments[[#This Row],[Order_Status]] = "Delivered","Yes","No")</f>
        <v>Yes</v>
      </c>
      <c r="K1120" t="str">
        <f>TEXT(shipments[[#This Row],[Shipdate]],"MMMM")</f>
        <v>March</v>
      </c>
      <c r="L1120">
        <f>YEAR(shipments[[#This Row],[Shipdate]])</f>
        <v>2024</v>
      </c>
    </row>
    <row r="1121" spans="1:12" x14ac:dyDescent="0.3">
      <c r="A1121" t="s">
        <v>1125</v>
      </c>
      <c r="B1121" t="s">
        <v>7942</v>
      </c>
      <c r="C1121" t="s">
        <v>7916</v>
      </c>
      <c r="D1121" t="s">
        <v>7934</v>
      </c>
      <c r="E1121" s="1">
        <v>45224</v>
      </c>
      <c r="F1121" s="6">
        <v>375.75</v>
      </c>
      <c r="G1121">
        <v>76</v>
      </c>
      <c r="H1121" t="s">
        <v>3</v>
      </c>
      <c r="I1121">
        <f>IF(shipments[[#This Row],[Boxes]]&gt;0,shipments[[#This Row],[Amount]]/shipments[[#This Row],[Boxes]],"NA")</f>
        <v>4.9440789473684212</v>
      </c>
      <c r="J1121" t="str">
        <f>IF(shipments[[#This Row],[Order_Status]] = "Delivered","Yes","No")</f>
        <v>Yes</v>
      </c>
      <c r="K1121" t="str">
        <f>TEXT(shipments[[#This Row],[Shipdate]],"MMMM")</f>
        <v>October</v>
      </c>
      <c r="L1121">
        <f>YEAR(shipments[[#This Row],[Shipdate]])</f>
        <v>2023</v>
      </c>
    </row>
    <row r="1122" spans="1:12" x14ac:dyDescent="0.3">
      <c r="A1122" t="s">
        <v>1126</v>
      </c>
      <c r="B1122" t="s">
        <v>7942</v>
      </c>
      <c r="C1122" t="s">
        <v>7916</v>
      </c>
      <c r="D1122" t="s">
        <v>7935</v>
      </c>
      <c r="E1122" s="1">
        <v>45098</v>
      </c>
      <c r="F1122" s="6">
        <v>1377</v>
      </c>
      <c r="G1122">
        <v>276</v>
      </c>
      <c r="H1122" t="s">
        <v>3</v>
      </c>
      <c r="I1122">
        <f>IF(shipments[[#This Row],[Boxes]]&gt;0,shipments[[#This Row],[Amount]]/shipments[[#This Row],[Boxes]],"NA")</f>
        <v>4.9891304347826084</v>
      </c>
      <c r="J1122" t="str">
        <f>IF(shipments[[#This Row],[Order_Status]] = "Delivered","Yes","No")</f>
        <v>Yes</v>
      </c>
      <c r="K1122" t="str">
        <f>TEXT(shipments[[#This Row],[Shipdate]],"MMMM")</f>
        <v>June</v>
      </c>
      <c r="L1122">
        <f>YEAR(shipments[[#This Row],[Shipdate]])</f>
        <v>2023</v>
      </c>
    </row>
    <row r="1123" spans="1:12" x14ac:dyDescent="0.3">
      <c r="A1123" t="s">
        <v>1127</v>
      </c>
      <c r="B1123" t="s">
        <v>7942</v>
      </c>
      <c r="C1123" t="s">
        <v>7916</v>
      </c>
      <c r="D1123" t="s">
        <v>7939</v>
      </c>
      <c r="E1123" s="1">
        <v>45196</v>
      </c>
      <c r="F1123" s="6">
        <v>10521</v>
      </c>
      <c r="G1123">
        <v>2105</v>
      </c>
      <c r="H1123" t="s">
        <v>3</v>
      </c>
      <c r="I1123">
        <f>IF(shipments[[#This Row],[Boxes]]&gt;0,shipments[[#This Row],[Amount]]/shipments[[#This Row],[Boxes]],"NA")</f>
        <v>4.998099762470309</v>
      </c>
      <c r="J1123" t="str">
        <f>IF(shipments[[#This Row],[Order_Status]] = "Delivered","Yes","No")</f>
        <v>Yes</v>
      </c>
      <c r="K1123" t="str">
        <f>TEXT(shipments[[#This Row],[Shipdate]],"MMMM")</f>
        <v>September</v>
      </c>
      <c r="L1123">
        <f>YEAR(shipments[[#This Row],[Shipdate]])</f>
        <v>2023</v>
      </c>
    </row>
    <row r="1124" spans="1:12" x14ac:dyDescent="0.3">
      <c r="A1124" t="s">
        <v>1128</v>
      </c>
      <c r="B1124" t="s">
        <v>7942</v>
      </c>
      <c r="C1124" t="s">
        <v>7916</v>
      </c>
      <c r="D1124" t="s">
        <v>7935</v>
      </c>
      <c r="E1124" s="1">
        <v>45124</v>
      </c>
      <c r="F1124" s="6">
        <v>2616.75</v>
      </c>
      <c r="G1124">
        <v>291</v>
      </c>
      <c r="H1124" t="s">
        <v>3</v>
      </c>
      <c r="I1124">
        <f>IF(shipments[[#This Row],[Boxes]]&gt;0,shipments[[#This Row],[Amount]]/shipments[[#This Row],[Boxes]],"NA")</f>
        <v>8.9922680412371125</v>
      </c>
      <c r="J1124" t="str">
        <f>IF(shipments[[#This Row],[Order_Status]] = "Delivered","Yes","No")</f>
        <v>Yes</v>
      </c>
      <c r="K1124" t="str">
        <f>TEXT(shipments[[#This Row],[Shipdate]],"MMMM")</f>
        <v>July</v>
      </c>
      <c r="L1124">
        <f>YEAR(shipments[[#This Row],[Shipdate]])</f>
        <v>2023</v>
      </c>
    </row>
    <row r="1125" spans="1:12" x14ac:dyDescent="0.3">
      <c r="A1125" t="s">
        <v>1129</v>
      </c>
      <c r="B1125" t="s">
        <v>7942</v>
      </c>
      <c r="C1125" t="s">
        <v>7916</v>
      </c>
      <c r="D1125" t="s">
        <v>7939</v>
      </c>
      <c r="E1125" s="1">
        <v>45310</v>
      </c>
      <c r="F1125" s="6">
        <v>438.75</v>
      </c>
      <c r="G1125">
        <v>88</v>
      </c>
      <c r="H1125" t="s">
        <v>3</v>
      </c>
      <c r="I1125">
        <f>IF(shipments[[#This Row],[Boxes]]&gt;0,shipments[[#This Row],[Amount]]/shipments[[#This Row],[Boxes]],"NA")</f>
        <v>4.9857954545454541</v>
      </c>
      <c r="J1125" t="str">
        <f>IF(shipments[[#This Row],[Order_Status]] = "Delivered","Yes","No")</f>
        <v>Yes</v>
      </c>
      <c r="K1125" t="str">
        <f>TEXT(shipments[[#This Row],[Shipdate]],"MMMM")</f>
        <v>January</v>
      </c>
      <c r="L1125">
        <f>YEAR(shipments[[#This Row],[Shipdate]])</f>
        <v>2024</v>
      </c>
    </row>
    <row r="1126" spans="1:12" x14ac:dyDescent="0.3">
      <c r="A1126" t="s">
        <v>1130</v>
      </c>
      <c r="B1126" t="s">
        <v>7942</v>
      </c>
      <c r="C1126" t="s">
        <v>7917</v>
      </c>
      <c r="D1126" t="s">
        <v>7939</v>
      </c>
      <c r="E1126" s="1">
        <v>45322</v>
      </c>
      <c r="F1126" s="6">
        <v>4225.5</v>
      </c>
      <c r="G1126">
        <v>177</v>
      </c>
      <c r="H1126" t="s">
        <v>3</v>
      </c>
      <c r="I1126">
        <f>IF(shipments[[#This Row],[Boxes]]&gt;0,shipments[[#This Row],[Amount]]/shipments[[#This Row],[Boxes]],"NA")</f>
        <v>23.872881355932204</v>
      </c>
      <c r="J1126" t="str">
        <f>IF(shipments[[#This Row],[Order_Status]] = "Delivered","Yes","No")</f>
        <v>Yes</v>
      </c>
      <c r="K1126" t="str">
        <f>TEXT(shipments[[#This Row],[Shipdate]],"MMMM")</f>
        <v>January</v>
      </c>
      <c r="L1126">
        <f>YEAR(shipments[[#This Row],[Shipdate]])</f>
        <v>2024</v>
      </c>
    </row>
    <row r="1127" spans="1:12" x14ac:dyDescent="0.3">
      <c r="A1127" t="s">
        <v>1131</v>
      </c>
      <c r="B1127" t="s">
        <v>7942</v>
      </c>
      <c r="C1127" t="s">
        <v>7917</v>
      </c>
      <c r="D1127" t="s">
        <v>7938</v>
      </c>
      <c r="E1127" s="1">
        <v>45300</v>
      </c>
      <c r="F1127" s="6">
        <v>1233</v>
      </c>
      <c r="G1127">
        <v>48</v>
      </c>
      <c r="H1127" t="s">
        <v>3</v>
      </c>
      <c r="I1127">
        <f>IF(shipments[[#This Row],[Boxes]]&gt;0,shipments[[#This Row],[Amount]]/shipments[[#This Row],[Boxes]],"NA")</f>
        <v>25.6875</v>
      </c>
      <c r="J1127" t="str">
        <f>IF(shipments[[#This Row],[Order_Status]] = "Delivered","Yes","No")</f>
        <v>Yes</v>
      </c>
      <c r="K1127" t="str">
        <f>TEXT(shipments[[#This Row],[Shipdate]],"MMMM")</f>
        <v>January</v>
      </c>
      <c r="L1127">
        <f>YEAR(shipments[[#This Row],[Shipdate]])</f>
        <v>2024</v>
      </c>
    </row>
    <row r="1128" spans="1:12" x14ac:dyDescent="0.3">
      <c r="A1128" t="s">
        <v>1132</v>
      </c>
      <c r="B1128" t="s">
        <v>7942</v>
      </c>
      <c r="C1128" t="s">
        <v>7918</v>
      </c>
      <c r="D1128" t="s">
        <v>7934</v>
      </c>
      <c r="E1128" s="1">
        <v>45378</v>
      </c>
      <c r="F1128" s="6">
        <v>4621.5</v>
      </c>
      <c r="G1128">
        <v>178</v>
      </c>
      <c r="H1128" t="s">
        <v>3</v>
      </c>
      <c r="I1128">
        <f>IF(shipments[[#This Row],[Boxes]]&gt;0,shipments[[#This Row],[Amount]]/shipments[[#This Row],[Boxes]],"NA")</f>
        <v>25.963483146067414</v>
      </c>
      <c r="J1128" t="str">
        <f>IF(shipments[[#This Row],[Order_Status]] = "Delivered","Yes","No")</f>
        <v>Yes</v>
      </c>
      <c r="K1128" t="str">
        <f>TEXT(shipments[[#This Row],[Shipdate]],"MMMM")</f>
        <v>March</v>
      </c>
      <c r="L1128">
        <f>YEAR(shipments[[#This Row],[Shipdate]])</f>
        <v>2024</v>
      </c>
    </row>
    <row r="1129" spans="1:12" x14ac:dyDescent="0.3">
      <c r="A1129" t="s">
        <v>1133</v>
      </c>
      <c r="B1129" t="s">
        <v>7942</v>
      </c>
      <c r="C1129" t="s">
        <v>7918</v>
      </c>
      <c r="D1129" t="s">
        <v>7939</v>
      </c>
      <c r="E1129" s="1">
        <v>45300</v>
      </c>
      <c r="F1129" s="6">
        <v>5890.5</v>
      </c>
      <c r="G1129">
        <v>246</v>
      </c>
      <c r="H1129" t="s">
        <v>3</v>
      </c>
      <c r="I1129">
        <f>IF(shipments[[#This Row],[Boxes]]&gt;0,shipments[[#This Row],[Amount]]/shipments[[#This Row],[Boxes]],"NA")</f>
        <v>23.945121951219512</v>
      </c>
      <c r="J1129" t="str">
        <f>IF(shipments[[#This Row],[Order_Status]] = "Delivered","Yes","No")</f>
        <v>Yes</v>
      </c>
      <c r="K1129" t="str">
        <f>TEXT(shipments[[#This Row],[Shipdate]],"MMMM")</f>
        <v>January</v>
      </c>
      <c r="L1129">
        <f>YEAR(shipments[[#This Row],[Shipdate]])</f>
        <v>2024</v>
      </c>
    </row>
    <row r="1130" spans="1:12" x14ac:dyDescent="0.3">
      <c r="A1130" t="s">
        <v>1134</v>
      </c>
      <c r="B1130" t="s">
        <v>7942</v>
      </c>
      <c r="C1130" t="s">
        <v>7918</v>
      </c>
      <c r="D1130" t="s">
        <v>7935</v>
      </c>
      <c r="E1130" s="1">
        <v>45373</v>
      </c>
      <c r="F1130" s="6">
        <v>5328</v>
      </c>
      <c r="G1130">
        <v>222</v>
      </c>
      <c r="H1130" t="s">
        <v>3</v>
      </c>
      <c r="I1130">
        <f>IF(shipments[[#This Row],[Boxes]]&gt;0,shipments[[#This Row],[Amount]]/shipments[[#This Row],[Boxes]],"NA")</f>
        <v>24</v>
      </c>
      <c r="J1130" t="str">
        <f>IF(shipments[[#This Row],[Order_Status]] = "Delivered","Yes","No")</f>
        <v>Yes</v>
      </c>
      <c r="K1130" t="str">
        <f>TEXT(shipments[[#This Row],[Shipdate]],"MMMM")</f>
        <v>March</v>
      </c>
      <c r="L1130">
        <f>YEAR(shipments[[#This Row],[Shipdate]])</f>
        <v>2024</v>
      </c>
    </row>
    <row r="1131" spans="1:12" x14ac:dyDescent="0.3">
      <c r="A1131" t="s">
        <v>1135</v>
      </c>
      <c r="B1131" t="s">
        <v>7942</v>
      </c>
      <c r="C1131" t="s">
        <v>7918</v>
      </c>
      <c r="D1131" t="s">
        <v>7935</v>
      </c>
      <c r="E1131" s="1">
        <v>44992</v>
      </c>
      <c r="F1131" s="6">
        <v>4002.75</v>
      </c>
      <c r="G1131">
        <v>167</v>
      </c>
      <c r="H1131" t="s">
        <v>3</v>
      </c>
      <c r="I1131">
        <f>IF(shipments[[#This Row],[Boxes]]&gt;0,shipments[[#This Row],[Amount]]/shipments[[#This Row],[Boxes]],"NA")</f>
        <v>23.968562874251496</v>
      </c>
      <c r="J1131" t="str">
        <f>IF(shipments[[#This Row],[Order_Status]] = "Delivered","Yes","No")</f>
        <v>Yes</v>
      </c>
      <c r="K1131" t="str">
        <f>TEXT(shipments[[#This Row],[Shipdate]],"MMMM")</f>
        <v>March</v>
      </c>
      <c r="L1131">
        <f>YEAR(shipments[[#This Row],[Shipdate]])</f>
        <v>2023</v>
      </c>
    </row>
    <row r="1132" spans="1:12" x14ac:dyDescent="0.3">
      <c r="A1132" t="s">
        <v>1136</v>
      </c>
      <c r="B1132" t="s">
        <v>7942</v>
      </c>
      <c r="C1132" t="s">
        <v>7919</v>
      </c>
      <c r="D1132" t="s">
        <v>7939</v>
      </c>
      <c r="E1132" s="1">
        <v>45216</v>
      </c>
      <c r="F1132" s="6">
        <v>3982.5</v>
      </c>
      <c r="G1132">
        <v>190</v>
      </c>
      <c r="H1132" t="s">
        <v>3</v>
      </c>
      <c r="I1132">
        <f>IF(shipments[[#This Row],[Boxes]]&gt;0,shipments[[#This Row],[Amount]]/shipments[[#This Row],[Boxes]],"NA")</f>
        <v>20.960526315789473</v>
      </c>
      <c r="J1132" t="str">
        <f>IF(shipments[[#This Row],[Order_Status]] = "Delivered","Yes","No")</f>
        <v>Yes</v>
      </c>
      <c r="K1132" t="str">
        <f>TEXT(shipments[[#This Row],[Shipdate]],"MMMM")</f>
        <v>October</v>
      </c>
      <c r="L1132">
        <f>YEAR(shipments[[#This Row],[Shipdate]])</f>
        <v>2023</v>
      </c>
    </row>
    <row r="1133" spans="1:12" x14ac:dyDescent="0.3">
      <c r="A1133" t="s">
        <v>1137</v>
      </c>
      <c r="B1133" t="s">
        <v>7942</v>
      </c>
      <c r="C1133" t="s">
        <v>7919</v>
      </c>
      <c r="D1133" t="s">
        <v>7934</v>
      </c>
      <c r="E1133" s="1">
        <v>45315</v>
      </c>
      <c r="F1133" s="6">
        <v>1127.25</v>
      </c>
      <c r="G1133">
        <v>57</v>
      </c>
      <c r="H1133" t="s">
        <v>3</v>
      </c>
      <c r="I1133">
        <f>IF(shipments[[#This Row],[Boxes]]&gt;0,shipments[[#This Row],[Amount]]/shipments[[#This Row],[Boxes]],"NA")</f>
        <v>19.776315789473685</v>
      </c>
      <c r="J1133" t="str">
        <f>IF(shipments[[#This Row],[Order_Status]] = "Delivered","Yes","No")</f>
        <v>Yes</v>
      </c>
      <c r="K1133" t="str">
        <f>TEXT(shipments[[#This Row],[Shipdate]],"MMMM")</f>
        <v>January</v>
      </c>
      <c r="L1133">
        <f>YEAR(shipments[[#This Row],[Shipdate]])</f>
        <v>2024</v>
      </c>
    </row>
    <row r="1134" spans="1:12" x14ac:dyDescent="0.3">
      <c r="A1134" s="21" t="s">
        <v>1138</v>
      </c>
      <c r="B1134" s="21" t="s">
        <v>7942</v>
      </c>
      <c r="C1134" s="21" t="s">
        <v>7920</v>
      </c>
      <c r="D1134" s="21" t="s">
        <v>7934</v>
      </c>
      <c r="E1134" s="22">
        <v>45481</v>
      </c>
      <c r="F1134" s="23">
        <v>8149.5</v>
      </c>
      <c r="G1134" s="21">
        <v>429</v>
      </c>
      <c r="H1134" s="21" t="s">
        <v>9</v>
      </c>
      <c r="I1134" s="21">
        <f>IF(shipments[[#This Row],[Boxes]]&gt;0,shipments[[#This Row],[Amount]]/shipments[[#This Row],[Boxes]],"NA")</f>
        <v>18.996503496503497</v>
      </c>
      <c r="J1134" s="21" t="str">
        <f>IF(shipments[[#This Row],[Order_Status]] = "Delivered","Yes","No")</f>
        <v>No</v>
      </c>
      <c r="K1134" s="21" t="str">
        <f>TEXT(shipments[[#This Row],[Shipdate]],"MMMM")</f>
        <v>July</v>
      </c>
      <c r="L1134" s="21">
        <f>YEAR(shipments[[#This Row],[Shipdate]])</f>
        <v>2024</v>
      </c>
    </row>
    <row r="1135" spans="1:12" x14ac:dyDescent="0.3">
      <c r="A1135" t="s">
        <v>1139</v>
      </c>
      <c r="B1135" t="s">
        <v>7942</v>
      </c>
      <c r="C1135" t="s">
        <v>7920</v>
      </c>
      <c r="D1135" t="s">
        <v>7939</v>
      </c>
      <c r="E1135" s="1">
        <v>45345</v>
      </c>
      <c r="F1135" s="6">
        <v>5598</v>
      </c>
      <c r="G1135">
        <v>295</v>
      </c>
      <c r="H1135" t="s">
        <v>3</v>
      </c>
      <c r="I1135">
        <f>IF(shipments[[#This Row],[Boxes]]&gt;0,shipments[[#This Row],[Amount]]/shipments[[#This Row],[Boxes]],"NA")</f>
        <v>18.976271186440677</v>
      </c>
      <c r="J1135" t="str">
        <f>IF(shipments[[#This Row],[Order_Status]] = "Delivered","Yes","No")</f>
        <v>Yes</v>
      </c>
      <c r="K1135" t="str">
        <f>TEXT(shipments[[#This Row],[Shipdate]],"MMMM")</f>
        <v>February</v>
      </c>
      <c r="L1135">
        <f>YEAR(shipments[[#This Row],[Shipdate]])</f>
        <v>2024</v>
      </c>
    </row>
    <row r="1136" spans="1:12" x14ac:dyDescent="0.3">
      <c r="A1136" s="21" t="s">
        <v>1140</v>
      </c>
      <c r="B1136" s="21" t="s">
        <v>7942</v>
      </c>
      <c r="C1136" s="21" t="s">
        <v>7921</v>
      </c>
      <c r="D1136" s="21" t="s">
        <v>7934</v>
      </c>
      <c r="E1136" s="22">
        <v>45106</v>
      </c>
      <c r="F1136" s="23">
        <v>1671.75</v>
      </c>
      <c r="G1136" s="21">
        <v>129</v>
      </c>
      <c r="H1136" s="21" t="s">
        <v>25</v>
      </c>
      <c r="I1136" s="21">
        <f>IF(shipments[[#This Row],[Boxes]]&gt;0,shipments[[#This Row],[Amount]]/shipments[[#This Row],[Boxes]],"NA")</f>
        <v>12.959302325581396</v>
      </c>
      <c r="J1136" s="21" t="str">
        <f>IF(shipments[[#This Row],[Order_Status]] = "Delivered","Yes","No")</f>
        <v>No</v>
      </c>
      <c r="K1136" s="21" t="str">
        <f>TEXT(shipments[[#This Row],[Shipdate]],"MMMM")</f>
        <v>June</v>
      </c>
      <c r="L1136" s="21">
        <f>YEAR(shipments[[#This Row],[Shipdate]])</f>
        <v>2023</v>
      </c>
    </row>
    <row r="1137" spans="1:12" x14ac:dyDescent="0.3">
      <c r="A1137" t="s">
        <v>1141</v>
      </c>
      <c r="B1137" t="s">
        <v>7942</v>
      </c>
      <c r="C1137" t="s">
        <v>7921</v>
      </c>
      <c r="D1137" t="s">
        <v>7934</v>
      </c>
      <c r="E1137" s="1">
        <v>45462</v>
      </c>
      <c r="F1137" s="6">
        <v>2220.75</v>
      </c>
      <c r="G1137">
        <v>186</v>
      </c>
      <c r="H1137" t="s">
        <v>3</v>
      </c>
      <c r="I1137">
        <f>IF(shipments[[#This Row],[Boxes]]&gt;0,shipments[[#This Row],[Amount]]/shipments[[#This Row],[Boxes]],"NA")</f>
        <v>11.939516129032258</v>
      </c>
      <c r="J1137" t="str">
        <f>IF(shipments[[#This Row],[Order_Status]] = "Delivered","Yes","No")</f>
        <v>Yes</v>
      </c>
      <c r="K1137" t="str">
        <f>TEXT(shipments[[#This Row],[Shipdate]],"MMMM")</f>
        <v>June</v>
      </c>
      <c r="L1137">
        <f>YEAR(shipments[[#This Row],[Shipdate]])</f>
        <v>2024</v>
      </c>
    </row>
    <row r="1138" spans="1:12" x14ac:dyDescent="0.3">
      <c r="A1138" t="s">
        <v>1142</v>
      </c>
      <c r="B1138" t="s">
        <v>7942</v>
      </c>
      <c r="C1138" t="s">
        <v>7922</v>
      </c>
      <c r="D1138" t="s">
        <v>7934</v>
      </c>
      <c r="E1138" s="1">
        <v>44979</v>
      </c>
      <c r="F1138" s="6">
        <v>5665.5</v>
      </c>
      <c r="G1138">
        <v>315</v>
      </c>
      <c r="H1138" t="s">
        <v>3</v>
      </c>
      <c r="I1138">
        <f>IF(shipments[[#This Row],[Boxes]]&gt;0,shipments[[#This Row],[Amount]]/shipments[[#This Row],[Boxes]],"NA")</f>
        <v>17.985714285714284</v>
      </c>
      <c r="J1138" t="str">
        <f>IF(shipments[[#This Row],[Order_Status]] = "Delivered","Yes","No")</f>
        <v>Yes</v>
      </c>
      <c r="K1138" t="str">
        <f>TEXT(shipments[[#This Row],[Shipdate]],"MMMM")</f>
        <v>February</v>
      </c>
      <c r="L1138">
        <f>YEAR(shipments[[#This Row],[Shipdate]])</f>
        <v>2023</v>
      </c>
    </row>
    <row r="1139" spans="1:12" x14ac:dyDescent="0.3">
      <c r="A1139" t="s">
        <v>1143</v>
      </c>
      <c r="B1139" t="s">
        <v>7942</v>
      </c>
      <c r="C1139" t="s">
        <v>7922</v>
      </c>
      <c r="D1139" t="s">
        <v>7938</v>
      </c>
      <c r="E1139" s="1">
        <v>44974</v>
      </c>
      <c r="F1139" s="6">
        <v>2443.5</v>
      </c>
      <c r="G1139">
        <v>117</v>
      </c>
      <c r="H1139" t="s">
        <v>3</v>
      </c>
      <c r="I1139">
        <f>IF(shipments[[#This Row],[Boxes]]&gt;0,shipments[[#This Row],[Amount]]/shipments[[#This Row],[Boxes]],"NA")</f>
        <v>20.884615384615383</v>
      </c>
      <c r="J1139" t="str">
        <f>IF(shipments[[#This Row],[Order_Status]] = "Delivered","Yes","No")</f>
        <v>Yes</v>
      </c>
      <c r="K1139" t="str">
        <f>TEXT(shipments[[#This Row],[Shipdate]],"MMMM")</f>
        <v>February</v>
      </c>
      <c r="L1139">
        <f>YEAR(shipments[[#This Row],[Shipdate]])</f>
        <v>2023</v>
      </c>
    </row>
    <row r="1140" spans="1:12" x14ac:dyDescent="0.3">
      <c r="A1140" t="s">
        <v>1144</v>
      </c>
      <c r="B1140" t="s">
        <v>7942</v>
      </c>
      <c r="C1140" t="s">
        <v>7923</v>
      </c>
      <c r="D1140" t="s">
        <v>7934</v>
      </c>
      <c r="E1140" s="1">
        <v>45083</v>
      </c>
      <c r="F1140" s="6">
        <v>10822.5</v>
      </c>
      <c r="G1140">
        <v>774</v>
      </c>
      <c r="H1140" t="s">
        <v>3</v>
      </c>
      <c r="I1140">
        <f>IF(shipments[[#This Row],[Boxes]]&gt;0,shipments[[#This Row],[Amount]]/shipments[[#This Row],[Boxes]],"NA")</f>
        <v>13.982558139534884</v>
      </c>
      <c r="J1140" t="str">
        <f>IF(shipments[[#This Row],[Order_Status]] = "Delivered","Yes","No")</f>
        <v>Yes</v>
      </c>
      <c r="K1140" t="str">
        <f>TEXT(shipments[[#This Row],[Shipdate]],"MMMM")</f>
        <v>June</v>
      </c>
      <c r="L1140">
        <f>YEAR(shipments[[#This Row],[Shipdate]])</f>
        <v>2023</v>
      </c>
    </row>
    <row r="1141" spans="1:12" x14ac:dyDescent="0.3">
      <c r="A1141" t="s">
        <v>1145</v>
      </c>
      <c r="B1141" t="s">
        <v>7942</v>
      </c>
      <c r="C1141" t="s">
        <v>7923</v>
      </c>
      <c r="D1141" t="s">
        <v>7934</v>
      </c>
      <c r="E1141" s="1">
        <v>45265</v>
      </c>
      <c r="F1141" s="6">
        <v>11614.5</v>
      </c>
      <c r="G1141">
        <v>684</v>
      </c>
      <c r="H1141" t="s">
        <v>3</v>
      </c>
      <c r="I1141">
        <f>IF(shipments[[#This Row],[Boxes]]&gt;0,shipments[[#This Row],[Amount]]/shipments[[#This Row],[Boxes]],"NA")</f>
        <v>16.980263157894736</v>
      </c>
      <c r="J1141" t="str">
        <f>IF(shipments[[#This Row],[Order_Status]] = "Delivered","Yes","No")</f>
        <v>Yes</v>
      </c>
      <c r="K1141" t="str">
        <f>TEXT(shipments[[#This Row],[Shipdate]],"MMMM")</f>
        <v>December</v>
      </c>
      <c r="L1141">
        <f>YEAR(shipments[[#This Row],[Shipdate]])</f>
        <v>2023</v>
      </c>
    </row>
    <row r="1142" spans="1:12" x14ac:dyDescent="0.3">
      <c r="A1142" s="21" t="s">
        <v>1146</v>
      </c>
      <c r="B1142" s="21" t="s">
        <v>7942</v>
      </c>
      <c r="C1142" s="21" t="s">
        <v>7924</v>
      </c>
      <c r="D1142" s="21" t="s">
        <v>7936</v>
      </c>
      <c r="E1142" s="22">
        <v>45506</v>
      </c>
      <c r="F1142" s="23">
        <v>63</v>
      </c>
      <c r="G1142" s="21">
        <v>9</v>
      </c>
      <c r="H1142" s="21" t="s">
        <v>9</v>
      </c>
      <c r="I1142" s="21">
        <f>IF(shipments[[#This Row],[Boxes]]&gt;0,shipments[[#This Row],[Amount]]/shipments[[#This Row],[Boxes]],"NA")</f>
        <v>7</v>
      </c>
      <c r="J1142" s="21" t="str">
        <f>IF(shipments[[#This Row],[Order_Status]] = "Delivered","Yes","No")</f>
        <v>No</v>
      </c>
      <c r="K1142" s="21" t="str">
        <f>TEXT(shipments[[#This Row],[Shipdate]],"MMMM")</f>
        <v>August</v>
      </c>
      <c r="L1142" s="21">
        <f>YEAR(shipments[[#This Row],[Shipdate]])</f>
        <v>2024</v>
      </c>
    </row>
    <row r="1143" spans="1:12" x14ac:dyDescent="0.3">
      <c r="A1143" t="s">
        <v>1147</v>
      </c>
      <c r="B1143" t="s">
        <v>7942</v>
      </c>
      <c r="C1143" t="s">
        <v>7924</v>
      </c>
      <c r="D1143" t="s">
        <v>7937</v>
      </c>
      <c r="E1143" s="1">
        <v>45321</v>
      </c>
      <c r="F1143" s="6">
        <v>7485.75</v>
      </c>
      <c r="G1143">
        <v>1070</v>
      </c>
      <c r="H1143" t="s">
        <v>3</v>
      </c>
      <c r="I1143">
        <f>IF(shipments[[#This Row],[Boxes]]&gt;0,shipments[[#This Row],[Amount]]/shipments[[#This Row],[Boxes]],"NA")</f>
        <v>6.9960280373831774</v>
      </c>
      <c r="J1143" t="str">
        <f>IF(shipments[[#This Row],[Order_Status]] = "Delivered","Yes","No")</f>
        <v>Yes</v>
      </c>
      <c r="K1143" t="str">
        <f>TEXT(shipments[[#This Row],[Shipdate]],"MMMM")</f>
        <v>January</v>
      </c>
      <c r="L1143">
        <f>YEAR(shipments[[#This Row],[Shipdate]])</f>
        <v>2024</v>
      </c>
    </row>
    <row r="1144" spans="1:12" x14ac:dyDescent="0.3">
      <c r="A1144" t="s">
        <v>1148</v>
      </c>
      <c r="B1144" t="s">
        <v>7942</v>
      </c>
      <c r="C1144" t="s">
        <v>7924</v>
      </c>
      <c r="D1144" t="s">
        <v>7938</v>
      </c>
      <c r="E1144" s="1">
        <v>45434</v>
      </c>
      <c r="F1144" s="6">
        <v>130.5</v>
      </c>
      <c r="G1144">
        <v>15</v>
      </c>
      <c r="H1144" t="s">
        <v>3</v>
      </c>
      <c r="I1144">
        <f>IF(shipments[[#This Row],[Boxes]]&gt;0,shipments[[#This Row],[Amount]]/shipments[[#This Row],[Boxes]],"NA")</f>
        <v>8.6999999999999993</v>
      </c>
      <c r="J1144" t="str">
        <f>IF(shipments[[#This Row],[Order_Status]] = "Delivered","Yes","No")</f>
        <v>Yes</v>
      </c>
      <c r="K1144" t="str">
        <f>TEXT(shipments[[#This Row],[Shipdate]],"MMMM")</f>
        <v>May</v>
      </c>
      <c r="L1144">
        <f>YEAR(shipments[[#This Row],[Shipdate]])</f>
        <v>2024</v>
      </c>
    </row>
    <row r="1145" spans="1:12" x14ac:dyDescent="0.3">
      <c r="A1145" s="21" t="s">
        <v>1149</v>
      </c>
      <c r="B1145" s="21" t="s">
        <v>7942</v>
      </c>
      <c r="C1145" s="21" t="s">
        <v>7924</v>
      </c>
      <c r="D1145" s="21" t="s">
        <v>7935</v>
      </c>
      <c r="E1145" s="22">
        <v>45504</v>
      </c>
      <c r="F1145" s="23">
        <v>6423.75</v>
      </c>
      <c r="G1145" s="21">
        <v>803</v>
      </c>
      <c r="H1145" s="21" t="s">
        <v>9</v>
      </c>
      <c r="I1145" s="21">
        <f>IF(shipments[[#This Row],[Boxes]]&gt;0,shipments[[#This Row],[Amount]]/shipments[[#This Row],[Boxes]],"NA")</f>
        <v>7.999688667496887</v>
      </c>
      <c r="J1145" s="21" t="str">
        <f>IF(shipments[[#This Row],[Order_Status]] = "Delivered","Yes","No")</f>
        <v>No</v>
      </c>
      <c r="K1145" s="21" t="str">
        <f>TEXT(shipments[[#This Row],[Shipdate]],"MMMM")</f>
        <v>July</v>
      </c>
      <c r="L1145" s="21">
        <f>YEAR(shipments[[#This Row],[Shipdate]])</f>
        <v>2024</v>
      </c>
    </row>
    <row r="1146" spans="1:12" x14ac:dyDescent="0.3">
      <c r="A1146" s="21" t="s">
        <v>1150</v>
      </c>
      <c r="B1146" s="21" t="s">
        <v>7942</v>
      </c>
      <c r="C1146" s="21" t="s">
        <v>7924</v>
      </c>
      <c r="D1146" s="21" t="s">
        <v>7937</v>
      </c>
      <c r="E1146" s="22">
        <v>45506</v>
      </c>
      <c r="F1146" s="23">
        <v>5708.25</v>
      </c>
      <c r="G1146" s="21">
        <v>952</v>
      </c>
      <c r="H1146" s="21" t="s">
        <v>9</v>
      </c>
      <c r="I1146" s="21">
        <f>IF(shipments[[#This Row],[Boxes]]&gt;0,shipments[[#This Row],[Amount]]/shipments[[#This Row],[Boxes]],"NA")</f>
        <v>5.9960609243697478</v>
      </c>
      <c r="J1146" s="21" t="str">
        <f>IF(shipments[[#This Row],[Order_Status]] = "Delivered","Yes","No")</f>
        <v>No</v>
      </c>
      <c r="K1146" s="21" t="str">
        <f>TEXT(shipments[[#This Row],[Shipdate]],"MMMM")</f>
        <v>August</v>
      </c>
      <c r="L1146" s="21">
        <f>YEAR(shipments[[#This Row],[Shipdate]])</f>
        <v>2024</v>
      </c>
    </row>
    <row r="1147" spans="1:12" x14ac:dyDescent="0.3">
      <c r="A1147" t="s">
        <v>1151</v>
      </c>
      <c r="B1147" t="s">
        <v>7942</v>
      </c>
      <c r="C1147" t="s">
        <v>7924</v>
      </c>
      <c r="D1147" t="s">
        <v>7934</v>
      </c>
      <c r="E1147" s="1">
        <v>44985</v>
      </c>
      <c r="F1147" s="6">
        <v>5994</v>
      </c>
      <c r="G1147">
        <v>666</v>
      </c>
      <c r="H1147" t="s">
        <v>3</v>
      </c>
      <c r="I1147">
        <f>IF(shipments[[#This Row],[Boxes]]&gt;0,shipments[[#This Row],[Amount]]/shipments[[#This Row],[Boxes]],"NA")</f>
        <v>9</v>
      </c>
      <c r="J1147" t="str">
        <f>IF(shipments[[#This Row],[Order_Status]] = "Delivered","Yes","No")</f>
        <v>Yes</v>
      </c>
      <c r="K1147" t="str">
        <f>TEXT(shipments[[#This Row],[Shipdate]],"MMMM")</f>
        <v>February</v>
      </c>
      <c r="L1147">
        <f>YEAR(shipments[[#This Row],[Shipdate]])</f>
        <v>2023</v>
      </c>
    </row>
    <row r="1148" spans="1:12" x14ac:dyDescent="0.3">
      <c r="A1148" t="s">
        <v>1152</v>
      </c>
      <c r="B1148" t="s">
        <v>7942</v>
      </c>
      <c r="C1148" t="s">
        <v>7924</v>
      </c>
      <c r="D1148" t="s">
        <v>7934</v>
      </c>
      <c r="E1148" s="1">
        <v>44960</v>
      </c>
      <c r="F1148" s="6">
        <v>1320.75</v>
      </c>
      <c r="G1148">
        <v>189</v>
      </c>
      <c r="H1148" t="s">
        <v>3</v>
      </c>
      <c r="I1148">
        <f>IF(shipments[[#This Row],[Boxes]]&gt;0,shipments[[#This Row],[Amount]]/shipments[[#This Row],[Boxes]],"NA")</f>
        <v>6.9880952380952381</v>
      </c>
      <c r="J1148" t="str">
        <f>IF(shipments[[#This Row],[Order_Status]] = "Delivered","Yes","No")</f>
        <v>Yes</v>
      </c>
      <c r="K1148" t="str">
        <f>TEXT(shipments[[#This Row],[Shipdate]],"MMMM")</f>
        <v>February</v>
      </c>
      <c r="L1148">
        <f>YEAR(shipments[[#This Row],[Shipdate]])</f>
        <v>2023</v>
      </c>
    </row>
    <row r="1149" spans="1:12" x14ac:dyDescent="0.3">
      <c r="A1149" s="21" t="s">
        <v>1153</v>
      </c>
      <c r="B1149" s="21" t="s">
        <v>7942</v>
      </c>
      <c r="C1149" s="21" t="s">
        <v>7924</v>
      </c>
      <c r="D1149" s="21" t="s">
        <v>7938</v>
      </c>
      <c r="E1149" s="22">
        <v>45504</v>
      </c>
      <c r="F1149" s="23">
        <v>2979</v>
      </c>
      <c r="G1149" s="21">
        <v>298</v>
      </c>
      <c r="H1149" s="21" t="s">
        <v>9</v>
      </c>
      <c r="I1149" s="21">
        <f>IF(shipments[[#This Row],[Boxes]]&gt;0,shipments[[#This Row],[Amount]]/shipments[[#This Row],[Boxes]],"NA")</f>
        <v>9.9966442953020138</v>
      </c>
      <c r="J1149" s="21" t="str">
        <f>IF(shipments[[#This Row],[Order_Status]] = "Delivered","Yes","No")</f>
        <v>No</v>
      </c>
      <c r="K1149" s="21" t="str">
        <f>TEXT(shipments[[#This Row],[Shipdate]],"MMMM")</f>
        <v>July</v>
      </c>
      <c r="L1149" s="21">
        <f>YEAR(shipments[[#This Row],[Shipdate]])</f>
        <v>2024</v>
      </c>
    </row>
    <row r="1150" spans="1:12" x14ac:dyDescent="0.3">
      <c r="A1150" t="s">
        <v>1154</v>
      </c>
      <c r="B1150" t="s">
        <v>7942</v>
      </c>
      <c r="C1150" t="s">
        <v>7924</v>
      </c>
      <c r="D1150" t="s">
        <v>7939</v>
      </c>
      <c r="E1150" s="1">
        <v>45454</v>
      </c>
      <c r="F1150" s="6">
        <v>4077</v>
      </c>
      <c r="G1150">
        <v>510</v>
      </c>
      <c r="H1150" t="s">
        <v>3</v>
      </c>
      <c r="I1150">
        <f>IF(shipments[[#This Row],[Boxes]]&gt;0,shipments[[#This Row],[Amount]]/shipments[[#This Row],[Boxes]],"NA")</f>
        <v>7.9941176470588236</v>
      </c>
      <c r="J1150" t="str">
        <f>IF(shipments[[#This Row],[Order_Status]] = "Delivered","Yes","No")</f>
        <v>Yes</v>
      </c>
      <c r="K1150" t="str">
        <f>TEXT(shipments[[#This Row],[Shipdate]],"MMMM")</f>
        <v>June</v>
      </c>
      <c r="L1150">
        <f>YEAR(shipments[[#This Row],[Shipdate]])</f>
        <v>2024</v>
      </c>
    </row>
    <row r="1151" spans="1:12" x14ac:dyDescent="0.3">
      <c r="A1151" s="21" t="s">
        <v>1155</v>
      </c>
      <c r="B1151" s="21" t="s">
        <v>7942</v>
      </c>
      <c r="C1151" s="21" t="s">
        <v>7925</v>
      </c>
      <c r="D1151" s="21" t="s">
        <v>7939</v>
      </c>
      <c r="E1151" s="22">
        <v>45510</v>
      </c>
      <c r="F1151" s="23">
        <v>5843.25</v>
      </c>
      <c r="G1151" s="21">
        <v>418</v>
      </c>
      <c r="H1151" s="21" t="s">
        <v>9</v>
      </c>
      <c r="I1151" s="21">
        <f>IF(shipments[[#This Row],[Boxes]]&gt;0,shipments[[#This Row],[Amount]]/shipments[[#This Row],[Boxes]],"NA")</f>
        <v>13.979066985645932</v>
      </c>
      <c r="J1151" s="21" t="str">
        <f>IF(shipments[[#This Row],[Order_Status]] = "Delivered","Yes","No")</f>
        <v>No</v>
      </c>
      <c r="K1151" s="21" t="str">
        <f>TEXT(shipments[[#This Row],[Shipdate]],"MMMM")</f>
        <v>August</v>
      </c>
      <c r="L1151" s="21">
        <f>YEAR(shipments[[#This Row],[Shipdate]])</f>
        <v>2024</v>
      </c>
    </row>
    <row r="1152" spans="1:12" x14ac:dyDescent="0.3">
      <c r="A1152" t="s">
        <v>1156</v>
      </c>
      <c r="B1152" t="s">
        <v>7942</v>
      </c>
      <c r="C1152" t="s">
        <v>7925</v>
      </c>
      <c r="D1152" t="s">
        <v>7935</v>
      </c>
      <c r="E1152" s="1">
        <v>45240</v>
      </c>
      <c r="F1152" s="6">
        <v>5737.5</v>
      </c>
      <c r="G1152">
        <v>338</v>
      </c>
      <c r="H1152" t="s">
        <v>3</v>
      </c>
      <c r="I1152">
        <f>IF(shipments[[#This Row],[Boxes]]&gt;0,shipments[[#This Row],[Amount]]/shipments[[#This Row],[Boxes]],"NA")</f>
        <v>16.974852071005916</v>
      </c>
      <c r="J1152" t="str">
        <f>IF(shipments[[#This Row],[Order_Status]] = "Delivered","Yes","No")</f>
        <v>Yes</v>
      </c>
      <c r="K1152" t="str">
        <f>TEXT(shipments[[#This Row],[Shipdate]],"MMMM")</f>
        <v>November</v>
      </c>
      <c r="L1152">
        <f>YEAR(shipments[[#This Row],[Shipdate]])</f>
        <v>2023</v>
      </c>
    </row>
    <row r="1153" spans="1:12" x14ac:dyDescent="0.3">
      <c r="A1153" t="s">
        <v>1157</v>
      </c>
      <c r="B1153" t="s">
        <v>7942</v>
      </c>
      <c r="C1153" t="s">
        <v>7925</v>
      </c>
      <c r="D1153" t="s">
        <v>7935</v>
      </c>
      <c r="E1153" s="1">
        <v>45084</v>
      </c>
      <c r="F1153" s="6">
        <v>3798</v>
      </c>
      <c r="G1153">
        <v>211</v>
      </c>
      <c r="H1153" t="s">
        <v>3</v>
      </c>
      <c r="I1153">
        <f>IF(shipments[[#This Row],[Boxes]]&gt;0,shipments[[#This Row],[Amount]]/shipments[[#This Row],[Boxes]],"NA")</f>
        <v>18</v>
      </c>
      <c r="J1153" t="str">
        <f>IF(shipments[[#This Row],[Order_Status]] = "Delivered","Yes","No")</f>
        <v>Yes</v>
      </c>
      <c r="K1153" t="str">
        <f>TEXT(shipments[[#This Row],[Shipdate]],"MMMM")</f>
        <v>June</v>
      </c>
      <c r="L1153">
        <f>YEAR(shipments[[#This Row],[Shipdate]])</f>
        <v>2023</v>
      </c>
    </row>
    <row r="1154" spans="1:12" x14ac:dyDescent="0.3">
      <c r="A1154" t="s">
        <v>1158</v>
      </c>
      <c r="B1154" t="s">
        <v>7942</v>
      </c>
      <c r="C1154" t="s">
        <v>7925</v>
      </c>
      <c r="D1154" t="s">
        <v>7936</v>
      </c>
      <c r="E1154" s="1">
        <v>45182</v>
      </c>
      <c r="F1154" s="6">
        <v>4988.25</v>
      </c>
      <c r="G1154">
        <v>333</v>
      </c>
      <c r="H1154" t="s">
        <v>3</v>
      </c>
      <c r="I1154">
        <f>IF(shipments[[#This Row],[Boxes]]&gt;0,shipments[[#This Row],[Amount]]/shipments[[#This Row],[Boxes]],"NA")</f>
        <v>14.97972972972973</v>
      </c>
      <c r="J1154" t="str">
        <f>IF(shipments[[#This Row],[Order_Status]] = "Delivered","Yes","No")</f>
        <v>Yes</v>
      </c>
      <c r="K1154" t="str">
        <f>TEXT(shipments[[#This Row],[Shipdate]],"MMMM")</f>
        <v>September</v>
      </c>
      <c r="L1154">
        <f>YEAR(shipments[[#This Row],[Shipdate]])</f>
        <v>2023</v>
      </c>
    </row>
    <row r="1155" spans="1:12" x14ac:dyDescent="0.3">
      <c r="A1155" t="s">
        <v>1159</v>
      </c>
      <c r="B1155" t="s">
        <v>7942</v>
      </c>
      <c r="C1155" t="s">
        <v>7925</v>
      </c>
      <c r="D1155" t="s">
        <v>7939</v>
      </c>
      <c r="E1155" s="1">
        <v>45345</v>
      </c>
      <c r="F1155" s="6">
        <v>6423.75</v>
      </c>
      <c r="G1155">
        <v>429</v>
      </c>
      <c r="H1155" t="s">
        <v>3</v>
      </c>
      <c r="I1155">
        <f>IF(shipments[[#This Row],[Boxes]]&gt;0,shipments[[#This Row],[Amount]]/shipments[[#This Row],[Boxes]],"NA")</f>
        <v>14.973776223776223</v>
      </c>
      <c r="J1155" t="str">
        <f>IF(shipments[[#This Row],[Order_Status]] = "Delivered","Yes","No")</f>
        <v>Yes</v>
      </c>
      <c r="K1155" t="str">
        <f>TEXT(shipments[[#This Row],[Shipdate]],"MMMM")</f>
        <v>February</v>
      </c>
      <c r="L1155">
        <f>YEAR(shipments[[#This Row],[Shipdate]])</f>
        <v>2024</v>
      </c>
    </row>
    <row r="1156" spans="1:12" x14ac:dyDescent="0.3">
      <c r="A1156" s="21" t="s">
        <v>1160</v>
      </c>
      <c r="B1156" s="21" t="s">
        <v>7942</v>
      </c>
      <c r="C1156" s="21" t="s">
        <v>7926</v>
      </c>
      <c r="D1156" s="21" t="s">
        <v>7937</v>
      </c>
      <c r="E1156" s="22">
        <v>45482</v>
      </c>
      <c r="F1156" s="23">
        <v>3980.25</v>
      </c>
      <c r="G1156" s="21">
        <v>200</v>
      </c>
      <c r="H1156" s="21" t="s">
        <v>9</v>
      </c>
      <c r="I1156" s="21">
        <f>IF(shipments[[#This Row],[Boxes]]&gt;0,shipments[[#This Row],[Amount]]/shipments[[#This Row],[Boxes]],"NA")</f>
        <v>19.901250000000001</v>
      </c>
      <c r="J1156" s="21" t="str">
        <f>IF(shipments[[#This Row],[Order_Status]] = "Delivered","Yes","No")</f>
        <v>No</v>
      </c>
      <c r="K1156" s="21" t="str">
        <f>TEXT(shipments[[#This Row],[Shipdate]],"MMMM")</f>
        <v>July</v>
      </c>
      <c r="L1156" s="21">
        <f>YEAR(shipments[[#This Row],[Shipdate]])</f>
        <v>2024</v>
      </c>
    </row>
    <row r="1157" spans="1:12" x14ac:dyDescent="0.3">
      <c r="A1157" t="s">
        <v>1161</v>
      </c>
      <c r="B1157" t="s">
        <v>7942</v>
      </c>
      <c r="C1157" t="s">
        <v>7926</v>
      </c>
      <c r="D1157" t="s">
        <v>7938</v>
      </c>
      <c r="E1157" s="1">
        <v>45134</v>
      </c>
      <c r="F1157" s="6">
        <v>10867.5</v>
      </c>
      <c r="G1157">
        <v>604</v>
      </c>
      <c r="H1157" t="s">
        <v>3</v>
      </c>
      <c r="I1157">
        <f>IF(shipments[[#This Row],[Boxes]]&gt;0,shipments[[#This Row],[Amount]]/shipments[[#This Row],[Boxes]],"NA")</f>
        <v>17.992549668874172</v>
      </c>
      <c r="J1157" t="str">
        <f>IF(shipments[[#This Row],[Order_Status]] = "Delivered","Yes","No")</f>
        <v>Yes</v>
      </c>
      <c r="K1157" t="str">
        <f>TEXT(shipments[[#This Row],[Shipdate]],"MMMM")</f>
        <v>July</v>
      </c>
      <c r="L1157">
        <f>YEAR(shipments[[#This Row],[Shipdate]])</f>
        <v>2023</v>
      </c>
    </row>
    <row r="1158" spans="1:12" x14ac:dyDescent="0.3">
      <c r="A1158" t="s">
        <v>1162</v>
      </c>
      <c r="B1158" t="s">
        <v>7942</v>
      </c>
      <c r="C1158" t="s">
        <v>7926</v>
      </c>
      <c r="D1158" t="s">
        <v>7939</v>
      </c>
      <c r="E1158" s="1">
        <v>44972</v>
      </c>
      <c r="F1158" s="6">
        <v>10233</v>
      </c>
      <c r="G1158">
        <v>602</v>
      </c>
      <c r="H1158" t="s">
        <v>3</v>
      </c>
      <c r="I1158">
        <f>IF(shipments[[#This Row],[Boxes]]&gt;0,shipments[[#This Row],[Amount]]/shipments[[#This Row],[Boxes]],"NA")</f>
        <v>16.998338870431894</v>
      </c>
      <c r="J1158" t="str">
        <f>IF(shipments[[#This Row],[Order_Status]] = "Delivered","Yes","No")</f>
        <v>Yes</v>
      </c>
      <c r="K1158" t="str">
        <f>TEXT(shipments[[#This Row],[Shipdate]],"MMMM")</f>
        <v>February</v>
      </c>
      <c r="L1158">
        <f>YEAR(shipments[[#This Row],[Shipdate]])</f>
        <v>2023</v>
      </c>
    </row>
    <row r="1159" spans="1:12" x14ac:dyDescent="0.3">
      <c r="A1159" t="s">
        <v>1163</v>
      </c>
      <c r="B1159" t="s">
        <v>7942</v>
      </c>
      <c r="C1159" t="s">
        <v>7927</v>
      </c>
      <c r="D1159" t="s">
        <v>7936</v>
      </c>
      <c r="E1159" s="1">
        <v>44946</v>
      </c>
      <c r="F1159" s="6">
        <v>16902</v>
      </c>
      <c r="G1159">
        <v>995</v>
      </c>
      <c r="H1159" t="s">
        <v>3</v>
      </c>
      <c r="I1159">
        <f>IF(shipments[[#This Row],[Boxes]]&gt;0,shipments[[#This Row],[Amount]]/shipments[[#This Row],[Boxes]],"NA")</f>
        <v>16.986934673366836</v>
      </c>
      <c r="J1159" t="str">
        <f>IF(shipments[[#This Row],[Order_Status]] = "Delivered","Yes","No")</f>
        <v>Yes</v>
      </c>
      <c r="K1159" t="str">
        <f>TEXT(shipments[[#This Row],[Shipdate]],"MMMM")</f>
        <v>January</v>
      </c>
      <c r="L1159">
        <f>YEAR(shipments[[#This Row],[Shipdate]])</f>
        <v>2023</v>
      </c>
    </row>
    <row r="1160" spans="1:12" x14ac:dyDescent="0.3">
      <c r="A1160" t="s">
        <v>1164</v>
      </c>
      <c r="B1160" t="s">
        <v>7942</v>
      </c>
      <c r="C1160" t="s">
        <v>7927</v>
      </c>
      <c r="D1160" t="s">
        <v>7939</v>
      </c>
      <c r="E1160" s="1">
        <v>44929</v>
      </c>
      <c r="F1160" s="6">
        <v>8570.25</v>
      </c>
      <c r="G1160">
        <v>505</v>
      </c>
      <c r="H1160" t="s">
        <v>3</v>
      </c>
      <c r="I1160">
        <f>IF(shipments[[#This Row],[Boxes]]&gt;0,shipments[[#This Row],[Amount]]/shipments[[#This Row],[Boxes]],"NA")</f>
        <v>16.970792079207921</v>
      </c>
      <c r="J1160" t="str">
        <f>IF(shipments[[#This Row],[Order_Status]] = "Delivered","Yes","No")</f>
        <v>Yes</v>
      </c>
      <c r="K1160" t="str">
        <f>TEXT(shipments[[#This Row],[Shipdate]],"MMMM")</f>
        <v>January</v>
      </c>
      <c r="L1160">
        <f>YEAR(shipments[[#This Row],[Shipdate]])</f>
        <v>2023</v>
      </c>
    </row>
    <row r="1161" spans="1:12" x14ac:dyDescent="0.3">
      <c r="A1161" t="s">
        <v>1165</v>
      </c>
      <c r="B1161" t="s">
        <v>7942</v>
      </c>
      <c r="C1161" t="s">
        <v>7927</v>
      </c>
      <c r="D1161" t="s">
        <v>7935</v>
      </c>
      <c r="E1161" s="1">
        <v>45250</v>
      </c>
      <c r="F1161" s="6">
        <v>7463.25</v>
      </c>
      <c r="G1161">
        <v>415</v>
      </c>
      <c r="H1161" t="s">
        <v>3</v>
      </c>
      <c r="I1161">
        <f>IF(shipments[[#This Row],[Boxes]]&gt;0,shipments[[#This Row],[Amount]]/shipments[[#This Row],[Boxes]],"NA")</f>
        <v>17.983734939759035</v>
      </c>
      <c r="J1161" t="str">
        <f>IF(shipments[[#This Row],[Order_Status]] = "Delivered","Yes","No")</f>
        <v>Yes</v>
      </c>
      <c r="K1161" t="str">
        <f>TEXT(shipments[[#This Row],[Shipdate]],"MMMM")</f>
        <v>November</v>
      </c>
      <c r="L1161">
        <f>YEAR(shipments[[#This Row],[Shipdate]])</f>
        <v>2023</v>
      </c>
    </row>
    <row r="1162" spans="1:12" x14ac:dyDescent="0.3">
      <c r="A1162" s="21" t="s">
        <v>1166</v>
      </c>
      <c r="B1162" s="21" t="s">
        <v>7942</v>
      </c>
      <c r="C1162" s="21" t="s">
        <v>7927</v>
      </c>
      <c r="D1162" s="21" t="s">
        <v>7938</v>
      </c>
      <c r="E1162" s="22">
        <v>45495</v>
      </c>
      <c r="F1162" s="23">
        <v>2099.25</v>
      </c>
      <c r="G1162" s="21">
        <v>132</v>
      </c>
      <c r="H1162" s="21" t="s">
        <v>9</v>
      </c>
      <c r="I1162" s="21">
        <f>IF(shipments[[#This Row],[Boxes]]&gt;0,shipments[[#This Row],[Amount]]/shipments[[#This Row],[Boxes]],"NA")</f>
        <v>15.903409090909092</v>
      </c>
      <c r="J1162" s="21" t="str">
        <f>IF(shipments[[#This Row],[Order_Status]] = "Delivered","Yes","No")</f>
        <v>No</v>
      </c>
      <c r="K1162" s="21" t="str">
        <f>TEXT(shipments[[#This Row],[Shipdate]],"MMMM")</f>
        <v>July</v>
      </c>
      <c r="L1162" s="21">
        <f>YEAR(shipments[[#This Row],[Shipdate]])</f>
        <v>2024</v>
      </c>
    </row>
    <row r="1163" spans="1:12" x14ac:dyDescent="0.3">
      <c r="A1163" t="s">
        <v>1167</v>
      </c>
      <c r="B1163" t="s">
        <v>7942</v>
      </c>
      <c r="C1163" t="s">
        <v>7928</v>
      </c>
      <c r="D1163" t="s">
        <v>7935</v>
      </c>
      <c r="E1163" s="1">
        <v>44971</v>
      </c>
      <c r="F1163" s="6">
        <v>5208.75</v>
      </c>
      <c r="G1163">
        <v>474</v>
      </c>
      <c r="H1163" t="s">
        <v>3</v>
      </c>
      <c r="I1163">
        <f>IF(shipments[[#This Row],[Boxes]]&gt;0,shipments[[#This Row],[Amount]]/shipments[[#This Row],[Boxes]],"NA")</f>
        <v>10.988924050632912</v>
      </c>
      <c r="J1163" t="str">
        <f>IF(shipments[[#This Row],[Order_Status]] = "Delivered","Yes","No")</f>
        <v>Yes</v>
      </c>
      <c r="K1163" t="str">
        <f>TEXT(shipments[[#This Row],[Shipdate]],"MMMM")</f>
        <v>February</v>
      </c>
      <c r="L1163">
        <f>YEAR(shipments[[#This Row],[Shipdate]])</f>
        <v>2023</v>
      </c>
    </row>
    <row r="1164" spans="1:12" x14ac:dyDescent="0.3">
      <c r="A1164" t="s">
        <v>1168</v>
      </c>
      <c r="B1164" t="s">
        <v>7942</v>
      </c>
      <c r="C1164" t="s">
        <v>7928</v>
      </c>
      <c r="D1164" t="s">
        <v>7934</v>
      </c>
      <c r="E1164" s="1">
        <v>45223</v>
      </c>
      <c r="F1164" s="6">
        <v>7656.75</v>
      </c>
      <c r="G1164">
        <v>958</v>
      </c>
      <c r="H1164" t="s">
        <v>3</v>
      </c>
      <c r="I1164">
        <f>IF(shipments[[#This Row],[Boxes]]&gt;0,shipments[[#This Row],[Amount]]/shipments[[#This Row],[Boxes]],"NA")</f>
        <v>7.9924321503131521</v>
      </c>
      <c r="J1164" t="str">
        <f>IF(shipments[[#This Row],[Order_Status]] = "Delivered","Yes","No")</f>
        <v>Yes</v>
      </c>
      <c r="K1164" t="str">
        <f>TEXT(shipments[[#This Row],[Shipdate]],"MMMM")</f>
        <v>October</v>
      </c>
      <c r="L1164">
        <f>YEAR(shipments[[#This Row],[Shipdate]])</f>
        <v>2023</v>
      </c>
    </row>
    <row r="1165" spans="1:12" x14ac:dyDescent="0.3">
      <c r="A1165" t="s">
        <v>1169</v>
      </c>
      <c r="B1165" t="s">
        <v>7942</v>
      </c>
      <c r="C1165" t="s">
        <v>7929</v>
      </c>
      <c r="D1165" t="s">
        <v>7934</v>
      </c>
      <c r="E1165" s="1">
        <v>45212</v>
      </c>
      <c r="F1165" s="6">
        <v>6070.5</v>
      </c>
      <c r="G1165">
        <v>675</v>
      </c>
      <c r="H1165" t="s">
        <v>3</v>
      </c>
      <c r="I1165">
        <f>IF(shipments[[#This Row],[Boxes]]&gt;0,shipments[[#This Row],[Amount]]/shipments[[#This Row],[Boxes]],"NA")</f>
        <v>8.9933333333333341</v>
      </c>
      <c r="J1165" t="str">
        <f>IF(shipments[[#This Row],[Order_Status]] = "Delivered","Yes","No")</f>
        <v>Yes</v>
      </c>
      <c r="K1165" t="str">
        <f>TEXT(shipments[[#This Row],[Shipdate]],"MMMM")</f>
        <v>October</v>
      </c>
      <c r="L1165">
        <f>YEAR(shipments[[#This Row],[Shipdate]])</f>
        <v>2023</v>
      </c>
    </row>
    <row r="1166" spans="1:12" x14ac:dyDescent="0.3">
      <c r="A1166" t="s">
        <v>1170</v>
      </c>
      <c r="B1166" t="s">
        <v>7942</v>
      </c>
      <c r="C1166" t="s">
        <v>7929</v>
      </c>
      <c r="D1166" t="s">
        <v>7939</v>
      </c>
      <c r="E1166" s="1">
        <v>45309</v>
      </c>
      <c r="F1166" s="6">
        <v>12390.75</v>
      </c>
      <c r="G1166">
        <v>1240</v>
      </c>
      <c r="H1166" t="s">
        <v>3</v>
      </c>
      <c r="I1166">
        <f>IF(shipments[[#This Row],[Boxes]]&gt;0,shipments[[#This Row],[Amount]]/shipments[[#This Row],[Boxes]],"NA")</f>
        <v>9.9925403225806448</v>
      </c>
      <c r="J1166" t="str">
        <f>IF(shipments[[#This Row],[Order_Status]] = "Delivered","Yes","No")</f>
        <v>Yes</v>
      </c>
      <c r="K1166" t="str">
        <f>TEXT(shipments[[#This Row],[Shipdate]],"MMMM")</f>
        <v>January</v>
      </c>
      <c r="L1166">
        <f>YEAR(shipments[[#This Row],[Shipdate]])</f>
        <v>2024</v>
      </c>
    </row>
    <row r="1167" spans="1:12" x14ac:dyDescent="0.3">
      <c r="A1167" s="21" t="s">
        <v>1171</v>
      </c>
      <c r="B1167" s="21" t="s">
        <v>7942</v>
      </c>
      <c r="C1167" s="21" t="s">
        <v>7930</v>
      </c>
      <c r="D1167" s="21" t="s">
        <v>7934</v>
      </c>
      <c r="E1167" s="22">
        <v>45526</v>
      </c>
      <c r="F1167" s="23">
        <v>1532.25</v>
      </c>
      <c r="G1167" s="21">
        <v>59</v>
      </c>
      <c r="H1167" s="21" t="s">
        <v>9</v>
      </c>
      <c r="I1167" s="21">
        <f>IF(shipments[[#This Row],[Boxes]]&gt;0,shipments[[#This Row],[Amount]]/shipments[[#This Row],[Boxes]],"NA")</f>
        <v>25.970338983050848</v>
      </c>
      <c r="J1167" s="21" t="str">
        <f>IF(shipments[[#This Row],[Order_Status]] = "Delivered","Yes","No")</f>
        <v>No</v>
      </c>
      <c r="K1167" s="21" t="str">
        <f>TEXT(shipments[[#This Row],[Shipdate]],"MMMM")</f>
        <v>August</v>
      </c>
      <c r="L1167" s="21">
        <f>YEAR(shipments[[#This Row],[Shipdate]])</f>
        <v>2024</v>
      </c>
    </row>
    <row r="1168" spans="1:12" x14ac:dyDescent="0.3">
      <c r="A1168" t="s">
        <v>1172</v>
      </c>
      <c r="B1168" t="s">
        <v>7942</v>
      </c>
      <c r="C1168" t="s">
        <v>7931</v>
      </c>
      <c r="D1168" t="s">
        <v>7935</v>
      </c>
      <c r="E1168" s="1">
        <v>45128</v>
      </c>
      <c r="F1168" s="6">
        <v>2099.25</v>
      </c>
      <c r="G1168">
        <v>175</v>
      </c>
      <c r="H1168" t="s">
        <v>3</v>
      </c>
      <c r="I1168">
        <f>IF(shipments[[#This Row],[Boxes]]&gt;0,shipments[[#This Row],[Amount]]/shipments[[#This Row],[Boxes]],"NA")</f>
        <v>11.995714285714286</v>
      </c>
      <c r="J1168" t="str">
        <f>IF(shipments[[#This Row],[Order_Status]] = "Delivered","Yes","No")</f>
        <v>Yes</v>
      </c>
      <c r="K1168" t="str">
        <f>TEXT(shipments[[#This Row],[Shipdate]],"MMMM")</f>
        <v>July</v>
      </c>
      <c r="L1168">
        <f>YEAR(shipments[[#This Row],[Shipdate]])</f>
        <v>2023</v>
      </c>
    </row>
    <row r="1169" spans="1:12" x14ac:dyDescent="0.3">
      <c r="A1169" t="s">
        <v>1173</v>
      </c>
      <c r="B1169" t="s">
        <v>7942</v>
      </c>
      <c r="C1169" t="s">
        <v>7932</v>
      </c>
      <c r="D1169" t="s">
        <v>7935</v>
      </c>
      <c r="E1169" s="1">
        <v>44953</v>
      </c>
      <c r="F1169" s="6">
        <v>2124</v>
      </c>
      <c r="G1169">
        <v>304</v>
      </c>
      <c r="H1169" t="s">
        <v>3</v>
      </c>
      <c r="I1169">
        <f>IF(shipments[[#This Row],[Boxes]]&gt;0,shipments[[#This Row],[Amount]]/shipments[[#This Row],[Boxes]],"NA")</f>
        <v>6.9868421052631575</v>
      </c>
      <c r="J1169" t="str">
        <f>IF(shipments[[#This Row],[Order_Status]] = "Delivered","Yes","No")</f>
        <v>Yes</v>
      </c>
      <c r="K1169" t="str">
        <f>TEXT(shipments[[#This Row],[Shipdate]],"MMMM")</f>
        <v>January</v>
      </c>
      <c r="L1169">
        <f>YEAR(shipments[[#This Row],[Shipdate]])</f>
        <v>2023</v>
      </c>
    </row>
    <row r="1170" spans="1:12" x14ac:dyDescent="0.3">
      <c r="A1170" t="s">
        <v>1174</v>
      </c>
      <c r="B1170" t="s">
        <v>7942</v>
      </c>
      <c r="C1170" t="s">
        <v>7932</v>
      </c>
      <c r="D1170" t="s">
        <v>7938</v>
      </c>
      <c r="E1170" s="1">
        <v>45450</v>
      </c>
      <c r="F1170" s="6">
        <v>526.5</v>
      </c>
      <c r="G1170">
        <v>66</v>
      </c>
      <c r="H1170" t="s">
        <v>3</v>
      </c>
      <c r="I1170">
        <f>IF(shipments[[#This Row],[Boxes]]&gt;0,shipments[[#This Row],[Amount]]/shipments[[#This Row],[Boxes]],"NA")</f>
        <v>7.9772727272727275</v>
      </c>
      <c r="J1170" t="str">
        <f>IF(shipments[[#This Row],[Order_Status]] = "Delivered","Yes","No")</f>
        <v>Yes</v>
      </c>
      <c r="K1170" t="str">
        <f>TEXT(shipments[[#This Row],[Shipdate]],"MMMM")</f>
        <v>June</v>
      </c>
      <c r="L1170">
        <f>YEAR(shipments[[#This Row],[Shipdate]])</f>
        <v>2024</v>
      </c>
    </row>
    <row r="1171" spans="1:12" x14ac:dyDescent="0.3">
      <c r="A1171" t="s">
        <v>1175</v>
      </c>
      <c r="B1171" t="s">
        <v>7942</v>
      </c>
      <c r="C1171" t="s">
        <v>7932</v>
      </c>
      <c r="D1171" t="s">
        <v>7939</v>
      </c>
      <c r="E1171" s="1">
        <v>45229</v>
      </c>
      <c r="F1171" s="6">
        <v>3413.25</v>
      </c>
      <c r="G1171">
        <v>380</v>
      </c>
      <c r="H1171" t="s">
        <v>3</v>
      </c>
      <c r="I1171">
        <f>IF(shipments[[#This Row],[Boxes]]&gt;0,shipments[[#This Row],[Amount]]/shipments[[#This Row],[Boxes]],"NA")</f>
        <v>8.9822368421052623</v>
      </c>
      <c r="J1171" t="str">
        <f>IF(shipments[[#This Row],[Order_Status]] = "Delivered","Yes","No")</f>
        <v>Yes</v>
      </c>
      <c r="K1171" t="str">
        <f>TEXT(shipments[[#This Row],[Shipdate]],"MMMM")</f>
        <v>October</v>
      </c>
      <c r="L1171">
        <f>YEAR(shipments[[#This Row],[Shipdate]])</f>
        <v>2023</v>
      </c>
    </row>
    <row r="1172" spans="1:12" x14ac:dyDescent="0.3">
      <c r="A1172" t="s">
        <v>1176</v>
      </c>
      <c r="B1172" t="s">
        <v>7942</v>
      </c>
      <c r="C1172" t="s">
        <v>7932</v>
      </c>
      <c r="D1172" t="s">
        <v>7939</v>
      </c>
      <c r="E1172" s="1">
        <v>45329</v>
      </c>
      <c r="F1172" s="6">
        <v>1579.5</v>
      </c>
      <c r="G1172">
        <v>198</v>
      </c>
      <c r="H1172" t="s">
        <v>3</v>
      </c>
      <c r="I1172">
        <f>IF(shipments[[#This Row],[Boxes]]&gt;0,shipments[[#This Row],[Amount]]/shipments[[#This Row],[Boxes]],"NA")</f>
        <v>7.9772727272727275</v>
      </c>
      <c r="J1172" t="str">
        <f>IF(shipments[[#This Row],[Order_Status]] = "Delivered","Yes","No")</f>
        <v>Yes</v>
      </c>
      <c r="K1172" t="str">
        <f>TEXT(shipments[[#This Row],[Shipdate]],"MMMM")</f>
        <v>February</v>
      </c>
      <c r="L1172">
        <f>YEAR(shipments[[#This Row],[Shipdate]])</f>
        <v>2024</v>
      </c>
    </row>
    <row r="1173" spans="1:12" x14ac:dyDescent="0.3">
      <c r="A1173" t="s">
        <v>1177</v>
      </c>
      <c r="B1173" t="s">
        <v>7942</v>
      </c>
      <c r="C1173" t="s">
        <v>7933</v>
      </c>
      <c r="D1173" t="s">
        <v>7934</v>
      </c>
      <c r="E1173" s="1">
        <v>45098</v>
      </c>
      <c r="F1173" s="6">
        <v>6480</v>
      </c>
      <c r="G1173">
        <v>309</v>
      </c>
      <c r="H1173" t="s">
        <v>3</v>
      </c>
      <c r="I1173">
        <f>IF(shipments[[#This Row],[Boxes]]&gt;0,shipments[[#This Row],[Amount]]/shipments[[#This Row],[Boxes]],"NA")</f>
        <v>20.970873786407768</v>
      </c>
      <c r="J1173" t="str">
        <f>IF(shipments[[#This Row],[Order_Status]] = "Delivered","Yes","No")</f>
        <v>Yes</v>
      </c>
      <c r="K1173" t="str">
        <f>TEXT(shipments[[#This Row],[Shipdate]],"MMMM")</f>
        <v>June</v>
      </c>
      <c r="L1173">
        <f>YEAR(shipments[[#This Row],[Shipdate]])</f>
        <v>2023</v>
      </c>
    </row>
    <row r="1174" spans="1:12" x14ac:dyDescent="0.3">
      <c r="A1174" t="s">
        <v>1178</v>
      </c>
      <c r="B1174" t="s">
        <v>7942</v>
      </c>
      <c r="C1174" t="s">
        <v>7933</v>
      </c>
      <c r="D1174" t="s">
        <v>7935</v>
      </c>
      <c r="E1174" s="1">
        <v>44942</v>
      </c>
      <c r="F1174" s="6">
        <v>10374.75</v>
      </c>
      <c r="G1174">
        <v>495</v>
      </c>
      <c r="H1174" t="s">
        <v>3</v>
      </c>
      <c r="I1174">
        <f>IF(shipments[[#This Row],[Boxes]]&gt;0,shipments[[#This Row],[Amount]]/shipments[[#This Row],[Boxes]],"NA")</f>
        <v>20.959090909090911</v>
      </c>
      <c r="J1174" t="str">
        <f>IF(shipments[[#This Row],[Order_Status]] = "Delivered","Yes","No")</f>
        <v>Yes</v>
      </c>
      <c r="K1174" t="str">
        <f>TEXT(shipments[[#This Row],[Shipdate]],"MMMM")</f>
        <v>January</v>
      </c>
      <c r="L1174">
        <f>YEAR(shipments[[#This Row],[Shipdate]])</f>
        <v>2023</v>
      </c>
    </row>
    <row r="1175" spans="1:12" x14ac:dyDescent="0.3">
      <c r="A1175" t="s">
        <v>1179</v>
      </c>
      <c r="B1175" t="s">
        <v>7942</v>
      </c>
      <c r="C1175" t="s">
        <v>7933</v>
      </c>
      <c r="D1175" t="s">
        <v>7936</v>
      </c>
      <c r="E1175" s="1">
        <v>45391</v>
      </c>
      <c r="F1175" s="6">
        <v>4425.75</v>
      </c>
      <c r="G1175">
        <v>233</v>
      </c>
      <c r="H1175" t="s">
        <v>3</v>
      </c>
      <c r="I1175">
        <f>IF(shipments[[#This Row],[Boxes]]&gt;0,shipments[[#This Row],[Amount]]/shipments[[#This Row],[Boxes]],"NA")</f>
        <v>18.994635193133046</v>
      </c>
      <c r="J1175" t="str">
        <f>IF(shipments[[#This Row],[Order_Status]] = "Delivered","Yes","No")</f>
        <v>Yes</v>
      </c>
      <c r="K1175" t="str">
        <f>TEXT(shipments[[#This Row],[Shipdate]],"MMMM")</f>
        <v>April</v>
      </c>
      <c r="L1175">
        <f>YEAR(shipments[[#This Row],[Shipdate]])</f>
        <v>2024</v>
      </c>
    </row>
    <row r="1176" spans="1:12" x14ac:dyDescent="0.3">
      <c r="A1176" t="s">
        <v>1180</v>
      </c>
      <c r="B1176" t="s">
        <v>7942</v>
      </c>
      <c r="C1176" t="s">
        <v>7933</v>
      </c>
      <c r="D1176" t="s">
        <v>7934</v>
      </c>
      <c r="E1176" s="1">
        <v>45401</v>
      </c>
      <c r="F1176" s="6">
        <v>6113.25</v>
      </c>
      <c r="G1176">
        <v>340</v>
      </c>
      <c r="H1176" t="s">
        <v>3</v>
      </c>
      <c r="I1176">
        <f>IF(shipments[[#This Row],[Boxes]]&gt;0,shipments[[#This Row],[Amount]]/shipments[[#This Row],[Boxes]],"NA")</f>
        <v>17.98014705882353</v>
      </c>
      <c r="J1176" t="str">
        <f>IF(shipments[[#This Row],[Order_Status]] = "Delivered","Yes","No")</f>
        <v>Yes</v>
      </c>
      <c r="K1176" t="str">
        <f>TEXT(shipments[[#This Row],[Shipdate]],"MMMM")</f>
        <v>April</v>
      </c>
      <c r="L1176">
        <f>YEAR(shipments[[#This Row],[Shipdate]])</f>
        <v>2024</v>
      </c>
    </row>
    <row r="1177" spans="1:12" x14ac:dyDescent="0.3">
      <c r="A1177" t="s">
        <v>1181</v>
      </c>
      <c r="B1177" t="s">
        <v>7942</v>
      </c>
      <c r="C1177" t="s">
        <v>7933</v>
      </c>
      <c r="D1177" t="s">
        <v>7937</v>
      </c>
      <c r="E1177" s="1">
        <v>45363</v>
      </c>
      <c r="F1177" s="6">
        <v>4835.25</v>
      </c>
      <c r="G1177">
        <v>220</v>
      </c>
      <c r="H1177" t="s">
        <v>3</v>
      </c>
      <c r="I1177">
        <f>IF(shipments[[#This Row],[Boxes]]&gt;0,shipments[[#This Row],[Amount]]/shipments[[#This Row],[Boxes]],"NA")</f>
        <v>21.978409090909089</v>
      </c>
      <c r="J1177" t="str">
        <f>IF(shipments[[#This Row],[Order_Status]] = "Delivered","Yes","No")</f>
        <v>Yes</v>
      </c>
      <c r="K1177" t="str">
        <f>TEXT(shipments[[#This Row],[Shipdate]],"MMMM")</f>
        <v>March</v>
      </c>
      <c r="L1177">
        <f>YEAR(shipments[[#This Row],[Shipdate]])</f>
        <v>2024</v>
      </c>
    </row>
    <row r="1178" spans="1:12" x14ac:dyDescent="0.3">
      <c r="A1178" t="s">
        <v>1182</v>
      </c>
      <c r="B1178" t="s">
        <v>7942</v>
      </c>
      <c r="C1178" t="s">
        <v>7912</v>
      </c>
      <c r="D1178" t="s">
        <v>7938</v>
      </c>
      <c r="E1178" s="1">
        <v>45209</v>
      </c>
      <c r="F1178" s="6">
        <v>13981.5</v>
      </c>
      <c r="G1178">
        <v>1166</v>
      </c>
      <c r="H1178" t="s">
        <v>3</v>
      </c>
      <c r="I1178">
        <f>IF(shipments[[#This Row],[Boxes]]&gt;0,shipments[[#This Row],[Amount]]/shipments[[#This Row],[Boxes]],"NA")</f>
        <v>11.990994854202402</v>
      </c>
      <c r="J1178" t="str">
        <f>IF(shipments[[#This Row],[Order_Status]] = "Delivered","Yes","No")</f>
        <v>Yes</v>
      </c>
      <c r="K1178" t="str">
        <f>TEXT(shipments[[#This Row],[Shipdate]],"MMMM")</f>
        <v>October</v>
      </c>
      <c r="L1178">
        <f>YEAR(shipments[[#This Row],[Shipdate]])</f>
        <v>2023</v>
      </c>
    </row>
    <row r="1179" spans="1:12" x14ac:dyDescent="0.3">
      <c r="A1179" t="s">
        <v>1183</v>
      </c>
      <c r="B1179" t="s">
        <v>7942</v>
      </c>
      <c r="C1179" t="s">
        <v>7912</v>
      </c>
      <c r="D1179" t="s">
        <v>7939</v>
      </c>
      <c r="E1179" s="1">
        <v>45120</v>
      </c>
      <c r="F1179" s="6">
        <v>4972.5</v>
      </c>
      <c r="G1179">
        <v>311</v>
      </c>
      <c r="H1179" t="s">
        <v>3</v>
      </c>
      <c r="I1179">
        <f>IF(shipments[[#This Row],[Boxes]]&gt;0,shipments[[#This Row],[Amount]]/shipments[[#This Row],[Boxes]],"NA")</f>
        <v>15.988745980707396</v>
      </c>
      <c r="J1179" t="str">
        <f>IF(shipments[[#This Row],[Order_Status]] = "Delivered","Yes","No")</f>
        <v>Yes</v>
      </c>
      <c r="K1179" t="str">
        <f>TEXT(shipments[[#This Row],[Shipdate]],"MMMM")</f>
        <v>July</v>
      </c>
      <c r="L1179">
        <f>YEAR(shipments[[#This Row],[Shipdate]])</f>
        <v>2023</v>
      </c>
    </row>
    <row r="1180" spans="1:12" x14ac:dyDescent="0.3">
      <c r="A1180" s="21" t="s">
        <v>1184</v>
      </c>
      <c r="B1180" s="21" t="s">
        <v>7942</v>
      </c>
      <c r="C1180" s="21" t="s">
        <v>7912</v>
      </c>
      <c r="D1180" s="21" t="s">
        <v>7938</v>
      </c>
      <c r="E1180" s="22">
        <v>45065</v>
      </c>
      <c r="F1180" s="23">
        <v>6941.25</v>
      </c>
      <c r="G1180" s="21">
        <v>496</v>
      </c>
      <c r="H1180" s="21" t="s">
        <v>25</v>
      </c>
      <c r="I1180" s="21">
        <f>IF(shipments[[#This Row],[Boxes]]&gt;0,shipments[[#This Row],[Amount]]/shipments[[#This Row],[Boxes]],"NA")</f>
        <v>13.99445564516129</v>
      </c>
      <c r="J1180" s="21" t="str">
        <f>IF(shipments[[#This Row],[Order_Status]] = "Delivered","Yes","No")</f>
        <v>No</v>
      </c>
      <c r="K1180" s="21" t="str">
        <f>TEXT(shipments[[#This Row],[Shipdate]],"MMMM")</f>
        <v>May</v>
      </c>
      <c r="L1180" s="21">
        <f>YEAR(shipments[[#This Row],[Shipdate]])</f>
        <v>2023</v>
      </c>
    </row>
    <row r="1181" spans="1:12" x14ac:dyDescent="0.3">
      <c r="A1181" t="s">
        <v>1185</v>
      </c>
      <c r="B1181" t="s">
        <v>7942</v>
      </c>
      <c r="C1181" t="s">
        <v>7913</v>
      </c>
      <c r="D1181" t="s">
        <v>7935</v>
      </c>
      <c r="E1181" s="1">
        <v>45037</v>
      </c>
      <c r="F1181" s="6">
        <v>81</v>
      </c>
      <c r="G1181">
        <v>6</v>
      </c>
      <c r="H1181" t="s">
        <v>3</v>
      </c>
      <c r="I1181">
        <f>IF(shipments[[#This Row],[Boxes]]&gt;0,shipments[[#This Row],[Amount]]/shipments[[#This Row],[Boxes]],"NA")</f>
        <v>13.5</v>
      </c>
      <c r="J1181" t="str">
        <f>IF(shipments[[#This Row],[Order_Status]] = "Delivered","Yes","No")</f>
        <v>Yes</v>
      </c>
      <c r="K1181" t="str">
        <f>TEXT(shipments[[#This Row],[Shipdate]],"MMMM")</f>
        <v>April</v>
      </c>
      <c r="L1181">
        <f>YEAR(shipments[[#This Row],[Shipdate]])</f>
        <v>2023</v>
      </c>
    </row>
    <row r="1182" spans="1:12" x14ac:dyDescent="0.3">
      <c r="A1182" t="s">
        <v>1186</v>
      </c>
      <c r="B1182" t="s">
        <v>7942</v>
      </c>
      <c r="C1182" t="s">
        <v>7913</v>
      </c>
      <c r="D1182" t="s">
        <v>7937</v>
      </c>
      <c r="E1182" s="1">
        <v>44974</v>
      </c>
      <c r="F1182" s="6">
        <v>2844</v>
      </c>
      <c r="G1182">
        <v>204</v>
      </c>
      <c r="H1182" t="s">
        <v>3</v>
      </c>
      <c r="I1182">
        <f>IF(shipments[[#This Row],[Boxes]]&gt;0,shipments[[#This Row],[Amount]]/shipments[[#This Row],[Boxes]],"NA")</f>
        <v>13.941176470588236</v>
      </c>
      <c r="J1182" t="str">
        <f>IF(shipments[[#This Row],[Order_Status]] = "Delivered","Yes","No")</f>
        <v>Yes</v>
      </c>
      <c r="K1182" t="str">
        <f>TEXT(shipments[[#This Row],[Shipdate]],"MMMM")</f>
        <v>February</v>
      </c>
      <c r="L1182">
        <f>YEAR(shipments[[#This Row],[Shipdate]])</f>
        <v>2023</v>
      </c>
    </row>
    <row r="1183" spans="1:12" x14ac:dyDescent="0.3">
      <c r="A1183" t="s">
        <v>1187</v>
      </c>
      <c r="B1183" t="s">
        <v>7942</v>
      </c>
      <c r="C1183" t="s">
        <v>7914</v>
      </c>
      <c r="D1183" t="s">
        <v>7934</v>
      </c>
      <c r="E1183" s="1">
        <v>45244</v>
      </c>
      <c r="F1183" s="6">
        <v>4122</v>
      </c>
      <c r="G1183">
        <v>344</v>
      </c>
      <c r="H1183" t="s">
        <v>3</v>
      </c>
      <c r="I1183">
        <f>IF(shipments[[#This Row],[Boxes]]&gt;0,shipments[[#This Row],[Amount]]/shipments[[#This Row],[Boxes]],"NA")</f>
        <v>11.982558139534884</v>
      </c>
      <c r="J1183" t="str">
        <f>IF(shipments[[#This Row],[Order_Status]] = "Delivered","Yes","No")</f>
        <v>Yes</v>
      </c>
      <c r="K1183" t="str">
        <f>TEXT(shipments[[#This Row],[Shipdate]],"MMMM")</f>
        <v>November</v>
      </c>
      <c r="L1183">
        <f>YEAR(shipments[[#This Row],[Shipdate]])</f>
        <v>2023</v>
      </c>
    </row>
    <row r="1184" spans="1:12" x14ac:dyDescent="0.3">
      <c r="A1184" t="s">
        <v>1188</v>
      </c>
      <c r="B1184" t="s">
        <v>7942</v>
      </c>
      <c r="C1184" t="s">
        <v>7914</v>
      </c>
      <c r="D1184" t="s">
        <v>7939</v>
      </c>
      <c r="E1184" s="1">
        <v>45057</v>
      </c>
      <c r="F1184" s="6">
        <v>9657</v>
      </c>
      <c r="G1184">
        <v>743</v>
      </c>
      <c r="H1184" t="s">
        <v>3</v>
      </c>
      <c r="I1184">
        <f>IF(shipments[[#This Row],[Boxes]]&gt;0,shipments[[#This Row],[Amount]]/shipments[[#This Row],[Boxes]],"NA")</f>
        <v>12.997308209959623</v>
      </c>
      <c r="J1184" t="str">
        <f>IF(shipments[[#This Row],[Order_Status]] = "Delivered","Yes","No")</f>
        <v>Yes</v>
      </c>
      <c r="K1184" t="str">
        <f>TEXT(shipments[[#This Row],[Shipdate]],"MMMM")</f>
        <v>May</v>
      </c>
      <c r="L1184">
        <f>YEAR(shipments[[#This Row],[Shipdate]])</f>
        <v>2023</v>
      </c>
    </row>
    <row r="1185" spans="1:12" x14ac:dyDescent="0.3">
      <c r="A1185" t="s">
        <v>1189</v>
      </c>
      <c r="B1185" t="s">
        <v>7942</v>
      </c>
      <c r="C1185" t="s">
        <v>7914</v>
      </c>
      <c r="D1185" t="s">
        <v>7939</v>
      </c>
      <c r="E1185" s="1">
        <v>44953</v>
      </c>
      <c r="F1185" s="6">
        <v>11900.25</v>
      </c>
      <c r="G1185">
        <v>992</v>
      </c>
      <c r="H1185" t="s">
        <v>3</v>
      </c>
      <c r="I1185">
        <f>IF(shipments[[#This Row],[Boxes]]&gt;0,shipments[[#This Row],[Amount]]/shipments[[#This Row],[Boxes]],"NA")</f>
        <v>11.996219758064516</v>
      </c>
      <c r="J1185" t="str">
        <f>IF(shipments[[#This Row],[Order_Status]] = "Delivered","Yes","No")</f>
        <v>Yes</v>
      </c>
      <c r="K1185" t="str">
        <f>TEXT(shipments[[#This Row],[Shipdate]],"MMMM")</f>
        <v>January</v>
      </c>
      <c r="L1185">
        <f>YEAR(shipments[[#This Row],[Shipdate]])</f>
        <v>2023</v>
      </c>
    </row>
    <row r="1186" spans="1:12" x14ac:dyDescent="0.3">
      <c r="A1186" t="s">
        <v>1190</v>
      </c>
      <c r="B1186" t="s">
        <v>7942</v>
      </c>
      <c r="C1186" t="s">
        <v>7915</v>
      </c>
      <c r="D1186" t="s">
        <v>7934</v>
      </c>
      <c r="E1186" s="1">
        <v>45127</v>
      </c>
      <c r="F1186" s="6">
        <v>1725.75</v>
      </c>
      <c r="G1186">
        <v>192</v>
      </c>
      <c r="H1186" t="s">
        <v>3</v>
      </c>
      <c r="I1186">
        <f>IF(shipments[[#This Row],[Boxes]]&gt;0,shipments[[#This Row],[Amount]]/shipments[[#This Row],[Boxes]],"NA")</f>
        <v>8.98828125</v>
      </c>
      <c r="J1186" t="str">
        <f>IF(shipments[[#This Row],[Order_Status]] = "Delivered","Yes","No")</f>
        <v>Yes</v>
      </c>
      <c r="K1186" t="str">
        <f>TEXT(shipments[[#This Row],[Shipdate]],"MMMM")</f>
        <v>July</v>
      </c>
      <c r="L1186">
        <f>YEAR(shipments[[#This Row],[Shipdate]])</f>
        <v>2023</v>
      </c>
    </row>
    <row r="1187" spans="1:12" x14ac:dyDescent="0.3">
      <c r="A1187" t="s">
        <v>1191</v>
      </c>
      <c r="B1187" t="s">
        <v>7942</v>
      </c>
      <c r="C1187" t="s">
        <v>7915</v>
      </c>
      <c r="D1187" t="s">
        <v>7937</v>
      </c>
      <c r="E1187" s="1">
        <v>45218</v>
      </c>
      <c r="F1187" s="6">
        <v>2857.5</v>
      </c>
      <c r="G1187">
        <v>318</v>
      </c>
      <c r="H1187" t="s">
        <v>3</v>
      </c>
      <c r="I1187">
        <f>IF(shipments[[#This Row],[Boxes]]&gt;0,shipments[[#This Row],[Amount]]/shipments[[#This Row],[Boxes]],"NA")</f>
        <v>8.9858490566037741</v>
      </c>
      <c r="J1187" t="str">
        <f>IF(shipments[[#This Row],[Order_Status]] = "Delivered","Yes","No")</f>
        <v>Yes</v>
      </c>
      <c r="K1187" t="str">
        <f>TEXT(shipments[[#This Row],[Shipdate]],"MMMM")</f>
        <v>October</v>
      </c>
      <c r="L1187">
        <f>YEAR(shipments[[#This Row],[Shipdate]])</f>
        <v>2023</v>
      </c>
    </row>
    <row r="1188" spans="1:12" x14ac:dyDescent="0.3">
      <c r="A1188" t="s">
        <v>1192</v>
      </c>
      <c r="B1188" t="s">
        <v>7942</v>
      </c>
      <c r="C1188" t="s">
        <v>7915</v>
      </c>
      <c r="D1188" t="s">
        <v>7935</v>
      </c>
      <c r="E1188" s="1">
        <v>45342</v>
      </c>
      <c r="F1188" s="6">
        <v>6374.25</v>
      </c>
      <c r="G1188">
        <v>911</v>
      </c>
      <c r="H1188" t="s">
        <v>3</v>
      </c>
      <c r="I1188">
        <f>IF(shipments[[#This Row],[Boxes]]&gt;0,shipments[[#This Row],[Amount]]/shipments[[#This Row],[Boxes]],"NA")</f>
        <v>6.9969813391877063</v>
      </c>
      <c r="J1188" t="str">
        <f>IF(shipments[[#This Row],[Order_Status]] = "Delivered","Yes","No")</f>
        <v>Yes</v>
      </c>
      <c r="K1188" t="str">
        <f>TEXT(shipments[[#This Row],[Shipdate]],"MMMM")</f>
        <v>February</v>
      </c>
      <c r="L1188">
        <f>YEAR(shipments[[#This Row],[Shipdate]])</f>
        <v>2024</v>
      </c>
    </row>
    <row r="1189" spans="1:12" x14ac:dyDescent="0.3">
      <c r="A1189" t="s">
        <v>1193</v>
      </c>
      <c r="B1189" t="s">
        <v>7942</v>
      </c>
      <c r="C1189" t="s">
        <v>7915</v>
      </c>
      <c r="D1189" t="s">
        <v>7937</v>
      </c>
      <c r="E1189" s="1">
        <v>45306</v>
      </c>
      <c r="F1189" s="6">
        <v>8183.25</v>
      </c>
      <c r="G1189">
        <v>1170</v>
      </c>
      <c r="H1189" t="s">
        <v>3</v>
      </c>
      <c r="I1189">
        <f>IF(shipments[[#This Row],[Boxes]]&gt;0,shipments[[#This Row],[Amount]]/shipments[[#This Row],[Boxes]],"NA")</f>
        <v>6.9942307692307688</v>
      </c>
      <c r="J1189" t="str">
        <f>IF(shipments[[#This Row],[Order_Status]] = "Delivered","Yes","No")</f>
        <v>Yes</v>
      </c>
      <c r="K1189" t="str">
        <f>TEXT(shipments[[#This Row],[Shipdate]],"MMMM")</f>
        <v>January</v>
      </c>
      <c r="L1189">
        <f>YEAR(shipments[[#This Row],[Shipdate]])</f>
        <v>2024</v>
      </c>
    </row>
    <row r="1190" spans="1:12" x14ac:dyDescent="0.3">
      <c r="A1190" t="s">
        <v>1194</v>
      </c>
      <c r="B1190" t="s">
        <v>7942</v>
      </c>
      <c r="C1190" t="s">
        <v>7915</v>
      </c>
      <c r="D1190" t="s">
        <v>7939</v>
      </c>
      <c r="E1190" s="1">
        <v>44993</v>
      </c>
      <c r="F1190" s="6">
        <v>31.5</v>
      </c>
      <c r="G1190">
        <v>5</v>
      </c>
      <c r="H1190" t="s">
        <v>3</v>
      </c>
      <c r="I1190">
        <f>IF(shipments[[#This Row],[Boxes]]&gt;0,shipments[[#This Row],[Amount]]/shipments[[#This Row],[Boxes]],"NA")</f>
        <v>6.3</v>
      </c>
      <c r="J1190" t="str">
        <f>IF(shipments[[#This Row],[Order_Status]] = "Delivered","Yes","No")</f>
        <v>Yes</v>
      </c>
      <c r="K1190" t="str">
        <f>TEXT(shipments[[#This Row],[Shipdate]],"MMMM")</f>
        <v>March</v>
      </c>
      <c r="L1190">
        <f>YEAR(shipments[[#This Row],[Shipdate]])</f>
        <v>2023</v>
      </c>
    </row>
    <row r="1191" spans="1:12" x14ac:dyDescent="0.3">
      <c r="A1191" t="s">
        <v>1195</v>
      </c>
      <c r="B1191" t="s">
        <v>7942</v>
      </c>
      <c r="C1191" t="s">
        <v>7915</v>
      </c>
      <c r="D1191" t="s">
        <v>7939</v>
      </c>
      <c r="E1191" s="1">
        <v>44970</v>
      </c>
      <c r="F1191" s="6">
        <v>2841.75</v>
      </c>
      <c r="G1191">
        <v>406</v>
      </c>
      <c r="H1191" t="s">
        <v>3</v>
      </c>
      <c r="I1191">
        <f>IF(shipments[[#This Row],[Boxes]]&gt;0,shipments[[#This Row],[Amount]]/shipments[[#This Row],[Boxes]],"NA")</f>
        <v>6.999384236453202</v>
      </c>
      <c r="J1191" t="str">
        <f>IF(shipments[[#This Row],[Order_Status]] = "Delivered","Yes","No")</f>
        <v>Yes</v>
      </c>
      <c r="K1191" t="str">
        <f>TEXT(shipments[[#This Row],[Shipdate]],"MMMM")</f>
        <v>February</v>
      </c>
      <c r="L1191">
        <f>YEAR(shipments[[#This Row],[Shipdate]])</f>
        <v>2023</v>
      </c>
    </row>
    <row r="1192" spans="1:12" x14ac:dyDescent="0.3">
      <c r="A1192" t="s">
        <v>1196</v>
      </c>
      <c r="B1192" t="s">
        <v>7942</v>
      </c>
      <c r="C1192" t="s">
        <v>7915</v>
      </c>
      <c r="D1192" t="s">
        <v>7939</v>
      </c>
      <c r="E1192" s="1">
        <v>45344</v>
      </c>
      <c r="F1192" s="6">
        <v>8658</v>
      </c>
      <c r="G1192">
        <v>1732</v>
      </c>
      <c r="H1192" t="s">
        <v>3</v>
      </c>
      <c r="I1192">
        <f>IF(shipments[[#This Row],[Boxes]]&gt;0,shipments[[#This Row],[Amount]]/shipments[[#This Row],[Boxes]],"NA")</f>
        <v>4.9988452655889146</v>
      </c>
      <c r="J1192" t="str">
        <f>IF(shipments[[#This Row],[Order_Status]] = "Delivered","Yes","No")</f>
        <v>Yes</v>
      </c>
      <c r="K1192" t="str">
        <f>TEXT(shipments[[#This Row],[Shipdate]],"MMMM")</f>
        <v>February</v>
      </c>
      <c r="L1192">
        <f>YEAR(shipments[[#This Row],[Shipdate]])</f>
        <v>2024</v>
      </c>
    </row>
    <row r="1193" spans="1:12" x14ac:dyDescent="0.3">
      <c r="A1193" t="s">
        <v>1197</v>
      </c>
      <c r="B1193" t="s">
        <v>7942</v>
      </c>
      <c r="C1193" t="s">
        <v>7916</v>
      </c>
      <c r="D1193" t="s">
        <v>7939</v>
      </c>
      <c r="E1193" s="1">
        <v>45051</v>
      </c>
      <c r="F1193" s="6">
        <v>2679.75</v>
      </c>
      <c r="G1193">
        <v>383</v>
      </c>
      <c r="H1193" t="s">
        <v>3</v>
      </c>
      <c r="I1193">
        <f>IF(shipments[[#This Row],[Boxes]]&gt;0,shipments[[#This Row],[Amount]]/shipments[[#This Row],[Boxes]],"NA")</f>
        <v>6.9967362924281984</v>
      </c>
      <c r="J1193" t="str">
        <f>IF(shipments[[#This Row],[Order_Status]] = "Delivered","Yes","No")</f>
        <v>Yes</v>
      </c>
      <c r="K1193" t="str">
        <f>TEXT(shipments[[#This Row],[Shipdate]],"MMMM")</f>
        <v>May</v>
      </c>
      <c r="L1193">
        <f>YEAR(shipments[[#This Row],[Shipdate]])</f>
        <v>2023</v>
      </c>
    </row>
    <row r="1194" spans="1:12" x14ac:dyDescent="0.3">
      <c r="A1194" t="s">
        <v>1198</v>
      </c>
      <c r="B1194" t="s">
        <v>7942</v>
      </c>
      <c r="C1194" t="s">
        <v>7916</v>
      </c>
      <c r="D1194" t="s">
        <v>7938</v>
      </c>
      <c r="E1194" s="1">
        <v>45302</v>
      </c>
      <c r="F1194" s="6">
        <v>1507.5</v>
      </c>
      <c r="G1194">
        <v>216</v>
      </c>
      <c r="H1194" t="s">
        <v>3</v>
      </c>
      <c r="I1194">
        <f>IF(shipments[[#This Row],[Boxes]]&gt;0,shipments[[#This Row],[Amount]]/shipments[[#This Row],[Boxes]],"NA")</f>
        <v>6.979166666666667</v>
      </c>
      <c r="J1194" t="str">
        <f>IF(shipments[[#This Row],[Order_Status]] = "Delivered","Yes","No")</f>
        <v>Yes</v>
      </c>
      <c r="K1194" t="str">
        <f>TEXT(shipments[[#This Row],[Shipdate]],"MMMM")</f>
        <v>January</v>
      </c>
      <c r="L1194">
        <f>YEAR(shipments[[#This Row],[Shipdate]])</f>
        <v>2024</v>
      </c>
    </row>
    <row r="1195" spans="1:12" x14ac:dyDescent="0.3">
      <c r="A1195" t="s">
        <v>1199</v>
      </c>
      <c r="B1195" t="s">
        <v>7942</v>
      </c>
      <c r="C1195" t="s">
        <v>7916</v>
      </c>
      <c r="D1195" t="s">
        <v>7934</v>
      </c>
      <c r="E1195" s="1">
        <v>45260</v>
      </c>
      <c r="F1195" s="6">
        <v>6513.75</v>
      </c>
      <c r="G1195">
        <v>724</v>
      </c>
      <c r="H1195" t="s">
        <v>3</v>
      </c>
      <c r="I1195">
        <f>IF(shipments[[#This Row],[Boxes]]&gt;0,shipments[[#This Row],[Amount]]/shipments[[#This Row],[Boxes]],"NA")</f>
        <v>8.9968922651933703</v>
      </c>
      <c r="J1195" t="str">
        <f>IF(shipments[[#This Row],[Order_Status]] = "Delivered","Yes","No")</f>
        <v>Yes</v>
      </c>
      <c r="K1195" t="str">
        <f>TEXT(shipments[[#This Row],[Shipdate]],"MMMM")</f>
        <v>November</v>
      </c>
      <c r="L1195">
        <f>YEAR(shipments[[#This Row],[Shipdate]])</f>
        <v>2023</v>
      </c>
    </row>
    <row r="1196" spans="1:12" x14ac:dyDescent="0.3">
      <c r="A1196" t="s">
        <v>1200</v>
      </c>
      <c r="B1196" t="s">
        <v>7942</v>
      </c>
      <c r="C1196" t="s">
        <v>7916</v>
      </c>
      <c r="D1196" t="s">
        <v>7934</v>
      </c>
      <c r="E1196" s="1">
        <v>45329</v>
      </c>
      <c r="F1196" s="6">
        <v>5910.75</v>
      </c>
      <c r="G1196">
        <v>1183</v>
      </c>
      <c r="H1196" t="s">
        <v>3</v>
      </c>
      <c r="I1196">
        <f>IF(shipments[[#This Row],[Boxes]]&gt;0,shipments[[#This Row],[Amount]]/shipments[[#This Row],[Boxes]],"NA")</f>
        <v>4.9964074387151314</v>
      </c>
      <c r="J1196" t="str">
        <f>IF(shipments[[#This Row],[Order_Status]] = "Delivered","Yes","No")</f>
        <v>Yes</v>
      </c>
      <c r="K1196" t="str">
        <f>TEXT(shipments[[#This Row],[Shipdate]],"MMMM")</f>
        <v>February</v>
      </c>
      <c r="L1196">
        <f>YEAR(shipments[[#This Row],[Shipdate]])</f>
        <v>2024</v>
      </c>
    </row>
    <row r="1197" spans="1:12" x14ac:dyDescent="0.3">
      <c r="A1197" t="s">
        <v>1201</v>
      </c>
      <c r="B1197" t="s">
        <v>7942</v>
      </c>
      <c r="C1197" t="s">
        <v>7918</v>
      </c>
      <c r="D1197" t="s">
        <v>7934</v>
      </c>
      <c r="E1197" s="1">
        <v>44964</v>
      </c>
      <c r="F1197" s="6">
        <v>5337</v>
      </c>
      <c r="G1197">
        <v>223</v>
      </c>
      <c r="H1197" t="s">
        <v>3</v>
      </c>
      <c r="I1197">
        <f>IF(shipments[[#This Row],[Boxes]]&gt;0,shipments[[#This Row],[Amount]]/shipments[[#This Row],[Boxes]],"NA")</f>
        <v>23.932735426008968</v>
      </c>
      <c r="J1197" t="str">
        <f>IF(shipments[[#This Row],[Order_Status]] = "Delivered","Yes","No")</f>
        <v>Yes</v>
      </c>
      <c r="K1197" t="str">
        <f>TEXT(shipments[[#This Row],[Shipdate]],"MMMM")</f>
        <v>February</v>
      </c>
      <c r="L1197">
        <f>YEAR(shipments[[#This Row],[Shipdate]])</f>
        <v>2023</v>
      </c>
    </row>
    <row r="1198" spans="1:12" x14ac:dyDescent="0.3">
      <c r="A1198" t="s">
        <v>1202</v>
      </c>
      <c r="B1198" t="s">
        <v>7942</v>
      </c>
      <c r="C1198" t="s">
        <v>7918</v>
      </c>
      <c r="D1198" t="s">
        <v>7935</v>
      </c>
      <c r="E1198" s="1">
        <v>45205</v>
      </c>
      <c r="F1198" s="6">
        <v>5062.5</v>
      </c>
      <c r="G1198">
        <v>181</v>
      </c>
      <c r="H1198" t="s">
        <v>3</v>
      </c>
      <c r="I1198">
        <f>IF(shipments[[#This Row],[Boxes]]&gt;0,shipments[[#This Row],[Amount]]/shipments[[#This Row],[Boxes]],"NA")</f>
        <v>27.96961325966851</v>
      </c>
      <c r="J1198" t="str">
        <f>IF(shipments[[#This Row],[Order_Status]] = "Delivered","Yes","No")</f>
        <v>Yes</v>
      </c>
      <c r="K1198" t="str">
        <f>TEXT(shipments[[#This Row],[Shipdate]],"MMMM")</f>
        <v>October</v>
      </c>
      <c r="L1198">
        <f>YEAR(shipments[[#This Row],[Shipdate]])</f>
        <v>2023</v>
      </c>
    </row>
    <row r="1199" spans="1:12" x14ac:dyDescent="0.3">
      <c r="A1199" t="s">
        <v>1203</v>
      </c>
      <c r="B1199" t="s">
        <v>7942</v>
      </c>
      <c r="C1199" t="s">
        <v>7918</v>
      </c>
      <c r="D1199" t="s">
        <v>7939</v>
      </c>
      <c r="E1199" s="1">
        <v>44981</v>
      </c>
      <c r="F1199" s="6">
        <v>6664.5</v>
      </c>
      <c r="G1199">
        <v>239</v>
      </c>
      <c r="H1199" t="s">
        <v>3</v>
      </c>
      <c r="I1199">
        <f>IF(shipments[[#This Row],[Boxes]]&gt;0,shipments[[#This Row],[Amount]]/shipments[[#This Row],[Boxes]],"NA")</f>
        <v>27.884937238493723</v>
      </c>
      <c r="J1199" t="str">
        <f>IF(shipments[[#This Row],[Order_Status]] = "Delivered","Yes","No")</f>
        <v>Yes</v>
      </c>
      <c r="K1199" t="str">
        <f>TEXT(shipments[[#This Row],[Shipdate]],"MMMM")</f>
        <v>February</v>
      </c>
      <c r="L1199">
        <f>YEAR(shipments[[#This Row],[Shipdate]])</f>
        <v>2023</v>
      </c>
    </row>
    <row r="1200" spans="1:12" x14ac:dyDescent="0.3">
      <c r="A1200" t="s">
        <v>1204</v>
      </c>
      <c r="B1200" t="s">
        <v>7942</v>
      </c>
      <c r="C1200" t="s">
        <v>7918</v>
      </c>
      <c r="D1200" t="s">
        <v>7935</v>
      </c>
      <c r="E1200" s="1">
        <v>44943</v>
      </c>
      <c r="F1200" s="6">
        <v>5073.75</v>
      </c>
      <c r="G1200">
        <v>188</v>
      </c>
      <c r="H1200" t="s">
        <v>3</v>
      </c>
      <c r="I1200">
        <f>IF(shipments[[#This Row],[Boxes]]&gt;0,shipments[[#This Row],[Amount]]/shipments[[#This Row],[Boxes]],"NA")</f>
        <v>26.988031914893618</v>
      </c>
      <c r="J1200" t="str">
        <f>IF(shipments[[#This Row],[Order_Status]] = "Delivered","Yes","No")</f>
        <v>Yes</v>
      </c>
      <c r="K1200" t="str">
        <f>TEXT(shipments[[#This Row],[Shipdate]],"MMMM")</f>
        <v>January</v>
      </c>
      <c r="L1200">
        <f>YEAR(shipments[[#This Row],[Shipdate]])</f>
        <v>2023</v>
      </c>
    </row>
    <row r="1201" spans="1:12" x14ac:dyDescent="0.3">
      <c r="A1201" t="s">
        <v>1205</v>
      </c>
      <c r="B1201" t="s">
        <v>7942</v>
      </c>
      <c r="C1201" t="s">
        <v>7918</v>
      </c>
      <c r="D1201" t="s">
        <v>7935</v>
      </c>
      <c r="E1201" s="1">
        <v>44986</v>
      </c>
      <c r="F1201" s="6">
        <v>4936.5</v>
      </c>
      <c r="G1201">
        <v>206</v>
      </c>
      <c r="H1201" t="s">
        <v>3</v>
      </c>
      <c r="I1201">
        <f>IF(shipments[[#This Row],[Boxes]]&gt;0,shipments[[#This Row],[Amount]]/shipments[[#This Row],[Boxes]],"NA")</f>
        <v>23.96359223300971</v>
      </c>
      <c r="J1201" t="str">
        <f>IF(shipments[[#This Row],[Order_Status]] = "Delivered","Yes","No")</f>
        <v>Yes</v>
      </c>
      <c r="K1201" t="str">
        <f>TEXT(shipments[[#This Row],[Shipdate]],"MMMM")</f>
        <v>March</v>
      </c>
      <c r="L1201">
        <f>YEAR(shipments[[#This Row],[Shipdate]])</f>
        <v>2023</v>
      </c>
    </row>
    <row r="1202" spans="1:12" x14ac:dyDescent="0.3">
      <c r="A1202" s="21" t="s">
        <v>1206</v>
      </c>
      <c r="B1202" s="21" t="s">
        <v>7942</v>
      </c>
      <c r="C1202" s="21" t="s">
        <v>7918</v>
      </c>
      <c r="D1202" s="21" t="s">
        <v>7936</v>
      </c>
      <c r="E1202" s="22">
        <v>45478</v>
      </c>
      <c r="F1202" s="23">
        <v>6383.25</v>
      </c>
      <c r="G1202" s="21">
        <v>256</v>
      </c>
      <c r="H1202" s="21" t="s">
        <v>9</v>
      </c>
      <c r="I1202" s="21">
        <f>IF(shipments[[#This Row],[Boxes]]&gt;0,shipments[[#This Row],[Amount]]/shipments[[#This Row],[Boxes]],"NA")</f>
        <v>24.9345703125</v>
      </c>
      <c r="J1202" s="21" t="str">
        <f>IF(shipments[[#This Row],[Order_Status]] = "Delivered","Yes","No")</f>
        <v>No</v>
      </c>
      <c r="K1202" s="21" t="str">
        <f>TEXT(shipments[[#This Row],[Shipdate]],"MMMM")</f>
        <v>July</v>
      </c>
      <c r="L1202" s="21">
        <f>YEAR(shipments[[#This Row],[Shipdate]])</f>
        <v>2024</v>
      </c>
    </row>
    <row r="1203" spans="1:12" x14ac:dyDescent="0.3">
      <c r="A1203" s="21" t="s">
        <v>1207</v>
      </c>
      <c r="B1203" s="21" t="s">
        <v>7942</v>
      </c>
      <c r="C1203" s="21" t="s">
        <v>7918</v>
      </c>
      <c r="D1203" s="21" t="s">
        <v>7937</v>
      </c>
      <c r="E1203" s="22">
        <v>45489</v>
      </c>
      <c r="F1203" s="23">
        <v>5490</v>
      </c>
      <c r="G1203" s="21">
        <v>204</v>
      </c>
      <c r="H1203" s="21" t="s">
        <v>9</v>
      </c>
      <c r="I1203" s="21">
        <f>IF(shipments[[#This Row],[Boxes]]&gt;0,shipments[[#This Row],[Amount]]/shipments[[#This Row],[Boxes]],"NA")</f>
        <v>26.911764705882351</v>
      </c>
      <c r="J1203" s="21" t="str">
        <f>IF(shipments[[#This Row],[Order_Status]] = "Delivered","Yes","No")</f>
        <v>No</v>
      </c>
      <c r="K1203" s="21" t="str">
        <f>TEXT(shipments[[#This Row],[Shipdate]],"MMMM")</f>
        <v>July</v>
      </c>
      <c r="L1203" s="21">
        <f>YEAR(shipments[[#This Row],[Shipdate]])</f>
        <v>2024</v>
      </c>
    </row>
    <row r="1204" spans="1:12" x14ac:dyDescent="0.3">
      <c r="A1204" s="21" t="s">
        <v>1208</v>
      </c>
      <c r="B1204" s="21" t="s">
        <v>7942</v>
      </c>
      <c r="C1204" s="21" t="s">
        <v>7918</v>
      </c>
      <c r="D1204" s="21" t="s">
        <v>7939</v>
      </c>
      <c r="E1204" s="22">
        <v>45152</v>
      </c>
      <c r="F1204" s="23">
        <v>5476.5</v>
      </c>
      <c r="G1204" s="21">
        <v>220</v>
      </c>
      <c r="H1204" s="21" t="s">
        <v>25</v>
      </c>
      <c r="I1204" s="21">
        <f>IF(shipments[[#This Row],[Boxes]]&gt;0,shipments[[#This Row],[Amount]]/shipments[[#This Row],[Boxes]],"NA")</f>
        <v>24.893181818181819</v>
      </c>
      <c r="J1204" s="21" t="str">
        <f>IF(shipments[[#This Row],[Order_Status]] = "Delivered","Yes","No")</f>
        <v>No</v>
      </c>
      <c r="K1204" s="21" t="str">
        <f>TEXT(shipments[[#This Row],[Shipdate]],"MMMM")</f>
        <v>August</v>
      </c>
      <c r="L1204" s="21">
        <f>YEAR(shipments[[#This Row],[Shipdate]])</f>
        <v>2023</v>
      </c>
    </row>
    <row r="1205" spans="1:12" x14ac:dyDescent="0.3">
      <c r="A1205" t="s">
        <v>1209</v>
      </c>
      <c r="B1205" t="s">
        <v>7942</v>
      </c>
      <c r="C1205" t="s">
        <v>7918</v>
      </c>
      <c r="D1205" t="s">
        <v>7938</v>
      </c>
      <c r="E1205" s="1">
        <v>45049</v>
      </c>
      <c r="F1205" s="6">
        <v>6266.25</v>
      </c>
      <c r="G1205">
        <v>233</v>
      </c>
      <c r="H1205" t="s">
        <v>3</v>
      </c>
      <c r="I1205">
        <f>IF(shipments[[#This Row],[Boxes]]&gt;0,shipments[[#This Row],[Amount]]/shipments[[#This Row],[Boxes]],"NA")</f>
        <v>26.893776824034333</v>
      </c>
      <c r="J1205" t="str">
        <f>IF(shipments[[#This Row],[Order_Status]] = "Delivered","Yes","No")</f>
        <v>Yes</v>
      </c>
      <c r="K1205" t="str">
        <f>TEXT(shipments[[#This Row],[Shipdate]],"MMMM")</f>
        <v>May</v>
      </c>
      <c r="L1205">
        <f>YEAR(shipments[[#This Row],[Shipdate]])</f>
        <v>2023</v>
      </c>
    </row>
    <row r="1206" spans="1:12" x14ac:dyDescent="0.3">
      <c r="A1206" t="s">
        <v>1210</v>
      </c>
      <c r="B1206" t="s">
        <v>7942</v>
      </c>
      <c r="C1206" t="s">
        <v>7919</v>
      </c>
      <c r="D1206" t="s">
        <v>7936</v>
      </c>
      <c r="E1206" s="1">
        <v>45259</v>
      </c>
      <c r="F1206" s="6">
        <v>4365</v>
      </c>
      <c r="G1206">
        <v>219</v>
      </c>
      <c r="H1206" t="s">
        <v>3</v>
      </c>
      <c r="I1206">
        <f>IF(shipments[[#This Row],[Boxes]]&gt;0,shipments[[#This Row],[Amount]]/shipments[[#This Row],[Boxes]],"NA")</f>
        <v>19.931506849315067</v>
      </c>
      <c r="J1206" t="str">
        <f>IF(shipments[[#This Row],[Order_Status]] = "Delivered","Yes","No")</f>
        <v>Yes</v>
      </c>
      <c r="K1206" t="str">
        <f>TEXT(shipments[[#This Row],[Shipdate]],"MMMM")</f>
        <v>November</v>
      </c>
      <c r="L1206">
        <f>YEAR(shipments[[#This Row],[Shipdate]])</f>
        <v>2023</v>
      </c>
    </row>
    <row r="1207" spans="1:12" x14ac:dyDescent="0.3">
      <c r="A1207" t="s">
        <v>1211</v>
      </c>
      <c r="B1207" t="s">
        <v>7942</v>
      </c>
      <c r="C1207" t="s">
        <v>7919</v>
      </c>
      <c r="D1207" t="s">
        <v>7939</v>
      </c>
      <c r="E1207" s="1">
        <v>45301</v>
      </c>
      <c r="F1207" s="6">
        <v>8118</v>
      </c>
      <c r="G1207">
        <v>451</v>
      </c>
      <c r="H1207" t="s">
        <v>3</v>
      </c>
      <c r="I1207">
        <f>IF(shipments[[#This Row],[Boxes]]&gt;0,shipments[[#This Row],[Amount]]/shipments[[#This Row],[Boxes]],"NA")</f>
        <v>18</v>
      </c>
      <c r="J1207" t="str">
        <f>IF(shipments[[#This Row],[Order_Status]] = "Delivered","Yes","No")</f>
        <v>Yes</v>
      </c>
      <c r="K1207" t="str">
        <f>TEXT(shipments[[#This Row],[Shipdate]],"MMMM")</f>
        <v>January</v>
      </c>
      <c r="L1207">
        <f>YEAR(shipments[[#This Row],[Shipdate]])</f>
        <v>2024</v>
      </c>
    </row>
    <row r="1208" spans="1:12" x14ac:dyDescent="0.3">
      <c r="A1208" s="21" t="s">
        <v>1212</v>
      </c>
      <c r="B1208" s="21" t="s">
        <v>7942</v>
      </c>
      <c r="C1208" s="21" t="s">
        <v>7919</v>
      </c>
      <c r="D1208" s="21" t="s">
        <v>7936</v>
      </c>
      <c r="E1208" s="22">
        <v>45551</v>
      </c>
      <c r="F1208" s="23">
        <v>5361.75</v>
      </c>
      <c r="G1208" s="21">
        <v>269</v>
      </c>
      <c r="H1208" s="21" t="s">
        <v>16</v>
      </c>
      <c r="I1208" s="21">
        <f>IF(shipments[[#This Row],[Boxes]]&gt;0,shipments[[#This Row],[Amount]]/shipments[[#This Row],[Boxes]],"NA")</f>
        <v>19.932156133828997</v>
      </c>
      <c r="J1208" s="21" t="str">
        <f>IF(shipments[[#This Row],[Order_Status]] = "Delivered","Yes","No")</f>
        <v>No</v>
      </c>
      <c r="K1208" s="21" t="str">
        <f>TEXT(shipments[[#This Row],[Shipdate]],"MMMM")</f>
        <v>September</v>
      </c>
      <c r="L1208" s="21">
        <f>YEAR(shipments[[#This Row],[Shipdate]])</f>
        <v>2024</v>
      </c>
    </row>
    <row r="1209" spans="1:12" x14ac:dyDescent="0.3">
      <c r="A1209" t="s">
        <v>1213</v>
      </c>
      <c r="B1209" t="s">
        <v>7942</v>
      </c>
      <c r="C1209" t="s">
        <v>7921</v>
      </c>
      <c r="D1209" t="s">
        <v>7934</v>
      </c>
      <c r="E1209" s="1">
        <v>45219</v>
      </c>
      <c r="F1209" s="6">
        <v>1548</v>
      </c>
      <c r="G1209">
        <v>97</v>
      </c>
      <c r="H1209" t="s">
        <v>3</v>
      </c>
      <c r="I1209">
        <f>IF(shipments[[#This Row],[Boxes]]&gt;0,shipments[[#This Row],[Amount]]/shipments[[#This Row],[Boxes]],"NA")</f>
        <v>15.958762886597938</v>
      </c>
      <c r="J1209" t="str">
        <f>IF(shipments[[#This Row],[Order_Status]] = "Delivered","Yes","No")</f>
        <v>Yes</v>
      </c>
      <c r="K1209" t="str">
        <f>TEXT(shipments[[#This Row],[Shipdate]],"MMMM")</f>
        <v>October</v>
      </c>
      <c r="L1209">
        <f>YEAR(shipments[[#This Row],[Shipdate]])</f>
        <v>2023</v>
      </c>
    </row>
    <row r="1210" spans="1:12" x14ac:dyDescent="0.3">
      <c r="A1210" t="s">
        <v>1214</v>
      </c>
      <c r="B1210" t="s">
        <v>7942</v>
      </c>
      <c r="C1210" t="s">
        <v>7921</v>
      </c>
      <c r="D1210" t="s">
        <v>7937</v>
      </c>
      <c r="E1210" s="1">
        <v>45057</v>
      </c>
      <c r="F1210" s="6">
        <v>3206.25</v>
      </c>
      <c r="G1210">
        <v>230</v>
      </c>
      <c r="H1210" t="s">
        <v>3</v>
      </c>
      <c r="I1210">
        <f>IF(shipments[[#This Row],[Boxes]]&gt;0,shipments[[#This Row],[Amount]]/shipments[[#This Row],[Boxes]],"NA")</f>
        <v>13.940217391304348</v>
      </c>
      <c r="J1210" t="str">
        <f>IF(shipments[[#This Row],[Order_Status]] = "Delivered","Yes","No")</f>
        <v>Yes</v>
      </c>
      <c r="K1210" t="str">
        <f>TEXT(shipments[[#This Row],[Shipdate]],"MMMM")</f>
        <v>May</v>
      </c>
      <c r="L1210">
        <f>YEAR(shipments[[#This Row],[Shipdate]])</f>
        <v>2023</v>
      </c>
    </row>
    <row r="1211" spans="1:12" x14ac:dyDescent="0.3">
      <c r="A1211" t="s">
        <v>1215</v>
      </c>
      <c r="B1211" t="s">
        <v>7942</v>
      </c>
      <c r="C1211" t="s">
        <v>7921</v>
      </c>
      <c r="D1211" t="s">
        <v>7939</v>
      </c>
      <c r="E1211" s="1">
        <v>45093</v>
      </c>
      <c r="F1211" s="6">
        <v>1885.5</v>
      </c>
      <c r="G1211">
        <v>118</v>
      </c>
      <c r="H1211" t="s">
        <v>3</v>
      </c>
      <c r="I1211">
        <f>IF(shipments[[#This Row],[Boxes]]&gt;0,shipments[[#This Row],[Amount]]/shipments[[#This Row],[Boxes]],"NA")</f>
        <v>15.978813559322035</v>
      </c>
      <c r="J1211" t="str">
        <f>IF(shipments[[#This Row],[Order_Status]] = "Delivered","Yes","No")</f>
        <v>Yes</v>
      </c>
      <c r="K1211" t="str">
        <f>TEXT(shipments[[#This Row],[Shipdate]],"MMMM")</f>
        <v>June</v>
      </c>
      <c r="L1211">
        <f>YEAR(shipments[[#This Row],[Shipdate]])</f>
        <v>2023</v>
      </c>
    </row>
    <row r="1212" spans="1:12" x14ac:dyDescent="0.3">
      <c r="A1212" t="s">
        <v>1216</v>
      </c>
      <c r="B1212" t="s">
        <v>7942</v>
      </c>
      <c r="C1212" t="s">
        <v>7921</v>
      </c>
      <c r="D1212" t="s">
        <v>7937</v>
      </c>
      <c r="E1212" s="1">
        <v>45149</v>
      </c>
      <c r="F1212" s="6">
        <v>227.25</v>
      </c>
      <c r="G1212">
        <v>19</v>
      </c>
      <c r="H1212" t="s">
        <v>3</v>
      </c>
      <c r="I1212">
        <f>IF(shipments[[#This Row],[Boxes]]&gt;0,shipments[[#This Row],[Amount]]/shipments[[#This Row],[Boxes]],"NA")</f>
        <v>11.960526315789474</v>
      </c>
      <c r="J1212" t="str">
        <f>IF(shipments[[#This Row],[Order_Status]] = "Delivered","Yes","No")</f>
        <v>Yes</v>
      </c>
      <c r="K1212" t="str">
        <f>TEXT(shipments[[#This Row],[Shipdate]],"MMMM")</f>
        <v>August</v>
      </c>
      <c r="L1212">
        <f>YEAR(shipments[[#This Row],[Shipdate]])</f>
        <v>2023</v>
      </c>
    </row>
    <row r="1213" spans="1:12" x14ac:dyDescent="0.3">
      <c r="A1213" t="s">
        <v>1217</v>
      </c>
      <c r="B1213" t="s">
        <v>7942</v>
      </c>
      <c r="C1213" t="s">
        <v>7921</v>
      </c>
      <c r="D1213" t="s">
        <v>7934</v>
      </c>
      <c r="E1213" s="1">
        <v>45377</v>
      </c>
      <c r="F1213" s="6">
        <v>8644.5</v>
      </c>
      <c r="G1213">
        <v>577</v>
      </c>
      <c r="H1213" t="s">
        <v>3</v>
      </c>
      <c r="I1213">
        <f>IF(shipments[[#This Row],[Boxes]]&gt;0,shipments[[#This Row],[Amount]]/shipments[[#This Row],[Boxes]],"NA")</f>
        <v>14.981802426343155</v>
      </c>
      <c r="J1213" t="str">
        <f>IF(shipments[[#This Row],[Order_Status]] = "Delivered","Yes","No")</f>
        <v>Yes</v>
      </c>
      <c r="K1213" t="str">
        <f>TEXT(shipments[[#This Row],[Shipdate]],"MMMM")</f>
        <v>March</v>
      </c>
      <c r="L1213">
        <f>YEAR(shipments[[#This Row],[Shipdate]])</f>
        <v>2024</v>
      </c>
    </row>
    <row r="1214" spans="1:12" x14ac:dyDescent="0.3">
      <c r="A1214" t="s">
        <v>1218</v>
      </c>
      <c r="B1214" t="s">
        <v>7942</v>
      </c>
      <c r="C1214" t="s">
        <v>7921</v>
      </c>
      <c r="D1214" t="s">
        <v>7937</v>
      </c>
      <c r="E1214" s="1">
        <v>45091</v>
      </c>
      <c r="F1214" s="6">
        <v>1986.75</v>
      </c>
      <c r="G1214">
        <v>166</v>
      </c>
      <c r="H1214" t="s">
        <v>3</v>
      </c>
      <c r="I1214">
        <f>IF(shipments[[#This Row],[Boxes]]&gt;0,shipments[[#This Row],[Amount]]/shipments[[#This Row],[Boxes]],"NA")</f>
        <v>11.968373493975903</v>
      </c>
      <c r="J1214" t="str">
        <f>IF(shipments[[#This Row],[Order_Status]] = "Delivered","Yes","No")</f>
        <v>Yes</v>
      </c>
      <c r="K1214" t="str">
        <f>TEXT(shipments[[#This Row],[Shipdate]],"MMMM")</f>
        <v>June</v>
      </c>
      <c r="L1214">
        <f>YEAR(shipments[[#This Row],[Shipdate]])</f>
        <v>2023</v>
      </c>
    </row>
    <row r="1215" spans="1:12" x14ac:dyDescent="0.3">
      <c r="A1215" t="s">
        <v>1219</v>
      </c>
      <c r="B1215" t="s">
        <v>7942</v>
      </c>
      <c r="C1215" t="s">
        <v>7923</v>
      </c>
      <c r="D1215" t="s">
        <v>7935</v>
      </c>
      <c r="E1215" s="1">
        <v>45049</v>
      </c>
      <c r="F1215" s="6">
        <v>5091.75</v>
      </c>
      <c r="G1215">
        <v>392</v>
      </c>
      <c r="H1215" t="s">
        <v>3</v>
      </c>
      <c r="I1215">
        <f>IF(shipments[[#This Row],[Boxes]]&gt;0,shipments[[#This Row],[Amount]]/shipments[[#This Row],[Boxes]],"NA")</f>
        <v>12.989158163265307</v>
      </c>
      <c r="J1215" t="str">
        <f>IF(shipments[[#This Row],[Order_Status]] = "Delivered","Yes","No")</f>
        <v>Yes</v>
      </c>
      <c r="K1215" t="str">
        <f>TEXT(shipments[[#This Row],[Shipdate]],"MMMM")</f>
        <v>May</v>
      </c>
      <c r="L1215">
        <f>YEAR(shipments[[#This Row],[Shipdate]])</f>
        <v>2023</v>
      </c>
    </row>
    <row r="1216" spans="1:12" x14ac:dyDescent="0.3">
      <c r="A1216" t="s">
        <v>1220</v>
      </c>
      <c r="B1216" t="s">
        <v>7942</v>
      </c>
      <c r="C1216" t="s">
        <v>7924</v>
      </c>
      <c r="D1216" t="s">
        <v>7937</v>
      </c>
      <c r="E1216" s="1">
        <v>45343</v>
      </c>
      <c r="F1216" s="6">
        <v>9762.75</v>
      </c>
      <c r="G1216">
        <v>1628</v>
      </c>
      <c r="H1216" t="s">
        <v>3</v>
      </c>
      <c r="I1216">
        <f>IF(shipments[[#This Row],[Boxes]]&gt;0,shipments[[#This Row],[Amount]]/shipments[[#This Row],[Boxes]],"NA")</f>
        <v>5.996775184275184</v>
      </c>
      <c r="J1216" t="str">
        <f>IF(shipments[[#This Row],[Order_Status]] = "Delivered","Yes","No")</f>
        <v>Yes</v>
      </c>
      <c r="K1216" t="str">
        <f>TEXT(shipments[[#This Row],[Shipdate]],"MMMM")</f>
        <v>February</v>
      </c>
      <c r="L1216">
        <f>YEAR(shipments[[#This Row],[Shipdate]])</f>
        <v>2024</v>
      </c>
    </row>
    <row r="1217" spans="1:12" x14ac:dyDescent="0.3">
      <c r="A1217" s="21" t="s">
        <v>1221</v>
      </c>
      <c r="B1217" s="21" t="s">
        <v>7942</v>
      </c>
      <c r="C1217" s="21" t="s">
        <v>7924</v>
      </c>
      <c r="D1217" s="21" t="s">
        <v>7939</v>
      </c>
      <c r="E1217" s="22">
        <v>45476</v>
      </c>
      <c r="F1217" s="23">
        <v>3093.75</v>
      </c>
      <c r="G1217" s="21">
        <v>516</v>
      </c>
      <c r="H1217" s="21" t="s">
        <v>9</v>
      </c>
      <c r="I1217" s="21">
        <f>IF(shipments[[#This Row],[Boxes]]&gt;0,shipments[[#This Row],[Amount]]/shipments[[#This Row],[Boxes]],"NA")</f>
        <v>5.995639534883721</v>
      </c>
      <c r="J1217" s="21" t="str">
        <f>IF(shipments[[#This Row],[Order_Status]] = "Delivered","Yes","No")</f>
        <v>No</v>
      </c>
      <c r="K1217" s="21" t="str">
        <f>TEXT(shipments[[#This Row],[Shipdate]],"MMMM")</f>
        <v>July</v>
      </c>
      <c r="L1217" s="21">
        <f>YEAR(shipments[[#This Row],[Shipdate]])</f>
        <v>2024</v>
      </c>
    </row>
    <row r="1218" spans="1:12" x14ac:dyDescent="0.3">
      <c r="A1218" s="21" t="s">
        <v>1222</v>
      </c>
      <c r="B1218" s="21" t="s">
        <v>7942</v>
      </c>
      <c r="C1218" s="21" t="s">
        <v>7924</v>
      </c>
      <c r="D1218" s="21" t="s">
        <v>7939</v>
      </c>
      <c r="E1218" s="22">
        <v>45520</v>
      </c>
      <c r="F1218" s="23">
        <v>6014.25</v>
      </c>
      <c r="G1218" s="21">
        <v>602</v>
      </c>
      <c r="H1218" s="21" t="s">
        <v>9</v>
      </c>
      <c r="I1218" s="21">
        <f>IF(shipments[[#This Row],[Boxes]]&gt;0,shipments[[#This Row],[Amount]]/shipments[[#This Row],[Boxes]],"NA")</f>
        <v>9.9904485049833891</v>
      </c>
      <c r="J1218" s="21" t="str">
        <f>IF(shipments[[#This Row],[Order_Status]] = "Delivered","Yes","No")</f>
        <v>No</v>
      </c>
      <c r="K1218" s="21" t="str">
        <f>TEXT(shipments[[#This Row],[Shipdate]],"MMMM")</f>
        <v>August</v>
      </c>
      <c r="L1218" s="21">
        <f>YEAR(shipments[[#This Row],[Shipdate]])</f>
        <v>2024</v>
      </c>
    </row>
    <row r="1219" spans="1:12" x14ac:dyDescent="0.3">
      <c r="A1219" t="s">
        <v>1223</v>
      </c>
      <c r="B1219" t="s">
        <v>7942</v>
      </c>
      <c r="C1219" t="s">
        <v>7924</v>
      </c>
      <c r="D1219" t="s">
        <v>7935</v>
      </c>
      <c r="E1219" s="1">
        <v>44928</v>
      </c>
      <c r="F1219" s="6">
        <v>12237.75</v>
      </c>
      <c r="G1219">
        <v>1360</v>
      </c>
      <c r="H1219" t="s">
        <v>3</v>
      </c>
      <c r="I1219">
        <f>IF(shipments[[#This Row],[Boxes]]&gt;0,shipments[[#This Row],[Amount]]/shipments[[#This Row],[Boxes]],"NA")</f>
        <v>8.9983455882352938</v>
      </c>
      <c r="J1219" t="str">
        <f>IF(shipments[[#This Row],[Order_Status]] = "Delivered","Yes","No")</f>
        <v>Yes</v>
      </c>
      <c r="K1219" t="str">
        <f>TEXT(shipments[[#This Row],[Shipdate]],"MMMM")</f>
        <v>January</v>
      </c>
      <c r="L1219">
        <f>YEAR(shipments[[#This Row],[Shipdate]])</f>
        <v>2023</v>
      </c>
    </row>
    <row r="1220" spans="1:12" x14ac:dyDescent="0.3">
      <c r="A1220" t="s">
        <v>1224</v>
      </c>
      <c r="B1220" t="s">
        <v>7942</v>
      </c>
      <c r="C1220" t="s">
        <v>7925</v>
      </c>
      <c r="D1220" t="s">
        <v>7939</v>
      </c>
      <c r="E1220" s="1">
        <v>45299</v>
      </c>
      <c r="F1220" s="6">
        <v>5062.5</v>
      </c>
      <c r="G1220">
        <v>338</v>
      </c>
      <c r="H1220" t="s">
        <v>3</v>
      </c>
      <c r="I1220">
        <f>IF(shipments[[#This Row],[Boxes]]&gt;0,shipments[[#This Row],[Amount]]/shipments[[#This Row],[Boxes]],"NA")</f>
        <v>14.977810650887575</v>
      </c>
      <c r="J1220" t="str">
        <f>IF(shipments[[#This Row],[Order_Status]] = "Delivered","Yes","No")</f>
        <v>Yes</v>
      </c>
      <c r="K1220" t="str">
        <f>TEXT(shipments[[#This Row],[Shipdate]],"MMMM")</f>
        <v>January</v>
      </c>
      <c r="L1220">
        <f>YEAR(shipments[[#This Row],[Shipdate]])</f>
        <v>2024</v>
      </c>
    </row>
    <row r="1221" spans="1:12" x14ac:dyDescent="0.3">
      <c r="A1221" t="s">
        <v>1225</v>
      </c>
      <c r="B1221" t="s">
        <v>7942</v>
      </c>
      <c r="C1221" t="s">
        <v>7925</v>
      </c>
      <c r="D1221" t="s">
        <v>7938</v>
      </c>
      <c r="E1221" s="1">
        <v>45217</v>
      </c>
      <c r="F1221" s="6">
        <v>1032.75</v>
      </c>
      <c r="G1221">
        <v>58</v>
      </c>
      <c r="H1221" t="s">
        <v>3</v>
      </c>
      <c r="I1221">
        <f>IF(shipments[[#This Row],[Boxes]]&gt;0,shipments[[#This Row],[Amount]]/shipments[[#This Row],[Boxes]],"NA")</f>
        <v>17.806034482758619</v>
      </c>
      <c r="J1221" t="str">
        <f>IF(shipments[[#This Row],[Order_Status]] = "Delivered","Yes","No")</f>
        <v>Yes</v>
      </c>
      <c r="K1221" t="str">
        <f>TEXT(shipments[[#This Row],[Shipdate]],"MMMM")</f>
        <v>October</v>
      </c>
      <c r="L1221">
        <f>YEAR(shipments[[#This Row],[Shipdate]])</f>
        <v>2023</v>
      </c>
    </row>
    <row r="1222" spans="1:12" x14ac:dyDescent="0.3">
      <c r="A1222" t="s">
        <v>1226</v>
      </c>
      <c r="B1222" t="s">
        <v>7942</v>
      </c>
      <c r="C1222" t="s">
        <v>7925</v>
      </c>
      <c r="D1222" t="s">
        <v>7939</v>
      </c>
      <c r="E1222" s="1">
        <v>45147</v>
      </c>
      <c r="F1222" s="6">
        <v>6185.25</v>
      </c>
      <c r="G1222">
        <v>413</v>
      </c>
      <c r="H1222" t="s">
        <v>3</v>
      </c>
      <c r="I1222">
        <f>IF(shipments[[#This Row],[Boxes]]&gt;0,shipments[[#This Row],[Amount]]/shipments[[#This Row],[Boxes]],"NA")</f>
        <v>14.97639225181598</v>
      </c>
      <c r="J1222" t="str">
        <f>IF(shipments[[#This Row],[Order_Status]] = "Delivered","Yes","No")</f>
        <v>Yes</v>
      </c>
      <c r="K1222" t="str">
        <f>TEXT(shipments[[#This Row],[Shipdate]],"MMMM")</f>
        <v>August</v>
      </c>
      <c r="L1222">
        <f>YEAR(shipments[[#This Row],[Shipdate]])</f>
        <v>2023</v>
      </c>
    </row>
    <row r="1223" spans="1:12" x14ac:dyDescent="0.3">
      <c r="A1223" t="s">
        <v>1227</v>
      </c>
      <c r="B1223" t="s">
        <v>7942</v>
      </c>
      <c r="C1223" t="s">
        <v>7925</v>
      </c>
      <c r="D1223" t="s">
        <v>7935</v>
      </c>
      <c r="E1223" s="1">
        <v>45335</v>
      </c>
      <c r="F1223" s="6">
        <v>3681</v>
      </c>
      <c r="G1223">
        <v>217</v>
      </c>
      <c r="H1223" t="s">
        <v>3</v>
      </c>
      <c r="I1223">
        <f>IF(shipments[[#This Row],[Boxes]]&gt;0,shipments[[#This Row],[Amount]]/shipments[[#This Row],[Boxes]],"NA")</f>
        <v>16.963133640552996</v>
      </c>
      <c r="J1223" t="str">
        <f>IF(shipments[[#This Row],[Order_Status]] = "Delivered","Yes","No")</f>
        <v>Yes</v>
      </c>
      <c r="K1223" t="str">
        <f>TEXT(shipments[[#This Row],[Shipdate]],"MMMM")</f>
        <v>February</v>
      </c>
      <c r="L1223">
        <f>YEAR(shipments[[#This Row],[Shipdate]])</f>
        <v>2024</v>
      </c>
    </row>
    <row r="1224" spans="1:12" x14ac:dyDescent="0.3">
      <c r="A1224" t="s">
        <v>1228</v>
      </c>
      <c r="B1224" t="s">
        <v>7942</v>
      </c>
      <c r="C1224" t="s">
        <v>7926</v>
      </c>
      <c r="D1224" t="s">
        <v>7934</v>
      </c>
      <c r="E1224" s="1">
        <v>45243</v>
      </c>
      <c r="F1224" s="6">
        <v>4938.75</v>
      </c>
      <c r="G1224">
        <v>291</v>
      </c>
      <c r="H1224" t="s">
        <v>3</v>
      </c>
      <c r="I1224">
        <f>IF(shipments[[#This Row],[Boxes]]&gt;0,shipments[[#This Row],[Amount]]/shipments[[#This Row],[Boxes]],"NA")</f>
        <v>16.971649484536083</v>
      </c>
      <c r="J1224" t="str">
        <f>IF(shipments[[#This Row],[Order_Status]] = "Delivered","Yes","No")</f>
        <v>Yes</v>
      </c>
      <c r="K1224" t="str">
        <f>TEXT(shipments[[#This Row],[Shipdate]],"MMMM")</f>
        <v>November</v>
      </c>
      <c r="L1224">
        <f>YEAR(shipments[[#This Row],[Shipdate]])</f>
        <v>2023</v>
      </c>
    </row>
    <row r="1225" spans="1:12" x14ac:dyDescent="0.3">
      <c r="A1225" s="21" t="s">
        <v>1229</v>
      </c>
      <c r="B1225" s="21" t="s">
        <v>7942</v>
      </c>
      <c r="C1225" s="21" t="s">
        <v>7926</v>
      </c>
      <c r="D1225" s="21" t="s">
        <v>7934</v>
      </c>
      <c r="E1225" s="22">
        <v>45302</v>
      </c>
      <c r="F1225" s="23">
        <v>6840</v>
      </c>
      <c r="G1225" s="21">
        <v>360</v>
      </c>
      <c r="H1225" s="21" t="s">
        <v>25</v>
      </c>
      <c r="I1225" s="21">
        <f>IF(shipments[[#This Row],[Boxes]]&gt;0,shipments[[#This Row],[Amount]]/shipments[[#This Row],[Boxes]],"NA")</f>
        <v>19</v>
      </c>
      <c r="J1225" s="21" t="str">
        <f>IF(shipments[[#This Row],[Order_Status]] = "Delivered","Yes","No")</f>
        <v>No</v>
      </c>
      <c r="K1225" s="21" t="str">
        <f>TEXT(shipments[[#This Row],[Shipdate]],"MMMM")</f>
        <v>January</v>
      </c>
      <c r="L1225" s="21">
        <f>YEAR(shipments[[#This Row],[Shipdate]])</f>
        <v>2024</v>
      </c>
    </row>
    <row r="1226" spans="1:12" x14ac:dyDescent="0.3">
      <c r="A1226" t="s">
        <v>1230</v>
      </c>
      <c r="B1226" t="s">
        <v>7942</v>
      </c>
      <c r="C1226" t="s">
        <v>7926</v>
      </c>
      <c r="D1226" t="s">
        <v>7939</v>
      </c>
      <c r="E1226" s="1">
        <v>44965</v>
      </c>
      <c r="F1226" s="6">
        <v>6313.5</v>
      </c>
      <c r="G1226">
        <v>351</v>
      </c>
      <c r="H1226" t="s">
        <v>3</v>
      </c>
      <c r="I1226">
        <f>IF(shipments[[#This Row],[Boxes]]&gt;0,shipments[[#This Row],[Amount]]/shipments[[#This Row],[Boxes]],"NA")</f>
        <v>17.987179487179485</v>
      </c>
      <c r="J1226" t="str">
        <f>IF(shipments[[#This Row],[Order_Status]] = "Delivered","Yes","No")</f>
        <v>Yes</v>
      </c>
      <c r="K1226" t="str">
        <f>TEXT(shipments[[#This Row],[Shipdate]],"MMMM")</f>
        <v>February</v>
      </c>
      <c r="L1226">
        <f>YEAR(shipments[[#This Row],[Shipdate]])</f>
        <v>2023</v>
      </c>
    </row>
    <row r="1227" spans="1:12" x14ac:dyDescent="0.3">
      <c r="A1227" t="s">
        <v>1231</v>
      </c>
      <c r="B1227" t="s">
        <v>7942</v>
      </c>
      <c r="C1227" t="s">
        <v>7926</v>
      </c>
      <c r="D1227" t="s">
        <v>7937</v>
      </c>
      <c r="E1227" s="1">
        <v>45233</v>
      </c>
      <c r="F1227" s="6">
        <v>5726.25</v>
      </c>
      <c r="G1227">
        <v>273</v>
      </c>
      <c r="H1227" t="s">
        <v>3</v>
      </c>
      <c r="I1227">
        <f>IF(shipments[[#This Row],[Boxes]]&gt;0,shipments[[#This Row],[Amount]]/shipments[[#This Row],[Boxes]],"NA")</f>
        <v>20.975274725274726</v>
      </c>
      <c r="J1227" t="str">
        <f>IF(shipments[[#This Row],[Order_Status]] = "Delivered","Yes","No")</f>
        <v>Yes</v>
      </c>
      <c r="K1227" t="str">
        <f>TEXT(shipments[[#This Row],[Shipdate]],"MMMM")</f>
        <v>November</v>
      </c>
      <c r="L1227">
        <f>YEAR(shipments[[#This Row],[Shipdate]])</f>
        <v>2023</v>
      </c>
    </row>
    <row r="1228" spans="1:12" x14ac:dyDescent="0.3">
      <c r="A1228" t="s">
        <v>1232</v>
      </c>
      <c r="B1228" t="s">
        <v>7942</v>
      </c>
      <c r="C1228" t="s">
        <v>7927</v>
      </c>
      <c r="D1228" t="s">
        <v>7934</v>
      </c>
      <c r="E1228" s="1">
        <v>45219</v>
      </c>
      <c r="F1228" s="6">
        <v>9146.25</v>
      </c>
      <c r="G1228">
        <v>654</v>
      </c>
      <c r="H1228" t="s">
        <v>3</v>
      </c>
      <c r="I1228">
        <f>IF(shipments[[#This Row],[Boxes]]&gt;0,shipments[[#This Row],[Amount]]/shipments[[#This Row],[Boxes]],"NA")</f>
        <v>13.985091743119266</v>
      </c>
      <c r="J1228" t="str">
        <f>IF(shipments[[#This Row],[Order_Status]] = "Delivered","Yes","No")</f>
        <v>Yes</v>
      </c>
      <c r="K1228" t="str">
        <f>TEXT(shipments[[#This Row],[Shipdate]],"MMMM")</f>
        <v>October</v>
      </c>
      <c r="L1228">
        <f>YEAR(shipments[[#This Row],[Shipdate]])</f>
        <v>2023</v>
      </c>
    </row>
    <row r="1229" spans="1:12" x14ac:dyDescent="0.3">
      <c r="A1229" t="s">
        <v>1233</v>
      </c>
      <c r="B1229" t="s">
        <v>7942</v>
      </c>
      <c r="C1229" t="s">
        <v>7927</v>
      </c>
      <c r="D1229" t="s">
        <v>7939</v>
      </c>
      <c r="E1229" s="1">
        <v>45124</v>
      </c>
      <c r="F1229" s="6">
        <v>11200.5</v>
      </c>
      <c r="G1229">
        <v>747</v>
      </c>
      <c r="H1229" t="s">
        <v>3</v>
      </c>
      <c r="I1229">
        <f>IF(shipments[[#This Row],[Boxes]]&gt;0,shipments[[#This Row],[Amount]]/shipments[[#This Row],[Boxes]],"NA")</f>
        <v>14.993975903614459</v>
      </c>
      <c r="J1229" t="str">
        <f>IF(shipments[[#This Row],[Order_Status]] = "Delivered","Yes","No")</f>
        <v>Yes</v>
      </c>
      <c r="K1229" t="str">
        <f>TEXT(shipments[[#This Row],[Shipdate]],"MMMM")</f>
        <v>July</v>
      </c>
      <c r="L1229">
        <f>YEAR(shipments[[#This Row],[Shipdate]])</f>
        <v>2023</v>
      </c>
    </row>
    <row r="1230" spans="1:12" x14ac:dyDescent="0.3">
      <c r="A1230" t="s">
        <v>1234</v>
      </c>
      <c r="B1230" t="s">
        <v>7942</v>
      </c>
      <c r="C1230" t="s">
        <v>7927</v>
      </c>
      <c r="D1230" t="s">
        <v>7938</v>
      </c>
      <c r="E1230" s="1">
        <v>45461</v>
      </c>
      <c r="F1230" s="6">
        <v>6437.25</v>
      </c>
      <c r="G1230">
        <v>430</v>
      </c>
      <c r="H1230" t="s">
        <v>3</v>
      </c>
      <c r="I1230">
        <f>IF(shipments[[#This Row],[Boxes]]&gt;0,shipments[[#This Row],[Amount]]/shipments[[#This Row],[Boxes]],"NA")</f>
        <v>14.970348837209302</v>
      </c>
      <c r="J1230" t="str">
        <f>IF(shipments[[#This Row],[Order_Status]] = "Delivered","Yes","No")</f>
        <v>Yes</v>
      </c>
      <c r="K1230" t="str">
        <f>TEXT(shipments[[#This Row],[Shipdate]],"MMMM")</f>
        <v>June</v>
      </c>
      <c r="L1230">
        <f>YEAR(shipments[[#This Row],[Shipdate]])</f>
        <v>2024</v>
      </c>
    </row>
    <row r="1231" spans="1:12" x14ac:dyDescent="0.3">
      <c r="A1231" t="s">
        <v>1235</v>
      </c>
      <c r="B1231" t="s">
        <v>7942</v>
      </c>
      <c r="C1231" t="s">
        <v>7928</v>
      </c>
      <c r="D1231" t="s">
        <v>7934</v>
      </c>
      <c r="E1231" s="1">
        <v>44942</v>
      </c>
      <c r="F1231" s="6">
        <v>8709.75</v>
      </c>
      <c r="G1231">
        <v>792</v>
      </c>
      <c r="H1231" t="s">
        <v>3</v>
      </c>
      <c r="I1231">
        <f>IF(shipments[[#This Row],[Boxes]]&gt;0,shipments[[#This Row],[Amount]]/shipments[[#This Row],[Boxes]],"NA")</f>
        <v>10.997159090909092</v>
      </c>
      <c r="J1231" t="str">
        <f>IF(shipments[[#This Row],[Order_Status]] = "Delivered","Yes","No")</f>
        <v>Yes</v>
      </c>
      <c r="K1231" t="str">
        <f>TEXT(shipments[[#This Row],[Shipdate]],"MMMM")</f>
        <v>January</v>
      </c>
      <c r="L1231">
        <f>YEAR(shipments[[#This Row],[Shipdate]])</f>
        <v>2023</v>
      </c>
    </row>
    <row r="1232" spans="1:12" x14ac:dyDescent="0.3">
      <c r="A1232" t="s">
        <v>1236</v>
      </c>
      <c r="B1232" t="s">
        <v>7942</v>
      </c>
      <c r="C1232" t="s">
        <v>7928</v>
      </c>
      <c r="D1232" t="s">
        <v>7935</v>
      </c>
      <c r="E1232" s="1">
        <v>45411</v>
      </c>
      <c r="F1232" s="6">
        <v>6867</v>
      </c>
      <c r="G1232">
        <v>687</v>
      </c>
      <c r="H1232" t="s">
        <v>3</v>
      </c>
      <c r="I1232">
        <f>IF(shipments[[#This Row],[Boxes]]&gt;0,shipments[[#This Row],[Amount]]/shipments[[#This Row],[Boxes]],"NA")</f>
        <v>9.9956331877729259</v>
      </c>
      <c r="J1232" t="str">
        <f>IF(shipments[[#This Row],[Order_Status]] = "Delivered","Yes","No")</f>
        <v>Yes</v>
      </c>
      <c r="K1232" t="str">
        <f>TEXT(shipments[[#This Row],[Shipdate]],"MMMM")</f>
        <v>April</v>
      </c>
      <c r="L1232">
        <f>YEAR(shipments[[#This Row],[Shipdate]])</f>
        <v>2024</v>
      </c>
    </row>
    <row r="1233" spans="1:12" x14ac:dyDescent="0.3">
      <c r="A1233" t="s">
        <v>1237</v>
      </c>
      <c r="B1233" t="s">
        <v>7942</v>
      </c>
      <c r="C1233" t="s">
        <v>7929</v>
      </c>
      <c r="D1233" t="s">
        <v>7939</v>
      </c>
      <c r="E1233" s="1">
        <v>45244</v>
      </c>
      <c r="F1233" s="6">
        <v>22439.25</v>
      </c>
      <c r="G1233">
        <v>2244</v>
      </c>
      <c r="H1233" t="s">
        <v>3</v>
      </c>
      <c r="I1233">
        <f>IF(shipments[[#This Row],[Boxes]]&gt;0,shipments[[#This Row],[Amount]]/shipments[[#This Row],[Boxes]],"NA")</f>
        <v>9.9996657754010698</v>
      </c>
      <c r="J1233" t="str">
        <f>IF(shipments[[#This Row],[Order_Status]] = "Delivered","Yes","No")</f>
        <v>Yes</v>
      </c>
      <c r="K1233" t="str">
        <f>TEXT(shipments[[#This Row],[Shipdate]],"MMMM")</f>
        <v>November</v>
      </c>
      <c r="L1233">
        <f>YEAR(shipments[[#This Row],[Shipdate]])</f>
        <v>2023</v>
      </c>
    </row>
    <row r="1234" spans="1:12" x14ac:dyDescent="0.3">
      <c r="A1234" t="s">
        <v>1238</v>
      </c>
      <c r="B1234" t="s">
        <v>7942</v>
      </c>
      <c r="C1234" t="s">
        <v>7929</v>
      </c>
      <c r="D1234" t="s">
        <v>7934</v>
      </c>
      <c r="E1234" s="1">
        <v>45264</v>
      </c>
      <c r="F1234" s="6">
        <v>4653</v>
      </c>
      <c r="G1234">
        <v>582</v>
      </c>
      <c r="H1234" t="s">
        <v>3</v>
      </c>
      <c r="I1234">
        <f>IF(shipments[[#This Row],[Boxes]]&gt;0,shipments[[#This Row],[Amount]]/shipments[[#This Row],[Boxes]],"NA")</f>
        <v>7.9948453608247423</v>
      </c>
      <c r="J1234" t="str">
        <f>IF(shipments[[#This Row],[Order_Status]] = "Delivered","Yes","No")</f>
        <v>Yes</v>
      </c>
      <c r="K1234" t="str">
        <f>TEXT(shipments[[#This Row],[Shipdate]],"MMMM")</f>
        <v>December</v>
      </c>
      <c r="L1234">
        <f>YEAR(shipments[[#This Row],[Shipdate]])</f>
        <v>2023</v>
      </c>
    </row>
    <row r="1235" spans="1:12" x14ac:dyDescent="0.3">
      <c r="A1235" s="21" t="s">
        <v>1239</v>
      </c>
      <c r="B1235" s="21" t="s">
        <v>7942</v>
      </c>
      <c r="C1235" s="21" t="s">
        <v>7929</v>
      </c>
      <c r="D1235" s="21" t="s">
        <v>7938</v>
      </c>
      <c r="E1235" s="22">
        <v>45478</v>
      </c>
      <c r="F1235" s="23">
        <v>12660.75</v>
      </c>
      <c r="G1235" s="21">
        <v>1407</v>
      </c>
      <c r="H1235" s="21" t="s">
        <v>9</v>
      </c>
      <c r="I1235" s="21">
        <f>IF(shipments[[#This Row],[Boxes]]&gt;0,shipments[[#This Row],[Amount]]/shipments[[#This Row],[Boxes]],"NA")</f>
        <v>8.9984008528784649</v>
      </c>
      <c r="J1235" s="21" t="str">
        <f>IF(shipments[[#This Row],[Order_Status]] = "Delivered","Yes","No")</f>
        <v>No</v>
      </c>
      <c r="K1235" s="21" t="str">
        <f>TEXT(shipments[[#This Row],[Shipdate]],"MMMM")</f>
        <v>July</v>
      </c>
      <c r="L1235" s="21">
        <f>YEAR(shipments[[#This Row],[Shipdate]])</f>
        <v>2024</v>
      </c>
    </row>
    <row r="1236" spans="1:12" x14ac:dyDescent="0.3">
      <c r="A1236" t="s">
        <v>1240</v>
      </c>
      <c r="B1236" t="s">
        <v>7942</v>
      </c>
      <c r="C1236" t="s">
        <v>7931</v>
      </c>
      <c r="D1236" t="s">
        <v>7937</v>
      </c>
      <c r="E1236" s="1">
        <v>45268</v>
      </c>
      <c r="F1236" s="6">
        <v>17925.75</v>
      </c>
      <c r="G1236">
        <v>1630</v>
      </c>
      <c r="H1236" t="s">
        <v>3</v>
      </c>
      <c r="I1236">
        <f>IF(shipments[[#This Row],[Boxes]]&gt;0,shipments[[#This Row],[Amount]]/shipments[[#This Row],[Boxes]],"NA")</f>
        <v>10.997392638036811</v>
      </c>
      <c r="J1236" t="str">
        <f>IF(shipments[[#This Row],[Order_Status]] = "Delivered","Yes","No")</f>
        <v>Yes</v>
      </c>
      <c r="K1236" t="str">
        <f>TEXT(shipments[[#This Row],[Shipdate]],"MMMM")</f>
        <v>December</v>
      </c>
      <c r="L1236">
        <f>YEAR(shipments[[#This Row],[Shipdate]])</f>
        <v>2023</v>
      </c>
    </row>
    <row r="1237" spans="1:12" x14ac:dyDescent="0.3">
      <c r="A1237" t="s">
        <v>1241</v>
      </c>
      <c r="B1237" t="s">
        <v>7942</v>
      </c>
      <c r="C1237" t="s">
        <v>7932</v>
      </c>
      <c r="D1237" t="s">
        <v>7935</v>
      </c>
      <c r="E1237" s="1">
        <v>45436</v>
      </c>
      <c r="F1237" s="6">
        <v>2612.25</v>
      </c>
      <c r="G1237">
        <v>238</v>
      </c>
      <c r="H1237" t="s">
        <v>3</v>
      </c>
      <c r="I1237">
        <f>IF(shipments[[#This Row],[Boxes]]&gt;0,shipments[[#This Row],[Amount]]/shipments[[#This Row],[Boxes]],"NA")</f>
        <v>10.975840336134453</v>
      </c>
      <c r="J1237" t="str">
        <f>IF(shipments[[#This Row],[Order_Status]] = "Delivered","Yes","No")</f>
        <v>Yes</v>
      </c>
      <c r="K1237" t="str">
        <f>TEXT(shipments[[#This Row],[Shipdate]],"MMMM")</f>
        <v>May</v>
      </c>
      <c r="L1237">
        <f>YEAR(shipments[[#This Row],[Shipdate]])</f>
        <v>2024</v>
      </c>
    </row>
    <row r="1238" spans="1:12" x14ac:dyDescent="0.3">
      <c r="A1238" t="s">
        <v>1242</v>
      </c>
      <c r="B1238" t="s">
        <v>7942</v>
      </c>
      <c r="C1238" t="s">
        <v>7932</v>
      </c>
      <c r="D1238" t="s">
        <v>7939</v>
      </c>
      <c r="E1238" s="1">
        <v>45051</v>
      </c>
      <c r="F1238" s="6">
        <v>1869.75</v>
      </c>
      <c r="G1238">
        <v>187</v>
      </c>
      <c r="H1238" t="s">
        <v>3</v>
      </c>
      <c r="I1238">
        <f>IF(shipments[[#This Row],[Boxes]]&gt;0,shipments[[#This Row],[Amount]]/shipments[[#This Row],[Boxes]],"NA")</f>
        <v>9.9986631016042775</v>
      </c>
      <c r="J1238" t="str">
        <f>IF(shipments[[#This Row],[Order_Status]] = "Delivered","Yes","No")</f>
        <v>Yes</v>
      </c>
      <c r="K1238" t="str">
        <f>TEXT(shipments[[#This Row],[Shipdate]],"MMMM")</f>
        <v>May</v>
      </c>
      <c r="L1238">
        <f>YEAR(shipments[[#This Row],[Shipdate]])</f>
        <v>2023</v>
      </c>
    </row>
    <row r="1239" spans="1:12" x14ac:dyDescent="0.3">
      <c r="A1239" s="21" t="s">
        <v>1243</v>
      </c>
      <c r="B1239" s="21" t="s">
        <v>7942</v>
      </c>
      <c r="C1239" s="21" t="s">
        <v>7932</v>
      </c>
      <c r="D1239" s="21" t="s">
        <v>7938</v>
      </c>
      <c r="E1239" s="22">
        <v>45485</v>
      </c>
      <c r="F1239" s="23">
        <v>3291.75</v>
      </c>
      <c r="G1239" s="21">
        <v>366</v>
      </c>
      <c r="H1239" s="21" t="s">
        <v>9</v>
      </c>
      <c r="I1239" s="21">
        <f>IF(shipments[[#This Row],[Boxes]]&gt;0,shipments[[#This Row],[Amount]]/shipments[[#This Row],[Boxes]],"NA")</f>
        <v>8.9938524590163933</v>
      </c>
      <c r="J1239" s="21" t="str">
        <f>IF(shipments[[#This Row],[Order_Status]] = "Delivered","Yes","No")</f>
        <v>No</v>
      </c>
      <c r="K1239" s="21" t="str">
        <f>TEXT(shipments[[#This Row],[Shipdate]],"MMMM")</f>
        <v>July</v>
      </c>
      <c r="L1239" s="21">
        <f>YEAR(shipments[[#This Row],[Shipdate]])</f>
        <v>2024</v>
      </c>
    </row>
    <row r="1240" spans="1:12" x14ac:dyDescent="0.3">
      <c r="A1240" t="s">
        <v>1244</v>
      </c>
      <c r="B1240" t="s">
        <v>7942</v>
      </c>
      <c r="C1240" t="s">
        <v>7933</v>
      </c>
      <c r="D1240" t="s">
        <v>7938</v>
      </c>
      <c r="E1240" s="1">
        <v>44974</v>
      </c>
      <c r="F1240" s="6">
        <v>5487.75</v>
      </c>
      <c r="G1240">
        <v>289</v>
      </c>
      <c r="H1240" t="s">
        <v>3</v>
      </c>
      <c r="I1240">
        <f>IF(shipments[[#This Row],[Boxes]]&gt;0,shipments[[#This Row],[Amount]]/shipments[[#This Row],[Boxes]],"NA")</f>
        <v>18.988754325259517</v>
      </c>
      <c r="J1240" t="str">
        <f>IF(shipments[[#This Row],[Order_Status]] = "Delivered","Yes","No")</f>
        <v>Yes</v>
      </c>
      <c r="K1240" t="str">
        <f>TEXT(shipments[[#This Row],[Shipdate]],"MMMM")</f>
        <v>February</v>
      </c>
      <c r="L1240">
        <f>YEAR(shipments[[#This Row],[Shipdate]])</f>
        <v>2023</v>
      </c>
    </row>
    <row r="1241" spans="1:12" x14ac:dyDescent="0.3">
      <c r="A1241" t="s">
        <v>1245</v>
      </c>
      <c r="B1241" t="s">
        <v>7942</v>
      </c>
      <c r="C1241" t="s">
        <v>7933</v>
      </c>
      <c r="D1241" t="s">
        <v>7934</v>
      </c>
      <c r="E1241" s="1">
        <v>45054</v>
      </c>
      <c r="F1241" s="6">
        <v>2713.5</v>
      </c>
      <c r="G1241">
        <v>143</v>
      </c>
      <c r="H1241" t="s">
        <v>3</v>
      </c>
      <c r="I1241">
        <f>IF(shipments[[#This Row],[Boxes]]&gt;0,shipments[[#This Row],[Amount]]/shipments[[#This Row],[Boxes]],"NA")</f>
        <v>18.975524475524477</v>
      </c>
      <c r="J1241" t="str">
        <f>IF(shipments[[#This Row],[Order_Status]] = "Delivered","Yes","No")</f>
        <v>Yes</v>
      </c>
      <c r="K1241" t="str">
        <f>TEXT(shipments[[#This Row],[Shipdate]],"MMMM")</f>
        <v>May</v>
      </c>
      <c r="L1241">
        <f>YEAR(shipments[[#This Row],[Shipdate]])</f>
        <v>2023</v>
      </c>
    </row>
    <row r="1242" spans="1:12" x14ac:dyDescent="0.3">
      <c r="A1242" t="s">
        <v>1246</v>
      </c>
      <c r="B1242" t="s">
        <v>7942</v>
      </c>
      <c r="C1242" t="s">
        <v>7933</v>
      </c>
      <c r="D1242" t="s">
        <v>7938</v>
      </c>
      <c r="E1242" s="1">
        <v>45460</v>
      </c>
      <c r="F1242" s="6">
        <v>7593.75</v>
      </c>
      <c r="G1242">
        <v>380</v>
      </c>
      <c r="H1242" t="s">
        <v>3</v>
      </c>
      <c r="I1242">
        <f>IF(shipments[[#This Row],[Boxes]]&gt;0,shipments[[#This Row],[Amount]]/shipments[[#This Row],[Boxes]],"NA")</f>
        <v>19.983552631578949</v>
      </c>
      <c r="J1242" t="str">
        <f>IF(shipments[[#This Row],[Order_Status]] = "Delivered","Yes","No")</f>
        <v>Yes</v>
      </c>
      <c r="K1242" t="str">
        <f>TEXT(shipments[[#This Row],[Shipdate]],"MMMM")</f>
        <v>June</v>
      </c>
      <c r="L1242">
        <f>YEAR(shipments[[#This Row],[Shipdate]])</f>
        <v>2024</v>
      </c>
    </row>
    <row r="1243" spans="1:12" x14ac:dyDescent="0.3">
      <c r="A1243" t="s">
        <v>1247</v>
      </c>
      <c r="B1243" t="s">
        <v>7942</v>
      </c>
      <c r="C1243" t="s">
        <v>7912</v>
      </c>
      <c r="D1243" t="s">
        <v>7934</v>
      </c>
      <c r="E1243" s="1">
        <v>45104</v>
      </c>
      <c r="F1243" s="6">
        <v>7373.25</v>
      </c>
      <c r="G1243">
        <v>492</v>
      </c>
      <c r="H1243" t="s">
        <v>3</v>
      </c>
      <c r="I1243">
        <f>IF(shipments[[#This Row],[Boxes]]&gt;0,shipments[[#This Row],[Amount]]/shipments[[#This Row],[Boxes]],"NA")</f>
        <v>14.986280487804878</v>
      </c>
      <c r="J1243" t="str">
        <f>IF(shipments[[#This Row],[Order_Status]] = "Delivered","Yes","No")</f>
        <v>Yes</v>
      </c>
      <c r="K1243" t="str">
        <f>TEXT(shipments[[#This Row],[Shipdate]],"MMMM")</f>
        <v>June</v>
      </c>
      <c r="L1243">
        <f>YEAR(shipments[[#This Row],[Shipdate]])</f>
        <v>2023</v>
      </c>
    </row>
    <row r="1244" spans="1:12" x14ac:dyDescent="0.3">
      <c r="A1244" t="s">
        <v>1248</v>
      </c>
      <c r="B1244" t="s">
        <v>7942</v>
      </c>
      <c r="C1244" t="s">
        <v>7912</v>
      </c>
      <c r="D1244" t="s">
        <v>7935</v>
      </c>
      <c r="E1244" s="1">
        <v>44950</v>
      </c>
      <c r="F1244" s="6">
        <v>2819.25</v>
      </c>
      <c r="G1244">
        <v>217</v>
      </c>
      <c r="H1244" t="s">
        <v>3</v>
      </c>
      <c r="I1244">
        <f>IF(shipments[[#This Row],[Boxes]]&gt;0,shipments[[#This Row],[Amount]]/shipments[[#This Row],[Boxes]],"NA")</f>
        <v>12.991935483870968</v>
      </c>
      <c r="J1244" t="str">
        <f>IF(shipments[[#This Row],[Order_Status]] = "Delivered","Yes","No")</f>
        <v>Yes</v>
      </c>
      <c r="K1244" t="str">
        <f>TEXT(shipments[[#This Row],[Shipdate]],"MMMM")</f>
        <v>January</v>
      </c>
      <c r="L1244">
        <f>YEAR(shipments[[#This Row],[Shipdate]])</f>
        <v>2023</v>
      </c>
    </row>
    <row r="1245" spans="1:12" x14ac:dyDescent="0.3">
      <c r="A1245" t="s">
        <v>1249</v>
      </c>
      <c r="B1245" t="s">
        <v>7942</v>
      </c>
      <c r="C1245" t="s">
        <v>7912</v>
      </c>
      <c r="D1245" t="s">
        <v>7935</v>
      </c>
      <c r="E1245" s="1">
        <v>45331</v>
      </c>
      <c r="F1245" s="6">
        <v>2178</v>
      </c>
      <c r="G1245">
        <v>137</v>
      </c>
      <c r="H1245" t="s">
        <v>3</v>
      </c>
      <c r="I1245">
        <f>IF(shipments[[#This Row],[Boxes]]&gt;0,shipments[[#This Row],[Amount]]/shipments[[#This Row],[Boxes]],"NA")</f>
        <v>15.897810218978103</v>
      </c>
      <c r="J1245" t="str">
        <f>IF(shipments[[#This Row],[Order_Status]] = "Delivered","Yes","No")</f>
        <v>Yes</v>
      </c>
      <c r="K1245" t="str">
        <f>TEXT(shipments[[#This Row],[Shipdate]],"MMMM")</f>
        <v>February</v>
      </c>
      <c r="L1245">
        <f>YEAR(shipments[[#This Row],[Shipdate]])</f>
        <v>2024</v>
      </c>
    </row>
    <row r="1246" spans="1:12" x14ac:dyDescent="0.3">
      <c r="A1246" t="s">
        <v>1250</v>
      </c>
      <c r="B1246" t="s">
        <v>7942</v>
      </c>
      <c r="C1246" t="s">
        <v>7912</v>
      </c>
      <c r="D1246" t="s">
        <v>7934</v>
      </c>
      <c r="E1246" s="1">
        <v>45114</v>
      </c>
      <c r="F1246" s="6">
        <v>220.5</v>
      </c>
      <c r="G1246">
        <v>14</v>
      </c>
      <c r="H1246" t="s">
        <v>3</v>
      </c>
      <c r="I1246">
        <f>IF(shipments[[#This Row],[Boxes]]&gt;0,shipments[[#This Row],[Amount]]/shipments[[#This Row],[Boxes]],"NA")</f>
        <v>15.75</v>
      </c>
      <c r="J1246" t="str">
        <f>IF(shipments[[#This Row],[Order_Status]] = "Delivered","Yes","No")</f>
        <v>Yes</v>
      </c>
      <c r="K1246" t="str">
        <f>TEXT(shipments[[#This Row],[Shipdate]],"MMMM")</f>
        <v>July</v>
      </c>
      <c r="L1246">
        <f>YEAR(shipments[[#This Row],[Shipdate]])</f>
        <v>2023</v>
      </c>
    </row>
    <row r="1247" spans="1:12" x14ac:dyDescent="0.3">
      <c r="A1247" s="21" t="s">
        <v>1251</v>
      </c>
      <c r="B1247" s="21" t="s">
        <v>7942</v>
      </c>
      <c r="C1247" s="21" t="s">
        <v>7912</v>
      </c>
      <c r="D1247" s="21" t="s">
        <v>7937</v>
      </c>
      <c r="E1247" s="22">
        <v>45541</v>
      </c>
      <c r="F1247" s="23">
        <v>900</v>
      </c>
      <c r="G1247" s="21">
        <v>75</v>
      </c>
      <c r="H1247" s="21" t="s">
        <v>16</v>
      </c>
      <c r="I1247" s="21">
        <f>IF(shipments[[#This Row],[Boxes]]&gt;0,shipments[[#This Row],[Amount]]/shipments[[#This Row],[Boxes]],"NA")</f>
        <v>12</v>
      </c>
      <c r="J1247" s="21" t="str">
        <f>IF(shipments[[#This Row],[Order_Status]] = "Delivered","Yes","No")</f>
        <v>No</v>
      </c>
      <c r="K1247" s="21" t="str">
        <f>TEXT(shipments[[#This Row],[Shipdate]],"MMMM")</f>
        <v>September</v>
      </c>
      <c r="L1247" s="21">
        <f>YEAR(shipments[[#This Row],[Shipdate]])</f>
        <v>2024</v>
      </c>
    </row>
    <row r="1248" spans="1:12" x14ac:dyDescent="0.3">
      <c r="A1248" t="s">
        <v>1252</v>
      </c>
      <c r="B1248" t="s">
        <v>7942</v>
      </c>
      <c r="C1248" t="s">
        <v>7912</v>
      </c>
      <c r="D1248" t="s">
        <v>7939</v>
      </c>
      <c r="E1248" s="1">
        <v>45141</v>
      </c>
      <c r="F1248" s="6">
        <v>690.75</v>
      </c>
      <c r="G1248">
        <v>50</v>
      </c>
      <c r="H1248" t="s">
        <v>3</v>
      </c>
      <c r="I1248">
        <f>IF(shipments[[#This Row],[Boxes]]&gt;0,shipments[[#This Row],[Amount]]/shipments[[#This Row],[Boxes]],"NA")</f>
        <v>13.815</v>
      </c>
      <c r="J1248" t="str">
        <f>IF(shipments[[#This Row],[Order_Status]] = "Delivered","Yes","No")</f>
        <v>Yes</v>
      </c>
      <c r="K1248" t="str">
        <f>TEXT(shipments[[#This Row],[Shipdate]],"MMMM")</f>
        <v>August</v>
      </c>
      <c r="L1248">
        <f>YEAR(shipments[[#This Row],[Shipdate]])</f>
        <v>2023</v>
      </c>
    </row>
    <row r="1249" spans="1:12" x14ac:dyDescent="0.3">
      <c r="A1249" t="s">
        <v>1253</v>
      </c>
      <c r="B1249" t="s">
        <v>7942</v>
      </c>
      <c r="C1249" t="s">
        <v>7913</v>
      </c>
      <c r="D1249" t="s">
        <v>7935</v>
      </c>
      <c r="E1249" s="1">
        <v>45107</v>
      </c>
      <c r="F1249" s="6">
        <v>281.25</v>
      </c>
      <c r="G1249">
        <v>17</v>
      </c>
      <c r="H1249" t="s">
        <v>3</v>
      </c>
      <c r="I1249">
        <f>IF(shipments[[#This Row],[Boxes]]&gt;0,shipments[[#This Row],[Amount]]/shipments[[#This Row],[Boxes]],"NA")</f>
        <v>16.544117647058822</v>
      </c>
      <c r="J1249" t="str">
        <f>IF(shipments[[#This Row],[Order_Status]] = "Delivered","Yes","No")</f>
        <v>Yes</v>
      </c>
      <c r="K1249" t="str">
        <f>TEXT(shipments[[#This Row],[Shipdate]],"MMMM")</f>
        <v>June</v>
      </c>
      <c r="L1249">
        <f>YEAR(shipments[[#This Row],[Shipdate]])</f>
        <v>2023</v>
      </c>
    </row>
    <row r="1250" spans="1:12" x14ac:dyDescent="0.3">
      <c r="A1250" t="s">
        <v>1254</v>
      </c>
      <c r="B1250" t="s">
        <v>7942</v>
      </c>
      <c r="C1250" t="s">
        <v>7915</v>
      </c>
      <c r="D1250" t="s">
        <v>7938</v>
      </c>
      <c r="E1250" s="1">
        <v>45364</v>
      </c>
      <c r="F1250" s="6">
        <v>211.5</v>
      </c>
      <c r="G1250">
        <v>43</v>
      </c>
      <c r="H1250" t="s">
        <v>3</v>
      </c>
      <c r="I1250">
        <f>IF(shipments[[#This Row],[Boxes]]&gt;0,shipments[[#This Row],[Amount]]/shipments[[#This Row],[Boxes]],"NA")</f>
        <v>4.9186046511627906</v>
      </c>
      <c r="J1250" t="str">
        <f>IF(shipments[[#This Row],[Order_Status]] = "Delivered","Yes","No")</f>
        <v>Yes</v>
      </c>
      <c r="K1250" t="str">
        <f>TEXT(shipments[[#This Row],[Shipdate]],"MMMM")</f>
        <v>March</v>
      </c>
      <c r="L1250">
        <f>YEAR(shipments[[#This Row],[Shipdate]])</f>
        <v>2024</v>
      </c>
    </row>
    <row r="1251" spans="1:12" x14ac:dyDescent="0.3">
      <c r="A1251" t="s">
        <v>1255</v>
      </c>
      <c r="B1251" t="s">
        <v>7942</v>
      </c>
      <c r="C1251" t="s">
        <v>7915</v>
      </c>
      <c r="D1251" t="s">
        <v>7938</v>
      </c>
      <c r="E1251" s="1">
        <v>44930</v>
      </c>
      <c r="F1251" s="6">
        <v>6237</v>
      </c>
      <c r="G1251">
        <v>1248</v>
      </c>
      <c r="H1251" t="s">
        <v>3</v>
      </c>
      <c r="I1251">
        <f>IF(shipments[[#This Row],[Boxes]]&gt;0,shipments[[#This Row],[Amount]]/shipments[[#This Row],[Boxes]],"NA")</f>
        <v>4.9975961538461542</v>
      </c>
      <c r="J1251" t="str">
        <f>IF(shipments[[#This Row],[Order_Status]] = "Delivered","Yes","No")</f>
        <v>Yes</v>
      </c>
      <c r="K1251" t="str">
        <f>TEXT(shipments[[#This Row],[Shipdate]],"MMMM")</f>
        <v>January</v>
      </c>
      <c r="L1251">
        <f>YEAR(shipments[[#This Row],[Shipdate]])</f>
        <v>2023</v>
      </c>
    </row>
    <row r="1252" spans="1:12" x14ac:dyDescent="0.3">
      <c r="A1252" t="s">
        <v>1256</v>
      </c>
      <c r="B1252" t="s">
        <v>7942</v>
      </c>
      <c r="C1252" t="s">
        <v>7915</v>
      </c>
      <c r="D1252" t="s">
        <v>7935</v>
      </c>
      <c r="E1252" s="1">
        <v>44964</v>
      </c>
      <c r="F1252" s="6">
        <v>1408.5</v>
      </c>
      <c r="G1252">
        <v>282</v>
      </c>
      <c r="H1252" t="s">
        <v>3</v>
      </c>
      <c r="I1252">
        <f>IF(shipments[[#This Row],[Boxes]]&gt;0,shipments[[#This Row],[Amount]]/shipments[[#This Row],[Boxes]],"NA")</f>
        <v>4.9946808510638299</v>
      </c>
      <c r="J1252" t="str">
        <f>IF(shipments[[#This Row],[Order_Status]] = "Delivered","Yes","No")</f>
        <v>Yes</v>
      </c>
      <c r="K1252" t="str">
        <f>TEXT(shipments[[#This Row],[Shipdate]],"MMMM")</f>
        <v>February</v>
      </c>
      <c r="L1252">
        <f>YEAR(shipments[[#This Row],[Shipdate]])</f>
        <v>2023</v>
      </c>
    </row>
    <row r="1253" spans="1:12" x14ac:dyDescent="0.3">
      <c r="A1253" t="s">
        <v>1257</v>
      </c>
      <c r="B1253" t="s">
        <v>7942</v>
      </c>
      <c r="C1253" t="s">
        <v>7916</v>
      </c>
      <c r="D1253" t="s">
        <v>7938</v>
      </c>
      <c r="E1253" s="1">
        <v>45135</v>
      </c>
      <c r="F1253" s="6">
        <v>218.25</v>
      </c>
      <c r="G1253">
        <v>32</v>
      </c>
      <c r="H1253" t="s">
        <v>3</v>
      </c>
      <c r="I1253">
        <f>IF(shipments[[#This Row],[Boxes]]&gt;0,shipments[[#This Row],[Amount]]/shipments[[#This Row],[Boxes]],"NA")</f>
        <v>6.8203125</v>
      </c>
      <c r="J1253" t="str">
        <f>IF(shipments[[#This Row],[Order_Status]] = "Delivered","Yes","No")</f>
        <v>Yes</v>
      </c>
      <c r="K1253" t="str">
        <f>TEXT(shipments[[#This Row],[Shipdate]],"MMMM")</f>
        <v>July</v>
      </c>
      <c r="L1253">
        <f>YEAR(shipments[[#This Row],[Shipdate]])</f>
        <v>2023</v>
      </c>
    </row>
    <row r="1254" spans="1:12" x14ac:dyDescent="0.3">
      <c r="A1254" s="21" t="s">
        <v>1258</v>
      </c>
      <c r="B1254" s="21" t="s">
        <v>7942</v>
      </c>
      <c r="C1254" s="21" t="s">
        <v>7916</v>
      </c>
      <c r="D1254" s="21" t="s">
        <v>7939</v>
      </c>
      <c r="E1254" s="22">
        <v>45085</v>
      </c>
      <c r="F1254" s="23">
        <v>522</v>
      </c>
      <c r="G1254" s="21">
        <v>75</v>
      </c>
      <c r="H1254" s="21" t="s">
        <v>25</v>
      </c>
      <c r="I1254" s="21">
        <f>IF(shipments[[#This Row],[Boxes]]&gt;0,shipments[[#This Row],[Amount]]/shipments[[#This Row],[Boxes]],"NA")</f>
        <v>6.96</v>
      </c>
      <c r="J1254" s="21" t="str">
        <f>IF(shipments[[#This Row],[Order_Status]] = "Delivered","Yes","No")</f>
        <v>No</v>
      </c>
      <c r="K1254" s="21" t="str">
        <f>TEXT(shipments[[#This Row],[Shipdate]],"MMMM")</f>
        <v>June</v>
      </c>
      <c r="L1254" s="21">
        <f>YEAR(shipments[[#This Row],[Shipdate]])</f>
        <v>2023</v>
      </c>
    </row>
    <row r="1255" spans="1:12" x14ac:dyDescent="0.3">
      <c r="A1255" t="s">
        <v>1259</v>
      </c>
      <c r="B1255" t="s">
        <v>7942</v>
      </c>
      <c r="C1255" t="s">
        <v>7916</v>
      </c>
      <c r="D1255" t="s">
        <v>7937</v>
      </c>
      <c r="E1255" s="1">
        <v>45412</v>
      </c>
      <c r="F1255" s="6">
        <v>3273.75</v>
      </c>
      <c r="G1255">
        <v>468</v>
      </c>
      <c r="H1255" t="s">
        <v>3</v>
      </c>
      <c r="I1255">
        <f>IF(shipments[[#This Row],[Boxes]]&gt;0,shipments[[#This Row],[Amount]]/shipments[[#This Row],[Boxes]],"NA")</f>
        <v>6.9951923076923075</v>
      </c>
      <c r="J1255" t="str">
        <f>IF(shipments[[#This Row],[Order_Status]] = "Delivered","Yes","No")</f>
        <v>Yes</v>
      </c>
      <c r="K1255" t="str">
        <f>TEXT(shipments[[#This Row],[Shipdate]],"MMMM")</f>
        <v>April</v>
      </c>
      <c r="L1255">
        <f>YEAR(shipments[[#This Row],[Shipdate]])</f>
        <v>2024</v>
      </c>
    </row>
    <row r="1256" spans="1:12" x14ac:dyDescent="0.3">
      <c r="A1256" t="s">
        <v>1260</v>
      </c>
      <c r="B1256" t="s">
        <v>7942</v>
      </c>
      <c r="C1256" t="s">
        <v>7916</v>
      </c>
      <c r="D1256" t="s">
        <v>7938</v>
      </c>
      <c r="E1256" s="1">
        <v>45246</v>
      </c>
      <c r="F1256" s="6">
        <v>4344.75</v>
      </c>
      <c r="G1256">
        <v>621</v>
      </c>
      <c r="H1256" t="s">
        <v>3</v>
      </c>
      <c r="I1256">
        <f>IF(shipments[[#This Row],[Boxes]]&gt;0,shipments[[#This Row],[Amount]]/shipments[[#This Row],[Boxes]],"NA")</f>
        <v>6.9963768115942031</v>
      </c>
      <c r="J1256" t="str">
        <f>IF(shipments[[#This Row],[Order_Status]] = "Delivered","Yes","No")</f>
        <v>Yes</v>
      </c>
      <c r="K1256" t="str">
        <f>TEXT(shipments[[#This Row],[Shipdate]],"MMMM")</f>
        <v>November</v>
      </c>
      <c r="L1256">
        <f>YEAR(shipments[[#This Row],[Shipdate]])</f>
        <v>2023</v>
      </c>
    </row>
    <row r="1257" spans="1:12" x14ac:dyDescent="0.3">
      <c r="A1257" t="s">
        <v>1261</v>
      </c>
      <c r="B1257" t="s">
        <v>7942</v>
      </c>
      <c r="C1257" t="s">
        <v>7916</v>
      </c>
      <c r="D1257" t="s">
        <v>7939</v>
      </c>
      <c r="E1257" s="1">
        <v>45194</v>
      </c>
      <c r="F1257" s="6">
        <v>2274.75</v>
      </c>
      <c r="G1257">
        <v>455</v>
      </c>
      <c r="H1257" t="s">
        <v>3</v>
      </c>
      <c r="I1257">
        <f>IF(shipments[[#This Row],[Boxes]]&gt;0,shipments[[#This Row],[Amount]]/shipments[[#This Row],[Boxes]],"NA")</f>
        <v>4.9994505494505495</v>
      </c>
      <c r="J1257" t="str">
        <f>IF(shipments[[#This Row],[Order_Status]] = "Delivered","Yes","No")</f>
        <v>Yes</v>
      </c>
      <c r="K1257" t="str">
        <f>TEXT(shipments[[#This Row],[Shipdate]],"MMMM")</f>
        <v>September</v>
      </c>
      <c r="L1257">
        <f>YEAR(shipments[[#This Row],[Shipdate]])</f>
        <v>2023</v>
      </c>
    </row>
    <row r="1258" spans="1:12" x14ac:dyDescent="0.3">
      <c r="A1258" s="21" t="s">
        <v>1262</v>
      </c>
      <c r="B1258" s="21" t="s">
        <v>7942</v>
      </c>
      <c r="C1258" s="21" t="s">
        <v>7916</v>
      </c>
      <c r="D1258" s="21" t="s">
        <v>7935</v>
      </c>
      <c r="E1258" s="22">
        <v>45267</v>
      </c>
      <c r="F1258" s="23">
        <v>10779.75</v>
      </c>
      <c r="G1258" s="21">
        <v>1348</v>
      </c>
      <c r="H1258" s="21" t="s">
        <v>25</v>
      </c>
      <c r="I1258" s="21">
        <f>IF(shipments[[#This Row],[Boxes]]&gt;0,shipments[[#This Row],[Amount]]/shipments[[#This Row],[Boxes]],"NA")</f>
        <v>7.9968471810089019</v>
      </c>
      <c r="J1258" s="21" t="str">
        <f>IF(shipments[[#This Row],[Order_Status]] = "Delivered","Yes","No")</f>
        <v>No</v>
      </c>
      <c r="K1258" s="21" t="str">
        <f>TEXT(shipments[[#This Row],[Shipdate]],"MMMM")</f>
        <v>December</v>
      </c>
      <c r="L1258" s="21">
        <f>YEAR(shipments[[#This Row],[Shipdate]])</f>
        <v>2023</v>
      </c>
    </row>
    <row r="1259" spans="1:12" x14ac:dyDescent="0.3">
      <c r="A1259" s="21" t="s">
        <v>1263</v>
      </c>
      <c r="B1259" s="21" t="s">
        <v>7942</v>
      </c>
      <c r="C1259" s="21" t="s">
        <v>7916</v>
      </c>
      <c r="D1259" s="21" t="s">
        <v>7935</v>
      </c>
      <c r="E1259" s="22">
        <v>45488</v>
      </c>
      <c r="F1259" s="23">
        <v>4140</v>
      </c>
      <c r="G1259" s="21">
        <v>518</v>
      </c>
      <c r="H1259" s="21" t="s">
        <v>9</v>
      </c>
      <c r="I1259" s="21">
        <f>IF(shipments[[#This Row],[Boxes]]&gt;0,shipments[[#This Row],[Amount]]/shipments[[#This Row],[Boxes]],"NA")</f>
        <v>7.9922779922779918</v>
      </c>
      <c r="J1259" s="21" t="str">
        <f>IF(shipments[[#This Row],[Order_Status]] = "Delivered","Yes","No")</f>
        <v>No</v>
      </c>
      <c r="K1259" s="21" t="str">
        <f>TEXT(shipments[[#This Row],[Shipdate]],"MMMM")</f>
        <v>July</v>
      </c>
      <c r="L1259" s="21">
        <f>YEAR(shipments[[#This Row],[Shipdate]])</f>
        <v>2024</v>
      </c>
    </row>
    <row r="1260" spans="1:12" x14ac:dyDescent="0.3">
      <c r="A1260" t="s">
        <v>1264</v>
      </c>
      <c r="B1260" t="s">
        <v>7942</v>
      </c>
      <c r="C1260" t="s">
        <v>7917</v>
      </c>
      <c r="D1260" t="s">
        <v>7938</v>
      </c>
      <c r="E1260" s="1">
        <v>45302</v>
      </c>
      <c r="F1260" s="6">
        <v>657</v>
      </c>
      <c r="G1260">
        <v>25</v>
      </c>
      <c r="H1260" t="s">
        <v>3</v>
      </c>
      <c r="I1260">
        <f>IF(shipments[[#This Row],[Boxes]]&gt;0,shipments[[#This Row],[Amount]]/shipments[[#This Row],[Boxes]],"NA")</f>
        <v>26.28</v>
      </c>
      <c r="J1260" t="str">
        <f>IF(shipments[[#This Row],[Order_Status]] = "Delivered","Yes","No")</f>
        <v>Yes</v>
      </c>
      <c r="K1260" t="str">
        <f>TEXT(shipments[[#This Row],[Shipdate]],"MMMM")</f>
        <v>January</v>
      </c>
      <c r="L1260">
        <f>YEAR(shipments[[#This Row],[Shipdate]])</f>
        <v>2024</v>
      </c>
    </row>
    <row r="1261" spans="1:12" x14ac:dyDescent="0.3">
      <c r="A1261" t="s">
        <v>1265</v>
      </c>
      <c r="B1261" t="s">
        <v>7942</v>
      </c>
      <c r="C1261" t="s">
        <v>7918</v>
      </c>
      <c r="D1261" t="s">
        <v>7934</v>
      </c>
      <c r="E1261" s="1">
        <v>45231</v>
      </c>
      <c r="F1261" s="6">
        <v>5539.5</v>
      </c>
      <c r="G1261">
        <v>231</v>
      </c>
      <c r="H1261" t="s">
        <v>3</v>
      </c>
      <c r="I1261">
        <f>IF(shipments[[#This Row],[Boxes]]&gt;0,shipments[[#This Row],[Amount]]/shipments[[#This Row],[Boxes]],"NA")</f>
        <v>23.980519480519479</v>
      </c>
      <c r="J1261" t="str">
        <f>IF(shipments[[#This Row],[Order_Status]] = "Delivered","Yes","No")</f>
        <v>Yes</v>
      </c>
      <c r="K1261" t="str">
        <f>TEXT(shipments[[#This Row],[Shipdate]],"MMMM")</f>
        <v>November</v>
      </c>
      <c r="L1261">
        <f>YEAR(shipments[[#This Row],[Shipdate]])</f>
        <v>2023</v>
      </c>
    </row>
    <row r="1262" spans="1:12" x14ac:dyDescent="0.3">
      <c r="A1262" t="s">
        <v>1266</v>
      </c>
      <c r="B1262" t="s">
        <v>7942</v>
      </c>
      <c r="C1262" t="s">
        <v>7918</v>
      </c>
      <c r="D1262" t="s">
        <v>7937</v>
      </c>
      <c r="E1262" s="1">
        <v>45281</v>
      </c>
      <c r="F1262" s="6">
        <v>5445</v>
      </c>
      <c r="G1262">
        <v>210</v>
      </c>
      <c r="H1262" t="s">
        <v>3</v>
      </c>
      <c r="I1262">
        <f>IF(shipments[[#This Row],[Boxes]]&gt;0,shipments[[#This Row],[Amount]]/shipments[[#This Row],[Boxes]],"NA")</f>
        <v>25.928571428571427</v>
      </c>
      <c r="J1262" t="str">
        <f>IF(shipments[[#This Row],[Order_Status]] = "Delivered","Yes","No")</f>
        <v>Yes</v>
      </c>
      <c r="K1262" t="str">
        <f>TEXT(shipments[[#This Row],[Shipdate]],"MMMM")</f>
        <v>December</v>
      </c>
      <c r="L1262">
        <f>YEAR(shipments[[#This Row],[Shipdate]])</f>
        <v>2023</v>
      </c>
    </row>
    <row r="1263" spans="1:12" x14ac:dyDescent="0.3">
      <c r="A1263" t="s">
        <v>1267</v>
      </c>
      <c r="B1263" t="s">
        <v>7942</v>
      </c>
      <c r="C1263" t="s">
        <v>7918</v>
      </c>
      <c r="D1263" t="s">
        <v>7939</v>
      </c>
      <c r="E1263" s="1">
        <v>45419</v>
      </c>
      <c r="F1263" s="6">
        <v>5177.25</v>
      </c>
      <c r="G1263">
        <v>192</v>
      </c>
      <c r="H1263" t="s">
        <v>3</v>
      </c>
      <c r="I1263">
        <f>IF(shipments[[#This Row],[Boxes]]&gt;0,shipments[[#This Row],[Amount]]/shipments[[#This Row],[Boxes]],"NA")</f>
        <v>26.96484375</v>
      </c>
      <c r="J1263" t="str">
        <f>IF(shipments[[#This Row],[Order_Status]] = "Delivered","Yes","No")</f>
        <v>Yes</v>
      </c>
      <c r="K1263" t="str">
        <f>TEXT(shipments[[#This Row],[Shipdate]],"MMMM")</f>
        <v>May</v>
      </c>
      <c r="L1263">
        <f>YEAR(shipments[[#This Row],[Shipdate]])</f>
        <v>2024</v>
      </c>
    </row>
    <row r="1264" spans="1:12" x14ac:dyDescent="0.3">
      <c r="A1264" s="21" t="s">
        <v>1268</v>
      </c>
      <c r="B1264" s="21" t="s">
        <v>7942</v>
      </c>
      <c r="C1264" s="21" t="s">
        <v>7919</v>
      </c>
      <c r="D1264" s="21" t="s">
        <v>7937</v>
      </c>
      <c r="E1264" s="22">
        <v>45509</v>
      </c>
      <c r="F1264" s="23">
        <v>11526.75</v>
      </c>
      <c r="G1264" s="21">
        <v>577</v>
      </c>
      <c r="H1264" s="21" t="s">
        <v>9</v>
      </c>
      <c r="I1264" s="21">
        <f>IF(shipments[[#This Row],[Boxes]]&gt;0,shipments[[#This Row],[Amount]]/shipments[[#This Row],[Boxes]],"NA")</f>
        <v>19.977036395147312</v>
      </c>
      <c r="J1264" s="21" t="str">
        <f>IF(shipments[[#This Row],[Order_Status]] = "Delivered","Yes","No")</f>
        <v>No</v>
      </c>
      <c r="K1264" s="21" t="str">
        <f>TEXT(shipments[[#This Row],[Shipdate]],"MMMM")</f>
        <v>August</v>
      </c>
      <c r="L1264" s="21">
        <f>YEAR(shipments[[#This Row],[Shipdate]])</f>
        <v>2024</v>
      </c>
    </row>
    <row r="1265" spans="1:12" x14ac:dyDescent="0.3">
      <c r="A1265" t="s">
        <v>1269</v>
      </c>
      <c r="B1265" t="s">
        <v>7942</v>
      </c>
      <c r="C1265" t="s">
        <v>7919</v>
      </c>
      <c r="D1265" t="s">
        <v>7938</v>
      </c>
      <c r="E1265" s="1">
        <v>45469</v>
      </c>
      <c r="F1265" s="6">
        <v>2580.75</v>
      </c>
      <c r="G1265">
        <v>136</v>
      </c>
      <c r="H1265" t="s">
        <v>3</v>
      </c>
      <c r="I1265">
        <f>IF(shipments[[#This Row],[Boxes]]&gt;0,shipments[[#This Row],[Amount]]/shipments[[#This Row],[Boxes]],"NA")</f>
        <v>18.976102941176471</v>
      </c>
      <c r="J1265" t="str">
        <f>IF(shipments[[#This Row],[Order_Status]] = "Delivered","Yes","No")</f>
        <v>Yes</v>
      </c>
      <c r="K1265" t="str">
        <f>TEXT(shipments[[#This Row],[Shipdate]],"MMMM")</f>
        <v>June</v>
      </c>
      <c r="L1265">
        <f>YEAR(shipments[[#This Row],[Shipdate]])</f>
        <v>2024</v>
      </c>
    </row>
    <row r="1266" spans="1:12" x14ac:dyDescent="0.3">
      <c r="A1266" s="21" t="s">
        <v>1270</v>
      </c>
      <c r="B1266" s="21" t="s">
        <v>7942</v>
      </c>
      <c r="C1266" s="21" t="s">
        <v>7920</v>
      </c>
      <c r="D1266" s="21" t="s">
        <v>7934</v>
      </c>
      <c r="E1266" s="22">
        <v>45169</v>
      </c>
      <c r="F1266" s="23">
        <v>1253.25</v>
      </c>
      <c r="G1266" s="21">
        <v>55</v>
      </c>
      <c r="H1266" s="21" t="s">
        <v>25</v>
      </c>
      <c r="I1266" s="21">
        <f>IF(shipments[[#This Row],[Boxes]]&gt;0,shipments[[#This Row],[Amount]]/shipments[[#This Row],[Boxes]],"NA")</f>
        <v>22.786363636363635</v>
      </c>
      <c r="J1266" s="21" t="str">
        <f>IF(shipments[[#This Row],[Order_Status]] = "Delivered","Yes","No")</f>
        <v>No</v>
      </c>
      <c r="K1266" s="21" t="str">
        <f>TEXT(shipments[[#This Row],[Shipdate]],"MMMM")</f>
        <v>August</v>
      </c>
      <c r="L1266" s="21">
        <f>YEAR(shipments[[#This Row],[Shipdate]])</f>
        <v>2023</v>
      </c>
    </row>
    <row r="1267" spans="1:12" x14ac:dyDescent="0.3">
      <c r="A1267" t="s">
        <v>1271</v>
      </c>
      <c r="B1267" t="s">
        <v>7942</v>
      </c>
      <c r="C1267" t="s">
        <v>7921</v>
      </c>
      <c r="D1267" t="s">
        <v>7938</v>
      </c>
      <c r="E1267" s="1">
        <v>45268</v>
      </c>
      <c r="F1267" s="6">
        <v>535.5</v>
      </c>
      <c r="G1267">
        <v>42</v>
      </c>
      <c r="H1267" t="s">
        <v>3</v>
      </c>
      <c r="I1267">
        <f>IF(shipments[[#This Row],[Boxes]]&gt;0,shipments[[#This Row],[Amount]]/shipments[[#This Row],[Boxes]],"NA")</f>
        <v>12.75</v>
      </c>
      <c r="J1267" t="str">
        <f>IF(shipments[[#This Row],[Order_Status]] = "Delivered","Yes","No")</f>
        <v>Yes</v>
      </c>
      <c r="K1267" t="str">
        <f>TEXT(shipments[[#This Row],[Shipdate]],"MMMM")</f>
        <v>December</v>
      </c>
      <c r="L1267">
        <f>YEAR(shipments[[#This Row],[Shipdate]])</f>
        <v>2023</v>
      </c>
    </row>
    <row r="1268" spans="1:12" x14ac:dyDescent="0.3">
      <c r="A1268" t="s">
        <v>1272</v>
      </c>
      <c r="B1268" t="s">
        <v>7942</v>
      </c>
      <c r="C1268" t="s">
        <v>7921</v>
      </c>
      <c r="D1268" t="s">
        <v>7939</v>
      </c>
      <c r="E1268" s="1">
        <v>45296</v>
      </c>
      <c r="F1268" s="6">
        <v>6412.5</v>
      </c>
      <c r="G1268">
        <v>401</v>
      </c>
      <c r="H1268" t="s">
        <v>3</v>
      </c>
      <c r="I1268">
        <f>IF(shipments[[#This Row],[Boxes]]&gt;0,shipments[[#This Row],[Amount]]/shipments[[#This Row],[Boxes]],"NA")</f>
        <v>15.991271820448878</v>
      </c>
      <c r="J1268" t="str">
        <f>IF(shipments[[#This Row],[Order_Status]] = "Delivered","Yes","No")</f>
        <v>Yes</v>
      </c>
      <c r="K1268" t="str">
        <f>TEXT(shipments[[#This Row],[Shipdate]],"MMMM")</f>
        <v>January</v>
      </c>
      <c r="L1268">
        <f>YEAR(shipments[[#This Row],[Shipdate]])</f>
        <v>2024</v>
      </c>
    </row>
    <row r="1269" spans="1:12" x14ac:dyDescent="0.3">
      <c r="A1269" s="21" t="s">
        <v>1273</v>
      </c>
      <c r="B1269" s="21" t="s">
        <v>7942</v>
      </c>
      <c r="C1269" s="21" t="s">
        <v>7921</v>
      </c>
      <c r="D1269" s="21" t="s">
        <v>7934</v>
      </c>
      <c r="E1269" s="22">
        <v>45495</v>
      </c>
      <c r="F1269" s="23">
        <v>3231</v>
      </c>
      <c r="G1269" s="21">
        <v>249</v>
      </c>
      <c r="H1269" s="21" t="s">
        <v>9</v>
      </c>
      <c r="I1269" s="21">
        <f>IF(shipments[[#This Row],[Boxes]]&gt;0,shipments[[#This Row],[Amount]]/shipments[[#This Row],[Boxes]],"NA")</f>
        <v>12.975903614457831</v>
      </c>
      <c r="J1269" s="21" t="str">
        <f>IF(shipments[[#This Row],[Order_Status]] = "Delivered","Yes","No")</f>
        <v>No</v>
      </c>
      <c r="K1269" s="21" t="str">
        <f>TEXT(shipments[[#This Row],[Shipdate]],"MMMM")</f>
        <v>July</v>
      </c>
      <c r="L1269" s="21">
        <f>YEAR(shipments[[#This Row],[Shipdate]])</f>
        <v>2024</v>
      </c>
    </row>
    <row r="1270" spans="1:12" x14ac:dyDescent="0.3">
      <c r="A1270" t="s">
        <v>1274</v>
      </c>
      <c r="B1270" t="s">
        <v>7942</v>
      </c>
      <c r="C1270" t="s">
        <v>7921</v>
      </c>
      <c r="D1270" t="s">
        <v>7935</v>
      </c>
      <c r="E1270" s="1">
        <v>45153</v>
      </c>
      <c r="F1270" s="6">
        <v>1494</v>
      </c>
      <c r="G1270">
        <v>115</v>
      </c>
      <c r="H1270" t="s">
        <v>3</v>
      </c>
      <c r="I1270">
        <f>IF(shipments[[#This Row],[Boxes]]&gt;0,shipments[[#This Row],[Amount]]/shipments[[#This Row],[Boxes]],"NA")</f>
        <v>12.991304347826087</v>
      </c>
      <c r="J1270" t="str">
        <f>IF(shipments[[#This Row],[Order_Status]] = "Delivered","Yes","No")</f>
        <v>Yes</v>
      </c>
      <c r="K1270" t="str">
        <f>TEXT(shipments[[#This Row],[Shipdate]],"MMMM")</f>
        <v>August</v>
      </c>
      <c r="L1270">
        <f>YEAR(shipments[[#This Row],[Shipdate]])</f>
        <v>2023</v>
      </c>
    </row>
    <row r="1271" spans="1:12" x14ac:dyDescent="0.3">
      <c r="A1271" t="s">
        <v>1275</v>
      </c>
      <c r="B1271" t="s">
        <v>7942</v>
      </c>
      <c r="C1271" t="s">
        <v>7921</v>
      </c>
      <c r="D1271" t="s">
        <v>7939</v>
      </c>
      <c r="E1271" s="1">
        <v>45337</v>
      </c>
      <c r="F1271" s="6">
        <v>7364.25</v>
      </c>
      <c r="G1271">
        <v>567</v>
      </c>
      <c r="H1271" t="s">
        <v>3</v>
      </c>
      <c r="I1271">
        <f>IF(shipments[[#This Row],[Boxes]]&gt;0,shipments[[#This Row],[Amount]]/shipments[[#This Row],[Boxes]],"NA")</f>
        <v>12.988095238095237</v>
      </c>
      <c r="J1271" t="str">
        <f>IF(shipments[[#This Row],[Order_Status]] = "Delivered","Yes","No")</f>
        <v>Yes</v>
      </c>
      <c r="K1271" t="str">
        <f>TEXT(shipments[[#This Row],[Shipdate]],"MMMM")</f>
        <v>February</v>
      </c>
      <c r="L1271">
        <f>YEAR(shipments[[#This Row],[Shipdate]])</f>
        <v>2024</v>
      </c>
    </row>
    <row r="1272" spans="1:12" x14ac:dyDescent="0.3">
      <c r="A1272" t="s">
        <v>1276</v>
      </c>
      <c r="B1272" t="s">
        <v>7942</v>
      </c>
      <c r="C1272" t="s">
        <v>7922</v>
      </c>
      <c r="D1272" t="s">
        <v>7935</v>
      </c>
      <c r="E1272" s="1">
        <v>45093</v>
      </c>
      <c r="F1272" s="6">
        <v>9598.5</v>
      </c>
      <c r="G1272">
        <v>458</v>
      </c>
      <c r="H1272" t="s">
        <v>3</v>
      </c>
      <c r="I1272">
        <f>IF(shipments[[#This Row],[Boxes]]&gt;0,shipments[[#This Row],[Amount]]/shipments[[#This Row],[Boxes]],"NA")</f>
        <v>20.957423580786028</v>
      </c>
      <c r="J1272" t="str">
        <f>IF(shipments[[#This Row],[Order_Status]] = "Delivered","Yes","No")</f>
        <v>Yes</v>
      </c>
      <c r="K1272" t="str">
        <f>TEXT(shipments[[#This Row],[Shipdate]],"MMMM")</f>
        <v>June</v>
      </c>
      <c r="L1272">
        <f>YEAR(shipments[[#This Row],[Shipdate]])</f>
        <v>2023</v>
      </c>
    </row>
    <row r="1273" spans="1:12" x14ac:dyDescent="0.3">
      <c r="A1273" t="s">
        <v>1277</v>
      </c>
      <c r="B1273" t="s">
        <v>7942</v>
      </c>
      <c r="C1273" t="s">
        <v>7922</v>
      </c>
      <c r="D1273" t="s">
        <v>7937</v>
      </c>
      <c r="E1273" s="1">
        <v>45170</v>
      </c>
      <c r="F1273" s="6">
        <v>10017</v>
      </c>
      <c r="G1273">
        <v>501</v>
      </c>
      <c r="H1273" t="s">
        <v>3</v>
      </c>
      <c r="I1273">
        <f>IF(shipments[[#This Row],[Boxes]]&gt;0,shipments[[#This Row],[Amount]]/shipments[[#This Row],[Boxes]],"NA")</f>
        <v>19.994011976047904</v>
      </c>
      <c r="J1273" t="str">
        <f>IF(shipments[[#This Row],[Order_Status]] = "Delivered","Yes","No")</f>
        <v>Yes</v>
      </c>
      <c r="K1273" t="str">
        <f>TEXT(shipments[[#This Row],[Shipdate]],"MMMM")</f>
        <v>September</v>
      </c>
      <c r="L1273">
        <f>YEAR(shipments[[#This Row],[Shipdate]])</f>
        <v>2023</v>
      </c>
    </row>
    <row r="1274" spans="1:12" x14ac:dyDescent="0.3">
      <c r="A1274" s="21" t="s">
        <v>1278</v>
      </c>
      <c r="B1274" s="21" t="s">
        <v>7942</v>
      </c>
      <c r="C1274" s="21" t="s">
        <v>7922</v>
      </c>
      <c r="D1274" s="21" t="s">
        <v>7939</v>
      </c>
      <c r="E1274" s="22">
        <v>45560</v>
      </c>
      <c r="F1274" s="23">
        <v>5602.5</v>
      </c>
      <c r="G1274" s="21">
        <v>295</v>
      </c>
      <c r="H1274" s="21" t="s">
        <v>16</v>
      </c>
      <c r="I1274" s="21">
        <f>IF(shipments[[#This Row],[Boxes]]&gt;0,shipments[[#This Row],[Amount]]/shipments[[#This Row],[Boxes]],"NA")</f>
        <v>18.991525423728813</v>
      </c>
      <c r="J1274" s="21" t="str">
        <f>IF(shipments[[#This Row],[Order_Status]] = "Delivered","Yes","No")</f>
        <v>No</v>
      </c>
      <c r="K1274" s="21" t="str">
        <f>TEXT(shipments[[#This Row],[Shipdate]],"MMMM")</f>
        <v>September</v>
      </c>
      <c r="L1274" s="21">
        <f>YEAR(shipments[[#This Row],[Shipdate]])</f>
        <v>2024</v>
      </c>
    </row>
    <row r="1275" spans="1:12" x14ac:dyDescent="0.3">
      <c r="A1275" t="s">
        <v>1279</v>
      </c>
      <c r="B1275" t="s">
        <v>7942</v>
      </c>
      <c r="C1275" t="s">
        <v>7922</v>
      </c>
      <c r="D1275" t="s">
        <v>7934</v>
      </c>
      <c r="E1275" s="1">
        <v>45250</v>
      </c>
      <c r="F1275" s="6">
        <v>852.75</v>
      </c>
      <c r="G1275">
        <v>51</v>
      </c>
      <c r="H1275" t="s">
        <v>3</v>
      </c>
      <c r="I1275">
        <f>IF(shipments[[#This Row],[Boxes]]&gt;0,shipments[[#This Row],[Amount]]/shipments[[#This Row],[Boxes]],"NA")</f>
        <v>16.720588235294116</v>
      </c>
      <c r="J1275" t="str">
        <f>IF(shipments[[#This Row],[Order_Status]] = "Delivered","Yes","No")</f>
        <v>Yes</v>
      </c>
      <c r="K1275" t="str">
        <f>TEXT(shipments[[#This Row],[Shipdate]],"MMMM")</f>
        <v>November</v>
      </c>
      <c r="L1275">
        <f>YEAR(shipments[[#This Row],[Shipdate]])</f>
        <v>2023</v>
      </c>
    </row>
    <row r="1276" spans="1:12" x14ac:dyDescent="0.3">
      <c r="A1276" t="s">
        <v>1280</v>
      </c>
      <c r="B1276" t="s">
        <v>7942</v>
      </c>
      <c r="C1276" t="s">
        <v>7923</v>
      </c>
      <c r="D1276" t="s">
        <v>7937</v>
      </c>
      <c r="E1276" s="1">
        <v>45083</v>
      </c>
      <c r="F1276" s="6">
        <v>12042</v>
      </c>
      <c r="G1276">
        <v>861</v>
      </c>
      <c r="H1276" t="s">
        <v>3</v>
      </c>
      <c r="I1276">
        <f>IF(shipments[[#This Row],[Boxes]]&gt;0,shipments[[#This Row],[Amount]]/shipments[[#This Row],[Boxes]],"NA")</f>
        <v>13.986062717770034</v>
      </c>
      <c r="J1276" t="str">
        <f>IF(shipments[[#This Row],[Order_Status]] = "Delivered","Yes","No")</f>
        <v>Yes</v>
      </c>
      <c r="K1276" t="str">
        <f>TEXT(shipments[[#This Row],[Shipdate]],"MMMM")</f>
        <v>June</v>
      </c>
      <c r="L1276">
        <f>YEAR(shipments[[#This Row],[Shipdate]])</f>
        <v>2023</v>
      </c>
    </row>
    <row r="1277" spans="1:12" x14ac:dyDescent="0.3">
      <c r="A1277" t="s">
        <v>1281</v>
      </c>
      <c r="B1277" t="s">
        <v>7942</v>
      </c>
      <c r="C1277" t="s">
        <v>7923</v>
      </c>
      <c r="D1277" t="s">
        <v>7939</v>
      </c>
      <c r="E1277" s="1">
        <v>45386</v>
      </c>
      <c r="F1277" s="6">
        <v>5004</v>
      </c>
      <c r="G1277">
        <v>385</v>
      </c>
      <c r="H1277" t="s">
        <v>3</v>
      </c>
      <c r="I1277">
        <f>IF(shipments[[#This Row],[Boxes]]&gt;0,shipments[[#This Row],[Amount]]/shipments[[#This Row],[Boxes]],"NA")</f>
        <v>12.997402597402598</v>
      </c>
      <c r="J1277" t="str">
        <f>IF(shipments[[#This Row],[Order_Status]] = "Delivered","Yes","No")</f>
        <v>Yes</v>
      </c>
      <c r="K1277" t="str">
        <f>TEXT(shipments[[#This Row],[Shipdate]],"MMMM")</f>
        <v>April</v>
      </c>
      <c r="L1277">
        <f>YEAR(shipments[[#This Row],[Shipdate]])</f>
        <v>2024</v>
      </c>
    </row>
    <row r="1278" spans="1:12" x14ac:dyDescent="0.3">
      <c r="A1278" s="21" t="s">
        <v>1282</v>
      </c>
      <c r="B1278" s="21" t="s">
        <v>7942</v>
      </c>
      <c r="C1278" s="21" t="s">
        <v>7923</v>
      </c>
      <c r="D1278" s="21" t="s">
        <v>7937</v>
      </c>
      <c r="E1278" s="22">
        <v>45560</v>
      </c>
      <c r="F1278" s="23">
        <v>9897.75</v>
      </c>
      <c r="G1278" s="21">
        <v>660</v>
      </c>
      <c r="H1278" s="21" t="s">
        <v>16</v>
      </c>
      <c r="I1278" s="21">
        <f>IF(shipments[[#This Row],[Boxes]]&gt;0,shipments[[#This Row],[Amount]]/shipments[[#This Row],[Boxes]],"NA")</f>
        <v>14.996590909090909</v>
      </c>
      <c r="J1278" s="21" t="str">
        <f>IF(shipments[[#This Row],[Order_Status]] = "Delivered","Yes","No")</f>
        <v>No</v>
      </c>
      <c r="K1278" s="21" t="str">
        <f>TEXT(shipments[[#This Row],[Shipdate]],"MMMM")</f>
        <v>September</v>
      </c>
      <c r="L1278" s="21">
        <f>YEAR(shipments[[#This Row],[Shipdate]])</f>
        <v>2024</v>
      </c>
    </row>
    <row r="1279" spans="1:12" x14ac:dyDescent="0.3">
      <c r="A1279" t="s">
        <v>1283</v>
      </c>
      <c r="B1279" t="s">
        <v>7942</v>
      </c>
      <c r="C1279" t="s">
        <v>7924</v>
      </c>
      <c r="D1279" t="s">
        <v>7934</v>
      </c>
      <c r="E1279" s="1">
        <v>45091</v>
      </c>
      <c r="F1279" s="6">
        <v>5559.75</v>
      </c>
      <c r="G1279">
        <v>695</v>
      </c>
      <c r="H1279" t="s">
        <v>3</v>
      </c>
      <c r="I1279">
        <f>IF(shipments[[#This Row],[Boxes]]&gt;0,shipments[[#This Row],[Amount]]/shipments[[#This Row],[Boxes]],"NA")</f>
        <v>7.9996402877697843</v>
      </c>
      <c r="J1279" t="str">
        <f>IF(shipments[[#This Row],[Order_Status]] = "Delivered","Yes","No")</f>
        <v>Yes</v>
      </c>
      <c r="K1279" t="str">
        <f>TEXT(shipments[[#This Row],[Shipdate]],"MMMM")</f>
        <v>June</v>
      </c>
      <c r="L1279">
        <f>YEAR(shipments[[#This Row],[Shipdate]])</f>
        <v>2023</v>
      </c>
    </row>
    <row r="1280" spans="1:12" x14ac:dyDescent="0.3">
      <c r="A1280" t="s">
        <v>1284</v>
      </c>
      <c r="B1280" t="s">
        <v>7942</v>
      </c>
      <c r="C1280" t="s">
        <v>7924</v>
      </c>
      <c r="D1280" t="s">
        <v>7935</v>
      </c>
      <c r="E1280" s="1">
        <v>45055</v>
      </c>
      <c r="F1280" s="6">
        <v>5265</v>
      </c>
      <c r="G1280">
        <v>753</v>
      </c>
      <c r="H1280" t="s">
        <v>3</v>
      </c>
      <c r="I1280">
        <f>IF(shipments[[#This Row],[Boxes]]&gt;0,shipments[[#This Row],[Amount]]/shipments[[#This Row],[Boxes]],"NA")</f>
        <v>6.9920318725099602</v>
      </c>
      <c r="J1280" t="str">
        <f>IF(shipments[[#This Row],[Order_Status]] = "Delivered","Yes","No")</f>
        <v>Yes</v>
      </c>
      <c r="K1280" t="str">
        <f>TEXT(shipments[[#This Row],[Shipdate]],"MMMM")</f>
        <v>May</v>
      </c>
      <c r="L1280">
        <f>YEAR(shipments[[#This Row],[Shipdate]])</f>
        <v>2023</v>
      </c>
    </row>
    <row r="1281" spans="1:12" x14ac:dyDescent="0.3">
      <c r="A1281" t="s">
        <v>1285</v>
      </c>
      <c r="B1281" t="s">
        <v>7942</v>
      </c>
      <c r="C1281" t="s">
        <v>7924</v>
      </c>
      <c r="D1281" t="s">
        <v>7936</v>
      </c>
      <c r="E1281" s="1">
        <v>45244</v>
      </c>
      <c r="F1281" s="6">
        <v>2490.75</v>
      </c>
      <c r="G1281">
        <v>250</v>
      </c>
      <c r="H1281" t="s">
        <v>3</v>
      </c>
      <c r="I1281">
        <f>IF(shipments[[#This Row],[Boxes]]&gt;0,shipments[[#This Row],[Amount]]/shipments[[#This Row],[Boxes]],"NA")</f>
        <v>9.9629999999999992</v>
      </c>
      <c r="J1281" t="str">
        <f>IF(shipments[[#This Row],[Order_Status]] = "Delivered","Yes","No")</f>
        <v>Yes</v>
      </c>
      <c r="K1281" t="str">
        <f>TEXT(shipments[[#This Row],[Shipdate]],"MMMM")</f>
        <v>November</v>
      </c>
      <c r="L1281">
        <f>YEAR(shipments[[#This Row],[Shipdate]])</f>
        <v>2023</v>
      </c>
    </row>
    <row r="1282" spans="1:12" x14ac:dyDescent="0.3">
      <c r="A1282" t="s">
        <v>1286</v>
      </c>
      <c r="B1282" t="s">
        <v>7942</v>
      </c>
      <c r="C1282" t="s">
        <v>7924</v>
      </c>
      <c r="D1282" t="s">
        <v>7939</v>
      </c>
      <c r="E1282" s="1">
        <v>45286</v>
      </c>
      <c r="F1282" s="6">
        <v>2736</v>
      </c>
      <c r="G1282">
        <v>304</v>
      </c>
      <c r="H1282" t="s">
        <v>3</v>
      </c>
      <c r="I1282">
        <f>IF(shipments[[#This Row],[Boxes]]&gt;0,shipments[[#This Row],[Amount]]/shipments[[#This Row],[Boxes]],"NA")</f>
        <v>9</v>
      </c>
      <c r="J1282" t="str">
        <f>IF(shipments[[#This Row],[Order_Status]] = "Delivered","Yes","No")</f>
        <v>Yes</v>
      </c>
      <c r="K1282" t="str">
        <f>TEXT(shipments[[#This Row],[Shipdate]],"MMMM")</f>
        <v>December</v>
      </c>
      <c r="L1282">
        <f>YEAR(shipments[[#This Row],[Shipdate]])</f>
        <v>2023</v>
      </c>
    </row>
    <row r="1283" spans="1:12" x14ac:dyDescent="0.3">
      <c r="A1283" t="s">
        <v>1287</v>
      </c>
      <c r="B1283" t="s">
        <v>7942</v>
      </c>
      <c r="C1283" t="s">
        <v>7925</v>
      </c>
      <c r="D1283" t="s">
        <v>7937</v>
      </c>
      <c r="E1283" s="1">
        <v>45287</v>
      </c>
      <c r="F1283" s="6">
        <v>4806</v>
      </c>
      <c r="G1283">
        <v>301</v>
      </c>
      <c r="H1283" t="s">
        <v>3</v>
      </c>
      <c r="I1283">
        <f>IF(shipments[[#This Row],[Boxes]]&gt;0,shipments[[#This Row],[Amount]]/shipments[[#This Row],[Boxes]],"NA")</f>
        <v>15.966777408637874</v>
      </c>
      <c r="J1283" t="str">
        <f>IF(shipments[[#This Row],[Order_Status]] = "Delivered","Yes","No")</f>
        <v>Yes</v>
      </c>
      <c r="K1283" t="str">
        <f>TEXT(shipments[[#This Row],[Shipdate]],"MMMM")</f>
        <v>December</v>
      </c>
      <c r="L1283">
        <f>YEAR(shipments[[#This Row],[Shipdate]])</f>
        <v>2023</v>
      </c>
    </row>
    <row r="1284" spans="1:12" x14ac:dyDescent="0.3">
      <c r="A1284" s="21" t="s">
        <v>1288</v>
      </c>
      <c r="B1284" s="21" t="s">
        <v>7942</v>
      </c>
      <c r="C1284" s="21" t="s">
        <v>7925</v>
      </c>
      <c r="D1284" s="21" t="s">
        <v>7939</v>
      </c>
      <c r="E1284" s="22">
        <v>45553</v>
      </c>
      <c r="F1284" s="23">
        <v>5105.25</v>
      </c>
      <c r="G1284" s="21">
        <v>301</v>
      </c>
      <c r="H1284" s="21" t="s">
        <v>16</v>
      </c>
      <c r="I1284" s="21">
        <f>IF(shipments[[#This Row],[Boxes]]&gt;0,shipments[[#This Row],[Amount]]/shipments[[#This Row],[Boxes]],"NA")</f>
        <v>16.960963455149503</v>
      </c>
      <c r="J1284" s="21" t="str">
        <f>IF(shipments[[#This Row],[Order_Status]] = "Delivered","Yes","No")</f>
        <v>No</v>
      </c>
      <c r="K1284" s="21" t="str">
        <f>TEXT(shipments[[#This Row],[Shipdate]],"MMMM")</f>
        <v>September</v>
      </c>
      <c r="L1284" s="21">
        <f>YEAR(shipments[[#This Row],[Shipdate]])</f>
        <v>2024</v>
      </c>
    </row>
    <row r="1285" spans="1:12" x14ac:dyDescent="0.3">
      <c r="A1285" t="s">
        <v>1289</v>
      </c>
      <c r="B1285" t="s">
        <v>7942</v>
      </c>
      <c r="C1285" t="s">
        <v>7925</v>
      </c>
      <c r="D1285" t="s">
        <v>7934</v>
      </c>
      <c r="E1285" s="1">
        <v>45281</v>
      </c>
      <c r="F1285" s="6">
        <v>297</v>
      </c>
      <c r="G1285">
        <v>22</v>
      </c>
      <c r="H1285" t="s">
        <v>3</v>
      </c>
      <c r="I1285">
        <f>IF(shipments[[#This Row],[Boxes]]&gt;0,shipments[[#This Row],[Amount]]/shipments[[#This Row],[Boxes]],"NA")</f>
        <v>13.5</v>
      </c>
      <c r="J1285" t="str">
        <f>IF(shipments[[#This Row],[Order_Status]] = "Delivered","Yes","No")</f>
        <v>Yes</v>
      </c>
      <c r="K1285" t="str">
        <f>TEXT(shipments[[#This Row],[Shipdate]],"MMMM")</f>
        <v>December</v>
      </c>
      <c r="L1285">
        <f>YEAR(shipments[[#This Row],[Shipdate]])</f>
        <v>2023</v>
      </c>
    </row>
    <row r="1286" spans="1:12" x14ac:dyDescent="0.3">
      <c r="A1286" t="s">
        <v>1290</v>
      </c>
      <c r="B1286" t="s">
        <v>7942</v>
      </c>
      <c r="C1286" t="s">
        <v>7925</v>
      </c>
      <c r="D1286" t="s">
        <v>7938</v>
      </c>
      <c r="E1286" s="1">
        <v>45036</v>
      </c>
      <c r="F1286" s="6">
        <v>3764.25</v>
      </c>
      <c r="G1286">
        <v>222</v>
      </c>
      <c r="H1286" t="s">
        <v>3</v>
      </c>
      <c r="I1286">
        <f>IF(shipments[[#This Row],[Boxes]]&gt;0,shipments[[#This Row],[Amount]]/shipments[[#This Row],[Boxes]],"NA")</f>
        <v>16.956081081081081</v>
      </c>
      <c r="J1286" t="str">
        <f>IF(shipments[[#This Row],[Order_Status]] = "Delivered","Yes","No")</f>
        <v>Yes</v>
      </c>
      <c r="K1286" t="str">
        <f>TEXT(shipments[[#This Row],[Shipdate]],"MMMM")</f>
        <v>April</v>
      </c>
      <c r="L1286">
        <f>YEAR(shipments[[#This Row],[Shipdate]])</f>
        <v>2023</v>
      </c>
    </row>
    <row r="1287" spans="1:12" x14ac:dyDescent="0.3">
      <c r="A1287" t="s">
        <v>1291</v>
      </c>
      <c r="B1287" t="s">
        <v>7942</v>
      </c>
      <c r="C1287" t="s">
        <v>7925</v>
      </c>
      <c r="D1287" t="s">
        <v>7934</v>
      </c>
      <c r="E1287" s="1">
        <v>45436</v>
      </c>
      <c r="F1287" s="6">
        <v>4448.25</v>
      </c>
      <c r="G1287">
        <v>248</v>
      </c>
      <c r="H1287" t="s">
        <v>3</v>
      </c>
      <c r="I1287">
        <f>IF(shipments[[#This Row],[Boxes]]&gt;0,shipments[[#This Row],[Amount]]/shipments[[#This Row],[Boxes]],"NA")</f>
        <v>17.936491935483872</v>
      </c>
      <c r="J1287" t="str">
        <f>IF(shipments[[#This Row],[Order_Status]] = "Delivered","Yes","No")</f>
        <v>Yes</v>
      </c>
      <c r="K1287" t="str">
        <f>TEXT(shipments[[#This Row],[Shipdate]],"MMMM")</f>
        <v>May</v>
      </c>
      <c r="L1287">
        <f>YEAR(shipments[[#This Row],[Shipdate]])</f>
        <v>2024</v>
      </c>
    </row>
    <row r="1288" spans="1:12" x14ac:dyDescent="0.3">
      <c r="A1288" s="21" t="s">
        <v>1292</v>
      </c>
      <c r="B1288" s="21" t="s">
        <v>7942</v>
      </c>
      <c r="C1288" s="21" t="s">
        <v>7927</v>
      </c>
      <c r="D1288" s="21" t="s">
        <v>7934</v>
      </c>
      <c r="E1288" s="22">
        <v>45504</v>
      </c>
      <c r="F1288" s="23">
        <v>1327.5</v>
      </c>
      <c r="G1288" s="21">
        <v>95</v>
      </c>
      <c r="H1288" s="21" t="s">
        <v>9</v>
      </c>
      <c r="I1288" s="21">
        <f>IF(shipments[[#This Row],[Boxes]]&gt;0,shipments[[#This Row],[Amount]]/shipments[[#This Row],[Boxes]],"NA")</f>
        <v>13.973684210526315</v>
      </c>
      <c r="J1288" s="21" t="str">
        <f>IF(shipments[[#This Row],[Order_Status]] = "Delivered","Yes","No")</f>
        <v>No</v>
      </c>
      <c r="K1288" s="21" t="str">
        <f>TEXT(shipments[[#This Row],[Shipdate]],"MMMM")</f>
        <v>July</v>
      </c>
      <c r="L1288" s="21">
        <f>YEAR(shipments[[#This Row],[Shipdate]])</f>
        <v>2024</v>
      </c>
    </row>
    <row r="1289" spans="1:12" x14ac:dyDescent="0.3">
      <c r="A1289" s="21" t="s">
        <v>1293</v>
      </c>
      <c r="B1289" s="21" t="s">
        <v>7942</v>
      </c>
      <c r="C1289" s="21" t="s">
        <v>7927</v>
      </c>
      <c r="D1289" s="21" t="s">
        <v>7937</v>
      </c>
      <c r="E1289" s="22">
        <v>45483</v>
      </c>
      <c r="F1289" s="23">
        <v>10660.5</v>
      </c>
      <c r="G1289" s="21">
        <v>628</v>
      </c>
      <c r="H1289" s="21" t="s">
        <v>9</v>
      </c>
      <c r="I1289" s="21">
        <f>IF(shipments[[#This Row],[Boxes]]&gt;0,shipments[[#This Row],[Amount]]/shipments[[#This Row],[Boxes]],"NA")</f>
        <v>16.97531847133758</v>
      </c>
      <c r="J1289" s="21" t="str">
        <f>IF(shipments[[#This Row],[Order_Status]] = "Delivered","Yes","No")</f>
        <v>No</v>
      </c>
      <c r="K1289" s="21" t="str">
        <f>TEXT(shipments[[#This Row],[Shipdate]],"MMMM")</f>
        <v>July</v>
      </c>
      <c r="L1289" s="21">
        <f>YEAR(shipments[[#This Row],[Shipdate]])</f>
        <v>2024</v>
      </c>
    </row>
    <row r="1290" spans="1:12" x14ac:dyDescent="0.3">
      <c r="A1290" t="s">
        <v>1294</v>
      </c>
      <c r="B1290" t="s">
        <v>7942</v>
      </c>
      <c r="C1290" t="s">
        <v>7927</v>
      </c>
      <c r="D1290" t="s">
        <v>7937</v>
      </c>
      <c r="E1290" s="1">
        <v>45384</v>
      </c>
      <c r="F1290" s="6">
        <v>1325.25</v>
      </c>
      <c r="G1290">
        <v>74</v>
      </c>
      <c r="H1290" t="s">
        <v>3</v>
      </c>
      <c r="I1290">
        <f>IF(shipments[[#This Row],[Boxes]]&gt;0,shipments[[#This Row],[Amount]]/shipments[[#This Row],[Boxes]],"NA")</f>
        <v>17.908783783783782</v>
      </c>
      <c r="J1290" t="str">
        <f>IF(shipments[[#This Row],[Order_Status]] = "Delivered","Yes","No")</f>
        <v>Yes</v>
      </c>
      <c r="K1290" t="str">
        <f>TEXT(shipments[[#This Row],[Shipdate]],"MMMM")</f>
        <v>April</v>
      </c>
      <c r="L1290">
        <f>YEAR(shipments[[#This Row],[Shipdate]])</f>
        <v>2024</v>
      </c>
    </row>
    <row r="1291" spans="1:12" x14ac:dyDescent="0.3">
      <c r="A1291" t="s">
        <v>1295</v>
      </c>
      <c r="B1291" t="s">
        <v>7942</v>
      </c>
      <c r="C1291" t="s">
        <v>7927</v>
      </c>
      <c r="D1291" t="s">
        <v>7938</v>
      </c>
      <c r="E1291" s="1">
        <v>44985</v>
      </c>
      <c r="F1291" s="6">
        <v>19460.25</v>
      </c>
      <c r="G1291">
        <v>1082</v>
      </c>
      <c r="H1291" t="s">
        <v>3</v>
      </c>
      <c r="I1291">
        <f>IF(shipments[[#This Row],[Boxes]]&gt;0,shipments[[#This Row],[Amount]]/shipments[[#This Row],[Boxes]],"NA")</f>
        <v>17.985443622920517</v>
      </c>
      <c r="J1291" t="str">
        <f>IF(shipments[[#This Row],[Order_Status]] = "Delivered","Yes","No")</f>
        <v>Yes</v>
      </c>
      <c r="K1291" t="str">
        <f>TEXT(shipments[[#This Row],[Shipdate]],"MMMM")</f>
        <v>February</v>
      </c>
      <c r="L1291">
        <f>YEAR(shipments[[#This Row],[Shipdate]])</f>
        <v>2023</v>
      </c>
    </row>
    <row r="1292" spans="1:12" x14ac:dyDescent="0.3">
      <c r="A1292" s="21" t="s">
        <v>1296</v>
      </c>
      <c r="B1292" s="21" t="s">
        <v>7942</v>
      </c>
      <c r="C1292" s="21" t="s">
        <v>7928</v>
      </c>
      <c r="D1292" s="21" t="s">
        <v>7937</v>
      </c>
      <c r="E1292" s="22">
        <v>45540</v>
      </c>
      <c r="F1292" s="23">
        <v>3687.75</v>
      </c>
      <c r="G1292" s="21">
        <v>527</v>
      </c>
      <c r="H1292" s="21" t="s">
        <v>16</v>
      </c>
      <c r="I1292" s="21">
        <f>IF(shipments[[#This Row],[Boxes]]&gt;0,shipments[[#This Row],[Amount]]/shipments[[#This Row],[Boxes]],"NA")</f>
        <v>6.9976280834914615</v>
      </c>
      <c r="J1292" s="21" t="str">
        <f>IF(shipments[[#This Row],[Order_Status]] = "Delivered","Yes","No")</f>
        <v>No</v>
      </c>
      <c r="K1292" s="21" t="str">
        <f>TEXT(shipments[[#This Row],[Shipdate]],"MMMM")</f>
        <v>September</v>
      </c>
      <c r="L1292" s="21">
        <f>YEAR(shipments[[#This Row],[Shipdate]])</f>
        <v>2024</v>
      </c>
    </row>
    <row r="1293" spans="1:12" x14ac:dyDescent="0.3">
      <c r="A1293" t="s">
        <v>1297</v>
      </c>
      <c r="B1293" t="s">
        <v>7942</v>
      </c>
      <c r="C1293" t="s">
        <v>7928</v>
      </c>
      <c r="D1293" t="s">
        <v>7935</v>
      </c>
      <c r="E1293" s="1">
        <v>45104</v>
      </c>
      <c r="F1293" s="6">
        <v>326.25</v>
      </c>
      <c r="G1293">
        <v>33</v>
      </c>
      <c r="H1293" t="s">
        <v>3</v>
      </c>
      <c r="I1293">
        <f>IF(shipments[[#This Row],[Boxes]]&gt;0,shipments[[#This Row],[Amount]]/shipments[[#This Row],[Boxes]],"NA")</f>
        <v>9.8863636363636367</v>
      </c>
      <c r="J1293" t="str">
        <f>IF(shipments[[#This Row],[Order_Status]] = "Delivered","Yes","No")</f>
        <v>Yes</v>
      </c>
      <c r="K1293" t="str">
        <f>TEXT(shipments[[#This Row],[Shipdate]],"MMMM")</f>
        <v>June</v>
      </c>
      <c r="L1293">
        <f>YEAR(shipments[[#This Row],[Shipdate]])</f>
        <v>2023</v>
      </c>
    </row>
    <row r="1294" spans="1:12" x14ac:dyDescent="0.3">
      <c r="A1294" t="s">
        <v>1298</v>
      </c>
      <c r="B1294" t="s">
        <v>7942</v>
      </c>
      <c r="C1294" t="s">
        <v>7928</v>
      </c>
      <c r="D1294" t="s">
        <v>7939</v>
      </c>
      <c r="E1294" s="1">
        <v>44942</v>
      </c>
      <c r="F1294" s="6">
        <v>1680.75</v>
      </c>
      <c r="G1294">
        <v>153</v>
      </c>
      <c r="H1294" t="s">
        <v>3</v>
      </c>
      <c r="I1294">
        <f>IF(shipments[[#This Row],[Boxes]]&gt;0,shipments[[#This Row],[Amount]]/shipments[[#This Row],[Boxes]],"NA")</f>
        <v>10.985294117647058</v>
      </c>
      <c r="J1294" t="str">
        <f>IF(shipments[[#This Row],[Order_Status]] = "Delivered","Yes","No")</f>
        <v>Yes</v>
      </c>
      <c r="K1294" t="str">
        <f>TEXT(shipments[[#This Row],[Shipdate]],"MMMM")</f>
        <v>January</v>
      </c>
      <c r="L1294">
        <f>YEAR(shipments[[#This Row],[Shipdate]])</f>
        <v>2023</v>
      </c>
    </row>
    <row r="1295" spans="1:12" x14ac:dyDescent="0.3">
      <c r="A1295" s="21" t="s">
        <v>1299</v>
      </c>
      <c r="B1295" s="21" t="s">
        <v>7942</v>
      </c>
      <c r="C1295" s="21" t="s">
        <v>7929</v>
      </c>
      <c r="D1295" s="21" t="s">
        <v>7939</v>
      </c>
      <c r="E1295" s="22">
        <v>45483</v>
      </c>
      <c r="F1295" s="23">
        <v>22722.75</v>
      </c>
      <c r="G1295" s="21">
        <v>3247</v>
      </c>
      <c r="H1295" s="21" t="s">
        <v>9</v>
      </c>
      <c r="I1295" s="21">
        <f>IF(shipments[[#This Row],[Boxes]]&gt;0,shipments[[#This Row],[Amount]]/shipments[[#This Row],[Boxes]],"NA")</f>
        <v>6.9980751462888824</v>
      </c>
      <c r="J1295" s="21" t="str">
        <f>IF(shipments[[#This Row],[Order_Status]] = "Delivered","Yes","No")</f>
        <v>No</v>
      </c>
      <c r="K1295" s="21" t="str">
        <f>TEXT(shipments[[#This Row],[Shipdate]],"MMMM")</f>
        <v>July</v>
      </c>
      <c r="L1295" s="21">
        <f>YEAR(shipments[[#This Row],[Shipdate]])</f>
        <v>2024</v>
      </c>
    </row>
    <row r="1296" spans="1:12" x14ac:dyDescent="0.3">
      <c r="A1296" t="s">
        <v>1300</v>
      </c>
      <c r="B1296" t="s">
        <v>7942</v>
      </c>
      <c r="C1296" t="s">
        <v>7929</v>
      </c>
      <c r="D1296" t="s">
        <v>7935</v>
      </c>
      <c r="E1296" s="1">
        <v>44935</v>
      </c>
      <c r="F1296" s="6">
        <v>2783.25</v>
      </c>
      <c r="G1296">
        <v>348</v>
      </c>
      <c r="H1296" t="s">
        <v>3</v>
      </c>
      <c r="I1296">
        <f>IF(shipments[[#This Row],[Boxes]]&gt;0,shipments[[#This Row],[Amount]]/shipments[[#This Row],[Boxes]],"NA")</f>
        <v>7.9978448275862073</v>
      </c>
      <c r="J1296" t="str">
        <f>IF(shipments[[#This Row],[Order_Status]] = "Delivered","Yes","No")</f>
        <v>Yes</v>
      </c>
      <c r="K1296" t="str">
        <f>TEXT(shipments[[#This Row],[Shipdate]],"MMMM")</f>
        <v>January</v>
      </c>
      <c r="L1296">
        <f>YEAR(shipments[[#This Row],[Shipdate]])</f>
        <v>2023</v>
      </c>
    </row>
    <row r="1297" spans="1:12" x14ac:dyDescent="0.3">
      <c r="A1297" t="s">
        <v>1301</v>
      </c>
      <c r="B1297" t="s">
        <v>7942</v>
      </c>
      <c r="C1297" t="s">
        <v>7929</v>
      </c>
      <c r="D1297" t="s">
        <v>7939</v>
      </c>
      <c r="E1297" s="1">
        <v>45391</v>
      </c>
      <c r="F1297" s="6">
        <v>3206.25</v>
      </c>
      <c r="G1297">
        <v>357</v>
      </c>
      <c r="H1297" t="s">
        <v>3</v>
      </c>
      <c r="I1297">
        <f>IF(shipments[[#This Row],[Boxes]]&gt;0,shipments[[#This Row],[Amount]]/shipments[[#This Row],[Boxes]],"NA")</f>
        <v>8.9810924369747891</v>
      </c>
      <c r="J1297" t="str">
        <f>IF(shipments[[#This Row],[Order_Status]] = "Delivered","Yes","No")</f>
        <v>Yes</v>
      </c>
      <c r="K1297" t="str">
        <f>TEXT(shipments[[#This Row],[Shipdate]],"MMMM")</f>
        <v>April</v>
      </c>
      <c r="L1297">
        <f>YEAR(shipments[[#This Row],[Shipdate]])</f>
        <v>2024</v>
      </c>
    </row>
    <row r="1298" spans="1:12" x14ac:dyDescent="0.3">
      <c r="A1298" t="s">
        <v>1302</v>
      </c>
      <c r="B1298" t="s">
        <v>7942</v>
      </c>
      <c r="C1298" t="s">
        <v>7930</v>
      </c>
      <c r="D1298" t="s">
        <v>7934</v>
      </c>
      <c r="E1298" s="1">
        <v>45148</v>
      </c>
      <c r="F1298" s="6">
        <v>7308</v>
      </c>
      <c r="G1298">
        <v>282</v>
      </c>
      <c r="H1298" t="s">
        <v>3</v>
      </c>
      <c r="I1298">
        <f>IF(shipments[[#This Row],[Boxes]]&gt;0,shipments[[#This Row],[Amount]]/shipments[[#This Row],[Boxes]],"NA")</f>
        <v>25.914893617021278</v>
      </c>
      <c r="J1298" t="str">
        <f>IF(shipments[[#This Row],[Order_Status]] = "Delivered","Yes","No")</f>
        <v>Yes</v>
      </c>
      <c r="K1298" t="str">
        <f>TEXT(shipments[[#This Row],[Shipdate]],"MMMM")</f>
        <v>August</v>
      </c>
      <c r="L1298">
        <f>YEAR(shipments[[#This Row],[Shipdate]])</f>
        <v>2023</v>
      </c>
    </row>
    <row r="1299" spans="1:12" x14ac:dyDescent="0.3">
      <c r="A1299" t="s">
        <v>1303</v>
      </c>
      <c r="B1299" t="s">
        <v>7942</v>
      </c>
      <c r="C1299" t="s">
        <v>7930</v>
      </c>
      <c r="D1299" t="s">
        <v>7939</v>
      </c>
      <c r="E1299" s="1">
        <v>45244</v>
      </c>
      <c r="F1299" s="6">
        <v>31.5</v>
      </c>
      <c r="G1299">
        <v>2</v>
      </c>
      <c r="H1299" t="s">
        <v>3</v>
      </c>
      <c r="I1299">
        <f>IF(shipments[[#This Row],[Boxes]]&gt;0,shipments[[#This Row],[Amount]]/shipments[[#This Row],[Boxes]],"NA")</f>
        <v>15.75</v>
      </c>
      <c r="J1299" t="str">
        <f>IF(shipments[[#This Row],[Order_Status]] = "Delivered","Yes","No")</f>
        <v>Yes</v>
      </c>
      <c r="K1299" t="str">
        <f>TEXT(shipments[[#This Row],[Shipdate]],"MMMM")</f>
        <v>November</v>
      </c>
      <c r="L1299">
        <f>YEAR(shipments[[#This Row],[Shipdate]])</f>
        <v>2023</v>
      </c>
    </row>
    <row r="1300" spans="1:12" x14ac:dyDescent="0.3">
      <c r="A1300" s="21" t="s">
        <v>1304</v>
      </c>
      <c r="B1300" s="21" t="s">
        <v>7942</v>
      </c>
      <c r="C1300" s="21" t="s">
        <v>7931</v>
      </c>
      <c r="D1300" s="21" t="s">
        <v>7934</v>
      </c>
      <c r="E1300" s="22">
        <v>45063</v>
      </c>
      <c r="F1300" s="23">
        <v>3593.25</v>
      </c>
      <c r="G1300" s="21">
        <v>400</v>
      </c>
      <c r="H1300" s="21" t="s">
        <v>25</v>
      </c>
      <c r="I1300" s="21">
        <f>IF(shipments[[#This Row],[Boxes]]&gt;0,shipments[[#This Row],[Amount]]/shipments[[#This Row],[Boxes]],"NA")</f>
        <v>8.9831249999999994</v>
      </c>
      <c r="J1300" s="21" t="str">
        <f>IF(shipments[[#This Row],[Order_Status]] = "Delivered","Yes","No")</f>
        <v>No</v>
      </c>
      <c r="K1300" s="21" t="str">
        <f>TEXT(shipments[[#This Row],[Shipdate]],"MMMM")</f>
        <v>May</v>
      </c>
      <c r="L1300" s="21">
        <f>YEAR(shipments[[#This Row],[Shipdate]])</f>
        <v>2023</v>
      </c>
    </row>
    <row r="1301" spans="1:12" x14ac:dyDescent="0.3">
      <c r="A1301" t="s">
        <v>1305</v>
      </c>
      <c r="B1301" t="s">
        <v>7942</v>
      </c>
      <c r="C1301" t="s">
        <v>7931</v>
      </c>
      <c r="D1301" t="s">
        <v>7937</v>
      </c>
      <c r="E1301" s="1">
        <v>45051</v>
      </c>
      <c r="F1301" s="6">
        <v>12055.5</v>
      </c>
      <c r="G1301">
        <v>1507</v>
      </c>
      <c r="H1301" t="s">
        <v>3</v>
      </c>
      <c r="I1301">
        <f>IF(shipments[[#This Row],[Boxes]]&gt;0,shipments[[#This Row],[Amount]]/shipments[[#This Row],[Boxes]],"NA")</f>
        <v>7.9996682149966825</v>
      </c>
      <c r="J1301" t="str">
        <f>IF(shipments[[#This Row],[Order_Status]] = "Delivered","Yes","No")</f>
        <v>Yes</v>
      </c>
      <c r="K1301" t="str">
        <f>TEXT(shipments[[#This Row],[Shipdate]],"MMMM")</f>
        <v>May</v>
      </c>
      <c r="L1301">
        <f>YEAR(shipments[[#This Row],[Shipdate]])</f>
        <v>2023</v>
      </c>
    </row>
    <row r="1302" spans="1:12" x14ac:dyDescent="0.3">
      <c r="A1302" t="s">
        <v>1306</v>
      </c>
      <c r="B1302" t="s">
        <v>7942</v>
      </c>
      <c r="C1302" t="s">
        <v>7931</v>
      </c>
      <c r="D1302" t="s">
        <v>7937</v>
      </c>
      <c r="E1302" s="1">
        <v>45244</v>
      </c>
      <c r="F1302" s="6">
        <v>2416.5</v>
      </c>
      <c r="G1302">
        <v>269</v>
      </c>
      <c r="H1302" t="s">
        <v>3</v>
      </c>
      <c r="I1302">
        <f>IF(shipments[[#This Row],[Boxes]]&gt;0,shipments[[#This Row],[Amount]]/shipments[[#This Row],[Boxes]],"NA")</f>
        <v>8.9832713754646836</v>
      </c>
      <c r="J1302" t="str">
        <f>IF(shipments[[#This Row],[Order_Status]] = "Delivered","Yes","No")</f>
        <v>Yes</v>
      </c>
      <c r="K1302" t="str">
        <f>TEXT(shipments[[#This Row],[Shipdate]],"MMMM")</f>
        <v>November</v>
      </c>
      <c r="L1302">
        <f>YEAR(shipments[[#This Row],[Shipdate]])</f>
        <v>2023</v>
      </c>
    </row>
    <row r="1303" spans="1:12" x14ac:dyDescent="0.3">
      <c r="A1303" s="21" t="s">
        <v>1307</v>
      </c>
      <c r="B1303" s="21" t="s">
        <v>7942</v>
      </c>
      <c r="C1303" s="21" t="s">
        <v>7932</v>
      </c>
      <c r="D1303" s="21" t="s">
        <v>7938</v>
      </c>
      <c r="E1303" s="22">
        <v>45510</v>
      </c>
      <c r="F1303" s="23">
        <v>7101</v>
      </c>
      <c r="G1303" s="21">
        <v>646</v>
      </c>
      <c r="H1303" s="21" t="s">
        <v>9</v>
      </c>
      <c r="I1303" s="21">
        <f>IF(shipments[[#This Row],[Boxes]]&gt;0,shipments[[#This Row],[Amount]]/shipments[[#This Row],[Boxes]],"NA")</f>
        <v>10.992260061919504</v>
      </c>
      <c r="J1303" s="21" t="str">
        <f>IF(shipments[[#This Row],[Order_Status]] = "Delivered","Yes","No")</f>
        <v>No</v>
      </c>
      <c r="K1303" s="21" t="str">
        <f>TEXT(shipments[[#This Row],[Shipdate]],"MMMM")</f>
        <v>August</v>
      </c>
      <c r="L1303" s="21">
        <f>YEAR(shipments[[#This Row],[Shipdate]])</f>
        <v>2024</v>
      </c>
    </row>
    <row r="1304" spans="1:12" x14ac:dyDescent="0.3">
      <c r="A1304" t="s">
        <v>1308</v>
      </c>
      <c r="B1304" t="s">
        <v>7942</v>
      </c>
      <c r="C1304" t="s">
        <v>7932</v>
      </c>
      <c r="D1304" t="s">
        <v>7938</v>
      </c>
      <c r="E1304" s="1">
        <v>45399</v>
      </c>
      <c r="F1304" s="6">
        <v>3750.75</v>
      </c>
      <c r="G1304">
        <v>376</v>
      </c>
      <c r="H1304" t="s">
        <v>3</v>
      </c>
      <c r="I1304">
        <f>IF(shipments[[#This Row],[Boxes]]&gt;0,shipments[[#This Row],[Amount]]/shipments[[#This Row],[Boxes]],"NA")</f>
        <v>9.9753989361702136</v>
      </c>
      <c r="J1304" t="str">
        <f>IF(shipments[[#This Row],[Order_Status]] = "Delivered","Yes","No")</f>
        <v>Yes</v>
      </c>
      <c r="K1304" t="str">
        <f>TEXT(shipments[[#This Row],[Shipdate]],"MMMM")</f>
        <v>April</v>
      </c>
      <c r="L1304">
        <f>YEAR(shipments[[#This Row],[Shipdate]])</f>
        <v>2024</v>
      </c>
    </row>
    <row r="1305" spans="1:12" x14ac:dyDescent="0.3">
      <c r="A1305" s="21" t="s">
        <v>1309</v>
      </c>
      <c r="B1305" s="21" t="s">
        <v>7942</v>
      </c>
      <c r="C1305" s="21" t="s">
        <v>7932</v>
      </c>
      <c r="D1305" s="21" t="s">
        <v>7939</v>
      </c>
      <c r="E1305" s="22">
        <v>45518</v>
      </c>
      <c r="F1305" s="23">
        <v>5292</v>
      </c>
      <c r="G1305" s="21">
        <v>588</v>
      </c>
      <c r="H1305" s="21" t="s">
        <v>9</v>
      </c>
      <c r="I1305" s="21">
        <f>IF(shipments[[#This Row],[Boxes]]&gt;0,shipments[[#This Row],[Amount]]/shipments[[#This Row],[Boxes]],"NA")</f>
        <v>9</v>
      </c>
      <c r="J1305" s="21" t="str">
        <f>IF(shipments[[#This Row],[Order_Status]] = "Delivered","Yes","No")</f>
        <v>No</v>
      </c>
      <c r="K1305" s="21" t="str">
        <f>TEXT(shipments[[#This Row],[Shipdate]],"MMMM")</f>
        <v>August</v>
      </c>
      <c r="L1305" s="21">
        <f>YEAR(shipments[[#This Row],[Shipdate]])</f>
        <v>2024</v>
      </c>
    </row>
    <row r="1306" spans="1:12" x14ac:dyDescent="0.3">
      <c r="A1306" t="s">
        <v>1310</v>
      </c>
      <c r="B1306" t="s">
        <v>7942</v>
      </c>
      <c r="C1306" t="s">
        <v>7933</v>
      </c>
      <c r="D1306" t="s">
        <v>7938</v>
      </c>
      <c r="E1306" s="1">
        <v>45072</v>
      </c>
      <c r="F1306" s="6">
        <v>5154.75</v>
      </c>
      <c r="G1306">
        <v>272</v>
      </c>
      <c r="H1306" t="s">
        <v>3</v>
      </c>
      <c r="I1306">
        <f>IF(shipments[[#This Row],[Boxes]]&gt;0,shipments[[#This Row],[Amount]]/shipments[[#This Row],[Boxes]],"NA")</f>
        <v>18.951286764705884</v>
      </c>
      <c r="J1306" t="str">
        <f>IF(shipments[[#This Row],[Order_Status]] = "Delivered","Yes","No")</f>
        <v>Yes</v>
      </c>
      <c r="K1306" t="str">
        <f>TEXT(shipments[[#This Row],[Shipdate]],"MMMM")</f>
        <v>May</v>
      </c>
      <c r="L1306">
        <f>YEAR(shipments[[#This Row],[Shipdate]])</f>
        <v>2023</v>
      </c>
    </row>
    <row r="1307" spans="1:12" x14ac:dyDescent="0.3">
      <c r="A1307" t="s">
        <v>1311</v>
      </c>
      <c r="B1307" t="s">
        <v>7942</v>
      </c>
      <c r="C1307" t="s">
        <v>7933</v>
      </c>
      <c r="D1307" t="s">
        <v>7935</v>
      </c>
      <c r="E1307" s="1">
        <v>44951</v>
      </c>
      <c r="F1307" s="6">
        <v>8534.25</v>
      </c>
      <c r="G1307">
        <v>475</v>
      </c>
      <c r="H1307" t="s">
        <v>3</v>
      </c>
      <c r="I1307">
        <f>IF(shipments[[#This Row],[Boxes]]&gt;0,shipments[[#This Row],[Amount]]/shipments[[#This Row],[Boxes]],"NA")</f>
        <v>17.966842105263158</v>
      </c>
      <c r="J1307" t="str">
        <f>IF(shipments[[#This Row],[Order_Status]] = "Delivered","Yes","No")</f>
        <v>Yes</v>
      </c>
      <c r="K1307" t="str">
        <f>TEXT(shipments[[#This Row],[Shipdate]],"MMMM")</f>
        <v>January</v>
      </c>
      <c r="L1307">
        <f>YEAR(shipments[[#This Row],[Shipdate]])</f>
        <v>2023</v>
      </c>
    </row>
    <row r="1308" spans="1:12" x14ac:dyDescent="0.3">
      <c r="A1308" t="s">
        <v>1312</v>
      </c>
      <c r="B1308" t="s">
        <v>7942</v>
      </c>
      <c r="C1308" t="s">
        <v>7933</v>
      </c>
      <c r="D1308" t="s">
        <v>7934</v>
      </c>
      <c r="E1308" s="1">
        <v>45034</v>
      </c>
      <c r="F1308" s="6">
        <v>1575</v>
      </c>
      <c r="G1308">
        <v>79</v>
      </c>
      <c r="H1308" t="s">
        <v>3</v>
      </c>
      <c r="I1308">
        <f>IF(shipments[[#This Row],[Boxes]]&gt;0,shipments[[#This Row],[Amount]]/shipments[[#This Row],[Boxes]],"NA")</f>
        <v>19.936708860759495</v>
      </c>
      <c r="J1308" t="str">
        <f>IF(shipments[[#This Row],[Order_Status]] = "Delivered","Yes","No")</f>
        <v>Yes</v>
      </c>
      <c r="K1308" t="str">
        <f>TEXT(shipments[[#This Row],[Shipdate]],"MMMM")</f>
        <v>April</v>
      </c>
      <c r="L1308">
        <f>YEAR(shipments[[#This Row],[Shipdate]])</f>
        <v>2023</v>
      </c>
    </row>
    <row r="1309" spans="1:12" x14ac:dyDescent="0.3">
      <c r="A1309" t="s">
        <v>1313</v>
      </c>
      <c r="B1309" t="s">
        <v>7942</v>
      </c>
      <c r="C1309" t="s">
        <v>7933</v>
      </c>
      <c r="D1309" t="s">
        <v>7937</v>
      </c>
      <c r="E1309" s="1">
        <v>44958</v>
      </c>
      <c r="F1309" s="6">
        <v>2871</v>
      </c>
      <c r="G1309">
        <v>137</v>
      </c>
      <c r="H1309" t="s">
        <v>3</v>
      </c>
      <c r="I1309">
        <f>IF(shipments[[#This Row],[Boxes]]&gt;0,shipments[[#This Row],[Amount]]/shipments[[#This Row],[Boxes]],"NA")</f>
        <v>20.956204379562045</v>
      </c>
      <c r="J1309" t="str">
        <f>IF(shipments[[#This Row],[Order_Status]] = "Delivered","Yes","No")</f>
        <v>Yes</v>
      </c>
      <c r="K1309" t="str">
        <f>TEXT(shipments[[#This Row],[Shipdate]],"MMMM")</f>
        <v>February</v>
      </c>
      <c r="L1309">
        <f>YEAR(shipments[[#This Row],[Shipdate]])</f>
        <v>2023</v>
      </c>
    </row>
    <row r="1310" spans="1:12" x14ac:dyDescent="0.3">
      <c r="A1310" s="21" t="s">
        <v>1314</v>
      </c>
      <c r="B1310" s="21" t="s">
        <v>7942</v>
      </c>
      <c r="C1310" s="21" t="s">
        <v>7912</v>
      </c>
      <c r="D1310" s="21" t="s">
        <v>7938</v>
      </c>
      <c r="E1310" s="22">
        <v>45467</v>
      </c>
      <c r="F1310" s="23">
        <v>7942.5</v>
      </c>
      <c r="G1310" s="21">
        <v>662</v>
      </c>
      <c r="H1310" s="21" t="s">
        <v>25</v>
      </c>
      <c r="I1310" s="21">
        <f>IF(shipments[[#This Row],[Boxes]]&gt;0,shipments[[#This Row],[Amount]]/shipments[[#This Row],[Boxes]],"NA")</f>
        <v>11.99773413897281</v>
      </c>
      <c r="J1310" s="21" t="str">
        <f>IF(shipments[[#This Row],[Order_Status]] = "Delivered","Yes","No")</f>
        <v>No</v>
      </c>
      <c r="K1310" s="21" t="str">
        <f>TEXT(shipments[[#This Row],[Shipdate]],"MMMM")</f>
        <v>June</v>
      </c>
      <c r="L1310" s="21">
        <f>YEAR(shipments[[#This Row],[Shipdate]])</f>
        <v>2024</v>
      </c>
    </row>
    <row r="1311" spans="1:12" x14ac:dyDescent="0.3">
      <c r="A1311" t="s">
        <v>1315</v>
      </c>
      <c r="B1311" t="s">
        <v>7942</v>
      </c>
      <c r="C1311" t="s">
        <v>7912</v>
      </c>
      <c r="D1311" t="s">
        <v>7939</v>
      </c>
      <c r="E1311" s="1">
        <v>44965</v>
      </c>
      <c r="F1311" s="6">
        <v>9747</v>
      </c>
      <c r="G1311">
        <v>750</v>
      </c>
      <c r="H1311" t="s">
        <v>3</v>
      </c>
      <c r="I1311">
        <f>IF(shipments[[#This Row],[Boxes]]&gt;0,shipments[[#This Row],[Amount]]/shipments[[#This Row],[Boxes]],"NA")</f>
        <v>12.996</v>
      </c>
      <c r="J1311" t="str">
        <f>IF(shipments[[#This Row],[Order_Status]] = "Delivered","Yes","No")</f>
        <v>Yes</v>
      </c>
      <c r="K1311" t="str">
        <f>TEXT(shipments[[#This Row],[Shipdate]],"MMMM")</f>
        <v>February</v>
      </c>
      <c r="L1311">
        <f>YEAR(shipments[[#This Row],[Shipdate]])</f>
        <v>2023</v>
      </c>
    </row>
    <row r="1312" spans="1:12" x14ac:dyDescent="0.3">
      <c r="A1312" t="s">
        <v>1316</v>
      </c>
      <c r="B1312" t="s">
        <v>7942</v>
      </c>
      <c r="C1312" t="s">
        <v>7912</v>
      </c>
      <c r="D1312" t="s">
        <v>7935</v>
      </c>
      <c r="E1312" s="1">
        <v>45449</v>
      </c>
      <c r="F1312" s="6">
        <v>9263.25</v>
      </c>
      <c r="G1312">
        <v>772</v>
      </c>
      <c r="H1312" t="s">
        <v>3</v>
      </c>
      <c r="I1312">
        <f>IF(shipments[[#This Row],[Boxes]]&gt;0,shipments[[#This Row],[Amount]]/shipments[[#This Row],[Boxes]],"NA")</f>
        <v>11.999028497409327</v>
      </c>
      <c r="J1312" t="str">
        <f>IF(shipments[[#This Row],[Order_Status]] = "Delivered","Yes","No")</f>
        <v>Yes</v>
      </c>
      <c r="K1312" t="str">
        <f>TEXT(shipments[[#This Row],[Shipdate]],"MMMM")</f>
        <v>June</v>
      </c>
      <c r="L1312">
        <f>YEAR(shipments[[#This Row],[Shipdate]])</f>
        <v>2024</v>
      </c>
    </row>
    <row r="1313" spans="1:12" x14ac:dyDescent="0.3">
      <c r="A1313" t="s">
        <v>1317</v>
      </c>
      <c r="B1313" t="s">
        <v>7942</v>
      </c>
      <c r="C1313" t="s">
        <v>7912</v>
      </c>
      <c r="D1313" t="s">
        <v>7938</v>
      </c>
      <c r="E1313" s="1">
        <v>45376</v>
      </c>
      <c r="F1313" s="6">
        <v>9177.75</v>
      </c>
      <c r="G1313">
        <v>574</v>
      </c>
      <c r="H1313" t="s">
        <v>3</v>
      </c>
      <c r="I1313">
        <f>IF(shipments[[#This Row],[Boxes]]&gt;0,shipments[[#This Row],[Amount]]/shipments[[#This Row],[Boxes]],"NA")</f>
        <v>15.98911149825784</v>
      </c>
      <c r="J1313" t="str">
        <f>IF(shipments[[#This Row],[Order_Status]] = "Delivered","Yes","No")</f>
        <v>Yes</v>
      </c>
      <c r="K1313" t="str">
        <f>TEXT(shipments[[#This Row],[Shipdate]],"MMMM")</f>
        <v>March</v>
      </c>
      <c r="L1313">
        <f>YEAR(shipments[[#This Row],[Shipdate]])</f>
        <v>2024</v>
      </c>
    </row>
    <row r="1314" spans="1:12" x14ac:dyDescent="0.3">
      <c r="A1314" t="s">
        <v>1318</v>
      </c>
      <c r="B1314" t="s">
        <v>7942</v>
      </c>
      <c r="C1314" t="s">
        <v>7912</v>
      </c>
      <c r="D1314" t="s">
        <v>7937</v>
      </c>
      <c r="E1314" s="1">
        <v>44980</v>
      </c>
      <c r="F1314" s="6">
        <v>3458.25</v>
      </c>
      <c r="G1314">
        <v>289</v>
      </c>
      <c r="H1314" t="s">
        <v>3</v>
      </c>
      <c r="I1314">
        <f>IF(shipments[[#This Row],[Boxes]]&gt;0,shipments[[#This Row],[Amount]]/shipments[[#This Row],[Boxes]],"NA")</f>
        <v>11.966262975778546</v>
      </c>
      <c r="J1314" t="str">
        <f>IF(shipments[[#This Row],[Order_Status]] = "Delivered","Yes","No")</f>
        <v>Yes</v>
      </c>
      <c r="K1314" t="str">
        <f>TEXT(shipments[[#This Row],[Shipdate]],"MMMM")</f>
        <v>February</v>
      </c>
      <c r="L1314">
        <f>YEAR(shipments[[#This Row],[Shipdate]])</f>
        <v>2023</v>
      </c>
    </row>
    <row r="1315" spans="1:12" x14ac:dyDescent="0.3">
      <c r="A1315" t="s">
        <v>1319</v>
      </c>
      <c r="B1315" t="s">
        <v>7942</v>
      </c>
      <c r="C1315" t="s">
        <v>7912</v>
      </c>
      <c r="D1315" t="s">
        <v>7939</v>
      </c>
      <c r="E1315" s="1">
        <v>45069</v>
      </c>
      <c r="F1315" s="6">
        <v>3177</v>
      </c>
      <c r="G1315">
        <v>199</v>
      </c>
      <c r="H1315" t="s">
        <v>3</v>
      </c>
      <c r="I1315">
        <f>IF(shipments[[#This Row],[Boxes]]&gt;0,shipments[[#This Row],[Amount]]/shipments[[#This Row],[Boxes]],"NA")</f>
        <v>15.964824120603016</v>
      </c>
      <c r="J1315" t="str">
        <f>IF(shipments[[#This Row],[Order_Status]] = "Delivered","Yes","No")</f>
        <v>Yes</v>
      </c>
      <c r="K1315" t="str">
        <f>TEXT(shipments[[#This Row],[Shipdate]],"MMMM")</f>
        <v>May</v>
      </c>
      <c r="L1315">
        <f>YEAR(shipments[[#This Row],[Shipdate]])</f>
        <v>2023</v>
      </c>
    </row>
    <row r="1316" spans="1:12" x14ac:dyDescent="0.3">
      <c r="A1316" t="s">
        <v>1320</v>
      </c>
      <c r="B1316" t="s">
        <v>7942</v>
      </c>
      <c r="C1316" t="s">
        <v>7913</v>
      </c>
      <c r="D1316" t="s">
        <v>7938</v>
      </c>
      <c r="E1316" s="1">
        <v>45209</v>
      </c>
      <c r="F1316" s="6">
        <v>4727.25</v>
      </c>
      <c r="G1316">
        <v>296</v>
      </c>
      <c r="H1316" t="s">
        <v>3</v>
      </c>
      <c r="I1316">
        <f>IF(shipments[[#This Row],[Boxes]]&gt;0,shipments[[#This Row],[Amount]]/shipments[[#This Row],[Boxes]],"NA")</f>
        <v>15.970439189189189</v>
      </c>
      <c r="J1316" t="str">
        <f>IF(shipments[[#This Row],[Order_Status]] = "Delivered","Yes","No")</f>
        <v>Yes</v>
      </c>
      <c r="K1316" t="str">
        <f>TEXT(shipments[[#This Row],[Shipdate]],"MMMM")</f>
        <v>October</v>
      </c>
      <c r="L1316">
        <f>YEAR(shipments[[#This Row],[Shipdate]])</f>
        <v>2023</v>
      </c>
    </row>
    <row r="1317" spans="1:12" x14ac:dyDescent="0.3">
      <c r="A1317" t="s">
        <v>1321</v>
      </c>
      <c r="B1317" t="s">
        <v>7942</v>
      </c>
      <c r="C1317" t="s">
        <v>7915</v>
      </c>
      <c r="D1317" t="s">
        <v>7935</v>
      </c>
      <c r="E1317" s="1">
        <v>45118</v>
      </c>
      <c r="F1317" s="6">
        <v>2108.25</v>
      </c>
      <c r="G1317">
        <v>422</v>
      </c>
      <c r="H1317" t="s">
        <v>3</v>
      </c>
      <c r="I1317">
        <f>IF(shipments[[#This Row],[Boxes]]&gt;0,shipments[[#This Row],[Amount]]/shipments[[#This Row],[Boxes]],"NA")</f>
        <v>4.99585308056872</v>
      </c>
      <c r="J1317" t="str">
        <f>IF(shipments[[#This Row],[Order_Status]] = "Delivered","Yes","No")</f>
        <v>Yes</v>
      </c>
      <c r="K1317" t="str">
        <f>TEXT(shipments[[#This Row],[Shipdate]],"MMMM")</f>
        <v>July</v>
      </c>
      <c r="L1317">
        <f>YEAR(shipments[[#This Row],[Shipdate]])</f>
        <v>2023</v>
      </c>
    </row>
    <row r="1318" spans="1:12" x14ac:dyDescent="0.3">
      <c r="A1318" s="21" t="s">
        <v>1322</v>
      </c>
      <c r="B1318" s="21" t="s">
        <v>7942</v>
      </c>
      <c r="C1318" s="21" t="s">
        <v>7915</v>
      </c>
      <c r="D1318" s="21" t="s">
        <v>7938</v>
      </c>
      <c r="E1318" s="22">
        <v>45541</v>
      </c>
      <c r="F1318" s="23">
        <v>7641</v>
      </c>
      <c r="G1318" s="21">
        <v>849</v>
      </c>
      <c r="H1318" s="21" t="s">
        <v>16</v>
      </c>
      <c r="I1318" s="21">
        <f>IF(shipments[[#This Row],[Boxes]]&gt;0,shipments[[#This Row],[Amount]]/shipments[[#This Row],[Boxes]],"NA")</f>
        <v>9</v>
      </c>
      <c r="J1318" s="21" t="str">
        <f>IF(shipments[[#This Row],[Order_Status]] = "Delivered","Yes","No")</f>
        <v>No</v>
      </c>
      <c r="K1318" s="21" t="str">
        <f>TEXT(shipments[[#This Row],[Shipdate]],"MMMM")</f>
        <v>September</v>
      </c>
      <c r="L1318" s="21">
        <f>YEAR(shipments[[#This Row],[Shipdate]])</f>
        <v>2024</v>
      </c>
    </row>
    <row r="1319" spans="1:12" x14ac:dyDescent="0.3">
      <c r="A1319" s="21" t="s">
        <v>1323</v>
      </c>
      <c r="B1319" s="21" t="s">
        <v>7942</v>
      </c>
      <c r="C1319" s="21" t="s">
        <v>7916</v>
      </c>
      <c r="D1319" s="21" t="s">
        <v>7934</v>
      </c>
      <c r="E1319" s="22">
        <v>45495</v>
      </c>
      <c r="F1319" s="23">
        <v>2560.5</v>
      </c>
      <c r="G1319" s="21">
        <v>321</v>
      </c>
      <c r="H1319" s="21" t="s">
        <v>9</v>
      </c>
      <c r="I1319" s="21">
        <f>IF(shipments[[#This Row],[Boxes]]&gt;0,shipments[[#This Row],[Amount]]/shipments[[#This Row],[Boxes]],"NA")</f>
        <v>7.9766355140186915</v>
      </c>
      <c r="J1319" s="21" t="str">
        <f>IF(shipments[[#This Row],[Order_Status]] = "Delivered","Yes","No")</f>
        <v>No</v>
      </c>
      <c r="K1319" s="21" t="str">
        <f>TEXT(shipments[[#This Row],[Shipdate]],"MMMM")</f>
        <v>July</v>
      </c>
      <c r="L1319" s="21">
        <f>YEAR(shipments[[#This Row],[Shipdate]])</f>
        <v>2024</v>
      </c>
    </row>
    <row r="1320" spans="1:12" x14ac:dyDescent="0.3">
      <c r="A1320" t="s">
        <v>1324</v>
      </c>
      <c r="B1320" t="s">
        <v>7942</v>
      </c>
      <c r="C1320" t="s">
        <v>7916</v>
      </c>
      <c r="D1320" t="s">
        <v>7938</v>
      </c>
      <c r="E1320" s="1">
        <v>44992</v>
      </c>
      <c r="F1320" s="6">
        <v>5928.75</v>
      </c>
      <c r="G1320">
        <v>989</v>
      </c>
      <c r="H1320" t="s">
        <v>3</v>
      </c>
      <c r="I1320">
        <f>IF(shipments[[#This Row],[Boxes]]&gt;0,shipments[[#This Row],[Amount]]/shipments[[#This Row],[Boxes]],"NA")</f>
        <v>5.9946916076845298</v>
      </c>
      <c r="J1320" t="str">
        <f>IF(shipments[[#This Row],[Order_Status]] = "Delivered","Yes","No")</f>
        <v>Yes</v>
      </c>
      <c r="K1320" t="str">
        <f>TEXT(shipments[[#This Row],[Shipdate]],"MMMM")</f>
        <v>March</v>
      </c>
      <c r="L1320">
        <f>YEAR(shipments[[#This Row],[Shipdate]])</f>
        <v>2023</v>
      </c>
    </row>
    <row r="1321" spans="1:12" x14ac:dyDescent="0.3">
      <c r="A1321" t="s">
        <v>1325</v>
      </c>
      <c r="B1321" t="s">
        <v>7942</v>
      </c>
      <c r="C1321" t="s">
        <v>7916</v>
      </c>
      <c r="D1321" t="s">
        <v>7939</v>
      </c>
      <c r="E1321" s="1">
        <v>44950</v>
      </c>
      <c r="F1321" s="6">
        <v>3048.75</v>
      </c>
      <c r="G1321">
        <v>509</v>
      </c>
      <c r="H1321" t="s">
        <v>3</v>
      </c>
      <c r="I1321">
        <f>IF(shipments[[#This Row],[Boxes]]&gt;0,shipments[[#This Row],[Amount]]/shipments[[#This Row],[Boxes]],"NA")</f>
        <v>5.9896856581532418</v>
      </c>
      <c r="J1321" t="str">
        <f>IF(shipments[[#This Row],[Order_Status]] = "Delivered","Yes","No")</f>
        <v>Yes</v>
      </c>
      <c r="K1321" t="str">
        <f>TEXT(shipments[[#This Row],[Shipdate]],"MMMM")</f>
        <v>January</v>
      </c>
      <c r="L1321">
        <f>YEAR(shipments[[#This Row],[Shipdate]])</f>
        <v>2023</v>
      </c>
    </row>
    <row r="1322" spans="1:12" x14ac:dyDescent="0.3">
      <c r="A1322" t="s">
        <v>1326</v>
      </c>
      <c r="B1322" t="s">
        <v>7942</v>
      </c>
      <c r="C1322" t="s">
        <v>7916</v>
      </c>
      <c r="D1322" t="s">
        <v>7937</v>
      </c>
      <c r="E1322" s="1">
        <v>44984</v>
      </c>
      <c r="F1322" s="6">
        <v>2684.25</v>
      </c>
      <c r="G1322">
        <v>299</v>
      </c>
      <c r="H1322" t="s">
        <v>3</v>
      </c>
      <c r="I1322">
        <f>IF(shipments[[#This Row],[Boxes]]&gt;0,shipments[[#This Row],[Amount]]/shipments[[#This Row],[Boxes]],"NA")</f>
        <v>8.9774247491638803</v>
      </c>
      <c r="J1322" t="str">
        <f>IF(shipments[[#This Row],[Order_Status]] = "Delivered","Yes","No")</f>
        <v>Yes</v>
      </c>
      <c r="K1322" t="str">
        <f>TEXT(shipments[[#This Row],[Shipdate]],"MMMM")</f>
        <v>February</v>
      </c>
      <c r="L1322">
        <f>YEAR(shipments[[#This Row],[Shipdate]])</f>
        <v>2023</v>
      </c>
    </row>
    <row r="1323" spans="1:12" x14ac:dyDescent="0.3">
      <c r="A1323" t="s">
        <v>1327</v>
      </c>
      <c r="B1323" t="s">
        <v>7942</v>
      </c>
      <c r="C1323" t="s">
        <v>7916</v>
      </c>
      <c r="D1323" t="s">
        <v>7935</v>
      </c>
      <c r="E1323" s="1">
        <v>45121</v>
      </c>
      <c r="F1323" s="6">
        <v>1800</v>
      </c>
      <c r="G1323">
        <v>258</v>
      </c>
      <c r="H1323" t="s">
        <v>3</v>
      </c>
      <c r="I1323">
        <f>IF(shipments[[#This Row],[Boxes]]&gt;0,shipments[[#This Row],[Amount]]/shipments[[#This Row],[Boxes]],"NA")</f>
        <v>6.9767441860465116</v>
      </c>
      <c r="J1323" t="str">
        <f>IF(shipments[[#This Row],[Order_Status]] = "Delivered","Yes","No")</f>
        <v>Yes</v>
      </c>
      <c r="K1323" t="str">
        <f>TEXT(shipments[[#This Row],[Shipdate]],"MMMM")</f>
        <v>July</v>
      </c>
      <c r="L1323">
        <f>YEAR(shipments[[#This Row],[Shipdate]])</f>
        <v>2023</v>
      </c>
    </row>
    <row r="1324" spans="1:12" x14ac:dyDescent="0.3">
      <c r="A1324" t="s">
        <v>1328</v>
      </c>
      <c r="B1324" t="s">
        <v>7942</v>
      </c>
      <c r="C1324" t="s">
        <v>7916</v>
      </c>
      <c r="D1324" t="s">
        <v>7937</v>
      </c>
      <c r="E1324" s="1">
        <v>45138</v>
      </c>
      <c r="F1324" s="6">
        <v>2324.25</v>
      </c>
      <c r="G1324">
        <v>465</v>
      </c>
      <c r="H1324" t="s">
        <v>3</v>
      </c>
      <c r="I1324">
        <f>IF(shipments[[#This Row],[Boxes]]&gt;0,shipments[[#This Row],[Amount]]/shipments[[#This Row],[Boxes]],"NA")</f>
        <v>4.9983870967741932</v>
      </c>
      <c r="J1324" t="str">
        <f>IF(shipments[[#This Row],[Order_Status]] = "Delivered","Yes","No")</f>
        <v>Yes</v>
      </c>
      <c r="K1324" t="str">
        <f>TEXT(shipments[[#This Row],[Shipdate]],"MMMM")</f>
        <v>July</v>
      </c>
      <c r="L1324">
        <f>YEAR(shipments[[#This Row],[Shipdate]])</f>
        <v>2023</v>
      </c>
    </row>
    <row r="1325" spans="1:12" x14ac:dyDescent="0.3">
      <c r="A1325" s="21" t="s">
        <v>1329</v>
      </c>
      <c r="B1325" s="21" t="s">
        <v>7942</v>
      </c>
      <c r="C1325" s="21" t="s">
        <v>7917</v>
      </c>
      <c r="D1325" s="21" t="s">
        <v>7938</v>
      </c>
      <c r="E1325" s="22">
        <v>45274</v>
      </c>
      <c r="F1325" s="23">
        <v>2504.25</v>
      </c>
      <c r="G1325" s="21">
        <v>90</v>
      </c>
      <c r="H1325" s="21" t="s">
        <v>25</v>
      </c>
      <c r="I1325" s="21">
        <f>IF(shipments[[#This Row],[Boxes]]&gt;0,shipments[[#This Row],[Amount]]/shipments[[#This Row],[Boxes]],"NA")</f>
        <v>27.824999999999999</v>
      </c>
      <c r="J1325" s="21" t="str">
        <f>IF(shipments[[#This Row],[Order_Status]] = "Delivered","Yes","No")</f>
        <v>No</v>
      </c>
      <c r="K1325" s="21" t="str">
        <f>TEXT(shipments[[#This Row],[Shipdate]],"MMMM")</f>
        <v>December</v>
      </c>
      <c r="L1325" s="21">
        <f>YEAR(shipments[[#This Row],[Shipdate]])</f>
        <v>2023</v>
      </c>
    </row>
    <row r="1326" spans="1:12" x14ac:dyDescent="0.3">
      <c r="A1326" s="21" t="s">
        <v>1330</v>
      </c>
      <c r="B1326" s="21" t="s">
        <v>7942</v>
      </c>
      <c r="C1326" s="21" t="s">
        <v>7917</v>
      </c>
      <c r="D1326" s="21" t="s">
        <v>7938</v>
      </c>
      <c r="E1326" s="22">
        <v>45504</v>
      </c>
      <c r="F1326" s="23">
        <v>7753.5</v>
      </c>
      <c r="G1326" s="21">
        <v>311</v>
      </c>
      <c r="H1326" s="21" t="s">
        <v>9</v>
      </c>
      <c r="I1326" s="21">
        <f>IF(shipments[[#This Row],[Boxes]]&gt;0,shipments[[#This Row],[Amount]]/shipments[[#This Row],[Boxes]],"NA")</f>
        <v>24.930868167202572</v>
      </c>
      <c r="J1326" s="21" t="str">
        <f>IF(shipments[[#This Row],[Order_Status]] = "Delivered","Yes","No")</f>
        <v>No</v>
      </c>
      <c r="K1326" s="21" t="str">
        <f>TEXT(shipments[[#This Row],[Shipdate]],"MMMM")</f>
        <v>July</v>
      </c>
      <c r="L1326" s="21">
        <f>YEAR(shipments[[#This Row],[Shipdate]])</f>
        <v>2024</v>
      </c>
    </row>
    <row r="1327" spans="1:12" x14ac:dyDescent="0.3">
      <c r="A1327" t="s">
        <v>1331</v>
      </c>
      <c r="B1327" t="s">
        <v>7942</v>
      </c>
      <c r="C1327" t="s">
        <v>7917</v>
      </c>
      <c r="D1327" t="s">
        <v>7934</v>
      </c>
      <c r="E1327" s="1">
        <v>45233</v>
      </c>
      <c r="F1327" s="6">
        <v>4803.75</v>
      </c>
      <c r="G1327">
        <v>201</v>
      </c>
      <c r="H1327" t="s">
        <v>3</v>
      </c>
      <c r="I1327">
        <f>IF(shipments[[#This Row],[Boxes]]&gt;0,shipments[[#This Row],[Amount]]/shipments[[#This Row],[Boxes]],"NA")</f>
        <v>23.899253731343283</v>
      </c>
      <c r="J1327" t="str">
        <f>IF(shipments[[#This Row],[Order_Status]] = "Delivered","Yes","No")</f>
        <v>Yes</v>
      </c>
      <c r="K1327" t="str">
        <f>TEXT(shipments[[#This Row],[Shipdate]],"MMMM")</f>
        <v>November</v>
      </c>
      <c r="L1327">
        <f>YEAR(shipments[[#This Row],[Shipdate]])</f>
        <v>2023</v>
      </c>
    </row>
    <row r="1328" spans="1:12" x14ac:dyDescent="0.3">
      <c r="A1328" t="s">
        <v>1332</v>
      </c>
      <c r="B1328" t="s">
        <v>7942</v>
      </c>
      <c r="C1328" t="s">
        <v>7918</v>
      </c>
      <c r="D1328" t="s">
        <v>7939</v>
      </c>
      <c r="E1328" s="1">
        <v>45105</v>
      </c>
      <c r="F1328" s="6">
        <v>4713.75</v>
      </c>
      <c r="G1328">
        <v>169</v>
      </c>
      <c r="H1328" t="s">
        <v>3</v>
      </c>
      <c r="I1328">
        <f>IF(shipments[[#This Row],[Boxes]]&gt;0,shipments[[#This Row],[Amount]]/shipments[[#This Row],[Boxes]],"NA")</f>
        <v>27.892011834319526</v>
      </c>
      <c r="J1328" t="str">
        <f>IF(shipments[[#This Row],[Order_Status]] = "Delivered","Yes","No")</f>
        <v>Yes</v>
      </c>
      <c r="K1328" t="str">
        <f>TEXT(shipments[[#This Row],[Shipdate]],"MMMM")</f>
        <v>June</v>
      </c>
      <c r="L1328">
        <f>YEAR(shipments[[#This Row],[Shipdate]])</f>
        <v>2023</v>
      </c>
    </row>
    <row r="1329" spans="1:12" x14ac:dyDescent="0.3">
      <c r="A1329" t="s">
        <v>1333</v>
      </c>
      <c r="B1329" t="s">
        <v>7942</v>
      </c>
      <c r="C1329" t="s">
        <v>7918</v>
      </c>
      <c r="D1329" t="s">
        <v>7936</v>
      </c>
      <c r="E1329" s="1">
        <v>45421</v>
      </c>
      <c r="F1329" s="6">
        <v>6124.5</v>
      </c>
      <c r="G1329">
        <v>227</v>
      </c>
      <c r="H1329" t="s">
        <v>3</v>
      </c>
      <c r="I1329">
        <f>IF(shipments[[#This Row],[Boxes]]&gt;0,shipments[[#This Row],[Amount]]/shipments[[#This Row],[Boxes]],"NA")</f>
        <v>26.980176211453745</v>
      </c>
      <c r="J1329" t="str">
        <f>IF(shipments[[#This Row],[Order_Status]] = "Delivered","Yes","No")</f>
        <v>Yes</v>
      </c>
      <c r="K1329" t="str">
        <f>TEXT(shipments[[#This Row],[Shipdate]],"MMMM")</f>
        <v>May</v>
      </c>
      <c r="L1329">
        <f>YEAR(shipments[[#This Row],[Shipdate]])</f>
        <v>2024</v>
      </c>
    </row>
    <row r="1330" spans="1:12" x14ac:dyDescent="0.3">
      <c r="A1330" t="s">
        <v>1334</v>
      </c>
      <c r="B1330" t="s">
        <v>7942</v>
      </c>
      <c r="C1330" t="s">
        <v>7919</v>
      </c>
      <c r="D1330" t="s">
        <v>7939</v>
      </c>
      <c r="E1330" s="1">
        <v>45048</v>
      </c>
      <c r="F1330" s="6">
        <v>3015</v>
      </c>
      <c r="G1330">
        <v>138</v>
      </c>
      <c r="H1330" t="s">
        <v>3</v>
      </c>
      <c r="I1330">
        <f>IF(shipments[[#This Row],[Boxes]]&gt;0,shipments[[#This Row],[Amount]]/shipments[[#This Row],[Boxes]],"NA")</f>
        <v>21.847826086956523</v>
      </c>
      <c r="J1330" t="str">
        <f>IF(shipments[[#This Row],[Order_Status]] = "Delivered","Yes","No")</f>
        <v>Yes</v>
      </c>
      <c r="K1330" t="str">
        <f>TEXT(shipments[[#This Row],[Shipdate]],"MMMM")</f>
        <v>May</v>
      </c>
      <c r="L1330">
        <f>YEAR(shipments[[#This Row],[Shipdate]])</f>
        <v>2023</v>
      </c>
    </row>
    <row r="1331" spans="1:12" x14ac:dyDescent="0.3">
      <c r="A1331" t="s">
        <v>1335</v>
      </c>
      <c r="B1331" t="s">
        <v>7942</v>
      </c>
      <c r="C1331" t="s">
        <v>7919</v>
      </c>
      <c r="D1331" t="s">
        <v>7935</v>
      </c>
      <c r="E1331" s="1">
        <v>45124</v>
      </c>
      <c r="F1331" s="6">
        <v>10845</v>
      </c>
      <c r="G1331">
        <v>603</v>
      </c>
      <c r="H1331" t="s">
        <v>3</v>
      </c>
      <c r="I1331">
        <f>IF(shipments[[#This Row],[Boxes]]&gt;0,shipments[[#This Row],[Amount]]/shipments[[#This Row],[Boxes]],"NA")</f>
        <v>17.985074626865671</v>
      </c>
      <c r="J1331" t="str">
        <f>IF(shipments[[#This Row],[Order_Status]] = "Delivered","Yes","No")</f>
        <v>Yes</v>
      </c>
      <c r="K1331" t="str">
        <f>TEXT(shipments[[#This Row],[Shipdate]],"MMMM")</f>
        <v>July</v>
      </c>
      <c r="L1331">
        <f>YEAR(shipments[[#This Row],[Shipdate]])</f>
        <v>2023</v>
      </c>
    </row>
    <row r="1332" spans="1:12" x14ac:dyDescent="0.3">
      <c r="A1332" t="s">
        <v>1336</v>
      </c>
      <c r="B1332" t="s">
        <v>7942</v>
      </c>
      <c r="C1332" t="s">
        <v>7919</v>
      </c>
      <c r="D1332" t="s">
        <v>7935</v>
      </c>
      <c r="E1332" s="1">
        <v>45170</v>
      </c>
      <c r="F1332" s="6">
        <v>12420</v>
      </c>
      <c r="G1332">
        <v>592</v>
      </c>
      <c r="H1332" t="s">
        <v>3</v>
      </c>
      <c r="I1332">
        <f>IF(shipments[[#This Row],[Boxes]]&gt;0,shipments[[#This Row],[Amount]]/shipments[[#This Row],[Boxes]],"NA")</f>
        <v>20.97972972972973</v>
      </c>
      <c r="J1332" t="str">
        <f>IF(shipments[[#This Row],[Order_Status]] = "Delivered","Yes","No")</f>
        <v>Yes</v>
      </c>
      <c r="K1332" t="str">
        <f>TEXT(shipments[[#This Row],[Shipdate]],"MMMM")</f>
        <v>September</v>
      </c>
      <c r="L1332">
        <f>YEAR(shipments[[#This Row],[Shipdate]])</f>
        <v>2023</v>
      </c>
    </row>
    <row r="1333" spans="1:12" x14ac:dyDescent="0.3">
      <c r="A1333" t="s">
        <v>1337</v>
      </c>
      <c r="B1333" t="s">
        <v>7942</v>
      </c>
      <c r="C1333" t="s">
        <v>7919</v>
      </c>
      <c r="D1333" t="s">
        <v>7936</v>
      </c>
      <c r="E1333" s="1">
        <v>44959</v>
      </c>
      <c r="F1333" s="6">
        <v>5231.25</v>
      </c>
      <c r="G1333">
        <v>238</v>
      </c>
      <c r="H1333" t="s">
        <v>3</v>
      </c>
      <c r="I1333">
        <f>IF(shipments[[#This Row],[Boxes]]&gt;0,shipments[[#This Row],[Amount]]/shipments[[#This Row],[Boxes]],"NA")</f>
        <v>21.980042016806724</v>
      </c>
      <c r="J1333" t="str">
        <f>IF(shipments[[#This Row],[Order_Status]] = "Delivered","Yes","No")</f>
        <v>Yes</v>
      </c>
      <c r="K1333" t="str">
        <f>TEXT(shipments[[#This Row],[Shipdate]],"MMMM")</f>
        <v>February</v>
      </c>
      <c r="L1333">
        <f>YEAR(shipments[[#This Row],[Shipdate]])</f>
        <v>2023</v>
      </c>
    </row>
    <row r="1334" spans="1:12" x14ac:dyDescent="0.3">
      <c r="A1334" t="s">
        <v>1338</v>
      </c>
      <c r="B1334" t="s">
        <v>7942</v>
      </c>
      <c r="C1334" t="s">
        <v>7919</v>
      </c>
      <c r="D1334" t="s">
        <v>7939</v>
      </c>
      <c r="E1334" s="1">
        <v>45301</v>
      </c>
      <c r="F1334" s="6">
        <v>7814.25</v>
      </c>
      <c r="G1334">
        <v>373</v>
      </c>
      <c r="H1334" t="s">
        <v>3</v>
      </c>
      <c r="I1334">
        <f>IF(shipments[[#This Row],[Boxes]]&gt;0,shipments[[#This Row],[Amount]]/shipments[[#This Row],[Boxes]],"NA")</f>
        <v>20.949731903485254</v>
      </c>
      <c r="J1334" t="str">
        <f>IF(shipments[[#This Row],[Order_Status]] = "Delivered","Yes","No")</f>
        <v>Yes</v>
      </c>
      <c r="K1334" t="str">
        <f>TEXT(shipments[[#This Row],[Shipdate]],"MMMM")</f>
        <v>January</v>
      </c>
      <c r="L1334">
        <f>YEAR(shipments[[#This Row],[Shipdate]])</f>
        <v>2024</v>
      </c>
    </row>
    <row r="1335" spans="1:12" x14ac:dyDescent="0.3">
      <c r="A1335" t="s">
        <v>1339</v>
      </c>
      <c r="B1335" t="s">
        <v>7942</v>
      </c>
      <c r="C1335" t="s">
        <v>7921</v>
      </c>
      <c r="D1335" t="s">
        <v>7936</v>
      </c>
      <c r="E1335" s="1">
        <v>45286</v>
      </c>
      <c r="F1335" s="6">
        <v>6203.25</v>
      </c>
      <c r="G1335">
        <v>388</v>
      </c>
      <c r="H1335" t="s">
        <v>3</v>
      </c>
      <c r="I1335">
        <f>IF(shipments[[#This Row],[Boxes]]&gt;0,shipments[[#This Row],[Amount]]/shipments[[#This Row],[Boxes]],"NA")</f>
        <v>15.987757731958762</v>
      </c>
      <c r="J1335" t="str">
        <f>IF(shipments[[#This Row],[Order_Status]] = "Delivered","Yes","No")</f>
        <v>Yes</v>
      </c>
      <c r="K1335" t="str">
        <f>TEXT(shipments[[#This Row],[Shipdate]],"MMMM")</f>
        <v>December</v>
      </c>
      <c r="L1335">
        <f>YEAR(shipments[[#This Row],[Shipdate]])</f>
        <v>2023</v>
      </c>
    </row>
    <row r="1336" spans="1:12" x14ac:dyDescent="0.3">
      <c r="A1336" t="s">
        <v>1340</v>
      </c>
      <c r="B1336" t="s">
        <v>7942</v>
      </c>
      <c r="C1336" t="s">
        <v>7921</v>
      </c>
      <c r="D1336" t="s">
        <v>7936</v>
      </c>
      <c r="E1336" s="1">
        <v>45398</v>
      </c>
      <c r="F1336" s="6">
        <v>5244.75</v>
      </c>
      <c r="G1336">
        <v>328</v>
      </c>
      <c r="H1336" t="s">
        <v>3</v>
      </c>
      <c r="I1336">
        <f>IF(shipments[[#This Row],[Boxes]]&gt;0,shipments[[#This Row],[Amount]]/shipments[[#This Row],[Boxes]],"NA")</f>
        <v>15.990091463414634</v>
      </c>
      <c r="J1336" t="str">
        <f>IF(shipments[[#This Row],[Order_Status]] = "Delivered","Yes","No")</f>
        <v>Yes</v>
      </c>
      <c r="K1336" t="str">
        <f>TEXT(shipments[[#This Row],[Shipdate]],"MMMM")</f>
        <v>April</v>
      </c>
      <c r="L1336">
        <f>YEAR(shipments[[#This Row],[Shipdate]])</f>
        <v>2024</v>
      </c>
    </row>
    <row r="1337" spans="1:12" x14ac:dyDescent="0.3">
      <c r="A1337" t="s">
        <v>1341</v>
      </c>
      <c r="B1337" t="s">
        <v>7942</v>
      </c>
      <c r="C1337" t="s">
        <v>7921</v>
      </c>
      <c r="D1337" t="s">
        <v>7934</v>
      </c>
      <c r="E1337" s="1">
        <v>45415</v>
      </c>
      <c r="F1337" s="6">
        <v>7105.5</v>
      </c>
      <c r="G1337">
        <v>508</v>
      </c>
      <c r="H1337" t="s">
        <v>3</v>
      </c>
      <c r="I1337">
        <f>IF(shipments[[#This Row],[Boxes]]&gt;0,shipments[[#This Row],[Amount]]/shipments[[#This Row],[Boxes]],"NA")</f>
        <v>13.987204724409448</v>
      </c>
      <c r="J1337" t="str">
        <f>IF(shipments[[#This Row],[Order_Status]] = "Delivered","Yes","No")</f>
        <v>Yes</v>
      </c>
      <c r="K1337" t="str">
        <f>TEXT(shipments[[#This Row],[Shipdate]],"MMMM")</f>
        <v>May</v>
      </c>
      <c r="L1337">
        <f>YEAR(shipments[[#This Row],[Shipdate]])</f>
        <v>2024</v>
      </c>
    </row>
    <row r="1338" spans="1:12" x14ac:dyDescent="0.3">
      <c r="A1338" t="s">
        <v>1342</v>
      </c>
      <c r="B1338" t="s">
        <v>7942</v>
      </c>
      <c r="C1338" t="s">
        <v>7921</v>
      </c>
      <c r="D1338" t="s">
        <v>7934</v>
      </c>
      <c r="E1338" s="1">
        <v>44958</v>
      </c>
      <c r="F1338" s="6">
        <v>3786.75</v>
      </c>
      <c r="G1338">
        <v>253</v>
      </c>
      <c r="H1338" t="s">
        <v>3</v>
      </c>
      <c r="I1338">
        <f>IF(shipments[[#This Row],[Boxes]]&gt;0,shipments[[#This Row],[Amount]]/shipments[[#This Row],[Boxes]],"NA")</f>
        <v>14.967391304347826</v>
      </c>
      <c r="J1338" t="str">
        <f>IF(shipments[[#This Row],[Order_Status]] = "Delivered","Yes","No")</f>
        <v>Yes</v>
      </c>
      <c r="K1338" t="str">
        <f>TEXT(shipments[[#This Row],[Shipdate]],"MMMM")</f>
        <v>February</v>
      </c>
      <c r="L1338">
        <f>YEAR(shipments[[#This Row],[Shipdate]])</f>
        <v>2023</v>
      </c>
    </row>
    <row r="1339" spans="1:12" x14ac:dyDescent="0.3">
      <c r="A1339" s="21" t="s">
        <v>1343</v>
      </c>
      <c r="B1339" s="21" t="s">
        <v>7942</v>
      </c>
      <c r="C1339" s="21" t="s">
        <v>7921</v>
      </c>
      <c r="D1339" s="21" t="s">
        <v>7935</v>
      </c>
      <c r="E1339" s="22">
        <v>45503</v>
      </c>
      <c r="F1339" s="23">
        <v>1003.5</v>
      </c>
      <c r="G1339" s="21">
        <v>84</v>
      </c>
      <c r="H1339" s="21" t="s">
        <v>9</v>
      </c>
      <c r="I1339" s="21">
        <f>IF(shipments[[#This Row],[Boxes]]&gt;0,shipments[[#This Row],[Amount]]/shipments[[#This Row],[Boxes]],"NA")</f>
        <v>11.946428571428571</v>
      </c>
      <c r="J1339" s="21" t="str">
        <f>IF(shipments[[#This Row],[Order_Status]] = "Delivered","Yes","No")</f>
        <v>No</v>
      </c>
      <c r="K1339" s="21" t="str">
        <f>TEXT(shipments[[#This Row],[Shipdate]],"MMMM")</f>
        <v>July</v>
      </c>
      <c r="L1339" s="21">
        <f>YEAR(shipments[[#This Row],[Shipdate]])</f>
        <v>2024</v>
      </c>
    </row>
    <row r="1340" spans="1:12" x14ac:dyDescent="0.3">
      <c r="A1340" t="s">
        <v>1344</v>
      </c>
      <c r="B1340" t="s">
        <v>7942</v>
      </c>
      <c r="C1340" t="s">
        <v>7921</v>
      </c>
      <c r="D1340" t="s">
        <v>7939</v>
      </c>
      <c r="E1340" s="1">
        <v>45440</v>
      </c>
      <c r="F1340" s="6">
        <v>3021.75</v>
      </c>
      <c r="G1340">
        <v>189</v>
      </c>
      <c r="H1340" t="s">
        <v>3</v>
      </c>
      <c r="I1340">
        <f>IF(shipments[[#This Row],[Boxes]]&gt;0,shipments[[#This Row],[Amount]]/shipments[[#This Row],[Boxes]],"NA")</f>
        <v>15.988095238095237</v>
      </c>
      <c r="J1340" t="str">
        <f>IF(shipments[[#This Row],[Order_Status]] = "Delivered","Yes","No")</f>
        <v>Yes</v>
      </c>
      <c r="K1340" t="str">
        <f>TEXT(shipments[[#This Row],[Shipdate]],"MMMM")</f>
        <v>May</v>
      </c>
      <c r="L1340">
        <f>YEAR(shipments[[#This Row],[Shipdate]])</f>
        <v>2024</v>
      </c>
    </row>
    <row r="1341" spans="1:12" x14ac:dyDescent="0.3">
      <c r="A1341" t="s">
        <v>1345</v>
      </c>
      <c r="B1341" t="s">
        <v>7942</v>
      </c>
      <c r="C1341" t="s">
        <v>7922</v>
      </c>
      <c r="D1341" t="s">
        <v>7937</v>
      </c>
      <c r="E1341" s="1">
        <v>45316</v>
      </c>
      <c r="F1341" s="6">
        <v>1257.75</v>
      </c>
      <c r="G1341">
        <v>67</v>
      </c>
      <c r="H1341" t="s">
        <v>3</v>
      </c>
      <c r="I1341">
        <f>IF(shipments[[#This Row],[Boxes]]&gt;0,shipments[[#This Row],[Amount]]/shipments[[#This Row],[Boxes]],"NA")</f>
        <v>18.772388059701491</v>
      </c>
      <c r="J1341" t="str">
        <f>IF(shipments[[#This Row],[Order_Status]] = "Delivered","Yes","No")</f>
        <v>Yes</v>
      </c>
      <c r="K1341" t="str">
        <f>TEXT(shipments[[#This Row],[Shipdate]],"MMMM")</f>
        <v>January</v>
      </c>
      <c r="L1341">
        <f>YEAR(shipments[[#This Row],[Shipdate]])</f>
        <v>2024</v>
      </c>
    </row>
    <row r="1342" spans="1:12" x14ac:dyDescent="0.3">
      <c r="A1342" t="s">
        <v>1346</v>
      </c>
      <c r="B1342" t="s">
        <v>7942</v>
      </c>
      <c r="C1342" t="s">
        <v>7922</v>
      </c>
      <c r="D1342" t="s">
        <v>7938</v>
      </c>
      <c r="E1342" s="1">
        <v>45096</v>
      </c>
      <c r="F1342" s="6">
        <v>6615</v>
      </c>
      <c r="G1342">
        <v>390</v>
      </c>
      <c r="H1342" t="s">
        <v>3</v>
      </c>
      <c r="I1342">
        <f>IF(shipments[[#This Row],[Boxes]]&gt;0,shipments[[#This Row],[Amount]]/shipments[[#This Row],[Boxes]],"NA")</f>
        <v>16.96153846153846</v>
      </c>
      <c r="J1342" t="str">
        <f>IF(shipments[[#This Row],[Order_Status]] = "Delivered","Yes","No")</f>
        <v>Yes</v>
      </c>
      <c r="K1342" t="str">
        <f>TEXT(shipments[[#This Row],[Shipdate]],"MMMM")</f>
        <v>June</v>
      </c>
      <c r="L1342">
        <f>YEAR(shipments[[#This Row],[Shipdate]])</f>
        <v>2023</v>
      </c>
    </row>
    <row r="1343" spans="1:12" x14ac:dyDescent="0.3">
      <c r="A1343" t="s">
        <v>1347</v>
      </c>
      <c r="B1343" t="s">
        <v>7942</v>
      </c>
      <c r="C1343" t="s">
        <v>7923</v>
      </c>
      <c r="D1343" t="s">
        <v>7937</v>
      </c>
      <c r="E1343" s="1">
        <v>45000</v>
      </c>
      <c r="F1343" s="6">
        <v>897.75</v>
      </c>
      <c r="G1343">
        <v>60</v>
      </c>
      <c r="H1343" t="s">
        <v>3</v>
      </c>
      <c r="I1343">
        <f>IF(shipments[[#This Row],[Boxes]]&gt;0,shipments[[#This Row],[Amount]]/shipments[[#This Row],[Boxes]],"NA")</f>
        <v>14.9625</v>
      </c>
      <c r="J1343" t="str">
        <f>IF(shipments[[#This Row],[Order_Status]] = "Delivered","Yes","No")</f>
        <v>Yes</v>
      </c>
      <c r="K1343" t="str">
        <f>TEXT(shipments[[#This Row],[Shipdate]],"MMMM")</f>
        <v>March</v>
      </c>
      <c r="L1343">
        <f>YEAR(shipments[[#This Row],[Shipdate]])</f>
        <v>2023</v>
      </c>
    </row>
    <row r="1344" spans="1:12" x14ac:dyDescent="0.3">
      <c r="A1344" t="s">
        <v>1348</v>
      </c>
      <c r="B1344" t="s">
        <v>7942</v>
      </c>
      <c r="C1344" t="s">
        <v>7923</v>
      </c>
      <c r="D1344" t="s">
        <v>7939</v>
      </c>
      <c r="E1344" s="1">
        <v>45344</v>
      </c>
      <c r="F1344" s="6">
        <v>2254.5</v>
      </c>
      <c r="G1344">
        <v>141</v>
      </c>
      <c r="H1344" t="s">
        <v>3</v>
      </c>
      <c r="I1344">
        <f>IF(shipments[[#This Row],[Boxes]]&gt;0,shipments[[#This Row],[Amount]]/shipments[[#This Row],[Boxes]],"NA")</f>
        <v>15.98936170212766</v>
      </c>
      <c r="J1344" t="str">
        <f>IF(shipments[[#This Row],[Order_Status]] = "Delivered","Yes","No")</f>
        <v>Yes</v>
      </c>
      <c r="K1344" t="str">
        <f>TEXT(shipments[[#This Row],[Shipdate]],"MMMM")</f>
        <v>February</v>
      </c>
      <c r="L1344">
        <f>YEAR(shipments[[#This Row],[Shipdate]])</f>
        <v>2024</v>
      </c>
    </row>
    <row r="1345" spans="1:12" x14ac:dyDescent="0.3">
      <c r="A1345" t="s">
        <v>1349</v>
      </c>
      <c r="B1345" t="s">
        <v>7942</v>
      </c>
      <c r="C1345" t="s">
        <v>7924</v>
      </c>
      <c r="D1345" t="s">
        <v>7937</v>
      </c>
      <c r="E1345" s="1">
        <v>45117</v>
      </c>
      <c r="F1345" s="6">
        <v>715.5</v>
      </c>
      <c r="G1345">
        <v>120</v>
      </c>
      <c r="H1345" t="s">
        <v>3</v>
      </c>
      <c r="I1345">
        <f>IF(shipments[[#This Row],[Boxes]]&gt;0,shipments[[#This Row],[Amount]]/shipments[[#This Row],[Boxes]],"NA")</f>
        <v>5.9625000000000004</v>
      </c>
      <c r="J1345" t="str">
        <f>IF(shipments[[#This Row],[Order_Status]] = "Delivered","Yes","No")</f>
        <v>Yes</v>
      </c>
      <c r="K1345" t="str">
        <f>TEXT(shipments[[#This Row],[Shipdate]],"MMMM")</f>
        <v>July</v>
      </c>
      <c r="L1345">
        <f>YEAR(shipments[[#This Row],[Shipdate]])</f>
        <v>2023</v>
      </c>
    </row>
    <row r="1346" spans="1:12" x14ac:dyDescent="0.3">
      <c r="A1346" t="s">
        <v>1350</v>
      </c>
      <c r="B1346" t="s">
        <v>7942</v>
      </c>
      <c r="C1346" t="s">
        <v>7924</v>
      </c>
      <c r="D1346" t="s">
        <v>7935</v>
      </c>
      <c r="E1346" s="1">
        <v>45089</v>
      </c>
      <c r="F1346" s="6">
        <v>4072.5</v>
      </c>
      <c r="G1346">
        <v>582</v>
      </c>
      <c r="H1346" t="s">
        <v>3</v>
      </c>
      <c r="I1346">
        <f>IF(shipments[[#This Row],[Boxes]]&gt;0,shipments[[#This Row],[Amount]]/shipments[[#This Row],[Boxes]],"NA")</f>
        <v>6.9974226804123711</v>
      </c>
      <c r="J1346" t="str">
        <f>IF(shipments[[#This Row],[Order_Status]] = "Delivered","Yes","No")</f>
        <v>Yes</v>
      </c>
      <c r="K1346" t="str">
        <f>TEXT(shipments[[#This Row],[Shipdate]],"MMMM")</f>
        <v>June</v>
      </c>
      <c r="L1346">
        <f>YEAR(shipments[[#This Row],[Shipdate]])</f>
        <v>2023</v>
      </c>
    </row>
    <row r="1347" spans="1:12" x14ac:dyDescent="0.3">
      <c r="A1347" t="s">
        <v>1351</v>
      </c>
      <c r="B1347" t="s">
        <v>7942</v>
      </c>
      <c r="C1347" t="s">
        <v>7924</v>
      </c>
      <c r="D1347" t="s">
        <v>7934</v>
      </c>
      <c r="E1347" s="1">
        <v>45103</v>
      </c>
      <c r="F1347" s="6">
        <v>7337.25</v>
      </c>
      <c r="G1347">
        <v>1049</v>
      </c>
      <c r="H1347" t="s">
        <v>3</v>
      </c>
      <c r="I1347">
        <f>IF(shipments[[#This Row],[Boxes]]&gt;0,shipments[[#This Row],[Amount]]/shipments[[#This Row],[Boxes]],"NA")</f>
        <v>6.9945185891325075</v>
      </c>
      <c r="J1347" t="str">
        <f>IF(shipments[[#This Row],[Order_Status]] = "Delivered","Yes","No")</f>
        <v>Yes</v>
      </c>
      <c r="K1347" t="str">
        <f>TEXT(shipments[[#This Row],[Shipdate]],"MMMM")</f>
        <v>June</v>
      </c>
      <c r="L1347">
        <f>YEAR(shipments[[#This Row],[Shipdate]])</f>
        <v>2023</v>
      </c>
    </row>
    <row r="1348" spans="1:12" x14ac:dyDescent="0.3">
      <c r="A1348" t="s">
        <v>1352</v>
      </c>
      <c r="B1348" t="s">
        <v>7942</v>
      </c>
      <c r="C1348" t="s">
        <v>7924</v>
      </c>
      <c r="D1348" t="s">
        <v>7939</v>
      </c>
      <c r="E1348" s="1">
        <v>44958</v>
      </c>
      <c r="F1348" s="6">
        <v>3390.75</v>
      </c>
      <c r="G1348">
        <v>485</v>
      </c>
      <c r="H1348" t="s">
        <v>3</v>
      </c>
      <c r="I1348">
        <f>IF(shipments[[#This Row],[Boxes]]&gt;0,shipments[[#This Row],[Amount]]/shipments[[#This Row],[Boxes]],"NA")</f>
        <v>6.9912371134020619</v>
      </c>
      <c r="J1348" t="str">
        <f>IF(shipments[[#This Row],[Order_Status]] = "Delivered","Yes","No")</f>
        <v>Yes</v>
      </c>
      <c r="K1348" t="str">
        <f>TEXT(shipments[[#This Row],[Shipdate]],"MMMM")</f>
        <v>February</v>
      </c>
      <c r="L1348">
        <f>YEAR(shipments[[#This Row],[Shipdate]])</f>
        <v>2023</v>
      </c>
    </row>
    <row r="1349" spans="1:12" x14ac:dyDescent="0.3">
      <c r="A1349" s="21" t="s">
        <v>1353</v>
      </c>
      <c r="B1349" s="21" t="s">
        <v>7942</v>
      </c>
      <c r="C1349" s="21" t="s">
        <v>7924</v>
      </c>
      <c r="D1349" s="21" t="s">
        <v>7934</v>
      </c>
      <c r="E1349" s="22">
        <v>45258</v>
      </c>
      <c r="F1349" s="23">
        <v>3307.5</v>
      </c>
      <c r="G1349" s="21">
        <v>552</v>
      </c>
      <c r="H1349" s="21" t="s">
        <v>25</v>
      </c>
      <c r="I1349" s="21">
        <f>IF(shipments[[#This Row],[Boxes]]&gt;0,shipments[[#This Row],[Amount]]/shipments[[#This Row],[Boxes]],"NA")</f>
        <v>5.9918478260869561</v>
      </c>
      <c r="J1349" s="21" t="str">
        <f>IF(shipments[[#This Row],[Order_Status]] = "Delivered","Yes","No")</f>
        <v>No</v>
      </c>
      <c r="K1349" s="21" t="str">
        <f>TEXT(shipments[[#This Row],[Shipdate]],"MMMM")</f>
        <v>November</v>
      </c>
      <c r="L1349" s="21">
        <f>YEAR(shipments[[#This Row],[Shipdate]])</f>
        <v>2023</v>
      </c>
    </row>
    <row r="1350" spans="1:12" x14ac:dyDescent="0.3">
      <c r="A1350" t="s">
        <v>1354</v>
      </c>
      <c r="B1350" t="s">
        <v>7942</v>
      </c>
      <c r="C1350" t="s">
        <v>7924</v>
      </c>
      <c r="D1350" t="s">
        <v>7938</v>
      </c>
      <c r="E1350" s="1">
        <v>45322</v>
      </c>
      <c r="F1350" s="6">
        <v>3798</v>
      </c>
      <c r="G1350">
        <v>475</v>
      </c>
      <c r="H1350" t="s">
        <v>3</v>
      </c>
      <c r="I1350">
        <f>IF(shipments[[#This Row],[Boxes]]&gt;0,shipments[[#This Row],[Amount]]/shipments[[#This Row],[Boxes]],"NA")</f>
        <v>7.9957894736842103</v>
      </c>
      <c r="J1350" t="str">
        <f>IF(shipments[[#This Row],[Order_Status]] = "Delivered","Yes","No")</f>
        <v>Yes</v>
      </c>
      <c r="K1350" t="str">
        <f>TEXT(shipments[[#This Row],[Shipdate]],"MMMM")</f>
        <v>January</v>
      </c>
      <c r="L1350">
        <f>YEAR(shipments[[#This Row],[Shipdate]])</f>
        <v>2024</v>
      </c>
    </row>
    <row r="1351" spans="1:12" x14ac:dyDescent="0.3">
      <c r="A1351" t="s">
        <v>1355</v>
      </c>
      <c r="B1351" t="s">
        <v>7942</v>
      </c>
      <c r="C1351" t="s">
        <v>7924</v>
      </c>
      <c r="D1351" t="s">
        <v>7934</v>
      </c>
      <c r="E1351" s="1">
        <v>45258</v>
      </c>
      <c r="F1351" s="6">
        <v>11612.25</v>
      </c>
      <c r="G1351">
        <v>1936</v>
      </c>
      <c r="H1351" t="s">
        <v>3</v>
      </c>
      <c r="I1351">
        <f>IF(shipments[[#This Row],[Boxes]]&gt;0,shipments[[#This Row],[Amount]]/shipments[[#This Row],[Boxes]],"NA")</f>
        <v>5.9980630165289259</v>
      </c>
      <c r="J1351" t="str">
        <f>IF(shipments[[#This Row],[Order_Status]] = "Delivered","Yes","No")</f>
        <v>Yes</v>
      </c>
      <c r="K1351" t="str">
        <f>TEXT(shipments[[#This Row],[Shipdate]],"MMMM")</f>
        <v>November</v>
      </c>
      <c r="L1351">
        <f>YEAR(shipments[[#This Row],[Shipdate]])</f>
        <v>2023</v>
      </c>
    </row>
    <row r="1352" spans="1:12" x14ac:dyDescent="0.3">
      <c r="A1352" t="s">
        <v>1356</v>
      </c>
      <c r="B1352" t="s">
        <v>7942</v>
      </c>
      <c r="C1352" t="s">
        <v>7926</v>
      </c>
      <c r="D1352" t="s">
        <v>7938</v>
      </c>
      <c r="E1352" s="1">
        <v>45135</v>
      </c>
      <c r="F1352" s="6">
        <v>2749.5</v>
      </c>
      <c r="G1352">
        <v>145</v>
      </c>
      <c r="H1352" t="s">
        <v>3</v>
      </c>
      <c r="I1352">
        <f>IF(shipments[[#This Row],[Boxes]]&gt;0,shipments[[#This Row],[Amount]]/shipments[[#This Row],[Boxes]],"NA")</f>
        <v>18.96206896551724</v>
      </c>
      <c r="J1352" t="str">
        <f>IF(shipments[[#This Row],[Order_Status]] = "Delivered","Yes","No")</f>
        <v>Yes</v>
      </c>
      <c r="K1352" t="str">
        <f>TEXT(shipments[[#This Row],[Shipdate]],"MMMM")</f>
        <v>July</v>
      </c>
      <c r="L1352">
        <f>YEAR(shipments[[#This Row],[Shipdate]])</f>
        <v>2023</v>
      </c>
    </row>
    <row r="1353" spans="1:12" x14ac:dyDescent="0.3">
      <c r="A1353" t="s">
        <v>1357</v>
      </c>
      <c r="B1353" t="s">
        <v>7942</v>
      </c>
      <c r="C1353" t="s">
        <v>7927</v>
      </c>
      <c r="D1353" t="s">
        <v>7934</v>
      </c>
      <c r="E1353" s="1">
        <v>45273</v>
      </c>
      <c r="F1353" s="6">
        <v>8977.5</v>
      </c>
      <c r="G1353">
        <v>642</v>
      </c>
      <c r="H1353" t="s">
        <v>3</v>
      </c>
      <c r="I1353">
        <f>IF(shipments[[#This Row],[Boxes]]&gt;0,shipments[[#This Row],[Amount]]/shipments[[#This Row],[Boxes]],"NA")</f>
        <v>13.983644859813085</v>
      </c>
      <c r="J1353" t="str">
        <f>IF(shipments[[#This Row],[Order_Status]] = "Delivered","Yes","No")</f>
        <v>Yes</v>
      </c>
      <c r="K1353" t="str">
        <f>TEXT(shipments[[#This Row],[Shipdate]],"MMMM")</f>
        <v>December</v>
      </c>
      <c r="L1353">
        <f>YEAR(shipments[[#This Row],[Shipdate]])</f>
        <v>2023</v>
      </c>
    </row>
    <row r="1354" spans="1:12" x14ac:dyDescent="0.3">
      <c r="A1354" t="s">
        <v>1358</v>
      </c>
      <c r="B1354" t="s">
        <v>7942</v>
      </c>
      <c r="C1354" t="s">
        <v>7927</v>
      </c>
      <c r="D1354" t="s">
        <v>7939</v>
      </c>
      <c r="E1354" s="1">
        <v>45181</v>
      </c>
      <c r="F1354" s="6">
        <v>1611</v>
      </c>
      <c r="G1354">
        <v>101</v>
      </c>
      <c r="H1354" t="s">
        <v>3</v>
      </c>
      <c r="I1354">
        <f>IF(shipments[[#This Row],[Boxes]]&gt;0,shipments[[#This Row],[Amount]]/shipments[[#This Row],[Boxes]],"NA")</f>
        <v>15.950495049504951</v>
      </c>
      <c r="J1354" t="str">
        <f>IF(shipments[[#This Row],[Order_Status]] = "Delivered","Yes","No")</f>
        <v>Yes</v>
      </c>
      <c r="K1354" t="str">
        <f>TEXT(shipments[[#This Row],[Shipdate]],"MMMM")</f>
        <v>September</v>
      </c>
      <c r="L1354">
        <f>YEAR(shipments[[#This Row],[Shipdate]])</f>
        <v>2023</v>
      </c>
    </row>
    <row r="1355" spans="1:12" x14ac:dyDescent="0.3">
      <c r="A1355" t="s">
        <v>1359</v>
      </c>
      <c r="B1355" t="s">
        <v>7942</v>
      </c>
      <c r="C1355" t="s">
        <v>7927</v>
      </c>
      <c r="D1355" t="s">
        <v>7937</v>
      </c>
      <c r="E1355" s="1">
        <v>45330</v>
      </c>
      <c r="F1355" s="6">
        <v>10986.75</v>
      </c>
      <c r="G1355">
        <v>785</v>
      </c>
      <c r="H1355" t="s">
        <v>3</v>
      </c>
      <c r="I1355">
        <f>IF(shipments[[#This Row],[Boxes]]&gt;0,shipments[[#This Row],[Amount]]/shipments[[#This Row],[Boxes]],"NA")</f>
        <v>13.995859872611465</v>
      </c>
      <c r="J1355" t="str">
        <f>IF(shipments[[#This Row],[Order_Status]] = "Delivered","Yes","No")</f>
        <v>Yes</v>
      </c>
      <c r="K1355" t="str">
        <f>TEXT(shipments[[#This Row],[Shipdate]],"MMMM")</f>
        <v>February</v>
      </c>
      <c r="L1355">
        <f>YEAR(shipments[[#This Row],[Shipdate]])</f>
        <v>2024</v>
      </c>
    </row>
    <row r="1356" spans="1:12" x14ac:dyDescent="0.3">
      <c r="A1356" t="s">
        <v>1360</v>
      </c>
      <c r="B1356" t="s">
        <v>7942</v>
      </c>
      <c r="C1356" t="s">
        <v>7927</v>
      </c>
      <c r="D1356" t="s">
        <v>7938</v>
      </c>
      <c r="E1356" s="1">
        <v>45308</v>
      </c>
      <c r="F1356" s="6">
        <v>4983.75</v>
      </c>
      <c r="G1356">
        <v>277</v>
      </c>
      <c r="H1356" t="s">
        <v>3</v>
      </c>
      <c r="I1356">
        <f>IF(shipments[[#This Row],[Boxes]]&gt;0,shipments[[#This Row],[Amount]]/shipments[[#This Row],[Boxes]],"NA")</f>
        <v>17.991877256317689</v>
      </c>
      <c r="J1356" t="str">
        <f>IF(shipments[[#This Row],[Order_Status]] = "Delivered","Yes","No")</f>
        <v>Yes</v>
      </c>
      <c r="K1356" t="str">
        <f>TEXT(shipments[[#This Row],[Shipdate]],"MMMM")</f>
        <v>January</v>
      </c>
      <c r="L1356">
        <f>YEAR(shipments[[#This Row],[Shipdate]])</f>
        <v>2024</v>
      </c>
    </row>
    <row r="1357" spans="1:12" x14ac:dyDescent="0.3">
      <c r="A1357" t="s">
        <v>1361</v>
      </c>
      <c r="B1357" t="s">
        <v>7942</v>
      </c>
      <c r="C1357" t="s">
        <v>7927</v>
      </c>
      <c r="D1357" t="s">
        <v>7935</v>
      </c>
      <c r="E1357" s="1">
        <v>45287</v>
      </c>
      <c r="F1357" s="6">
        <v>10298.25</v>
      </c>
      <c r="G1357">
        <v>736</v>
      </c>
      <c r="H1357" t="s">
        <v>3</v>
      </c>
      <c r="I1357">
        <f>IF(shipments[[#This Row],[Boxes]]&gt;0,shipments[[#This Row],[Amount]]/shipments[[#This Row],[Boxes]],"NA")</f>
        <v>13.9921875</v>
      </c>
      <c r="J1357" t="str">
        <f>IF(shipments[[#This Row],[Order_Status]] = "Delivered","Yes","No")</f>
        <v>Yes</v>
      </c>
      <c r="K1357" t="str">
        <f>TEXT(shipments[[#This Row],[Shipdate]],"MMMM")</f>
        <v>December</v>
      </c>
      <c r="L1357">
        <f>YEAR(shipments[[#This Row],[Shipdate]])</f>
        <v>2023</v>
      </c>
    </row>
    <row r="1358" spans="1:12" x14ac:dyDescent="0.3">
      <c r="A1358" t="s">
        <v>1362</v>
      </c>
      <c r="B1358" t="s">
        <v>7942</v>
      </c>
      <c r="C1358" t="s">
        <v>7928</v>
      </c>
      <c r="D1358" t="s">
        <v>7934</v>
      </c>
      <c r="E1358" s="1">
        <v>45393</v>
      </c>
      <c r="F1358" s="6">
        <v>5703.75</v>
      </c>
      <c r="G1358">
        <v>571</v>
      </c>
      <c r="H1358" t="s">
        <v>3</v>
      </c>
      <c r="I1358">
        <f>IF(shipments[[#This Row],[Boxes]]&gt;0,shipments[[#This Row],[Amount]]/shipments[[#This Row],[Boxes]],"NA")</f>
        <v>9.9890542907180393</v>
      </c>
      <c r="J1358" t="str">
        <f>IF(shipments[[#This Row],[Order_Status]] = "Delivered","Yes","No")</f>
        <v>Yes</v>
      </c>
      <c r="K1358" t="str">
        <f>TEXT(shipments[[#This Row],[Shipdate]],"MMMM")</f>
        <v>April</v>
      </c>
      <c r="L1358">
        <f>YEAR(shipments[[#This Row],[Shipdate]])</f>
        <v>2024</v>
      </c>
    </row>
    <row r="1359" spans="1:12" x14ac:dyDescent="0.3">
      <c r="A1359" t="s">
        <v>1363</v>
      </c>
      <c r="B1359" t="s">
        <v>7942</v>
      </c>
      <c r="C1359" t="s">
        <v>7928</v>
      </c>
      <c r="D1359" t="s">
        <v>7934</v>
      </c>
      <c r="E1359" s="1">
        <v>45329</v>
      </c>
      <c r="F1359" s="6">
        <v>3222</v>
      </c>
      <c r="G1359">
        <v>358</v>
      </c>
      <c r="H1359" t="s">
        <v>3</v>
      </c>
      <c r="I1359">
        <f>IF(shipments[[#This Row],[Boxes]]&gt;0,shipments[[#This Row],[Amount]]/shipments[[#This Row],[Boxes]],"NA")</f>
        <v>9</v>
      </c>
      <c r="J1359" t="str">
        <f>IF(shipments[[#This Row],[Order_Status]] = "Delivered","Yes","No")</f>
        <v>Yes</v>
      </c>
      <c r="K1359" t="str">
        <f>TEXT(shipments[[#This Row],[Shipdate]],"MMMM")</f>
        <v>February</v>
      </c>
      <c r="L1359">
        <f>YEAR(shipments[[#This Row],[Shipdate]])</f>
        <v>2024</v>
      </c>
    </row>
    <row r="1360" spans="1:12" x14ac:dyDescent="0.3">
      <c r="A1360" t="s">
        <v>1364</v>
      </c>
      <c r="B1360" t="s">
        <v>7942</v>
      </c>
      <c r="C1360" t="s">
        <v>7928</v>
      </c>
      <c r="D1360" t="s">
        <v>7938</v>
      </c>
      <c r="E1360" s="1">
        <v>45182</v>
      </c>
      <c r="F1360" s="6">
        <v>13299.75</v>
      </c>
      <c r="G1360">
        <v>1663</v>
      </c>
      <c r="H1360" t="s">
        <v>3</v>
      </c>
      <c r="I1360">
        <f>IF(shipments[[#This Row],[Boxes]]&gt;0,shipments[[#This Row],[Amount]]/shipments[[#This Row],[Boxes]],"NA")</f>
        <v>7.9974443776307877</v>
      </c>
      <c r="J1360" t="str">
        <f>IF(shipments[[#This Row],[Order_Status]] = "Delivered","Yes","No")</f>
        <v>Yes</v>
      </c>
      <c r="K1360" t="str">
        <f>TEXT(shipments[[#This Row],[Shipdate]],"MMMM")</f>
        <v>September</v>
      </c>
      <c r="L1360">
        <f>YEAR(shipments[[#This Row],[Shipdate]])</f>
        <v>2023</v>
      </c>
    </row>
    <row r="1361" spans="1:12" x14ac:dyDescent="0.3">
      <c r="A1361" t="s">
        <v>1365</v>
      </c>
      <c r="B1361" t="s">
        <v>7942</v>
      </c>
      <c r="C1361" t="s">
        <v>7928</v>
      </c>
      <c r="D1361" t="s">
        <v>7937</v>
      </c>
      <c r="E1361" s="1">
        <v>45062</v>
      </c>
      <c r="F1361" s="6">
        <v>10550.25</v>
      </c>
      <c r="G1361">
        <v>960</v>
      </c>
      <c r="H1361" t="s">
        <v>3</v>
      </c>
      <c r="I1361">
        <f>IF(shipments[[#This Row],[Boxes]]&gt;0,shipments[[#This Row],[Amount]]/shipments[[#This Row],[Boxes]],"NA")</f>
        <v>10.98984375</v>
      </c>
      <c r="J1361" t="str">
        <f>IF(shipments[[#This Row],[Order_Status]] = "Delivered","Yes","No")</f>
        <v>Yes</v>
      </c>
      <c r="K1361" t="str">
        <f>TEXT(shipments[[#This Row],[Shipdate]],"MMMM")</f>
        <v>May</v>
      </c>
      <c r="L1361">
        <f>YEAR(shipments[[#This Row],[Shipdate]])</f>
        <v>2023</v>
      </c>
    </row>
    <row r="1362" spans="1:12" x14ac:dyDescent="0.3">
      <c r="A1362" t="s">
        <v>1366</v>
      </c>
      <c r="B1362" t="s">
        <v>7942</v>
      </c>
      <c r="C1362" t="s">
        <v>7929</v>
      </c>
      <c r="D1362" t="s">
        <v>7938</v>
      </c>
      <c r="E1362" s="1">
        <v>45117</v>
      </c>
      <c r="F1362" s="6">
        <v>10390.5</v>
      </c>
      <c r="G1362">
        <v>1485</v>
      </c>
      <c r="H1362" t="s">
        <v>3</v>
      </c>
      <c r="I1362">
        <f>IF(shipments[[#This Row],[Boxes]]&gt;0,shipments[[#This Row],[Amount]]/shipments[[#This Row],[Boxes]],"NA")</f>
        <v>6.9969696969696971</v>
      </c>
      <c r="J1362" t="str">
        <f>IF(shipments[[#This Row],[Order_Status]] = "Delivered","Yes","No")</f>
        <v>Yes</v>
      </c>
      <c r="K1362" t="str">
        <f>TEXT(shipments[[#This Row],[Shipdate]],"MMMM")</f>
        <v>July</v>
      </c>
      <c r="L1362">
        <f>YEAR(shipments[[#This Row],[Shipdate]])</f>
        <v>2023</v>
      </c>
    </row>
    <row r="1363" spans="1:12" x14ac:dyDescent="0.3">
      <c r="A1363" s="21" t="s">
        <v>1367</v>
      </c>
      <c r="B1363" s="21" t="s">
        <v>7942</v>
      </c>
      <c r="C1363" s="21" t="s">
        <v>7929</v>
      </c>
      <c r="D1363" s="21" t="s">
        <v>7937</v>
      </c>
      <c r="E1363" s="22">
        <v>45510</v>
      </c>
      <c r="F1363" s="23">
        <v>24450.75</v>
      </c>
      <c r="G1363" s="21">
        <v>3493</v>
      </c>
      <c r="H1363" s="21" t="s">
        <v>9</v>
      </c>
      <c r="I1363" s="21">
        <f>IF(shipments[[#This Row],[Boxes]]&gt;0,shipments[[#This Row],[Amount]]/shipments[[#This Row],[Boxes]],"NA")</f>
        <v>6.9999284282851413</v>
      </c>
      <c r="J1363" s="21" t="str">
        <f>IF(shipments[[#This Row],[Order_Status]] = "Delivered","Yes","No")</f>
        <v>No</v>
      </c>
      <c r="K1363" s="21" t="str">
        <f>TEXT(shipments[[#This Row],[Shipdate]],"MMMM")</f>
        <v>August</v>
      </c>
      <c r="L1363" s="21">
        <f>YEAR(shipments[[#This Row],[Shipdate]])</f>
        <v>2024</v>
      </c>
    </row>
    <row r="1364" spans="1:12" x14ac:dyDescent="0.3">
      <c r="A1364" s="21" t="s">
        <v>1368</v>
      </c>
      <c r="B1364" s="21" t="s">
        <v>7942</v>
      </c>
      <c r="C1364" s="21" t="s">
        <v>7929</v>
      </c>
      <c r="D1364" s="21" t="s">
        <v>7938</v>
      </c>
      <c r="E1364" s="22">
        <v>45484</v>
      </c>
      <c r="F1364" s="23">
        <v>1012.5</v>
      </c>
      <c r="G1364" s="21">
        <v>127</v>
      </c>
      <c r="H1364" s="21" t="s">
        <v>9</v>
      </c>
      <c r="I1364" s="21">
        <f>IF(shipments[[#This Row],[Boxes]]&gt;0,shipments[[#This Row],[Amount]]/shipments[[#This Row],[Boxes]],"NA")</f>
        <v>7.9724409448818898</v>
      </c>
      <c r="J1364" s="21" t="str">
        <f>IF(shipments[[#This Row],[Order_Status]] = "Delivered","Yes","No")</f>
        <v>No</v>
      </c>
      <c r="K1364" s="21" t="str">
        <f>TEXT(shipments[[#This Row],[Shipdate]],"MMMM")</f>
        <v>July</v>
      </c>
      <c r="L1364" s="21">
        <f>YEAR(shipments[[#This Row],[Shipdate]])</f>
        <v>2024</v>
      </c>
    </row>
    <row r="1365" spans="1:12" x14ac:dyDescent="0.3">
      <c r="A1365" t="s">
        <v>1369</v>
      </c>
      <c r="B1365" t="s">
        <v>7942</v>
      </c>
      <c r="C1365" t="s">
        <v>7929</v>
      </c>
      <c r="D1365" t="s">
        <v>7939</v>
      </c>
      <c r="E1365" s="1">
        <v>45307</v>
      </c>
      <c r="F1365" s="6">
        <v>4619.25</v>
      </c>
      <c r="G1365">
        <v>578</v>
      </c>
      <c r="H1365" t="s">
        <v>3</v>
      </c>
      <c r="I1365">
        <f>IF(shipments[[#This Row],[Boxes]]&gt;0,shipments[[#This Row],[Amount]]/shipments[[#This Row],[Boxes]],"NA")</f>
        <v>7.9917820069204151</v>
      </c>
      <c r="J1365" t="str">
        <f>IF(shipments[[#This Row],[Order_Status]] = "Delivered","Yes","No")</f>
        <v>Yes</v>
      </c>
      <c r="K1365" t="str">
        <f>TEXT(shipments[[#This Row],[Shipdate]],"MMMM")</f>
        <v>January</v>
      </c>
      <c r="L1365">
        <f>YEAR(shipments[[#This Row],[Shipdate]])</f>
        <v>2024</v>
      </c>
    </row>
    <row r="1366" spans="1:12" x14ac:dyDescent="0.3">
      <c r="A1366" t="s">
        <v>1370</v>
      </c>
      <c r="B1366" t="s">
        <v>7942</v>
      </c>
      <c r="C1366" t="s">
        <v>7929</v>
      </c>
      <c r="D1366" t="s">
        <v>7934</v>
      </c>
      <c r="E1366" s="1">
        <v>45175</v>
      </c>
      <c r="F1366" s="6">
        <v>9335.25</v>
      </c>
      <c r="G1366">
        <v>934</v>
      </c>
      <c r="H1366" t="s">
        <v>3</v>
      </c>
      <c r="I1366">
        <f>IF(shipments[[#This Row],[Boxes]]&gt;0,shipments[[#This Row],[Amount]]/shipments[[#This Row],[Boxes]],"NA")</f>
        <v>9.9949143468950741</v>
      </c>
      <c r="J1366" t="str">
        <f>IF(shipments[[#This Row],[Order_Status]] = "Delivered","Yes","No")</f>
        <v>Yes</v>
      </c>
      <c r="K1366" t="str">
        <f>TEXT(shipments[[#This Row],[Shipdate]],"MMMM")</f>
        <v>September</v>
      </c>
      <c r="L1366">
        <f>YEAR(shipments[[#This Row],[Shipdate]])</f>
        <v>2023</v>
      </c>
    </row>
    <row r="1367" spans="1:12" x14ac:dyDescent="0.3">
      <c r="A1367" t="s">
        <v>1371</v>
      </c>
      <c r="B1367" t="s">
        <v>7942</v>
      </c>
      <c r="C1367" t="s">
        <v>7930</v>
      </c>
      <c r="D1367" t="s">
        <v>7937</v>
      </c>
      <c r="E1367" s="1">
        <v>45083</v>
      </c>
      <c r="F1367" s="6">
        <v>2268</v>
      </c>
      <c r="G1367">
        <v>79</v>
      </c>
      <c r="H1367" t="s">
        <v>3</v>
      </c>
      <c r="I1367">
        <f>IF(shipments[[#This Row],[Boxes]]&gt;0,shipments[[#This Row],[Amount]]/shipments[[#This Row],[Boxes]],"NA")</f>
        <v>28.708860759493671</v>
      </c>
      <c r="J1367" t="str">
        <f>IF(shipments[[#This Row],[Order_Status]] = "Delivered","Yes","No")</f>
        <v>Yes</v>
      </c>
      <c r="K1367" t="str">
        <f>TEXT(shipments[[#This Row],[Shipdate]],"MMMM")</f>
        <v>June</v>
      </c>
      <c r="L1367">
        <f>YEAR(shipments[[#This Row],[Shipdate]])</f>
        <v>2023</v>
      </c>
    </row>
    <row r="1368" spans="1:12" x14ac:dyDescent="0.3">
      <c r="A1368" t="s">
        <v>1372</v>
      </c>
      <c r="B1368" t="s">
        <v>7942</v>
      </c>
      <c r="C1368" t="s">
        <v>7931</v>
      </c>
      <c r="D1368" t="s">
        <v>7937</v>
      </c>
      <c r="E1368" s="1">
        <v>45282</v>
      </c>
      <c r="F1368" s="6">
        <v>9407.25</v>
      </c>
      <c r="G1368">
        <v>784</v>
      </c>
      <c r="H1368" t="s">
        <v>3</v>
      </c>
      <c r="I1368">
        <f>IF(shipments[[#This Row],[Boxes]]&gt;0,shipments[[#This Row],[Amount]]/shipments[[#This Row],[Boxes]],"NA")</f>
        <v>11.999043367346939</v>
      </c>
      <c r="J1368" t="str">
        <f>IF(shipments[[#This Row],[Order_Status]] = "Delivered","Yes","No")</f>
        <v>Yes</v>
      </c>
      <c r="K1368" t="str">
        <f>TEXT(shipments[[#This Row],[Shipdate]],"MMMM")</f>
        <v>December</v>
      </c>
      <c r="L1368">
        <f>YEAR(shipments[[#This Row],[Shipdate]])</f>
        <v>2023</v>
      </c>
    </row>
    <row r="1369" spans="1:12" x14ac:dyDescent="0.3">
      <c r="A1369" t="s">
        <v>1373</v>
      </c>
      <c r="B1369" t="s">
        <v>7942</v>
      </c>
      <c r="C1369" t="s">
        <v>7931</v>
      </c>
      <c r="D1369" t="s">
        <v>7937</v>
      </c>
      <c r="E1369" s="1">
        <v>45138</v>
      </c>
      <c r="F1369" s="6">
        <v>238.5</v>
      </c>
      <c r="G1369">
        <v>27</v>
      </c>
      <c r="H1369" t="s">
        <v>3</v>
      </c>
      <c r="I1369">
        <f>IF(shipments[[#This Row],[Boxes]]&gt;0,shipments[[#This Row],[Amount]]/shipments[[#This Row],[Boxes]],"NA")</f>
        <v>8.8333333333333339</v>
      </c>
      <c r="J1369" t="str">
        <f>IF(shipments[[#This Row],[Order_Status]] = "Delivered","Yes","No")</f>
        <v>Yes</v>
      </c>
      <c r="K1369" t="str">
        <f>TEXT(shipments[[#This Row],[Shipdate]],"MMMM")</f>
        <v>July</v>
      </c>
      <c r="L1369">
        <f>YEAR(shipments[[#This Row],[Shipdate]])</f>
        <v>2023</v>
      </c>
    </row>
    <row r="1370" spans="1:12" x14ac:dyDescent="0.3">
      <c r="A1370" t="s">
        <v>1374</v>
      </c>
      <c r="B1370" t="s">
        <v>7942</v>
      </c>
      <c r="C1370" t="s">
        <v>7931</v>
      </c>
      <c r="D1370" t="s">
        <v>7938</v>
      </c>
      <c r="E1370" s="1">
        <v>45246</v>
      </c>
      <c r="F1370" s="6">
        <v>2139.75</v>
      </c>
      <c r="G1370">
        <v>214</v>
      </c>
      <c r="H1370" t="s">
        <v>3</v>
      </c>
      <c r="I1370">
        <f>IF(shipments[[#This Row],[Boxes]]&gt;0,shipments[[#This Row],[Amount]]/shipments[[#This Row],[Boxes]],"NA")</f>
        <v>9.9988317757009337</v>
      </c>
      <c r="J1370" t="str">
        <f>IF(shipments[[#This Row],[Order_Status]] = "Delivered","Yes","No")</f>
        <v>Yes</v>
      </c>
      <c r="K1370" t="str">
        <f>TEXT(shipments[[#This Row],[Shipdate]],"MMMM")</f>
        <v>November</v>
      </c>
      <c r="L1370">
        <f>YEAR(shipments[[#This Row],[Shipdate]])</f>
        <v>2023</v>
      </c>
    </row>
    <row r="1371" spans="1:12" x14ac:dyDescent="0.3">
      <c r="A1371" t="s">
        <v>1375</v>
      </c>
      <c r="B1371" t="s">
        <v>7942</v>
      </c>
      <c r="C1371" t="s">
        <v>7931</v>
      </c>
      <c r="D1371" t="s">
        <v>7934</v>
      </c>
      <c r="E1371" s="1">
        <v>45328</v>
      </c>
      <c r="F1371" s="6">
        <v>2625.75</v>
      </c>
      <c r="G1371">
        <v>239</v>
      </c>
      <c r="H1371" t="s">
        <v>3</v>
      </c>
      <c r="I1371">
        <f>IF(shipments[[#This Row],[Boxes]]&gt;0,shipments[[#This Row],[Amount]]/shipments[[#This Row],[Boxes]],"NA")</f>
        <v>10.986401673640167</v>
      </c>
      <c r="J1371" t="str">
        <f>IF(shipments[[#This Row],[Order_Status]] = "Delivered","Yes","No")</f>
        <v>Yes</v>
      </c>
      <c r="K1371" t="str">
        <f>TEXT(shipments[[#This Row],[Shipdate]],"MMMM")</f>
        <v>February</v>
      </c>
      <c r="L1371">
        <f>YEAR(shipments[[#This Row],[Shipdate]])</f>
        <v>2024</v>
      </c>
    </row>
    <row r="1372" spans="1:12" x14ac:dyDescent="0.3">
      <c r="A1372" s="21" t="s">
        <v>1376</v>
      </c>
      <c r="B1372" s="21" t="s">
        <v>7942</v>
      </c>
      <c r="C1372" s="21" t="s">
        <v>7932</v>
      </c>
      <c r="D1372" s="21" t="s">
        <v>7939</v>
      </c>
      <c r="E1372" s="22">
        <v>45518</v>
      </c>
      <c r="F1372" s="23">
        <v>1206</v>
      </c>
      <c r="G1372" s="21">
        <v>121</v>
      </c>
      <c r="H1372" s="21" t="s">
        <v>9</v>
      </c>
      <c r="I1372" s="21">
        <f>IF(shipments[[#This Row],[Boxes]]&gt;0,shipments[[#This Row],[Amount]]/shipments[[#This Row],[Boxes]],"NA")</f>
        <v>9.9669421487603298</v>
      </c>
      <c r="J1372" s="21" t="str">
        <f>IF(shipments[[#This Row],[Order_Status]] = "Delivered","Yes","No")</f>
        <v>No</v>
      </c>
      <c r="K1372" s="21" t="str">
        <f>TEXT(shipments[[#This Row],[Shipdate]],"MMMM")</f>
        <v>August</v>
      </c>
      <c r="L1372" s="21">
        <f>YEAR(shipments[[#This Row],[Shipdate]])</f>
        <v>2024</v>
      </c>
    </row>
    <row r="1373" spans="1:12" x14ac:dyDescent="0.3">
      <c r="A1373" t="s">
        <v>1377</v>
      </c>
      <c r="B1373" t="s">
        <v>7942</v>
      </c>
      <c r="C1373" t="s">
        <v>7932</v>
      </c>
      <c r="D1373" t="s">
        <v>7935</v>
      </c>
      <c r="E1373" s="1">
        <v>45132</v>
      </c>
      <c r="F1373" s="6">
        <v>2963.25</v>
      </c>
      <c r="G1373">
        <v>270</v>
      </c>
      <c r="H1373" t="s">
        <v>3</v>
      </c>
      <c r="I1373">
        <f>IF(shipments[[#This Row],[Boxes]]&gt;0,shipments[[#This Row],[Amount]]/shipments[[#This Row],[Boxes]],"NA")</f>
        <v>10.975</v>
      </c>
      <c r="J1373" t="str">
        <f>IF(shipments[[#This Row],[Order_Status]] = "Delivered","Yes","No")</f>
        <v>Yes</v>
      </c>
      <c r="K1373" t="str">
        <f>TEXT(shipments[[#This Row],[Shipdate]],"MMMM")</f>
        <v>July</v>
      </c>
      <c r="L1373">
        <f>YEAR(shipments[[#This Row],[Shipdate]])</f>
        <v>2023</v>
      </c>
    </row>
    <row r="1374" spans="1:12" x14ac:dyDescent="0.3">
      <c r="A1374" t="s">
        <v>1378</v>
      </c>
      <c r="B1374" t="s">
        <v>7942</v>
      </c>
      <c r="C1374" t="s">
        <v>7932</v>
      </c>
      <c r="D1374" t="s">
        <v>7939</v>
      </c>
      <c r="E1374" s="1">
        <v>45379</v>
      </c>
      <c r="F1374" s="6">
        <v>339.75</v>
      </c>
      <c r="G1374">
        <v>49</v>
      </c>
      <c r="H1374" t="s">
        <v>3</v>
      </c>
      <c r="I1374">
        <f>IF(shipments[[#This Row],[Boxes]]&gt;0,shipments[[#This Row],[Amount]]/shipments[[#This Row],[Boxes]],"NA")</f>
        <v>6.9336734693877551</v>
      </c>
      <c r="J1374" t="str">
        <f>IF(shipments[[#This Row],[Order_Status]] = "Delivered","Yes","No")</f>
        <v>Yes</v>
      </c>
      <c r="K1374" t="str">
        <f>TEXT(shipments[[#This Row],[Shipdate]],"MMMM")</f>
        <v>March</v>
      </c>
      <c r="L1374">
        <f>YEAR(shipments[[#This Row],[Shipdate]])</f>
        <v>2024</v>
      </c>
    </row>
    <row r="1375" spans="1:12" x14ac:dyDescent="0.3">
      <c r="A1375" t="s">
        <v>1379</v>
      </c>
      <c r="B1375" t="s">
        <v>7942</v>
      </c>
      <c r="C1375" t="s">
        <v>7932</v>
      </c>
      <c r="D1375" t="s">
        <v>7938</v>
      </c>
      <c r="E1375" s="1">
        <v>45391</v>
      </c>
      <c r="F1375" s="6">
        <v>4590</v>
      </c>
      <c r="G1375">
        <v>418</v>
      </c>
      <c r="H1375" t="s">
        <v>3</v>
      </c>
      <c r="I1375">
        <f>IF(shipments[[#This Row],[Boxes]]&gt;0,shipments[[#This Row],[Amount]]/shipments[[#This Row],[Boxes]],"NA")</f>
        <v>10.980861244019138</v>
      </c>
      <c r="J1375" t="str">
        <f>IF(shipments[[#This Row],[Order_Status]] = "Delivered","Yes","No")</f>
        <v>Yes</v>
      </c>
      <c r="K1375" t="str">
        <f>TEXT(shipments[[#This Row],[Shipdate]],"MMMM")</f>
        <v>April</v>
      </c>
      <c r="L1375">
        <f>YEAR(shipments[[#This Row],[Shipdate]])</f>
        <v>2024</v>
      </c>
    </row>
    <row r="1376" spans="1:12" x14ac:dyDescent="0.3">
      <c r="A1376" t="s">
        <v>1380</v>
      </c>
      <c r="B1376" t="s">
        <v>7942</v>
      </c>
      <c r="C1376" t="s">
        <v>7932</v>
      </c>
      <c r="D1376" t="s">
        <v>7934</v>
      </c>
      <c r="E1376" s="1">
        <v>45215</v>
      </c>
      <c r="F1376" s="6">
        <v>3865.5</v>
      </c>
      <c r="G1376">
        <v>553</v>
      </c>
      <c r="H1376" t="s">
        <v>3</v>
      </c>
      <c r="I1376">
        <f>IF(shipments[[#This Row],[Boxes]]&gt;0,shipments[[#This Row],[Amount]]/shipments[[#This Row],[Boxes]],"NA")</f>
        <v>6.9900542495479208</v>
      </c>
      <c r="J1376" t="str">
        <f>IF(shipments[[#This Row],[Order_Status]] = "Delivered","Yes","No")</f>
        <v>Yes</v>
      </c>
      <c r="K1376" t="str">
        <f>TEXT(shipments[[#This Row],[Shipdate]],"MMMM")</f>
        <v>October</v>
      </c>
      <c r="L1376">
        <f>YEAR(shipments[[#This Row],[Shipdate]])</f>
        <v>2023</v>
      </c>
    </row>
    <row r="1377" spans="1:12" x14ac:dyDescent="0.3">
      <c r="A1377" t="s">
        <v>1381</v>
      </c>
      <c r="B1377" t="s">
        <v>7942</v>
      </c>
      <c r="C1377" t="s">
        <v>7933</v>
      </c>
      <c r="D1377" t="s">
        <v>7939</v>
      </c>
      <c r="E1377" s="1">
        <v>44943</v>
      </c>
      <c r="F1377" s="6">
        <v>3512.25</v>
      </c>
      <c r="G1377">
        <v>160</v>
      </c>
      <c r="H1377" t="s">
        <v>3</v>
      </c>
      <c r="I1377">
        <f>IF(shipments[[#This Row],[Boxes]]&gt;0,shipments[[#This Row],[Amount]]/shipments[[#This Row],[Boxes]],"NA")</f>
        <v>21.951562500000001</v>
      </c>
      <c r="J1377" t="str">
        <f>IF(shipments[[#This Row],[Order_Status]] = "Delivered","Yes","No")</f>
        <v>Yes</v>
      </c>
      <c r="K1377" t="str">
        <f>TEXT(shipments[[#This Row],[Shipdate]],"MMMM")</f>
        <v>January</v>
      </c>
      <c r="L1377">
        <f>YEAR(shipments[[#This Row],[Shipdate]])</f>
        <v>2023</v>
      </c>
    </row>
    <row r="1378" spans="1:12" x14ac:dyDescent="0.3">
      <c r="A1378" t="s">
        <v>1382</v>
      </c>
      <c r="B1378" t="s">
        <v>7942</v>
      </c>
      <c r="C1378" t="s">
        <v>7933</v>
      </c>
      <c r="D1378" t="s">
        <v>7938</v>
      </c>
      <c r="E1378" s="1">
        <v>45064</v>
      </c>
      <c r="F1378" s="6">
        <v>7128</v>
      </c>
      <c r="G1378">
        <v>396</v>
      </c>
      <c r="H1378" t="s">
        <v>3</v>
      </c>
      <c r="I1378">
        <f>IF(shipments[[#This Row],[Boxes]]&gt;0,shipments[[#This Row],[Amount]]/shipments[[#This Row],[Boxes]],"NA")</f>
        <v>18</v>
      </c>
      <c r="J1378" t="str">
        <f>IF(shipments[[#This Row],[Order_Status]] = "Delivered","Yes","No")</f>
        <v>Yes</v>
      </c>
      <c r="K1378" t="str">
        <f>TEXT(shipments[[#This Row],[Shipdate]],"MMMM")</f>
        <v>May</v>
      </c>
      <c r="L1378">
        <f>YEAR(shipments[[#This Row],[Shipdate]])</f>
        <v>2023</v>
      </c>
    </row>
    <row r="1379" spans="1:12" x14ac:dyDescent="0.3">
      <c r="A1379" t="s">
        <v>1383</v>
      </c>
      <c r="B1379" t="s">
        <v>7942</v>
      </c>
      <c r="C1379" t="s">
        <v>7933</v>
      </c>
      <c r="D1379" t="s">
        <v>7938</v>
      </c>
      <c r="E1379" s="1">
        <v>45202</v>
      </c>
      <c r="F1379" s="6">
        <v>6385.5</v>
      </c>
      <c r="G1379">
        <v>337</v>
      </c>
      <c r="H1379" t="s">
        <v>3</v>
      </c>
      <c r="I1379">
        <f>IF(shipments[[#This Row],[Boxes]]&gt;0,shipments[[#This Row],[Amount]]/shipments[[#This Row],[Boxes]],"NA")</f>
        <v>18.948071216617212</v>
      </c>
      <c r="J1379" t="str">
        <f>IF(shipments[[#This Row],[Order_Status]] = "Delivered","Yes","No")</f>
        <v>Yes</v>
      </c>
      <c r="K1379" t="str">
        <f>TEXT(shipments[[#This Row],[Shipdate]],"MMMM")</f>
        <v>October</v>
      </c>
      <c r="L1379">
        <f>YEAR(shipments[[#This Row],[Shipdate]])</f>
        <v>2023</v>
      </c>
    </row>
    <row r="1380" spans="1:12" x14ac:dyDescent="0.3">
      <c r="A1380" t="s">
        <v>1384</v>
      </c>
      <c r="B1380" t="s">
        <v>7942</v>
      </c>
      <c r="C1380" t="s">
        <v>7933</v>
      </c>
      <c r="D1380" t="s">
        <v>7939</v>
      </c>
      <c r="E1380" s="1">
        <v>45156</v>
      </c>
      <c r="F1380" s="6">
        <v>10534.5</v>
      </c>
      <c r="G1380">
        <v>479</v>
      </c>
      <c r="H1380" t="s">
        <v>3</v>
      </c>
      <c r="I1380">
        <f>IF(shipments[[#This Row],[Boxes]]&gt;0,shipments[[#This Row],[Amount]]/shipments[[#This Row],[Boxes]],"NA")</f>
        <v>21.992693110647181</v>
      </c>
      <c r="J1380" t="str">
        <f>IF(shipments[[#This Row],[Order_Status]] = "Delivered","Yes","No")</f>
        <v>Yes</v>
      </c>
      <c r="K1380" t="str">
        <f>TEXT(shipments[[#This Row],[Shipdate]],"MMMM")</f>
        <v>August</v>
      </c>
      <c r="L1380">
        <f>YEAR(shipments[[#This Row],[Shipdate]])</f>
        <v>2023</v>
      </c>
    </row>
    <row r="1381" spans="1:12" x14ac:dyDescent="0.3">
      <c r="A1381" s="21" t="s">
        <v>1385</v>
      </c>
      <c r="B1381" s="21" t="s">
        <v>7942</v>
      </c>
      <c r="C1381" s="21" t="s">
        <v>7912</v>
      </c>
      <c r="D1381" s="21" t="s">
        <v>7939</v>
      </c>
      <c r="E1381" s="22">
        <v>45210</v>
      </c>
      <c r="F1381" s="23">
        <v>15428.25</v>
      </c>
      <c r="G1381" s="21">
        <v>1103</v>
      </c>
      <c r="H1381" s="21" t="s">
        <v>25</v>
      </c>
      <c r="I1381" s="21">
        <f>IF(shipments[[#This Row],[Boxes]]&gt;0,shipments[[#This Row],[Amount]]/shipments[[#This Row],[Boxes]],"NA")</f>
        <v>13.987533998186763</v>
      </c>
      <c r="J1381" s="21" t="str">
        <f>IF(shipments[[#This Row],[Order_Status]] = "Delivered","Yes","No")</f>
        <v>No</v>
      </c>
      <c r="K1381" s="21" t="str">
        <f>TEXT(shipments[[#This Row],[Shipdate]],"MMMM")</f>
        <v>October</v>
      </c>
      <c r="L1381" s="21">
        <f>YEAR(shipments[[#This Row],[Shipdate]])</f>
        <v>2023</v>
      </c>
    </row>
    <row r="1382" spans="1:12" x14ac:dyDescent="0.3">
      <c r="A1382" s="21" t="s">
        <v>1386</v>
      </c>
      <c r="B1382" s="21" t="s">
        <v>7942</v>
      </c>
      <c r="C1382" s="21" t="s">
        <v>7913</v>
      </c>
      <c r="D1382" s="21" t="s">
        <v>7935</v>
      </c>
      <c r="E1382" s="22">
        <v>45349</v>
      </c>
      <c r="F1382" s="23">
        <v>1127.25</v>
      </c>
      <c r="G1382" s="21">
        <v>67</v>
      </c>
      <c r="H1382" s="21" t="s">
        <v>25</v>
      </c>
      <c r="I1382" s="21">
        <f>IF(shipments[[#This Row],[Boxes]]&gt;0,shipments[[#This Row],[Amount]]/shipments[[#This Row],[Boxes]],"NA")</f>
        <v>16.824626865671643</v>
      </c>
      <c r="J1382" s="21" t="str">
        <f>IF(shipments[[#This Row],[Order_Status]] = "Delivered","Yes","No")</f>
        <v>No</v>
      </c>
      <c r="K1382" s="21" t="str">
        <f>TEXT(shipments[[#This Row],[Shipdate]],"MMMM")</f>
        <v>February</v>
      </c>
      <c r="L1382" s="21">
        <f>YEAR(shipments[[#This Row],[Shipdate]])</f>
        <v>2024</v>
      </c>
    </row>
    <row r="1383" spans="1:12" x14ac:dyDescent="0.3">
      <c r="A1383" t="s">
        <v>1387</v>
      </c>
      <c r="B1383" t="s">
        <v>7942</v>
      </c>
      <c r="C1383" t="s">
        <v>7913</v>
      </c>
      <c r="D1383" t="s">
        <v>7938</v>
      </c>
      <c r="E1383" s="1">
        <v>45131</v>
      </c>
      <c r="F1383" s="6">
        <v>1026</v>
      </c>
      <c r="G1383">
        <v>61</v>
      </c>
      <c r="H1383" t="s">
        <v>3</v>
      </c>
      <c r="I1383">
        <f>IF(shipments[[#This Row],[Boxes]]&gt;0,shipments[[#This Row],[Amount]]/shipments[[#This Row],[Boxes]],"NA")</f>
        <v>16.819672131147541</v>
      </c>
      <c r="J1383" t="str">
        <f>IF(shipments[[#This Row],[Order_Status]] = "Delivered","Yes","No")</f>
        <v>Yes</v>
      </c>
      <c r="K1383" t="str">
        <f>TEXT(shipments[[#This Row],[Shipdate]],"MMMM")</f>
        <v>July</v>
      </c>
      <c r="L1383">
        <f>YEAR(shipments[[#This Row],[Shipdate]])</f>
        <v>2023</v>
      </c>
    </row>
    <row r="1384" spans="1:12" x14ac:dyDescent="0.3">
      <c r="A1384" s="21" t="s">
        <v>1388</v>
      </c>
      <c r="B1384" s="21" t="s">
        <v>7942</v>
      </c>
      <c r="C1384" s="21" t="s">
        <v>7915</v>
      </c>
      <c r="D1384" s="21" t="s">
        <v>7939</v>
      </c>
      <c r="E1384" s="22">
        <v>45561</v>
      </c>
      <c r="F1384" s="23">
        <v>5652</v>
      </c>
      <c r="G1384" s="21">
        <v>1131</v>
      </c>
      <c r="H1384" s="21" t="s">
        <v>16</v>
      </c>
      <c r="I1384" s="21">
        <f>IF(shipments[[#This Row],[Boxes]]&gt;0,shipments[[#This Row],[Amount]]/shipments[[#This Row],[Boxes]],"NA")</f>
        <v>4.9973474801061011</v>
      </c>
      <c r="J1384" s="21" t="str">
        <f>IF(shipments[[#This Row],[Order_Status]] = "Delivered","Yes","No")</f>
        <v>No</v>
      </c>
      <c r="K1384" s="21" t="str">
        <f>TEXT(shipments[[#This Row],[Shipdate]],"MMMM")</f>
        <v>September</v>
      </c>
      <c r="L1384" s="21">
        <f>YEAR(shipments[[#This Row],[Shipdate]])</f>
        <v>2024</v>
      </c>
    </row>
    <row r="1385" spans="1:12" x14ac:dyDescent="0.3">
      <c r="A1385" t="s">
        <v>1389</v>
      </c>
      <c r="B1385" t="s">
        <v>7942</v>
      </c>
      <c r="C1385" t="s">
        <v>7915</v>
      </c>
      <c r="D1385" t="s">
        <v>7934</v>
      </c>
      <c r="E1385" s="1">
        <v>45181</v>
      </c>
      <c r="F1385" s="6">
        <v>10341</v>
      </c>
      <c r="G1385">
        <v>1478</v>
      </c>
      <c r="H1385" t="s">
        <v>3</v>
      </c>
      <c r="I1385">
        <f>IF(shipments[[#This Row],[Boxes]]&gt;0,shipments[[#This Row],[Amount]]/shipments[[#This Row],[Boxes]],"NA")</f>
        <v>6.996617050067659</v>
      </c>
      <c r="J1385" t="str">
        <f>IF(shipments[[#This Row],[Order_Status]] = "Delivered","Yes","No")</f>
        <v>Yes</v>
      </c>
      <c r="K1385" t="str">
        <f>TEXT(shipments[[#This Row],[Shipdate]],"MMMM")</f>
        <v>September</v>
      </c>
      <c r="L1385">
        <f>YEAR(shipments[[#This Row],[Shipdate]])</f>
        <v>2023</v>
      </c>
    </row>
    <row r="1386" spans="1:12" x14ac:dyDescent="0.3">
      <c r="A1386" t="s">
        <v>1390</v>
      </c>
      <c r="B1386" t="s">
        <v>7942</v>
      </c>
      <c r="C1386" t="s">
        <v>7915</v>
      </c>
      <c r="D1386" t="s">
        <v>7937</v>
      </c>
      <c r="E1386" s="1">
        <v>45034</v>
      </c>
      <c r="F1386" s="6">
        <v>11162.25</v>
      </c>
      <c r="G1386">
        <v>2233</v>
      </c>
      <c r="H1386" t="s">
        <v>3</v>
      </c>
      <c r="I1386">
        <f>IF(shipments[[#This Row],[Boxes]]&gt;0,shipments[[#This Row],[Amount]]/shipments[[#This Row],[Boxes]],"NA")</f>
        <v>4.9987684729064039</v>
      </c>
      <c r="J1386" t="str">
        <f>IF(shipments[[#This Row],[Order_Status]] = "Delivered","Yes","No")</f>
        <v>Yes</v>
      </c>
      <c r="K1386" t="str">
        <f>TEXT(shipments[[#This Row],[Shipdate]],"MMMM")</f>
        <v>April</v>
      </c>
      <c r="L1386">
        <f>YEAR(shipments[[#This Row],[Shipdate]])</f>
        <v>2023</v>
      </c>
    </row>
    <row r="1387" spans="1:12" x14ac:dyDescent="0.3">
      <c r="A1387" t="s">
        <v>1391</v>
      </c>
      <c r="B1387" t="s">
        <v>7942</v>
      </c>
      <c r="C1387" t="s">
        <v>7915</v>
      </c>
      <c r="D1387" t="s">
        <v>7939</v>
      </c>
      <c r="E1387" s="1">
        <v>45215</v>
      </c>
      <c r="F1387" s="6">
        <v>7150.5</v>
      </c>
      <c r="G1387">
        <v>1431</v>
      </c>
      <c r="H1387" t="s">
        <v>3</v>
      </c>
      <c r="I1387">
        <f>IF(shipments[[#This Row],[Boxes]]&gt;0,shipments[[#This Row],[Amount]]/shipments[[#This Row],[Boxes]],"NA")</f>
        <v>4.9968553459119498</v>
      </c>
      <c r="J1387" t="str">
        <f>IF(shipments[[#This Row],[Order_Status]] = "Delivered","Yes","No")</f>
        <v>Yes</v>
      </c>
      <c r="K1387" t="str">
        <f>TEXT(shipments[[#This Row],[Shipdate]],"MMMM")</f>
        <v>October</v>
      </c>
      <c r="L1387">
        <f>YEAR(shipments[[#This Row],[Shipdate]])</f>
        <v>2023</v>
      </c>
    </row>
    <row r="1388" spans="1:12" x14ac:dyDescent="0.3">
      <c r="A1388" s="21" t="s">
        <v>1392</v>
      </c>
      <c r="B1388" s="21" t="s">
        <v>7942</v>
      </c>
      <c r="C1388" s="21" t="s">
        <v>7916</v>
      </c>
      <c r="D1388" s="21" t="s">
        <v>7939</v>
      </c>
      <c r="E1388" s="22">
        <v>45504</v>
      </c>
      <c r="F1388" s="23">
        <v>4016.25</v>
      </c>
      <c r="G1388" s="21">
        <v>670</v>
      </c>
      <c r="H1388" s="21" t="s">
        <v>9</v>
      </c>
      <c r="I1388" s="21">
        <f>IF(shipments[[#This Row],[Boxes]]&gt;0,shipments[[#This Row],[Amount]]/shipments[[#This Row],[Boxes]],"NA")</f>
        <v>5.9944029850746272</v>
      </c>
      <c r="J1388" s="21" t="str">
        <f>IF(shipments[[#This Row],[Order_Status]] = "Delivered","Yes","No")</f>
        <v>No</v>
      </c>
      <c r="K1388" s="21" t="str">
        <f>TEXT(shipments[[#This Row],[Shipdate]],"MMMM")</f>
        <v>July</v>
      </c>
      <c r="L1388" s="21">
        <f>YEAR(shipments[[#This Row],[Shipdate]])</f>
        <v>2024</v>
      </c>
    </row>
    <row r="1389" spans="1:12" x14ac:dyDescent="0.3">
      <c r="A1389" s="21" t="s">
        <v>1393</v>
      </c>
      <c r="B1389" s="21" t="s">
        <v>7942</v>
      </c>
      <c r="C1389" s="21" t="s">
        <v>7916</v>
      </c>
      <c r="D1389" s="21" t="s">
        <v>7935</v>
      </c>
      <c r="E1389" s="22">
        <v>45489</v>
      </c>
      <c r="F1389" s="23">
        <v>2022.75</v>
      </c>
      <c r="G1389" s="21">
        <v>405</v>
      </c>
      <c r="H1389" s="21" t="s">
        <v>9</v>
      </c>
      <c r="I1389" s="21">
        <f>IF(shipments[[#This Row],[Boxes]]&gt;0,shipments[[#This Row],[Amount]]/shipments[[#This Row],[Boxes]],"NA")</f>
        <v>4.9944444444444445</v>
      </c>
      <c r="J1389" s="21" t="str">
        <f>IF(shipments[[#This Row],[Order_Status]] = "Delivered","Yes","No")</f>
        <v>No</v>
      </c>
      <c r="K1389" s="21" t="str">
        <f>TEXT(shipments[[#This Row],[Shipdate]],"MMMM")</f>
        <v>July</v>
      </c>
      <c r="L1389" s="21">
        <f>YEAR(shipments[[#This Row],[Shipdate]])</f>
        <v>2024</v>
      </c>
    </row>
    <row r="1390" spans="1:12" x14ac:dyDescent="0.3">
      <c r="A1390" t="s">
        <v>1394</v>
      </c>
      <c r="B1390" t="s">
        <v>7942</v>
      </c>
      <c r="C1390" t="s">
        <v>7916</v>
      </c>
      <c r="D1390" t="s">
        <v>7937</v>
      </c>
      <c r="E1390" s="1">
        <v>45096</v>
      </c>
      <c r="F1390" s="6">
        <v>321.75</v>
      </c>
      <c r="G1390">
        <v>41</v>
      </c>
      <c r="H1390" t="s">
        <v>3</v>
      </c>
      <c r="I1390">
        <f>IF(shipments[[#This Row],[Boxes]]&gt;0,shipments[[#This Row],[Amount]]/shipments[[#This Row],[Boxes]],"NA")</f>
        <v>7.8475609756097562</v>
      </c>
      <c r="J1390" t="str">
        <f>IF(shipments[[#This Row],[Order_Status]] = "Delivered","Yes","No")</f>
        <v>Yes</v>
      </c>
      <c r="K1390" t="str">
        <f>TEXT(shipments[[#This Row],[Shipdate]],"MMMM")</f>
        <v>June</v>
      </c>
      <c r="L1390">
        <f>YEAR(shipments[[#This Row],[Shipdate]])</f>
        <v>2023</v>
      </c>
    </row>
    <row r="1391" spans="1:12" x14ac:dyDescent="0.3">
      <c r="A1391" s="21" t="s">
        <v>1395</v>
      </c>
      <c r="B1391" s="21" t="s">
        <v>7942</v>
      </c>
      <c r="C1391" s="21" t="s">
        <v>7917</v>
      </c>
      <c r="D1391" s="21" t="s">
        <v>7936</v>
      </c>
      <c r="E1391" s="22">
        <v>45169</v>
      </c>
      <c r="F1391" s="23">
        <v>6815.25</v>
      </c>
      <c r="G1391" s="21">
        <v>284</v>
      </c>
      <c r="H1391" s="21" t="s">
        <v>25</v>
      </c>
      <c r="I1391" s="21">
        <f>IF(shipments[[#This Row],[Boxes]]&gt;0,shipments[[#This Row],[Amount]]/shipments[[#This Row],[Boxes]],"NA")</f>
        <v>23.997359154929576</v>
      </c>
      <c r="J1391" s="21" t="str">
        <f>IF(shipments[[#This Row],[Order_Status]] = "Delivered","Yes","No")</f>
        <v>No</v>
      </c>
      <c r="K1391" s="21" t="str">
        <f>TEXT(shipments[[#This Row],[Shipdate]],"MMMM")</f>
        <v>August</v>
      </c>
      <c r="L1391" s="21">
        <f>YEAR(shipments[[#This Row],[Shipdate]])</f>
        <v>2023</v>
      </c>
    </row>
    <row r="1392" spans="1:12" x14ac:dyDescent="0.3">
      <c r="A1392" t="s">
        <v>1396</v>
      </c>
      <c r="B1392" t="s">
        <v>7942</v>
      </c>
      <c r="C1392" t="s">
        <v>7918</v>
      </c>
      <c r="D1392" t="s">
        <v>7934</v>
      </c>
      <c r="E1392" s="1">
        <v>45331</v>
      </c>
      <c r="F1392" s="6">
        <v>5499</v>
      </c>
      <c r="G1392">
        <v>212</v>
      </c>
      <c r="H1392" t="s">
        <v>3</v>
      </c>
      <c r="I1392">
        <f>IF(shipments[[#This Row],[Boxes]]&gt;0,shipments[[#This Row],[Amount]]/shipments[[#This Row],[Boxes]],"NA")</f>
        <v>25.938679245283019</v>
      </c>
      <c r="J1392" t="str">
        <f>IF(shipments[[#This Row],[Order_Status]] = "Delivered","Yes","No")</f>
        <v>Yes</v>
      </c>
      <c r="K1392" t="str">
        <f>TEXT(shipments[[#This Row],[Shipdate]],"MMMM")</f>
        <v>February</v>
      </c>
      <c r="L1392">
        <f>YEAR(shipments[[#This Row],[Shipdate]])</f>
        <v>2024</v>
      </c>
    </row>
    <row r="1393" spans="1:12" x14ac:dyDescent="0.3">
      <c r="A1393" t="s">
        <v>1397</v>
      </c>
      <c r="B1393" t="s">
        <v>7942</v>
      </c>
      <c r="C1393" t="s">
        <v>7918</v>
      </c>
      <c r="D1393" t="s">
        <v>7938</v>
      </c>
      <c r="E1393" s="1">
        <v>44952</v>
      </c>
      <c r="F1393" s="6">
        <v>5431.5</v>
      </c>
      <c r="G1393">
        <v>209</v>
      </c>
      <c r="H1393" t="s">
        <v>3</v>
      </c>
      <c r="I1393">
        <f>IF(shipments[[#This Row],[Boxes]]&gt;0,shipments[[#This Row],[Amount]]/shipments[[#This Row],[Boxes]],"NA")</f>
        <v>25.988038277511961</v>
      </c>
      <c r="J1393" t="str">
        <f>IF(shipments[[#This Row],[Order_Status]] = "Delivered","Yes","No")</f>
        <v>Yes</v>
      </c>
      <c r="K1393" t="str">
        <f>TEXT(shipments[[#This Row],[Shipdate]],"MMMM")</f>
        <v>January</v>
      </c>
      <c r="L1393">
        <f>YEAR(shipments[[#This Row],[Shipdate]])</f>
        <v>2023</v>
      </c>
    </row>
    <row r="1394" spans="1:12" x14ac:dyDescent="0.3">
      <c r="A1394" t="s">
        <v>1398</v>
      </c>
      <c r="B1394" t="s">
        <v>7942</v>
      </c>
      <c r="C1394" t="s">
        <v>7918</v>
      </c>
      <c r="D1394" t="s">
        <v>7935</v>
      </c>
      <c r="E1394" s="1">
        <v>45204</v>
      </c>
      <c r="F1394" s="6">
        <v>5107.5</v>
      </c>
      <c r="G1394">
        <v>190</v>
      </c>
      <c r="H1394" t="s">
        <v>3</v>
      </c>
      <c r="I1394">
        <f>IF(shipments[[#This Row],[Boxes]]&gt;0,shipments[[#This Row],[Amount]]/shipments[[#This Row],[Boxes]],"NA")</f>
        <v>26.881578947368421</v>
      </c>
      <c r="J1394" t="str">
        <f>IF(shipments[[#This Row],[Order_Status]] = "Delivered","Yes","No")</f>
        <v>Yes</v>
      </c>
      <c r="K1394" t="str">
        <f>TEXT(shipments[[#This Row],[Shipdate]],"MMMM")</f>
        <v>October</v>
      </c>
      <c r="L1394">
        <f>YEAR(shipments[[#This Row],[Shipdate]])</f>
        <v>2023</v>
      </c>
    </row>
    <row r="1395" spans="1:12" x14ac:dyDescent="0.3">
      <c r="A1395" t="s">
        <v>1399</v>
      </c>
      <c r="B1395" t="s">
        <v>7942</v>
      </c>
      <c r="C1395" t="s">
        <v>7919</v>
      </c>
      <c r="D1395" t="s">
        <v>7934</v>
      </c>
      <c r="E1395" s="1">
        <v>45314</v>
      </c>
      <c r="F1395" s="6">
        <v>11115</v>
      </c>
      <c r="G1395">
        <v>506</v>
      </c>
      <c r="H1395" t="s">
        <v>3</v>
      </c>
      <c r="I1395">
        <f>IF(shipments[[#This Row],[Boxes]]&gt;0,shipments[[#This Row],[Amount]]/shipments[[#This Row],[Boxes]],"NA")</f>
        <v>21.966403162055336</v>
      </c>
      <c r="J1395" t="str">
        <f>IF(shipments[[#This Row],[Order_Status]] = "Delivered","Yes","No")</f>
        <v>Yes</v>
      </c>
      <c r="K1395" t="str">
        <f>TEXT(shipments[[#This Row],[Shipdate]],"MMMM")</f>
        <v>January</v>
      </c>
      <c r="L1395">
        <f>YEAR(shipments[[#This Row],[Shipdate]])</f>
        <v>2024</v>
      </c>
    </row>
    <row r="1396" spans="1:12" x14ac:dyDescent="0.3">
      <c r="A1396" t="s">
        <v>1400</v>
      </c>
      <c r="B1396" t="s">
        <v>7942</v>
      </c>
      <c r="C1396" t="s">
        <v>7919</v>
      </c>
      <c r="D1396" t="s">
        <v>7939</v>
      </c>
      <c r="E1396" s="1">
        <v>45203</v>
      </c>
      <c r="F1396" s="6">
        <v>1899</v>
      </c>
      <c r="G1396">
        <v>106</v>
      </c>
      <c r="H1396" t="s">
        <v>3</v>
      </c>
      <c r="I1396">
        <f>IF(shipments[[#This Row],[Boxes]]&gt;0,shipments[[#This Row],[Amount]]/shipments[[#This Row],[Boxes]],"NA")</f>
        <v>17.915094339622641</v>
      </c>
      <c r="J1396" t="str">
        <f>IF(shipments[[#This Row],[Order_Status]] = "Delivered","Yes","No")</f>
        <v>Yes</v>
      </c>
      <c r="K1396" t="str">
        <f>TEXT(shipments[[#This Row],[Shipdate]],"MMMM")</f>
        <v>October</v>
      </c>
      <c r="L1396">
        <f>YEAR(shipments[[#This Row],[Shipdate]])</f>
        <v>2023</v>
      </c>
    </row>
    <row r="1397" spans="1:12" x14ac:dyDescent="0.3">
      <c r="A1397" t="s">
        <v>1401</v>
      </c>
      <c r="B1397" t="s">
        <v>7942</v>
      </c>
      <c r="C1397" t="s">
        <v>7919</v>
      </c>
      <c r="D1397" t="s">
        <v>7937</v>
      </c>
      <c r="E1397" s="1">
        <v>45401</v>
      </c>
      <c r="F1397" s="6">
        <v>10026</v>
      </c>
      <c r="G1397">
        <v>456</v>
      </c>
      <c r="H1397" t="s">
        <v>3</v>
      </c>
      <c r="I1397">
        <f>IF(shipments[[#This Row],[Boxes]]&gt;0,shipments[[#This Row],[Amount]]/shipments[[#This Row],[Boxes]],"NA")</f>
        <v>21.986842105263158</v>
      </c>
      <c r="J1397" t="str">
        <f>IF(shipments[[#This Row],[Order_Status]] = "Delivered","Yes","No")</f>
        <v>Yes</v>
      </c>
      <c r="K1397" t="str">
        <f>TEXT(shipments[[#This Row],[Shipdate]],"MMMM")</f>
        <v>April</v>
      </c>
      <c r="L1397">
        <f>YEAR(shipments[[#This Row],[Shipdate]])</f>
        <v>2024</v>
      </c>
    </row>
    <row r="1398" spans="1:12" x14ac:dyDescent="0.3">
      <c r="A1398" t="s">
        <v>1402</v>
      </c>
      <c r="B1398" t="s">
        <v>7942</v>
      </c>
      <c r="C1398" t="s">
        <v>7919</v>
      </c>
      <c r="D1398" t="s">
        <v>7937</v>
      </c>
      <c r="E1398" s="1">
        <v>45296</v>
      </c>
      <c r="F1398" s="6">
        <v>10050.75</v>
      </c>
      <c r="G1398">
        <v>503</v>
      </c>
      <c r="H1398" t="s">
        <v>3</v>
      </c>
      <c r="I1398">
        <f>IF(shipments[[#This Row],[Boxes]]&gt;0,shipments[[#This Row],[Amount]]/shipments[[#This Row],[Boxes]],"NA")</f>
        <v>19.981610337972167</v>
      </c>
      <c r="J1398" t="str">
        <f>IF(shipments[[#This Row],[Order_Status]] = "Delivered","Yes","No")</f>
        <v>Yes</v>
      </c>
      <c r="K1398" t="str">
        <f>TEXT(shipments[[#This Row],[Shipdate]],"MMMM")</f>
        <v>January</v>
      </c>
      <c r="L1398">
        <f>YEAR(shipments[[#This Row],[Shipdate]])</f>
        <v>2024</v>
      </c>
    </row>
    <row r="1399" spans="1:12" x14ac:dyDescent="0.3">
      <c r="A1399" s="21" t="s">
        <v>1403</v>
      </c>
      <c r="B1399" s="21" t="s">
        <v>7942</v>
      </c>
      <c r="C1399" s="21" t="s">
        <v>7920</v>
      </c>
      <c r="D1399" s="21" t="s">
        <v>7935</v>
      </c>
      <c r="E1399" s="22">
        <v>45279</v>
      </c>
      <c r="F1399" s="23">
        <v>8109</v>
      </c>
      <c r="G1399" s="21">
        <v>406</v>
      </c>
      <c r="H1399" s="21" t="s">
        <v>25</v>
      </c>
      <c r="I1399" s="21">
        <f>IF(shipments[[#This Row],[Boxes]]&gt;0,shipments[[#This Row],[Amount]]/shipments[[#This Row],[Boxes]],"NA")</f>
        <v>19.972906403940886</v>
      </c>
      <c r="J1399" s="21" t="str">
        <f>IF(shipments[[#This Row],[Order_Status]] = "Delivered","Yes","No")</f>
        <v>No</v>
      </c>
      <c r="K1399" s="21" t="str">
        <f>TEXT(shipments[[#This Row],[Shipdate]],"MMMM")</f>
        <v>December</v>
      </c>
      <c r="L1399" s="21">
        <f>YEAR(shipments[[#This Row],[Shipdate]])</f>
        <v>2023</v>
      </c>
    </row>
    <row r="1400" spans="1:12" x14ac:dyDescent="0.3">
      <c r="A1400" s="21" t="s">
        <v>1404</v>
      </c>
      <c r="B1400" s="21" t="s">
        <v>7942</v>
      </c>
      <c r="C1400" s="21" t="s">
        <v>7921</v>
      </c>
      <c r="D1400" s="21" t="s">
        <v>7934</v>
      </c>
      <c r="E1400" s="22">
        <v>45506</v>
      </c>
      <c r="F1400" s="23">
        <v>6633</v>
      </c>
      <c r="G1400" s="21">
        <v>415</v>
      </c>
      <c r="H1400" s="21" t="s">
        <v>9</v>
      </c>
      <c r="I1400" s="21">
        <f>IF(shipments[[#This Row],[Boxes]]&gt;0,shipments[[#This Row],[Amount]]/shipments[[#This Row],[Boxes]],"NA")</f>
        <v>15.983132530120482</v>
      </c>
      <c r="J1400" s="21" t="str">
        <f>IF(shipments[[#This Row],[Order_Status]] = "Delivered","Yes","No")</f>
        <v>No</v>
      </c>
      <c r="K1400" s="21" t="str">
        <f>TEXT(shipments[[#This Row],[Shipdate]],"MMMM")</f>
        <v>August</v>
      </c>
      <c r="L1400" s="21">
        <f>YEAR(shipments[[#This Row],[Shipdate]])</f>
        <v>2024</v>
      </c>
    </row>
    <row r="1401" spans="1:12" x14ac:dyDescent="0.3">
      <c r="A1401" t="s">
        <v>1405</v>
      </c>
      <c r="B1401" t="s">
        <v>7942</v>
      </c>
      <c r="C1401" t="s">
        <v>7922</v>
      </c>
      <c r="D1401" t="s">
        <v>7938</v>
      </c>
      <c r="E1401" s="1">
        <v>45159</v>
      </c>
      <c r="F1401" s="6">
        <v>2414.25</v>
      </c>
      <c r="G1401">
        <v>121</v>
      </c>
      <c r="H1401" t="s">
        <v>3</v>
      </c>
      <c r="I1401">
        <f>IF(shipments[[#This Row],[Boxes]]&gt;0,shipments[[#This Row],[Amount]]/shipments[[#This Row],[Boxes]],"NA")</f>
        <v>19.952479338842974</v>
      </c>
      <c r="J1401" t="str">
        <f>IF(shipments[[#This Row],[Order_Status]] = "Delivered","Yes","No")</f>
        <v>Yes</v>
      </c>
      <c r="K1401" t="str">
        <f>TEXT(shipments[[#This Row],[Shipdate]],"MMMM")</f>
        <v>August</v>
      </c>
      <c r="L1401">
        <f>YEAR(shipments[[#This Row],[Shipdate]])</f>
        <v>2023</v>
      </c>
    </row>
    <row r="1402" spans="1:12" x14ac:dyDescent="0.3">
      <c r="A1402" t="s">
        <v>1406</v>
      </c>
      <c r="B1402" t="s">
        <v>7942</v>
      </c>
      <c r="C1402" t="s">
        <v>7922</v>
      </c>
      <c r="D1402" t="s">
        <v>7937</v>
      </c>
      <c r="E1402" s="1">
        <v>45453</v>
      </c>
      <c r="F1402" s="6">
        <v>9733.5</v>
      </c>
      <c r="G1402">
        <v>487</v>
      </c>
      <c r="H1402" t="s">
        <v>3</v>
      </c>
      <c r="I1402">
        <f>IF(shipments[[#This Row],[Boxes]]&gt;0,shipments[[#This Row],[Amount]]/shipments[[#This Row],[Boxes]],"NA")</f>
        <v>19.986652977412732</v>
      </c>
      <c r="J1402" t="str">
        <f>IF(shipments[[#This Row],[Order_Status]] = "Delivered","Yes","No")</f>
        <v>Yes</v>
      </c>
      <c r="K1402" t="str">
        <f>TEXT(shipments[[#This Row],[Shipdate]],"MMMM")</f>
        <v>June</v>
      </c>
      <c r="L1402">
        <f>YEAR(shipments[[#This Row],[Shipdate]])</f>
        <v>2024</v>
      </c>
    </row>
    <row r="1403" spans="1:12" x14ac:dyDescent="0.3">
      <c r="A1403" t="s">
        <v>1407</v>
      </c>
      <c r="B1403" t="s">
        <v>7942</v>
      </c>
      <c r="C1403" t="s">
        <v>7922</v>
      </c>
      <c r="D1403" t="s">
        <v>7938</v>
      </c>
      <c r="E1403" s="1">
        <v>45138</v>
      </c>
      <c r="F1403" s="6">
        <v>4788</v>
      </c>
      <c r="G1403">
        <v>228</v>
      </c>
      <c r="H1403" t="s">
        <v>3</v>
      </c>
      <c r="I1403">
        <f>IF(shipments[[#This Row],[Boxes]]&gt;0,shipments[[#This Row],[Amount]]/shipments[[#This Row],[Boxes]],"NA")</f>
        <v>21</v>
      </c>
      <c r="J1403" t="str">
        <f>IF(shipments[[#This Row],[Order_Status]] = "Delivered","Yes","No")</f>
        <v>Yes</v>
      </c>
      <c r="K1403" t="str">
        <f>TEXT(shipments[[#This Row],[Shipdate]],"MMMM")</f>
        <v>July</v>
      </c>
      <c r="L1403">
        <f>YEAR(shipments[[#This Row],[Shipdate]])</f>
        <v>2023</v>
      </c>
    </row>
    <row r="1404" spans="1:12" x14ac:dyDescent="0.3">
      <c r="A1404" s="21" t="s">
        <v>1408</v>
      </c>
      <c r="B1404" s="21" t="s">
        <v>7942</v>
      </c>
      <c r="C1404" s="21" t="s">
        <v>7923</v>
      </c>
      <c r="D1404" s="21" t="s">
        <v>7936</v>
      </c>
      <c r="E1404" s="22">
        <v>45475</v>
      </c>
      <c r="F1404" s="23">
        <v>7400.25</v>
      </c>
      <c r="G1404" s="21">
        <v>570</v>
      </c>
      <c r="H1404" s="21" t="s">
        <v>25</v>
      </c>
      <c r="I1404" s="21">
        <f>IF(shipments[[#This Row],[Boxes]]&gt;0,shipments[[#This Row],[Amount]]/shipments[[#This Row],[Boxes]],"NA")</f>
        <v>12.982894736842105</v>
      </c>
      <c r="J1404" s="21" t="str">
        <f>IF(shipments[[#This Row],[Order_Status]] = "Delivered","Yes","No")</f>
        <v>No</v>
      </c>
      <c r="K1404" s="21" t="str">
        <f>TEXT(shipments[[#This Row],[Shipdate]],"MMMM")</f>
        <v>July</v>
      </c>
      <c r="L1404" s="21">
        <f>YEAR(shipments[[#This Row],[Shipdate]])</f>
        <v>2024</v>
      </c>
    </row>
    <row r="1405" spans="1:12" x14ac:dyDescent="0.3">
      <c r="A1405" t="s">
        <v>1409</v>
      </c>
      <c r="B1405" t="s">
        <v>7942</v>
      </c>
      <c r="C1405" t="s">
        <v>7923</v>
      </c>
      <c r="D1405" t="s">
        <v>7937</v>
      </c>
      <c r="E1405" s="1">
        <v>45285</v>
      </c>
      <c r="F1405" s="6">
        <v>7283.25</v>
      </c>
      <c r="G1405">
        <v>486</v>
      </c>
      <c r="H1405" t="s">
        <v>3</v>
      </c>
      <c r="I1405">
        <f>IF(shipments[[#This Row],[Boxes]]&gt;0,shipments[[#This Row],[Amount]]/shipments[[#This Row],[Boxes]],"NA")</f>
        <v>14.986111111111111</v>
      </c>
      <c r="J1405" t="str">
        <f>IF(shipments[[#This Row],[Order_Status]] = "Delivered","Yes","No")</f>
        <v>Yes</v>
      </c>
      <c r="K1405" t="str">
        <f>TEXT(shipments[[#This Row],[Shipdate]],"MMMM")</f>
        <v>December</v>
      </c>
      <c r="L1405">
        <f>YEAR(shipments[[#This Row],[Shipdate]])</f>
        <v>2023</v>
      </c>
    </row>
    <row r="1406" spans="1:12" x14ac:dyDescent="0.3">
      <c r="A1406" t="s">
        <v>1410</v>
      </c>
      <c r="B1406" t="s">
        <v>7942</v>
      </c>
      <c r="C1406" t="s">
        <v>7923</v>
      </c>
      <c r="D1406" t="s">
        <v>7935</v>
      </c>
      <c r="E1406" s="1">
        <v>45196</v>
      </c>
      <c r="F1406" s="6">
        <v>7272</v>
      </c>
      <c r="G1406">
        <v>485</v>
      </c>
      <c r="H1406" t="s">
        <v>3</v>
      </c>
      <c r="I1406">
        <f>IF(shipments[[#This Row],[Boxes]]&gt;0,shipments[[#This Row],[Amount]]/shipments[[#This Row],[Boxes]],"NA")</f>
        <v>14.993814432989691</v>
      </c>
      <c r="J1406" t="str">
        <f>IF(shipments[[#This Row],[Order_Status]] = "Delivered","Yes","No")</f>
        <v>Yes</v>
      </c>
      <c r="K1406" t="str">
        <f>TEXT(shipments[[#This Row],[Shipdate]],"MMMM")</f>
        <v>September</v>
      </c>
      <c r="L1406">
        <f>YEAR(shipments[[#This Row],[Shipdate]])</f>
        <v>2023</v>
      </c>
    </row>
    <row r="1407" spans="1:12" x14ac:dyDescent="0.3">
      <c r="A1407" t="s">
        <v>1411</v>
      </c>
      <c r="B1407" t="s">
        <v>7942</v>
      </c>
      <c r="C1407" t="s">
        <v>7923</v>
      </c>
      <c r="D1407" t="s">
        <v>7938</v>
      </c>
      <c r="E1407" s="1">
        <v>44957</v>
      </c>
      <c r="F1407" s="6">
        <v>7447.5</v>
      </c>
      <c r="G1407">
        <v>497</v>
      </c>
      <c r="H1407" t="s">
        <v>3</v>
      </c>
      <c r="I1407">
        <f>IF(shipments[[#This Row],[Boxes]]&gt;0,shipments[[#This Row],[Amount]]/shipments[[#This Row],[Boxes]],"NA")</f>
        <v>14.984909456740443</v>
      </c>
      <c r="J1407" t="str">
        <f>IF(shipments[[#This Row],[Order_Status]] = "Delivered","Yes","No")</f>
        <v>Yes</v>
      </c>
      <c r="K1407" t="str">
        <f>TEXT(shipments[[#This Row],[Shipdate]],"MMMM")</f>
        <v>January</v>
      </c>
      <c r="L1407">
        <f>YEAR(shipments[[#This Row],[Shipdate]])</f>
        <v>2023</v>
      </c>
    </row>
    <row r="1408" spans="1:12" x14ac:dyDescent="0.3">
      <c r="A1408" t="s">
        <v>1412</v>
      </c>
      <c r="B1408" t="s">
        <v>7942</v>
      </c>
      <c r="C1408" t="s">
        <v>7923</v>
      </c>
      <c r="D1408" t="s">
        <v>7936</v>
      </c>
      <c r="E1408" s="1">
        <v>45026</v>
      </c>
      <c r="F1408" s="6">
        <v>393.75</v>
      </c>
      <c r="G1408">
        <v>24</v>
      </c>
      <c r="H1408" t="s">
        <v>3</v>
      </c>
      <c r="I1408">
        <f>IF(shipments[[#This Row],[Boxes]]&gt;0,shipments[[#This Row],[Amount]]/shipments[[#This Row],[Boxes]],"NA")</f>
        <v>16.40625</v>
      </c>
      <c r="J1408" t="str">
        <f>IF(shipments[[#This Row],[Order_Status]] = "Delivered","Yes","No")</f>
        <v>Yes</v>
      </c>
      <c r="K1408" t="str">
        <f>TEXT(shipments[[#This Row],[Shipdate]],"MMMM")</f>
        <v>April</v>
      </c>
      <c r="L1408">
        <f>YEAR(shipments[[#This Row],[Shipdate]])</f>
        <v>2023</v>
      </c>
    </row>
    <row r="1409" spans="1:12" x14ac:dyDescent="0.3">
      <c r="A1409" t="s">
        <v>1413</v>
      </c>
      <c r="B1409" t="s">
        <v>7942</v>
      </c>
      <c r="C1409" t="s">
        <v>7923</v>
      </c>
      <c r="D1409" t="s">
        <v>7938</v>
      </c>
      <c r="E1409" s="1">
        <v>44979</v>
      </c>
      <c r="F1409" s="6">
        <v>8131.5</v>
      </c>
      <c r="G1409">
        <v>581</v>
      </c>
      <c r="H1409" t="s">
        <v>3</v>
      </c>
      <c r="I1409">
        <f>IF(shipments[[#This Row],[Boxes]]&gt;0,shipments[[#This Row],[Amount]]/shipments[[#This Row],[Boxes]],"NA")</f>
        <v>13.995697074010327</v>
      </c>
      <c r="J1409" t="str">
        <f>IF(shipments[[#This Row],[Order_Status]] = "Delivered","Yes","No")</f>
        <v>Yes</v>
      </c>
      <c r="K1409" t="str">
        <f>TEXT(shipments[[#This Row],[Shipdate]],"MMMM")</f>
        <v>February</v>
      </c>
      <c r="L1409">
        <f>YEAR(shipments[[#This Row],[Shipdate]])</f>
        <v>2023</v>
      </c>
    </row>
    <row r="1410" spans="1:12" x14ac:dyDescent="0.3">
      <c r="A1410" t="s">
        <v>1414</v>
      </c>
      <c r="B1410" t="s">
        <v>7942</v>
      </c>
      <c r="C1410" t="s">
        <v>7924</v>
      </c>
      <c r="D1410" t="s">
        <v>7939</v>
      </c>
      <c r="E1410" s="1">
        <v>45232</v>
      </c>
      <c r="F1410" s="6">
        <v>3858.75</v>
      </c>
      <c r="G1410">
        <v>483</v>
      </c>
      <c r="H1410" t="s">
        <v>3</v>
      </c>
      <c r="I1410">
        <f>IF(shipments[[#This Row],[Boxes]]&gt;0,shipments[[#This Row],[Amount]]/shipments[[#This Row],[Boxes]],"NA")</f>
        <v>7.9891304347826084</v>
      </c>
      <c r="J1410" t="str">
        <f>IF(shipments[[#This Row],[Order_Status]] = "Delivered","Yes","No")</f>
        <v>Yes</v>
      </c>
      <c r="K1410" t="str">
        <f>TEXT(shipments[[#This Row],[Shipdate]],"MMMM")</f>
        <v>November</v>
      </c>
      <c r="L1410">
        <f>YEAR(shipments[[#This Row],[Shipdate]])</f>
        <v>2023</v>
      </c>
    </row>
    <row r="1411" spans="1:12" x14ac:dyDescent="0.3">
      <c r="A1411" t="s">
        <v>1415</v>
      </c>
      <c r="B1411" t="s">
        <v>7942</v>
      </c>
      <c r="C1411" t="s">
        <v>7924</v>
      </c>
      <c r="D1411" t="s">
        <v>7939</v>
      </c>
      <c r="E1411" s="1">
        <v>45334</v>
      </c>
      <c r="F1411" s="6">
        <v>1926</v>
      </c>
      <c r="G1411">
        <v>193</v>
      </c>
      <c r="H1411" t="s">
        <v>3</v>
      </c>
      <c r="I1411">
        <f>IF(shipments[[#This Row],[Boxes]]&gt;0,shipments[[#This Row],[Amount]]/shipments[[#This Row],[Boxes]],"NA")</f>
        <v>9.9792746113989637</v>
      </c>
      <c r="J1411" t="str">
        <f>IF(shipments[[#This Row],[Order_Status]] = "Delivered","Yes","No")</f>
        <v>Yes</v>
      </c>
      <c r="K1411" t="str">
        <f>TEXT(shipments[[#This Row],[Shipdate]],"MMMM")</f>
        <v>February</v>
      </c>
      <c r="L1411">
        <f>YEAR(shipments[[#This Row],[Shipdate]])</f>
        <v>2024</v>
      </c>
    </row>
    <row r="1412" spans="1:12" x14ac:dyDescent="0.3">
      <c r="A1412" t="s">
        <v>1416</v>
      </c>
      <c r="B1412" t="s">
        <v>7942</v>
      </c>
      <c r="C1412" t="s">
        <v>7924</v>
      </c>
      <c r="D1412" t="s">
        <v>7937</v>
      </c>
      <c r="E1412" s="1">
        <v>45133</v>
      </c>
      <c r="F1412" s="6">
        <v>12350.25</v>
      </c>
      <c r="G1412">
        <v>1236</v>
      </c>
      <c r="H1412" t="s">
        <v>3</v>
      </c>
      <c r="I1412">
        <f>IF(shipments[[#This Row],[Boxes]]&gt;0,shipments[[#This Row],[Amount]]/shipments[[#This Row],[Boxes]],"NA")</f>
        <v>9.9921116504854375</v>
      </c>
      <c r="J1412" t="str">
        <f>IF(shipments[[#This Row],[Order_Status]] = "Delivered","Yes","No")</f>
        <v>Yes</v>
      </c>
      <c r="K1412" t="str">
        <f>TEXT(shipments[[#This Row],[Shipdate]],"MMMM")</f>
        <v>July</v>
      </c>
      <c r="L1412">
        <f>YEAR(shipments[[#This Row],[Shipdate]])</f>
        <v>2023</v>
      </c>
    </row>
    <row r="1413" spans="1:12" x14ac:dyDescent="0.3">
      <c r="A1413" s="21" t="s">
        <v>1417</v>
      </c>
      <c r="B1413" s="21" t="s">
        <v>7942</v>
      </c>
      <c r="C1413" s="21" t="s">
        <v>7924</v>
      </c>
      <c r="D1413" s="21" t="s">
        <v>7934</v>
      </c>
      <c r="E1413" s="22">
        <v>45546</v>
      </c>
      <c r="F1413" s="23">
        <v>10217.25</v>
      </c>
      <c r="G1413" s="21">
        <v>1278</v>
      </c>
      <c r="H1413" s="21" t="s">
        <v>16</v>
      </c>
      <c r="I1413" s="21">
        <f>IF(shipments[[#This Row],[Boxes]]&gt;0,shipments[[#This Row],[Amount]]/shipments[[#This Row],[Boxes]],"NA")</f>
        <v>7.994718309859155</v>
      </c>
      <c r="J1413" s="21" t="str">
        <f>IF(shipments[[#This Row],[Order_Status]] = "Delivered","Yes","No")</f>
        <v>No</v>
      </c>
      <c r="K1413" s="21" t="str">
        <f>TEXT(shipments[[#This Row],[Shipdate]],"MMMM")</f>
        <v>September</v>
      </c>
      <c r="L1413" s="21">
        <f>YEAR(shipments[[#This Row],[Shipdate]])</f>
        <v>2024</v>
      </c>
    </row>
    <row r="1414" spans="1:12" x14ac:dyDescent="0.3">
      <c r="A1414" t="s">
        <v>1418</v>
      </c>
      <c r="B1414" t="s">
        <v>7942</v>
      </c>
      <c r="C1414" t="s">
        <v>7924</v>
      </c>
      <c r="D1414" t="s">
        <v>7938</v>
      </c>
      <c r="E1414" s="1">
        <v>45111</v>
      </c>
      <c r="F1414" s="6">
        <v>1665</v>
      </c>
      <c r="G1414">
        <v>238</v>
      </c>
      <c r="H1414" t="s">
        <v>3</v>
      </c>
      <c r="I1414">
        <f>IF(shipments[[#This Row],[Boxes]]&gt;0,shipments[[#This Row],[Amount]]/shipments[[#This Row],[Boxes]],"NA")</f>
        <v>6.9957983193277311</v>
      </c>
      <c r="J1414" t="str">
        <f>IF(shipments[[#This Row],[Order_Status]] = "Delivered","Yes","No")</f>
        <v>Yes</v>
      </c>
      <c r="K1414" t="str">
        <f>TEXT(shipments[[#This Row],[Shipdate]],"MMMM")</f>
        <v>July</v>
      </c>
      <c r="L1414">
        <f>YEAR(shipments[[#This Row],[Shipdate]])</f>
        <v>2023</v>
      </c>
    </row>
    <row r="1415" spans="1:12" x14ac:dyDescent="0.3">
      <c r="A1415" t="s">
        <v>1419</v>
      </c>
      <c r="B1415" t="s">
        <v>7942</v>
      </c>
      <c r="C1415" t="s">
        <v>7924</v>
      </c>
      <c r="D1415" t="s">
        <v>7939</v>
      </c>
      <c r="E1415" s="1">
        <v>45007</v>
      </c>
      <c r="F1415" s="6">
        <v>5926.5</v>
      </c>
      <c r="G1415">
        <v>988</v>
      </c>
      <c r="H1415" t="s">
        <v>3</v>
      </c>
      <c r="I1415">
        <f>IF(shipments[[#This Row],[Boxes]]&gt;0,shipments[[#This Row],[Amount]]/shipments[[#This Row],[Boxes]],"NA")</f>
        <v>5.9984817813765181</v>
      </c>
      <c r="J1415" t="str">
        <f>IF(shipments[[#This Row],[Order_Status]] = "Delivered","Yes","No")</f>
        <v>Yes</v>
      </c>
      <c r="K1415" t="str">
        <f>TEXT(shipments[[#This Row],[Shipdate]],"MMMM")</f>
        <v>March</v>
      </c>
      <c r="L1415">
        <f>YEAR(shipments[[#This Row],[Shipdate]])</f>
        <v>2023</v>
      </c>
    </row>
    <row r="1416" spans="1:12" x14ac:dyDescent="0.3">
      <c r="A1416" t="s">
        <v>1420</v>
      </c>
      <c r="B1416" t="s">
        <v>7942</v>
      </c>
      <c r="C1416" t="s">
        <v>7925</v>
      </c>
      <c r="D1416" t="s">
        <v>7939</v>
      </c>
      <c r="E1416" s="1">
        <v>45289</v>
      </c>
      <c r="F1416" s="6">
        <v>3469.5</v>
      </c>
      <c r="G1416">
        <v>205</v>
      </c>
      <c r="H1416" t="s">
        <v>3</v>
      </c>
      <c r="I1416">
        <f>IF(shipments[[#This Row],[Boxes]]&gt;0,shipments[[#This Row],[Amount]]/shipments[[#This Row],[Boxes]],"NA")</f>
        <v>16.92439024390244</v>
      </c>
      <c r="J1416" t="str">
        <f>IF(shipments[[#This Row],[Order_Status]] = "Delivered","Yes","No")</f>
        <v>Yes</v>
      </c>
      <c r="K1416" t="str">
        <f>TEXT(shipments[[#This Row],[Shipdate]],"MMMM")</f>
        <v>December</v>
      </c>
      <c r="L1416">
        <f>YEAR(shipments[[#This Row],[Shipdate]])</f>
        <v>2023</v>
      </c>
    </row>
    <row r="1417" spans="1:12" x14ac:dyDescent="0.3">
      <c r="A1417" t="s">
        <v>1421</v>
      </c>
      <c r="B1417" t="s">
        <v>7942</v>
      </c>
      <c r="C1417" t="s">
        <v>7925</v>
      </c>
      <c r="D1417" t="s">
        <v>7939</v>
      </c>
      <c r="E1417" s="1">
        <v>45117</v>
      </c>
      <c r="F1417" s="6">
        <v>5771.25</v>
      </c>
      <c r="G1417">
        <v>385</v>
      </c>
      <c r="H1417" t="s">
        <v>3</v>
      </c>
      <c r="I1417">
        <f>IF(shipments[[#This Row],[Boxes]]&gt;0,shipments[[#This Row],[Amount]]/shipments[[#This Row],[Boxes]],"NA")</f>
        <v>14.99025974025974</v>
      </c>
      <c r="J1417" t="str">
        <f>IF(shipments[[#This Row],[Order_Status]] = "Delivered","Yes","No")</f>
        <v>Yes</v>
      </c>
      <c r="K1417" t="str">
        <f>TEXT(shipments[[#This Row],[Shipdate]],"MMMM")</f>
        <v>July</v>
      </c>
      <c r="L1417">
        <f>YEAR(shipments[[#This Row],[Shipdate]])</f>
        <v>2023</v>
      </c>
    </row>
    <row r="1418" spans="1:12" x14ac:dyDescent="0.3">
      <c r="A1418" t="s">
        <v>1422</v>
      </c>
      <c r="B1418" t="s">
        <v>7942</v>
      </c>
      <c r="C1418" t="s">
        <v>7926</v>
      </c>
      <c r="D1418" t="s">
        <v>7937</v>
      </c>
      <c r="E1418" s="1">
        <v>45268</v>
      </c>
      <c r="F1418" s="6">
        <v>10104.75</v>
      </c>
      <c r="G1418">
        <v>482</v>
      </c>
      <c r="H1418" t="s">
        <v>3</v>
      </c>
      <c r="I1418">
        <f>IF(shipments[[#This Row],[Boxes]]&gt;0,shipments[[#This Row],[Amount]]/shipments[[#This Row],[Boxes]],"NA")</f>
        <v>20.964211618257263</v>
      </c>
      <c r="J1418" t="str">
        <f>IF(shipments[[#This Row],[Order_Status]] = "Delivered","Yes","No")</f>
        <v>Yes</v>
      </c>
      <c r="K1418" t="str">
        <f>TEXT(shipments[[#This Row],[Shipdate]],"MMMM")</f>
        <v>December</v>
      </c>
      <c r="L1418">
        <f>YEAR(shipments[[#This Row],[Shipdate]])</f>
        <v>2023</v>
      </c>
    </row>
    <row r="1419" spans="1:12" x14ac:dyDescent="0.3">
      <c r="A1419" t="s">
        <v>1423</v>
      </c>
      <c r="B1419" t="s">
        <v>7942</v>
      </c>
      <c r="C1419" t="s">
        <v>7927</v>
      </c>
      <c r="D1419" t="s">
        <v>7934</v>
      </c>
      <c r="E1419" s="1">
        <v>45295</v>
      </c>
      <c r="F1419" s="6">
        <v>6664.5</v>
      </c>
      <c r="G1419">
        <v>417</v>
      </c>
      <c r="H1419" t="s">
        <v>3</v>
      </c>
      <c r="I1419">
        <f>IF(shipments[[#This Row],[Boxes]]&gt;0,shipments[[#This Row],[Amount]]/shipments[[#This Row],[Boxes]],"NA")</f>
        <v>15.982014388489208</v>
      </c>
      <c r="J1419" t="str">
        <f>IF(shipments[[#This Row],[Order_Status]] = "Delivered","Yes","No")</f>
        <v>Yes</v>
      </c>
      <c r="K1419" t="str">
        <f>TEXT(shipments[[#This Row],[Shipdate]],"MMMM")</f>
        <v>January</v>
      </c>
      <c r="L1419">
        <f>YEAR(shipments[[#This Row],[Shipdate]])</f>
        <v>2024</v>
      </c>
    </row>
    <row r="1420" spans="1:12" x14ac:dyDescent="0.3">
      <c r="A1420" t="s">
        <v>1424</v>
      </c>
      <c r="B1420" t="s">
        <v>7942</v>
      </c>
      <c r="C1420" t="s">
        <v>7927</v>
      </c>
      <c r="D1420" t="s">
        <v>7939</v>
      </c>
      <c r="E1420" s="1">
        <v>45358</v>
      </c>
      <c r="F1420" s="6">
        <v>2760.75</v>
      </c>
      <c r="G1420">
        <v>154</v>
      </c>
      <c r="H1420" t="s">
        <v>3</v>
      </c>
      <c r="I1420">
        <f>IF(shipments[[#This Row],[Boxes]]&gt;0,shipments[[#This Row],[Amount]]/shipments[[#This Row],[Boxes]],"NA")</f>
        <v>17.926948051948052</v>
      </c>
      <c r="J1420" t="str">
        <f>IF(shipments[[#This Row],[Order_Status]] = "Delivered","Yes","No")</f>
        <v>Yes</v>
      </c>
      <c r="K1420" t="str">
        <f>TEXT(shipments[[#This Row],[Shipdate]],"MMMM")</f>
        <v>March</v>
      </c>
      <c r="L1420">
        <f>YEAR(shipments[[#This Row],[Shipdate]])</f>
        <v>2024</v>
      </c>
    </row>
    <row r="1421" spans="1:12" x14ac:dyDescent="0.3">
      <c r="A1421" t="s">
        <v>1425</v>
      </c>
      <c r="B1421" t="s">
        <v>7942</v>
      </c>
      <c r="C1421" t="s">
        <v>7927</v>
      </c>
      <c r="D1421" t="s">
        <v>7935</v>
      </c>
      <c r="E1421" s="1">
        <v>45273</v>
      </c>
      <c r="F1421" s="6">
        <v>8993.25</v>
      </c>
      <c r="G1421">
        <v>643</v>
      </c>
      <c r="H1421" t="s">
        <v>3</v>
      </c>
      <c r="I1421">
        <f>IF(shipments[[#This Row],[Boxes]]&gt;0,shipments[[#This Row],[Amount]]/shipments[[#This Row],[Boxes]],"NA")</f>
        <v>13.986391912908243</v>
      </c>
      <c r="J1421" t="str">
        <f>IF(shipments[[#This Row],[Order_Status]] = "Delivered","Yes","No")</f>
        <v>Yes</v>
      </c>
      <c r="K1421" t="str">
        <f>TEXT(shipments[[#This Row],[Shipdate]],"MMMM")</f>
        <v>December</v>
      </c>
      <c r="L1421">
        <f>YEAR(shipments[[#This Row],[Shipdate]])</f>
        <v>2023</v>
      </c>
    </row>
    <row r="1422" spans="1:12" x14ac:dyDescent="0.3">
      <c r="A1422" t="s">
        <v>1426</v>
      </c>
      <c r="B1422" t="s">
        <v>7942</v>
      </c>
      <c r="C1422" t="s">
        <v>7927</v>
      </c>
      <c r="D1422" t="s">
        <v>7939</v>
      </c>
      <c r="E1422" s="1">
        <v>45013</v>
      </c>
      <c r="F1422" s="6">
        <v>8916.75</v>
      </c>
      <c r="G1422">
        <v>496</v>
      </c>
      <c r="H1422" t="s">
        <v>3</v>
      </c>
      <c r="I1422">
        <f>IF(shipments[[#This Row],[Boxes]]&gt;0,shipments[[#This Row],[Amount]]/shipments[[#This Row],[Boxes]],"NA")</f>
        <v>17.977318548387096</v>
      </c>
      <c r="J1422" t="str">
        <f>IF(shipments[[#This Row],[Order_Status]] = "Delivered","Yes","No")</f>
        <v>Yes</v>
      </c>
      <c r="K1422" t="str">
        <f>TEXT(shipments[[#This Row],[Shipdate]],"MMMM")</f>
        <v>March</v>
      </c>
      <c r="L1422">
        <f>YEAR(shipments[[#This Row],[Shipdate]])</f>
        <v>2023</v>
      </c>
    </row>
    <row r="1423" spans="1:12" x14ac:dyDescent="0.3">
      <c r="A1423" t="s">
        <v>1427</v>
      </c>
      <c r="B1423" t="s">
        <v>7942</v>
      </c>
      <c r="C1423" t="s">
        <v>7927</v>
      </c>
      <c r="D1423" t="s">
        <v>7937</v>
      </c>
      <c r="E1423" s="1">
        <v>45063</v>
      </c>
      <c r="F1423" s="6">
        <v>3663</v>
      </c>
      <c r="G1423">
        <v>216</v>
      </c>
      <c r="H1423" t="s">
        <v>3</v>
      </c>
      <c r="I1423">
        <f>IF(shipments[[#This Row],[Boxes]]&gt;0,shipments[[#This Row],[Amount]]/shipments[[#This Row],[Boxes]],"NA")</f>
        <v>16.958333333333332</v>
      </c>
      <c r="J1423" t="str">
        <f>IF(shipments[[#This Row],[Order_Status]] = "Delivered","Yes","No")</f>
        <v>Yes</v>
      </c>
      <c r="K1423" t="str">
        <f>TEXT(shipments[[#This Row],[Shipdate]],"MMMM")</f>
        <v>May</v>
      </c>
      <c r="L1423">
        <f>YEAR(shipments[[#This Row],[Shipdate]])</f>
        <v>2023</v>
      </c>
    </row>
    <row r="1424" spans="1:12" x14ac:dyDescent="0.3">
      <c r="A1424" t="s">
        <v>1428</v>
      </c>
      <c r="B1424" t="s">
        <v>7942</v>
      </c>
      <c r="C1424" t="s">
        <v>7928</v>
      </c>
      <c r="D1424" t="s">
        <v>7938</v>
      </c>
      <c r="E1424" s="1">
        <v>45176</v>
      </c>
      <c r="F1424" s="6">
        <v>186.75</v>
      </c>
      <c r="G1424">
        <v>21</v>
      </c>
      <c r="H1424" t="s">
        <v>3</v>
      </c>
      <c r="I1424">
        <f>IF(shipments[[#This Row],[Boxes]]&gt;0,shipments[[#This Row],[Amount]]/shipments[[#This Row],[Boxes]],"NA")</f>
        <v>8.8928571428571423</v>
      </c>
      <c r="J1424" t="str">
        <f>IF(shipments[[#This Row],[Order_Status]] = "Delivered","Yes","No")</f>
        <v>Yes</v>
      </c>
      <c r="K1424" t="str">
        <f>TEXT(shipments[[#This Row],[Shipdate]],"MMMM")</f>
        <v>September</v>
      </c>
      <c r="L1424">
        <f>YEAR(shipments[[#This Row],[Shipdate]])</f>
        <v>2023</v>
      </c>
    </row>
    <row r="1425" spans="1:12" x14ac:dyDescent="0.3">
      <c r="A1425" t="s">
        <v>1429</v>
      </c>
      <c r="B1425" t="s">
        <v>7942</v>
      </c>
      <c r="C1425" t="s">
        <v>7928</v>
      </c>
      <c r="D1425" t="s">
        <v>7939</v>
      </c>
      <c r="E1425" s="1">
        <v>45142</v>
      </c>
      <c r="F1425" s="6">
        <v>23476.5</v>
      </c>
      <c r="G1425">
        <v>3354</v>
      </c>
      <c r="H1425" t="s">
        <v>3</v>
      </c>
      <c r="I1425">
        <f>IF(shipments[[#This Row],[Boxes]]&gt;0,shipments[[#This Row],[Amount]]/shipments[[#This Row],[Boxes]],"NA")</f>
        <v>6.9995527728085865</v>
      </c>
      <c r="J1425" t="str">
        <f>IF(shipments[[#This Row],[Order_Status]] = "Delivered","Yes","No")</f>
        <v>Yes</v>
      </c>
      <c r="K1425" t="str">
        <f>TEXT(shipments[[#This Row],[Shipdate]],"MMMM")</f>
        <v>August</v>
      </c>
      <c r="L1425">
        <f>YEAR(shipments[[#This Row],[Shipdate]])</f>
        <v>2023</v>
      </c>
    </row>
    <row r="1426" spans="1:12" x14ac:dyDescent="0.3">
      <c r="A1426" s="21" t="s">
        <v>1430</v>
      </c>
      <c r="B1426" s="21" t="s">
        <v>7942</v>
      </c>
      <c r="C1426" s="21" t="s">
        <v>7928</v>
      </c>
      <c r="D1426" s="21" t="s">
        <v>7939</v>
      </c>
      <c r="E1426" s="22">
        <v>45562</v>
      </c>
      <c r="F1426" s="23">
        <v>1982.25</v>
      </c>
      <c r="G1426" s="21">
        <v>248</v>
      </c>
      <c r="H1426" s="21" t="s">
        <v>16</v>
      </c>
      <c r="I1426" s="21">
        <f>IF(shipments[[#This Row],[Boxes]]&gt;0,shipments[[#This Row],[Amount]]/shipments[[#This Row],[Boxes]],"NA")</f>
        <v>7.992943548387097</v>
      </c>
      <c r="J1426" s="21" t="str">
        <f>IF(shipments[[#This Row],[Order_Status]] = "Delivered","Yes","No")</f>
        <v>No</v>
      </c>
      <c r="K1426" s="21" t="str">
        <f>TEXT(shipments[[#This Row],[Shipdate]],"MMMM")</f>
        <v>September</v>
      </c>
      <c r="L1426" s="21">
        <f>YEAR(shipments[[#This Row],[Shipdate]])</f>
        <v>2024</v>
      </c>
    </row>
    <row r="1427" spans="1:12" x14ac:dyDescent="0.3">
      <c r="A1427" t="s">
        <v>1431</v>
      </c>
      <c r="B1427" t="s">
        <v>7942</v>
      </c>
      <c r="C1427" t="s">
        <v>7928</v>
      </c>
      <c r="D1427" t="s">
        <v>7939</v>
      </c>
      <c r="E1427" s="1">
        <v>45160</v>
      </c>
      <c r="F1427" s="6">
        <v>4781.25</v>
      </c>
      <c r="G1427">
        <v>435</v>
      </c>
      <c r="H1427" t="s">
        <v>3</v>
      </c>
      <c r="I1427">
        <f>IF(shipments[[#This Row],[Boxes]]&gt;0,shipments[[#This Row],[Amount]]/shipments[[#This Row],[Boxes]],"NA")</f>
        <v>10.991379310344827</v>
      </c>
      <c r="J1427" t="str">
        <f>IF(shipments[[#This Row],[Order_Status]] = "Delivered","Yes","No")</f>
        <v>Yes</v>
      </c>
      <c r="K1427" t="str">
        <f>TEXT(shipments[[#This Row],[Shipdate]],"MMMM")</f>
        <v>August</v>
      </c>
      <c r="L1427">
        <f>YEAR(shipments[[#This Row],[Shipdate]])</f>
        <v>2023</v>
      </c>
    </row>
    <row r="1428" spans="1:12" x14ac:dyDescent="0.3">
      <c r="A1428" t="s">
        <v>1432</v>
      </c>
      <c r="B1428" t="s">
        <v>7942</v>
      </c>
      <c r="C1428" t="s">
        <v>7929</v>
      </c>
      <c r="D1428" t="s">
        <v>7938</v>
      </c>
      <c r="E1428" s="1">
        <v>44995</v>
      </c>
      <c r="F1428" s="6">
        <v>28874.25</v>
      </c>
      <c r="G1428">
        <v>3209</v>
      </c>
      <c r="H1428" t="s">
        <v>3</v>
      </c>
      <c r="I1428">
        <f>IF(shipments[[#This Row],[Boxes]]&gt;0,shipments[[#This Row],[Amount]]/shipments[[#This Row],[Boxes]],"NA")</f>
        <v>8.9978965409784983</v>
      </c>
      <c r="J1428" t="str">
        <f>IF(shipments[[#This Row],[Order_Status]] = "Delivered","Yes","No")</f>
        <v>Yes</v>
      </c>
      <c r="K1428" t="str">
        <f>TEXT(shipments[[#This Row],[Shipdate]],"MMMM")</f>
        <v>March</v>
      </c>
      <c r="L1428">
        <f>YEAR(shipments[[#This Row],[Shipdate]])</f>
        <v>2023</v>
      </c>
    </row>
    <row r="1429" spans="1:12" x14ac:dyDescent="0.3">
      <c r="A1429" t="s">
        <v>1433</v>
      </c>
      <c r="B1429" t="s">
        <v>7942</v>
      </c>
      <c r="C1429" t="s">
        <v>7929</v>
      </c>
      <c r="D1429" t="s">
        <v>7934</v>
      </c>
      <c r="E1429" s="1">
        <v>44943</v>
      </c>
      <c r="F1429" s="6">
        <v>11830.5</v>
      </c>
      <c r="G1429">
        <v>1315</v>
      </c>
      <c r="H1429" t="s">
        <v>3</v>
      </c>
      <c r="I1429">
        <f>IF(shipments[[#This Row],[Boxes]]&gt;0,shipments[[#This Row],[Amount]]/shipments[[#This Row],[Boxes]],"NA")</f>
        <v>8.9965779467680616</v>
      </c>
      <c r="J1429" t="str">
        <f>IF(shipments[[#This Row],[Order_Status]] = "Delivered","Yes","No")</f>
        <v>Yes</v>
      </c>
      <c r="K1429" t="str">
        <f>TEXT(shipments[[#This Row],[Shipdate]],"MMMM")</f>
        <v>January</v>
      </c>
      <c r="L1429">
        <f>YEAR(shipments[[#This Row],[Shipdate]])</f>
        <v>2023</v>
      </c>
    </row>
    <row r="1430" spans="1:12" x14ac:dyDescent="0.3">
      <c r="A1430" t="s">
        <v>1434</v>
      </c>
      <c r="B1430" t="s">
        <v>7942</v>
      </c>
      <c r="C1430" t="s">
        <v>7929</v>
      </c>
      <c r="D1430" t="s">
        <v>7934</v>
      </c>
      <c r="E1430" s="1">
        <v>45233</v>
      </c>
      <c r="F1430" s="6">
        <v>7146</v>
      </c>
      <c r="G1430">
        <v>794</v>
      </c>
      <c r="H1430" t="s">
        <v>3</v>
      </c>
      <c r="I1430">
        <f>IF(shipments[[#This Row],[Boxes]]&gt;0,shipments[[#This Row],[Amount]]/shipments[[#This Row],[Boxes]],"NA")</f>
        <v>9</v>
      </c>
      <c r="J1430" t="str">
        <f>IF(shipments[[#This Row],[Order_Status]] = "Delivered","Yes","No")</f>
        <v>Yes</v>
      </c>
      <c r="K1430" t="str">
        <f>TEXT(shipments[[#This Row],[Shipdate]],"MMMM")</f>
        <v>November</v>
      </c>
      <c r="L1430">
        <f>YEAR(shipments[[#This Row],[Shipdate]])</f>
        <v>2023</v>
      </c>
    </row>
    <row r="1431" spans="1:12" x14ac:dyDescent="0.3">
      <c r="A1431" t="s">
        <v>1435</v>
      </c>
      <c r="B1431" t="s">
        <v>7942</v>
      </c>
      <c r="C1431" t="s">
        <v>7929</v>
      </c>
      <c r="D1431" t="s">
        <v>7934</v>
      </c>
      <c r="E1431" s="1">
        <v>45057</v>
      </c>
      <c r="F1431" s="6">
        <v>1271.25</v>
      </c>
      <c r="G1431">
        <v>159</v>
      </c>
      <c r="H1431" t="s">
        <v>3</v>
      </c>
      <c r="I1431">
        <f>IF(shipments[[#This Row],[Boxes]]&gt;0,shipments[[#This Row],[Amount]]/shipments[[#This Row],[Boxes]],"NA")</f>
        <v>7.9952830188679247</v>
      </c>
      <c r="J1431" t="str">
        <f>IF(shipments[[#This Row],[Order_Status]] = "Delivered","Yes","No")</f>
        <v>Yes</v>
      </c>
      <c r="K1431" t="str">
        <f>TEXT(shipments[[#This Row],[Shipdate]],"MMMM")</f>
        <v>May</v>
      </c>
      <c r="L1431">
        <f>YEAR(shipments[[#This Row],[Shipdate]])</f>
        <v>2023</v>
      </c>
    </row>
    <row r="1432" spans="1:12" x14ac:dyDescent="0.3">
      <c r="A1432" s="21" t="s">
        <v>1436</v>
      </c>
      <c r="B1432" s="21" t="s">
        <v>7942</v>
      </c>
      <c r="C1432" s="21" t="s">
        <v>7929</v>
      </c>
      <c r="D1432" s="21" t="s">
        <v>7936</v>
      </c>
      <c r="E1432" s="22">
        <v>45483</v>
      </c>
      <c r="F1432" s="23">
        <v>3559.5</v>
      </c>
      <c r="G1432" s="21">
        <v>396</v>
      </c>
      <c r="H1432" s="21" t="s">
        <v>9</v>
      </c>
      <c r="I1432" s="21">
        <f>IF(shipments[[#This Row],[Boxes]]&gt;0,shipments[[#This Row],[Amount]]/shipments[[#This Row],[Boxes]],"NA")</f>
        <v>8.9886363636363633</v>
      </c>
      <c r="J1432" s="21" t="str">
        <f>IF(shipments[[#This Row],[Order_Status]] = "Delivered","Yes","No")</f>
        <v>No</v>
      </c>
      <c r="K1432" s="21" t="str">
        <f>TEXT(shipments[[#This Row],[Shipdate]],"MMMM")</f>
        <v>July</v>
      </c>
      <c r="L1432" s="21">
        <f>YEAR(shipments[[#This Row],[Shipdate]])</f>
        <v>2024</v>
      </c>
    </row>
    <row r="1433" spans="1:12" x14ac:dyDescent="0.3">
      <c r="A1433" s="21" t="s">
        <v>1437</v>
      </c>
      <c r="B1433" s="21" t="s">
        <v>7942</v>
      </c>
      <c r="C1433" s="21" t="s">
        <v>7929</v>
      </c>
      <c r="D1433" s="21" t="s">
        <v>7938</v>
      </c>
      <c r="E1433" s="22">
        <v>45495</v>
      </c>
      <c r="F1433" s="23">
        <v>6871.5</v>
      </c>
      <c r="G1433" s="21">
        <v>982</v>
      </c>
      <c r="H1433" s="21" t="s">
        <v>9</v>
      </c>
      <c r="I1433" s="21">
        <f>IF(shipments[[#This Row],[Boxes]]&gt;0,shipments[[#This Row],[Amount]]/shipments[[#This Row],[Boxes]],"NA")</f>
        <v>6.9974541751527495</v>
      </c>
      <c r="J1433" s="21" t="str">
        <f>IF(shipments[[#This Row],[Order_Status]] = "Delivered","Yes","No")</f>
        <v>No</v>
      </c>
      <c r="K1433" s="21" t="str">
        <f>TEXT(shipments[[#This Row],[Shipdate]],"MMMM")</f>
        <v>July</v>
      </c>
      <c r="L1433" s="21">
        <f>YEAR(shipments[[#This Row],[Shipdate]])</f>
        <v>2024</v>
      </c>
    </row>
    <row r="1434" spans="1:12" x14ac:dyDescent="0.3">
      <c r="A1434" t="s">
        <v>1438</v>
      </c>
      <c r="B1434" t="s">
        <v>7942</v>
      </c>
      <c r="C1434" t="s">
        <v>7929</v>
      </c>
      <c r="D1434" t="s">
        <v>7939</v>
      </c>
      <c r="E1434" s="1">
        <v>45204</v>
      </c>
      <c r="F1434" s="6">
        <v>9096.75</v>
      </c>
      <c r="G1434">
        <v>827</v>
      </c>
      <c r="H1434" t="s">
        <v>3</v>
      </c>
      <c r="I1434">
        <f>IF(shipments[[#This Row],[Boxes]]&gt;0,shipments[[#This Row],[Amount]]/shipments[[#This Row],[Boxes]],"NA")</f>
        <v>10.999697702539299</v>
      </c>
      <c r="J1434" t="str">
        <f>IF(shipments[[#This Row],[Order_Status]] = "Delivered","Yes","No")</f>
        <v>Yes</v>
      </c>
      <c r="K1434" t="str">
        <f>TEXT(shipments[[#This Row],[Shipdate]],"MMMM")</f>
        <v>October</v>
      </c>
      <c r="L1434">
        <f>YEAR(shipments[[#This Row],[Shipdate]])</f>
        <v>2023</v>
      </c>
    </row>
    <row r="1435" spans="1:12" x14ac:dyDescent="0.3">
      <c r="A1435" t="s">
        <v>1439</v>
      </c>
      <c r="B1435" t="s">
        <v>7942</v>
      </c>
      <c r="C1435" t="s">
        <v>7930</v>
      </c>
      <c r="D1435" t="s">
        <v>7939</v>
      </c>
      <c r="E1435" s="1">
        <v>45421</v>
      </c>
      <c r="F1435" s="6">
        <v>3739.5</v>
      </c>
      <c r="G1435">
        <v>129</v>
      </c>
      <c r="H1435" t="s">
        <v>3</v>
      </c>
      <c r="I1435">
        <f>IF(shipments[[#This Row],[Boxes]]&gt;0,shipments[[#This Row],[Amount]]/shipments[[#This Row],[Boxes]],"NA")</f>
        <v>28.988372093023255</v>
      </c>
      <c r="J1435" t="str">
        <f>IF(shipments[[#This Row],[Order_Status]] = "Delivered","Yes","No")</f>
        <v>Yes</v>
      </c>
      <c r="K1435" t="str">
        <f>TEXT(shipments[[#This Row],[Shipdate]],"MMMM")</f>
        <v>May</v>
      </c>
      <c r="L1435">
        <f>YEAR(shipments[[#This Row],[Shipdate]])</f>
        <v>2024</v>
      </c>
    </row>
    <row r="1436" spans="1:12" x14ac:dyDescent="0.3">
      <c r="A1436" t="s">
        <v>1440</v>
      </c>
      <c r="B1436" t="s">
        <v>7942</v>
      </c>
      <c r="C1436" t="s">
        <v>7930</v>
      </c>
      <c r="D1436" t="s">
        <v>7934</v>
      </c>
      <c r="E1436" s="1">
        <v>45159</v>
      </c>
      <c r="F1436" s="6">
        <v>12134.25</v>
      </c>
      <c r="G1436">
        <v>434</v>
      </c>
      <c r="H1436" t="s">
        <v>3</v>
      </c>
      <c r="I1436">
        <f>IF(shipments[[#This Row],[Boxes]]&gt;0,shipments[[#This Row],[Amount]]/shipments[[#This Row],[Boxes]],"NA")</f>
        <v>27.95910138248848</v>
      </c>
      <c r="J1436" t="str">
        <f>IF(shipments[[#This Row],[Order_Status]] = "Delivered","Yes","No")</f>
        <v>Yes</v>
      </c>
      <c r="K1436" t="str">
        <f>TEXT(shipments[[#This Row],[Shipdate]],"MMMM")</f>
        <v>August</v>
      </c>
      <c r="L1436">
        <f>YEAR(shipments[[#This Row],[Shipdate]])</f>
        <v>2023</v>
      </c>
    </row>
    <row r="1437" spans="1:12" x14ac:dyDescent="0.3">
      <c r="A1437" t="s">
        <v>1441</v>
      </c>
      <c r="B1437" t="s">
        <v>7942</v>
      </c>
      <c r="C1437" t="s">
        <v>7931</v>
      </c>
      <c r="D1437" t="s">
        <v>7938</v>
      </c>
      <c r="E1437" s="1">
        <v>45062</v>
      </c>
      <c r="F1437" s="6">
        <v>2025</v>
      </c>
      <c r="G1437">
        <v>169</v>
      </c>
      <c r="H1437" t="s">
        <v>3</v>
      </c>
      <c r="I1437">
        <f>IF(shipments[[#This Row],[Boxes]]&gt;0,shipments[[#This Row],[Amount]]/shipments[[#This Row],[Boxes]],"NA")</f>
        <v>11.982248520710058</v>
      </c>
      <c r="J1437" t="str">
        <f>IF(shipments[[#This Row],[Order_Status]] = "Delivered","Yes","No")</f>
        <v>Yes</v>
      </c>
      <c r="K1437" t="str">
        <f>TEXT(shipments[[#This Row],[Shipdate]],"MMMM")</f>
        <v>May</v>
      </c>
      <c r="L1437">
        <f>YEAR(shipments[[#This Row],[Shipdate]])</f>
        <v>2023</v>
      </c>
    </row>
    <row r="1438" spans="1:12" x14ac:dyDescent="0.3">
      <c r="A1438" s="21" t="s">
        <v>1442</v>
      </c>
      <c r="B1438" s="21" t="s">
        <v>7942</v>
      </c>
      <c r="C1438" s="21" t="s">
        <v>7931</v>
      </c>
      <c r="D1438" s="21" t="s">
        <v>7939</v>
      </c>
      <c r="E1438" s="22">
        <v>45560</v>
      </c>
      <c r="F1438" s="23">
        <v>5940</v>
      </c>
      <c r="G1438" s="21">
        <v>540</v>
      </c>
      <c r="H1438" s="21" t="s">
        <v>16</v>
      </c>
      <c r="I1438" s="21">
        <f>IF(shipments[[#This Row],[Boxes]]&gt;0,shipments[[#This Row],[Amount]]/shipments[[#This Row],[Boxes]],"NA")</f>
        <v>11</v>
      </c>
      <c r="J1438" s="21" t="str">
        <f>IF(shipments[[#This Row],[Order_Status]] = "Delivered","Yes","No")</f>
        <v>No</v>
      </c>
      <c r="K1438" s="21" t="str">
        <f>TEXT(shipments[[#This Row],[Shipdate]],"MMMM")</f>
        <v>September</v>
      </c>
      <c r="L1438" s="21">
        <f>YEAR(shipments[[#This Row],[Shipdate]])</f>
        <v>2024</v>
      </c>
    </row>
    <row r="1439" spans="1:12" x14ac:dyDescent="0.3">
      <c r="A1439" t="s">
        <v>1443</v>
      </c>
      <c r="B1439" t="s">
        <v>7942</v>
      </c>
      <c r="C1439" t="s">
        <v>7932</v>
      </c>
      <c r="D1439" t="s">
        <v>7935</v>
      </c>
      <c r="E1439" s="1">
        <v>45331</v>
      </c>
      <c r="F1439" s="6">
        <v>11571.75</v>
      </c>
      <c r="G1439">
        <v>1654</v>
      </c>
      <c r="H1439" t="s">
        <v>3</v>
      </c>
      <c r="I1439">
        <f>IF(shipments[[#This Row],[Boxes]]&gt;0,shipments[[#This Row],[Amount]]/shipments[[#This Row],[Boxes]],"NA")</f>
        <v>6.9962212817412333</v>
      </c>
      <c r="J1439" t="str">
        <f>IF(shipments[[#This Row],[Order_Status]] = "Delivered","Yes","No")</f>
        <v>Yes</v>
      </c>
      <c r="K1439" t="str">
        <f>TEXT(shipments[[#This Row],[Shipdate]],"MMMM")</f>
        <v>February</v>
      </c>
      <c r="L1439">
        <f>YEAR(shipments[[#This Row],[Shipdate]])</f>
        <v>2024</v>
      </c>
    </row>
    <row r="1440" spans="1:12" x14ac:dyDescent="0.3">
      <c r="A1440" t="s">
        <v>1444</v>
      </c>
      <c r="B1440" t="s">
        <v>7942</v>
      </c>
      <c r="C1440" t="s">
        <v>7932</v>
      </c>
      <c r="D1440" t="s">
        <v>7937</v>
      </c>
      <c r="E1440" s="1">
        <v>45274</v>
      </c>
      <c r="F1440" s="6">
        <v>4743</v>
      </c>
      <c r="G1440">
        <v>527</v>
      </c>
      <c r="H1440" t="s">
        <v>3</v>
      </c>
      <c r="I1440">
        <f>IF(shipments[[#This Row],[Boxes]]&gt;0,shipments[[#This Row],[Amount]]/shipments[[#This Row],[Boxes]],"NA")</f>
        <v>9</v>
      </c>
      <c r="J1440" t="str">
        <f>IF(shipments[[#This Row],[Order_Status]] = "Delivered","Yes","No")</f>
        <v>Yes</v>
      </c>
      <c r="K1440" t="str">
        <f>TEXT(shipments[[#This Row],[Shipdate]],"MMMM")</f>
        <v>December</v>
      </c>
      <c r="L1440">
        <f>YEAR(shipments[[#This Row],[Shipdate]])</f>
        <v>2023</v>
      </c>
    </row>
    <row r="1441" spans="1:12" x14ac:dyDescent="0.3">
      <c r="A1441" t="s">
        <v>1445</v>
      </c>
      <c r="B1441" t="s">
        <v>7942</v>
      </c>
      <c r="C1441" t="s">
        <v>7932</v>
      </c>
      <c r="D1441" t="s">
        <v>7939</v>
      </c>
      <c r="E1441" s="1">
        <v>45173</v>
      </c>
      <c r="F1441" s="6">
        <v>2502</v>
      </c>
      <c r="G1441">
        <v>278</v>
      </c>
      <c r="H1441" t="s">
        <v>3</v>
      </c>
      <c r="I1441">
        <f>IF(shipments[[#This Row],[Boxes]]&gt;0,shipments[[#This Row],[Amount]]/shipments[[#This Row],[Boxes]],"NA")</f>
        <v>9</v>
      </c>
      <c r="J1441" t="str">
        <f>IF(shipments[[#This Row],[Order_Status]] = "Delivered","Yes","No")</f>
        <v>Yes</v>
      </c>
      <c r="K1441" t="str">
        <f>TEXT(shipments[[#This Row],[Shipdate]],"MMMM")</f>
        <v>September</v>
      </c>
      <c r="L1441">
        <f>YEAR(shipments[[#This Row],[Shipdate]])</f>
        <v>2023</v>
      </c>
    </row>
    <row r="1442" spans="1:12" x14ac:dyDescent="0.3">
      <c r="A1442" t="s">
        <v>1446</v>
      </c>
      <c r="B1442" t="s">
        <v>7942</v>
      </c>
      <c r="C1442" t="s">
        <v>7932</v>
      </c>
      <c r="D1442" t="s">
        <v>7939</v>
      </c>
      <c r="E1442" s="1">
        <v>45390</v>
      </c>
      <c r="F1442" s="6">
        <v>2238.75</v>
      </c>
      <c r="G1442">
        <v>320</v>
      </c>
      <c r="H1442" t="s">
        <v>3</v>
      </c>
      <c r="I1442">
        <f>IF(shipments[[#This Row],[Boxes]]&gt;0,shipments[[#This Row],[Amount]]/shipments[[#This Row],[Boxes]],"NA")</f>
        <v>6.99609375</v>
      </c>
      <c r="J1442" t="str">
        <f>IF(shipments[[#This Row],[Order_Status]] = "Delivered","Yes","No")</f>
        <v>Yes</v>
      </c>
      <c r="K1442" t="str">
        <f>TEXT(shipments[[#This Row],[Shipdate]],"MMMM")</f>
        <v>April</v>
      </c>
      <c r="L1442">
        <f>YEAR(shipments[[#This Row],[Shipdate]])</f>
        <v>2024</v>
      </c>
    </row>
    <row r="1443" spans="1:12" x14ac:dyDescent="0.3">
      <c r="A1443" t="s">
        <v>1447</v>
      </c>
      <c r="B1443" t="s">
        <v>7942</v>
      </c>
      <c r="C1443" t="s">
        <v>7932</v>
      </c>
      <c r="D1443" t="s">
        <v>7934</v>
      </c>
      <c r="E1443" s="1">
        <v>45100</v>
      </c>
      <c r="F1443" s="6">
        <v>13081.5</v>
      </c>
      <c r="G1443">
        <v>1309</v>
      </c>
      <c r="H1443" t="s">
        <v>3</v>
      </c>
      <c r="I1443">
        <f>IF(shipments[[#This Row],[Boxes]]&gt;0,shipments[[#This Row],[Amount]]/shipments[[#This Row],[Boxes]],"NA")</f>
        <v>9.9935064935064943</v>
      </c>
      <c r="J1443" t="str">
        <f>IF(shipments[[#This Row],[Order_Status]] = "Delivered","Yes","No")</f>
        <v>Yes</v>
      </c>
      <c r="K1443" t="str">
        <f>TEXT(shipments[[#This Row],[Shipdate]],"MMMM")</f>
        <v>June</v>
      </c>
      <c r="L1443">
        <f>YEAR(shipments[[#This Row],[Shipdate]])</f>
        <v>2023</v>
      </c>
    </row>
    <row r="1444" spans="1:12" x14ac:dyDescent="0.3">
      <c r="A1444" t="s">
        <v>1448</v>
      </c>
      <c r="B1444" t="s">
        <v>7942</v>
      </c>
      <c r="C1444" t="s">
        <v>7933</v>
      </c>
      <c r="D1444" t="s">
        <v>7935</v>
      </c>
      <c r="E1444" s="1">
        <v>45378</v>
      </c>
      <c r="F1444" s="6">
        <v>3280.5</v>
      </c>
      <c r="G1444">
        <v>157</v>
      </c>
      <c r="H1444" t="s">
        <v>3</v>
      </c>
      <c r="I1444">
        <f>IF(shipments[[#This Row],[Boxes]]&gt;0,shipments[[#This Row],[Amount]]/shipments[[#This Row],[Boxes]],"NA")</f>
        <v>20.894904458598727</v>
      </c>
      <c r="J1444" t="str">
        <f>IF(shipments[[#This Row],[Order_Status]] = "Delivered","Yes","No")</f>
        <v>Yes</v>
      </c>
      <c r="K1444" t="str">
        <f>TEXT(shipments[[#This Row],[Shipdate]],"MMMM")</f>
        <v>March</v>
      </c>
      <c r="L1444">
        <f>YEAR(shipments[[#This Row],[Shipdate]])</f>
        <v>2024</v>
      </c>
    </row>
    <row r="1445" spans="1:12" x14ac:dyDescent="0.3">
      <c r="A1445" t="s">
        <v>1449</v>
      </c>
      <c r="B1445" t="s">
        <v>7942</v>
      </c>
      <c r="C1445" t="s">
        <v>7933</v>
      </c>
      <c r="D1445" t="s">
        <v>7936</v>
      </c>
      <c r="E1445" s="1">
        <v>45328</v>
      </c>
      <c r="F1445" s="6">
        <v>6212.25</v>
      </c>
      <c r="G1445">
        <v>346</v>
      </c>
      <c r="H1445" t="s">
        <v>3</v>
      </c>
      <c r="I1445">
        <f>IF(shipments[[#This Row],[Boxes]]&gt;0,shipments[[#This Row],[Amount]]/shipments[[#This Row],[Boxes]],"NA")</f>
        <v>17.954479768786126</v>
      </c>
      <c r="J1445" t="str">
        <f>IF(shipments[[#This Row],[Order_Status]] = "Delivered","Yes","No")</f>
        <v>Yes</v>
      </c>
      <c r="K1445" t="str">
        <f>TEXT(shipments[[#This Row],[Shipdate]],"MMMM")</f>
        <v>February</v>
      </c>
      <c r="L1445">
        <f>YEAR(shipments[[#This Row],[Shipdate]])</f>
        <v>2024</v>
      </c>
    </row>
    <row r="1446" spans="1:12" x14ac:dyDescent="0.3">
      <c r="A1446" t="s">
        <v>1450</v>
      </c>
      <c r="B1446" t="s">
        <v>7942</v>
      </c>
      <c r="C1446" t="s">
        <v>7912</v>
      </c>
      <c r="D1446" t="s">
        <v>7938</v>
      </c>
      <c r="E1446" s="1">
        <v>44937</v>
      </c>
      <c r="F1446" s="6">
        <v>681.75</v>
      </c>
      <c r="G1446">
        <v>49</v>
      </c>
      <c r="H1446" t="s">
        <v>3</v>
      </c>
      <c r="I1446">
        <f>IF(shipments[[#This Row],[Boxes]]&gt;0,shipments[[#This Row],[Amount]]/shipments[[#This Row],[Boxes]],"NA")</f>
        <v>13.913265306122449</v>
      </c>
      <c r="J1446" t="str">
        <f>IF(shipments[[#This Row],[Order_Status]] = "Delivered","Yes","No")</f>
        <v>Yes</v>
      </c>
      <c r="K1446" t="str">
        <f>TEXT(shipments[[#This Row],[Shipdate]],"MMMM")</f>
        <v>January</v>
      </c>
      <c r="L1446">
        <f>YEAR(shipments[[#This Row],[Shipdate]])</f>
        <v>2023</v>
      </c>
    </row>
    <row r="1447" spans="1:12" x14ac:dyDescent="0.3">
      <c r="A1447" t="s">
        <v>1451</v>
      </c>
      <c r="B1447" t="s">
        <v>7942</v>
      </c>
      <c r="C1447" t="s">
        <v>7912</v>
      </c>
      <c r="D1447" t="s">
        <v>7934</v>
      </c>
      <c r="E1447" s="1">
        <v>45191</v>
      </c>
      <c r="F1447" s="6">
        <v>3600</v>
      </c>
      <c r="G1447">
        <v>225</v>
      </c>
      <c r="H1447" t="s">
        <v>3</v>
      </c>
      <c r="I1447">
        <f>IF(shipments[[#This Row],[Boxes]]&gt;0,shipments[[#This Row],[Amount]]/shipments[[#This Row],[Boxes]],"NA")</f>
        <v>16</v>
      </c>
      <c r="J1447" t="str">
        <f>IF(shipments[[#This Row],[Order_Status]] = "Delivered","Yes","No")</f>
        <v>Yes</v>
      </c>
      <c r="K1447" t="str">
        <f>TEXT(shipments[[#This Row],[Shipdate]],"MMMM")</f>
        <v>September</v>
      </c>
      <c r="L1447">
        <f>YEAR(shipments[[#This Row],[Shipdate]])</f>
        <v>2023</v>
      </c>
    </row>
    <row r="1448" spans="1:12" x14ac:dyDescent="0.3">
      <c r="A1448" t="s">
        <v>1452</v>
      </c>
      <c r="B1448" t="s">
        <v>7942</v>
      </c>
      <c r="C1448" t="s">
        <v>7913</v>
      </c>
      <c r="D1448" t="s">
        <v>7934</v>
      </c>
      <c r="E1448" s="1">
        <v>44977</v>
      </c>
      <c r="F1448" s="6">
        <v>33.75</v>
      </c>
      <c r="G1448">
        <v>3</v>
      </c>
      <c r="H1448" t="s">
        <v>3</v>
      </c>
      <c r="I1448">
        <f>IF(shipments[[#This Row],[Boxes]]&gt;0,shipments[[#This Row],[Amount]]/shipments[[#This Row],[Boxes]],"NA")</f>
        <v>11.25</v>
      </c>
      <c r="J1448" t="str">
        <f>IF(shipments[[#This Row],[Order_Status]] = "Delivered","Yes","No")</f>
        <v>Yes</v>
      </c>
      <c r="K1448" t="str">
        <f>TEXT(shipments[[#This Row],[Shipdate]],"MMMM")</f>
        <v>February</v>
      </c>
      <c r="L1448">
        <f>YEAR(shipments[[#This Row],[Shipdate]])</f>
        <v>2023</v>
      </c>
    </row>
    <row r="1449" spans="1:12" x14ac:dyDescent="0.3">
      <c r="A1449" s="21" t="s">
        <v>1453</v>
      </c>
      <c r="B1449" s="21" t="s">
        <v>7942</v>
      </c>
      <c r="C1449" s="21" t="s">
        <v>7915</v>
      </c>
      <c r="D1449" s="21" t="s">
        <v>7934</v>
      </c>
      <c r="E1449" s="22">
        <v>45545</v>
      </c>
      <c r="F1449" s="23">
        <v>7285.5</v>
      </c>
      <c r="G1449" s="21">
        <v>1041</v>
      </c>
      <c r="H1449" s="21" t="s">
        <v>16</v>
      </c>
      <c r="I1449" s="21">
        <f>IF(shipments[[#This Row],[Boxes]]&gt;0,shipments[[#This Row],[Amount]]/shipments[[#This Row],[Boxes]],"NA")</f>
        <v>6.9985590778097979</v>
      </c>
      <c r="J1449" s="21" t="str">
        <f>IF(shipments[[#This Row],[Order_Status]] = "Delivered","Yes","No")</f>
        <v>No</v>
      </c>
      <c r="K1449" s="21" t="str">
        <f>TEXT(shipments[[#This Row],[Shipdate]],"MMMM")</f>
        <v>September</v>
      </c>
      <c r="L1449" s="21">
        <f>YEAR(shipments[[#This Row],[Shipdate]])</f>
        <v>2024</v>
      </c>
    </row>
    <row r="1450" spans="1:12" x14ac:dyDescent="0.3">
      <c r="A1450" t="s">
        <v>1454</v>
      </c>
      <c r="B1450" t="s">
        <v>7942</v>
      </c>
      <c r="C1450" t="s">
        <v>7915</v>
      </c>
      <c r="D1450" t="s">
        <v>7936</v>
      </c>
      <c r="E1450" s="1">
        <v>45449</v>
      </c>
      <c r="F1450" s="6">
        <v>3717</v>
      </c>
      <c r="G1450">
        <v>620</v>
      </c>
      <c r="H1450" t="s">
        <v>3</v>
      </c>
      <c r="I1450">
        <f>IF(shipments[[#This Row],[Boxes]]&gt;0,shipments[[#This Row],[Amount]]/shipments[[#This Row],[Boxes]],"NA")</f>
        <v>5.9951612903225806</v>
      </c>
      <c r="J1450" t="str">
        <f>IF(shipments[[#This Row],[Order_Status]] = "Delivered","Yes","No")</f>
        <v>Yes</v>
      </c>
      <c r="K1450" t="str">
        <f>TEXT(shipments[[#This Row],[Shipdate]],"MMMM")</f>
        <v>June</v>
      </c>
      <c r="L1450">
        <f>YEAR(shipments[[#This Row],[Shipdate]])</f>
        <v>2024</v>
      </c>
    </row>
    <row r="1451" spans="1:12" x14ac:dyDescent="0.3">
      <c r="A1451" s="21" t="s">
        <v>1455</v>
      </c>
      <c r="B1451" s="21" t="s">
        <v>7942</v>
      </c>
      <c r="C1451" s="21" t="s">
        <v>7915</v>
      </c>
      <c r="D1451" s="21" t="s">
        <v>7934</v>
      </c>
      <c r="E1451" s="22">
        <v>45544</v>
      </c>
      <c r="F1451" s="23">
        <v>1098</v>
      </c>
      <c r="G1451" s="21">
        <v>122</v>
      </c>
      <c r="H1451" s="21" t="s">
        <v>16</v>
      </c>
      <c r="I1451" s="21">
        <f>IF(shipments[[#This Row],[Boxes]]&gt;0,shipments[[#This Row],[Amount]]/shipments[[#This Row],[Boxes]],"NA")</f>
        <v>9</v>
      </c>
      <c r="J1451" s="21" t="str">
        <f>IF(shipments[[#This Row],[Order_Status]] = "Delivered","Yes","No")</f>
        <v>No</v>
      </c>
      <c r="K1451" s="21" t="str">
        <f>TEXT(shipments[[#This Row],[Shipdate]],"MMMM")</f>
        <v>September</v>
      </c>
      <c r="L1451" s="21">
        <f>YEAR(shipments[[#This Row],[Shipdate]])</f>
        <v>2024</v>
      </c>
    </row>
    <row r="1452" spans="1:12" x14ac:dyDescent="0.3">
      <c r="A1452" t="s">
        <v>1456</v>
      </c>
      <c r="B1452" t="s">
        <v>7942</v>
      </c>
      <c r="C1452" t="s">
        <v>7915</v>
      </c>
      <c r="D1452" t="s">
        <v>7936</v>
      </c>
      <c r="E1452" s="1">
        <v>45132</v>
      </c>
      <c r="F1452" s="6">
        <v>8304.75</v>
      </c>
      <c r="G1452">
        <v>1039</v>
      </c>
      <c r="H1452" t="s">
        <v>3</v>
      </c>
      <c r="I1452">
        <f>IF(shipments[[#This Row],[Boxes]]&gt;0,shipments[[#This Row],[Amount]]/shipments[[#This Row],[Boxes]],"NA")</f>
        <v>7.9930221366698753</v>
      </c>
      <c r="J1452" t="str">
        <f>IF(shipments[[#This Row],[Order_Status]] = "Delivered","Yes","No")</f>
        <v>Yes</v>
      </c>
      <c r="K1452" t="str">
        <f>TEXT(shipments[[#This Row],[Shipdate]],"MMMM")</f>
        <v>July</v>
      </c>
      <c r="L1452">
        <f>YEAR(shipments[[#This Row],[Shipdate]])</f>
        <v>2023</v>
      </c>
    </row>
    <row r="1453" spans="1:12" x14ac:dyDescent="0.3">
      <c r="A1453" t="s">
        <v>1457</v>
      </c>
      <c r="B1453" t="s">
        <v>7942</v>
      </c>
      <c r="C1453" t="s">
        <v>7915</v>
      </c>
      <c r="D1453" t="s">
        <v>7938</v>
      </c>
      <c r="E1453" s="1">
        <v>45243</v>
      </c>
      <c r="F1453" s="6">
        <v>3710.25</v>
      </c>
      <c r="G1453">
        <v>743</v>
      </c>
      <c r="H1453" t="s">
        <v>3</v>
      </c>
      <c r="I1453">
        <f>IF(shipments[[#This Row],[Boxes]]&gt;0,shipments[[#This Row],[Amount]]/shipments[[#This Row],[Boxes]],"NA")</f>
        <v>4.993606998654105</v>
      </c>
      <c r="J1453" t="str">
        <f>IF(shipments[[#This Row],[Order_Status]] = "Delivered","Yes","No")</f>
        <v>Yes</v>
      </c>
      <c r="K1453" t="str">
        <f>TEXT(shipments[[#This Row],[Shipdate]],"MMMM")</f>
        <v>November</v>
      </c>
      <c r="L1453">
        <f>YEAR(shipments[[#This Row],[Shipdate]])</f>
        <v>2023</v>
      </c>
    </row>
    <row r="1454" spans="1:12" x14ac:dyDescent="0.3">
      <c r="A1454" t="s">
        <v>1458</v>
      </c>
      <c r="B1454" t="s">
        <v>7942</v>
      </c>
      <c r="C1454" t="s">
        <v>7915</v>
      </c>
      <c r="D1454" t="s">
        <v>7934</v>
      </c>
      <c r="E1454" s="1">
        <v>45065</v>
      </c>
      <c r="F1454" s="6">
        <v>7294.5</v>
      </c>
      <c r="G1454">
        <v>1216</v>
      </c>
      <c r="H1454" t="s">
        <v>3</v>
      </c>
      <c r="I1454">
        <f>IF(shipments[[#This Row],[Boxes]]&gt;0,shipments[[#This Row],[Amount]]/shipments[[#This Row],[Boxes]],"NA")</f>
        <v>5.9987664473684212</v>
      </c>
      <c r="J1454" t="str">
        <f>IF(shipments[[#This Row],[Order_Status]] = "Delivered","Yes","No")</f>
        <v>Yes</v>
      </c>
      <c r="K1454" t="str">
        <f>TEXT(shipments[[#This Row],[Shipdate]],"MMMM")</f>
        <v>May</v>
      </c>
      <c r="L1454">
        <f>YEAR(shipments[[#This Row],[Shipdate]])</f>
        <v>2023</v>
      </c>
    </row>
    <row r="1455" spans="1:12" x14ac:dyDescent="0.3">
      <c r="A1455" s="21" t="s">
        <v>1459</v>
      </c>
      <c r="B1455" s="21" t="s">
        <v>7942</v>
      </c>
      <c r="C1455" s="21" t="s">
        <v>7915</v>
      </c>
      <c r="D1455" s="21" t="s">
        <v>7939</v>
      </c>
      <c r="E1455" s="22">
        <v>45552</v>
      </c>
      <c r="F1455" s="23">
        <v>5001.75</v>
      </c>
      <c r="G1455" s="21">
        <v>715</v>
      </c>
      <c r="H1455" s="21" t="s">
        <v>16</v>
      </c>
      <c r="I1455" s="21">
        <f>IF(shipments[[#This Row],[Boxes]]&gt;0,shipments[[#This Row],[Amount]]/shipments[[#This Row],[Boxes]],"NA")</f>
        <v>6.9954545454545451</v>
      </c>
      <c r="J1455" s="21" t="str">
        <f>IF(shipments[[#This Row],[Order_Status]] = "Delivered","Yes","No")</f>
        <v>No</v>
      </c>
      <c r="K1455" s="21" t="str">
        <f>TEXT(shipments[[#This Row],[Shipdate]],"MMMM")</f>
        <v>September</v>
      </c>
      <c r="L1455" s="21">
        <f>YEAR(shipments[[#This Row],[Shipdate]])</f>
        <v>2024</v>
      </c>
    </row>
    <row r="1456" spans="1:12" x14ac:dyDescent="0.3">
      <c r="A1456" t="s">
        <v>1460</v>
      </c>
      <c r="B1456" t="s">
        <v>7942</v>
      </c>
      <c r="C1456" t="s">
        <v>7915</v>
      </c>
      <c r="D1456" t="s">
        <v>7938</v>
      </c>
      <c r="E1456" s="1">
        <v>45421</v>
      </c>
      <c r="F1456" s="6">
        <v>504</v>
      </c>
      <c r="G1456">
        <v>84</v>
      </c>
      <c r="H1456" t="s">
        <v>3</v>
      </c>
      <c r="I1456">
        <f>IF(shipments[[#This Row],[Boxes]]&gt;0,shipments[[#This Row],[Amount]]/shipments[[#This Row],[Boxes]],"NA")</f>
        <v>6</v>
      </c>
      <c r="J1456" t="str">
        <f>IF(shipments[[#This Row],[Order_Status]] = "Delivered","Yes","No")</f>
        <v>Yes</v>
      </c>
      <c r="K1456" t="str">
        <f>TEXT(shipments[[#This Row],[Shipdate]],"MMMM")</f>
        <v>May</v>
      </c>
      <c r="L1456">
        <f>YEAR(shipments[[#This Row],[Shipdate]])</f>
        <v>2024</v>
      </c>
    </row>
    <row r="1457" spans="1:12" x14ac:dyDescent="0.3">
      <c r="A1457" t="s">
        <v>1461</v>
      </c>
      <c r="B1457" t="s">
        <v>7942</v>
      </c>
      <c r="C1457" t="s">
        <v>7916</v>
      </c>
      <c r="D1457" t="s">
        <v>7934</v>
      </c>
      <c r="E1457" s="1">
        <v>45314</v>
      </c>
      <c r="F1457" s="6">
        <v>6003</v>
      </c>
      <c r="G1457">
        <v>1201</v>
      </c>
      <c r="H1457" t="s">
        <v>3</v>
      </c>
      <c r="I1457">
        <f>IF(shipments[[#This Row],[Boxes]]&gt;0,shipments[[#This Row],[Amount]]/shipments[[#This Row],[Boxes]],"NA")</f>
        <v>4.9983347210657785</v>
      </c>
      <c r="J1457" t="str">
        <f>IF(shipments[[#This Row],[Order_Status]] = "Delivered","Yes","No")</f>
        <v>Yes</v>
      </c>
      <c r="K1457" t="str">
        <f>TEXT(shipments[[#This Row],[Shipdate]],"MMMM")</f>
        <v>January</v>
      </c>
      <c r="L1457">
        <f>YEAR(shipments[[#This Row],[Shipdate]])</f>
        <v>2024</v>
      </c>
    </row>
    <row r="1458" spans="1:12" x14ac:dyDescent="0.3">
      <c r="A1458" t="s">
        <v>1462</v>
      </c>
      <c r="B1458" t="s">
        <v>7942</v>
      </c>
      <c r="C1458" t="s">
        <v>7916</v>
      </c>
      <c r="D1458" t="s">
        <v>7934</v>
      </c>
      <c r="E1458" s="1">
        <v>44979</v>
      </c>
      <c r="F1458" s="6">
        <v>5463</v>
      </c>
      <c r="G1458">
        <v>911</v>
      </c>
      <c r="H1458" t="s">
        <v>3</v>
      </c>
      <c r="I1458">
        <f>IF(shipments[[#This Row],[Boxes]]&gt;0,shipments[[#This Row],[Amount]]/shipments[[#This Row],[Boxes]],"NA")</f>
        <v>5.996706915477497</v>
      </c>
      <c r="J1458" t="str">
        <f>IF(shipments[[#This Row],[Order_Status]] = "Delivered","Yes","No")</f>
        <v>Yes</v>
      </c>
      <c r="K1458" t="str">
        <f>TEXT(shipments[[#This Row],[Shipdate]],"MMMM")</f>
        <v>February</v>
      </c>
      <c r="L1458">
        <f>YEAR(shipments[[#This Row],[Shipdate]])</f>
        <v>2023</v>
      </c>
    </row>
    <row r="1459" spans="1:12" x14ac:dyDescent="0.3">
      <c r="A1459" t="s">
        <v>1463</v>
      </c>
      <c r="B1459" t="s">
        <v>7942</v>
      </c>
      <c r="C1459" t="s">
        <v>7916</v>
      </c>
      <c r="D1459" t="s">
        <v>7935</v>
      </c>
      <c r="E1459" s="1">
        <v>45230</v>
      </c>
      <c r="F1459" s="6">
        <v>4673.25</v>
      </c>
      <c r="G1459">
        <v>779</v>
      </c>
      <c r="H1459" t="s">
        <v>3</v>
      </c>
      <c r="I1459">
        <f>IF(shipments[[#This Row],[Boxes]]&gt;0,shipments[[#This Row],[Amount]]/shipments[[#This Row],[Boxes]],"NA")</f>
        <v>5.9990372272143775</v>
      </c>
      <c r="J1459" t="str">
        <f>IF(shipments[[#This Row],[Order_Status]] = "Delivered","Yes","No")</f>
        <v>Yes</v>
      </c>
      <c r="K1459" t="str">
        <f>TEXT(shipments[[#This Row],[Shipdate]],"MMMM")</f>
        <v>October</v>
      </c>
      <c r="L1459">
        <f>YEAR(shipments[[#This Row],[Shipdate]])</f>
        <v>2023</v>
      </c>
    </row>
    <row r="1460" spans="1:12" x14ac:dyDescent="0.3">
      <c r="A1460" t="s">
        <v>1464</v>
      </c>
      <c r="B1460" t="s">
        <v>7942</v>
      </c>
      <c r="C1460" t="s">
        <v>7916</v>
      </c>
      <c r="D1460" t="s">
        <v>7934</v>
      </c>
      <c r="E1460" s="1">
        <v>45209</v>
      </c>
      <c r="F1460" s="6">
        <v>3456</v>
      </c>
      <c r="G1460">
        <v>576</v>
      </c>
      <c r="H1460" t="s">
        <v>3</v>
      </c>
      <c r="I1460">
        <f>IF(shipments[[#This Row],[Boxes]]&gt;0,shipments[[#This Row],[Amount]]/shipments[[#This Row],[Boxes]],"NA")</f>
        <v>6</v>
      </c>
      <c r="J1460" t="str">
        <f>IF(shipments[[#This Row],[Order_Status]] = "Delivered","Yes","No")</f>
        <v>Yes</v>
      </c>
      <c r="K1460" t="str">
        <f>TEXT(shipments[[#This Row],[Shipdate]],"MMMM")</f>
        <v>October</v>
      </c>
      <c r="L1460">
        <f>YEAR(shipments[[#This Row],[Shipdate]])</f>
        <v>2023</v>
      </c>
    </row>
    <row r="1461" spans="1:12" x14ac:dyDescent="0.3">
      <c r="A1461" t="s">
        <v>1465</v>
      </c>
      <c r="B1461" t="s">
        <v>7942</v>
      </c>
      <c r="C1461" t="s">
        <v>7918</v>
      </c>
      <c r="D1461" t="s">
        <v>7934</v>
      </c>
      <c r="E1461" s="1">
        <v>45266</v>
      </c>
      <c r="F1461" s="6">
        <v>4758.75</v>
      </c>
      <c r="G1461">
        <v>184</v>
      </c>
      <c r="H1461" t="s">
        <v>3</v>
      </c>
      <c r="I1461">
        <f>IF(shipments[[#This Row],[Boxes]]&gt;0,shipments[[#This Row],[Amount]]/shipments[[#This Row],[Boxes]],"NA")</f>
        <v>25.862771739130434</v>
      </c>
      <c r="J1461" t="str">
        <f>IF(shipments[[#This Row],[Order_Status]] = "Delivered","Yes","No")</f>
        <v>Yes</v>
      </c>
      <c r="K1461" t="str">
        <f>TEXT(shipments[[#This Row],[Shipdate]],"MMMM")</f>
        <v>December</v>
      </c>
      <c r="L1461">
        <f>YEAR(shipments[[#This Row],[Shipdate]])</f>
        <v>2023</v>
      </c>
    </row>
    <row r="1462" spans="1:12" x14ac:dyDescent="0.3">
      <c r="A1462" t="s">
        <v>1466</v>
      </c>
      <c r="B1462" t="s">
        <v>7942</v>
      </c>
      <c r="C1462" t="s">
        <v>7918</v>
      </c>
      <c r="D1462" t="s">
        <v>7934</v>
      </c>
      <c r="E1462" s="1">
        <v>45421</v>
      </c>
      <c r="F1462" s="6">
        <v>4803.75</v>
      </c>
      <c r="G1462">
        <v>201</v>
      </c>
      <c r="H1462" t="s">
        <v>3</v>
      </c>
      <c r="I1462">
        <f>IF(shipments[[#This Row],[Boxes]]&gt;0,shipments[[#This Row],[Amount]]/shipments[[#This Row],[Boxes]],"NA")</f>
        <v>23.899253731343283</v>
      </c>
      <c r="J1462" t="str">
        <f>IF(shipments[[#This Row],[Order_Status]] = "Delivered","Yes","No")</f>
        <v>Yes</v>
      </c>
      <c r="K1462" t="str">
        <f>TEXT(shipments[[#This Row],[Shipdate]],"MMMM")</f>
        <v>May</v>
      </c>
      <c r="L1462">
        <f>YEAR(shipments[[#This Row],[Shipdate]])</f>
        <v>2024</v>
      </c>
    </row>
    <row r="1463" spans="1:12" x14ac:dyDescent="0.3">
      <c r="A1463" t="s">
        <v>1467</v>
      </c>
      <c r="B1463" t="s">
        <v>7942</v>
      </c>
      <c r="C1463" t="s">
        <v>7918</v>
      </c>
      <c r="D1463" t="s">
        <v>7937</v>
      </c>
      <c r="E1463" s="1">
        <v>45218</v>
      </c>
      <c r="F1463" s="6">
        <v>4612.5</v>
      </c>
      <c r="G1463">
        <v>185</v>
      </c>
      <c r="H1463" t="s">
        <v>3</v>
      </c>
      <c r="I1463">
        <f>IF(shipments[[#This Row],[Boxes]]&gt;0,shipments[[#This Row],[Amount]]/shipments[[#This Row],[Boxes]],"NA")</f>
        <v>24.932432432432432</v>
      </c>
      <c r="J1463" t="str">
        <f>IF(shipments[[#This Row],[Order_Status]] = "Delivered","Yes","No")</f>
        <v>Yes</v>
      </c>
      <c r="K1463" t="str">
        <f>TEXT(shipments[[#This Row],[Shipdate]],"MMMM")</f>
        <v>October</v>
      </c>
      <c r="L1463">
        <f>YEAR(shipments[[#This Row],[Shipdate]])</f>
        <v>2023</v>
      </c>
    </row>
    <row r="1464" spans="1:12" x14ac:dyDescent="0.3">
      <c r="A1464" t="s">
        <v>1468</v>
      </c>
      <c r="B1464" t="s">
        <v>7942</v>
      </c>
      <c r="C1464" t="s">
        <v>7919</v>
      </c>
      <c r="D1464" t="s">
        <v>7934</v>
      </c>
      <c r="E1464" s="1">
        <v>44952</v>
      </c>
      <c r="F1464" s="6">
        <v>5447.25</v>
      </c>
      <c r="G1464">
        <v>287</v>
      </c>
      <c r="H1464" t="s">
        <v>3</v>
      </c>
      <c r="I1464">
        <f>IF(shipments[[#This Row],[Boxes]]&gt;0,shipments[[#This Row],[Amount]]/shipments[[#This Row],[Boxes]],"NA")</f>
        <v>18.979965156794425</v>
      </c>
      <c r="J1464" t="str">
        <f>IF(shipments[[#This Row],[Order_Status]] = "Delivered","Yes","No")</f>
        <v>Yes</v>
      </c>
      <c r="K1464" t="str">
        <f>TEXT(shipments[[#This Row],[Shipdate]],"MMMM")</f>
        <v>January</v>
      </c>
      <c r="L1464">
        <f>YEAR(shipments[[#This Row],[Shipdate]])</f>
        <v>2023</v>
      </c>
    </row>
    <row r="1465" spans="1:12" x14ac:dyDescent="0.3">
      <c r="A1465" t="s">
        <v>1469</v>
      </c>
      <c r="B1465" t="s">
        <v>7942</v>
      </c>
      <c r="C1465" t="s">
        <v>7919</v>
      </c>
      <c r="D1465" t="s">
        <v>7937</v>
      </c>
      <c r="E1465" s="1">
        <v>44943</v>
      </c>
      <c r="F1465" s="6">
        <v>7413.75</v>
      </c>
      <c r="G1465">
        <v>337</v>
      </c>
      <c r="H1465" t="s">
        <v>3</v>
      </c>
      <c r="I1465">
        <f>IF(shipments[[#This Row],[Boxes]]&gt;0,shipments[[#This Row],[Amount]]/shipments[[#This Row],[Boxes]],"NA")</f>
        <v>21.999258160237389</v>
      </c>
      <c r="J1465" t="str">
        <f>IF(shipments[[#This Row],[Order_Status]] = "Delivered","Yes","No")</f>
        <v>Yes</v>
      </c>
      <c r="K1465" t="str">
        <f>TEXT(shipments[[#This Row],[Shipdate]],"MMMM")</f>
        <v>January</v>
      </c>
      <c r="L1465">
        <f>YEAR(shipments[[#This Row],[Shipdate]])</f>
        <v>2023</v>
      </c>
    </row>
    <row r="1466" spans="1:12" x14ac:dyDescent="0.3">
      <c r="A1466" t="s">
        <v>1470</v>
      </c>
      <c r="B1466" t="s">
        <v>7942</v>
      </c>
      <c r="C1466" t="s">
        <v>7919</v>
      </c>
      <c r="D1466" t="s">
        <v>7938</v>
      </c>
      <c r="E1466" s="1">
        <v>45425</v>
      </c>
      <c r="F1466" s="6">
        <v>12053.25</v>
      </c>
      <c r="G1466">
        <v>670</v>
      </c>
      <c r="H1466" t="s">
        <v>3</v>
      </c>
      <c r="I1466">
        <f>IF(shipments[[#This Row],[Boxes]]&gt;0,shipments[[#This Row],[Amount]]/shipments[[#This Row],[Boxes]],"NA")</f>
        <v>17.98992537313433</v>
      </c>
      <c r="J1466" t="str">
        <f>IF(shipments[[#This Row],[Order_Status]] = "Delivered","Yes","No")</f>
        <v>Yes</v>
      </c>
      <c r="K1466" t="str">
        <f>TEXT(shipments[[#This Row],[Shipdate]],"MMMM")</f>
        <v>May</v>
      </c>
      <c r="L1466">
        <f>YEAR(shipments[[#This Row],[Shipdate]])</f>
        <v>2024</v>
      </c>
    </row>
    <row r="1467" spans="1:12" x14ac:dyDescent="0.3">
      <c r="A1467" t="s">
        <v>1471</v>
      </c>
      <c r="B1467" t="s">
        <v>7942</v>
      </c>
      <c r="C1467" t="s">
        <v>7921</v>
      </c>
      <c r="D1467" t="s">
        <v>7934</v>
      </c>
      <c r="E1467" s="1">
        <v>45282</v>
      </c>
      <c r="F1467" s="6">
        <v>9094.5</v>
      </c>
      <c r="G1467">
        <v>700</v>
      </c>
      <c r="H1467" t="s">
        <v>3</v>
      </c>
      <c r="I1467">
        <f>IF(shipments[[#This Row],[Boxes]]&gt;0,shipments[[#This Row],[Amount]]/shipments[[#This Row],[Boxes]],"NA")</f>
        <v>12.992142857142857</v>
      </c>
      <c r="J1467" t="str">
        <f>IF(shipments[[#This Row],[Order_Status]] = "Delivered","Yes","No")</f>
        <v>Yes</v>
      </c>
      <c r="K1467" t="str">
        <f>TEXT(shipments[[#This Row],[Shipdate]],"MMMM")</f>
        <v>December</v>
      </c>
      <c r="L1467">
        <f>YEAR(shipments[[#This Row],[Shipdate]])</f>
        <v>2023</v>
      </c>
    </row>
    <row r="1468" spans="1:12" x14ac:dyDescent="0.3">
      <c r="A1468" t="s">
        <v>1472</v>
      </c>
      <c r="B1468" t="s">
        <v>7942</v>
      </c>
      <c r="C1468" t="s">
        <v>7921</v>
      </c>
      <c r="D1468" t="s">
        <v>7938</v>
      </c>
      <c r="E1468" s="1">
        <v>45343</v>
      </c>
      <c r="F1468" s="6">
        <v>9373.5</v>
      </c>
      <c r="G1468">
        <v>782</v>
      </c>
      <c r="H1468" t="s">
        <v>3</v>
      </c>
      <c r="I1468">
        <f>IF(shipments[[#This Row],[Boxes]]&gt;0,shipments[[#This Row],[Amount]]/shipments[[#This Row],[Boxes]],"NA")</f>
        <v>11.986572890025576</v>
      </c>
      <c r="J1468" t="str">
        <f>IF(shipments[[#This Row],[Order_Status]] = "Delivered","Yes","No")</f>
        <v>Yes</v>
      </c>
      <c r="K1468" t="str">
        <f>TEXT(shipments[[#This Row],[Shipdate]],"MMMM")</f>
        <v>February</v>
      </c>
      <c r="L1468">
        <f>YEAR(shipments[[#This Row],[Shipdate]])</f>
        <v>2024</v>
      </c>
    </row>
    <row r="1469" spans="1:12" x14ac:dyDescent="0.3">
      <c r="A1469" t="s">
        <v>1473</v>
      </c>
      <c r="B1469" t="s">
        <v>7942</v>
      </c>
      <c r="C1469" t="s">
        <v>7921</v>
      </c>
      <c r="D1469" t="s">
        <v>7939</v>
      </c>
      <c r="E1469" s="1">
        <v>45100</v>
      </c>
      <c r="F1469" s="6">
        <v>4801.5</v>
      </c>
      <c r="G1469">
        <v>321</v>
      </c>
      <c r="H1469" t="s">
        <v>3</v>
      </c>
      <c r="I1469">
        <f>IF(shipments[[#This Row],[Boxes]]&gt;0,shipments[[#This Row],[Amount]]/shipments[[#This Row],[Boxes]],"NA")</f>
        <v>14.957943925233645</v>
      </c>
      <c r="J1469" t="str">
        <f>IF(shipments[[#This Row],[Order_Status]] = "Delivered","Yes","No")</f>
        <v>Yes</v>
      </c>
      <c r="K1469" t="str">
        <f>TEXT(shipments[[#This Row],[Shipdate]],"MMMM")</f>
        <v>June</v>
      </c>
      <c r="L1469">
        <f>YEAR(shipments[[#This Row],[Shipdate]])</f>
        <v>2023</v>
      </c>
    </row>
    <row r="1470" spans="1:12" x14ac:dyDescent="0.3">
      <c r="A1470" t="s">
        <v>1474</v>
      </c>
      <c r="B1470" t="s">
        <v>7942</v>
      </c>
      <c r="C1470" t="s">
        <v>7921</v>
      </c>
      <c r="D1470" t="s">
        <v>7939</v>
      </c>
      <c r="E1470" s="1">
        <v>45265</v>
      </c>
      <c r="F1470" s="6">
        <v>531</v>
      </c>
      <c r="G1470">
        <v>38</v>
      </c>
      <c r="H1470" t="s">
        <v>3</v>
      </c>
      <c r="I1470">
        <f>IF(shipments[[#This Row],[Boxes]]&gt;0,shipments[[#This Row],[Amount]]/shipments[[#This Row],[Boxes]],"NA")</f>
        <v>13.973684210526315</v>
      </c>
      <c r="J1470" t="str">
        <f>IF(shipments[[#This Row],[Order_Status]] = "Delivered","Yes","No")</f>
        <v>Yes</v>
      </c>
      <c r="K1470" t="str">
        <f>TEXT(shipments[[#This Row],[Shipdate]],"MMMM")</f>
        <v>December</v>
      </c>
      <c r="L1470">
        <f>YEAR(shipments[[#This Row],[Shipdate]])</f>
        <v>2023</v>
      </c>
    </row>
    <row r="1471" spans="1:12" x14ac:dyDescent="0.3">
      <c r="A1471" t="s">
        <v>1475</v>
      </c>
      <c r="B1471" t="s">
        <v>7942</v>
      </c>
      <c r="C1471" t="s">
        <v>7921</v>
      </c>
      <c r="D1471" t="s">
        <v>7937</v>
      </c>
      <c r="E1471" s="1">
        <v>45356</v>
      </c>
      <c r="F1471" s="6">
        <v>3498.75</v>
      </c>
      <c r="G1471">
        <v>250</v>
      </c>
      <c r="H1471" t="s">
        <v>3</v>
      </c>
      <c r="I1471">
        <f>IF(shipments[[#This Row],[Boxes]]&gt;0,shipments[[#This Row],[Amount]]/shipments[[#This Row],[Boxes]],"NA")</f>
        <v>13.994999999999999</v>
      </c>
      <c r="J1471" t="str">
        <f>IF(shipments[[#This Row],[Order_Status]] = "Delivered","Yes","No")</f>
        <v>Yes</v>
      </c>
      <c r="K1471" t="str">
        <f>TEXT(shipments[[#This Row],[Shipdate]],"MMMM")</f>
        <v>March</v>
      </c>
      <c r="L1471">
        <f>YEAR(shipments[[#This Row],[Shipdate]])</f>
        <v>2024</v>
      </c>
    </row>
    <row r="1472" spans="1:12" x14ac:dyDescent="0.3">
      <c r="A1472" t="s">
        <v>1476</v>
      </c>
      <c r="B1472" t="s">
        <v>7942</v>
      </c>
      <c r="C1472" t="s">
        <v>7921</v>
      </c>
      <c r="D1472" t="s">
        <v>7934</v>
      </c>
      <c r="E1472" s="1">
        <v>45386</v>
      </c>
      <c r="F1472" s="6">
        <v>6324.75</v>
      </c>
      <c r="G1472">
        <v>396</v>
      </c>
      <c r="H1472" t="s">
        <v>3</v>
      </c>
      <c r="I1472">
        <f>IF(shipments[[#This Row],[Boxes]]&gt;0,shipments[[#This Row],[Amount]]/shipments[[#This Row],[Boxes]],"NA")</f>
        <v>15.971590909090908</v>
      </c>
      <c r="J1472" t="str">
        <f>IF(shipments[[#This Row],[Order_Status]] = "Delivered","Yes","No")</f>
        <v>Yes</v>
      </c>
      <c r="K1472" t="str">
        <f>TEXT(shipments[[#This Row],[Shipdate]],"MMMM")</f>
        <v>April</v>
      </c>
      <c r="L1472">
        <f>YEAR(shipments[[#This Row],[Shipdate]])</f>
        <v>2024</v>
      </c>
    </row>
    <row r="1473" spans="1:12" x14ac:dyDescent="0.3">
      <c r="A1473" t="s">
        <v>1477</v>
      </c>
      <c r="B1473" t="s">
        <v>7942</v>
      </c>
      <c r="C1473" t="s">
        <v>7923</v>
      </c>
      <c r="D1473" t="s">
        <v>7934</v>
      </c>
      <c r="E1473" s="1">
        <v>45189</v>
      </c>
      <c r="F1473" s="6">
        <v>2540.25</v>
      </c>
      <c r="G1473">
        <v>159</v>
      </c>
      <c r="H1473" t="s">
        <v>3</v>
      </c>
      <c r="I1473">
        <f>IF(shipments[[#This Row],[Boxes]]&gt;0,shipments[[#This Row],[Amount]]/shipments[[#This Row],[Boxes]],"NA")</f>
        <v>15.976415094339623</v>
      </c>
      <c r="J1473" t="str">
        <f>IF(shipments[[#This Row],[Order_Status]] = "Delivered","Yes","No")</f>
        <v>Yes</v>
      </c>
      <c r="K1473" t="str">
        <f>TEXT(shipments[[#This Row],[Shipdate]],"MMMM")</f>
        <v>September</v>
      </c>
      <c r="L1473">
        <f>YEAR(shipments[[#This Row],[Shipdate]])</f>
        <v>2023</v>
      </c>
    </row>
    <row r="1474" spans="1:12" x14ac:dyDescent="0.3">
      <c r="A1474" t="s">
        <v>1478</v>
      </c>
      <c r="B1474" t="s">
        <v>7942</v>
      </c>
      <c r="C1474" t="s">
        <v>7923</v>
      </c>
      <c r="D1474" t="s">
        <v>7936</v>
      </c>
      <c r="E1474" s="1">
        <v>45357</v>
      </c>
      <c r="F1474" s="6">
        <v>11598.75</v>
      </c>
      <c r="G1474">
        <v>725</v>
      </c>
      <c r="H1474" t="s">
        <v>3</v>
      </c>
      <c r="I1474">
        <f>IF(shipments[[#This Row],[Boxes]]&gt;0,shipments[[#This Row],[Amount]]/shipments[[#This Row],[Boxes]],"NA")</f>
        <v>15.998275862068965</v>
      </c>
      <c r="J1474" t="str">
        <f>IF(shipments[[#This Row],[Order_Status]] = "Delivered","Yes","No")</f>
        <v>Yes</v>
      </c>
      <c r="K1474" t="str">
        <f>TEXT(shipments[[#This Row],[Shipdate]],"MMMM")</f>
        <v>March</v>
      </c>
      <c r="L1474">
        <f>YEAR(shipments[[#This Row],[Shipdate]])</f>
        <v>2024</v>
      </c>
    </row>
    <row r="1475" spans="1:12" x14ac:dyDescent="0.3">
      <c r="A1475" t="s">
        <v>1479</v>
      </c>
      <c r="B1475" t="s">
        <v>7942</v>
      </c>
      <c r="C1475" t="s">
        <v>7924</v>
      </c>
      <c r="D1475" t="s">
        <v>7934</v>
      </c>
      <c r="E1475" s="1">
        <v>45089</v>
      </c>
      <c r="F1475" s="6">
        <v>1134</v>
      </c>
      <c r="G1475">
        <v>189</v>
      </c>
      <c r="H1475" t="s">
        <v>3</v>
      </c>
      <c r="I1475">
        <f>IF(shipments[[#This Row],[Boxes]]&gt;0,shipments[[#This Row],[Amount]]/shipments[[#This Row],[Boxes]],"NA")</f>
        <v>6</v>
      </c>
      <c r="J1475" t="str">
        <f>IF(shipments[[#This Row],[Order_Status]] = "Delivered","Yes","No")</f>
        <v>Yes</v>
      </c>
      <c r="K1475" t="str">
        <f>TEXT(shipments[[#This Row],[Shipdate]],"MMMM")</f>
        <v>June</v>
      </c>
      <c r="L1475">
        <f>YEAR(shipments[[#This Row],[Shipdate]])</f>
        <v>2023</v>
      </c>
    </row>
    <row r="1476" spans="1:12" x14ac:dyDescent="0.3">
      <c r="A1476" t="s">
        <v>1480</v>
      </c>
      <c r="B1476" t="s">
        <v>7942</v>
      </c>
      <c r="C1476" t="s">
        <v>7924</v>
      </c>
      <c r="D1476" t="s">
        <v>7939</v>
      </c>
      <c r="E1476" s="1">
        <v>45196</v>
      </c>
      <c r="F1476" s="6">
        <v>6320.25</v>
      </c>
      <c r="G1476">
        <v>903</v>
      </c>
      <c r="H1476" t="s">
        <v>3</v>
      </c>
      <c r="I1476">
        <f>IF(shipments[[#This Row],[Boxes]]&gt;0,shipments[[#This Row],[Amount]]/shipments[[#This Row],[Boxes]],"NA")</f>
        <v>6.999169435215947</v>
      </c>
      <c r="J1476" t="str">
        <f>IF(shipments[[#This Row],[Order_Status]] = "Delivered","Yes","No")</f>
        <v>Yes</v>
      </c>
      <c r="K1476" t="str">
        <f>TEXT(shipments[[#This Row],[Shipdate]],"MMMM")</f>
        <v>September</v>
      </c>
      <c r="L1476">
        <f>YEAR(shipments[[#This Row],[Shipdate]])</f>
        <v>2023</v>
      </c>
    </row>
    <row r="1477" spans="1:12" x14ac:dyDescent="0.3">
      <c r="A1477" t="s">
        <v>1481</v>
      </c>
      <c r="B1477" t="s">
        <v>7942</v>
      </c>
      <c r="C1477" t="s">
        <v>7924</v>
      </c>
      <c r="D1477" t="s">
        <v>7935</v>
      </c>
      <c r="E1477" s="1">
        <v>45334</v>
      </c>
      <c r="F1477" s="6">
        <v>312.75</v>
      </c>
      <c r="G1477">
        <v>32</v>
      </c>
      <c r="H1477" t="s">
        <v>3</v>
      </c>
      <c r="I1477">
        <f>IF(shipments[[#This Row],[Boxes]]&gt;0,shipments[[#This Row],[Amount]]/shipments[[#This Row],[Boxes]],"NA")</f>
        <v>9.7734375</v>
      </c>
      <c r="J1477" t="str">
        <f>IF(shipments[[#This Row],[Order_Status]] = "Delivered","Yes","No")</f>
        <v>Yes</v>
      </c>
      <c r="K1477" t="str">
        <f>TEXT(shipments[[#This Row],[Shipdate]],"MMMM")</f>
        <v>February</v>
      </c>
      <c r="L1477">
        <f>YEAR(shipments[[#This Row],[Shipdate]])</f>
        <v>2024</v>
      </c>
    </row>
    <row r="1478" spans="1:12" x14ac:dyDescent="0.3">
      <c r="A1478" t="s">
        <v>1482</v>
      </c>
      <c r="B1478" t="s">
        <v>7942</v>
      </c>
      <c r="C1478" t="s">
        <v>7924</v>
      </c>
      <c r="D1478" t="s">
        <v>7934</v>
      </c>
      <c r="E1478" s="1">
        <v>45231</v>
      </c>
      <c r="F1478" s="6">
        <v>3399.75</v>
      </c>
      <c r="G1478">
        <v>486</v>
      </c>
      <c r="H1478" t="s">
        <v>3</v>
      </c>
      <c r="I1478">
        <f>IF(shipments[[#This Row],[Boxes]]&gt;0,shipments[[#This Row],[Amount]]/shipments[[#This Row],[Boxes]],"NA")</f>
        <v>6.9953703703703702</v>
      </c>
      <c r="J1478" t="str">
        <f>IF(shipments[[#This Row],[Order_Status]] = "Delivered","Yes","No")</f>
        <v>Yes</v>
      </c>
      <c r="K1478" t="str">
        <f>TEXT(shipments[[#This Row],[Shipdate]],"MMMM")</f>
        <v>November</v>
      </c>
      <c r="L1478">
        <f>YEAR(shipments[[#This Row],[Shipdate]])</f>
        <v>2023</v>
      </c>
    </row>
    <row r="1479" spans="1:12" x14ac:dyDescent="0.3">
      <c r="A1479" t="s">
        <v>1483</v>
      </c>
      <c r="B1479" t="s">
        <v>7942</v>
      </c>
      <c r="C1479" t="s">
        <v>7925</v>
      </c>
      <c r="D1479" t="s">
        <v>7939</v>
      </c>
      <c r="E1479" s="1">
        <v>45245</v>
      </c>
      <c r="F1479" s="6">
        <v>1917</v>
      </c>
      <c r="G1479">
        <v>120</v>
      </c>
      <c r="H1479" t="s">
        <v>3</v>
      </c>
      <c r="I1479">
        <f>IF(shipments[[#This Row],[Boxes]]&gt;0,shipments[[#This Row],[Amount]]/shipments[[#This Row],[Boxes]],"NA")</f>
        <v>15.975</v>
      </c>
      <c r="J1479" t="str">
        <f>IF(shipments[[#This Row],[Order_Status]] = "Delivered","Yes","No")</f>
        <v>Yes</v>
      </c>
      <c r="K1479" t="str">
        <f>TEXT(shipments[[#This Row],[Shipdate]],"MMMM")</f>
        <v>November</v>
      </c>
      <c r="L1479">
        <f>YEAR(shipments[[#This Row],[Shipdate]])</f>
        <v>2023</v>
      </c>
    </row>
    <row r="1480" spans="1:12" x14ac:dyDescent="0.3">
      <c r="A1480" t="s">
        <v>1484</v>
      </c>
      <c r="B1480" t="s">
        <v>7942</v>
      </c>
      <c r="C1480" t="s">
        <v>7926</v>
      </c>
      <c r="D1480" t="s">
        <v>7934</v>
      </c>
      <c r="E1480" s="1">
        <v>44985</v>
      </c>
      <c r="F1480" s="6">
        <v>4036.5</v>
      </c>
      <c r="G1480">
        <v>202</v>
      </c>
      <c r="H1480" t="s">
        <v>3</v>
      </c>
      <c r="I1480">
        <f>IF(shipments[[#This Row],[Boxes]]&gt;0,shipments[[#This Row],[Amount]]/shipments[[#This Row],[Boxes]],"NA")</f>
        <v>19.982673267326732</v>
      </c>
      <c r="J1480" t="str">
        <f>IF(shipments[[#This Row],[Order_Status]] = "Delivered","Yes","No")</f>
        <v>Yes</v>
      </c>
      <c r="K1480" t="str">
        <f>TEXT(shipments[[#This Row],[Shipdate]],"MMMM")</f>
        <v>February</v>
      </c>
      <c r="L1480">
        <f>YEAR(shipments[[#This Row],[Shipdate]])</f>
        <v>2023</v>
      </c>
    </row>
    <row r="1481" spans="1:12" x14ac:dyDescent="0.3">
      <c r="A1481" t="s">
        <v>1485</v>
      </c>
      <c r="B1481" t="s">
        <v>7942</v>
      </c>
      <c r="C1481" t="s">
        <v>7926</v>
      </c>
      <c r="D1481" t="s">
        <v>7939</v>
      </c>
      <c r="E1481" s="1">
        <v>44965</v>
      </c>
      <c r="F1481" s="6">
        <v>3093.75</v>
      </c>
      <c r="G1481">
        <v>155</v>
      </c>
      <c r="H1481" t="s">
        <v>3</v>
      </c>
      <c r="I1481">
        <f>IF(shipments[[#This Row],[Boxes]]&gt;0,shipments[[#This Row],[Amount]]/shipments[[#This Row],[Boxes]],"NA")</f>
        <v>19.95967741935484</v>
      </c>
      <c r="J1481" t="str">
        <f>IF(shipments[[#This Row],[Order_Status]] = "Delivered","Yes","No")</f>
        <v>Yes</v>
      </c>
      <c r="K1481" t="str">
        <f>TEXT(shipments[[#This Row],[Shipdate]],"MMMM")</f>
        <v>February</v>
      </c>
      <c r="L1481">
        <f>YEAR(shipments[[#This Row],[Shipdate]])</f>
        <v>2023</v>
      </c>
    </row>
    <row r="1482" spans="1:12" x14ac:dyDescent="0.3">
      <c r="A1482" t="s">
        <v>1486</v>
      </c>
      <c r="B1482" t="s">
        <v>7942</v>
      </c>
      <c r="C1482" t="s">
        <v>7926</v>
      </c>
      <c r="D1482" t="s">
        <v>7934</v>
      </c>
      <c r="E1482" s="1">
        <v>45258</v>
      </c>
      <c r="F1482" s="6">
        <v>6520.5</v>
      </c>
      <c r="G1482">
        <v>327</v>
      </c>
      <c r="H1482" t="s">
        <v>3</v>
      </c>
      <c r="I1482">
        <f>IF(shipments[[#This Row],[Boxes]]&gt;0,shipments[[#This Row],[Amount]]/shipments[[#This Row],[Boxes]],"NA")</f>
        <v>19.940366972477065</v>
      </c>
      <c r="J1482" t="str">
        <f>IF(shipments[[#This Row],[Order_Status]] = "Delivered","Yes","No")</f>
        <v>Yes</v>
      </c>
      <c r="K1482" t="str">
        <f>TEXT(shipments[[#This Row],[Shipdate]],"MMMM")</f>
        <v>November</v>
      </c>
      <c r="L1482">
        <f>YEAR(shipments[[#This Row],[Shipdate]])</f>
        <v>2023</v>
      </c>
    </row>
    <row r="1483" spans="1:12" x14ac:dyDescent="0.3">
      <c r="A1483" t="s">
        <v>1487</v>
      </c>
      <c r="B1483" t="s">
        <v>7942</v>
      </c>
      <c r="C1483" t="s">
        <v>7927</v>
      </c>
      <c r="D1483" t="s">
        <v>7936</v>
      </c>
      <c r="E1483" s="1">
        <v>45232</v>
      </c>
      <c r="F1483" s="6">
        <v>8217</v>
      </c>
      <c r="G1483">
        <v>457</v>
      </c>
      <c r="H1483" t="s">
        <v>3</v>
      </c>
      <c r="I1483">
        <f>IF(shipments[[#This Row],[Boxes]]&gt;0,shipments[[#This Row],[Amount]]/shipments[[#This Row],[Boxes]],"NA")</f>
        <v>17.980306345733041</v>
      </c>
      <c r="J1483" t="str">
        <f>IF(shipments[[#This Row],[Order_Status]] = "Delivered","Yes","No")</f>
        <v>Yes</v>
      </c>
      <c r="K1483" t="str">
        <f>TEXT(shipments[[#This Row],[Shipdate]],"MMMM")</f>
        <v>November</v>
      </c>
      <c r="L1483">
        <f>YEAR(shipments[[#This Row],[Shipdate]])</f>
        <v>2023</v>
      </c>
    </row>
    <row r="1484" spans="1:12" x14ac:dyDescent="0.3">
      <c r="A1484" t="s">
        <v>1488</v>
      </c>
      <c r="B1484" t="s">
        <v>7942</v>
      </c>
      <c r="C1484" t="s">
        <v>7927</v>
      </c>
      <c r="D1484" t="s">
        <v>7934</v>
      </c>
      <c r="E1484" s="1">
        <v>44977</v>
      </c>
      <c r="F1484" s="6">
        <v>10397.25</v>
      </c>
      <c r="G1484">
        <v>578</v>
      </c>
      <c r="H1484" t="s">
        <v>3</v>
      </c>
      <c r="I1484">
        <f>IF(shipments[[#This Row],[Boxes]]&gt;0,shipments[[#This Row],[Amount]]/shipments[[#This Row],[Boxes]],"NA")</f>
        <v>17.988321799307958</v>
      </c>
      <c r="J1484" t="str">
        <f>IF(shipments[[#This Row],[Order_Status]] = "Delivered","Yes","No")</f>
        <v>Yes</v>
      </c>
      <c r="K1484" t="str">
        <f>TEXT(shipments[[#This Row],[Shipdate]],"MMMM")</f>
        <v>February</v>
      </c>
      <c r="L1484">
        <f>YEAR(shipments[[#This Row],[Shipdate]])</f>
        <v>2023</v>
      </c>
    </row>
    <row r="1485" spans="1:12" x14ac:dyDescent="0.3">
      <c r="A1485" s="21" t="s">
        <v>1489</v>
      </c>
      <c r="B1485" s="21" t="s">
        <v>7942</v>
      </c>
      <c r="C1485" s="21" t="s">
        <v>7928</v>
      </c>
      <c r="D1485" s="21" t="s">
        <v>7937</v>
      </c>
      <c r="E1485" s="22">
        <v>45474</v>
      </c>
      <c r="F1485" s="23">
        <v>5440.5</v>
      </c>
      <c r="G1485" s="21">
        <v>681</v>
      </c>
      <c r="H1485" s="21" t="s">
        <v>9</v>
      </c>
      <c r="I1485" s="21">
        <f>IF(shipments[[#This Row],[Boxes]]&gt;0,shipments[[#This Row],[Amount]]/shipments[[#This Row],[Boxes]],"NA")</f>
        <v>7.9889867841409687</v>
      </c>
      <c r="J1485" s="21" t="str">
        <f>IF(shipments[[#This Row],[Order_Status]] = "Delivered","Yes","No")</f>
        <v>No</v>
      </c>
      <c r="K1485" s="21" t="str">
        <f>TEXT(shipments[[#This Row],[Shipdate]],"MMMM")</f>
        <v>July</v>
      </c>
      <c r="L1485" s="21">
        <f>YEAR(shipments[[#This Row],[Shipdate]])</f>
        <v>2024</v>
      </c>
    </row>
    <row r="1486" spans="1:12" x14ac:dyDescent="0.3">
      <c r="A1486" s="21" t="s">
        <v>1490</v>
      </c>
      <c r="B1486" s="21" t="s">
        <v>7942</v>
      </c>
      <c r="C1486" s="21" t="s">
        <v>7928</v>
      </c>
      <c r="D1486" s="21" t="s">
        <v>7936</v>
      </c>
      <c r="E1486" s="22">
        <v>45314</v>
      </c>
      <c r="F1486" s="23">
        <v>10374.75</v>
      </c>
      <c r="G1486" s="21">
        <v>944</v>
      </c>
      <c r="H1486" s="21" t="s">
        <v>25</v>
      </c>
      <c r="I1486" s="21">
        <f>IF(shipments[[#This Row],[Boxes]]&gt;0,shipments[[#This Row],[Amount]]/shipments[[#This Row],[Boxes]],"NA")</f>
        <v>10.990201271186441</v>
      </c>
      <c r="J1486" s="21" t="str">
        <f>IF(shipments[[#This Row],[Order_Status]] = "Delivered","Yes","No")</f>
        <v>No</v>
      </c>
      <c r="K1486" s="21" t="str">
        <f>TEXT(shipments[[#This Row],[Shipdate]],"MMMM")</f>
        <v>January</v>
      </c>
      <c r="L1486" s="21">
        <f>YEAR(shipments[[#This Row],[Shipdate]])</f>
        <v>2024</v>
      </c>
    </row>
    <row r="1487" spans="1:12" x14ac:dyDescent="0.3">
      <c r="A1487" t="s">
        <v>1491</v>
      </c>
      <c r="B1487" t="s">
        <v>7942</v>
      </c>
      <c r="C1487" t="s">
        <v>7929</v>
      </c>
      <c r="D1487" t="s">
        <v>7938</v>
      </c>
      <c r="E1487" s="1">
        <v>45265</v>
      </c>
      <c r="F1487" s="6">
        <v>4297.5</v>
      </c>
      <c r="G1487">
        <v>478</v>
      </c>
      <c r="H1487" t="s">
        <v>3</v>
      </c>
      <c r="I1487">
        <f>IF(shipments[[#This Row],[Boxes]]&gt;0,shipments[[#This Row],[Amount]]/shipments[[#This Row],[Boxes]],"NA")</f>
        <v>8.9905857740585766</v>
      </c>
      <c r="J1487" t="str">
        <f>IF(shipments[[#This Row],[Order_Status]] = "Delivered","Yes","No")</f>
        <v>Yes</v>
      </c>
      <c r="K1487" t="str">
        <f>TEXT(shipments[[#This Row],[Shipdate]],"MMMM")</f>
        <v>December</v>
      </c>
      <c r="L1487">
        <f>YEAR(shipments[[#This Row],[Shipdate]])</f>
        <v>2023</v>
      </c>
    </row>
    <row r="1488" spans="1:12" x14ac:dyDescent="0.3">
      <c r="A1488" t="s">
        <v>1492</v>
      </c>
      <c r="B1488" t="s">
        <v>7942</v>
      </c>
      <c r="C1488" t="s">
        <v>7929</v>
      </c>
      <c r="D1488" t="s">
        <v>7934</v>
      </c>
      <c r="E1488" s="1">
        <v>45236</v>
      </c>
      <c r="F1488" s="6">
        <v>12876.75</v>
      </c>
      <c r="G1488">
        <v>1431</v>
      </c>
      <c r="H1488" t="s">
        <v>3</v>
      </c>
      <c r="I1488">
        <f>IF(shipments[[#This Row],[Boxes]]&gt;0,shipments[[#This Row],[Amount]]/shipments[[#This Row],[Boxes]],"NA")</f>
        <v>8.9984276729559749</v>
      </c>
      <c r="J1488" t="str">
        <f>IF(shipments[[#This Row],[Order_Status]] = "Delivered","Yes","No")</f>
        <v>Yes</v>
      </c>
      <c r="K1488" t="str">
        <f>TEXT(shipments[[#This Row],[Shipdate]],"MMMM")</f>
        <v>November</v>
      </c>
      <c r="L1488">
        <f>YEAR(shipments[[#This Row],[Shipdate]])</f>
        <v>2023</v>
      </c>
    </row>
    <row r="1489" spans="1:12" x14ac:dyDescent="0.3">
      <c r="A1489" s="21" t="s">
        <v>1493</v>
      </c>
      <c r="B1489" s="21" t="s">
        <v>7942</v>
      </c>
      <c r="C1489" s="21" t="s">
        <v>7929</v>
      </c>
      <c r="D1489" s="21" t="s">
        <v>7937</v>
      </c>
      <c r="E1489" s="22">
        <v>45173</v>
      </c>
      <c r="F1489" s="23">
        <v>14458.5</v>
      </c>
      <c r="G1489" s="21">
        <v>2066</v>
      </c>
      <c r="H1489" s="21" t="s">
        <v>25</v>
      </c>
      <c r="I1489" s="21">
        <f>IF(shipments[[#This Row],[Boxes]]&gt;0,shipments[[#This Row],[Amount]]/shipments[[#This Row],[Boxes]],"NA")</f>
        <v>6.9983059051306871</v>
      </c>
      <c r="J1489" s="21" t="str">
        <f>IF(shipments[[#This Row],[Order_Status]] = "Delivered","Yes","No")</f>
        <v>No</v>
      </c>
      <c r="K1489" s="21" t="str">
        <f>TEXT(shipments[[#This Row],[Shipdate]],"MMMM")</f>
        <v>September</v>
      </c>
      <c r="L1489" s="21">
        <f>YEAR(shipments[[#This Row],[Shipdate]])</f>
        <v>2023</v>
      </c>
    </row>
    <row r="1490" spans="1:12" x14ac:dyDescent="0.3">
      <c r="A1490" t="s">
        <v>1494</v>
      </c>
      <c r="B1490" t="s">
        <v>7942</v>
      </c>
      <c r="C1490" t="s">
        <v>7929</v>
      </c>
      <c r="D1490" t="s">
        <v>7939</v>
      </c>
      <c r="E1490" s="1">
        <v>45366</v>
      </c>
      <c r="F1490" s="6">
        <v>2589.75</v>
      </c>
      <c r="G1490">
        <v>370</v>
      </c>
      <c r="H1490" t="s">
        <v>3</v>
      </c>
      <c r="I1490">
        <f>IF(shipments[[#This Row],[Boxes]]&gt;0,shipments[[#This Row],[Amount]]/shipments[[#This Row],[Boxes]],"NA")</f>
        <v>6.9993243243243244</v>
      </c>
      <c r="J1490" t="str">
        <f>IF(shipments[[#This Row],[Order_Status]] = "Delivered","Yes","No")</f>
        <v>Yes</v>
      </c>
      <c r="K1490" t="str">
        <f>TEXT(shipments[[#This Row],[Shipdate]],"MMMM")</f>
        <v>March</v>
      </c>
      <c r="L1490">
        <f>YEAR(shipments[[#This Row],[Shipdate]])</f>
        <v>2024</v>
      </c>
    </row>
    <row r="1491" spans="1:12" x14ac:dyDescent="0.3">
      <c r="A1491" t="s">
        <v>1495</v>
      </c>
      <c r="B1491" t="s">
        <v>7942</v>
      </c>
      <c r="C1491" t="s">
        <v>7930</v>
      </c>
      <c r="D1491" t="s">
        <v>7934</v>
      </c>
      <c r="E1491" s="1">
        <v>45469</v>
      </c>
      <c r="F1491" s="6">
        <v>5442.75</v>
      </c>
      <c r="G1491">
        <v>188</v>
      </c>
      <c r="H1491" t="s">
        <v>3</v>
      </c>
      <c r="I1491">
        <f>IF(shipments[[#This Row],[Boxes]]&gt;0,shipments[[#This Row],[Amount]]/shipments[[#This Row],[Boxes]],"NA")</f>
        <v>28.950797872340427</v>
      </c>
      <c r="J1491" t="str">
        <f>IF(shipments[[#This Row],[Order_Status]] = "Delivered","Yes","No")</f>
        <v>Yes</v>
      </c>
      <c r="K1491" t="str">
        <f>TEXT(shipments[[#This Row],[Shipdate]],"MMMM")</f>
        <v>June</v>
      </c>
      <c r="L1491">
        <f>YEAR(shipments[[#This Row],[Shipdate]])</f>
        <v>2024</v>
      </c>
    </row>
    <row r="1492" spans="1:12" x14ac:dyDescent="0.3">
      <c r="A1492" t="s">
        <v>1496</v>
      </c>
      <c r="B1492" t="s">
        <v>7942</v>
      </c>
      <c r="C1492" t="s">
        <v>7931</v>
      </c>
      <c r="D1492" t="s">
        <v>7935</v>
      </c>
      <c r="E1492" s="1">
        <v>45397</v>
      </c>
      <c r="F1492" s="6">
        <v>12001.5</v>
      </c>
      <c r="G1492">
        <v>1092</v>
      </c>
      <c r="H1492" t="s">
        <v>3</v>
      </c>
      <c r="I1492">
        <f>IF(shipments[[#This Row],[Boxes]]&gt;0,shipments[[#This Row],[Amount]]/shipments[[#This Row],[Boxes]],"NA")</f>
        <v>10.990384615384615</v>
      </c>
      <c r="J1492" t="str">
        <f>IF(shipments[[#This Row],[Order_Status]] = "Delivered","Yes","No")</f>
        <v>Yes</v>
      </c>
      <c r="K1492" t="str">
        <f>TEXT(shipments[[#This Row],[Shipdate]],"MMMM")</f>
        <v>April</v>
      </c>
      <c r="L1492">
        <f>YEAR(shipments[[#This Row],[Shipdate]])</f>
        <v>2024</v>
      </c>
    </row>
    <row r="1493" spans="1:12" x14ac:dyDescent="0.3">
      <c r="A1493" t="s">
        <v>1497</v>
      </c>
      <c r="B1493" t="s">
        <v>7942</v>
      </c>
      <c r="C1493" t="s">
        <v>7931</v>
      </c>
      <c r="D1493" t="s">
        <v>7937</v>
      </c>
      <c r="E1493" s="1">
        <v>45467</v>
      </c>
      <c r="F1493" s="6">
        <v>17118</v>
      </c>
      <c r="G1493">
        <v>1427</v>
      </c>
      <c r="H1493" t="s">
        <v>3</v>
      </c>
      <c r="I1493">
        <f>IF(shipments[[#This Row],[Boxes]]&gt;0,shipments[[#This Row],[Amount]]/shipments[[#This Row],[Boxes]],"NA")</f>
        <v>11.995795374912404</v>
      </c>
      <c r="J1493" t="str">
        <f>IF(shipments[[#This Row],[Order_Status]] = "Delivered","Yes","No")</f>
        <v>Yes</v>
      </c>
      <c r="K1493" t="str">
        <f>TEXT(shipments[[#This Row],[Shipdate]],"MMMM")</f>
        <v>June</v>
      </c>
      <c r="L1493">
        <f>YEAR(shipments[[#This Row],[Shipdate]])</f>
        <v>2024</v>
      </c>
    </row>
    <row r="1494" spans="1:12" x14ac:dyDescent="0.3">
      <c r="A1494" t="s">
        <v>1498</v>
      </c>
      <c r="B1494" t="s">
        <v>7942</v>
      </c>
      <c r="C1494" t="s">
        <v>7931</v>
      </c>
      <c r="D1494" t="s">
        <v>7939</v>
      </c>
      <c r="E1494" s="1">
        <v>45411</v>
      </c>
      <c r="F1494" s="6">
        <v>5530.5</v>
      </c>
      <c r="G1494">
        <v>461</v>
      </c>
      <c r="H1494" t="s">
        <v>3</v>
      </c>
      <c r="I1494">
        <f>IF(shipments[[#This Row],[Boxes]]&gt;0,shipments[[#This Row],[Amount]]/shipments[[#This Row],[Boxes]],"NA")</f>
        <v>11.996746203904555</v>
      </c>
      <c r="J1494" t="str">
        <f>IF(shipments[[#This Row],[Order_Status]] = "Delivered","Yes","No")</f>
        <v>Yes</v>
      </c>
      <c r="K1494" t="str">
        <f>TEXT(shipments[[#This Row],[Shipdate]],"MMMM")</f>
        <v>April</v>
      </c>
      <c r="L1494">
        <f>YEAR(shipments[[#This Row],[Shipdate]])</f>
        <v>2024</v>
      </c>
    </row>
    <row r="1495" spans="1:12" x14ac:dyDescent="0.3">
      <c r="A1495" s="21" t="s">
        <v>1499</v>
      </c>
      <c r="B1495" s="21" t="s">
        <v>7942</v>
      </c>
      <c r="C1495" s="21" t="s">
        <v>7931</v>
      </c>
      <c r="D1495" s="21" t="s">
        <v>7939</v>
      </c>
      <c r="E1495" s="22">
        <v>45555</v>
      </c>
      <c r="F1495" s="23">
        <v>5427</v>
      </c>
      <c r="G1495" s="21">
        <v>453</v>
      </c>
      <c r="H1495" s="21" t="s">
        <v>16</v>
      </c>
      <c r="I1495" s="21">
        <f>IF(shipments[[#This Row],[Boxes]]&gt;0,shipments[[#This Row],[Amount]]/shipments[[#This Row],[Boxes]],"NA")</f>
        <v>11.980132450331126</v>
      </c>
      <c r="J1495" s="21" t="str">
        <f>IF(shipments[[#This Row],[Order_Status]] = "Delivered","Yes","No")</f>
        <v>No</v>
      </c>
      <c r="K1495" s="21" t="str">
        <f>TEXT(shipments[[#This Row],[Shipdate]],"MMMM")</f>
        <v>September</v>
      </c>
      <c r="L1495" s="21">
        <f>YEAR(shipments[[#This Row],[Shipdate]])</f>
        <v>2024</v>
      </c>
    </row>
    <row r="1496" spans="1:12" x14ac:dyDescent="0.3">
      <c r="A1496" t="s">
        <v>1500</v>
      </c>
      <c r="B1496" t="s">
        <v>7942</v>
      </c>
      <c r="C1496" t="s">
        <v>7932</v>
      </c>
      <c r="D1496" t="s">
        <v>7939</v>
      </c>
      <c r="E1496" s="1">
        <v>45189</v>
      </c>
      <c r="F1496" s="6">
        <v>9240.75</v>
      </c>
      <c r="G1496">
        <v>1156</v>
      </c>
      <c r="H1496" t="s">
        <v>3</v>
      </c>
      <c r="I1496">
        <f>IF(shipments[[#This Row],[Boxes]]&gt;0,shipments[[#This Row],[Amount]]/shipments[[#This Row],[Boxes]],"NA")</f>
        <v>7.9937283737024218</v>
      </c>
      <c r="J1496" t="str">
        <f>IF(shipments[[#This Row],[Order_Status]] = "Delivered","Yes","No")</f>
        <v>Yes</v>
      </c>
      <c r="K1496" t="str">
        <f>TEXT(shipments[[#This Row],[Shipdate]],"MMMM")</f>
        <v>September</v>
      </c>
      <c r="L1496">
        <f>YEAR(shipments[[#This Row],[Shipdate]])</f>
        <v>2023</v>
      </c>
    </row>
    <row r="1497" spans="1:12" x14ac:dyDescent="0.3">
      <c r="A1497" t="s">
        <v>1501</v>
      </c>
      <c r="B1497" t="s">
        <v>7942</v>
      </c>
      <c r="C1497" t="s">
        <v>7932</v>
      </c>
      <c r="D1497" t="s">
        <v>7935</v>
      </c>
      <c r="E1497" s="1">
        <v>45308</v>
      </c>
      <c r="F1497" s="6">
        <v>276.75</v>
      </c>
      <c r="G1497">
        <v>26</v>
      </c>
      <c r="H1497" t="s">
        <v>3</v>
      </c>
      <c r="I1497">
        <f>IF(shipments[[#This Row],[Boxes]]&gt;0,shipments[[#This Row],[Amount]]/shipments[[#This Row],[Boxes]],"NA")</f>
        <v>10.64423076923077</v>
      </c>
      <c r="J1497" t="str">
        <f>IF(shipments[[#This Row],[Order_Status]] = "Delivered","Yes","No")</f>
        <v>Yes</v>
      </c>
      <c r="K1497" t="str">
        <f>TEXT(shipments[[#This Row],[Shipdate]],"MMMM")</f>
        <v>January</v>
      </c>
      <c r="L1497">
        <f>YEAR(shipments[[#This Row],[Shipdate]])</f>
        <v>2024</v>
      </c>
    </row>
    <row r="1498" spans="1:12" x14ac:dyDescent="0.3">
      <c r="A1498" t="s">
        <v>1502</v>
      </c>
      <c r="B1498" t="s">
        <v>7942</v>
      </c>
      <c r="C1498" t="s">
        <v>7933</v>
      </c>
      <c r="D1498" t="s">
        <v>7939</v>
      </c>
      <c r="E1498" s="1">
        <v>45260</v>
      </c>
      <c r="F1498" s="6">
        <v>2882.25</v>
      </c>
      <c r="G1498">
        <v>132</v>
      </c>
      <c r="H1498" t="s">
        <v>3</v>
      </c>
      <c r="I1498">
        <f>IF(shipments[[#This Row],[Boxes]]&gt;0,shipments[[#This Row],[Amount]]/shipments[[#This Row],[Boxes]],"NA")</f>
        <v>21.835227272727273</v>
      </c>
      <c r="J1498" t="str">
        <f>IF(shipments[[#This Row],[Order_Status]] = "Delivered","Yes","No")</f>
        <v>Yes</v>
      </c>
      <c r="K1498" t="str">
        <f>TEXT(shipments[[#This Row],[Shipdate]],"MMMM")</f>
        <v>November</v>
      </c>
      <c r="L1498">
        <f>YEAR(shipments[[#This Row],[Shipdate]])</f>
        <v>2023</v>
      </c>
    </row>
    <row r="1499" spans="1:12" x14ac:dyDescent="0.3">
      <c r="A1499" t="s">
        <v>1503</v>
      </c>
      <c r="B1499" t="s">
        <v>7942</v>
      </c>
      <c r="C1499" t="s">
        <v>7933</v>
      </c>
      <c r="D1499" t="s">
        <v>7937</v>
      </c>
      <c r="E1499" s="1">
        <v>45127</v>
      </c>
      <c r="F1499" s="6">
        <v>6993</v>
      </c>
      <c r="G1499">
        <v>389</v>
      </c>
      <c r="H1499" t="s">
        <v>3</v>
      </c>
      <c r="I1499">
        <f>IF(shipments[[#This Row],[Boxes]]&gt;0,shipments[[#This Row],[Amount]]/shipments[[#This Row],[Boxes]],"NA")</f>
        <v>17.976863753213369</v>
      </c>
      <c r="J1499" t="str">
        <f>IF(shipments[[#This Row],[Order_Status]] = "Delivered","Yes","No")</f>
        <v>Yes</v>
      </c>
      <c r="K1499" t="str">
        <f>TEXT(shipments[[#This Row],[Shipdate]],"MMMM")</f>
        <v>July</v>
      </c>
      <c r="L1499">
        <f>YEAR(shipments[[#This Row],[Shipdate]])</f>
        <v>2023</v>
      </c>
    </row>
    <row r="1500" spans="1:12" x14ac:dyDescent="0.3">
      <c r="A1500" t="s">
        <v>1504</v>
      </c>
      <c r="B1500" t="s">
        <v>7942</v>
      </c>
      <c r="C1500" t="s">
        <v>7933</v>
      </c>
      <c r="D1500" t="s">
        <v>7937</v>
      </c>
      <c r="E1500" s="1">
        <v>45225</v>
      </c>
      <c r="F1500" s="6">
        <v>9555.75</v>
      </c>
      <c r="G1500">
        <v>503</v>
      </c>
      <c r="H1500" t="s">
        <v>3</v>
      </c>
      <c r="I1500">
        <f>IF(shipments[[#This Row],[Boxes]]&gt;0,shipments[[#This Row],[Amount]]/shipments[[#This Row],[Boxes]],"NA")</f>
        <v>18.997514910536779</v>
      </c>
      <c r="J1500" t="str">
        <f>IF(shipments[[#This Row],[Order_Status]] = "Delivered","Yes","No")</f>
        <v>Yes</v>
      </c>
      <c r="K1500" t="str">
        <f>TEXT(shipments[[#This Row],[Shipdate]],"MMMM")</f>
        <v>October</v>
      </c>
      <c r="L1500">
        <f>YEAR(shipments[[#This Row],[Shipdate]])</f>
        <v>2023</v>
      </c>
    </row>
    <row r="1501" spans="1:12" x14ac:dyDescent="0.3">
      <c r="A1501" t="s">
        <v>1505</v>
      </c>
      <c r="B1501" t="s">
        <v>7950</v>
      </c>
      <c r="C1501" t="s">
        <v>7912</v>
      </c>
      <c r="D1501" t="s">
        <v>7934</v>
      </c>
      <c r="E1501" s="1">
        <v>45190</v>
      </c>
      <c r="F1501" s="6">
        <v>105.75</v>
      </c>
      <c r="G1501">
        <v>7</v>
      </c>
      <c r="H1501" t="s">
        <v>3</v>
      </c>
      <c r="I1501">
        <f>IF(shipments[[#This Row],[Boxes]]&gt;0,shipments[[#This Row],[Amount]]/shipments[[#This Row],[Boxes]],"NA")</f>
        <v>15.107142857142858</v>
      </c>
      <c r="J1501" t="str">
        <f>IF(shipments[[#This Row],[Order_Status]] = "Delivered","Yes","No")</f>
        <v>Yes</v>
      </c>
      <c r="K1501" t="str">
        <f>TEXT(shipments[[#This Row],[Shipdate]],"MMMM")</f>
        <v>September</v>
      </c>
      <c r="L1501">
        <f>YEAR(shipments[[#This Row],[Shipdate]])</f>
        <v>2023</v>
      </c>
    </row>
    <row r="1502" spans="1:12" x14ac:dyDescent="0.3">
      <c r="A1502" t="s">
        <v>1506</v>
      </c>
      <c r="B1502" t="s">
        <v>7950</v>
      </c>
      <c r="C1502" t="s">
        <v>7912</v>
      </c>
      <c r="D1502" t="s">
        <v>7935</v>
      </c>
      <c r="E1502" s="1">
        <v>45349</v>
      </c>
      <c r="F1502" s="6">
        <v>11094.75</v>
      </c>
      <c r="G1502">
        <v>694</v>
      </c>
      <c r="H1502" t="s">
        <v>3</v>
      </c>
      <c r="I1502">
        <f>IF(shipments[[#This Row],[Boxes]]&gt;0,shipments[[#This Row],[Amount]]/shipments[[#This Row],[Boxes]],"NA")</f>
        <v>15.986671469740633</v>
      </c>
      <c r="J1502" t="str">
        <f>IF(shipments[[#This Row],[Order_Status]] = "Delivered","Yes","No")</f>
        <v>Yes</v>
      </c>
      <c r="K1502" t="str">
        <f>TEXT(shipments[[#This Row],[Shipdate]],"MMMM")</f>
        <v>February</v>
      </c>
      <c r="L1502">
        <f>YEAR(shipments[[#This Row],[Shipdate]])</f>
        <v>2024</v>
      </c>
    </row>
    <row r="1503" spans="1:12" x14ac:dyDescent="0.3">
      <c r="A1503" t="s">
        <v>1507</v>
      </c>
      <c r="B1503" t="s">
        <v>7950</v>
      </c>
      <c r="C1503" t="s">
        <v>7912</v>
      </c>
      <c r="D1503" t="s">
        <v>7935</v>
      </c>
      <c r="E1503" s="1">
        <v>45328</v>
      </c>
      <c r="F1503" s="6">
        <v>17597.25</v>
      </c>
      <c r="G1503">
        <v>1257</v>
      </c>
      <c r="H1503" t="s">
        <v>3</v>
      </c>
      <c r="I1503">
        <f>IF(shipments[[#This Row],[Boxes]]&gt;0,shipments[[#This Row],[Amount]]/shipments[[#This Row],[Boxes]],"NA")</f>
        <v>13.999403341288783</v>
      </c>
      <c r="J1503" t="str">
        <f>IF(shipments[[#This Row],[Order_Status]] = "Delivered","Yes","No")</f>
        <v>Yes</v>
      </c>
      <c r="K1503" t="str">
        <f>TEXT(shipments[[#This Row],[Shipdate]],"MMMM")</f>
        <v>February</v>
      </c>
      <c r="L1503">
        <f>YEAR(shipments[[#This Row],[Shipdate]])</f>
        <v>2024</v>
      </c>
    </row>
    <row r="1504" spans="1:12" x14ac:dyDescent="0.3">
      <c r="A1504" t="s">
        <v>1508</v>
      </c>
      <c r="B1504" t="s">
        <v>7950</v>
      </c>
      <c r="C1504" t="s">
        <v>7915</v>
      </c>
      <c r="D1504" t="s">
        <v>7934</v>
      </c>
      <c r="E1504" s="1">
        <v>45240</v>
      </c>
      <c r="F1504" s="6">
        <v>3746.25</v>
      </c>
      <c r="G1504">
        <v>750</v>
      </c>
      <c r="H1504" t="s">
        <v>3</v>
      </c>
      <c r="I1504">
        <f>IF(shipments[[#This Row],[Boxes]]&gt;0,shipments[[#This Row],[Amount]]/shipments[[#This Row],[Boxes]],"NA")</f>
        <v>4.9950000000000001</v>
      </c>
      <c r="J1504" t="str">
        <f>IF(shipments[[#This Row],[Order_Status]] = "Delivered","Yes","No")</f>
        <v>Yes</v>
      </c>
      <c r="K1504" t="str">
        <f>TEXT(shipments[[#This Row],[Shipdate]],"MMMM")</f>
        <v>November</v>
      </c>
      <c r="L1504">
        <f>YEAR(shipments[[#This Row],[Shipdate]])</f>
        <v>2023</v>
      </c>
    </row>
    <row r="1505" spans="1:12" x14ac:dyDescent="0.3">
      <c r="A1505" t="s">
        <v>1509</v>
      </c>
      <c r="B1505" t="s">
        <v>7950</v>
      </c>
      <c r="C1505" t="s">
        <v>7915</v>
      </c>
      <c r="D1505" t="s">
        <v>7936</v>
      </c>
      <c r="E1505" s="1">
        <v>45198</v>
      </c>
      <c r="F1505" s="6">
        <v>2540.25</v>
      </c>
      <c r="G1505">
        <v>318</v>
      </c>
      <c r="H1505" t="s">
        <v>3</v>
      </c>
      <c r="I1505">
        <f>IF(shipments[[#This Row],[Boxes]]&gt;0,shipments[[#This Row],[Amount]]/shipments[[#This Row],[Boxes]],"NA")</f>
        <v>7.9882075471698117</v>
      </c>
      <c r="J1505" t="str">
        <f>IF(shipments[[#This Row],[Order_Status]] = "Delivered","Yes","No")</f>
        <v>Yes</v>
      </c>
      <c r="K1505" t="str">
        <f>TEXT(shipments[[#This Row],[Shipdate]],"MMMM")</f>
        <v>September</v>
      </c>
      <c r="L1505">
        <f>YEAR(shipments[[#This Row],[Shipdate]])</f>
        <v>2023</v>
      </c>
    </row>
    <row r="1506" spans="1:12" x14ac:dyDescent="0.3">
      <c r="A1506" t="s">
        <v>1510</v>
      </c>
      <c r="B1506" t="s">
        <v>7950</v>
      </c>
      <c r="C1506" t="s">
        <v>7915</v>
      </c>
      <c r="D1506" t="s">
        <v>7934</v>
      </c>
      <c r="E1506" s="1">
        <v>44957</v>
      </c>
      <c r="F1506" s="6">
        <v>3577.5</v>
      </c>
      <c r="G1506">
        <v>716</v>
      </c>
      <c r="H1506" t="s">
        <v>3</v>
      </c>
      <c r="I1506">
        <f>IF(shipments[[#This Row],[Boxes]]&gt;0,shipments[[#This Row],[Amount]]/shipments[[#This Row],[Boxes]],"NA")</f>
        <v>4.9965083798882679</v>
      </c>
      <c r="J1506" t="str">
        <f>IF(shipments[[#This Row],[Order_Status]] = "Delivered","Yes","No")</f>
        <v>Yes</v>
      </c>
      <c r="K1506" t="str">
        <f>TEXT(shipments[[#This Row],[Shipdate]],"MMMM")</f>
        <v>January</v>
      </c>
      <c r="L1506">
        <f>YEAR(shipments[[#This Row],[Shipdate]])</f>
        <v>2023</v>
      </c>
    </row>
    <row r="1507" spans="1:12" x14ac:dyDescent="0.3">
      <c r="A1507" t="s">
        <v>1511</v>
      </c>
      <c r="B1507" t="s">
        <v>7950</v>
      </c>
      <c r="C1507" t="s">
        <v>7915</v>
      </c>
      <c r="D1507" t="s">
        <v>7939</v>
      </c>
      <c r="E1507" s="1">
        <v>45307</v>
      </c>
      <c r="F1507" s="6">
        <v>9830.25</v>
      </c>
      <c r="G1507">
        <v>1229</v>
      </c>
      <c r="H1507" t="s">
        <v>3</v>
      </c>
      <c r="I1507">
        <f>IF(shipments[[#This Row],[Boxes]]&gt;0,shipments[[#This Row],[Amount]]/shipments[[#This Row],[Boxes]],"NA")</f>
        <v>7.9985760781122863</v>
      </c>
      <c r="J1507" t="str">
        <f>IF(shipments[[#This Row],[Order_Status]] = "Delivered","Yes","No")</f>
        <v>Yes</v>
      </c>
      <c r="K1507" t="str">
        <f>TEXT(shipments[[#This Row],[Shipdate]],"MMMM")</f>
        <v>January</v>
      </c>
      <c r="L1507">
        <f>YEAR(shipments[[#This Row],[Shipdate]])</f>
        <v>2024</v>
      </c>
    </row>
    <row r="1508" spans="1:12" x14ac:dyDescent="0.3">
      <c r="A1508" t="s">
        <v>1512</v>
      </c>
      <c r="B1508" t="s">
        <v>7950</v>
      </c>
      <c r="C1508" t="s">
        <v>7915</v>
      </c>
      <c r="D1508" t="s">
        <v>7935</v>
      </c>
      <c r="E1508" s="1">
        <v>45211</v>
      </c>
      <c r="F1508" s="6">
        <v>8192.25</v>
      </c>
      <c r="G1508">
        <v>1025</v>
      </c>
      <c r="H1508" t="s">
        <v>3</v>
      </c>
      <c r="I1508">
        <f>IF(shipments[[#This Row],[Boxes]]&gt;0,shipments[[#This Row],[Amount]]/shipments[[#This Row],[Boxes]],"NA")</f>
        <v>7.9924390243902437</v>
      </c>
      <c r="J1508" t="str">
        <f>IF(shipments[[#This Row],[Order_Status]] = "Delivered","Yes","No")</f>
        <v>Yes</v>
      </c>
      <c r="K1508" t="str">
        <f>TEXT(shipments[[#This Row],[Shipdate]],"MMMM")</f>
        <v>October</v>
      </c>
      <c r="L1508">
        <f>YEAR(shipments[[#This Row],[Shipdate]])</f>
        <v>2023</v>
      </c>
    </row>
    <row r="1509" spans="1:12" x14ac:dyDescent="0.3">
      <c r="A1509" t="s">
        <v>1513</v>
      </c>
      <c r="B1509" t="s">
        <v>7950</v>
      </c>
      <c r="C1509" t="s">
        <v>7915</v>
      </c>
      <c r="D1509" t="s">
        <v>7939</v>
      </c>
      <c r="E1509" s="1">
        <v>45349</v>
      </c>
      <c r="F1509" s="6">
        <v>546.75</v>
      </c>
      <c r="G1509">
        <v>69</v>
      </c>
      <c r="H1509" t="s">
        <v>3</v>
      </c>
      <c r="I1509">
        <f>IF(shipments[[#This Row],[Boxes]]&gt;0,shipments[[#This Row],[Amount]]/shipments[[#This Row],[Boxes]],"NA")</f>
        <v>7.9239130434782608</v>
      </c>
      <c r="J1509" t="str">
        <f>IF(shipments[[#This Row],[Order_Status]] = "Delivered","Yes","No")</f>
        <v>Yes</v>
      </c>
      <c r="K1509" t="str">
        <f>TEXT(shipments[[#This Row],[Shipdate]],"MMMM")</f>
        <v>February</v>
      </c>
      <c r="L1509">
        <f>YEAR(shipments[[#This Row],[Shipdate]])</f>
        <v>2024</v>
      </c>
    </row>
    <row r="1510" spans="1:12" x14ac:dyDescent="0.3">
      <c r="A1510" s="21" t="s">
        <v>1514</v>
      </c>
      <c r="B1510" s="21" t="s">
        <v>7950</v>
      </c>
      <c r="C1510" s="21" t="s">
        <v>7917</v>
      </c>
      <c r="D1510" s="21" t="s">
        <v>7934</v>
      </c>
      <c r="E1510" s="22">
        <v>45492</v>
      </c>
      <c r="F1510" s="23">
        <v>2128.5</v>
      </c>
      <c r="G1510" s="21">
        <v>77</v>
      </c>
      <c r="H1510" s="21" t="s">
        <v>9</v>
      </c>
      <c r="I1510" s="21">
        <f>IF(shipments[[#This Row],[Boxes]]&gt;0,shipments[[#This Row],[Amount]]/shipments[[#This Row],[Boxes]],"NA")</f>
        <v>27.642857142857142</v>
      </c>
      <c r="J1510" s="21" t="str">
        <f>IF(shipments[[#This Row],[Order_Status]] = "Delivered","Yes","No")</f>
        <v>No</v>
      </c>
      <c r="K1510" s="21" t="str">
        <f>TEXT(shipments[[#This Row],[Shipdate]],"MMMM")</f>
        <v>July</v>
      </c>
      <c r="L1510" s="21">
        <f>YEAR(shipments[[#This Row],[Shipdate]])</f>
        <v>2024</v>
      </c>
    </row>
    <row r="1511" spans="1:12" x14ac:dyDescent="0.3">
      <c r="A1511" t="s">
        <v>1515</v>
      </c>
      <c r="B1511" t="s">
        <v>7950</v>
      </c>
      <c r="C1511" t="s">
        <v>7917</v>
      </c>
      <c r="D1511" t="s">
        <v>7939</v>
      </c>
      <c r="E1511" s="1">
        <v>44967</v>
      </c>
      <c r="F1511" s="6">
        <v>1863</v>
      </c>
      <c r="G1511">
        <v>72</v>
      </c>
      <c r="H1511" t="s">
        <v>3</v>
      </c>
      <c r="I1511">
        <f>IF(shipments[[#This Row],[Boxes]]&gt;0,shipments[[#This Row],[Amount]]/shipments[[#This Row],[Boxes]],"NA")</f>
        <v>25.875</v>
      </c>
      <c r="J1511" t="str">
        <f>IF(shipments[[#This Row],[Order_Status]] = "Delivered","Yes","No")</f>
        <v>Yes</v>
      </c>
      <c r="K1511" t="str">
        <f>TEXT(shipments[[#This Row],[Shipdate]],"MMMM")</f>
        <v>February</v>
      </c>
      <c r="L1511">
        <f>YEAR(shipments[[#This Row],[Shipdate]])</f>
        <v>2023</v>
      </c>
    </row>
    <row r="1512" spans="1:12" x14ac:dyDescent="0.3">
      <c r="A1512" t="s">
        <v>1516</v>
      </c>
      <c r="B1512" t="s">
        <v>7950</v>
      </c>
      <c r="C1512" t="s">
        <v>7918</v>
      </c>
      <c r="D1512" t="s">
        <v>7937</v>
      </c>
      <c r="E1512" s="1">
        <v>44928</v>
      </c>
      <c r="F1512" s="6">
        <v>4365</v>
      </c>
      <c r="G1512">
        <v>156</v>
      </c>
      <c r="H1512" t="s">
        <v>3</v>
      </c>
      <c r="I1512">
        <f>IF(shipments[[#This Row],[Boxes]]&gt;0,shipments[[#This Row],[Amount]]/shipments[[#This Row],[Boxes]],"NA")</f>
        <v>27.98076923076923</v>
      </c>
      <c r="J1512" t="str">
        <f>IF(shipments[[#This Row],[Order_Status]] = "Delivered","Yes","No")</f>
        <v>Yes</v>
      </c>
      <c r="K1512" t="str">
        <f>TEXT(shipments[[#This Row],[Shipdate]],"MMMM")</f>
        <v>January</v>
      </c>
      <c r="L1512">
        <f>YEAR(shipments[[#This Row],[Shipdate]])</f>
        <v>2023</v>
      </c>
    </row>
    <row r="1513" spans="1:12" x14ac:dyDescent="0.3">
      <c r="A1513" s="21" t="s">
        <v>1517</v>
      </c>
      <c r="B1513" s="21" t="s">
        <v>7950</v>
      </c>
      <c r="C1513" s="21" t="s">
        <v>7918</v>
      </c>
      <c r="D1513" s="21" t="s">
        <v>7939</v>
      </c>
      <c r="E1513" s="22">
        <v>45532</v>
      </c>
      <c r="F1513" s="23">
        <v>4981.5</v>
      </c>
      <c r="G1513" s="21">
        <v>208</v>
      </c>
      <c r="H1513" s="21" t="s">
        <v>9</v>
      </c>
      <c r="I1513" s="21">
        <f>IF(shipments[[#This Row],[Boxes]]&gt;0,shipments[[#This Row],[Amount]]/shipments[[#This Row],[Boxes]],"NA")</f>
        <v>23.94951923076923</v>
      </c>
      <c r="J1513" s="21" t="str">
        <f>IF(shipments[[#This Row],[Order_Status]] = "Delivered","Yes","No")</f>
        <v>No</v>
      </c>
      <c r="K1513" s="21" t="str">
        <f>TEXT(shipments[[#This Row],[Shipdate]],"MMMM")</f>
        <v>August</v>
      </c>
      <c r="L1513" s="21">
        <f>YEAR(shipments[[#This Row],[Shipdate]])</f>
        <v>2024</v>
      </c>
    </row>
    <row r="1514" spans="1:12" x14ac:dyDescent="0.3">
      <c r="A1514" s="21" t="s">
        <v>1518</v>
      </c>
      <c r="B1514" s="21" t="s">
        <v>7950</v>
      </c>
      <c r="C1514" s="21" t="s">
        <v>7918</v>
      </c>
      <c r="D1514" s="21" t="s">
        <v>7934</v>
      </c>
      <c r="E1514" s="22">
        <v>45523</v>
      </c>
      <c r="F1514" s="23">
        <v>5654.25</v>
      </c>
      <c r="G1514" s="21">
        <v>218</v>
      </c>
      <c r="H1514" s="21" t="s">
        <v>9</v>
      </c>
      <c r="I1514" s="21">
        <f>IF(shipments[[#This Row],[Boxes]]&gt;0,shipments[[#This Row],[Amount]]/shipments[[#This Row],[Boxes]],"NA")</f>
        <v>25.936926605504588</v>
      </c>
      <c r="J1514" s="21" t="str">
        <f>IF(shipments[[#This Row],[Order_Status]] = "Delivered","Yes","No")</f>
        <v>No</v>
      </c>
      <c r="K1514" s="21" t="str">
        <f>TEXT(shipments[[#This Row],[Shipdate]],"MMMM")</f>
        <v>August</v>
      </c>
      <c r="L1514" s="21">
        <f>YEAR(shipments[[#This Row],[Shipdate]])</f>
        <v>2024</v>
      </c>
    </row>
    <row r="1515" spans="1:12" x14ac:dyDescent="0.3">
      <c r="A1515" t="s">
        <v>1519</v>
      </c>
      <c r="B1515" t="s">
        <v>7950</v>
      </c>
      <c r="C1515" t="s">
        <v>7918</v>
      </c>
      <c r="D1515" t="s">
        <v>7938</v>
      </c>
      <c r="E1515" s="1">
        <v>45006</v>
      </c>
      <c r="F1515" s="6">
        <v>4632.75</v>
      </c>
      <c r="G1515">
        <v>194</v>
      </c>
      <c r="H1515" t="s">
        <v>3</v>
      </c>
      <c r="I1515">
        <f>IF(shipments[[#This Row],[Boxes]]&gt;0,shipments[[#This Row],[Amount]]/shipments[[#This Row],[Boxes]],"NA")</f>
        <v>23.880154639175259</v>
      </c>
      <c r="J1515" t="str">
        <f>IF(shipments[[#This Row],[Order_Status]] = "Delivered","Yes","No")</f>
        <v>Yes</v>
      </c>
      <c r="K1515" t="str">
        <f>TEXT(shipments[[#This Row],[Shipdate]],"MMMM")</f>
        <v>March</v>
      </c>
      <c r="L1515">
        <f>YEAR(shipments[[#This Row],[Shipdate]])</f>
        <v>2023</v>
      </c>
    </row>
    <row r="1516" spans="1:12" x14ac:dyDescent="0.3">
      <c r="A1516" t="s">
        <v>1520</v>
      </c>
      <c r="B1516" t="s">
        <v>7950</v>
      </c>
      <c r="C1516" t="s">
        <v>7919</v>
      </c>
      <c r="D1516" t="s">
        <v>7934</v>
      </c>
      <c r="E1516" s="1">
        <v>45182</v>
      </c>
      <c r="F1516" s="6">
        <v>6671.25</v>
      </c>
      <c r="G1516">
        <v>334</v>
      </c>
      <c r="H1516" t="s">
        <v>3</v>
      </c>
      <c r="I1516">
        <f>IF(shipments[[#This Row],[Boxes]]&gt;0,shipments[[#This Row],[Amount]]/shipments[[#This Row],[Boxes]],"NA")</f>
        <v>19.973802395209582</v>
      </c>
      <c r="J1516" t="str">
        <f>IF(shipments[[#This Row],[Order_Status]] = "Delivered","Yes","No")</f>
        <v>Yes</v>
      </c>
      <c r="K1516" t="str">
        <f>TEXT(shipments[[#This Row],[Shipdate]],"MMMM")</f>
        <v>September</v>
      </c>
      <c r="L1516">
        <f>YEAR(shipments[[#This Row],[Shipdate]])</f>
        <v>2023</v>
      </c>
    </row>
    <row r="1517" spans="1:12" x14ac:dyDescent="0.3">
      <c r="A1517" t="s">
        <v>1521</v>
      </c>
      <c r="B1517" t="s">
        <v>7950</v>
      </c>
      <c r="C1517" t="s">
        <v>7919</v>
      </c>
      <c r="D1517" t="s">
        <v>7939</v>
      </c>
      <c r="E1517" s="1">
        <v>45057</v>
      </c>
      <c r="F1517" s="6">
        <v>7485.75</v>
      </c>
      <c r="G1517">
        <v>341</v>
      </c>
      <c r="H1517" t="s">
        <v>3</v>
      </c>
      <c r="I1517">
        <f>IF(shipments[[#This Row],[Boxes]]&gt;0,shipments[[#This Row],[Amount]]/shipments[[#This Row],[Boxes]],"NA")</f>
        <v>21.952346041055719</v>
      </c>
      <c r="J1517" t="str">
        <f>IF(shipments[[#This Row],[Order_Status]] = "Delivered","Yes","No")</f>
        <v>Yes</v>
      </c>
      <c r="K1517" t="str">
        <f>TEXT(shipments[[#This Row],[Shipdate]],"MMMM")</f>
        <v>May</v>
      </c>
      <c r="L1517">
        <f>YEAR(shipments[[#This Row],[Shipdate]])</f>
        <v>2023</v>
      </c>
    </row>
    <row r="1518" spans="1:12" x14ac:dyDescent="0.3">
      <c r="A1518" t="s">
        <v>1522</v>
      </c>
      <c r="B1518" t="s">
        <v>7950</v>
      </c>
      <c r="C1518" t="s">
        <v>7919</v>
      </c>
      <c r="D1518" t="s">
        <v>7934</v>
      </c>
      <c r="E1518" s="1">
        <v>45051</v>
      </c>
      <c r="F1518" s="6">
        <v>12255.75</v>
      </c>
      <c r="G1518">
        <v>584</v>
      </c>
      <c r="H1518" t="s">
        <v>3</v>
      </c>
      <c r="I1518">
        <f>IF(shipments[[#This Row],[Boxes]]&gt;0,shipments[[#This Row],[Amount]]/shipments[[#This Row],[Boxes]],"NA")</f>
        <v>20.985873287671232</v>
      </c>
      <c r="J1518" t="str">
        <f>IF(shipments[[#This Row],[Order_Status]] = "Delivered","Yes","No")</f>
        <v>Yes</v>
      </c>
      <c r="K1518" t="str">
        <f>TEXT(shipments[[#This Row],[Shipdate]],"MMMM")</f>
        <v>May</v>
      </c>
      <c r="L1518">
        <f>YEAR(shipments[[#This Row],[Shipdate]])</f>
        <v>2023</v>
      </c>
    </row>
    <row r="1519" spans="1:12" x14ac:dyDescent="0.3">
      <c r="A1519" t="s">
        <v>1523</v>
      </c>
      <c r="B1519" t="s">
        <v>7950</v>
      </c>
      <c r="C1519" t="s">
        <v>7919</v>
      </c>
      <c r="D1519" t="s">
        <v>7939</v>
      </c>
      <c r="E1519" s="1">
        <v>45092</v>
      </c>
      <c r="F1519" s="6">
        <v>10631.25</v>
      </c>
      <c r="G1519">
        <v>532</v>
      </c>
      <c r="H1519" t="s">
        <v>3</v>
      </c>
      <c r="I1519">
        <f>IF(shipments[[#This Row],[Boxes]]&gt;0,shipments[[#This Row],[Amount]]/shipments[[#This Row],[Boxes]],"NA")</f>
        <v>19.983552631578949</v>
      </c>
      <c r="J1519" t="str">
        <f>IF(shipments[[#This Row],[Order_Status]] = "Delivered","Yes","No")</f>
        <v>Yes</v>
      </c>
      <c r="K1519" t="str">
        <f>TEXT(shipments[[#This Row],[Shipdate]],"MMMM")</f>
        <v>June</v>
      </c>
      <c r="L1519">
        <f>YEAR(shipments[[#This Row],[Shipdate]])</f>
        <v>2023</v>
      </c>
    </row>
    <row r="1520" spans="1:12" x14ac:dyDescent="0.3">
      <c r="A1520" t="s">
        <v>1524</v>
      </c>
      <c r="B1520" t="s">
        <v>7950</v>
      </c>
      <c r="C1520" t="s">
        <v>7920</v>
      </c>
      <c r="D1520" t="s">
        <v>7935</v>
      </c>
      <c r="E1520" s="1">
        <v>45104</v>
      </c>
      <c r="F1520" s="6">
        <v>3035.25</v>
      </c>
      <c r="G1520">
        <v>145</v>
      </c>
      <c r="H1520" t="s">
        <v>3</v>
      </c>
      <c r="I1520">
        <f>IF(shipments[[#This Row],[Boxes]]&gt;0,shipments[[#This Row],[Amount]]/shipments[[#This Row],[Boxes]],"NA")</f>
        <v>20.932758620689654</v>
      </c>
      <c r="J1520" t="str">
        <f>IF(shipments[[#This Row],[Order_Status]] = "Delivered","Yes","No")</f>
        <v>Yes</v>
      </c>
      <c r="K1520" t="str">
        <f>TEXT(shipments[[#This Row],[Shipdate]],"MMMM")</f>
        <v>June</v>
      </c>
      <c r="L1520">
        <f>YEAR(shipments[[#This Row],[Shipdate]])</f>
        <v>2023</v>
      </c>
    </row>
    <row r="1521" spans="1:12" x14ac:dyDescent="0.3">
      <c r="A1521" t="s">
        <v>1525</v>
      </c>
      <c r="B1521" t="s">
        <v>7950</v>
      </c>
      <c r="C1521" t="s">
        <v>7921</v>
      </c>
      <c r="D1521" t="s">
        <v>7939</v>
      </c>
      <c r="E1521" s="1">
        <v>44930</v>
      </c>
      <c r="F1521" s="6">
        <v>4401</v>
      </c>
      <c r="G1521">
        <v>367</v>
      </c>
      <c r="H1521" t="s">
        <v>3</v>
      </c>
      <c r="I1521">
        <f>IF(shipments[[#This Row],[Boxes]]&gt;0,shipments[[#This Row],[Amount]]/shipments[[#This Row],[Boxes]],"NA")</f>
        <v>11.991825613079019</v>
      </c>
      <c r="J1521" t="str">
        <f>IF(shipments[[#This Row],[Order_Status]] = "Delivered","Yes","No")</f>
        <v>Yes</v>
      </c>
      <c r="K1521" t="str">
        <f>TEXT(shipments[[#This Row],[Shipdate]],"MMMM")</f>
        <v>January</v>
      </c>
      <c r="L1521">
        <f>YEAR(shipments[[#This Row],[Shipdate]])</f>
        <v>2023</v>
      </c>
    </row>
    <row r="1522" spans="1:12" x14ac:dyDescent="0.3">
      <c r="A1522" t="s">
        <v>1526</v>
      </c>
      <c r="B1522" t="s">
        <v>7950</v>
      </c>
      <c r="C1522" t="s">
        <v>7921</v>
      </c>
      <c r="D1522" t="s">
        <v>7939</v>
      </c>
      <c r="E1522" s="1">
        <v>45377</v>
      </c>
      <c r="F1522" s="6">
        <v>3330</v>
      </c>
      <c r="G1522">
        <v>278</v>
      </c>
      <c r="H1522" t="s">
        <v>3</v>
      </c>
      <c r="I1522">
        <f>IF(shipments[[#This Row],[Boxes]]&gt;0,shipments[[#This Row],[Amount]]/shipments[[#This Row],[Boxes]],"NA")</f>
        <v>11.97841726618705</v>
      </c>
      <c r="J1522" t="str">
        <f>IF(shipments[[#This Row],[Order_Status]] = "Delivered","Yes","No")</f>
        <v>Yes</v>
      </c>
      <c r="K1522" t="str">
        <f>TEXT(shipments[[#This Row],[Shipdate]],"MMMM")</f>
        <v>March</v>
      </c>
      <c r="L1522">
        <f>YEAR(shipments[[#This Row],[Shipdate]])</f>
        <v>2024</v>
      </c>
    </row>
    <row r="1523" spans="1:12" x14ac:dyDescent="0.3">
      <c r="A1523" t="s">
        <v>1527</v>
      </c>
      <c r="B1523" t="s">
        <v>7950</v>
      </c>
      <c r="C1523" t="s">
        <v>7922</v>
      </c>
      <c r="D1523" t="s">
        <v>7935</v>
      </c>
      <c r="E1523" s="1">
        <v>45006</v>
      </c>
      <c r="F1523" s="6">
        <v>4671</v>
      </c>
      <c r="G1523">
        <v>234</v>
      </c>
      <c r="H1523" t="s">
        <v>3</v>
      </c>
      <c r="I1523">
        <f>IF(shipments[[#This Row],[Boxes]]&gt;0,shipments[[#This Row],[Amount]]/shipments[[#This Row],[Boxes]],"NA")</f>
        <v>19.96153846153846</v>
      </c>
      <c r="J1523" t="str">
        <f>IF(shipments[[#This Row],[Order_Status]] = "Delivered","Yes","No")</f>
        <v>Yes</v>
      </c>
      <c r="K1523" t="str">
        <f>TEXT(shipments[[#This Row],[Shipdate]],"MMMM")</f>
        <v>March</v>
      </c>
      <c r="L1523">
        <f>YEAR(shipments[[#This Row],[Shipdate]])</f>
        <v>2023</v>
      </c>
    </row>
    <row r="1524" spans="1:12" x14ac:dyDescent="0.3">
      <c r="A1524" t="s">
        <v>1528</v>
      </c>
      <c r="B1524" t="s">
        <v>7950</v>
      </c>
      <c r="C1524" t="s">
        <v>7923</v>
      </c>
      <c r="D1524" t="s">
        <v>7934</v>
      </c>
      <c r="E1524" s="1">
        <v>45134</v>
      </c>
      <c r="F1524" s="6">
        <v>2729.25</v>
      </c>
      <c r="G1524">
        <v>210</v>
      </c>
      <c r="H1524" t="s">
        <v>3</v>
      </c>
      <c r="I1524">
        <f>IF(shipments[[#This Row],[Boxes]]&gt;0,shipments[[#This Row],[Amount]]/shipments[[#This Row],[Boxes]],"NA")</f>
        <v>12.996428571428572</v>
      </c>
      <c r="J1524" t="str">
        <f>IF(shipments[[#This Row],[Order_Status]] = "Delivered","Yes","No")</f>
        <v>Yes</v>
      </c>
      <c r="K1524" t="str">
        <f>TEXT(shipments[[#This Row],[Shipdate]],"MMMM")</f>
        <v>July</v>
      </c>
      <c r="L1524">
        <f>YEAR(shipments[[#This Row],[Shipdate]])</f>
        <v>2023</v>
      </c>
    </row>
    <row r="1525" spans="1:12" x14ac:dyDescent="0.3">
      <c r="A1525" t="s">
        <v>1529</v>
      </c>
      <c r="B1525" t="s">
        <v>7950</v>
      </c>
      <c r="C1525" t="s">
        <v>7923</v>
      </c>
      <c r="D1525" t="s">
        <v>7934</v>
      </c>
      <c r="E1525" s="1">
        <v>44964</v>
      </c>
      <c r="F1525" s="6">
        <v>4673.25</v>
      </c>
      <c r="G1525">
        <v>334</v>
      </c>
      <c r="H1525" t="s">
        <v>3</v>
      </c>
      <c r="I1525">
        <f>IF(shipments[[#This Row],[Boxes]]&gt;0,shipments[[#This Row],[Amount]]/shipments[[#This Row],[Boxes]],"NA")</f>
        <v>13.991766467065869</v>
      </c>
      <c r="J1525" t="str">
        <f>IF(shipments[[#This Row],[Order_Status]] = "Delivered","Yes","No")</f>
        <v>Yes</v>
      </c>
      <c r="K1525" t="str">
        <f>TEXT(shipments[[#This Row],[Shipdate]],"MMMM")</f>
        <v>February</v>
      </c>
      <c r="L1525">
        <f>YEAR(shipments[[#This Row],[Shipdate]])</f>
        <v>2023</v>
      </c>
    </row>
    <row r="1526" spans="1:12" x14ac:dyDescent="0.3">
      <c r="A1526" t="s">
        <v>1530</v>
      </c>
      <c r="B1526" t="s">
        <v>7950</v>
      </c>
      <c r="C1526" t="s">
        <v>7923</v>
      </c>
      <c r="D1526" t="s">
        <v>7938</v>
      </c>
      <c r="E1526" s="1">
        <v>44992</v>
      </c>
      <c r="F1526" s="6">
        <v>805.5</v>
      </c>
      <c r="G1526">
        <v>51</v>
      </c>
      <c r="H1526" t="s">
        <v>3</v>
      </c>
      <c r="I1526">
        <f>IF(shipments[[#This Row],[Boxes]]&gt;0,shipments[[#This Row],[Amount]]/shipments[[#This Row],[Boxes]],"NA")</f>
        <v>15.794117647058824</v>
      </c>
      <c r="J1526" t="str">
        <f>IF(shipments[[#This Row],[Order_Status]] = "Delivered","Yes","No")</f>
        <v>Yes</v>
      </c>
      <c r="K1526" t="str">
        <f>TEXT(shipments[[#This Row],[Shipdate]],"MMMM")</f>
        <v>March</v>
      </c>
      <c r="L1526">
        <f>YEAR(shipments[[#This Row],[Shipdate]])</f>
        <v>2023</v>
      </c>
    </row>
    <row r="1527" spans="1:12" x14ac:dyDescent="0.3">
      <c r="A1527" s="21" t="s">
        <v>1531</v>
      </c>
      <c r="B1527" s="21" t="s">
        <v>7950</v>
      </c>
      <c r="C1527" s="21" t="s">
        <v>7924</v>
      </c>
      <c r="D1527" s="21" t="s">
        <v>7938</v>
      </c>
      <c r="E1527" s="22">
        <v>45481</v>
      </c>
      <c r="F1527" s="23">
        <v>4367.25</v>
      </c>
      <c r="G1527" s="21">
        <v>437</v>
      </c>
      <c r="H1527" s="21" t="s">
        <v>9</v>
      </c>
      <c r="I1527" s="21">
        <f>IF(shipments[[#This Row],[Boxes]]&gt;0,shipments[[#This Row],[Amount]]/shipments[[#This Row],[Boxes]],"NA")</f>
        <v>9.9937070938215111</v>
      </c>
      <c r="J1527" s="21" t="str">
        <f>IF(shipments[[#This Row],[Order_Status]] = "Delivered","Yes","No")</f>
        <v>No</v>
      </c>
      <c r="K1527" s="21" t="str">
        <f>TEXT(shipments[[#This Row],[Shipdate]],"MMMM")</f>
        <v>July</v>
      </c>
      <c r="L1527" s="21">
        <f>YEAR(shipments[[#This Row],[Shipdate]])</f>
        <v>2024</v>
      </c>
    </row>
    <row r="1528" spans="1:12" x14ac:dyDescent="0.3">
      <c r="A1528" t="s">
        <v>1532</v>
      </c>
      <c r="B1528" t="s">
        <v>7950</v>
      </c>
      <c r="C1528" t="s">
        <v>7924</v>
      </c>
      <c r="D1528" t="s">
        <v>7934</v>
      </c>
      <c r="E1528" s="1">
        <v>44937</v>
      </c>
      <c r="F1528" s="6">
        <v>4077</v>
      </c>
      <c r="G1528">
        <v>680</v>
      </c>
      <c r="H1528" t="s">
        <v>3</v>
      </c>
      <c r="I1528">
        <f>IF(shipments[[#This Row],[Boxes]]&gt;0,shipments[[#This Row],[Amount]]/shipments[[#This Row],[Boxes]],"NA")</f>
        <v>5.9955882352941172</v>
      </c>
      <c r="J1528" t="str">
        <f>IF(shipments[[#This Row],[Order_Status]] = "Delivered","Yes","No")</f>
        <v>Yes</v>
      </c>
      <c r="K1528" t="str">
        <f>TEXT(shipments[[#This Row],[Shipdate]],"MMMM")</f>
        <v>January</v>
      </c>
      <c r="L1528">
        <f>YEAR(shipments[[#This Row],[Shipdate]])</f>
        <v>2023</v>
      </c>
    </row>
    <row r="1529" spans="1:12" x14ac:dyDescent="0.3">
      <c r="A1529" t="s">
        <v>1533</v>
      </c>
      <c r="B1529" t="s">
        <v>7950</v>
      </c>
      <c r="C1529" t="s">
        <v>7924</v>
      </c>
      <c r="D1529" t="s">
        <v>7937</v>
      </c>
      <c r="E1529" s="1">
        <v>45272</v>
      </c>
      <c r="F1529" s="6">
        <v>3921.75</v>
      </c>
      <c r="G1529">
        <v>491</v>
      </c>
      <c r="H1529" t="s">
        <v>3</v>
      </c>
      <c r="I1529">
        <f>IF(shipments[[#This Row],[Boxes]]&gt;0,shipments[[#This Row],[Amount]]/shipments[[#This Row],[Boxes]],"NA")</f>
        <v>7.9872708757637474</v>
      </c>
      <c r="J1529" t="str">
        <f>IF(shipments[[#This Row],[Order_Status]] = "Delivered","Yes","No")</f>
        <v>Yes</v>
      </c>
      <c r="K1529" t="str">
        <f>TEXT(shipments[[#This Row],[Shipdate]],"MMMM")</f>
        <v>December</v>
      </c>
      <c r="L1529">
        <f>YEAR(shipments[[#This Row],[Shipdate]])</f>
        <v>2023</v>
      </c>
    </row>
    <row r="1530" spans="1:12" x14ac:dyDescent="0.3">
      <c r="A1530" t="s">
        <v>1534</v>
      </c>
      <c r="B1530" t="s">
        <v>7950</v>
      </c>
      <c r="C1530" t="s">
        <v>7924</v>
      </c>
      <c r="D1530" t="s">
        <v>7935</v>
      </c>
      <c r="E1530" s="1">
        <v>45155</v>
      </c>
      <c r="F1530" s="6">
        <v>5487.75</v>
      </c>
      <c r="G1530">
        <v>549</v>
      </c>
      <c r="H1530" t="s">
        <v>3</v>
      </c>
      <c r="I1530">
        <f>IF(shipments[[#This Row],[Boxes]]&gt;0,shipments[[#This Row],[Amount]]/shipments[[#This Row],[Boxes]],"NA")</f>
        <v>9.9959016393442628</v>
      </c>
      <c r="J1530" t="str">
        <f>IF(shipments[[#This Row],[Order_Status]] = "Delivered","Yes","No")</f>
        <v>Yes</v>
      </c>
      <c r="K1530" t="str">
        <f>TEXT(shipments[[#This Row],[Shipdate]],"MMMM")</f>
        <v>August</v>
      </c>
      <c r="L1530">
        <f>YEAR(shipments[[#This Row],[Shipdate]])</f>
        <v>2023</v>
      </c>
    </row>
    <row r="1531" spans="1:12" x14ac:dyDescent="0.3">
      <c r="A1531" s="21" t="s">
        <v>1535</v>
      </c>
      <c r="B1531" s="21" t="s">
        <v>7950</v>
      </c>
      <c r="C1531" s="21" t="s">
        <v>7924</v>
      </c>
      <c r="D1531" s="21" t="s">
        <v>7938</v>
      </c>
      <c r="E1531" s="22">
        <v>45350</v>
      </c>
      <c r="F1531" s="23">
        <v>2313</v>
      </c>
      <c r="G1531" s="21">
        <v>290</v>
      </c>
      <c r="H1531" s="21" t="s">
        <v>25</v>
      </c>
      <c r="I1531" s="21">
        <f>IF(shipments[[#This Row],[Boxes]]&gt;0,shipments[[#This Row],[Amount]]/shipments[[#This Row],[Boxes]],"NA")</f>
        <v>7.9758620689655171</v>
      </c>
      <c r="J1531" s="21" t="str">
        <f>IF(shipments[[#This Row],[Order_Status]] = "Delivered","Yes","No")</f>
        <v>No</v>
      </c>
      <c r="K1531" s="21" t="str">
        <f>TEXT(shipments[[#This Row],[Shipdate]],"MMMM")</f>
        <v>February</v>
      </c>
      <c r="L1531" s="21">
        <f>YEAR(shipments[[#This Row],[Shipdate]])</f>
        <v>2024</v>
      </c>
    </row>
    <row r="1532" spans="1:12" x14ac:dyDescent="0.3">
      <c r="A1532" s="21" t="s">
        <v>1536</v>
      </c>
      <c r="B1532" s="21" t="s">
        <v>7950</v>
      </c>
      <c r="C1532" s="21" t="s">
        <v>7924</v>
      </c>
      <c r="D1532" s="21" t="s">
        <v>7939</v>
      </c>
      <c r="E1532" s="22">
        <v>45225</v>
      </c>
      <c r="F1532" s="23">
        <v>10001.25</v>
      </c>
      <c r="G1532" s="21">
        <v>1001</v>
      </c>
      <c r="H1532" s="21" t="s">
        <v>25</v>
      </c>
      <c r="I1532" s="21">
        <f>IF(shipments[[#This Row],[Boxes]]&gt;0,shipments[[#This Row],[Amount]]/shipments[[#This Row],[Boxes]],"NA")</f>
        <v>9.9912587412587417</v>
      </c>
      <c r="J1532" s="21" t="str">
        <f>IF(shipments[[#This Row],[Order_Status]] = "Delivered","Yes","No")</f>
        <v>No</v>
      </c>
      <c r="K1532" s="21" t="str">
        <f>TEXT(shipments[[#This Row],[Shipdate]],"MMMM")</f>
        <v>October</v>
      </c>
      <c r="L1532" s="21">
        <f>YEAR(shipments[[#This Row],[Shipdate]])</f>
        <v>2023</v>
      </c>
    </row>
    <row r="1533" spans="1:12" x14ac:dyDescent="0.3">
      <c r="A1533" t="s">
        <v>1537</v>
      </c>
      <c r="B1533" t="s">
        <v>7950</v>
      </c>
      <c r="C1533" t="s">
        <v>7925</v>
      </c>
      <c r="D1533" t="s">
        <v>7934</v>
      </c>
      <c r="E1533" s="1">
        <v>45363</v>
      </c>
      <c r="F1533" s="6">
        <v>3030.75</v>
      </c>
      <c r="G1533">
        <v>203</v>
      </c>
      <c r="H1533" t="s">
        <v>3</v>
      </c>
      <c r="I1533">
        <f>IF(shipments[[#This Row],[Boxes]]&gt;0,shipments[[#This Row],[Amount]]/shipments[[#This Row],[Boxes]],"NA")</f>
        <v>14.929802955665025</v>
      </c>
      <c r="J1533" t="str">
        <f>IF(shipments[[#This Row],[Order_Status]] = "Delivered","Yes","No")</f>
        <v>Yes</v>
      </c>
      <c r="K1533" t="str">
        <f>TEXT(shipments[[#This Row],[Shipdate]],"MMMM")</f>
        <v>March</v>
      </c>
      <c r="L1533">
        <f>YEAR(shipments[[#This Row],[Shipdate]])</f>
        <v>2024</v>
      </c>
    </row>
    <row r="1534" spans="1:12" x14ac:dyDescent="0.3">
      <c r="A1534" t="s">
        <v>1538</v>
      </c>
      <c r="B1534" t="s">
        <v>7950</v>
      </c>
      <c r="C1534" t="s">
        <v>7925</v>
      </c>
      <c r="D1534" t="s">
        <v>7934</v>
      </c>
      <c r="E1534" s="1">
        <v>45027</v>
      </c>
      <c r="F1534" s="6">
        <v>7713</v>
      </c>
      <c r="G1534">
        <v>454</v>
      </c>
      <c r="H1534" t="s">
        <v>3</v>
      </c>
      <c r="I1534">
        <f>IF(shipments[[#This Row],[Boxes]]&gt;0,shipments[[#This Row],[Amount]]/shipments[[#This Row],[Boxes]],"NA")</f>
        <v>16.98898678414097</v>
      </c>
      <c r="J1534" t="str">
        <f>IF(shipments[[#This Row],[Order_Status]] = "Delivered","Yes","No")</f>
        <v>Yes</v>
      </c>
      <c r="K1534" t="str">
        <f>TEXT(shipments[[#This Row],[Shipdate]],"MMMM")</f>
        <v>April</v>
      </c>
      <c r="L1534">
        <f>YEAR(shipments[[#This Row],[Shipdate]])</f>
        <v>2023</v>
      </c>
    </row>
    <row r="1535" spans="1:12" x14ac:dyDescent="0.3">
      <c r="A1535" t="s">
        <v>1539</v>
      </c>
      <c r="B1535" t="s">
        <v>7950</v>
      </c>
      <c r="C1535" t="s">
        <v>7925</v>
      </c>
      <c r="D1535" t="s">
        <v>7937</v>
      </c>
      <c r="E1535" s="1">
        <v>45335</v>
      </c>
      <c r="F1535" s="6">
        <v>7528.5</v>
      </c>
      <c r="G1535">
        <v>502</v>
      </c>
      <c r="H1535" t="s">
        <v>3</v>
      </c>
      <c r="I1535">
        <f>IF(shipments[[#This Row],[Boxes]]&gt;0,shipments[[#This Row],[Amount]]/shipments[[#This Row],[Boxes]],"NA")</f>
        <v>14.997011952191235</v>
      </c>
      <c r="J1535" t="str">
        <f>IF(shipments[[#This Row],[Order_Status]] = "Delivered","Yes","No")</f>
        <v>Yes</v>
      </c>
      <c r="K1535" t="str">
        <f>TEXT(shipments[[#This Row],[Shipdate]],"MMMM")</f>
        <v>February</v>
      </c>
      <c r="L1535">
        <f>YEAR(shipments[[#This Row],[Shipdate]])</f>
        <v>2024</v>
      </c>
    </row>
    <row r="1536" spans="1:12" x14ac:dyDescent="0.3">
      <c r="A1536" t="s">
        <v>1540</v>
      </c>
      <c r="B1536" t="s">
        <v>7950</v>
      </c>
      <c r="C1536" t="s">
        <v>7925</v>
      </c>
      <c r="D1536" t="s">
        <v>7936</v>
      </c>
      <c r="E1536" s="1">
        <v>45034</v>
      </c>
      <c r="F1536" s="6">
        <v>5044.5</v>
      </c>
      <c r="G1536">
        <v>337</v>
      </c>
      <c r="H1536" t="s">
        <v>3</v>
      </c>
      <c r="I1536">
        <f>IF(shipments[[#This Row],[Boxes]]&gt;0,shipments[[#This Row],[Amount]]/shipments[[#This Row],[Boxes]],"NA")</f>
        <v>14.968842729970326</v>
      </c>
      <c r="J1536" t="str">
        <f>IF(shipments[[#This Row],[Order_Status]] = "Delivered","Yes","No")</f>
        <v>Yes</v>
      </c>
      <c r="K1536" t="str">
        <f>TEXT(shipments[[#This Row],[Shipdate]],"MMMM")</f>
        <v>April</v>
      </c>
      <c r="L1536">
        <f>YEAR(shipments[[#This Row],[Shipdate]])</f>
        <v>2023</v>
      </c>
    </row>
    <row r="1537" spans="1:12" x14ac:dyDescent="0.3">
      <c r="A1537" s="21" t="s">
        <v>1541</v>
      </c>
      <c r="B1537" s="21" t="s">
        <v>7950</v>
      </c>
      <c r="C1537" s="21" t="s">
        <v>7925</v>
      </c>
      <c r="D1537" s="21" t="s">
        <v>7939</v>
      </c>
      <c r="E1537" s="22">
        <v>45505</v>
      </c>
      <c r="F1537" s="23">
        <v>8563.5</v>
      </c>
      <c r="G1537" s="21">
        <v>504</v>
      </c>
      <c r="H1537" s="21" t="s">
        <v>9</v>
      </c>
      <c r="I1537" s="21">
        <f>IF(shipments[[#This Row],[Boxes]]&gt;0,shipments[[#This Row],[Amount]]/shipments[[#This Row],[Boxes]],"NA")</f>
        <v>16.991071428571427</v>
      </c>
      <c r="J1537" s="21" t="str">
        <f>IF(shipments[[#This Row],[Order_Status]] = "Delivered","Yes","No")</f>
        <v>No</v>
      </c>
      <c r="K1537" s="21" t="str">
        <f>TEXT(shipments[[#This Row],[Shipdate]],"MMMM")</f>
        <v>August</v>
      </c>
      <c r="L1537" s="21">
        <f>YEAR(shipments[[#This Row],[Shipdate]])</f>
        <v>2024</v>
      </c>
    </row>
    <row r="1538" spans="1:12" x14ac:dyDescent="0.3">
      <c r="A1538" t="s">
        <v>1542</v>
      </c>
      <c r="B1538" t="s">
        <v>7950</v>
      </c>
      <c r="C1538" t="s">
        <v>7926</v>
      </c>
      <c r="D1538" t="s">
        <v>7934</v>
      </c>
      <c r="E1538" s="1">
        <v>44977</v>
      </c>
      <c r="F1538" s="6">
        <v>6066</v>
      </c>
      <c r="G1538">
        <v>289</v>
      </c>
      <c r="H1538" t="s">
        <v>3</v>
      </c>
      <c r="I1538">
        <f>IF(shipments[[#This Row],[Boxes]]&gt;0,shipments[[#This Row],[Amount]]/shipments[[#This Row],[Boxes]],"NA")</f>
        <v>20.989619377162629</v>
      </c>
      <c r="J1538" t="str">
        <f>IF(shipments[[#This Row],[Order_Status]] = "Delivered","Yes","No")</f>
        <v>Yes</v>
      </c>
      <c r="K1538" t="str">
        <f>TEXT(shipments[[#This Row],[Shipdate]],"MMMM")</f>
        <v>February</v>
      </c>
      <c r="L1538">
        <f>YEAR(shipments[[#This Row],[Shipdate]])</f>
        <v>2023</v>
      </c>
    </row>
    <row r="1539" spans="1:12" x14ac:dyDescent="0.3">
      <c r="A1539" s="21" t="s">
        <v>1543</v>
      </c>
      <c r="B1539" s="21" t="s">
        <v>7950</v>
      </c>
      <c r="C1539" s="21" t="s">
        <v>7926</v>
      </c>
      <c r="D1539" s="21" t="s">
        <v>7935</v>
      </c>
      <c r="E1539" s="22">
        <v>45553</v>
      </c>
      <c r="F1539" s="23">
        <v>5460.75</v>
      </c>
      <c r="G1539" s="21">
        <v>274</v>
      </c>
      <c r="H1539" s="21" t="s">
        <v>16</v>
      </c>
      <c r="I1539" s="21">
        <f>IF(shipments[[#This Row],[Boxes]]&gt;0,shipments[[#This Row],[Amount]]/shipments[[#This Row],[Boxes]],"NA")</f>
        <v>19.929744525547445</v>
      </c>
      <c r="J1539" s="21" t="str">
        <f>IF(shipments[[#This Row],[Order_Status]] = "Delivered","Yes","No")</f>
        <v>No</v>
      </c>
      <c r="K1539" s="21" t="str">
        <f>TEXT(shipments[[#This Row],[Shipdate]],"MMMM")</f>
        <v>September</v>
      </c>
      <c r="L1539" s="21">
        <f>YEAR(shipments[[#This Row],[Shipdate]])</f>
        <v>2024</v>
      </c>
    </row>
    <row r="1540" spans="1:12" x14ac:dyDescent="0.3">
      <c r="A1540" t="s">
        <v>1544</v>
      </c>
      <c r="B1540" t="s">
        <v>7950</v>
      </c>
      <c r="C1540" t="s">
        <v>7927</v>
      </c>
      <c r="D1540" t="s">
        <v>7938</v>
      </c>
      <c r="E1540" s="1">
        <v>44978</v>
      </c>
      <c r="F1540" s="6">
        <v>8464.5</v>
      </c>
      <c r="G1540">
        <v>530</v>
      </c>
      <c r="H1540" t="s">
        <v>3</v>
      </c>
      <c r="I1540">
        <f>IF(shipments[[#This Row],[Boxes]]&gt;0,shipments[[#This Row],[Amount]]/shipments[[#This Row],[Boxes]],"NA")</f>
        <v>15.970754716981132</v>
      </c>
      <c r="J1540" t="str">
        <f>IF(shipments[[#This Row],[Order_Status]] = "Delivered","Yes","No")</f>
        <v>Yes</v>
      </c>
      <c r="K1540" t="str">
        <f>TEXT(shipments[[#This Row],[Shipdate]],"MMMM")</f>
        <v>February</v>
      </c>
      <c r="L1540">
        <f>YEAR(shipments[[#This Row],[Shipdate]])</f>
        <v>2023</v>
      </c>
    </row>
    <row r="1541" spans="1:12" x14ac:dyDescent="0.3">
      <c r="A1541" t="s">
        <v>1545</v>
      </c>
      <c r="B1541" t="s">
        <v>7950</v>
      </c>
      <c r="C1541" t="s">
        <v>7927</v>
      </c>
      <c r="D1541" t="s">
        <v>7934</v>
      </c>
      <c r="E1541" s="1">
        <v>45068</v>
      </c>
      <c r="F1541" s="6">
        <v>13414.5</v>
      </c>
      <c r="G1541">
        <v>790</v>
      </c>
      <c r="H1541" t="s">
        <v>3</v>
      </c>
      <c r="I1541">
        <f>IF(shipments[[#This Row],[Boxes]]&gt;0,shipments[[#This Row],[Amount]]/shipments[[#This Row],[Boxes]],"NA")</f>
        <v>16.980379746835442</v>
      </c>
      <c r="J1541" t="str">
        <f>IF(shipments[[#This Row],[Order_Status]] = "Delivered","Yes","No")</f>
        <v>Yes</v>
      </c>
      <c r="K1541" t="str">
        <f>TEXT(shipments[[#This Row],[Shipdate]],"MMMM")</f>
        <v>May</v>
      </c>
      <c r="L1541">
        <f>YEAR(shipments[[#This Row],[Shipdate]])</f>
        <v>2023</v>
      </c>
    </row>
    <row r="1542" spans="1:12" x14ac:dyDescent="0.3">
      <c r="A1542" t="s">
        <v>1546</v>
      </c>
      <c r="B1542" t="s">
        <v>7950</v>
      </c>
      <c r="C1542" t="s">
        <v>7927</v>
      </c>
      <c r="D1542" t="s">
        <v>7939</v>
      </c>
      <c r="E1542" s="1">
        <v>45293</v>
      </c>
      <c r="F1542" s="6">
        <v>3564</v>
      </c>
      <c r="G1542">
        <v>238</v>
      </c>
      <c r="H1542" t="s">
        <v>3</v>
      </c>
      <c r="I1542">
        <f>IF(shipments[[#This Row],[Boxes]]&gt;0,shipments[[#This Row],[Amount]]/shipments[[#This Row],[Boxes]],"NA")</f>
        <v>14.974789915966387</v>
      </c>
      <c r="J1542" t="str">
        <f>IF(shipments[[#This Row],[Order_Status]] = "Delivered","Yes","No")</f>
        <v>Yes</v>
      </c>
      <c r="K1542" t="str">
        <f>TEXT(shipments[[#This Row],[Shipdate]],"MMMM")</f>
        <v>January</v>
      </c>
      <c r="L1542">
        <f>YEAR(shipments[[#This Row],[Shipdate]])</f>
        <v>2024</v>
      </c>
    </row>
    <row r="1543" spans="1:12" x14ac:dyDescent="0.3">
      <c r="A1543" t="s">
        <v>1547</v>
      </c>
      <c r="B1543" t="s">
        <v>7950</v>
      </c>
      <c r="C1543" t="s">
        <v>7928</v>
      </c>
      <c r="D1543" t="s">
        <v>7934</v>
      </c>
      <c r="E1543" s="1">
        <v>44928</v>
      </c>
      <c r="F1543" s="6">
        <v>2619</v>
      </c>
      <c r="G1543">
        <v>291</v>
      </c>
      <c r="H1543" t="s">
        <v>3</v>
      </c>
      <c r="I1543">
        <f>IF(shipments[[#This Row],[Boxes]]&gt;0,shipments[[#This Row],[Amount]]/shipments[[#This Row],[Boxes]],"NA")</f>
        <v>9</v>
      </c>
      <c r="J1543" t="str">
        <f>IF(shipments[[#This Row],[Order_Status]] = "Delivered","Yes","No")</f>
        <v>Yes</v>
      </c>
      <c r="K1543" t="str">
        <f>TEXT(shipments[[#This Row],[Shipdate]],"MMMM")</f>
        <v>January</v>
      </c>
      <c r="L1543">
        <f>YEAR(shipments[[#This Row],[Shipdate]])</f>
        <v>2023</v>
      </c>
    </row>
    <row r="1544" spans="1:12" x14ac:dyDescent="0.3">
      <c r="A1544" t="s">
        <v>1548</v>
      </c>
      <c r="B1544" t="s">
        <v>7950</v>
      </c>
      <c r="C1544" t="s">
        <v>7928</v>
      </c>
      <c r="D1544" t="s">
        <v>7934</v>
      </c>
      <c r="E1544" s="1">
        <v>45204</v>
      </c>
      <c r="F1544" s="6">
        <v>3710.25</v>
      </c>
      <c r="G1544">
        <v>338</v>
      </c>
      <c r="H1544" t="s">
        <v>3</v>
      </c>
      <c r="I1544">
        <f>IF(shipments[[#This Row],[Boxes]]&gt;0,shipments[[#This Row],[Amount]]/shipments[[#This Row],[Boxes]],"NA")</f>
        <v>10.977071005917161</v>
      </c>
      <c r="J1544" t="str">
        <f>IF(shipments[[#This Row],[Order_Status]] = "Delivered","Yes","No")</f>
        <v>Yes</v>
      </c>
      <c r="K1544" t="str">
        <f>TEXT(shipments[[#This Row],[Shipdate]],"MMMM")</f>
        <v>October</v>
      </c>
      <c r="L1544">
        <f>YEAR(shipments[[#This Row],[Shipdate]])</f>
        <v>2023</v>
      </c>
    </row>
    <row r="1545" spans="1:12" x14ac:dyDescent="0.3">
      <c r="A1545" t="s">
        <v>1549</v>
      </c>
      <c r="B1545" t="s">
        <v>7950</v>
      </c>
      <c r="C1545" t="s">
        <v>7928</v>
      </c>
      <c r="D1545" t="s">
        <v>7939</v>
      </c>
      <c r="E1545" s="1">
        <v>45063</v>
      </c>
      <c r="F1545" s="6">
        <v>7395.75</v>
      </c>
      <c r="G1545">
        <v>925</v>
      </c>
      <c r="H1545" t="s">
        <v>3</v>
      </c>
      <c r="I1545">
        <f>IF(shipments[[#This Row],[Boxes]]&gt;0,shipments[[#This Row],[Amount]]/shipments[[#This Row],[Boxes]],"NA")</f>
        <v>7.9954054054054051</v>
      </c>
      <c r="J1545" t="str">
        <f>IF(shipments[[#This Row],[Order_Status]] = "Delivered","Yes","No")</f>
        <v>Yes</v>
      </c>
      <c r="K1545" t="str">
        <f>TEXT(shipments[[#This Row],[Shipdate]],"MMMM")</f>
        <v>May</v>
      </c>
      <c r="L1545">
        <f>YEAR(shipments[[#This Row],[Shipdate]])</f>
        <v>2023</v>
      </c>
    </row>
    <row r="1546" spans="1:12" x14ac:dyDescent="0.3">
      <c r="A1546" t="s">
        <v>1550</v>
      </c>
      <c r="B1546" t="s">
        <v>7950</v>
      </c>
      <c r="C1546" t="s">
        <v>7928</v>
      </c>
      <c r="D1546" t="s">
        <v>7934</v>
      </c>
      <c r="E1546" s="1">
        <v>45310</v>
      </c>
      <c r="F1546" s="6">
        <v>1260</v>
      </c>
      <c r="G1546">
        <v>180</v>
      </c>
      <c r="H1546" t="s">
        <v>3</v>
      </c>
      <c r="I1546">
        <f>IF(shipments[[#This Row],[Boxes]]&gt;0,shipments[[#This Row],[Amount]]/shipments[[#This Row],[Boxes]],"NA")</f>
        <v>7</v>
      </c>
      <c r="J1546" t="str">
        <f>IF(shipments[[#This Row],[Order_Status]] = "Delivered","Yes","No")</f>
        <v>Yes</v>
      </c>
      <c r="K1546" t="str">
        <f>TEXT(shipments[[#This Row],[Shipdate]],"MMMM")</f>
        <v>January</v>
      </c>
      <c r="L1546">
        <f>YEAR(shipments[[#This Row],[Shipdate]])</f>
        <v>2024</v>
      </c>
    </row>
    <row r="1547" spans="1:12" x14ac:dyDescent="0.3">
      <c r="A1547" t="s">
        <v>1551</v>
      </c>
      <c r="B1547" t="s">
        <v>7950</v>
      </c>
      <c r="C1547" t="s">
        <v>7929</v>
      </c>
      <c r="D1547" t="s">
        <v>7939</v>
      </c>
      <c r="E1547" s="1">
        <v>45310</v>
      </c>
      <c r="F1547" s="6">
        <v>5100.75</v>
      </c>
      <c r="G1547">
        <v>567</v>
      </c>
      <c r="H1547" t="s">
        <v>3</v>
      </c>
      <c r="I1547">
        <f>IF(shipments[[#This Row],[Boxes]]&gt;0,shipments[[#This Row],[Amount]]/shipments[[#This Row],[Boxes]],"NA")</f>
        <v>8.9960317460317452</v>
      </c>
      <c r="J1547" t="str">
        <f>IF(shipments[[#This Row],[Order_Status]] = "Delivered","Yes","No")</f>
        <v>Yes</v>
      </c>
      <c r="K1547" t="str">
        <f>TEXT(shipments[[#This Row],[Shipdate]],"MMMM")</f>
        <v>January</v>
      </c>
      <c r="L1547">
        <f>YEAR(shipments[[#This Row],[Shipdate]])</f>
        <v>2024</v>
      </c>
    </row>
    <row r="1548" spans="1:12" x14ac:dyDescent="0.3">
      <c r="A1548" t="s">
        <v>1552</v>
      </c>
      <c r="B1548" t="s">
        <v>7950</v>
      </c>
      <c r="C1548" t="s">
        <v>7929</v>
      </c>
      <c r="D1548" t="s">
        <v>7937</v>
      </c>
      <c r="E1548" s="1">
        <v>45461</v>
      </c>
      <c r="F1548" s="6">
        <v>6270.75</v>
      </c>
      <c r="G1548">
        <v>628</v>
      </c>
      <c r="H1548" t="s">
        <v>3</v>
      </c>
      <c r="I1548">
        <f>IF(shipments[[#This Row],[Boxes]]&gt;0,shipments[[#This Row],[Amount]]/shipments[[#This Row],[Boxes]],"NA")</f>
        <v>9.9852707006369421</v>
      </c>
      <c r="J1548" t="str">
        <f>IF(shipments[[#This Row],[Order_Status]] = "Delivered","Yes","No")</f>
        <v>Yes</v>
      </c>
      <c r="K1548" t="str">
        <f>TEXT(shipments[[#This Row],[Shipdate]],"MMMM")</f>
        <v>June</v>
      </c>
      <c r="L1548">
        <f>YEAR(shipments[[#This Row],[Shipdate]])</f>
        <v>2024</v>
      </c>
    </row>
    <row r="1549" spans="1:12" x14ac:dyDescent="0.3">
      <c r="A1549" s="21" t="s">
        <v>1553</v>
      </c>
      <c r="B1549" s="21" t="s">
        <v>7950</v>
      </c>
      <c r="C1549" s="21" t="s">
        <v>7929</v>
      </c>
      <c r="D1549" s="21" t="s">
        <v>7934</v>
      </c>
      <c r="E1549" s="22">
        <v>45478</v>
      </c>
      <c r="F1549" s="23">
        <v>6257.25</v>
      </c>
      <c r="G1549" s="21">
        <v>783</v>
      </c>
      <c r="H1549" s="21" t="s">
        <v>9</v>
      </c>
      <c r="I1549" s="21">
        <f>IF(shipments[[#This Row],[Boxes]]&gt;0,shipments[[#This Row],[Amount]]/shipments[[#This Row],[Boxes]],"NA")</f>
        <v>7.9913793103448274</v>
      </c>
      <c r="J1549" s="21" t="str">
        <f>IF(shipments[[#This Row],[Order_Status]] = "Delivered","Yes","No")</f>
        <v>No</v>
      </c>
      <c r="K1549" s="21" t="str">
        <f>TEXT(shipments[[#This Row],[Shipdate]],"MMMM")</f>
        <v>July</v>
      </c>
      <c r="L1549" s="21">
        <f>YEAR(shipments[[#This Row],[Shipdate]])</f>
        <v>2024</v>
      </c>
    </row>
    <row r="1550" spans="1:12" x14ac:dyDescent="0.3">
      <c r="A1550" t="s">
        <v>1554</v>
      </c>
      <c r="B1550" t="s">
        <v>7950</v>
      </c>
      <c r="C1550" t="s">
        <v>7929</v>
      </c>
      <c r="D1550" t="s">
        <v>7935</v>
      </c>
      <c r="E1550" s="1">
        <v>45301</v>
      </c>
      <c r="F1550" s="6">
        <v>1932.75</v>
      </c>
      <c r="G1550">
        <v>194</v>
      </c>
      <c r="H1550" t="s">
        <v>3</v>
      </c>
      <c r="I1550">
        <f>IF(shipments[[#This Row],[Boxes]]&gt;0,shipments[[#This Row],[Amount]]/shipments[[#This Row],[Boxes]],"NA")</f>
        <v>9.9626288659793811</v>
      </c>
      <c r="J1550" t="str">
        <f>IF(shipments[[#This Row],[Order_Status]] = "Delivered","Yes","No")</f>
        <v>Yes</v>
      </c>
      <c r="K1550" t="str">
        <f>TEXT(shipments[[#This Row],[Shipdate]],"MMMM")</f>
        <v>January</v>
      </c>
      <c r="L1550">
        <f>YEAR(shipments[[#This Row],[Shipdate]])</f>
        <v>2024</v>
      </c>
    </row>
    <row r="1551" spans="1:12" x14ac:dyDescent="0.3">
      <c r="A1551" t="s">
        <v>1555</v>
      </c>
      <c r="B1551" t="s">
        <v>7950</v>
      </c>
      <c r="C1551" t="s">
        <v>7929</v>
      </c>
      <c r="D1551" t="s">
        <v>7939</v>
      </c>
      <c r="E1551" s="1">
        <v>45128</v>
      </c>
      <c r="F1551" s="6">
        <v>1797.75</v>
      </c>
      <c r="G1551">
        <v>164</v>
      </c>
      <c r="H1551" t="s">
        <v>3</v>
      </c>
      <c r="I1551">
        <f>IF(shipments[[#This Row],[Boxes]]&gt;0,shipments[[#This Row],[Amount]]/shipments[[#This Row],[Boxes]],"NA")</f>
        <v>10.961890243902438</v>
      </c>
      <c r="J1551" t="str">
        <f>IF(shipments[[#This Row],[Order_Status]] = "Delivered","Yes","No")</f>
        <v>Yes</v>
      </c>
      <c r="K1551" t="str">
        <f>TEXT(shipments[[#This Row],[Shipdate]],"MMMM")</f>
        <v>July</v>
      </c>
      <c r="L1551">
        <f>YEAR(shipments[[#This Row],[Shipdate]])</f>
        <v>2023</v>
      </c>
    </row>
    <row r="1552" spans="1:12" x14ac:dyDescent="0.3">
      <c r="A1552" t="s">
        <v>1556</v>
      </c>
      <c r="B1552" t="s">
        <v>7950</v>
      </c>
      <c r="C1552" t="s">
        <v>7929</v>
      </c>
      <c r="D1552" t="s">
        <v>7939</v>
      </c>
      <c r="E1552" s="1">
        <v>45316</v>
      </c>
      <c r="F1552" s="6">
        <v>7339.5</v>
      </c>
      <c r="G1552">
        <v>1049</v>
      </c>
      <c r="H1552" t="s">
        <v>3</v>
      </c>
      <c r="I1552">
        <f>IF(shipments[[#This Row],[Boxes]]&gt;0,shipments[[#This Row],[Amount]]/shipments[[#This Row],[Boxes]],"NA")</f>
        <v>6.9966634890371786</v>
      </c>
      <c r="J1552" t="str">
        <f>IF(shipments[[#This Row],[Order_Status]] = "Delivered","Yes","No")</f>
        <v>Yes</v>
      </c>
      <c r="K1552" t="str">
        <f>TEXT(shipments[[#This Row],[Shipdate]],"MMMM")</f>
        <v>January</v>
      </c>
      <c r="L1552">
        <f>YEAR(shipments[[#This Row],[Shipdate]])</f>
        <v>2024</v>
      </c>
    </row>
    <row r="1553" spans="1:12" x14ac:dyDescent="0.3">
      <c r="A1553" t="s">
        <v>1557</v>
      </c>
      <c r="B1553" t="s">
        <v>7950</v>
      </c>
      <c r="C1553" t="s">
        <v>7930</v>
      </c>
      <c r="D1553" t="s">
        <v>7938</v>
      </c>
      <c r="E1553" s="1">
        <v>45254</v>
      </c>
      <c r="F1553" s="6">
        <v>9465.75</v>
      </c>
      <c r="G1553">
        <v>365</v>
      </c>
      <c r="H1553" t="s">
        <v>3</v>
      </c>
      <c r="I1553">
        <f>IF(shipments[[#This Row],[Boxes]]&gt;0,shipments[[#This Row],[Amount]]/shipments[[#This Row],[Boxes]],"NA")</f>
        <v>25.933561643835617</v>
      </c>
      <c r="J1553" t="str">
        <f>IF(shipments[[#This Row],[Order_Status]] = "Delivered","Yes","No")</f>
        <v>Yes</v>
      </c>
      <c r="K1553" t="str">
        <f>TEXT(shipments[[#This Row],[Shipdate]],"MMMM")</f>
        <v>November</v>
      </c>
      <c r="L1553">
        <f>YEAR(shipments[[#This Row],[Shipdate]])</f>
        <v>2023</v>
      </c>
    </row>
    <row r="1554" spans="1:12" x14ac:dyDescent="0.3">
      <c r="A1554" s="21" t="s">
        <v>1558</v>
      </c>
      <c r="B1554" s="21" t="s">
        <v>7950</v>
      </c>
      <c r="C1554" s="21" t="s">
        <v>7931</v>
      </c>
      <c r="D1554" s="21" t="s">
        <v>7939</v>
      </c>
      <c r="E1554" s="22">
        <v>45519</v>
      </c>
      <c r="F1554" s="23">
        <v>3177</v>
      </c>
      <c r="G1554" s="21">
        <v>318</v>
      </c>
      <c r="H1554" s="21" t="s">
        <v>9</v>
      </c>
      <c r="I1554" s="21">
        <f>IF(shipments[[#This Row],[Boxes]]&gt;0,shipments[[#This Row],[Amount]]/shipments[[#This Row],[Boxes]],"NA")</f>
        <v>9.9905660377358494</v>
      </c>
      <c r="J1554" s="21" t="str">
        <f>IF(shipments[[#This Row],[Order_Status]] = "Delivered","Yes","No")</f>
        <v>No</v>
      </c>
      <c r="K1554" s="21" t="str">
        <f>TEXT(shipments[[#This Row],[Shipdate]],"MMMM")</f>
        <v>August</v>
      </c>
      <c r="L1554" s="21">
        <f>YEAR(shipments[[#This Row],[Shipdate]])</f>
        <v>2024</v>
      </c>
    </row>
    <row r="1555" spans="1:12" x14ac:dyDescent="0.3">
      <c r="A1555" s="21" t="s">
        <v>1559</v>
      </c>
      <c r="B1555" s="21" t="s">
        <v>7950</v>
      </c>
      <c r="C1555" s="21" t="s">
        <v>7932</v>
      </c>
      <c r="D1555" s="21" t="s">
        <v>7939</v>
      </c>
      <c r="E1555" s="22">
        <v>45488</v>
      </c>
      <c r="F1555" s="23">
        <v>1440</v>
      </c>
      <c r="G1555" s="21">
        <v>180</v>
      </c>
      <c r="H1555" s="21" t="s">
        <v>9</v>
      </c>
      <c r="I1555" s="21">
        <f>IF(shipments[[#This Row],[Boxes]]&gt;0,shipments[[#This Row],[Amount]]/shipments[[#This Row],[Boxes]],"NA")</f>
        <v>8</v>
      </c>
      <c r="J1555" s="21" t="str">
        <f>IF(shipments[[#This Row],[Order_Status]] = "Delivered","Yes","No")</f>
        <v>No</v>
      </c>
      <c r="K1555" s="21" t="str">
        <f>TEXT(shipments[[#This Row],[Shipdate]],"MMMM")</f>
        <v>July</v>
      </c>
      <c r="L1555" s="21">
        <f>YEAR(shipments[[#This Row],[Shipdate]])</f>
        <v>2024</v>
      </c>
    </row>
    <row r="1556" spans="1:12" x14ac:dyDescent="0.3">
      <c r="A1556" t="s">
        <v>1560</v>
      </c>
      <c r="B1556" t="s">
        <v>7950</v>
      </c>
      <c r="C1556" t="s">
        <v>7933</v>
      </c>
      <c r="D1556" t="s">
        <v>7937</v>
      </c>
      <c r="E1556" s="1">
        <v>45182</v>
      </c>
      <c r="F1556" s="6">
        <v>2673</v>
      </c>
      <c r="G1556">
        <v>141</v>
      </c>
      <c r="H1556" t="s">
        <v>3</v>
      </c>
      <c r="I1556">
        <f>IF(shipments[[#This Row],[Boxes]]&gt;0,shipments[[#This Row],[Amount]]/shipments[[#This Row],[Boxes]],"NA")</f>
        <v>18.957446808510639</v>
      </c>
      <c r="J1556" t="str">
        <f>IF(shipments[[#This Row],[Order_Status]] = "Delivered","Yes","No")</f>
        <v>Yes</v>
      </c>
      <c r="K1556" t="str">
        <f>TEXT(shipments[[#This Row],[Shipdate]],"MMMM")</f>
        <v>September</v>
      </c>
      <c r="L1556">
        <f>YEAR(shipments[[#This Row],[Shipdate]])</f>
        <v>2023</v>
      </c>
    </row>
    <row r="1557" spans="1:12" x14ac:dyDescent="0.3">
      <c r="A1557" t="s">
        <v>1561</v>
      </c>
      <c r="B1557" t="s">
        <v>7950</v>
      </c>
      <c r="C1557" t="s">
        <v>7933</v>
      </c>
      <c r="D1557" t="s">
        <v>7938</v>
      </c>
      <c r="E1557" s="1">
        <v>45287</v>
      </c>
      <c r="F1557" s="6">
        <v>10989</v>
      </c>
      <c r="G1557">
        <v>579</v>
      </c>
      <c r="H1557" t="s">
        <v>3</v>
      </c>
      <c r="I1557">
        <f>IF(shipments[[#This Row],[Boxes]]&gt;0,shipments[[#This Row],[Amount]]/shipments[[#This Row],[Boxes]],"NA")</f>
        <v>18.979274611398964</v>
      </c>
      <c r="J1557" t="str">
        <f>IF(shipments[[#This Row],[Order_Status]] = "Delivered","Yes","No")</f>
        <v>Yes</v>
      </c>
      <c r="K1557" t="str">
        <f>TEXT(shipments[[#This Row],[Shipdate]],"MMMM")</f>
        <v>December</v>
      </c>
      <c r="L1557">
        <f>YEAR(shipments[[#This Row],[Shipdate]])</f>
        <v>2023</v>
      </c>
    </row>
    <row r="1558" spans="1:12" x14ac:dyDescent="0.3">
      <c r="A1558" t="s">
        <v>1562</v>
      </c>
      <c r="B1558" t="s">
        <v>7950</v>
      </c>
      <c r="C1558" t="s">
        <v>7933</v>
      </c>
      <c r="D1558" t="s">
        <v>7934</v>
      </c>
      <c r="E1558" s="1">
        <v>45184</v>
      </c>
      <c r="F1558" s="6">
        <v>2106</v>
      </c>
      <c r="G1558">
        <v>111</v>
      </c>
      <c r="H1558" t="s">
        <v>3</v>
      </c>
      <c r="I1558">
        <f>IF(shipments[[#This Row],[Boxes]]&gt;0,shipments[[#This Row],[Amount]]/shipments[[#This Row],[Boxes]],"NA")</f>
        <v>18.972972972972972</v>
      </c>
      <c r="J1558" t="str">
        <f>IF(shipments[[#This Row],[Order_Status]] = "Delivered","Yes","No")</f>
        <v>Yes</v>
      </c>
      <c r="K1558" t="str">
        <f>TEXT(shipments[[#This Row],[Shipdate]],"MMMM")</f>
        <v>September</v>
      </c>
      <c r="L1558">
        <f>YEAR(shipments[[#This Row],[Shipdate]])</f>
        <v>2023</v>
      </c>
    </row>
    <row r="1559" spans="1:12" x14ac:dyDescent="0.3">
      <c r="A1559" t="s">
        <v>1563</v>
      </c>
      <c r="B1559" t="s">
        <v>7950</v>
      </c>
      <c r="C1559" t="s">
        <v>7933</v>
      </c>
      <c r="D1559" t="s">
        <v>7938</v>
      </c>
      <c r="E1559" s="1">
        <v>45359</v>
      </c>
      <c r="F1559" s="6">
        <v>6714</v>
      </c>
      <c r="G1559">
        <v>373</v>
      </c>
      <c r="H1559" t="s">
        <v>3</v>
      </c>
      <c r="I1559">
        <f>IF(shipments[[#This Row],[Boxes]]&gt;0,shipments[[#This Row],[Amount]]/shipments[[#This Row],[Boxes]],"NA")</f>
        <v>18</v>
      </c>
      <c r="J1559" t="str">
        <f>IF(shipments[[#This Row],[Order_Status]] = "Delivered","Yes","No")</f>
        <v>Yes</v>
      </c>
      <c r="K1559" t="str">
        <f>TEXT(shipments[[#This Row],[Shipdate]],"MMMM")</f>
        <v>March</v>
      </c>
      <c r="L1559">
        <f>YEAR(shipments[[#This Row],[Shipdate]])</f>
        <v>2024</v>
      </c>
    </row>
    <row r="1560" spans="1:12" x14ac:dyDescent="0.3">
      <c r="A1560" t="s">
        <v>1564</v>
      </c>
      <c r="B1560" t="s">
        <v>7950</v>
      </c>
      <c r="C1560" t="s">
        <v>7933</v>
      </c>
      <c r="D1560" t="s">
        <v>7935</v>
      </c>
      <c r="E1560" s="1">
        <v>45443</v>
      </c>
      <c r="F1560" s="6">
        <v>6414.75</v>
      </c>
      <c r="G1560">
        <v>292</v>
      </c>
      <c r="H1560" t="s">
        <v>3</v>
      </c>
      <c r="I1560">
        <f>IF(shipments[[#This Row],[Boxes]]&gt;0,shipments[[#This Row],[Amount]]/shipments[[#This Row],[Boxes]],"NA")</f>
        <v>21.968321917808218</v>
      </c>
      <c r="J1560" t="str">
        <f>IF(shipments[[#This Row],[Order_Status]] = "Delivered","Yes","No")</f>
        <v>Yes</v>
      </c>
      <c r="K1560" t="str">
        <f>TEXT(shipments[[#This Row],[Shipdate]],"MMMM")</f>
        <v>May</v>
      </c>
      <c r="L1560">
        <f>YEAR(shipments[[#This Row],[Shipdate]])</f>
        <v>2024</v>
      </c>
    </row>
    <row r="1561" spans="1:12" x14ac:dyDescent="0.3">
      <c r="A1561" t="s">
        <v>1565</v>
      </c>
      <c r="B1561" t="s">
        <v>7950</v>
      </c>
      <c r="C1561" t="s">
        <v>7933</v>
      </c>
      <c r="D1561" t="s">
        <v>7938</v>
      </c>
      <c r="E1561" s="1">
        <v>45296</v>
      </c>
      <c r="F1561" s="6">
        <v>10147.5</v>
      </c>
      <c r="G1561">
        <v>462</v>
      </c>
      <c r="H1561" t="s">
        <v>3</v>
      </c>
      <c r="I1561">
        <f>IF(shipments[[#This Row],[Boxes]]&gt;0,shipments[[#This Row],[Amount]]/shipments[[#This Row],[Boxes]],"NA")</f>
        <v>21.964285714285715</v>
      </c>
      <c r="J1561" t="str">
        <f>IF(shipments[[#This Row],[Order_Status]] = "Delivered","Yes","No")</f>
        <v>Yes</v>
      </c>
      <c r="K1561" t="str">
        <f>TEXT(shipments[[#This Row],[Shipdate]],"MMMM")</f>
        <v>January</v>
      </c>
      <c r="L1561">
        <f>YEAR(shipments[[#This Row],[Shipdate]])</f>
        <v>2024</v>
      </c>
    </row>
    <row r="1562" spans="1:12" x14ac:dyDescent="0.3">
      <c r="A1562" t="s">
        <v>1566</v>
      </c>
      <c r="B1562" t="s">
        <v>7950</v>
      </c>
      <c r="C1562" t="s">
        <v>7913</v>
      </c>
      <c r="D1562" t="s">
        <v>7936</v>
      </c>
      <c r="E1562" s="1">
        <v>45359</v>
      </c>
      <c r="F1562" s="6">
        <v>497.25</v>
      </c>
      <c r="G1562">
        <v>30</v>
      </c>
      <c r="H1562" t="s">
        <v>3</v>
      </c>
      <c r="I1562">
        <f>IF(shipments[[#This Row],[Boxes]]&gt;0,shipments[[#This Row],[Amount]]/shipments[[#This Row],[Boxes]],"NA")</f>
        <v>16.574999999999999</v>
      </c>
      <c r="J1562" t="str">
        <f>IF(shipments[[#This Row],[Order_Status]] = "Delivered","Yes","No")</f>
        <v>Yes</v>
      </c>
      <c r="K1562" t="str">
        <f>TEXT(shipments[[#This Row],[Shipdate]],"MMMM")</f>
        <v>March</v>
      </c>
      <c r="L1562">
        <f>YEAR(shipments[[#This Row],[Shipdate]])</f>
        <v>2024</v>
      </c>
    </row>
    <row r="1563" spans="1:12" x14ac:dyDescent="0.3">
      <c r="A1563" t="s">
        <v>1567</v>
      </c>
      <c r="B1563" t="s">
        <v>7950</v>
      </c>
      <c r="C1563" t="s">
        <v>7915</v>
      </c>
      <c r="D1563" t="s">
        <v>7934</v>
      </c>
      <c r="E1563" s="1">
        <v>45260</v>
      </c>
      <c r="F1563" s="6">
        <v>13655.25</v>
      </c>
      <c r="G1563">
        <v>1707</v>
      </c>
      <c r="H1563" t="s">
        <v>3</v>
      </c>
      <c r="I1563">
        <f>IF(shipments[[#This Row],[Boxes]]&gt;0,shipments[[#This Row],[Amount]]/shipments[[#This Row],[Boxes]],"NA")</f>
        <v>7.9995606326889277</v>
      </c>
      <c r="J1563" t="str">
        <f>IF(shipments[[#This Row],[Order_Status]] = "Delivered","Yes","No")</f>
        <v>Yes</v>
      </c>
      <c r="K1563" t="str">
        <f>TEXT(shipments[[#This Row],[Shipdate]],"MMMM")</f>
        <v>November</v>
      </c>
      <c r="L1563">
        <f>YEAR(shipments[[#This Row],[Shipdate]])</f>
        <v>2023</v>
      </c>
    </row>
    <row r="1564" spans="1:12" x14ac:dyDescent="0.3">
      <c r="A1564" t="s">
        <v>1568</v>
      </c>
      <c r="B1564" t="s">
        <v>7950</v>
      </c>
      <c r="C1564" t="s">
        <v>7915</v>
      </c>
      <c r="D1564" t="s">
        <v>7935</v>
      </c>
      <c r="E1564" s="1">
        <v>45460</v>
      </c>
      <c r="F1564" s="6">
        <v>14625</v>
      </c>
      <c r="G1564">
        <v>2438</v>
      </c>
      <c r="H1564" t="s">
        <v>3</v>
      </c>
      <c r="I1564">
        <f>IF(shipments[[#This Row],[Boxes]]&gt;0,shipments[[#This Row],[Amount]]/shipments[[#This Row],[Boxes]],"NA")</f>
        <v>5.9987694831829366</v>
      </c>
      <c r="J1564" t="str">
        <f>IF(shipments[[#This Row],[Order_Status]] = "Delivered","Yes","No")</f>
        <v>Yes</v>
      </c>
      <c r="K1564" t="str">
        <f>TEXT(shipments[[#This Row],[Shipdate]],"MMMM")</f>
        <v>June</v>
      </c>
      <c r="L1564">
        <f>YEAR(shipments[[#This Row],[Shipdate]])</f>
        <v>2024</v>
      </c>
    </row>
    <row r="1565" spans="1:12" x14ac:dyDescent="0.3">
      <c r="A1565" t="s">
        <v>1569</v>
      </c>
      <c r="B1565" t="s">
        <v>7950</v>
      </c>
      <c r="C1565" t="s">
        <v>7915</v>
      </c>
      <c r="D1565" t="s">
        <v>7938</v>
      </c>
      <c r="E1565" s="1">
        <v>44957</v>
      </c>
      <c r="F1565" s="6">
        <v>2108.25</v>
      </c>
      <c r="G1565">
        <v>235</v>
      </c>
      <c r="H1565" t="s">
        <v>3</v>
      </c>
      <c r="I1565">
        <f>IF(shipments[[#This Row],[Boxes]]&gt;0,shipments[[#This Row],[Amount]]/shipments[[#This Row],[Boxes]],"NA")</f>
        <v>8.9712765957446816</v>
      </c>
      <c r="J1565" t="str">
        <f>IF(shipments[[#This Row],[Order_Status]] = "Delivered","Yes","No")</f>
        <v>Yes</v>
      </c>
      <c r="K1565" t="str">
        <f>TEXT(shipments[[#This Row],[Shipdate]],"MMMM")</f>
        <v>January</v>
      </c>
      <c r="L1565">
        <f>YEAR(shipments[[#This Row],[Shipdate]])</f>
        <v>2023</v>
      </c>
    </row>
    <row r="1566" spans="1:12" x14ac:dyDescent="0.3">
      <c r="A1566" t="s">
        <v>1570</v>
      </c>
      <c r="B1566" t="s">
        <v>7950</v>
      </c>
      <c r="C1566" t="s">
        <v>7915</v>
      </c>
      <c r="D1566" t="s">
        <v>7934</v>
      </c>
      <c r="E1566" s="1">
        <v>45314</v>
      </c>
      <c r="F1566" s="6">
        <v>850.5</v>
      </c>
      <c r="G1566">
        <v>171</v>
      </c>
      <c r="H1566" t="s">
        <v>3</v>
      </c>
      <c r="I1566">
        <f>IF(shipments[[#This Row],[Boxes]]&gt;0,shipments[[#This Row],[Amount]]/shipments[[#This Row],[Boxes]],"NA")</f>
        <v>4.9736842105263159</v>
      </c>
      <c r="J1566" t="str">
        <f>IF(shipments[[#This Row],[Order_Status]] = "Delivered","Yes","No")</f>
        <v>Yes</v>
      </c>
      <c r="K1566" t="str">
        <f>TEXT(shipments[[#This Row],[Shipdate]],"MMMM")</f>
        <v>January</v>
      </c>
      <c r="L1566">
        <f>YEAR(shipments[[#This Row],[Shipdate]])</f>
        <v>2024</v>
      </c>
    </row>
    <row r="1567" spans="1:12" x14ac:dyDescent="0.3">
      <c r="A1567" t="s">
        <v>1571</v>
      </c>
      <c r="B1567" t="s">
        <v>7950</v>
      </c>
      <c r="C1567" t="s">
        <v>7915</v>
      </c>
      <c r="D1567" t="s">
        <v>7939</v>
      </c>
      <c r="E1567" s="1">
        <v>45131</v>
      </c>
      <c r="F1567" s="6">
        <v>21476.25</v>
      </c>
      <c r="G1567">
        <v>3069</v>
      </c>
      <c r="H1567" t="s">
        <v>3</v>
      </c>
      <c r="I1567">
        <f>IF(shipments[[#This Row],[Boxes]]&gt;0,shipments[[#This Row],[Amount]]/shipments[[#This Row],[Boxes]],"NA")</f>
        <v>6.9978005865102642</v>
      </c>
      <c r="J1567" t="str">
        <f>IF(shipments[[#This Row],[Order_Status]] = "Delivered","Yes","No")</f>
        <v>Yes</v>
      </c>
      <c r="K1567" t="str">
        <f>TEXT(shipments[[#This Row],[Shipdate]],"MMMM")</f>
        <v>July</v>
      </c>
      <c r="L1567">
        <f>YEAR(shipments[[#This Row],[Shipdate]])</f>
        <v>2023</v>
      </c>
    </row>
    <row r="1568" spans="1:12" x14ac:dyDescent="0.3">
      <c r="A1568" t="s">
        <v>1572</v>
      </c>
      <c r="B1568" t="s">
        <v>7950</v>
      </c>
      <c r="C1568" t="s">
        <v>7915</v>
      </c>
      <c r="D1568" t="s">
        <v>7937</v>
      </c>
      <c r="E1568" s="1">
        <v>45069</v>
      </c>
      <c r="F1568" s="6">
        <v>1471.5</v>
      </c>
      <c r="G1568">
        <v>164</v>
      </c>
      <c r="H1568" t="s">
        <v>3</v>
      </c>
      <c r="I1568">
        <f>IF(shipments[[#This Row],[Boxes]]&gt;0,shipments[[#This Row],[Amount]]/shipments[[#This Row],[Boxes]],"NA")</f>
        <v>8.9725609756097562</v>
      </c>
      <c r="J1568" t="str">
        <f>IF(shipments[[#This Row],[Order_Status]] = "Delivered","Yes","No")</f>
        <v>Yes</v>
      </c>
      <c r="K1568" t="str">
        <f>TEXT(shipments[[#This Row],[Shipdate]],"MMMM")</f>
        <v>May</v>
      </c>
      <c r="L1568">
        <f>YEAR(shipments[[#This Row],[Shipdate]])</f>
        <v>2023</v>
      </c>
    </row>
    <row r="1569" spans="1:12" x14ac:dyDescent="0.3">
      <c r="A1569" t="s">
        <v>1573</v>
      </c>
      <c r="B1569" t="s">
        <v>7950</v>
      </c>
      <c r="C1569" t="s">
        <v>7915</v>
      </c>
      <c r="D1569" t="s">
        <v>7938</v>
      </c>
      <c r="E1569" s="1">
        <v>44956</v>
      </c>
      <c r="F1569" s="6">
        <v>13556.25</v>
      </c>
      <c r="G1569">
        <v>1937</v>
      </c>
      <c r="H1569" t="s">
        <v>3</v>
      </c>
      <c r="I1569">
        <f>IF(shipments[[#This Row],[Boxes]]&gt;0,shipments[[#This Row],[Amount]]/shipments[[#This Row],[Boxes]],"NA")</f>
        <v>6.9985802787816214</v>
      </c>
      <c r="J1569" t="str">
        <f>IF(shipments[[#This Row],[Order_Status]] = "Delivered","Yes","No")</f>
        <v>Yes</v>
      </c>
      <c r="K1569" t="str">
        <f>TEXT(shipments[[#This Row],[Shipdate]],"MMMM")</f>
        <v>January</v>
      </c>
      <c r="L1569">
        <f>YEAR(shipments[[#This Row],[Shipdate]])</f>
        <v>2023</v>
      </c>
    </row>
    <row r="1570" spans="1:12" x14ac:dyDescent="0.3">
      <c r="A1570" t="s">
        <v>1574</v>
      </c>
      <c r="B1570" t="s">
        <v>7950</v>
      </c>
      <c r="C1570" t="s">
        <v>7916</v>
      </c>
      <c r="D1570" t="s">
        <v>7936</v>
      </c>
      <c r="E1570" s="1">
        <v>45398</v>
      </c>
      <c r="F1570" s="6">
        <v>2079</v>
      </c>
      <c r="G1570">
        <v>260</v>
      </c>
      <c r="H1570" t="s">
        <v>3</v>
      </c>
      <c r="I1570">
        <f>IF(shipments[[#This Row],[Boxes]]&gt;0,shipments[[#This Row],[Amount]]/shipments[[#This Row],[Boxes]],"NA")</f>
        <v>7.9961538461538462</v>
      </c>
      <c r="J1570" t="str">
        <f>IF(shipments[[#This Row],[Order_Status]] = "Delivered","Yes","No")</f>
        <v>Yes</v>
      </c>
      <c r="K1570" t="str">
        <f>TEXT(shipments[[#This Row],[Shipdate]],"MMMM")</f>
        <v>April</v>
      </c>
      <c r="L1570">
        <f>YEAR(shipments[[#This Row],[Shipdate]])</f>
        <v>2024</v>
      </c>
    </row>
    <row r="1571" spans="1:12" x14ac:dyDescent="0.3">
      <c r="A1571" t="s">
        <v>1575</v>
      </c>
      <c r="B1571" t="s">
        <v>7950</v>
      </c>
      <c r="C1571" t="s">
        <v>7916</v>
      </c>
      <c r="D1571" t="s">
        <v>7938</v>
      </c>
      <c r="E1571" s="1">
        <v>45210</v>
      </c>
      <c r="F1571" s="6">
        <v>4599</v>
      </c>
      <c r="G1571">
        <v>920</v>
      </c>
      <c r="H1571" t="s">
        <v>3</v>
      </c>
      <c r="I1571">
        <f>IF(shipments[[#This Row],[Boxes]]&gt;0,shipments[[#This Row],[Amount]]/shipments[[#This Row],[Boxes]],"NA")</f>
        <v>4.9989130434782609</v>
      </c>
      <c r="J1571" t="str">
        <f>IF(shipments[[#This Row],[Order_Status]] = "Delivered","Yes","No")</f>
        <v>Yes</v>
      </c>
      <c r="K1571" t="str">
        <f>TEXT(shipments[[#This Row],[Shipdate]],"MMMM")</f>
        <v>October</v>
      </c>
      <c r="L1571">
        <f>YEAR(shipments[[#This Row],[Shipdate]])</f>
        <v>2023</v>
      </c>
    </row>
    <row r="1572" spans="1:12" x14ac:dyDescent="0.3">
      <c r="A1572" t="s">
        <v>1576</v>
      </c>
      <c r="B1572" t="s">
        <v>7950</v>
      </c>
      <c r="C1572" t="s">
        <v>7916</v>
      </c>
      <c r="D1572" t="s">
        <v>7935</v>
      </c>
      <c r="E1572" s="1">
        <v>45188</v>
      </c>
      <c r="F1572" s="6">
        <v>6970.5</v>
      </c>
      <c r="G1572">
        <v>996</v>
      </c>
      <c r="H1572" t="s">
        <v>3</v>
      </c>
      <c r="I1572">
        <f>IF(shipments[[#This Row],[Boxes]]&gt;0,shipments[[#This Row],[Amount]]/shipments[[#This Row],[Boxes]],"NA")</f>
        <v>6.9984939759036147</v>
      </c>
      <c r="J1572" t="str">
        <f>IF(shipments[[#This Row],[Order_Status]] = "Delivered","Yes","No")</f>
        <v>Yes</v>
      </c>
      <c r="K1572" t="str">
        <f>TEXT(shipments[[#This Row],[Shipdate]],"MMMM")</f>
        <v>September</v>
      </c>
      <c r="L1572">
        <f>YEAR(shipments[[#This Row],[Shipdate]])</f>
        <v>2023</v>
      </c>
    </row>
    <row r="1573" spans="1:12" x14ac:dyDescent="0.3">
      <c r="A1573" t="s">
        <v>1577</v>
      </c>
      <c r="B1573" t="s">
        <v>7950</v>
      </c>
      <c r="C1573" t="s">
        <v>7916</v>
      </c>
      <c r="D1573" t="s">
        <v>7937</v>
      </c>
      <c r="E1573" s="1">
        <v>45085</v>
      </c>
      <c r="F1573" s="6">
        <v>3984.75</v>
      </c>
      <c r="G1573">
        <v>499</v>
      </c>
      <c r="H1573" t="s">
        <v>3</v>
      </c>
      <c r="I1573">
        <f>IF(shipments[[#This Row],[Boxes]]&gt;0,shipments[[#This Row],[Amount]]/shipments[[#This Row],[Boxes]],"NA")</f>
        <v>7.9854709418837677</v>
      </c>
      <c r="J1573" t="str">
        <f>IF(shipments[[#This Row],[Order_Status]] = "Delivered","Yes","No")</f>
        <v>Yes</v>
      </c>
      <c r="K1573" t="str">
        <f>TEXT(shipments[[#This Row],[Shipdate]],"MMMM")</f>
        <v>June</v>
      </c>
      <c r="L1573">
        <f>YEAR(shipments[[#This Row],[Shipdate]])</f>
        <v>2023</v>
      </c>
    </row>
    <row r="1574" spans="1:12" x14ac:dyDescent="0.3">
      <c r="A1574" t="s">
        <v>1578</v>
      </c>
      <c r="B1574" t="s">
        <v>7950</v>
      </c>
      <c r="C1574" t="s">
        <v>7916</v>
      </c>
      <c r="D1574" t="s">
        <v>7934</v>
      </c>
      <c r="E1574" s="1">
        <v>45323</v>
      </c>
      <c r="F1574" s="6">
        <v>2198.25</v>
      </c>
      <c r="G1574">
        <v>275</v>
      </c>
      <c r="H1574" t="s">
        <v>3</v>
      </c>
      <c r="I1574">
        <f>IF(shipments[[#This Row],[Boxes]]&gt;0,shipments[[#This Row],[Amount]]/shipments[[#This Row],[Boxes]],"NA")</f>
        <v>7.9936363636363632</v>
      </c>
      <c r="J1574" t="str">
        <f>IF(shipments[[#This Row],[Order_Status]] = "Delivered","Yes","No")</f>
        <v>Yes</v>
      </c>
      <c r="K1574" t="str">
        <f>TEXT(shipments[[#This Row],[Shipdate]],"MMMM")</f>
        <v>February</v>
      </c>
      <c r="L1574">
        <f>YEAR(shipments[[#This Row],[Shipdate]])</f>
        <v>2024</v>
      </c>
    </row>
    <row r="1575" spans="1:12" x14ac:dyDescent="0.3">
      <c r="A1575" t="s">
        <v>1579</v>
      </c>
      <c r="B1575" t="s">
        <v>7950</v>
      </c>
      <c r="C1575" t="s">
        <v>7918</v>
      </c>
      <c r="D1575" t="s">
        <v>7938</v>
      </c>
      <c r="E1575" s="1">
        <v>45047</v>
      </c>
      <c r="F1575" s="6">
        <v>4155.75</v>
      </c>
      <c r="G1575">
        <v>160</v>
      </c>
      <c r="H1575" t="s">
        <v>3</v>
      </c>
      <c r="I1575">
        <f>IF(shipments[[#This Row],[Boxes]]&gt;0,shipments[[#This Row],[Amount]]/shipments[[#This Row],[Boxes]],"NA")</f>
        <v>25.973437499999999</v>
      </c>
      <c r="J1575" t="str">
        <f>IF(shipments[[#This Row],[Order_Status]] = "Delivered","Yes","No")</f>
        <v>Yes</v>
      </c>
      <c r="K1575" t="str">
        <f>TEXT(shipments[[#This Row],[Shipdate]],"MMMM")</f>
        <v>May</v>
      </c>
      <c r="L1575">
        <f>YEAR(shipments[[#This Row],[Shipdate]])</f>
        <v>2023</v>
      </c>
    </row>
    <row r="1576" spans="1:12" x14ac:dyDescent="0.3">
      <c r="A1576" s="21" t="s">
        <v>1580</v>
      </c>
      <c r="B1576" s="21" t="s">
        <v>7950</v>
      </c>
      <c r="C1576" s="21" t="s">
        <v>7918</v>
      </c>
      <c r="D1576" s="21" t="s">
        <v>7939</v>
      </c>
      <c r="E1576" s="22">
        <v>45474</v>
      </c>
      <c r="F1576" s="23">
        <v>5379.75</v>
      </c>
      <c r="G1576" s="21">
        <v>193</v>
      </c>
      <c r="H1576" s="21" t="s">
        <v>9</v>
      </c>
      <c r="I1576" s="21">
        <f>IF(shipments[[#This Row],[Boxes]]&gt;0,shipments[[#This Row],[Amount]]/shipments[[#This Row],[Boxes]],"NA")</f>
        <v>27.874352331606218</v>
      </c>
      <c r="J1576" s="21" t="str">
        <f>IF(shipments[[#This Row],[Order_Status]] = "Delivered","Yes","No")</f>
        <v>No</v>
      </c>
      <c r="K1576" s="21" t="str">
        <f>TEXT(shipments[[#This Row],[Shipdate]],"MMMM")</f>
        <v>July</v>
      </c>
      <c r="L1576" s="21">
        <f>YEAR(shipments[[#This Row],[Shipdate]])</f>
        <v>2024</v>
      </c>
    </row>
    <row r="1577" spans="1:12" x14ac:dyDescent="0.3">
      <c r="A1577" t="s">
        <v>1581</v>
      </c>
      <c r="B1577" t="s">
        <v>7950</v>
      </c>
      <c r="C1577" t="s">
        <v>7918</v>
      </c>
      <c r="D1577" t="s">
        <v>7939</v>
      </c>
      <c r="E1577" s="1">
        <v>45217</v>
      </c>
      <c r="F1577" s="6">
        <v>6090.75</v>
      </c>
      <c r="G1577">
        <v>235</v>
      </c>
      <c r="H1577" t="s">
        <v>3</v>
      </c>
      <c r="I1577">
        <f>IF(shipments[[#This Row],[Boxes]]&gt;0,shipments[[#This Row],[Amount]]/shipments[[#This Row],[Boxes]],"NA")</f>
        <v>25.918085106382978</v>
      </c>
      <c r="J1577" t="str">
        <f>IF(shipments[[#This Row],[Order_Status]] = "Delivered","Yes","No")</f>
        <v>Yes</v>
      </c>
      <c r="K1577" t="str">
        <f>TEXT(shipments[[#This Row],[Shipdate]],"MMMM")</f>
        <v>October</v>
      </c>
      <c r="L1577">
        <f>YEAR(shipments[[#This Row],[Shipdate]])</f>
        <v>2023</v>
      </c>
    </row>
    <row r="1578" spans="1:12" x14ac:dyDescent="0.3">
      <c r="A1578" t="s">
        <v>1582</v>
      </c>
      <c r="B1578" t="s">
        <v>7950</v>
      </c>
      <c r="C1578" t="s">
        <v>7919</v>
      </c>
      <c r="D1578" t="s">
        <v>7934</v>
      </c>
      <c r="E1578" s="1">
        <v>45440</v>
      </c>
      <c r="F1578" s="6">
        <v>6502.5</v>
      </c>
      <c r="G1578">
        <v>343</v>
      </c>
      <c r="H1578" t="s">
        <v>3</v>
      </c>
      <c r="I1578">
        <f>IF(shipments[[#This Row],[Boxes]]&gt;0,shipments[[#This Row],[Amount]]/shipments[[#This Row],[Boxes]],"NA")</f>
        <v>18.957725947521865</v>
      </c>
      <c r="J1578" t="str">
        <f>IF(shipments[[#This Row],[Order_Status]] = "Delivered","Yes","No")</f>
        <v>Yes</v>
      </c>
      <c r="K1578" t="str">
        <f>TEXT(shipments[[#This Row],[Shipdate]],"MMMM")</f>
        <v>May</v>
      </c>
      <c r="L1578">
        <f>YEAR(shipments[[#This Row],[Shipdate]])</f>
        <v>2024</v>
      </c>
    </row>
    <row r="1579" spans="1:12" x14ac:dyDescent="0.3">
      <c r="A1579" t="s">
        <v>1583</v>
      </c>
      <c r="B1579" t="s">
        <v>7950</v>
      </c>
      <c r="C1579" t="s">
        <v>7919</v>
      </c>
      <c r="D1579" t="s">
        <v>7938</v>
      </c>
      <c r="E1579" s="1">
        <v>44960</v>
      </c>
      <c r="F1579" s="6">
        <v>8100</v>
      </c>
      <c r="G1579">
        <v>427</v>
      </c>
      <c r="H1579" t="s">
        <v>3</v>
      </c>
      <c r="I1579">
        <f>IF(shipments[[#This Row],[Boxes]]&gt;0,shipments[[#This Row],[Amount]]/shipments[[#This Row],[Boxes]],"NA")</f>
        <v>18.969555035128806</v>
      </c>
      <c r="J1579" t="str">
        <f>IF(shipments[[#This Row],[Order_Status]] = "Delivered","Yes","No")</f>
        <v>Yes</v>
      </c>
      <c r="K1579" t="str">
        <f>TEXT(shipments[[#This Row],[Shipdate]],"MMMM")</f>
        <v>February</v>
      </c>
      <c r="L1579">
        <f>YEAR(shipments[[#This Row],[Shipdate]])</f>
        <v>2023</v>
      </c>
    </row>
    <row r="1580" spans="1:12" x14ac:dyDescent="0.3">
      <c r="A1580" t="s">
        <v>1584</v>
      </c>
      <c r="B1580" t="s">
        <v>7950</v>
      </c>
      <c r="C1580" t="s">
        <v>7919</v>
      </c>
      <c r="D1580" t="s">
        <v>7938</v>
      </c>
      <c r="E1580" s="1">
        <v>45258</v>
      </c>
      <c r="F1580" s="6">
        <v>1307.25</v>
      </c>
      <c r="G1580">
        <v>60</v>
      </c>
      <c r="H1580" t="s">
        <v>3</v>
      </c>
      <c r="I1580">
        <f>IF(shipments[[#This Row],[Boxes]]&gt;0,shipments[[#This Row],[Amount]]/shipments[[#This Row],[Boxes]],"NA")</f>
        <v>21.787500000000001</v>
      </c>
      <c r="J1580" t="str">
        <f>IF(shipments[[#This Row],[Order_Status]] = "Delivered","Yes","No")</f>
        <v>Yes</v>
      </c>
      <c r="K1580" t="str">
        <f>TEXT(shipments[[#This Row],[Shipdate]],"MMMM")</f>
        <v>November</v>
      </c>
      <c r="L1580">
        <f>YEAR(shipments[[#This Row],[Shipdate]])</f>
        <v>2023</v>
      </c>
    </row>
    <row r="1581" spans="1:12" x14ac:dyDescent="0.3">
      <c r="A1581" s="21" t="s">
        <v>1585</v>
      </c>
      <c r="B1581" s="21" t="s">
        <v>7950</v>
      </c>
      <c r="C1581" s="21" t="s">
        <v>7919</v>
      </c>
      <c r="D1581" s="21" t="s">
        <v>7934</v>
      </c>
      <c r="E1581" s="22">
        <v>45495</v>
      </c>
      <c r="F1581" s="23">
        <v>2873.25</v>
      </c>
      <c r="G1581" s="21">
        <v>152</v>
      </c>
      <c r="H1581" s="21" t="s">
        <v>9</v>
      </c>
      <c r="I1581" s="21">
        <f>IF(shipments[[#This Row],[Boxes]]&gt;0,shipments[[#This Row],[Amount]]/shipments[[#This Row],[Boxes]],"NA")</f>
        <v>18.902960526315791</v>
      </c>
      <c r="J1581" s="21" t="str">
        <f>IF(shipments[[#This Row],[Order_Status]] = "Delivered","Yes","No")</f>
        <v>No</v>
      </c>
      <c r="K1581" s="21" t="str">
        <f>TEXT(shipments[[#This Row],[Shipdate]],"MMMM")</f>
        <v>July</v>
      </c>
      <c r="L1581" s="21">
        <f>YEAR(shipments[[#This Row],[Shipdate]])</f>
        <v>2024</v>
      </c>
    </row>
    <row r="1582" spans="1:12" x14ac:dyDescent="0.3">
      <c r="A1582" s="21" t="s">
        <v>1586</v>
      </c>
      <c r="B1582" s="21" t="s">
        <v>7950</v>
      </c>
      <c r="C1582" s="21" t="s">
        <v>7919</v>
      </c>
      <c r="D1582" s="21" t="s">
        <v>7934</v>
      </c>
      <c r="E1582" s="22">
        <v>45349</v>
      </c>
      <c r="F1582" s="23">
        <v>4599</v>
      </c>
      <c r="G1582" s="21">
        <v>243</v>
      </c>
      <c r="H1582" s="21" t="s">
        <v>25</v>
      </c>
      <c r="I1582" s="21">
        <f>IF(shipments[[#This Row],[Boxes]]&gt;0,shipments[[#This Row],[Amount]]/shipments[[#This Row],[Boxes]],"NA")</f>
        <v>18.925925925925927</v>
      </c>
      <c r="J1582" s="21" t="str">
        <f>IF(shipments[[#This Row],[Order_Status]] = "Delivered","Yes","No")</f>
        <v>No</v>
      </c>
      <c r="K1582" s="21" t="str">
        <f>TEXT(shipments[[#This Row],[Shipdate]],"MMMM")</f>
        <v>February</v>
      </c>
      <c r="L1582" s="21">
        <f>YEAR(shipments[[#This Row],[Shipdate]])</f>
        <v>2024</v>
      </c>
    </row>
    <row r="1583" spans="1:12" x14ac:dyDescent="0.3">
      <c r="A1583" t="s">
        <v>1587</v>
      </c>
      <c r="B1583" t="s">
        <v>7950</v>
      </c>
      <c r="C1583" t="s">
        <v>7919</v>
      </c>
      <c r="D1583" t="s">
        <v>7935</v>
      </c>
      <c r="E1583" s="1">
        <v>45198</v>
      </c>
      <c r="F1583" s="6">
        <v>7636.5</v>
      </c>
      <c r="G1583">
        <v>364</v>
      </c>
      <c r="H1583" t="s">
        <v>3</v>
      </c>
      <c r="I1583">
        <f>IF(shipments[[#This Row],[Boxes]]&gt;0,shipments[[#This Row],[Amount]]/shipments[[#This Row],[Boxes]],"NA")</f>
        <v>20.979395604395606</v>
      </c>
      <c r="J1583" t="str">
        <f>IF(shipments[[#This Row],[Order_Status]] = "Delivered","Yes","No")</f>
        <v>Yes</v>
      </c>
      <c r="K1583" t="str">
        <f>TEXT(shipments[[#This Row],[Shipdate]],"MMMM")</f>
        <v>September</v>
      </c>
      <c r="L1583">
        <f>YEAR(shipments[[#This Row],[Shipdate]])</f>
        <v>2023</v>
      </c>
    </row>
    <row r="1584" spans="1:12" x14ac:dyDescent="0.3">
      <c r="A1584" s="21" t="s">
        <v>1588</v>
      </c>
      <c r="B1584" s="21" t="s">
        <v>7950</v>
      </c>
      <c r="C1584" s="21" t="s">
        <v>7919</v>
      </c>
      <c r="D1584" s="21" t="s">
        <v>7938</v>
      </c>
      <c r="E1584" s="22">
        <v>45260</v>
      </c>
      <c r="F1584" s="23">
        <v>7935.75</v>
      </c>
      <c r="G1584" s="21">
        <v>397</v>
      </c>
      <c r="H1584" s="21" t="s">
        <v>25</v>
      </c>
      <c r="I1584" s="21">
        <f>IF(shipments[[#This Row],[Boxes]]&gt;0,shipments[[#This Row],[Amount]]/shipments[[#This Row],[Boxes]],"NA")</f>
        <v>19.989294710327457</v>
      </c>
      <c r="J1584" s="21" t="str">
        <f>IF(shipments[[#This Row],[Order_Status]] = "Delivered","Yes","No")</f>
        <v>No</v>
      </c>
      <c r="K1584" s="21" t="str">
        <f>TEXT(shipments[[#This Row],[Shipdate]],"MMMM")</f>
        <v>November</v>
      </c>
      <c r="L1584" s="21">
        <f>YEAR(shipments[[#This Row],[Shipdate]])</f>
        <v>2023</v>
      </c>
    </row>
    <row r="1585" spans="1:12" x14ac:dyDescent="0.3">
      <c r="A1585" s="21" t="s">
        <v>1589</v>
      </c>
      <c r="B1585" s="21" t="s">
        <v>7950</v>
      </c>
      <c r="C1585" s="21" t="s">
        <v>7920</v>
      </c>
      <c r="D1585" s="21" t="s">
        <v>7939</v>
      </c>
      <c r="E1585" s="22">
        <v>45475</v>
      </c>
      <c r="F1585" s="23">
        <v>9445.5</v>
      </c>
      <c r="G1585" s="21">
        <v>498</v>
      </c>
      <c r="H1585" s="21" t="s">
        <v>9</v>
      </c>
      <c r="I1585" s="21">
        <f>IF(shipments[[#This Row],[Boxes]]&gt;0,shipments[[#This Row],[Amount]]/shipments[[#This Row],[Boxes]],"NA")</f>
        <v>18.966867469879517</v>
      </c>
      <c r="J1585" s="21" t="str">
        <f>IF(shipments[[#This Row],[Order_Status]] = "Delivered","Yes","No")</f>
        <v>No</v>
      </c>
      <c r="K1585" s="21" t="str">
        <f>TEXT(shipments[[#This Row],[Shipdate]],"MMMM")</f>
        <v>July</v>
      </c>
      <c r="L1585" s="21">
        <f>YEAR(shipments[[#This Row],[Shipdate]])</f>
        <v>2024</v>
      </c>
    </row>
    <row r="1586" spans="1:12" x14ac:dyDescent="0.3">
      <c r="A1586" t="s">
        <v>1590</v>
      </c>
      <c r="B1586" t="s">
        <v>7950</v>
      </c>
      <c r="C1586" t="s">
        <v>7921</v>
      </c>
      <c r="D1586" t="s">
        <v>7934</v>
      </c>
      <c r="E1586" s="1">
        <v>45394</v>
      </c>
      <c r="F1586" s="6">
        <v>7427.25</v>
      </c>
      <c r="G1586">
        <v>465</v>
      </c>
      <c r="H1586" t="s">
        <v>3</v>
      </c>
      <c r="I1586">
        <f>IF(shipments[[#This Row],[Boxes]]&gt;0,shipments[[#This Row],[Amount]]/shipments[[#This Row],[Boxes]],"NA")</f>
        <v>15.97258064516129</v>
      </c>
      <c r="J1586" t="str">
        <f>IF(shipments[[#This Row],[Order_Status]] = "Delivered","Yes","No")</f>
        <v>Yes</v>
      </c>
      <c r="K1586" t="str">
        <f>TEXT(shipments[[#This Row],[Shipdate]],"MMMM")</f>
        <v>April</v>
      </c>
      <c r="L1586">
        <f>YEAR(shipments[[#This Row],[Shipdate]])</f>
        <v>2024</v>
      </c>
    </row>
    <row r="1587" spans="1:12" x14ac:dyDescent="0.3">
      <c r="A1587" t="s">
        <v>1591</v>
      </c>
      <c r="B1587" t="s">
        <v>7950</v>
      </c>
      <c r="C1587" t="s">
        <v>7921</v>
      </c>
      <c r="D1587" t="s">
        <v>7935</v>
      </c>
      <c r="E1587" s="1">
        <v>45343</v>
      </c>
      <c r="F1587" s="6">
        <v>465.75</v>
      </c>
      <c r="G1587">
        <v>30</v>
      </c>
      <c r="H1587" t="s">
        <v>3</v>
      </c>
      <c r="I1587">
        <f>IF(shipments[[#This Row],[Boxes]]&gt;0,shipments[[#This Row],[Amount]]/shipments[[#This Row],[Boxes]],"NA")</f>
        <v>15.525</v>
      </c>
      <c r="J1587" t="str">
        <f>IF(shipments[[#This Row],[Order_Status]] = "Delivered","Yes","No")</f>
        <v>Yes</v>
      </c>
      <c r="K1587" t="str">
        <f>TEXT(shipments[[#This Row],[Shipdate]],"MMMM")</f>
        <v>February</v>
      </c>
      <c r="L1587">
        <f>YEAR(shipments[[#This Row],[Shipdate]])</f>
        <v>2024</v>
      </c>
    </row>
    <row r="1588" spans="1:12" x14ac:dyDescent="0.3">
      <c r="A1588" t="s">
        <v>1592</v>
      </c>
      <c r="B1588" t="s">
        <v>7950</v>
      </c>
      <c r="C1588" t="s">
        <v>7921</v>
      </c>
      <c r="D1588" t="s">
        <v>7935</v>
      </c>
      <c r="E1588" s="1">
        <v>45118</v>
      </c>
      <c r="F1588" s="6">
        <v>6572.25</v>
      </c>
      <c r="G1588">
        <v>470</v>
      </c>
      <c r="H1588" t="s">
        <v>3</v>
      </c>
      <c r="I1588">
        <f>IF(shipments[[#This Row],[Boxes]]&gt;0,shipments[[#This Row],[Amount]]/shipments[[#This Row],[Boxes]],"NA")</f>
        <v>13.983510638297872</v>
      </c>
      <c r="J1588" t="str">
        <f>IF(shipments[[#This Row],[Order_Status]] = "Delivered","Yes","No")</f>
        <v>Yes</v>
      </c>
      <c r="K1588" t="str">
        <f>TEXT(shipments[[#This Row],[Shipdate]],"MMMM")</f>
        <v>July</v>
      </c>
      <c r="L1588">
        <f>YEAR(shipments[[#This Row],[Shipdate]])</f>
        <v>2023</v>
      </c>
    </row>
    <row r="1589" spans="1:12" x14ac:dyDescent="0.3">
      <c r="A1589" t="s">
        <v>1593</v>
      </c>
      <c r="B1589" t="s">
        <v>7950</v>
      </c>
      <c r="C1589" t="s">
        <v>7921</v>
      </c>
      <c r="D1589" t="s">
        <v>7935</v>
      </c>
      <c r="E1589" s="1">
        <v>45324</v>
      </c>
      <c r="F1589" s="6">
        <v>3426.75</v>
      </c>
      <c r="G1589">
        <v>245</v>
      </c>
      <c r="H1589" t="s">
        <v>3</v>
      </c>
      <c r="I1589">
        <f>IF(shipments[[#This Row],[Boxes]]&gt;0,shipments[[#This Row],[Amount]]/shipments[[#This Row],[Boxes]],"NA")</f>
        <v>13.986734693877551</v>
      </c>
      <c r="J1589" t="str">
        <f>IF(shipments[[#This Row],[Order_Status]] = "Delivered","Yes","No")</f>
        <v>Yes</v>
      </c>
      <c r="K1589" t="str">
        <f>TEXT(shipments[[#This Row],[Shipdate]],"MMMM")</f>
        <v>February</v>
      </c>
      <c r="L1589">
        <f>YEAR(shipments[[#This Row],[Shipdate]])</f>
        <v>2024</v>
      </c>
    </row>
    <row r="1590" spans="1:12" x14ac:dyDescent="0.3">
      <c r="A1590" t="s">
        <v>1594</v>
      </c>
      <c r="B1590" t="s">
        <v>7950</v>
      </c>
      <c r="C1590" t="s">
        <v>7921</v>
      </c>
      <c r="D1590" t="s">
        <v>7937</v>
      </c>
      <c r="E1590" s="1">
        <v>45287</v>
      </c>
      <c r="F1590" s="6">
        <v>301.5</v>
      </c>
      <c r="G1590">
        <v>22</v>
      </c>
      <c r="H1590" t="s">
        <v>3</v>
      </c>
      <c r="I1590">
        <f>IF(shipments[[#This Row],[Boxes]]&gt;0,shipments[[#This Row],[Amount]]/shipments[[#This Row],[Boxes]],"NA")</f>
        <v>13.704545454545455</v>
      </c>
      <c r="J1590" t="str">
        <f>IF(shipments[[#This Row],[Order_Status]] = "Delivered","Yes","No")</f>
        <v>Yes</v>
      </c>
      <c r="K1590" t="str">
        <f>TEXT(shipments[[#This Row],[Shipdate]],"MMMM")</f>
        <v>December</v>
      </c>
      <c r="L1590">
        <f>YEAR(shipments[[#This Row],[Shipdate]])</f>
        <v>2023</v>
      </c>
    </row>
    <row r="1591" spans="1:12" x14ac:dyDescent="0.3">
      <c r="A1591" t="s">
        <v>1595</v>
      </c>
      <c r="B1591" t="s">
        <v>7950</v>
      </c>
      <c r="C1591" t="s">
        <v>7921</v>
      </c>
      <c r="D1591" t="s">
        <v>7935</v>
      </c>
      <c r="E1591" s="1">
        <v>45342</v>
      </c>
      <c r="F1591" s="6">
        <v>1136.25</v>
      </c>
      <c r="G1591">
        <v>88</v>
      </c>
      <c r="H1591" t="s">
        <v>3</v>
      </c>
      <c r="I1591">
        <f>IF(shipments[[#This Row],[Boxes]]&gt;0,shipments[[#This Row],[Amount]]/shipments[[#This Row],[Boxes]],"NA")</f>
        <v>12.911931818181818</v>
      </c>
      <c r="J1591" t="str">
        <f>IF(shipments[[#This Row],[Order_Status]] = "Delivered","Yes","No")</f>
        <v>Yes</v>
      </c>
      <c r="K1591" t="str">
        <f>TEXT(shipments[[#This Row],[Shipdate]],"MMMM")</f>
        <v>February</v>
      </c>
      <c r="L1591">
        <f>YEAR(shipments[[#This Row],[Shipdate]])</f>
        <v>2024</v>
      </c>
    </row>
    <row r="1592" spans="1:12" x14ac:dyDescent="0.3">
      <c r="A1592" t="s">
        <v>1596</v>
      </c>
      <c r="B1592" t="s">
        <v>7950</v>
      </c>
      <c r="C1592" t="s">
        <v>7921</v>
      </c>
      <c r="D1592" t="s">
        <v>7937</v>
      </c>
      <c r="E1592" s="1">
        <v>44971</v>
      </c>
      <c r="F1592" s="6">
        <v>6995.25</v>
      </c>
      <c r="G1592">
        <v>500</v>
      </c>
      <c r="H1592" t="s">
        <v>3</v>
      </c>
      <c r="I1592">
        <f>IF(shipments[[#This Row],[Boxes]]&gt;0,shipments[[#This Row],[Amount]]/shipments[[#This Row],[Boxes]],"NA")</f>
        <v>13.990500000000001</v>
      </c>
      <c r="J1592" t="str">
        <f>IF(shipments[[#This Row],[Order_Status]] = "Delivered","Yes","No")</f>
        <v>Yes</v>
      </c>
      <c r="K1592" t="str">
        <f>TEXT(shipments[[#This Row],[Shipdate]],"MMMM")</f>
        <v>February</v>
      </c>
      <c r="L1592">
        <f>YEAR(shipments[[#This Row],[Shipdate]])</f>
        <v>2023</v>
      </c>
    </row>
    <row r="1593" spans="1:12" x14ac:dyDescent="0.3">
      <c r="A1593" t="s">
        <v>1597</v>
      </c>
      <c r="B1593" t="s">
        <v>7950</v>
      </c>
      <c r="C1593" t="s">
        <v>7922</v>
      </c>
      <c r="D1593" t="s">
        <v>7935</v>
      </c>
      <c r="E1593" s="1">
        <v>44995</v>
      </c>
      <c r="F1593" s="6">
        <v>3015</v>
      </c>
      <c r="G1593">
        <v>151</v>
      </c>
      <c r="H1593" t="s">
        <v>3</v>
      </c>
      <c r="I1593">
        <f>IF(shipments[[#This Row],[Boxes]]&gt;0,shipments[[#This Row],[Amount]]/shipments[[#This Row],[Boxes]],"NA")</f>
        <v>19.966887417218544</v>
      </c>
      <c r="J1593" t="str">
        <f>IF(shipments[[#This Row],[Order_Status]] = "Delivered","Yes","No")</f>
        <v>Yes</v>
      </c>
      <c r="K1593" t="str">
        <f>TEXT(shipments[[#This Row],[Shipdate]],"MMMM")</f>
        <v>March</v>
      </c>
      <c r="L1593">
        <f>YEAR(shipments[[#This Row],[Shipdate]])</f>
        <v>2023</v>
      </c>
    </row>
    <row r="1594" spans="1:12" x14ac:dyDescent="0.3">
      <c r="A1594" s="21" t="s">
        <v>1598</v>
      </c>
      <c r="B1594" s="21" t="s">
        <v>7950</v>
      </c>
      <c r="C1594" s="21" t="s">
        <v>7922</v>
      </c>
      <c r="D1594" s="21" t="s">
        <v>7939</v>
      </c>
      <c r="E1594" s="22">
        <v>45554</v>
      </c>
      <c r="F1594" s="23">
        <v>12577.5</v>
      </c>
      <c r="G1594" s="21">
        <v>699</v>
      </c>
      <c r="H1594" s="21" t="s">
        <v>16</v>
      </c>
      <c r="I1594" s="21">
        <f>IF(shipments[[#This Row],[Boxes]]&gt;0,shipments[[#This Row],[Amount]]/shipments[[#This Row],[Boxes]],"NA")</f>
        <v>17.993562231759658</v>
      </c>
      <c r="J1594" s="21" t="str">
        <f>IF(shipments[[#This Row],[Order_Status]] = "Delivered","Yes","No")</f>
        <v>No</v>
      </c>
      <c r="K1594" s="21" t="str">
        <f>TEXT(shipments[[#This Row],[Shipdate]],"MMMM")</f>
        <v>September</v>
      </c>
      <c r="L1594" s="21">
        <f>YEAR(shipments[[#This Row],[Shipdate]])</f>
        <v>2024</v>
      </c>
    </row>
    <row r="1595" spans="1:12" x14ac:dyDescent="0.3">
      <c r="A1595" t="s">
        <v>1599</v>
      </c>
      <c r="B1595" t="s">
        <v>7950</v>
      </c>
      <c r="C1595" t="s">
        <v>7923</v>
      </c>
      <c r="D1595" t="s">
        <v>7934</v>
      </c>
      <c r="E1595" s="1">
        <v>44937</v>
      </c>
      <c r="F1595" s="6">
        <v>7755.75</v>
      </c>
      <c r="G1595">
        <v>485</v>
      </c>
      <c r="H1595" t="s">
        <v>3</v>
      </c>
      <c r="I1595">
        <f>IF(shipments[[#This Row],[Boxes]]&gt;0,shipments[[#This Row],[Amount]]/shipments[[#This Row],[Boxes]],"NA")</f>
        <v>15.991237113402061</v>
      </c>
      <c r="J1595" t="str">
        <f>IF(shipments[[#This Row],[Order_Status]] = "Delivered","Yes","No")</f>
        <v>Yes</v>
      </c>
      <c r="K1595" t="str">
        <f>TEXT(shipments[[#This Row],[Shipdate]],"MMMM")</f>
        <v>January</v>
      </c>
      <c r="L1595">
        <f>YEAR(shipments[[#This Row],[Shipdate]])</f>
        <v>2023</v>
      </c>
    </row>
    <row r="1596" spans="1:12" x14ac:dyDescent="0.3">
      <c r="A1596" t="s">
        <v>1600</v>
      </c>
      <c r="B1596" t="s">
        <v>7950</v>
      </c>
      <c r="C1596" t="s">
        <v>7923</v>
      </c>
      <c r="D1596" t="s">
        <v>7935</v>
      </c>
      <c r="E1596" s="1">
        <v>45288</v>
      </c>
      <c r="F1596" s="6">
        <v>3044.25</v>
      </c>
      <c r="G1596">
        <v>191</v>
      </c>
      <c r="H1596" t="s">
        <v>3</v>
      </c>
      <c r="I1596">
        <f>IF(shipments[[#This Row],[Boxes]]&gt;0,shipments[[#This Row],[Amount]]/shipments[[#This Row],[Boxes]],"NA")</f>
        <v>15.938481675392671</v>
      </c>
      <c r="J1596" t="str">
        <f>IF(shipments[[#This Row],[Order_Status]] = "Delivered","Yes","No")</f>
        <v>Yes</v>
      </c>
      <c r="K1596" t="str">
        <f>TEXT(shipments[[#This Row],[Shipdate]],"MMMM")</f>
        <v>December</v>
      </c>
      <c r="L1596">
        <f>YEAR(shipments[[#This Row],[Shipdate]])</f>
        <v>2023</v>
      </c>
    </row>
    <row r="1597" spans="1:12" x14ac:dyDescent="0.3">
      <c r="A1597" t="s">
        <v>1601</v>
      </c>
      <c r="B1597" t="s">
        <v>7950</v>
      </c>
      <c r="C1597" t="s">
        <v>7923</v>
      </c>
      <c r="D1597" t="s">
        <v>7938</v>
      </c>
      <c r="E1597" s="1">
        <v>45314</v>
      </c>
      <c r="F1597" s="6">
        <v>7719.75</v>
      </c>
      <c r="G1597">
        <v>515</v>
      </c>
      <c r="H1597" t="s">
        <v>3</v>
      </c>
      <c r="I1597">
        <f>IF(shipments[[#This Row],[Boxes]]&gt;0,shipments[[#This Row],[Amount]]/shipments[[#This Row],[Boxes]],"NA")</f>
        <v>14.989805825242719</v>
      </c>
      <c r="J1597" t="str">
        <f>IF(shipments[[#This Row],[Order_Status]] = "Delivered","Yes","No")</f>
        <v>Yes</v>
      </c>
      <c r="K1597" t="str">
        <f>TEXT(shipments[[#This Row],[Shipdate]],"MMMM")</f>
        <v>January</v>
      </c>
      <c r="L1597">
        <f>YEAR(shipments[[#This Row],[Shipdate]])</f>
        <v>2024</v>
      </c>
    </row>
    <row r="1598" spans="1:12" x14ac:dyDescent="0.3">
      <c r="A1598" t="s">
        <v>1602</v>
      </c>
      <c r="B1598" t="s">
        <v>7950</v>
      </c>
      <c r="C1598" t="s">
        <v>7923</v>
      </c>
      <c r="D1598" t="s">
        <v>7935</v>
      </c>
      <c r="E1598" s="1">
        <v>45266</v>
      </c>
      <c r="F1598" s="6">
        <v>8327.25</v>
      </c>
      <c r="G1598">
        <v>556</v>
      </c>
      <c r="H1598" t="s">
        <v>3</v>
      </c>
      <c r="I1598">
        <f>IF(shipments[[#This Row],[Boxes]]&gt;0,shipments[[#This Row],[Amount]]/shipments[[#This Row],[Boxes]],"NA")</f>
        <v>14.97706834532374</v>
      </c>
      <c r="J1598" t="str">
        <f>IF(shipments[[#This Row],[Order_Status]] = "Delivered","Yes","No")</f>
        <v>Yes</v>
      </c>
      <c r="K1598" t="str">
        <f>TEXT(shipments[[#This Row],[Shipdate]],"MMMM")</f>
        <v>December</v>
      </c>
      <c r="L1598">
        <f>YEAR(shipments[[#This Row],[Shipdate]])</f>
        <v>2023</v>
      </c>
    </row>
    <row r="1599" spans="1:12" x14ac:dyDescent="0.3">
      <c r="A1599" t="s">
        <v>1603</v>
      </c>
      <c r="B1599" t="s">
        <v>7950</v>
      </c>
      <c r="C1599" t="s">
        <v>7924</v>
      </c>
      <c r="D1599" t="s">
        <v>7939</v>
      </c>
      <c r="E1599" s="1">
        <v>45447</v>
      </c>
      <c r="F1599" s="6">
        <v>1908</v>
      </c>
      <c r="G1599">
        <v>191</v>
      </c>
      <c r="H1599" t="s">
        <v>3</v>
      </c>
      <c r="I1599">
        <f>IF(shipments[[#This Row],[Boxes]]&gt;0,shipments[[#This Row],[Amount]]/shipments[[#This Row],[Boxes]],"NA")</f>
        <v>9.989528795811518</v>
      </c>
      <c r="J1599" t="str">
        <f>IF(shipments[[#This Row],[Order_Status]] = "Delivered","Yes","No")</f>
        <v>Yes</v>
      </c>
      <c r="K1599" t="str">
        <f>TEXT(shipments[[#This Row],[Shipdate]],"MMMM")</f>
        <v>June</v>
      </c>
      <c r="L1599">
        <f>YEAR(shipments[[#This Row],[Shipdate]])</f>
        <v>2024</v>
      </c>
    </row>
    <row r="1600" spans="1:12" x14ac:dyDescent="0.3">
      <c r="A1600" t="s">
        <v>1604</v>
      </c>
      <c r="B1600" t="s">
        <v>7950</v>
      </c>
      <c r="C1600" t="s">
        <v>7924</v>
      </c>
      <c r="D1600" t="s">
        <v>7935</v>
      </c>
      <c r="E1600" s="1">
        <v>45295</v>
      </c>
      <c r="F1600" s="6">
        <v>8358.75</v>
      </c>
      <c r="G1600">
        <v>836</v>
      </c>
      <c r="H1600" t="s">
        <v>3</v>
      </c>
      <c r="I1600">
        <f>IF(shipments[[#This Row],[Boxes]]&gt;0,shipments[[#This Row],[Amount]]/shipments[[#This Row],[Boxes]],"NA")</f>
        <v>9.9985047846889952</v>
      </c>
      <c r="J1600" t="str">
        <f>IF(shipments[[#This Row],[Order_Status]] = "Delivered","Yes","No")</f>
        <v>Yes</v>
      </c>
      <c r="K1600" t="str">
        <f>TEXT(shipments[[#This Row],[Shipdate]],"MMMM")</f>
        <v>January</v>
      </c>
      <c r="L1600">
        <f>YEAR(shipments[[#This Row],[Shipdate]])</f>
        <v>2024</v>
      </c>
    </row>
    <row r="1601" spans="1:12" x14ac:dyDescent="0.3">
      <c r="A1601" t="s">
        <v>1605</v>
      </c>
      <c r="B1601" t="s">
        <v>7950</v>
      </c>
      <c r="C1601" t="s">
        <v>7925</v>
      </c>
      <c r="D1601" t="s">
        <v>7937</v>
      </c>
      <c r="E1601" s="1">
        <v>45253</v>
      </c>
      <c r="F1601" s="6">
        <v>5962.5</v>
      </c>
      <c r="G1601">
        <v>351</v>
      </c>
      <c r="H1601" t="s">
        <v>3</v>
      </c>
      <c r="I1601">
        <f>IF(shipments[[#This Row],[Boxes]]&gt;0,shipments[[#This Row],[Amount]]/shipments[[#This Row],[Boxes]],"NA")</f>
        <v>16.987179487179485</v>
      </c>
      <c r="J1601" t="str">
        <f>IF(shipments[[#This Row],[Order_Status]] = "Delivered","Yes","No")</f>
        <v>Yes</v>
      </c>
      <c r="K1601" t="str">
        <f>TEXT(shipments[[#This Row],[Shipdate]],"MMMM")</f>
        <v>November</v>
      </c>
      <c r="L1601">
        <f>YEAR(shipments[[#This Row],[Shipdate]])</f>
        <v>2023</v>
      </c>
    </row>
    <row r="1602" spans="1:12" x14ac:dyDescent="0.3">
      <c r="A1602" t="s">
        <v>1606</v>
      </c>
      <c r="B1602" t="s">
        <v>7950</v>
      </c>
      <c r="C1602" t="s">
        <v>7925</v>
      </c>
      <c r="D1602" t="s">
        <v>7934</v>
      </c>
      <c r="E1602" s="1">
        <v>45414</v>
      </c>
      <c r="F1602" s="6">
        <v>4349.25</v>
      </c>
      <c r="G1602">
        <v>311</v>
      </c>
      <c r="H1602" t="s">
        <v>3</v>
      </c>
      <c r="I1602">
        <f>IF(shipments[[#This Row],[Boxes]]&gt;0,shipments[[#This Row],[Amount]]/shipments[[#This Row],[Boxes]],"NA")</f>
        <v>13.984726688102894</v>
      </c>
      <c r="J1602" t="str">
        <f>IF(shipments[[#This Row],[Order_Status]] = "Delivered","Yes","No")</f>
        <v>Yes</v>
      </c>
      <c r="K1602" t="str">
        <f>TEXT(shipments[[#This Row],[Shipdate]],"MMMM")</f>
        <v>May</v>
      </c>
      <c r="L1602">
        <f>YEAR(shipments[[#This Row],[Shipdate]])</f>
        <v>2024</v>
      </c>
    </row>
    <row r="1603" spans="1:12" x14ac:dyDescent="0.3">
      <c r="A1603" t="s">
        <v>1607</v>
      </c>
      <c r="B1603" t="s">
        <v>7950</v>
      </c>
      <c r="C1603" t="s">
        <v>7925</v>
      </c>
      <c r="D1603" t="s">
        <v>7934</v>
      </c>
      <c r="E1603" s="1">
        <v>45260</v>
      </c>
      <c r="F1603" s="6">
        <v>7114.5</v>
      </c>
      <c r="G1603">
        <v>445</v>
      </c>
      <c r="H1603" t="s">
        <v>3</v>
      </c>
      <c r="I1603">
        <f>IF(shipments[[#This Row],[Boxes]]&gt;0,shipments[[#This Row],[Amount]]/shipments[[#This Row],[Boxes]],"NA")</f>
        <v>15.987640449438203</v>
      </c>
      <c r="J1603" t="str">
        <f>IF(shipments[[#This Row],[Order_Status]] = "Delivered","Yes","No")</f>
        <v>Yes</v>
      </c>
      <c r="K1603" t="str">
        <f>TEXT(shipments[[#This Row],[Shipdate]],"MMMM")</f>
        <v>November</v>
      </c>
      <c r="L1603">
        <f>YEAR(shipments[[#This Row],[Shipdate]])</f>
        <v>2023</v>
      </c>
    </row>
    <row r="1604" spans="1:12" x14ac:dyDescent="0.3">
      <c r="A1604" t="s">
        <v>1608</v>
      </c>
      <c r="B1604" t="s">
        <v>7950</v>
      </c>
      <c r="C1604" t="s">
        <v>7926</v>
      </c>
      <c r="D1604" t="s">
        <v>7935</v>
      </c>
      <c r="E1604" s="1">
        <v>45035</v>
      </c>
      <c r="F1604" s="6">
        <v>7233.75</v>
      </c>
      <c r="G1604">
        <v>345</v>
      </c>
      <c r="H1604" t="s">
        <v>3</v>
      </c>
      <c r="I1604">
        <f>IF(shipments[[#This Row],[Boxes]]&gt;0,shipments[[#This Row],[Amount]]/shipments[[#This Row],[Boxes]],"NA")</f>
        <v>20.967391304347824</v>
      </c>
      <c r="J1604" t="str">
        <f>IF(shipments[[#This Row],[Order_Status]] = "Delivered","Yes","No")</f>
        <v>Yes</v>
      </c>
      <c r="K1604" t="str">
        <f>TEXT(shipments[[#This Row],[Shipdate]],"MMMM")</f>
        <v>April</v>
      </c>
      <c r="L1604">
        <f>YEAR(shipments[[#This Row],[Shipdate]])</f>
        <v>2023</v>
      </c>
    </row>
    <row r="1605" spans="1:12" x14ac:dyDescent="0.3">
      <c r="A1605" t="s">
        <v>1609</v>
      </c>
      <c r="B1605" t="s">
        <v>7950</v>
      </c>
      <c r="C1605" t="s">
        <v>7926</v>
      </c>
      <c r="D1605" t="s">
        <v>7935</v>
      </c>
      <c r="E1605" s="1">
        <v>45218</v>
      </c>
      <c r="F1605" s="6">
        <v>3325.5</v>
      </c>
      <c r="G1605">
        <v>167</v>
      </c>
      <c r="H1605" t="s">
        <v>3</v>
      </c>
      <c r="I1605">
        <f>IF(shipments[[#This Row],[Boxes]]&gt;0,shipments[[#This Row],[Amount]]/shipments[[#This Row],[Boxes]],"NA")</f>
        <v>19.91317365269461</v>
      </c>
      <c r="J1605" t="str">
        <f>IF(shipments[[#This Row],[Order_Status]] = "Delivered","Yes","No")</f>
        <v>Yes</v>
      </c>
      <c r="K1605" t="str">
        <f>TEXT(shipments[[#This Row],[Shipdate]],"MMMM")</f>
        <v>October</v>
      </c>
      <c r="L1605">
        <f>YEAR(shipments[[#This Row],[Shipdate]])</f>
        <v>2023</v>
      </c>
    </row>
    <row r="1606" spans="1:12" x14ac:dyDescent="0.3">
      <c r="A1606" s="21" t="s">
        <v>1610</v>
      </c>
      <c r="B1606" s="21" t="s">
        <v>7950</v>
      </c>
      <c r="C1606" s="21" t="s">
        <v>7926</v>
      </c>
      <c r="D1606" s="21" t="s">
        <v>7939</v>
      </c>
      <c r="E1606" s="22">
        <v>45537</v>
      </c>
      <c r="F1606" s="23">
        <v>8340.75</v>
      </c>
      <c r="G1606" s="21">
        <v>398</v>
      </c>
      <c r="H1606" s="21" t="s">
        <v>16</v>
      </c>
      <c r="I1606" s="21">
        <f>IF(shipments[[#This Row],[Boxes]]&gt;0,shipments[[#This Row],[Amount]]/shipments[[#This Row],[Boxes]],"NA")</f>
        <v>20.956658291457288</v>
      </c>
      <c r="J1606" s="21" t="str">
        <f>IF(shipments[[#This Row],[Order_Status]] = "Delivered","Yes","No")</f>
        <v>No</v>
      </c>
      <c r="K1606" s="21" t="str">
        <f>TEXT(shipments[[#This Row],[Shipdate]],"MMMM")</f>
        <v>September</v>
      </c>
      <c r="L1606" s="21">
        <f>YEAR(shipments[[#This Row],[Shipdate]])</f>
        <v>2024</v>
      </c>
    </row>
    <row r="1607" spans="1:12" x14ac:dyDescent="0.3">
      <c r="A1607" t="s">
        <v>1611</v>
      </c>
      <c r="B1607" t="s">
        <v>7950</v>
      </c>
      <c r="C1607" t="s">
        <v>7927</v>
      </c>
      <c r="D1607" t="s">
        <v>7935</v>
      </c>
      <c r="E1607" s="1">
        <v>44963</v>
      </c>
      <c r="F1607" s="6">
        <v>3924</v>
      </c>
      <c r="G1607">
        <v>246</v>
      </c>
      <c r="H1607" t="s">
        <v>3</v>
      </c>
      <c r="I1607">
        <f>IF(shipments[[#This Row],[Boxes]]&gt;0,shipments[[#This Row],[Amount]]/shipments[[#This Row],[Boxes]],"NA")</f>
        <v>15.951219512195122</v>
      </c>
      <c r="J1607" t="str">
        <f>IF(shipments[[#This Row],[Order_Status]] = "Delivered","Yes","No")</f>
        <v>Yes</v>
      </c>
      <c r="K1607" t="str">
        <f>TEXT(shipments[[#This Row],[Shipdate]],"MMMM")</f>
        <v>February</v>
      </c>
      <c r="L1607">
        <f>YEAR(shipments[[#This Row],[Shipdate]])</f>
        <v>2023</v>
      </c>
    </row>
    <row r="1608" spans="1:12" x14ac:dyDescent="0.3">
      <c r="A1608" t="s">
        <v>1612</v>
      </c>
      <c r="B1608" t="s">
        <v>7950</v>
      </c>
      <c r="C1608" t="s">
        <v>7927</v>
      </c>
      <c r="D1608" t="s">
        <v>7936</v>
      </c>
      <c r="E1608" s="1">
        <v>45313</v>
      </c>
      <c r="F1608" s="6">
        <v>4248</v>
      </c>
      <c r="G1608">
        <v>284</v>
      </c>
      <c r="H1608" t="s">
        <v>3</v>
      </c>
      <c r="I1608">
        <f>IF(shipments[[#This Row],[Boxes]]&gt;0,shipments[[#This Row],[Amount]]/shipments[[#This Row],[Boxes]],"NA")</f>
        <v>14.95774647887324</v>
      </c>
      <c r="J1608" t="str">
        <f>IF(shipments[[#This Row],[Order_Status]] = "Delivered","Yes","No")</f>
        <v>Yes</v>
      </c>
      <c r="K1608" t="str">
        <f>TEXT(shipments[[#This Row],[Shipdate]],"MMMM")</f>
        <v>January</v>
      </c>
      <c r="L1608">
        <f>YEAR(shipments[[#This Row],[Shipdate]])</f>
        <v>2024</v>
      </c>
    </row>
    <row r="1609" spans="1:12" x14ac:dyDescent="0.3">
      <c r="A1609" t="s">
        <v>1613</v>
      </c>
      <c r="B1609" t="s">
        <v>7950</v>
      </c>
      <c r="C1609" t="s">
        <v>7927</v>
      </c>
      <c r="D1609" t="s">
        <v>7934</v>
      </c>
      <c r="E1609" s="1">
        <v>45257</v>
      </c>
      <c r="F1609" s="6">
        <v>8147.25</v>
      </c>
      <c r="G1609">
        <v>480</v>
      </c>
      <c r="H1609" t="s">
        <v>3</v>
      </c>
      <c r="I1609">
        <f>IF(shipments[[#This Row],[Boxes]]&gt;0,shipments[[#This Row],[Amount]]/shipments[[#This Row],[Boxes]],"NA")</f>
        <v>16.973437499999999</v>
      </c>
      <c r="J1609" t="str">
        <f>IF(shipments[[#This Row],[Order_Status]] = "Delivered","Yes","No")</f>
        <v>Yes</v>
      </c>
      <c r="K1609" t="str">
        <f>TEXT(shipments[[#This Row],[Shipdate]],"MMMM")</f>
        <v>November</v>
      </c>
      <c r="L1609">
        <f>YEAR(shipments[[#This Row],[Shipdate]])</f>
        <v>2023</v>
      </c>
    </row>
    <row r="1610" spans="1:12" x14ac:dyDescent="0.3">
      <c r="A1610" t="s">
        <v>1614</v>
      </c>
      <c r="B1610" t="s">
        <v>7950</v>
      </c>
      <c r="C1610" t="s">
        <v>7927</v>
      </c>
      <c r="D1610" t="s">
        <v>7938</v>
      </c>
      <c r="E1610" s="1">
        <v>44945</v>
      </c>
      <c r="F1610" s="6">
        <v>4362.75</v>
      </c>
      <c r="G1610">
        <v>273</v>
      </c>
      <c r="H1610" t="s">
        <v>3</v>
      </c>
      <c r="I1610">
        <f>IF(shipments[[#This Row],[Boxes]]&gt;0,shipments[[#This Row],[Amount]]/shipments[[#This Row],[Boxes]],"NA")</f>
        <v>15.98076923076923</v>
      </c>
      <c r="J1610" t="str">
        <f>IF(shipments[[#This Row],[Order_Status]] = "Delivered","Yes","No")</f>
        <v>Yes</v>
      </c>
      <c r="K1610" t="str">
        <f>TEXT(shipments[[#This Row],[Shipdate]],"MMMM")</f>
        <v>January</v>
      </c>
      <c r="L1610">
        <f>YEAR(shipments[[#This Row],[Shipdate]])</f>
        <v>2023</v>
      </c>
    </row>
    <row r="1611" spans="1:12" x14ac:dyDescent="0.3">
      <c r="A1611" t="s">
        <v>1615</v>
      </c>
      <c r="B1611" t="s">
        <v>7950</v>
      </c>
      <c r="C1611" t="s">
        <v>7928</v>
      </c>
      <c r="D1611" t="s">
        <v>7939</v>
      </c>
      <c r="E1611" s="1">
        <v>45464</v>
      </c>
      <c r="F1611" s="6">
        <v>4061.25</v>
      </c>
      <c r="G1611">
        <v>407</v>
      </c>
      <c r="H1611" t="s">
        <v>3</v>
      </c>
      <c r="I1611">
        <f>IF(shipments[[#This Row],[Boxes]]&gt;0,shipments[[#This Row],[Amount]]/shipments[[#This Row],[Boxes]],"NA")</f>
        <v>9.9785012285012282</v>
      </c>
      <c r="J1611" t="str">
        <f>IF(shipments[[#This Row],[Order_Status]] = "Delivered","Yes","No")</f>
        <v>Yes</v>
      </c>
      <c r="K1611" t="str">
        <f>TEXT(shipments[[#This Row],[Shipdate]],"MMMM")</f>
        <v>June</v>
      </c>
      <c r="L1611">
        <f>YEAR(shipments[[#This Row],[Shipdate]])</f>
        <v>2024</v>
      </c>
    </row>
    <row r="1612" spans="1:12" x14ac:dyDescent="0.3">
      <c r="A1612" s="21" t="s">
        <v>1616</v>
      </c>
      <c r="B1612" s="21" t="s">
        <v>7950</v>
      </c>
      <c r="C1612" s="21" t="s">
        <v>7928</v>
      </c>
      <c r="D1612" s="21" t="s">
        <v>7934</v>
      </c>
      <c r="E1612" s="22">
        <v>45551</v>
      </c>
      <c r="F1612" s="23">
        <v>9211.5</v>
      </c>
      <c r="G1612" s="21">
        <v>838</v>
      </c>
      <c r="H1612" s="21" t="s">
        <v>16</v>
      </c>
      <c r="I1612" s="21">
        <f>IF(shipments[[#This Row],[Boxes]]&gt;0,shipments[[#This Row],[Amount]]/shipments[[#This Row],[Boxes]],"NA")</f>
        <v>10.992243436754176</v>
      </c>
      <c r="J1612" s="21" t="str">
        <f>IF(shipments[[#This Row],[Order_Status]] = "Delivered","Yes","No")</f>
        <v>No</v>
      </c>
      <c r="K1612" s="21" t="str">
        <f>TEXT(shipments[[#This Row],[Shipdate]],"MMMM")</f>
        <v>September</v>
      </c>
      <c r="L1612" s="21">
        <f>YEAR(shipments[[#This Row],[Shipdate]])</f>
        <v>2024</v>
      </c>
    </row>
    <row r="1613" spans="1:12" x14ac:dyDescent="0.3">
      <c r="A1613" t="s">
        <v>1617</v>
      </c>
      <c r="B1613" t="s">
        <v>7950</v>
      </c>
      <c r="C1613" t="s">
        <v>7928</v>
      </c>
      <c r="D1613" t="s">
        <v>7935</v>
      </c>
      <c r="E1613" s="1">
        <v>45261</v>
      </c>
      <c r="F1613" s="6">
        <v>3865.5</v>
      </c>
      <c r="G1613">
        <v>430</v>
      </c>
      <c r="H1613" t="s">
        <v>3</v>
      </c>
      <c r="I1613">
        <f>IF(shipments[[#This Row],[Boxes]]&gt;0,shipments[[#This Row],[Amount]]/shipments[[#This Row],[Boxes]],"NA")</f>
        <v>8.9895348837209301</v>
      </c>
      <c r="J1613" t="str">
        <f>IF(shipments[[#This Row],[Order_Status]] = "Delivered","Yes","No")</f>
        <v>Yes</v>
      </c>
      <c r="K1613" t="str">
        <f>TEXT(shipments[[#This Row],[Shipdate]],"MMMM")</f>
        <v>December</v>
      </c>
      <c r="L1613">
        <f>YEAR(shipments[[#This Row],[Shipdate]])</f>
        <v>2023</v>
      </c>
    </row>
    <row r="1614" spans="1:12" x14ac:dyDescent="0.3">
      <c r="A1614" s="21" t="s">
        <v>1618</v>
      </c>
      <c r="B1614" s="21" t="s">
        <v>7950</v>
      </c>
      <c r="C1614" s="21" t="s">
        <v>7929</v>
      </c>
      <c r="D1614" s="21" t="s">
        <v>7938</v>
      </c>
      <c r="E1614" s="22">
        <v>45526</v>
      </c>
      <c r="F1614" s="23">
        <v>7119</v>
      </c>
      <c r="G1614" s="21">
        <v>890</v>
      </c>
      <c r="H1614" s="21" t="s">
        <v>9</v>
      </c>
      <c r="I1614" s="21">
        <f>IF(shipments[[#This Row],[Boxes]]&gt;0,shipments[[#This Row],[Amount]]/shipments[[#This Row],[Boxes]],"NA")</f>
        <v>7.9988764044943821</v>
      </c>
      <c r="J1614" s="21" t="str">
        <f>IF(shipments[[#This Row],[Order_Status]] = "Delivered","Yes","No")</f>
        <v>No</v>
      </c>
      <c r="K1614" s="21" t="str">
        <f>TEXT(shipments[[#This Row],[Shipdate]],"MMMM")</f>
        <v>August</v>
      </c>
      <c r="L1614" s="21">
        <f>YEAR(shipments[[#This Row],[Shipdate]])</f>
        <v>2024</v>
      </c>
    </row>
    <row r="1615" spans="1:12" x14ac:dyDescent="0.3">
      <c r="A1615" t="s">
        <v>1619</v>
      </c>
      <c r="B1615" t="s">
        <v>7950</v>
      </c>
      <c r="C1615" t="s">
        <v>7929</v>
      </c>
      <c r="D1615" t="s">
        <v>7938</v>
      </c>
      <c r="E1615" s="1">
        <v>45467</v>
      </c>
      <c r="F1615" s="6">
        <v>10559.25</v>
      </c>
      <c r="G1615">
        <v>1509</v>
      </c>
      <c r="H1615" t="s">
        <v>3</v>
      </c>
      <c r="I1615">
        <f>IF(shipments[[#This Row],[Boxes]]&gt;0,shipments[[#This Row],[Amount]]/shipments[[#This Row],[Boxes]],"NA")</f>
        <v>6.9975149105367791</v>
      </c>
      <c r="J1615" t="str">
        <f>IF(shipments[[#This Row],[Order_Status]] = "Delivered","Yes","No")</f>
        <v>Yes</v>
      </c>
      <c r="K1615" t="str">
        <f>TEXT(shipments[[#This Row],[Shipdate]],"MMMM")</f>
        <v>June</v>
      </c>
      <c r="L1615">
        <f>YEAR(shipments[[#This Row],[Shipdate]])</f>
        <v>2024</v>
      </c>
    </row>
    <row r="1616" spans="1:12" x14ac:dyDescent="0.3">
      <c r="A1616" t="s">
        <v>1620</v>
      </c>
      <c r="B1616" t="s">
        <v>7950</v>
      </c>
      <c r="C1616" t="s">
        <v>7929</v>
      </c>
      <c r="D1616" t="s">
        <v>7938</v>
      </c>
      <c r="E1616" s="1">
        <v>44981</v>
      </c>
      <c r="F1616" s="6">
        <v>6147</v>
      </c>
      <c r="G1616">
        <v>879</v>
      </c>
      <c r="H1616" t="s">
        <v>3</v>
      </c>
      <c r="I1616">
        <f>IF(shipments[[#This Row],[Boxes]]&gt;0,shipments[[#This Row],[Amount]]/shipments[[#This Row],[Boxes]],"NA")</f>
        <v>6.9931740614334474</v>
      </c>
      <c r="J1616" t="str">
        <f>IF(shipments[[#This Row],[Order_Status]] = "Delivered","Yes","No")</f>
        <v>Yes</v>
      </c>
      <c r="K1616" t="str">
        <f>TEXT(shipments[[#This Row],[Shipdate]],"MMMM")</f>
        <v>February</v>
      </c>
      <c r="L1616">
        <f>YEAR(shipments[[#This Row],[Shipdate]])</f>
        <v>2023</v>
      </c>
    </row>
    <row r="1617" spans="1:12" x14ac:dyDescent="0.3">
      <c r="A1617" t="s">
        <v>1621</v>
      </c>
      <c r="B1617" t="s">
        <v>7950</v>
      </c>
      <c r="C1617" t="s">
        <v>7929</v>
      </c>
      <c r="D1617" t="s">
        <v>7939</v>
      </c>
      <c r="E1617" s="1">
        <v>45295</v>
      </c>
      <c r="F1617" s="6">
        <v>7672.5</v>
      </c>
      <c r="G1617">
        <v>1097</v>
      </c>
      <c r="H1617" t="s">
        <v>3</v>
      </c>
      <c r="I1617">
        <f>IF(shipments[[#This Row],[Boxes]]&gt;0,shipments[[#This Row],[Amount]]/shipments[[#This Row],[Boxes]],"NA")</f>
        <v>6.9940747493163169</v>
      </c>
      <c r="J1617" t="str">
        <f>IF(shipments[[#This Row],[Order_Status]] = "Delivered","Yes","No")</f>
        <v>Yes</v>
      </c>
      <c r="K1617" t="str">
        <f>TEXT(shipments[[#This Row],[Shipdate]],"MMMM")</f>
        <v>January</v>
      </c>
      <c r="L1617">
        <f>YEAR(shipments[[#This Row],[Shipdate]])</f>
        <v>2024</v>
      </c>
    </row>
    <row r="1618" spans="1:12" x14ac:dyDescent="0.3">
      <c r="A1618" t="s">
        <v>1622</v>
      </c>
      <c r="B1618" t="s">
        <v>7950</v>
      </c>
      <c r="C1618" t="s">
        <v>7929</v>
      </c>
      <c r="D1618" t="s">
        <v>7934</v>
      </c>
      <c r="E1618" s="1">
        <v>45231</v>
      </c>
      <c r="F1618" s="6">
        <v>9155.25</v>
      </c>
      <c r="G1618">
        <v>1308</v>
      </c>
      <c r="H1618" t="s">
        <v>3</v>
      </c>
      <c r="I1618">
        <f>IF(shipments[[#This Row],[Boxes]]&gt;0,shipments[[#This Row],[Amount]]/shipments[[#This Row],[Boxes]],"NA")</f>
        <v>6.9994266055045875</v>
      </c>
      <c r="J1618" t="str">
        <f>IF(shipments[[#This Row],[Order_Status]] = "Delivered","Yes","No")</f>
        <v>Yes</v>
      </c>
      <c r="K1618" t="str">
        <f>TEXT(shipments[[#This Row],[Shipdate]],"MMMM")</f>
        <v>November</v>
      </c>
      <c r="L1618">
        <f>YEAR(shipments[[#This Row],[Shipdate]])</f>
        <v>2023</v>
      </c>
    </row>
    <row r="1619" spans="1:12" x14ac:dyDescent="0.3">
      <c r="A1619" t="s">
        <v>1623</v>
      </c>
      <c r="B1619" t="s">
        <v>7950</v>
      </c>
      <c r="C1619" t="s">
        <v>7929</v>
      </c>
      <c r="D1619" t="s">
        <v>7934</v>
      </c>
      <c r="E1619" s="1">
        <v>45131</v>
      </c>
      <c r="F1619" s="6">
        <v>9911.25</v>
      </c>
      <c r="G1619">
        <v>992</v>
      </c>
      <c r="H1619" t="s">
        <v>3</v>
      </c>
      <c r="I1619">
        <f>IF(shipments[[#This Row],[Boxes]]&gt;0,shipments[[#This Row],[Amount]]/shipments[[#This Row],[Boxes]],"NA")</f>
        <v>9.9911794354838701</v>
      </c>
      <c r="J1619" t="str">
        <f>IF(shipments[[#This Row],[Order_Status]] = "Delivered","Yes","No")</f>
        <v>Yes</v>
      </c>
      <c r="K1619" t="str">
        <f>TEXT(shipments[[#This Row],[Shipdate]],"MMMM")</f>
        <v>July</v>
      </c>
      <c r="L1619">
        <f>YEAR(shipments[[#This Row],[Shipdate]])</f>
        <v>2023</v>
      </c>
    </row>
    <row r="1620" spans="1:12" x14ac:dyDescent="0.3">
      <c r="A1620" t="s">
        <v>1624</v>
      </c>
      <c r="B1620" t="s">
        <v>7950</v>
      </c>
      <c r="C1620" t="s">
        <v>7929</v>
      </c>
      <c r="D1620" t="s">
        <v>7938</v>
      </c>
      <c r="E1620" s="1">
        <v>45154</v>
      </c>
      <c r="F1620" s="6">
        <v>6237</v>
      </c>
      <c r="G1620">
        <v>693</v>
      </c>
      <c r="H1620" t="s">
        <v>3</v>
      </c>
      <c r="I1620">
        <f>IF(shipments[[#This Row],[Boxes]]&gt;0,shipments[[#This Row],[Amount]]/shipments[[#This Row],[Boxes]],"NA")</f>
        <v>9</v>
      </c>
      <c r="J1620" t="str">
        <f>IF(shipments[[#This Row],[Order_Status]] = "Delivered","Yes","No")</f>
        <v>Yes</v>
      </c>
      <c r="K1620" t="str">
        <f>TEXT(shipments[[#This Row],[Shipdate]],"MMMM")</f>
        <v>August</v>
      </c>
      <c r="L1620">
        <f>YEAR(shipments[[#This Row],[Shipdate]])</f>
        <v>2023</v>
      </c>
    </row>
    <row r="1621" spans="1:12" x14ac:dyDescent="0.3">
      <c r="A1621" t="s">
        <v>1625</v>
      </c>
      <c r="B1621" t="s">
        <v>7950</v>
      </c>
      <c r="C1621" t="s">
        <v>7930</v>
      </c>
      <c r="D1621" t="s">
        <v>7935</v>
      </c>
      <c r="E1621" s="1">
        <v>45260</v>
      </c>
      <c r="F1621" s="6">
        <v>202.5</v>
      </c>
      <c r="G1621">
        <v>8</v>
      </c>
      <c r="H1621" t="s">
        <v>3</v>
      </c>
      <c r="I1621">
        <f>IF(shipments[[#This Row],[Boxes]]&gt;0,shipments[[#This Row],[Amount]]/shipments[[#This Row],[Boxes]],"NA")</f>
        <v>25.3125</v>
      </c>
      <c r="J1621" t="str">
        <f>IF(shipments[[#This Row],[Order_Status]] = "Delivered","Yes","No")</f>
        <v>Yes</v>
      </c>
      <c r="K1621" t="str">
        <f>TEXT(shipments[[#This Row],[Shipdate]],"MMMM")</f>
        <v>November</v>
      </c>
      <c r="L1621">
        <f>YEAR(shipments[[#This Row],[Shipdate]])</f>
        <v>2023</v>
      </c>
    </row>
    <row r="1622" spans="1:12" x14ac:dyDescent="0.3">
      <c r="A1622" t="s">
        <v>1626</v>
      </c>
      <c r="B1622" t="s">
        <v>7950</v>
      </c>
      <c r="C1622" t="s">
        <v>7930</v>
      </c>
      <c r="D1622" t="s">
        <v>7936</v>
      </c>
      <c r="E1622" s="1">
        <v>45239</v>
      </c>
      <c r="F1622" s="6">
        <v>2634.75</v>
      </c>
      <c r="G1622">
        <v>102</v>
      </c>
      <c r="H1622" t="s">
        <v>3</v>
      </c>
      <c r="I1622">
        <f>IF(shipments[[#This Row],[Boxes]]&gt;0,shipments[[#This Row],[Amount]]/shipments[[#This Row],[Boxes]],"NA")</f>
        <v>25.830882352941178</v>
      </c>
      <c r="J1622" t="str">
        <f>IF(shipments[[#This Row],[Order_Status]] = "Delivered","Yes","No")</f>
        <v>Yes</v>
      </c>
      <c r="K1622" t="str">
        <f>TEXT(shipments[[#This Row],[Shipdate]],"MMMM")</f>
        <v>November</v>
      </c>
      <c r="L1622">
        <f>YEAR(shipments[[#This Row],[Shipdate]])</f>
        <v>2023</v>
      </c>
    </row>
    <row r="1623" spans="1:12" x14ac:dyDescent="0.3">
      <c r="A1623" t="s">
        <v>1627</v>
      </c>
      <c r="B1623" t="s">
        <v>7950</v>
      </c>
      <c r="C1623" t="s">
        <v>7931</v>
      </c>
      <c r="D1623" t="s">
        <v>7939</v>
      </c>
      <c r="E1623" s="1">
        <v>45246</v>
      </c>
      <c r="F1623" s="6">
        <v>10689.75</v>
      </c>
      <c r="G1623">
        <v>1188</v>
      </c>
      <c r="H1623" t="s">
        <v>3</v>
      </c>
      <c r="I1623">
        <f>IF(shipments[[#This Row],[Boxes]]&gt;0,shipments[[#This Row],[Amount]]/shipments[[#This Row],[Boxes]],"NA")</f>
        <v>8.9981060606060606</v>
      </c>
      <c r="J1623" t="str">
        <f>IF(shipments[[#This Row],[Order_Status]] = "Delivered","Yes","No")</f>
        <v>Yes</v>
      </c>
      <c r="K1623" t="str">
        <f>TEXT(shipments[[#This Row],[Shipdate]],"MMMM")</f>
        <v>November</v>
      </c>
      <c r="L1623">
        <f>YEAR(shipments[[#This Row],[Shipdate]])</f>
        <v>2023</v>
      </c>
    </row>
    <row r="1624" spans="1:12" x14ac:dyDescent="0.3">
      <c r="A1624" t="s">
        <v>1628</v>
      </c>
      <c r="B1624" t="s">
        <v>7950</v>
      </c>
      <c r="C1624" t="s">
        <v>7931</v>
      </c>
      <c r="D1624" t="s">
        <v>7934</v>
      </c>
      <c r="E1624" s="1">
        <v>45252</v>
      </c>
      <c r="F1624" s="6">
        <v>661.5</v>
      </c>
      <c r="G1624">
        <v>61</v>
      </c>
      <c r="H1624" t="s">
        <v>3</v>
      </c>
      <c r="I1624">
        <f>IF(shipments[[#This Row],[Boxes]]&gt;0,shipments[[#This Row],[Amount]]/shipments[[#This Row],[Boxes]],"NA")</f>
        <v>10.844262295081966</v>
      </c>
      <c r="J1624" t="str">
        <f>IF(shipments[[#This Row],[Order_Status]] = "Delivered","Yes","No")</f>
        <v>Yes</v>
      </c>
      <c r="K1624" t="str">
        <f>TEXT(shipments[[#This Row],[Shipdate]],"MMMM")</f>
        <v>November</v>
      </c>
      <c r="L1624">
        <f>YEAR(shipments[[#This Row],[Shipdate]])</f>
        <v>2023</v>
      </c>
    </row>
    <row r="1625" spans="1:12" x14ac:dyDescent="0.3">
      <c r="A1625" t="s">
        <v>1629</v>
      </c>
      <c r="B1625" t="s">
        <v>7950</v>
      </c>
      <c r="C1625" t="s">
        <v>7932</v>
      </c>
      <c r="D1625" t="s">
        <v>7934</v>
      </c>
      <c r="E1625" s="1">
        <v>45266</v>
      </c>
      <c r="F1625" s="6">
        <v>1413</v>
      </c>
      <c r="G1625">
        <v>142</v>
      </c>
      <c r="H1625" t="s">
        <v>3</v>
      </c>
      <c r="I1625">
        <f>IF(shipments[[#This Row],[Boxes]]&gt;0,shipments[[#This Row],[Amount]]/shipments[[#This Row],[Boxes]],"NA")</f>
        <v>9.9507042253521121</v>
      </c>
      <c r="J1625" t="str">
        <f>IF(shipments[[#This Row],[Order_Status]] = "Delivered","Yes","No")</f>
        <v>Yes</v>
      </c>
      <c r="K1625" t="str">
        <f>TEXT(shipments[[#This Row],[Shipdate]],"MMMM")</f>
        <v>December</v>
      </c>
      <c r="L1625">
        <f>YEAR(shipments[[#This Row],[Shipdate]])</f>
        <v>2023</v>
      </c>
    </row>
    <row r="1626" spans="1:12" x14ac:dyDescent="0.3">
      <c r="A1626" t="s">
        <v>1630</v>
      </c>
      <c r="B1626" t="s">
        <v>7950</v>
      </c>
      <c r="C1626" t="s">
        <v>7932</v>
      </c>
      <c r="D1626" t="s">
        <v>7939</v>
      </c>
      <c r="E1626" s="1">
        <v>45086</v>
      </c>
      <c r="F1626" s="6">
        <v>3960</v>
      </c>
      <c r="G1626">
        <v>396</v>
      </c>
      <c r="H1626" t="s">
        <v>3</v>
      </c>
      <c r="I1626">
        <f>IF(shipments[[#This Row],[Boxes]]&gt;0,shipments[[#This Row],[Amount]]/shipments[[#This Row],[Boxes]],"NA")</f>
        <v>10</v>
      </c>
      <c r="J1626" t="str">
        <f>IF(shipments[[#This Row],[Order_Status]] = "Delivered","Yes","No")</f>
        <v>Yes</v>
      </c>
      <c r="K1626" t="str">
        <f>TEXT(shipments[[#This Row],[Shipdate]],"MMMM")</f>
        <v>June</v>
      </c>
      <c r="L1626">
        <f>YEAR(shipments[[#This Row],[Shipdate]])</f>
        <v>2023</v>
      </c>
    </row>
    <row r="1627" spans="1:12" x14ac:dyDescent="0.3">
      <c r="A1627" s="21" t="s">
        <v>1631</v>
      </c>
      <c r="B1627" s="21" t="s">
        <v>7950</v>
      </c>
      <c r="C1627" s="21" t="s">
        <v>7932</v>
      </c>
      <c r="D1627" s="21" t="s">
        <v>7939</v>
      </c>
      <c r="E1627" s="22">
        <v>45517</v>
      </c>
      <c r="F1627" s="23">
        <v>1318.5</v>
      </c>
      <c r="G1627" s="21">
        <v>147</v>
      </c>
      <c r="H1627" s="21" t="s">
        <v>9</v>
      </c>
      <c r="I1627" s="21">
        <f>IF(shipments[[#This Row],[Boxes]]&gt;0,shipments[[#This Row],[Amount]]/shipments[[#This Row],[Boxes]],"NA")</f>
        <v>8.9693877551020407</v>
      </c>
      <c r="J1627" s="21" t="str">
        <f>IF(shipments[[#This Row],[Order_Status]] = "Delivered","Yes","No")</f>
        <v>No</v>
      </c>
      <c r="K1627" s="21" t="str">
        <f>TEXT(shipments[[#This Row],[Shipdate]],"MMMM")</f>
        <v>August</v>
      </c>
      <c r="L1627" s="21">
        <f>YEAR(shipments[[#This Row],[Shipdate]])</f>
        <v>2024</v>
      </c>
    </row>
    <row r="1628" spans="1:12" x14ac:dyDescent="0.3">
      <c r="A1628" t="s">
        <v>1632</v>
      </c>
      <c r="B1628" t="s">
        <v>7950</v>
      </c>
      <c r="C1628" t="s">
        <v>7932</v>
      </c>
      <c r="D1628" t="s">
        <v>7934</v>
      </c>
      <c r="E1628" s="1">
        <v>45264</v>
      </c>
      <c r="F1628" s="6">
        <v>9189</v>
      </c>
      <c r="G1628">
        <v>1313</v>
      </c>
      <c r="H1628" t="s">
        <v>3</v>
      </c>
      <c r="I1628">
        <f>IF(shipments[[#This Row],[Boxes]]&gt;0,shipments[[#This Row],[Amount]]/shipments[[#This Row],[Boxes]],"NA")</f>
        <v>6.9984767707539985</v>
      </c>
      <c r="J1628" t="str">
        <f>IF(shipments[[#This Row],[Order_Status]] = "Delivered","Yes","No")</f>
        <v>Yes</v>
      </c>
      <c r="K1628" t="str">
        <f>TEXT(shipments[[#This Row],[Shipdate]],"MMMM")</f>
        <v>December</v>
      </c>
      <c r="L1628">
        <f>YEAR(shipments[[#This Row],[Shipdate]])</f>
        <v>2023</v>
      </c>
    </row>
    <row r="1629" spans="1:12" x14ac:dyDescent="0.3">
      <c r="A1629" s="21" t="s">
        <v>1633</v>
      </c>
      <c r="B1629" s="21" t="s">
        <v>7950</v>
      </c>
      <c r="C1629" s="21" t="s">
        <v>7932</v>
      </c>
      <c r="D1629" s="21" t="s">
        <v>7938</v>
      </c>
      <c r="E1629" s="22">
        <v>45279</v>
      </c>
      <c r="F1629" s="23">
        <v>6390</v>
      </c>
      <c r="G1629" s="21">
        <v>710</v>
      </c>
      <c r="H1629" s="21" t="s">
        <v>25</v>
      </c>
      <c r="I1629" s="21">
        <f>IF(shipments[[#This Row],[Boxes]]&gt;0,shipments[[#This Row],[Amount]]/shipments[[#This Row],[Boxes]],"NA")</f>
        <v>9</v>
      </c>
      <c r="J1629" s="21" t="str">
        <f>IF(shipments[[#This Row],[Order_Status]] = "Delivered","Yes","No")</f>
        <v>No</v>
      </c>
      <c r="K1629" s="21" t="str">
        <f>TEXT(shipments[[#This Row],[Shipdate]],"MMMM")</f>
        <v>December</v>
      </c>
      <c r="L1629" s="21">
        <f>YEAR(shipments[[#This Row],[Shipdate]])</f>
        <v>2023</v>
      </c>
    </row>
    <row r="1630" spans="1:12" x14ac:dyDescent="0.3">
      <c r="A1630" t="s">
        <v>1634</v>
      </c>
      <c r="B1630" t="s">
        <v>7950</v>
      </c>
      <c r="C1630" t="s">
        <v>7932</v>
      </c>
      <c r="D1630" t="s">
        <v>7935</v>
      </c>
      <c r="E1630" s="1">
        <v>45260</v>
      </c>
      <c r="F1630" s="6">
        <v>1953</v>
      </c>
      <c r="G1630">
        <v>245</v>
      </c>
      <c r="H1630" t="s">
        <v>3</v>
      </c>
      <c r="I1630">
        <f>IF(shipments[[#This Row],[Boxes]]&gt;0,shipments[[#This Row],[Amount]]/shipments[[#This Row],[Boxes]],"NA")</f>
        <v>7.9714285714285715</v>
      </c>
      <c r="J1630" t="str">
        <f>IF(shipments[[#This Row],[Order_Status]] = "Delivered","Yes","No")</f>
        <v>Yes</v>
      </c>
      <c r="K1630" t="str">
        <f>TEXT(shipments[[#This Row],[Shipdate]],"MMMM")</f>
        <v>November</v>
      </c>
      <c r="L1630">
        <f>YEAR(shipments[[#This Row],[Shipdate]])</f>
        <v>2023</v>
      </c>
    </row>
    <row r="1631" spans="1:12" x14ac:dyDescent="0.3">
      <c r="A1631" t="s">
        <v>1635</v>
      </c>
      <c r="B1631" t="s">
        <v>7950</v>
      </c>
      <c r="C1631" t="s">
        <v>7933</v>
      </c>
      <c r="D1631" t="s">
        <v>7939</v>
      </c>
      <c r="E1631" s="1">
        <v>45418</v>
      </c>
      <c r="F1631" s="6">
        <v>2540.25</v>
      </c>
      <c r="G1631">
        <v>134</v>
      </c>
      <c r="H1631" t="s">
        <v>3</v>
      </c>
      <c r="I1631">
        <f>IF(shipments[[#This Row],[Boxes]]&gt;0,shipments[[#This Row],[Amount]]/shipments[[#This Row],[Boxes]],"NA")</f>
        <v>18.957089552238806</v>
      </c>
      <c r="J1631" t="str">
        <f>IF(shipments[[#This Row],[Order_Status]] = "Delivered","Yes","No")</f>
        <v>Yes</v>
      </c>
      <c r="K1631" t="str">
        <f>TEXT(shipments[[#This Row],[Shipdate]],"MMMM")</f>
        <v>May</v>
      </c>
      <c r="L1631">
        <f>YEAR(shipments[[#This Row],[Shipdate]])</f>
        <v>2024</v>
      </c>
    </row>
    <row r="1632" spans="1:12" x14ac:dyDescent="0.3">
      <c r="A1632" s="21" t="s">
        <v>1636</v>
      </c>
      <c r="B1632" s="21" t="s">
        <v>7950</v>
      </c>
      <c r="C1632" s="21" t="s">
        <v>7933</v>
      </c>
      <c r="D1632" s="21" t="s">
        <v>7939</v>
      </c>
      <c r="E1632" s="22">
        <v>45169</v>
      </c>
      <c r="F1632" s="23">
        <v>5202</v>
      </c>
      <c r="G1632" s="21">
        <v>237</v>
      </c>
      <c r="H1632" s="21" t="s">
        <v>25</v>
      </c>
      <c r="I1632" s="21">
        <f>IF(shipments[[#This Row],[Boxes]]&gt;0,shipments[[#This Row],[Amount]]/shipments[[#This Row],[Boxes]],"NA")</f>
        <v>21.949367088607595</v>
      </c>
      <c r="J1632" s="21" t="str">
        <f>IF(shipments[[#This Row],[Order_Status]] = "Delivered","Yes","No")</f>
        <v>No</v>
      </c>
      <c r="K1632" s="21" t="str">
        <f>TEXT(shipments[[#This Row],[Shipdate]],"MMMM")</f>
        <v>August</v>
      </c>
      <c r="L1632" s="21">
        <f>YEAR(shipments[[#This Row],[Shipdate]])</f>
        <v>2023</v>
      </c>
    </row>
    <row r="1633" spans="1:12" x14ac:dyDescent="0.3">
      <c r="A1633" t="s">
        <v>1637</v>
      </c>
      <c r="B1633" t="s">
        <v>7950</v>
      </c>
      <c r="C1633" t="s">
        <v>7933</v>
      </c>
      <c r="D1633" t="s">
        <v>7934</v>
      </c>
      <c r="E1633" s="1">
        <v>44957</v>
      </c>
      <c r="F1633" s="6">
        <v>4025.25</v>
      </c>
      <c r="G1633">
        <v>202</v>
      </c>
      <c r="H1633" t="s">
        <v>3</v>
      </c>
      <c r="I1633">
        <f>IF(shipments[[#This Row],[Boxes]]&gt;0,shipments[[#This Row],[Amount]]/shipments[[#This Row],[Boxes]],"NA")</f>
        <v>19.926980198019802</v>
      </c>
      <c r="J1633" t="str">
        <f>IF(shipments[[#This Row],[Order_Status]] = "Delivered","Yes","No")</f>
        <v>Yes</v>
      </c>
      <c r="K1633" t="str">
        <f>TEXT(shipments[[#This Row],[Shipdate]],"MMMM")</f>
        <v>January</v>
      </c>
      <c r="L1633">
        <f>YEAR(shipments[[#This Row],[Shipdate]])</f>
        <v>2023</v>
      </c>
    </row>
    <row r="1634" spans="1:12" x14ac:dyDescent="0.3">
      <c r="A1634" t="s">
        <v>1638</v>
      </c>
      <c r="B1634" t="s">
        <v>7950</v>
      </c>
      <c r="C1634" t="s">
        <v>7933</v>
      </c>
      <c r="D1634" t="s">
        <v>7934</v>
      </c>
      <c r="E1634" s="1">
        <v>45357</v>
      </c>
      <c r="F1634" s="6">
        <v>10084.5</v>
      </c>
      <c r="G1634">
        <v>481</v>
      </c>
      <c r="H1634" t="s">
        <v>3</v>
      </c>
      <c r="I1634">
        <f>IF(shipments[[#This Row],[Boxes]]&gt;0,shipments[[#This Row],[Amount]]/shipments[[#This Row],[Boxes]],"NA")</f>
        <v>20.965696465696464</v>
      </c>
      <c r="J1634" t="str">
        <f>IF(shipments[[#This Row],[Order_Status]] = "Delivered","Yes","No")</f>
        <v>Yes</v>
      </c>
      <c r="K1634" t="str">
        <f>TEXT(shipments[[#This Row],[Shipdate]],"MMMM")</f>
        <v>March</v>
      </c>
      <c r="L1634">
        <f>YEAR(shipments[[#This Row],[Shipdate]])</f>
        <v>2024</v>
      </c>
    </row>
    <row r="1635" spans="1:12" x14ac:dyDescent="0.3">
      <c r="A1635" t="s">
        <v>1639</v>
      </c>
      <c r="B1635" t="s">
        <v>7950</v>
      </c>
      <c r="C1635" t="s">
        <v>7933</v>
      </c>
      <c r="D1635" t="s">
        <v>7938</v>
      </c>
      <c r="E1635" s="1">
        <v>44992</v>
      </c>
      <c r="F1635" s="6">
        <v>8635.5</v>
      </c>
      <c r="G1635">
        <v>412</v>
      </c>
      <c r="H1635" t="s">
        <v>3</v>
      </c>
      <c r="I1635">
        <f>IF(shipments[[#This Row],[Boxes]]&gt;0,shipments[[#This Row],[Amount]]/shipments[[#This Row],[Boxes]],"NA")</f>
        <v>20.95995145631068</v>
      </c>
      <c r="J1635" t="str">
        <f>IF(shipments[[#This Row],[Order_Status]] = "Delivered","Yes","No")</f>
        <v>Yes</v>
      </c>
      <c r="K1635" t="str">
        <f>TEXT(shipments[[#This Row],[Shipdate]],"MMMM")</f>
        <v>March</v>
      </c>
      <c r="L1635">
        <f>YEAR(shipments[[#This Row],[Shipdate]])</f>
        <v>2023</v>
      </c>
    </row>
    <row r="1636" spans="1:12" x14ac:dyDescent="0.3">
      <c r="A1636" t="s">
        <v>1640</v>
      </c>
      <c r="B1636" t="s">
        <v>7950</v>
      </c>
      <c r="C1636" t="s">
        <v>7912</v>
      </c>
      <c r="D1636" t="s">
        <v>7934</v>
      </c>
      <c r="E1636" s="1">
        <v>45288</v>
      </c>
      <c r="F1636" s="6">
        <v>1460.25</v>
      </c>
      <c r="G1636">
        <v>92</v>
      </c>
      <c r="H1636" t="s">
        <v>3</v>
      </c>
      <c r="I1636">
        <f>IF(shipments[[#This Row],[Boxes]]&gt;0,shipments[[#This Row],[Amount]]/shipments[[#This Row],[Boxes]],"NA")</f>
        <v>15.872282608695652</v>
      </c>
      <c r="J1636" t="str">
        <f>IF(shipments[[#This Row],[Order_Status]] = "Delivered","Yes","No")</f>
        <v>Yes</v>
      </c>
      <c r="K1636" t="str">
        <f>TEXT(shipments[[#This Row],[Shipdate]],"MMMM")</f>
        <v>December</v>
      </c>
      <c r="L1636">
        <f>YEAR(shipments[[#This Row],[Shipdate]])</f>
        <v>2023</v>
      </c>
    </row>
    <row r="1637" spans="1:12" x14ac:dyDescent="0.3">
      <c r="A1637" s="21" t="s">
        <v>1641</v>
      </c>
      <c r="B1637" s="21" t="s">
        <v>7950</v>
      </c>
      <c r="C1637" s="21" t="s">
        <v>7912</v>
      </c>
      <c r="D1637" s="21" t="s">
        <v>7934</v>
      </c>
      <c r="E1637" s="22">
        <v>45495</v>
      </c>
      <c r="F1637" s="23">
        <v>16051.5</v>
      </c>
      <c r="G1637" s="21">
        <v>1004</v>
      </c>
      <c r="H1637" s="21" t="s">
        <v>9</v>
      </c>
      <c r="I1637" s="21">
        <f>IF(shipments[[#This Row],[Boxes]]&gt;0,shipments[[#This Row],[Amount]]/shipments[[#This Row],[Boxes]],"NA")</f>
        <v>15.987549800796813</v>
      </c>
      <c r="J1637" s="21" t="str">
        <f>IF(shipments[[#This Row],[Order_Status]] = "Delivered","Yes","No")</f>
        <v>No</v>
      </c>
      <c r="K1637" s="21" t="str">
        <f>TEXT(shipments[[#This Row],[Shipdate]],"MMMM")</f>
        <v>July</v>
      </c>
      <c r="L1637" s="21">
        <f>YEAR(shipments[[#This Row],[Shipdate]])</f>
        <v>2024</v>
      </c>
    </row>
    <row r="1638" spans="1:12" x14ac:dyDescent="0.3">
      <c r="A1638" t="s">
        <v>1642</v>
      </c>
      <c r="B1638" t="s">
        <v>7950</v>
      </c>
      <c r="C1638" t="s">
        <v>7912</v>
      </c>
      <c r="D1638" t="s">
        <v>7935</v>
      </c>
      <c r="E1638" s="1">
        <v>45419</v>
      </c>
      <c r="F1638" s="6">
        <v>14550.75</v>
      </c>
      <c r="G1638">
        <v>910</v>
      </c>
      <c r="H1638" t="s">
        <v>3</v>
      </c>
      <c r="I1638">
        <f>IF(shipments[[#This Row],[Boxes]]&gt;0,shipments[[#This Row],[Amount]]/shipments[[#This Row],[Boxes]],"NA")</f>
        <v>15.989835164835165</v>
      </c>
      <c r="J1638" t="str">
        <f>IF(shipments[[#This Row],[Order_Status]] = "Delivered","Yes","No")</f>
        <v>Yes</v>
      </c>
      <c r="K1638" t="str">
        <f>TEXT(shipments[[#This Row],[Shipdate]],"MMMM")</f>
        <v>May</v>
      </c>
      <c r="L1638">
        <f>YEAR(shipments[[#This Row],[Shipdate]])</f>
        <v>2024</v>
      </c>
    </row>
    <row r="1639" spans="1:12" x14ac:dyDescent="0.3">
      <c r="A1639" t="s">
        <v>1643</v>
      </c>
      <c r="B1639" t="s">
        <v>7950</v>
      </c>
      <c r="C1639" t="s">
        <v>7913</v>
      </c>
      <c r="D1639" t="s">
        <v>7934</v>
      </c>
      <c r="E1639" s="1">
        <v>45265</v>
      </c>
      <c r="F1639" s="6">
        <v>497.25</v>
      </c>
      <c r="G1639">
        <v>36</v>
      </c>
      <c r="H1639" t="s">
        <v>3</v>
      </c>
      <c r="I1639">
        <f>IF(shipments[[#This Row],[Boxes]]&gt;0,shipments[[#This Row],[Amount]]/shipments[[#This Row],[Boxes]],"NA")</f>
        <v>13.8125</v>
      </c>
      <c r="J1639" t="str">
        <f>IF(shipments[[#This Row],[Order_Status]] = "Delivered","Yes","No")</f>
        <v>Yes</v>
      </c>
      <c r="K1639" t="str">
        <f>TEXT(shipments[[#This Row],[Shipdate]],"MMMM")</f>
        <v>December</v>
      </c>
      <c r="L1639">
        <f>YEAR(shipments[[#This Row],[Shipdate]])</f>
        <v>2023</v>
      </c>
    </row>
    <row r="1640" spans="1:12" x14ac:dyDescent="0.3">
      <c r="A1640" t="s">
        <v>1644</v>
      </c>
      <c r="B1640" t="s">
        <v>7950</v>
      </c>
      <c r="C1640" t="s">
        <v>7913</v>
      </c>
      <c r="D1640" t="s">
        <v>7936</v>
      </c>
      <c r="E1640" s="1">
        <v>45224</v>
      </c>
      <c r="F1640" s="6">
        <v>2850.75</v>
      </c>
      <c r="G1640">
        <v>204</v>
      </c>
      <c r="H1640" t="s">
        <v>3</v>
      </c>
      <c r="I1640">
        <f>IF(shipments[[#This Row],[Boxes]]&gt;0,shipments[[#This Row],[Amount]]/shipments[[#This Row],[Boxes]],"NA")</f>
        <v>13.974264705882353</v>
      </c>
      <c r="J1640" t="str">
        <f>IF(shipments[[#This Row],[Order_Status]] = "Delivered","Yes","No")</f>
        <v>Yes</v>
      </c>
      <c r="K1640" t="str">
        <f>TEXT(shipments[[#This Row],[Shipdate]],"MMMM")</f>
        <v>October</v>
      </c>
      <c r="L1640">
        <f>YEAR(shipments[[#This Row],[Shipdate]])</f>
        <v>2023</v>
      </c>
    </row>
    <row r="1641" spans="1:12" x14ac:dyDescent="0.3">
      <c r="A1641" t="s">
        <v>1645</v>
      </c>
      <c r="B1641" t="s">
        <v>7950</v>
      </c>
      <c r="C1641" t="s">
        <v>7915</v>
      </c>
      <c r="D1641" t="s">
        <v>7939</v>
      </c>
      <c r="E1641" s="1">
        <v>45099</v>
      </c>
      <c r="F1641" s="6">
        <v>5123.25</v>
      </c>
      <c r="G1641">
        <v>641</v>
      </c>
      <c r="H1641" t="s">
        <v>3</v>
      </c>
      <c r="I1641">
        <f>IF(shipments[[#This Row],[Boxes]]&gt;0,shipments[[#This Row],[Amount]]/shipments[[#This Row],[Boxes]],"NA")</f>
        <v>7.9925897035881439</v>
      </c>
      <c r="J1641" t="str">
        <f>IF(shipments[[#This Row],[Order_Status]] = "Delivered","Yes","No")</f>
        <v>Yes</v>
      </c>
      <c r="K1641" t="str">
        <f>TEXT(shipments[[#This Row],[Shipdate]],"MMMM")</f>
        <v>June</v>
      </c>
      <c r="L1641">
        <f>YEAR(shipments[[#This Row],[Shipdate]])</f>
        <v>2023</v>
      </c>
    </row>
    <row r="1642" spans="1:12" x14ac:dyDescent="0.3">
      <c r="A1642" t="s">
        <v>1646</v>
      </c>
      <c r="B1642" t="s">
        <v>7950</v>
      </c>
      <c r="C1642" t="s">
        <v>7915</v>
      </c>
      <c r="D1642" t="s">
        <v>7934</v>
      </c>
      <c r="E1642" s="1">
        <v>45398</v>
      </c>
      <c r="F1642" s="6">
        <v>2702.25</v>
      </c>
      <c r="G1642">
        <v>338</v>
      </c>
      <c r="H1642" t="s">
        <v>3</v>
      </c>
      <c r="I1642">
        <f>IF(shipments[[#This Row],[Boxes]]&gt;0,shipments[[#This Row],[Amount]]/shipments[[#This Row],[Boxes]],"NA")</f>
        <v>7.9948224852071004</v>
      </c>
      <c r="J1642" t="str">
        <f>IF(shipments[[#This Row],[Order_Status]] = "Delivered","Yes","No")</f>
        <v>Yes</v>
      </c>
      <c r="K1642" t="str">
        <f>TEXT(shipments[[#This Row],[Shipdate]],"MMMM")</f>
        <v>April</v>
      </c>
      <c r="L1642">
        <f>YEAR(shipments[[#This Row],[Shipdate]])</f>
        <v>2024</v>
      </c>
    </row>
    <row r="1643" spans="1:12" x14ac:dyDescent="0.3">
      <c r="A1643" t="s">
        <v>1647</v>
      </c>
      <c r="B1643" t="s">
        <v>7950</v>
      </c>
      <c r="C1643" t="s">
        <v>7915</v>
      </c>
      <c r="D1643" t="s">
        <v>7938</v>
      </c>
      <c r="E1643" s="1">
        <v>45124</v>
      </c>
      <c r="F1643" s="6">
        <v>1161</v>
      </c>
      <c r="G1643">
        <v>166</v>
      </c>
      <c r="H1643" t="s">
        <v>3</v>
      </c>
      <c r="I1643">
        <f>IF(shipments[[#This Row],[Boxes]]&gt;0,shipments[[#This Row],[Amount]]/shipments[[#This Row],[Boxes]],"NA")</f>
        <v>6.9939759036144578</v>
      </c>
      <c r="J1643" t="str">
        <f>IF(shipments[[#This Row],[Order_Status]] = "Delivered","Yes","No")</f>
        <v>Yes</v>
      </c>
      <c r="K1643" t="str">
        <f>TEXT(shipments[[#This Row],[Shipdate]],"MMMM")</f>
        <v>July</v>
      </c>
      <c r="L1643">
        <f>YEAR(shipments[[#This Row],[Shipdate]])</f>
        <v>2023</v>
      </c>
    </row>
    <row r="1644" spans="1:12" x14ac:dyDescent="0.3">
      <c r="A1644" t="s">
        <v>1648</v>
      </c>
      <c r="B1644" t="s">
        <v>7950</v>
      </c>
      <c r="C1644" t="s">
        <v>7915</v>
      </c>
      <c r="D1644" t="s">
        <v>7939</v>
      </c>
      <c r="E1644" s="1">
        <v>45034</v>
      </c>
      <c r="F1644" s="6">
        <v>6309</v>
      </c>
      <c r="G1644">
        <v>1052</v>
      </c>
      <c r="H1644" t="s">
        <v>3</v>
      </c>
      <c r="I1644">
        <f>IF(shipments[[#This Row],[Boxes]]&gt;0,shipments[[#This Row],[Amount]]/shipments[[#This Row],[Boxes]],"NA")</f>
        <v>5.997148288973384</v>
      </c>
      <c r="J1644" t="str">
        <f>IF(shipments[[#This Row],[Order_Status]] = "Delivered","Yes","No")</f>
        <v>Yes</v>
      </c>
      <c r="K1644" t="str">
        <f>TEXT(shipments[[#This Row],[Shipdate]],"MMMM")</f>
        <v>April</v>
      </c>
      <c r="L1644">
        <f>YEAR(shipments[[#This Row],[Shipdate]])</f>
        <v>2023</v>
      </c>
    </row>
    <row r="1645" spans="1:12" x14ac:dyDescent="0.3">
      <c r="A1645" t="s">
        <v>1649</v>
      </c>
      <c r="B1645" t="s">
        <v>7950</v>
      </c>
      <c r="C1645" t="s">
        <v>7915</v>
      </c>
      <c r="D1645" t="s">
        <v>7939</v>
      </c>
      <c r="E1645" s="1">
        <v>45449</v>
      </c>
      <c r="F1645" s="6">
        <v>168.75</v>
      </c>
      <c r="G1645">
        <v>25</v>
      </c>
      <c r="H1645" t="s">
        <v>3</v>
      </c>
      <c r="I1645">
        <f>IF(shipments[[#This Row],[Boxes]]&gt;0,shipments[[#This Row],[Amount]]/shipments[[#This Row],[Boxes]],"NA")</f>
        <v>6.75</v>
      </c>
      <c r="J1645" t="str">
        <f>IF(shipments[[#This Row],[Order_Status]] = "Delivered","Yes","No")</f>
        <v>Yes</v>
      </c>
      <c r="K1645" t="str">
        <f>TEXT(shipments[[#This Row],[Shipdate]],"MMMM")</f>
        <v>June</v>
      </c>
      <c r="L1645">
        <f>YEAR(shipments[[#This Row],[Shipdate]])</f>
        <v>2024</v>
      </c>
    </row>
    <row r="1646" spans="1:12" x14ac:dyDescent="0.3">
      <c r="A1646" t="s">
        <v>1650</v>
      </c>
      <c r="B1646" t="s">
        <v>7950</v>
      </c>
      <c r="C1646" t="s">
        <v>7916</v>
      </c>
      <c r="D1646" t="s">
        <v>7935</v>
      </c>
      <c r="E1646" s="1">
        <v>45092</v>
      </c>
      <c r="F1646" s="6">
        <v>5436</v>
      </c>
      <c r="G1646">
        <v>604</v>
      </c>
      <c r="H1646" t="s">
        <v>3</v>
      </c>
      <c r="I1646">
        <f>IF(shipments[[#This Row],[Boxes]]&gt;0,shipments[[#This Row],[Amount]]/shipments[[#This Row],[Boxes]],"NA")</f>
        <v>9</v>
      </c>
      <c r="J1646" t="str">
        <f>IF(shipments[[#This Row],[Order_Status]] = "Delivered","Yes","No")</f>
        <v>Yes</v>
      </c>
      <c r="K1646" t="str">
        <f>TEXT(shipments[[#This Row],[Shipdate]],"MMMM")</f>
        <v>June</v>
      </c>
      <c r="L1646">
        <f>YEAR(shipments[[#This Row],[Shipdate]])</f>
        <v>2023</v>
      </c>
    </row>
    <row r="1647" spans="1:12" x14ac:dyDescent="0.3">
      <c r="A1647" s="21" t="s">
        <v>1651</v>
      </c>
      <c r="B1647" s="21" t="s">
        <v>7950</v>
      </c>
      <c r="C1647" s="21" t="s">
        <v>7916</v>
      </c>
      <c r="D1647" s="21" t="s">
        <v>7939</v>
      </c>
      <c r="E1647" s="22">
        <v>45474</v>
      </c>
      <c r="F1647" s="23">
        <v>3845.25</v>
      </c>
      <c r="G1647" s="21">
        <v>641</v>
      </c>
      <c r="H1647" s="21" t="s">
        <v>9</v>
      </c>
      <c r="I1647" s="21">
        <f>IF(shipments[[#This Row],[Boxes]]&gt;0,shipments[[#This Row],[Amount]]/shipments[[#This Row],[Boxes]],"NA")</f>
        <v>5.9988299531981282</v>
      </c>
      <c r="J1647" s="21" t="str">
        <f>IF(shipments[[#This Row],[Order_Status]] = "Delivered","Yes","No")</f>
        <v>No</v>
      </c>
      <c r="K1647" s="21" t="str">
        <f>TEXT(shipments[[#This Row],[Shipdate]],"MMMM")</f>
        <v>July</v>
      </c>
      <c r="L1647" s="21">
        <f>YEAR(shipments[[#This Row],[Shipdate]])</f>
        <v>2024</v>
      </c>
    </row>
    <row r="1648" spans="1:12" x14ac:dyDescent="0.3">
      <c r="A1648" t="s">
        <v>1652</v>
      </c>
      <c r="B1648" t="s">
        <v>7950</v>
      </c>
      <c r="C1648" t="s">
        <v>7916</v>
      </c>
      <c r="D1648" t="s">
        <v>7934</v>
      </c>
      <c r="E1648" s="1">
        <v>45271</v>
      </c>
      <c r="F1648" s="6">
        <v>3424.5</v>
      </c>
      <c r="G1648">
        <v>381</v>
      </c>
      <c r="H1648" t="s">
        <v>3</v>
      </c>
      <c r="I1648">
        <f>IF(shipments[[#This Row],[Boxes]]&gt;0,shipments[[#This Row],[Amount]]/shipments[[#This Row],[Boxes]],"NA")</f>
        <v>8.9881889763779519</v>
      </c>
      <c r="J1648" t="str">
        <f>IF(shipments[[#This Row],[Order_Status]] = "Delivered","Yes","No")</f>
        <v>Yes</v>
      </c>
      <c r="K1648" t="str">
        <f>TEXT(shipments[[#This Row],[Shipdate]],"MMMM")</f>
        <v>December</v>
      </c>
      <c r="L1648">
        <f>YEAR(shipments[[#This Row],[Shipdate]])</f>
        <v>2023</v>
      </c>
    </row>
    <row r="1649" spans="1:12" x14ac:dyDescent="0.3">
      <c r="A1649" s="21" t="s">
        <v>1653</v>
      </c>
      <c r="B1649" s="21" t="s">
        <v>7950</v>
      </c>
      <c r="C1649" s="21" t="s">
        <v>7916</v>
      </c>
      <c r="D1649" s="21" t="s">
        <v>7937</v>
      </c>
      <c r="E1649" s="22">
        <v>45520</v>
      </c>
      <c r="F1649" s="23">
        <v>4173.75</v>
      </c>
      <c r="G1649" s="21">
        <v>835</v>
      </c>
      <c r="H1649" s="21" t="s">
        <v>9</v>
      </c>
      <c r="I1649" s="21">
        <f>IF(shipments[[#This Row],[Boxes]]&gt;0,shipments[[#This Row],[Amount]]/shipments[[#This Row],[Boxes]],"NA")</f>
        <v>4.9985029940119761</v>
      </c>
      <c r="J1649" s="21" t="str">
        <f>IF(shipments[[#This Row],[Order_Status]] = "Delivered","Yes","No")</f>
        <v>No</v>
      </c>
      <c r="K1649" s="21" t="str">
        <f>TEXT(shipments[[#This Row],[Shipdate]],"MMMM")</f>
        <v>August</v>
      </c>
      <c r="L1649" s="21">
        <f>YEAR(shipments[[#This Row],[Shipdate]])</f>
        <v>2024</v>
      </c>
    </row>
    <row r="1650" spans="1:12" x14ac:dyDescent="0.3">
      <c r="A1650" s="21" t="s">
        <v>1654</v>
      </c>
      <c r="B1650" s="21" t="s">
        <v>7950</v>
      </c>
      <c r="C1650" s="21" t="s">
        <v>7916</v>
      </c>
      <c r="D1650" s="21" t="s">
        <v>7938</v>
      </c>
      <c r="E1650" s="22">
        <v>45484</v>
      </c>
      <c r="F1650" s="23">
        <v>2522.25</v>
      </c>
      <c r="G1650" s="21">
        <v>281</v>
      </c>
      <c r="H1650" s="21" t="s">
        <v>9</v>
      </c>
      <c r="I1650" s="21">
        <f>IF(shipments[[#This Row],[Boxes]]&gt;0,shipments[[#This Row],[Amount]]/shipments[[#This Row],[Boxes]],"NA")</f>
        <v>8.9759786476868335</v>
      </c>
      <c r="J1650" s="21" t="str">
        <f>IF(shipments[[#This Row],[Order_Status]] = "Delivered","Yes","No")</f>
        <v>No</v>
      </c>
      <c r="K1650" s="21" t="str">
        <f>TEXT(shipments[[#This Row],[Shipdate]],"MMMM")</f>
        <v>July</v>
      </c>
      <c r="L1650" s="21">
        <f>YEAR(shipments[[#This Row],[Shipdate]])</f>
        <v>2024</v>
      </c>
    </row>
    <row r="1651" spans="1:12" x14ac:dyDescent="0.3">
      <c r="A1651" t="s">
        <v>1655</v>
      </c>
      <c r="B1651" t="s">
        <v>7950</v>
      </c>
      <c r="C1651" t="s">
        <v>7916</v>
      </c>
      <c r="D1651" t="s">
        <v>7939</v>
      </c>
      <c r="E1651" s="1">
        <v>45461</v>
      </c>
      <c r="F1651" s="6">
        <v>2801.25</v>
      </c>
      <c r="G1651">
        <v>351</v>
      </c>
      <c r="H1651" t="s">
        <v>3</v>
      </c>
      <c r="I1651">
        <f>IF(shipments[[#This Row],[Boxes]]&gt;0,shipments[[#This Row],[Amount]]/shipments[[#This Row],[Boxes]],"NA")</f>
        <v>7.9807692307692308</v>
      </c>
      <c r="J1651" t="str">
        <f>IF(shipments[[#This Row],[Order_Status]] = "Delivered","Yes","No")</f>
        <v>Yes</v>
      </c>
      <c r="K1651" t="str">
        <f>TEXT(shipments[[#This Row],[Shipdate]],"MMMM")</f>
        <v>June</v>
      </c>
      <c r="L1651">
        <f>YEAR(shipments[[#This Row],[Shipdate]])</f>
        <v>2024</v>
      </c>
    </row>
    <row r="1652" spans="1:12" x14ac:dyDescent="0.3">
      <c r="A1652" t="s">
        <v>1656</v>
      </c>
      <c r="B1652" t="s">
        <v>7950</v>
      </c>
      <c r="C1652" t="s">
        <v>7917</v>
      </c>
      <c r="D1652" t="s">
        <v>7934</v>
      </c>
      <c r="E1652" s="1">
        <v>45254</v>
      </c>
      <c r="F1652" s="6">
        <v>407.25</v>
      </c>
      <c r="G1652">
        <v>17</v>
      </c>
      <c r="H1652" t="s">
        <v>3</v>
      </c>
      <c r="I1652">
        <f>IF(shipments[[#This Row],[Boxes]]&gt;0,shipments[[#This Row],[Amount]]/shipments[[#This Row],[Boxes]],"NA")</f>
        <v>23.955882352941178</v>
      </c>
      <c r="J1652" t="str">
        <f>IF(shipments[[#This Row],[Order_Status]] = "Delivered","Yes","No")</f>
        <v>Yes</v>
      </c>
      <c r="K1652" t="str">
        <f>TEXT(shipments[[#This Row],[Shipdate]],"MMMM")</f>
        <v>November</v>
      </c>
      <c r="L1652">
        <f>YEAR(shipments[[#This Row],[Shipdate]])</f>
        <v>2023</v>
      </c>
    </row>
    <row r="1653" spans="1:12" x14ac:dyDescent="0.3">
      <c r="A1653" t="s">
        <v>1657</v>
      </c>
      <c r="B1653" t="s">
        <v>7950</v>
      </c>
      <c r="C1653" t="s">
        <v>7917</v>
      </c>
      <c r="D1653" t="s">
        <v>7934</v>
      </c>
      <c r="E1653" s="1">
        <v>45089</v>
      </c>
      <c r="F1653" s="6">
        <v>6162.75</v>
      </c>
      <c r="G1653">
        <v>247</v>
      </c>
      <c r="H1653" t="s">
        <v>3</v>
      </c>
      <c r="I1653">
        <f>IF(shipments[[#This Row],[Boxes]]&gt;0,shipments[[#This Row],[Amount]]/shipments[[#This Row],[Boxes]],"NA")</f>
        <v>24.950404858299596</v>
      </c>
      <c r="J1653" t="str">
        <f>IF(shipments[[#This Row],[Order_Status]] = "Delivered","Yes","No")</f>
        <v>Yes</v>
      </c>
      <c r="K1653" t="str">
        <f>TEXT(shipments[[#This Row],[Shipdate]],"MMMM")</f>
        <v>June</v>
      </c>
      <c r="L1653">
        <f>YEAR(shipments[[#This Row],[Shipdate]])</f>
        <v>2023</v>
      </c>
    </row>
    <row r="1654" spans="1:12" x14ac:dyDescent="0.3">
      <c r="A1654" s="21" t="s">
        <v>1658</v>
      </c>
      <c r="B1654" s="21" t="s">
        <v>7950</v>
      </c>
      <c r="C1654" s="21" t="s">
        <v>7918</v>
      </c>
      <c r="D1654" s="21" t="s">
        <v>7935</v>
      </c>
      <c r="E1654" s="22">
        <v>45533</v>
      </c>
      <c r="F1654" s="23">
        <v>3602.25</v>
      </c>
      <c r="G1654" s="21">
        <v>145</v>
      </c>
      <c r="H1654" s="21" t="s">
        <v>9</v>
      </c>
      <c r="I1654" s="21">
        <f>IF(shipments[[#This Row],[Boxes]]&gt;0,shipments[[#This Row],[Amount]]/shipments[[#This Row],[Boxes]],"NA")</f>
        <v>24.843103448275862</v>
      </c>
      <c r="J1654" s="21" t="str">
        <f>IF(shipments[[#This Row],[Order_Status]] = "Delivered","Yes","No")</f>
        <v>No</v>
      </c>
      <c r="K1654" s="21" t="str">
        <f>TEXT(shipments[[#This Row],[Shipdate]],"MMMM")</f>
        <v>August</v>
      </c>
      <c r="L1654" s="21">
        <f>YEAR(shipments[[#This Row],[Shipdate]])</f>
        <v>2024</v>
      </c>
    </row>
    <row r="1655" spans="1:12" x14ac:dyDescent="0.3">
      <c r="A1655" t="s">
        <v>1659</v>
      </c>
      <c r="B1655" t="s">
        <v>7950</v>
      </c>
      <c r="C1655" t="s">
        <v>7918</v>
      </c>
      <c r="D1655" t="s">
        <v>7937</v>
      </c>
      <c r="E1655" s="1">
        <v>45104</v>
      </c>
      <c r="F1655" s="6">
        <v>4752</v>
      </c>
      <c r="G1655">
        <v>198</v>
      </c>
      <c r="H1655" t="s">
        <v>3</v>
      </c>
      <c r="I1655">
        <f>IF(shipments[[#This Row],[Boxes]]&gt;0,shipments[[#This Row],[Amount]]/shipments[[#This Row],[Boxes]],"NA")</f>
        <v>24</v>
      </c>
      <c r="J1655" t="str">
        <f>IF(shipments[[#This Row],[Order_Status]] = "Delivered","Yes","No")</f>
        <v>Yes</v>
      </c>
      <c r="K1655" t="str">
        <f>TEXT(shipments[[#This Row],[Shipdate]],"MMMM")</f>
        <v>June</v>
      </c>
      <c r="L1655">
        <f>YEAR(shipments[[#This Row],[Shipdate]])</f>
        <v>2023</v>
      </c>
    </row>
    <row r="1656" spans="1:12" x14ac:dyDescent="0.3">
      <c r="A1656" t="s">
        <v>1660</v>
      </c>
      <c r="B1656" t="s">
        <v>7950</v>
      </c>
      <c r="C1656" t="s">
        <v>7918</v>
      </c>
      <c r="D1656" t="s">
        <v>7934</v>
      </c>
      <c r="E1656" s="1">
        <v>45414</v>
      </c>
      <c r="F1656" s="6">
        <v>6720.75</v>
      </c>
      <c r="G1656">
        <v>241</v>
      </c>
      <c r="H1656" t="s">
        <v>3</v>
      </c>
      <c r="I1656">
        <f>IF(shipments[[#This Row],[Boxes]]&gt;0,shipments[[#This Row],[Amount]]/shipments[[#This Row],[Boxes]],"NA")</f>
        <v>27.886929460580912</v>
      </c>
      <c r="J1656" t="str">
        <f>IF(shipments[[#This Row],[Order_Status]] = "Delivered","Yes","No")</f>
        <v>Yes</v>
      </c>
      <c r="K1656" t="str">
        <f>TEXT(shipments[[#This Row],[Shipdate]],"MMMM")</f>
        <v>May</v>
      </c>
      <c r="L1656">
        <f>YEAR(shipments[[#This Row],[Shipdate]])</f>
        <v>2024</v>
      </c>
    </row>
    <row r="1657" spans="1:12" x14ac:dyDescent="0.3">
      <c r="A1657" t="s">
        <v>1661</v>
      </c>
      <c r="B1657" t="s">
        <v>7950</v>
      </c>
      <c r="C1657" t="s">
        <v>7918</v>
      </c>
      <c r="D1657" t="s">
        <v>7934</v>
      </c>
      <c r="E1657" s="1">
        <v>45258</v>
      </c>
      <c r="F1657" s="6">
        <v>5213.25</v>
      </c>
      <c r="G1657">
        <v>218</v>
      </c>
      <c r="H1657" t="s">
        <v>3</v>
      </c>
      <c r="I1657">
        <f>IF(shipments[[#This Row],[Boxes]]&gt;0,shipments[[#This Row],[Amount]]/shipments[[#This Row],[Boxes]],"NA")</f>
        <v>23.913990825688074</v>
      </c>
      <c r="J1657" t="str">
        <f>IF(shipments[[#This Row],[Order_Status]] = "Delivered","Yes","No")</f>
        <v>Yes</v>
      </c>
      <c r="K1657" t="str">
        <f>TEXT(shipments[[#This Row],[Shipdate]],"MMMM")</f>
        <v>November</v>
      </c>
      <c r="L1657">
        <f>YEAR(shipments[[#This Row],[Shipdate]])</f>
        <v>2023</v>
      </c>
    </row>
    <row r="1658" spans="1:12" x14ac:dyDescent="0.3">
      <c r="A1658" s="21" t="s">
        <v>1662</v>
      </c>
      <c r="B1658" s="21" t="s">
        <v>7950</v>
      </c>
      <c r="C1658" s="21" t="s">
        <v>7918</v>
      </c>
      <c r="D1658" s="21" t="s">
        <v>7935</v>
      </c>
      <c r="E1658" s="22">
        <v>45534</v>
      </c>
      <c r="F1658" s="23">
        <v>5625</v>
      </c>
      <c r="G1658" s="21">
        <v>225</v>
      </c>
      <c r="H1658" s="21" t="s">
        <v>9</v>
      </c>
      <c r="I1658" s="21">
        <f>IF(shipments[[#This Row],[Boxes]]&gt;0,shipments[[#This Row],[Amount]]/shipments[[#This Row],[Boxes]],"NA")</f>
        <v>25</v>
      </c>
      <c r="J1658" s="21" t="str">
        <f>IF(shipments[[#This Row],[Order_Status]] = "Delivered","Yes","No")</f>
        <v>No</v>
      </c>
      <c r="K1658" s="21" t="str">
        <f>TEXT(shipments[[#This Row],[Shipdate]],"MMMM")</f>
        <v>August</v>
      </c>
      <c r="L1658" s="21">
        <f>YEAR(shipments[[#This Row],[Shipdate]])</f>
        <v>2024</v>
      </c>
    </row>
    <row r="1659" spans="1:12" x14ac:dyDescent="0.3">
      <c r="A1659" t="s">
        <v>1663</v>
      </c>
      <c r="B1659" t="s">
        <v>7950</v>
      </c>
      <c r="C1659" t="s">
        <v>7918</v>
      </c>
      <c r="D1659" t="s">
        <v>7938</v>
      </c>
      <c r="E1659" s="1">
        <v>45334</v>
      </c>
      <c r="F1659" s="6">
        <v>6048</v>
      </c>
      <c r="G1659">
        <v>216</v>
      </c>
      <c r="H1659" t="s">
        <v>3</v>
      </c>
      <c r="I1659">
        <f>IF(shipments[[#This Row],[Boxes]]&gt;0,shipments[[#This Row],[Amount]]/shipments[[#This Row],[Boxes]],"NA")</f>
        <v>28</v>
      </c>
      <c r="J1659" t="str">
        <f>IF(shipments[[#This Row],[Order_Status]] = "Delivered","Yes","No")</f>
        <v>Yes</v>
      </c>
      <c r="K1659" t="str">
        <f>TEXT(shipments[[#This Row],[Shipdate]],"MMMM")</f>
        <v>February</v>
      </c>
      <c r="L1659">
        <f>YEAR(shipments[[#This Row],[Shipdate]])</f>
        <v>2024</v>
      </c>
    </row>
    <row r="1660" spans="1:12" x14ac:dyDescent="0.3">
      <c r="A1660" t="s">
        <v>1664</v>
      </c>
      <c r="B1660" t="s">
        <v>7950</v>
      </c>
      <c r="C1660" t="s">
        <v>7918</v>
      </c>
      <c r="D1660" t="s">
        <v>7935</v>
      </c>
      <c r="E1660" s="1">
        <v>45404</v>
      </c>
      <c r="F1660" s="6">
        <v>5391</v>
      </c>
      <c r="G1660">
        <v>216</v>
      </c>
      <c r="H1660" t="s">
        <v>3</v>
      </c>
      <c r="I1660">
        <f>IF(shipments[[#This Row],[Boxes]]&gt;0,shipments[[#This Row],[Amount]]/shipments[[#This Row],[Boxes]],"NA")</f>
        <v>24.958333333333332</v>
      </c>
      <c r="J1660" t="str">
        <f>IF(shipments[[#This Row],[Order_Status]] = "Delivered","Yes","No")</f>
        <v>Yes</v>
      </c>
      <c r="K1660" t="str">
        <f>TEXT(shipments[[#This Row],[Shipdate]],"MMMM")</f>
        <v>April</v>
      </c>
      <c r="L1660">
        <f>YEAR(shipments[[#This Row],[Shipdate]])</f>
        <v>2024</v>
      </c>
    </row>
    <row r="1661" spans="1:12" x14ac:dyDescent="0.3">
      <c r="A1661" t="s">
        <v>1665</v>
      </c>
      <c r="B1661" t="s">
        <v>7950</v>
      </c>
      <c r="C1661" t="s">
        <v>7918</v>
      </c>
      <c r="D1661" t="s">
        <v>7936</v>
      </c>
      <c r="E1661" s="1">
        <v>45345</v>
      </c>
      <c r="F1661" s="6">
        <v>5190.75</v>
      </c>
      <c r="G1661">
        <v>208</v>
      </c>
      <c r="H1661" t="s">
        <v>3</v>
      </c>
      <c r="I1661">
        <f>IF(shipments[[#This Row],[Boxes]]&gt;0,shipments[[#This Row],[Amount]]/shipments[[#This Row],[Boxes]],"NA")</f>
        <v>24.955528846153847</v>
      </c>
      <c r="J1661" t="str">
        <f>IF(shipments[[#This Row],[Order_Status]] = "Delivered","Yes","No")</f>
        <v>Yes</v>
      </c>
      <c r="K1661" t="str">
        <f>TEXT(shipments[[#This Row],[Shipdate]],"MMMM")</f>
        <v>February</v>
      </c>
      <c r="L1661">
        <f>YEAR(shipments[[#This Row],[Shipdate]])</f>
        <v>2024</v>
      </c>
    </row>
    <row r="1662" spans="1:12" x14ac:dyDescent="0.3">
      <c r="A1662" t="s">
        <v>1666</v>
      </c>
      <c r="B1662" t="s">
        <v>7950</v>
      </c>
      <c r="C1662" t="s">
        <v>7919</v>
      </c>
      <c r="D1662" t="s">
        <v>7937</v>
      </c>
      <c r="E1662" s="1">
        <v>45460</v>
      </c>
      <c r="F1662" s="6">
        <v>6815.25</v>
      </c>
      <c r="G1662">
        <v>310</v>
      </c>
      <c r="H1662" t="s">
        <v>3</v>
      </c>
      <c r="I1662">
        <f>IF(shipments[[#This Row],[Boxes]]&gt;0,shipments[[#This Row],[Amount]]/shipments[[#This Row],[Boxes]],"NA")</f>
        <v>21.984677419354838</v>
      </c>
      <c r="J1662" t="str">
        <f>IF(shipments[[#This Row],[Order_Status]] = "Delivered","Yes","No")</f>
        <v>Yes</v>
      </c>
      <c r="K1662" t="str">
        <f>TEXT(shipments[[#This Row],[Shipdate]],"MMMM")</f>
        <v>June</v>
      </c>
      <c r="L1662">
        <f>YEAR(shipments[[#This Row],[Shipdate]])</f>
        <v>2024</v>
      </c>
    </row>
    <row r="1663" spans="1:12" x14ac:dyDescent="0.3">
      <c r="A1663" t="s">
        <v>1667</v>
      </c>
      <c r="B1663" t="s">
        <v>7950</v>
      </c>
      <c r="C1663" t="s">
        <v>7919</v>
      </c>
      <c r="D1663" t="s">
        <v>7935</v>
      </c>
      <c r="E1663" s="1">
        <v>44971</v>
      </c>
      <c r="F1663" s="6">
        <v>7296.75</v>
      </c>
      <c r="G1663">
        <v>365</v>
      </c>
      <c r="H1663" t="s">
        <v>3</v>
      </c>
      <c r="I1663">
        <f>IF(shipments[[#This Row],[Boxes]]&gt;0,shipments[[#This Row],[Amount]]/shipments[[#This Row],[Boxes]],"NA")</f>
        <v>19.991095890410961</v>
      </c>
      <c r="J1663" t="str">
        <f>IF(shipments[[#This Row],[Order_Status]] = "Delivered","Yes","No")</f>
        <v>Yes</v>
      </c>
      <c r="K1663" t="str">
        <f>TEXT(shipments[[#This Row],[Shipdate]],"MMMM")</f>
        <v>February</v>
      </c>
      <c r="L1663">
        <f>YEAR(shipments[[#This Row],[Shipdate]])</f>
        <v>2023</v>
      </c>
    </row>
    <row r="1664" spans="1:12" x14ac:dyDescent="0.3">
      <c r="A1664" t="s">
        <v>1668</v>
      </c>
      <c r="B1664" t="s">
        <v>7950</v>
      </c>
      <c r="C1664" t="s">
        <v>7919</v>
      </c>
      <c r="D1664" t="s">
        <v>7939</v>
      </c>
      <c r="E1664" s="1">
        <v>44936</v>
      </c>
      <c r="F1664" s="6">
        <v>5638.5</v>
      </c>
      <c r="G1664">
        <v>269</v>
      </c>
      <c r="H1664" t="s">
        <v>3</v>
      </c>
      <c r="I1664">
        <f>IF(shipments[[#This Row],[Boxes]]&gt;0,shipments[[#This Row],[Amount]]/shipments[[#This Row],[Boxes]],"NA")</f>
        <v>20.960966542750928</v>
      </c>
      <c r="J1664" t="str">
        <f>IF(shipments[[#This Row],[Order_Status]] = "Delivered","Yes","No")</f>
        <v>Yes</v>
      </c>
      <c r="K1664" t="str">
        <f>TEXT(shipments[[#This Row],[Shipdate]],"MMMM")</f>
        <v>January</v>
      </c>
      <c r="L1664">
        <f>YEAR(shipments[[#This Row],[Shipdate]])</f>
        <v>2023</v>
      </c>
    </row>
    <row r="1665" spans="1:12" x14ac:dyDescent="0.3">
      <c r="A1665" t="s">
        <v>1669</v>
      </c>
      <c r="B1665" t="s">
        <v>7950</v>
      </c>
      <c r="C1665" t="s">
        <v>7921</v>
      </c>
      <c r="D1665" t="s">
        <v>7939</v>
      </c>
      <c r="E1665" s="1">
        <v>45349</v>
      </c>
      <c r="F1665" s="6">
        <v>4090.5</v>
      </c>
      <c r="G1665">
        <v>293</v>
      </c>
      <c r="H1665" t="s">
        <v>3</v>
      </c>
      <c r="I1665">
        <f>IF(shipments[[#This Row],[Boxes]]&gt;0,shipments[[#This Row],[Amount]]/shipments[[#This Row],[Boxes]],"NA")</f>
        <v>13.96075085324232</v>
      </c>
      <c r="J1665" t="str">
        <f>IF(shipments[[#This Row],[Order_Status]] = "Delivered","Yes","No")</f>
        <v>Yes</v>
      </c>
      <c r="K1665" t="str">
        <f>TEXT(shipments[[#This Row],[Shipdate]],"MMMM")</f>
        <v>February</v>
      </c>
      <c r="L1665">
        <f>YEAR(shipments[[#This Row],[Shipdate]])</f>
        <v>2024</v>
      </c>
    </row>
    <row r="1666" spans="1:12" x14ac:dyDescent="0.3">
      <c r="A1666" t="s">
        <v>1670</v>
      </c>
      <c r="B1666" t="s">
        <v>7950</v>
      </c>
      <c r="C1666" t="s">
        <v>7921</v>
      </c>
      <c r="D1666" t="s">
        <v>7934</v>
      </c>
      <c r="E1666" s="1">
        <v>45414</v>
      </c>
      <c r="F1666" s="6">
        <v>4524.75</v>
      </c>
      <c r="G1666">
        <v>283</v>
      </c>
      <c r="H1666" t="s">
        <v>3</v>
      </c>
      <c r="I1666">
        <f>IF(shipments[[#This Row],[Boxes]]&gt;0,shipments[[#This Row],[Amount]]/shipments[[#This Row],[Boxes]],"NA")</f>
        <v>15.988515901060071</v>
      </c>
      <c r="J1666" t="str">
        <f>IF(shipments[[#This Row],[Order_Status]] = "Delivered","Yes","No")</f>
        <v>Yes</v>
      </c>
      <c r="K1666" t="str">
        <f>TEXT(shipments[[#This Row],[Shipdate]],"MMMM")</f>
        <v>May</v>
      </c>
      <c r="L1666">
        <f>YEAR(shipments[[#This Row],[Shipdate]])</f>
        <v>2024</v>
      </c>
    </row>
    <row r="1667" spans="1:12" x14ac:dyDescent="0.3">
      <c r="A1667" t="s">
        <v>1671</v>
      </c>
      <c r="B1667" t="s">
        <v>7950</v>
      </c>
      <c r="C1667" t="s">
        <v>7921</v>
      </c>
      <c r="D1667" t="s">
        <v>7934</v>
      </c>
      <c r="E1667" s="1">
        <v>45330</v>
      </c>
      <c r="F1667" s="6">
        <v>267.75</v>
      </c>
      <c r="G1667">
        <v>18</v>
      </c>
      <c r="H1667" t="s">
        <v>3</v>
      </c>
      <c r="I1667">
        <f>IF(shipments[[#This Row],[Boxes]]&gt;0,shipments[[#This Row],[Amount]]/shipments[[#This Row],[Boxes]],"NA")</f>
        <v>14.875</v>
      </c>
      <c r="J1667" t="str">
        <f>IF(shipments[[#This Row],[Order_Status]] = "Delivered","Yes","No")</f>
        <v>Yes</v>
      </c>
      <c r="K1667" t="str">
        <f>TEXT(shipments[[#This Row],[Shipdate]],"MMMM")</f>
        <v>February</v>
      </c>
      <c r="L1667">
        <f>YEAR(shipments[[#This Row],[Shipdate]])</f>
        <v>2024</v>
      </c>
    </row>
    <row r="1668" spans="1:12" x14ac:dyDescent="0.3">
      <c r="A1668" t="s">
        <v>1672</v>
      </c>
      <c r="B1668" t="s">
        <v>7950</v>
      </c>
      <c r="C1668" t="s">
        <v>7921</v>
      </c>
      <c r="D1668" t="s">
        <v>7939</v>
      </c>
      <c r="E1668" s="1">
        <v>45275</v>
      </c>
      <c r="F1668" s="6">
        <v>5382</v>
      </c>
      <c r="G1668">
        <v>359</v>
      </c>
      <c r="H1668" t="s">
        <v>3</v>
      </c>
      <c r="I1668">
        <f>IF(shipments[[#This Row],[Boxes]]&gt;0,shipments[[#This Row],[Amount]]/shipments[[#This Row],[Boxes]],"NA")</f>
        <v>14.991643454038996</v>
      </c>
      <c r="J1668" t="str">
        <f>IF(shipments[[#This Row],[Order_Status]] = "Delivered","Yes","No")</f>
        <v>Yes</v>
      </c>
      <c r="K1668" t="str">
        <f>TEXT(shipments[[#This Row],[Shipdate]],"MMMM")</f>
        <v>December</v>
      </c>
      <c r="L1668">
        <f>YEAR(shipments[[#This Row],[Shipdate]])</f>
        <v>2023</v>
      </c>
    </row>
    <row r="1669" spans="1:12" x14ac:dyDescent="0.3">
      <c r="A1669" t="s">
        <v>1673</v>
      </c>
      <c r="B1669" t="s">
        <v>7950</v>
      </c>
      <c r="C1669" t="s">
        <v>7921</v>
      </c>
      <c r="D1669" t="s">
        <v>7934</v>
      </c>
      <c r="E1669" s="1">
        <v>45342</v>
      </c>
      <c r="F1669" s="6">
        <v>3397.5</v>
      </c>
      <c r="G1669">
        <v>227</v>
      </c>
      <c r="H1669" t="s">
        <v>3</v>
      </c>
      <c r="I1669">
        <f>IF(shipments[[#This Row],[Boxes]]&gt;0,shipments[[#This Row],[Amount]]/shipments[[#This Row],[Boxes]],"NA")</f>
        <v>14.966960352422907</v>
      </c>
      <c r="J1669" t="str">
        <f>IF(shipments[[#This Row],[Order_Status]] = "Delivered","Yes","No")</f>
        <v>Yes</v>
      </c>
      <c r="K1669" t="str">
        <f>TEXT(shipments[[#This Row],[Shipdate]],"MMMM")</f>
        <v>February</v>
      </c>
      <c r="L1669">
        <f>YEAR(shipments[[#This Row],[Shipdate]])</f>
        <v>2024</v>
      </c>
    </row>
    <row r="1670" spans="1:12" x14ac:dyDescent="0.3">
      <c r="A1670" t="s">
        <v>1674</v>
      </c>
      <c r="B1670" t="s">
        <v>7950</v>
      </c>
      <c r="C1670" t="s">
        <v>7921</v>
      </c>
      <c r="D1670" t="s">
        <v>7936</v>
      </c>
      <c r="E1670" s="1">
        <v>45029</v>
      </c>
      <c r="F1670" s="6">
        <v>2423.25</v>
      </c>
      <c r="G1670">
        <v>152</v>
      </c>
      <c r="H1670" t="s">
        <v>3</v>
      </c>
      <c r="I1670">
        <f>IF(shipments[[#This Row],[Boxes]]&gt;0,shipments[[#This Row],[Amount]]/shipments[[#This Row],[Boxes]],"NA")</f>
        <v>15.942434210526315</v>
      </c>
      <c r="J1670" t="str">
        <f>IF(shipments[[#This Row],[Order_Status]] = "Delivered","Yes","No")</f>
        <v>Yes</v>
      </c>
      <c r="K1670" t="str">
        <f>TEXT(shipments[[#This Row],[Shipdate]],"MMMM")</f>
        <v>April</v>
      </c>
      <c r="L1670">
        <f>YEAR(shipments[[#This Row],[Shipdate]])</f>
        <v>2023</v>
      </c>
    </row>
    <row r="1671" spans="1:12" x14ac:dyDescent="0.3">
      <c r="A1671" t="s">
        <v>1675</v>
      </c>
      <c r="B1671" t="s">
        <v>7950</v>
      </c>
      <c r="C1671" t="s">
        <v>7922</v>
      </c>
      <c r="D1671" t="s">
        <v>7934</v>
      </c>
      <c r="E1671" s="1">
        <v>45226</v>
      </c>
      <c r="F1671" s="6">
        <v>3865.5</v>
      </c>
      <c r="G1671">
        <v>215</v>
      </c>
      <c r="H1671" t="s">
        <v>3</v>
      </c>
      <c r="I1671">
        <f>IF(shipments[[#This Row],[Boxes]]&gt;0,shipments[[#This Row],[Amount]]/shipments[[#This Row],[Boxes]],"NA")</f>
        <v>17.97906976744186</v>
      </c>
      <c r="J1671" t="str">
        <f>IF(shipments[[#This Row],[Order_Status]] = "Delivered","Yes","No")</f>
        <v>Yes</v>
      </c>
      <c r="K1671" t="str">
        <f>TEXT(shipments[[#This Row],[Shipdate]],"MMMM")</f>
        <v>October</v>
      </c>
      <c r="L1671">
        <f>YEAR(shipments[[#This Row],[Shipdate]])</f>
        <v>2023</v>
      </c>
    </row>
    <row r="1672" spans="1:12" x14ac:dyDescent="0.3">
      <c r="A1672" t="s">
        <v>1676</v>
      </c>
      <c r="B1672" t="s">
        <v>7950</v>
      </c>
      <c r="C1672" t="s">
        <v>7923</v>
      </c>
      <c r="D1672" t="s">
        <v>7935</v>
      </c>
      <c r="E1672" s="1">
        <v>45407</v>
      </c>
      <c r="F1672" s="6">
        <v>6477.75</v>
      </c>
      <c r="G1672">
        <v>382</v>
      </c>
      <c r="H1672" t="s">
        <v>3</v>
      </c>
      <c r="I1672">
        <f>IF(shipments[[#This Row],[Boxes]]&gt;0,shipments[[#This Row],[Amount]]/shipments[[#This Row],[Boxes]],"NA")</f>
        <v>16.957460732984295</v>
      </c>
      <c r="J1672" t="str">
        <f>IF(shipments[[#This Row],[Order_Status]] = "Delivered","Yes","No")</f>
        <v>Yes</v>
      </c>
      <c r="K1672" t="str">
        <f>TEXT(shipments[[#This Row],[Shipdate]],"MMMM")</f>
        <v>April</v>
      </c>
      <c r="L1672">
        <f>YEAR(shipments[[#This Row],[Shipdate]])</f>
        <v>2024</v>
      </c>
    </row>
    <row r="1673" spans="1:12" x14ac:dyDescent="0.3">
      <c r="A1673" t="s">
        <v>1677</v>
      </c>
      <c r="B1673" t="s">
        <v>7950</v>
      </c>
      <c r="C1673" t="s">
        <v>7923</v>
      </c>
      <c r="D1673" t="s">
        <v>7934</v>
      </c>
      <c r="E1673" s="1">
        <v>45407</v>
      </c>
      <c r="F1673" s="6">
        <v>7812</v>
      </c>
      <c r="G1673">
        <v>460</v>
      </c>
      <c r="H1673" t="s">
        <v>3</v>
      </c>
      <c r="I1673">
        <f>IF(shipments[[#This Row],[Boxes]]&gt;0,shipments[[#This Row],[Amount]]/shipments[[#This Row],[Boxes]],"NA")</f>
        <v>16.982608695652175</v>
      </c>
      <c r="J1673" t="str">
        <f>IF(shipments[[#This Row],[Order_Status]] = "Delivered","Yes","No")</f>
        <v>Yes</v>
      </c>
      <c r="K1673" t="str">
        <f>TEXT(shipments[[#This Row],[Shipdate]],"MMMM")</f>
        <v>April</v>
      </c>
      <c r="L1673">
        <f>YEAR(shipments[[#This Row],[Shipdate]])</f>
        <v>2024</v>
      </c>
    </row>
    <row r="1674" spans="1:12" x14ac:dyDescent="0.3">
      <c r="A1674" t="s">
        <v>1678</v>
      </c>
      <c r="B1674" t="s">
        <v>7950</v>
      </c>
      <c r="C1674" t="s">
        <v>7923</v>
      </c>
      <c r="D1674" t="s">
        <v>7938</v>
      </c>
      <c r="E1674" s="1">
        <v>45357</v>
      </c>
      <c r="F1674" s="6">
        <v>5249.25</v>
      </c>
      <c r="G1674">
        <v>404</v>
      </c>
      <c r="H1674" t="s">
        <v>3</v>
      </c>
      <c r="I1674">
        <f>IF(shipments[[#This Row],[Boxes]]&gt;0,shipments[[#This Row],[Amount]]/shipments[[#This Row],[Boxes]],"NA")</f>
        <v>12.993193069306932</v>
      </c>
      <c r="J1674" t="str">
        <f>IF(shipments[[#This Row],[Order_Status]] = "Delivered","Yes","No")</f>
        <v>Yes</v>
      </c>
      <c r="K1674" t="str">
        <f>TEXT(shipments[[#This Row],[Shipdate]],"MMMM")</f>
        <v>March</v>
      </c>
      <c r="L1674">
        <f>YEAR(shipments[[#This Row],[Shipdate]])</f>
        <v>2024</v>
      </c>
    </row>
    <row r="1675" spans="1:12" x14ac:dyDescent="0.3">
      <c r="A1675" t="s">
        <v>1679</v>
      </c>
      <c r="B1675" t="s">
        <v>7950</v>
      </c>
      <c r="C1675" t="s">
        <v>7924</v>
      </c>
      <c r="D1675" t="s">
        <v>7936</v>
      </c>
      <c r="E1675" s="1">
        <v>45432</v>
      </c>
      <c r="F1675" s="6">
        <v>6192</v>
      </c>
      <c r="G1675">
        <v>620</v>
      </c>
      <c r="H1675" t="s">
        <v>3</v>
      </c>
      <c r="I1675">
        <f>IF(shipments[[#This Row],[Boxes]]&gt;0,shipments[[#This Row],[Amount]]/shipments[[#This Row],[Boxes]],"NA")</f>
        <v>9.9870967741935477</v>
      </c>
      <c r="J1675" t="str">
        <f>IF(shipments[[#This Row],[Order_Status]] = "Delivered","Yes","No")</f>
        <v>Yes</v>
      </c>
      <c r="K1675" t="str">
        <f>TEXT(shipments[[#This Row],[Shipdate]],"MMMM")</f>
        <v>May</v>
      </c>
      <c r="L1675">
        <f>YEAR(shipments[[#This Row],[Shipdate]])</f>
        <v>2024</v>
      </c>
    </row>
    <row r="1676" spans="1:12" x14ac:dyDescent="0.3">
      <c r="A1676" s="21" t="s">
        <v>1680</v>
      </c>
      <c r="B1676" s="21" t="s">
        <v>7950</v>
      </c>
      <c r="C1676" s="21" t="s">
        <v>7924</v>
      </c>
      <c r="D1676" s="21" t="s">
        <v>7938</v>
      </c>
      <c r="E1676" s="22">
        <v>45412</v>
      </c>
      <c r="F1676" s="23">
        <v>4482</v>
      </c>
      <c r="G1676" s="21">
        <v>498</v>
      </c>
      <c r="H1676" s="21" t="s">
        <v>25</v>
      </c>
      <c r="I1676" s="21">
        <f>IF(shipments[[#This Row],[Boxes]]&gt;0,shipments[[#This Row],[Amount]]/shipments[[#This Row],[Boxes]],"NA")</f>
        <v>9</v>
      </c>
      <c r="J1676" s="21" t="str">
        <f>IF(shipments[[#This Row],[Order_Status]] = "Delivered","Yes","No")</f>
        <v>No</v>
      </c>
      <c r="K1676" s="21" t="str">
        <f>TEXT(shipments[[#This Row],[Shipdate]],"MMMM")</f>
        <v>April</v>
      </c>
      <c r="L1676" s="21">
        <f>YEAR(shipments[[#This Row],[Shipdate]])</f>
        <v>2024</v>
      </c>
    </row>
    <row r="1677" spans="1:12" x14ac:dyDescent="0.3">
      <c r="A1677" s="21" t="s">
        <v>1681</v>
      </c>
      <c r="B1677" s="21" t="s">
        <v>7950</v>
      </c>
      <c r="C1677" s="21" t="s">
        <v>7924</v>
      </c>
      <c r="D1677" s="21" t="s">
        <v>7936</v>
      </c>
      <c r="E1677" s="22">
        <v>45502</v>
      </c>
      <c r="F1677" s="23">
        <v>12269.25</v>
      </c>
      <c r="G1677" s="21">
        <v>1364</v>
      </c>
      <c r="H1677" s="21" t="s">
        <v>9</v>
      </c>
      <c r="I1677" s="21">
        <f>IF(shipments[[#This Row],[Boxes]]&gt;0,shipments[[#This Row],[Amount]]/shipments[[#This Row],[Boxes]],"NA")</f>
        <v>8.995051319648093</v>
      </c>
      <c r="J1677" s="21" t="str">
        <f>IF(shipments[[#This Row],[Order_Status]] = "Delivered","Yes","No")</f>
        <v>No</v>
      </c>
      <c r="K1677" s="21" t="str">
        <f>TEXT(shipments[[#This Row],[Shipdate]],"MMMM")</f>
        <v>July</v>
      </c>
      <c r="L1677" s="21">
        <f>YEAR(shipments[[#This Row],[Shipdate]])</f>
        <v>2024</v>
      </c>
    </row>
    <row r="1678" spans="1:12" x14ac:dyDescent="0.3">
      <c r="A1678" t="s">
        <v>1682</v>
      </c>
      <c r="B1678" t="s">
        <v>7950</v>
      </c>
      <c r="C1678" t="s">
        <v>7925</v>
      </c>
      <c r="D1678" t="s">
        <v>7935</v>
      </c>
      <c r="E1678" s="1">
        <v>45244</v>
      </c>
      <c r="F1678" s="6">
        <v>6428.25</v>
      </c>
      <c r="G1678">
        <v>402</v>
      </c>
      <c r="H1678" t="s">
        <v>3</v>
      </c>
      <c r="I1678">
        <f>IF(shipments[[#This Row],[Boxes]]&gt;0,shipments[[#This Row],[Amount]]/shipments[[#This Row],[Boxes]],"NA")</f>
        <v>15.990671641791044</v>
      </c>
      <c r="J1678" t="str">
        <f>IF(shipments[[#This Row],[Order_Status]] = "Delivered","Yes","No")</f>
        <v>Yes</v>
      </c>
      <c r="K1678" t="str">
        <f>TEXT(shipments[[#This Row],[Shipdate]],"MMMM")</f>
        <v>November</v>
      </c>
      <c r="L1678">
        <f>YEAR(shipments[[#This Row],[Shipdate]])</f>
        <v>2023</v>
      </c>
    </row>
    <row r="1679" spans="1:12" x14ac:dyDescent="0.3">
      <c r="A1679" t="s">
        <v>1683</v>
      </c>
      <c r="B1679" t="s">
        <v>7950</v>
      </c>
      <c r="C1679" t="s">
        <v>7927</v>
      </c>
      <c r="D1679" t="s">
        <v>7934</v>
      </c>
      <c r="E1679" s="1">
        <v>45237</v>
      </c>
      <c r="F1679" s="6">
        <v>7069.5</v>
      </c>
      <c r="G1679">
        <v>505</v>
      </c>
      <c r="H1679" t="s">
        <v>3</v>
      </c>
      <c r="I1679">
        <f>IF(shipments[[#This Row],[Boxes]]&gt;0,shipments[[#This Row],[Amount]]/shipments[[#This Row],[Boxes]],"NA")</f>
        <v>13.999009900990099</v>
      </c>
      <c r="J1679" t="str">
        <f>IF(shipments[[#This Row],[Order_Status]] = "Delivered","Yes","No")</f>
        <v>Yes</v>
      </c>
      <c r="K1679" t="str">
        <f>TEXT(shipments[[#This Row],[Shipdate]],"MMMM")</f>
        <v>November</v>
      </c>
      <c r="L1679">
        <f>YEAR(shipments[[#This Row],[Shipdate]])</f>
        <v>2023</v>
      </c>
    </row>
    <row r="1680" spans="1:12" x14ac:dyDescent="0.3">
      <c r="A1680" t="s">
        <v>1684</v>
      </c>
      <c r="B1680" t="s">
        <v>7950</v>
      </c>
      <c r="C1680" t="s">
        <v>7927</v>
      </c>
      <c r="D1680" t="s">
        <v>7939</v>
      </c>
      <c r="E1680" s="1">
        <v>44932</v>
      </c>
      <c r="F1680" s="6">
        <v>6210</v>
      </c>
      <c r="G1680">
        <v>389</v>
      </c>
      <c r="H1680" t="s">
        <v>3</v>
      </c>
      <c r="I1680">
        <f>IF(shipments[[#This Row],[Boxes]]&gt;0,shipments[[#This Row],[Amount]]/shipments[[#This Row],[Boxes]],"NA")</f>
        <v>15.96401028277635</v>
      </c>
      <c r="J1680" t="str">
        <f>IF(shipments[[#This Row],[Order_Status]] = "Delivered","Yes","No")</f>
        <v>Yes</v>
      </c>
      <c r="K1680" t="str">
        <f>TEXT(shipments[[#This Row],[Shipdate]],"MMMM")</f>
        <v>January</v>
      </c>
      <c r="L1680">
        <f>YEAR(shipments[[#This Row],[Shipdate]])</f>
        <v>2023</v>
      </c>
    </row>
    <row r="1681" spans="1:12" x14ac:dyDescent="0.3">
      <c r="A1681" s="21" t="s">
        <v>1685</v>
      </c>
      <c r="B1681" s="21" t="s">
        <v>7950</v>
      </c>
      <c r="C1681" s="21" t="s">
        <v>7927</v>
      </c>
      <c r="D1681" s="21" t="s">
        <v>7934</v>
      </c>
      <c r="E1681" s="22">
        <v>45478</v>
      </c>
      <c r="F1681" s="23">
        <v>13124.25</v>
      </c>
      <c r="G1681" s="21">
        <v>938</v>
      </c>
      <c r="H1681" s="21" t="s">
        <v>9</v>
      </c>
      <c r="I1681" s="21">
        <f>IF(shipments[[#This Row],[Boxes]]&gt;0,shipments[[#This Row],[Amount]]/shipments[[#This Row],[Boxes]],"NA")</f>
        <v>13.991737739872068</v>
      </c>
      <c r="J1681" s="21" t="str">
        <f>IF(shipments[[#This Row],[Order_Status]] = "Delivered","Yes","No")</f>
        <v>No</v>
      </c>
      <c r="K1681" s="21" t="str">
        <f>TEXT(shipments[[#This Row],[Shipdate]],"MMMM")</f>
        <v>July</v>
      </c>
      <c r="L1681" s="21">
        <f>YEAR(shipments[[#This Row],[Shipdate]])</f>
        <v>2024</v>
      </c>
    </row>
    <row r="1682" spans="1:12" x14ac:dyDescent="0.3">
      <c r="A1682" s="21" t="s">
        <v>1686</v>
      </c>
      <c r="B1682" s="21" t="s">
        <v>7950</v>
      </c>
      <c r="C1682" s="21" t="s">
        <v>7927</v>
      </c>
      <c r="D1682" s="21" t="s">
        <v>7936</v>
      </c>
      <c r="E1682" s="22">
        <v>45562</v>
      </c>
      <c r="F1682" s="23">
        <v>3777.75</v>
      </c>
      <c r="G1682" s="21">
        <v>210</v>
      </c>
      <c r="H1682" s="21" t="s">
        <v>16</v>
      </c>
      <c r="I1682" s="21">
        <f>IF(shipments[[#This Row],[Boxes]]&gt;0,shipments[[#This Row],[Amount]]/shipments[[#This Row],[Boxes]],"NA")</f>
        <v>17.989285714285714</v>
      </c>
      <c r="J1682" s="21" t="str">
        <f>IF(shipments[[#This Row],[Order_Status]] = "Delivered","Yes","No")</f>
        <v>No</v>
      </c>
      <c r="K1682" s="21" t="str">
        <f>TEXT(shipments[[#This Row],[Shipdate]],"MMMM")</f>
        <v>September</v>
      </c>
      <c r="L1682" s="21">
        <f>YEAR(shipments[[#This Row],[Shipdate]])</f>
        <v>2024</v>
      </c>
    </row>
    <row r="1683" spans="1:12" x14ac:dyDescent="0.3">
      <c r="A1683" t="s">
        <v>1687</v>
      </c>
      <c r="B1683" t="s">
        <v>7950</v>
      </c>
      <c r="C1683" t="s">
        <v>7928</v>
      </c>
      <c r="D1683" t="s">
        <v>7939</v>
      </c>
      <c r="E1683" s="1">
        <v>45205</v>
      </c>
      <c r="F1683" s="6">
        <v>1991.25</v>
      </c>
      <c r="G1683">
        <v>249</v>
      </c>
      <c r="H1683" t="s">
        <v>3</v>
      </c>
      <c r="I1683">
        <f>IF(shipments[[#This Row],[Boxes]]&gt;0,shipments[[#This Row],[Amount]]/shipments[[#This Row],[Boxes]],"NA")</f>
        <v>7.9969879518072293</v>
      </c>
      <c r="J1683" t="str">
        <f>IF(shipments[[#This Row],[Order_Status]] = "Delivered","Yes","No")</f>
        <v>Yes</v>
      </c>
      <c r="K1683" t="str">
        <f>TEXT(shipments[[#This Row],[Shipdate]],"MMMM")</f>
        <v>October</v>
      </c>
      <c r="L1683">
        <f>YEAR(shipments[[#This Row],[Shipdate]])</f>
        <v>2023</v>
      </c>
    </row>
    <row r="1684" spans="1:12" x14ac:dyDescent="0.3">
      <c r="A1684" t="s">
        <v>1688</v>
      </c>
      <c r="B1684" t="s">
        <v>7950</v>
      </c>
      <c r="C1684" t="s">
        <v>7928</v>
      </c>
      <c r="D1684" t="s">
        <v>7938</v>
      </c>
      <c r="E1684" s="1">
        <v>45110</v>
      </c>
      <c r="F1684" s="6">
        <v>2178</v>
      </c>
      <c r="G1684">
        <v>198</v>
      </c>
      <c r="H1684" t="s">
        <v>3</v>
      </c>
      <c r="I1684">
        <f>IF(shipments[[#This Row],[Boxes]]&gt;0,shipments[[#This Row],[Amount]]/shipments[[#This Row],[Boxes]],"NA")</f>
        <v>11</v>
      </c>
      <c r="J1684" t="str">
        <f>IF(shipments[[#This Row],[Order_Status]] = "Delivered","Yes","No")</f>
        <v>Yes</v>
      </c>
      <c r="K1684" t="str">
        <f>TEXT(shipments[[#This Row],[Shipdate]],"MMMM")</f>
        <v>July</v>
      </c>
      <c r="L1684">
        <f>YEAR(shipments[[#This Row],[Shipdate]])</f>
        <v>2023</v>
      </c>
    </row>
    <row r="1685" spans="1:12" x14ac:dyDescent="0.3">
      <c r="A1685" t="s">
        <v>1689</v>
      </c>
      <c r="B1685" t="s">
        <v>7950</v>
      </c>
      <c r="C1685" t="s">
        <v>7928</v>
      </c>
      <c r="D1685" t="s">
        <v>7939</v>
      </c>
      <c r="E1685" s="1">
        <v>45110</v>
      </c>
      <c r="F1685" s="6">
        <v>6518.25</v>
      </c>
      <c r="G1685">
        <v>652</v>
      </c>
      <c r="H1685" t="s">
        <v>3</v>
      </c>
      <c r="I1685">
        <f>IF(shipments[[#This Row],[Boxes]]&gt;0,shipments[[#This Row],[Amount]]/shipments[[#This Row],[Boxes]],"NA")</f>
        <v>9.9973159509202461</v>
      </c>
      <c r="J1685" t="str">
        <f>IF(shipments[[#This Row],[Order_Status]] = "Delivered","Yes","No")</f>
        <v>Yes</v>
      </c>
      <c r="K1685" t="str">
        <f>TEXT(shipments[[#This Row],[Shipdate]],"MMMM")</f>
        <v>July</v>
      </c>
      <c r="L1685">
        <f>YEAR(shipments[[#This Row],[Shipdate]])</f>
        <v>2023</v>
      </c>
    </row>
    <row r="1686" spans="1:12" x14ac:dyDescent="0.3">
      <c r="A1686" t="s">
        <v>1690</v>
      </c>
      <c r="B1686" t="s">
        <v>7950</v>
      </c>
      <c r="C1686" t="s">
        <v>7928</v>
      </c>
      <c r="D1686" t="s">
        <v>7935</v>
      </c>
      <c r="E1686" s="1">
        <v>45119</v>
      </c>
      <c r="F1686" s="6">
        <v>2112.75</v>
      </c>
      <c r="G1686">
        <v>235</v>
      </c>
      <c r="H1686" t="s">
        <v>3</v>
      </c>
      <c r="I1686">
        <f>IF(shipments[[#This Row],[Boxes]]&gt;0,shipments[[#This Row],[Amount]]/shipments[[#This Row],[Boxes]],"NA")</f>
        <v>8.9904255319148945</v>
      </c>
      <c r="J1686" t="str">
        <f>IF(shipments[[#This Row],[Order_Status]] = "Delivered","Yes","No")</f>
        <v>Yes</v>
      </c>
      <c r="K1686" t="str">
        <f>TEXT(shipments[[#This Row],[Shipdate]],"MMMM")</f>
        <v>July</v>
      </c>
      <c r="L1686">
        <f>YEAR(shipments[[#This Row],[Shipdate]])</f>
        <v>2023</v>
      </c>
    </row>
    <row r="1687" spans="1:12" x14ac:dyDescent="0.3">
      <c r="A1687" t="s">
        <v>1691</v>
      </c>
      <c r="B1687" t="s">
        <v>7950</v>
      </c>
      <c r="C1687" t="s">
        <v>7929</v>
      </c>
      <c r="D1687" t="s">
        <v>7939</v>
      </c>
      <c r="E1687" s="1">
        <v>45296</v>
      </c>
      <c r="F1687" s="6">
        <v>1370.25</v>
      </c>
      <c r="G1687">
        <v>125</v>
      </c>
      <c r="H1687" t="s">
        <v>3</v>
      </c>
      <c r="I1687">
        <f>IF(shipments[[#This Row],[Boxes]]&gt;0,shipments[[#This Row],[Amount]]/shipments[[#This Row],[Boxes]],"NA")</f>
        <v>10.962</v>
      </c>
      <c r="J1687" t="str">
        <f>IF(shipments[[#This Row],[Order_Status]] = "Delivered","Yes","No")</f>
        <v>Yes</v>
      </c>
      <c r="K1687" t="str">
        <f>TEXT(shipments[[#This Row],[Shipdate]],"MMMM")</f>
        <v>January</v>
      </c>
      <c r="L1687">
        <f>YEAR(shipments[[#This Row],[Shipdate]])</f>
        <v>2024</v>
      </c>
    </row>
    <row r="1688" spans="1:12" x14ac:dyDescent="0.3">
      <c r="A1688" t="s">
        <v>1692</v>
      </c>
      <c r="B1688" t="s">
        <v>7950</v>
      </c>
      <c r="C1688" t="s">
        <v>7929</v>
      </c>
      <c r="D1688" t="s">
        <v>7937</v>
      </c>
      <c r="E1688" s="1">
        <v>45352</v>
      </c>
      <c r="F1688" s="6">
        <v>2319.75</v>
      </c>
      <c r="G1688">
        <v>290</v>
      </c>
      <c r="H1688" t="s">
        <v>3</v>
      </c>
      <c r="I1688">
        <f>IF(shipments[[#This Row],[Boxes]]&gt;0,shipments[[#This Row],[Amount]]/shipments[[#This Row],[Boxes]],"NA")</f>
        <v>7.9991379310344826</v>
      </c>
      <c r="J1688" t="str">
        <f>IF(shipments[[#This Row],[Order_Status]] = "Delivered","Yes","No")</f>
        <v>Yes</v>
      </c>
      <c r="K1688" t="str">
        <f>TEXT(shipments[[#This Row],[Shipdate]],"MMMM")</f>
        <v>March</v>
      </c>
      <c r="L1688">
        <f>YEAR(shipments[[#This Row],[Shipdate]])</f>
        <v>2024</v>
      </c>
    </row>
    <row r="1689" spans="1:12" x14ac:dyDescent="0.3">
      <c r="A1689" t="s">
        <v>1693</v>
      </c>
      <c r="B1689" t="s">
        <v>7950</v>
      </c>
      <c r="C1689" t="s">
        <v>7929</v>
      </c>
      <c r="D1689" t="s">
        <v>7939</v>
      </c>
      <c r="E1689" s="1">
        <v>45386</v>
      </c>
      <c r="F1689" s="6">
        <v>19512</v>
      </c>
      <c r="G1689">
        <v>1952</v>
      </c>
      <c r="H1689" t="s">
        <v>3</v>
      </c>
      <c r="I1689">
        <f>IF(shipments[[#This Row],[Boxes]]&gt;0,shipments[[#This Row],[Amount]]/shipments[[#This Row],[Boxes]],"NA")</f>
        <v>9.9959016393442628</v>
      </c>
      <c r="J1689" t="str">
        <f>IF(shipments[[#This Row],[Order_Status]] = "Delivered","Yes","No")</f>
        <v>Yes</v>
      </c>
      <c r="K1689" t="str">
        <f>TEXT(shipments[[#This Row],[Shipdate]],"MMMM")</f>
        <v>April</v>
      </c>
      <c r="L1689">
        <f>YEAR(shipments[[#This Row],[Shipdate]])</f>
        <v>2024</v>
      </c>
    </row>
    <row r="1690" spans="1:12" x14ac:dyDescent="0.3">
      <c r="A1690" t="s">
        <v>1694</v>
      </c>
      <c r="B1690" t="s">
        <v>7950</v>
      </c>
      <c r="C1690" t="s">
        <v>7929</v>
      </c>
      <c r="D1690" t="s">
        <v>7934</v>
      </c>
      <c r="E1690" s="1">
        <v>45378</v>
      </c>
      <c r="F1690" s="6">
        <v>587.25</v>
      </c>
      <c r="G1690">
        <v>84</v>
      </c>
      <c r="H1690" t="s">
        <v>3</v>
      </c>
      <c r="I1690">
        <f>IF(shipments[[#This Row],[Boxes]]&gt;0,shipments[[#This Row],[Amount]]/shipments[[#This Row],[Boxes]],"NA")</f>
        <v>6.9910714285714288</v>
      </c>
      <c r="J1690" t="str">
        <f>IF(shipments[[#This Row],[Order_Status]] = "Delivered","Yes","No")</f>
        <v>Yes</v>
      </c>
      <c r="K1690" t="str">
        <f>TEXT(shipments[[#This Row],[Shipdate]],"MMMM")</f>
        <v>March</v>
      </c>
      <c r="L1690">
        <f>YEAR(shipments[[#This Row],[Shipdate]])</f>
        <v>2024</v>
      </c>
    </row>
    <row r="1691" spans="1:12" x14ac:dyDescent="0.3">
      <c r="A1691" t="s">
        <v>1695</v>
      </c>
      <c r="B1691" t="s">
        <v>7950</v>
      </c>
      <c r="C1691" t="s">
        <v>7929</v>
      </c>
      <c r="D1691" t="s">
        <v>7938</v>
      </c>
      <c r="E1691" s="1">
        <v>45198</v>
      </c>
      <c r="F1691" s="6">
        <v>8147.25</v>
      </c>
      <c r="G1691">
        <v>1164</v>
      </c>
      <c r="H1691" t="s">
        <v>3</v>
      </c>
      <c r="I1691">
        <f>IF(shipments[[#This Row],[Boxes]]&gt;0,shipments[[#This Row],[Amount]]/shipments[[#This Row],[Boxes]],"NA")</f>
        <v>6.9993556701030926</v>
      </c>
      <c r="J1691" t="str">
        <f>IF(shipments[[#This Row],[Order_Status]] = "Delivered","Yes","No")</f>
        <v>Yes</v>
      </c>
      <c r="K1691" t="str">
        <f>TEXT(shipments[[#This Row],[Shipdate]],"MMMM")</f>
        <v>September</v>
      </c>
      <c r="L1691">
        <f>YEAR(shipments[[#This Row],[Shipdate]])</f>
        <v>2023</v>
      </c>
    </row>
    <row r="1692" spans="1:12" x14ac:dyDescent="0.3">
      <c r="A1692" s="21" t="s">
        <v>1696</v>
      </c>
      <c r="B1692" s="21" t="s">
        <v>7950</v>
      </c>
      <c r="C1692" s="21" t="s">
        <v>7929</v>
      </c>
      <c r="D1692" s="21" t="s">
        <v>7934</v>
      </c>
      <c r="E1692" s="22">
        <v>45545</v>
      </c>
      <c r="F1692" s="23">
        <v>11299.5</v>
      </c>
      <c r="G1692" s="21">
        <v>1615</v>
      </c>
      <c r="H1692" s="21" t="s">
        <v>16</v>
      </c>
      <c r="I1692" s="21">
        <f>IF(shipments[[#This Row],[Boxes]]&gt;0,shipments[[#This Row],[Amount]]/shipments[[#This Row],[Boxes]],"NA")</f>
        <v>6.9965944272445819</v>
      </c>
      <c r="J1692" s="21" t="str">
        <f>IF(shipments[[#This Row],[Order_Status]] = "Delivered","Yes","No")</f>
        <v>No</v>
      </c>
      <c r="K1692" s="21" t="str">
        <f>TEXT(shipments[[#This Row],[Shipdate]],"MMMM")</f>
        <v>September</v>
      </c>
      <c r="L1692" s="21">
        <f>YEAR(shipments[[#This Row],[Shipdate]])</f>
        <v>2024</v>
      </c>
    </row>
    <row r="1693" spans="1:12" x14ac:dyDescent="0.3">
      <c r="A1693" t="s">
        <v>1697</v>
      </c>
      <c r="B1693" t="s">
        <v>7950</v>
      </c>
      <c r="C1693" t="s">
        <v>7929</v>
      </c>
      <c r="D1693" t="s">
        <v>7939</v>
      </c>
      <c r="E1693" s="1">
        <v>45210</v>
      </c>
      <c r="F1693" s="6">
        <v>4612.5</v>
      </c>
      <c r="G1693">
        <v>462</v>
      </c>
      <c r="H1693" t="s">
        <v>3</v>
      </c>
      <c r="I1693">
        <f>IF(shipments[[#This Row],[Boxes]]&gt;0,shipments[[#This Row],[Amount]]/shipments[[#This Row],[Boxes]],"NA")</f>
        <v>9.9837662337662341</v>
      </c>
      <c r="J1693" t="str">
        <f>IF(shipments[[#This Row],[Order_Status]] = "Delivered","Yes","No")</f>
        <v>Yes</v>
      </c>
      <c r="K1693" t="str">
        <f>TEXT(shipments[[#This Row],[Shipdate]],"MMMM")</f>
        <v>October</v>
      </c>
      <c r="L1693">
        <f>YEAR(shipments[[#This Row],[Shipdate]])</f>
        <v>2023</v>
      </c>
    </row>
    <row r="1694" spans="1:12" x14ac:dyDescent="0.3">
      <c r="A1694" s="21" t="s">
        <v>1698</v>
      </c>
      <c r="B1694" s="21" t="s">
        <v>7950</v>
      </c>
      <c r="C1694" s="21" t="s">
        <v>7930</v>
      </c>
      <c r="D1694" s="21" t="s">
        <v>7934</v>
      </c>
      <c r="E1694" s="22">
        <v>45481</v>
      </c>
      <c r="F1694" s="23">
        <v>2823.75</v>
      </c>
      <c r="G1694" s="21">
        <v>109</v>
      </c>
      <c r="H1694" s="21" t="s">
        <v>9</v>
      </c>
      <c r="I1694" s="21">
        <f>IF(shipments[[#This Row],[Boxes]]&gt;0,shipments[[#This Row],[Amount]]/shipments[[#This Row],[Boxes]],"NA")</f>
        <v>25.905963302752294</v>
      </c>
      <c r="J1694" s="21" t="str">
        <f>IF(shipments[[#This Row],[Order_Status]] = "Delivered","Yes","No")</f>
        <v>No</v>
      </c>
      <c r="K1694" s="21" t="str">
        <f>TEXT(shipments[[#This Row],[Shipdate]],"MMMM")</f>
        <v>July</v>
      </c>
      <c r="L1694" s="21">
        <f>YEAR(shipments[[#This Row],[Shipdate]])</f>
        <v>2024</v>
      </c>
    </row>
    <row r="1695" spans="1:12" x14ac:dyDescent="0.3">
      <c r="A1695" s="21" t="s">
        <v>1699</v>
      </c>
      <c r="B1695" s="21" t="s">
        <v>7950</v>
      </c>
      <c r="C1695" s="21" t="s">
        <v>7930</v>
      </c>
      <c r="D1695" s="21" t="s">
        <v>7935</v>
      </c>
      <c r="E1695" s="22">
        <v>45523</v>
      </c>
      <c r="F1695" s="23">
        <v>4653</v>
      </c>
      <c r="G1695" s="21">
        <v>187</v>
      </c>
      <c r="H1695" s="21" t="s">
        <v>9</v>
      </c>
      <c r="I1695" s="21">
        <f>IF(shipments[[#This Row],[Boxes]]&gt;0,shipments[[#This Row],[Amount]]/shipments[[#This Row],[Boxes]],"NA")</f>
        <v>24.882352941176471</v>
      </c>
      <c r="J1695" s="21" t="str">
        <f>IF(shipments[[#This Row],[Order_Status]] = "Delivered","Yes","No")</f>
        <v>No</v>
      </c>
      <c r="K1695" s="21" t="str">
        <f>TEXT(shipments[[#This Row],[Shipdate]],"MMMM")</f>
        <v>August</v>
      </c>
      <c r="L1695" s="21">
        <f>YEAR(shipments[[#This Row],[Shipdate]])</f>
        <v>2024</v>
      </c>
    </row>
    <row r="1696" spans="1:12" x14ac:dyDescent="0.3">
      <c r="A1696" s="21" t="s">
        <v>1700</v>
      </c>
      <c r="B1696" s="21" t="s">
        <v>7950</v>
      </c>
      <c r="C1696" s="21" t="s">
        <v>7930</v>
      </c>
      <c r="D1696" s="21" t="s">
        <v>7939</v>
      </c>
      <c r="E1696" s="22">
        <v>45449</v>
      </c>
      <c r="F1696" s="23">
        <v>7017.75</v>
      </c>
      <c r="G1696" s="21">
        <v>281</v>
      </c>
      <c r="H1696" s="21" t="s">
        <v>25</v>
      </c>
      <c r="I1696" s="21">
        <f>IF(shipments[[#This Row],[Boxes]]&gt;0,shipments[[#This Row],[Amount]]/shipments[[#This Row],[Boxes]],"NA")</f>
        <v>24.974199288256226</v>
      </c>
      <c r="J1696" s="21" t="str">
        <f>IF(shipments[[#This Row],[Order_Status]] = "Delivered","Yes","No")</f>
        <v>No</v>
      </c>
      <c r="K1696" s="21" t="str">
        <f>TEXT(shipments[[#This Row],[Shipdate]],"MMMM")</f>
        <v>June</v>
      </c>
      <c r="L1696" s="21">
        <f>YEAR(shipments[[#This Row],[Shipdate]])</f>
        <v>2024</v>
      </c>
    </row>
    <row r="1697" spans="1:12" x14ac:dyDescent="0.3">
      <c r="A1697" s="21" t="s">
        <v>1701</v>
      </c>
      <c r="B1697" s="21" t="s">
        <v>7950</v>
      </c>
      <c r="C1697" s="21" t="s">
        <v>7930</v>
      </c>
      <c r="D1697" s="21" t="s">
        <v>7938</v>
      </c>
      <c r="E1697" s="22">
        <v>45152</v>
      </c>
      <c r="F1697" s="23">
        <v>9497.25</v>
      </c>
      <c r="G1697" s="21">
        <v>328</v>
      </c>
      <c r="H1697" s="21" t="s">
        <v>25</v>
      </c>
      <c r="I1697" s="21">
        <f>IF(shipments[[#This Row],[Boxes]]&gt;0,shipments[[#This Row],[Amount]]/shipments[[#This Row],[Boxes]],"NA")</f>
        <v>28.955030487804876</v>
      </c>
      <c r="J1697" s="21" t="str">
        <f>IF(shipments[[#This Row],[Order_Status]] = "Delivered","Yes","No")</f>
        <v>No</v>
      </c>
      <c r="K1697" s="21" t="str">
        <f>TEXT(shipments[[#This Row],[Shipdate]],"MMMM")</f>
        <v>August</v>
      </c>
      <c r="L1697" s="21">
        <f>YEAR(shipments[[#This Row],[Shipdate]])</f>
        <v>2023</v>
      </c>
    </row>
    <row r="1698" spans="1:12" x14ac:dyDescent="0.3">
      <c r="A1698" t="s">
        <v>1702</v>
      </c>
      <c r="B1698" t="s">
        <v>7950</v>
      </c>
      <c r="C1698" t="s">
        <v>7931</v>
      </c>
      <c r="D1698" t="s">
        <v>7935</v>
      </c>
      <c r="E1698" s="1">
        <v>44943</v>
      </c>
      <c r="F1698" s="6">
        <v>20223</v>
      </c>
      <c r="G1698">
        <v>2528</v>
      </c>
      <c r="H1698" t="s">
        <v>3</v>
      </c>
      <c r="I1698">
        <f>IF(shipments[[#This Row],[Boxes]]&gt;0,shipments[[#This Row],[Amount]]/shipments[[#This Row],[Boxes]],"NA")</f>
        <v>7.9996044303797467</v>
      </c>
      <c r="J1698" t="str">
        <f>IF(shipments[[#This Row],[Order_Status]] = "Delivered","Yes","No")</f>
        <v>Yes</v>
      </c>
      <c r="K1698" t="str">
        <f>TEXT(shipments[[#This Row],[Shipdate]],"MMMM")</f>
        <v>January</v>
      </c>
      <c r="L1698">
        <f>YEAR(shipments[[#This Row],[Shipdate]])</f>
        <v>2023</v>
      </c>
    </row>
    <row r="1699" spans="1:12" x14ac:dyDescent="0.3">
      <c r="A1699" t="s">
        <v>1703</v>
      </c>
      <c r="B1699" t="s">
        <v>7950</v>
      </c>
      <c r="C1699" t="s">
        <v>7931</v>
      </c>
      <c r="D1699" t="s">
        <v>7935</v>
      </c>
      <c r="E1699" s="1">
        <v>44931</v>
      </c>
      <c r="F1699" s="6">
        <v>7974</v>
      </c>
      <c r="G1699">
        <v>725</v>
      </c>
      <c r="H1699" t="s">
        <v>3</v>
      </c>
      <c r="I1699">
        <f>IF(shipments[[#This Row],[Boxes]]&gt;0,shipments[[#This Row],[Amount]]/shipments[[#This Row],[Boxes]],"NA")</f>
        <v>10.998620689655173</v>
      </c>
      <c r="J1699" t="str">
        <f>IF(shipments[[#This Row],[Order_Status]] = "Delivered","Yes","No")</f>
        <v>Yes</v>
      </c>
      <c r="K1699" t="str">
        <f>TEXT(shipments[[#This Row],[Shipdate]],"MMMM")</f>
        <v>January</v>
      </c>
      <c r="L1699">
        <f>YEAR(shipments[[#This Row],[Shipdate]])</f>
        <v>2023</v>
      </c>
    </row>
    <row r="1700" spans="1:12" x14ac:dyDescent="0.3">
      <c r="A1700" t="s">
        <v>1704</v>
      </c>
      <c r="B1700" t="s">
        <v>7950</v>
      </c>
      <c r="C1700" t="s">
        <v>7931</v>
      </c>
      <c r="D1700" t="s">
        <v>7934</v>
      </c>
      <c r="E1700" s="1">
        <v>45412</v>
      </c>
      <c r="F1700" s="6">
        <v>21615.75</v>
      </c>
      <c r="G1700">
        <v>2702</v>
      </c>
      <c r="H1700" t="s">
        <v>3</v>
      </c>
      <c r="I1700">
        <f>IF(shipments[[#This Row],[Boxes]]&gt;0,shipments[[#This Row],[Amount]]/shipments[[#This Row],[Boxes]],"NA")</f>
        <v>7.9999074759437452</v>
      </c>
      <c r="J1700" t="str">
        <f>IF(shipments[[#This Row],[Order_Status]] = "Delivered","Yes","No")</f>
        <v>Yes</v>
      </c>
      <c r="K1700" t="str">
        <f>TEXT(shipments[[#This Row],[Shipdate]],"MMMM")</f>
        <v>April</v>
      </c>
      <c r="L1700">
        <f>YEAR(shipments[[#This Row],[Shipdate]])</f>
        <v>2024</v>
      </c>
    </row>
    <row r="1701" spans="1:12" x14ac:dyDescent="0.3">
      <c r="A1701" t="s">
        <v>1705</v>
      </c>
      <c r="B1701" t="s">
        <v>7950</v>
      </c>
      <c r="C1701" t="s">
        <v>7932</v>
      </c>
      <c r="D1701" t="s">
        <v>7934</v>
      </c>
      <c r="E1701" s="1">
        <v>45399</v>
      </c>
      <c r="F1701" s="6">
        <v>5908.5</v>
      </c>
      <c r="G1701">
        <v>538</v>
      </c>
      <c r="H1701" t="s">
        <v>3</v>
      </c>
      <c r="I1701">
        <f>IF(shipments[[#This Row],[Boxes]]&gt;0,shipments[[#This Row],[Amount]]/shipments[[#This Row],[Boxes]],"NA")</f>
        <v>10.982342007434944</v>
      </c>
      <c r="J1701" t="str">
        <f>IF(shipments[[#This Row],[Order_Status]] = "Delivered","Yes","No")</f>
        <v>Yes</v>
      </c>
      <c r="K1701" t="str">
        <f>TEXT(shipments[[#This Row],[Shipdate]],"MMMM")</f>
        <v>April</v>
      </c>
      <c r="L1701">
        <f>YEAR(shipments[[#This Row],[Shipdate]])</f>
        <v>2024</v>
      </c>
    </row>
    <row r="1702" spans="1:12" x14ac:dyDescent="0.3">
      <c r="A1702" s="21" t="s">
        <v>1706</v>
      </c>
      <c r="B1702" s="21" t="s">
        <v>7950</v>
      </c>
      <c r="C1702" s="21" t="s">
        <v>7932</v>
      </c>
      <c r="D1702" s="21" t="s">
        <v>7935</v>
      </c>
      <c r="E1702" s="22">
        <v>45516</v>
      </c>
      <c r="F1702" s="23">
        <v>5496.75</v>
      </c>
      <c r="G1702" s="21">
        <v>688</v>
      </c>
      <c r="H1702" s="21" t="s">
        <v>9</v>
      </c>
      <c r="I1702" s="21">
        <f>IF(shipments[[#This Row],[Boxes]]&gt;0,shipments[[#This Row],[Amount]]/shipments[[#This Row],[Boxes]],"NA")</f>
        <v>7.9894622093023253</v>
      </c>
      <c r="J1702" s="21" t="str">
        <f>IF(shipments[[#This Row],[Order_Status]] = "Delivered","Yes","No")</f>
        <v>No</v>
      </c>
      <c r="K1702" s="21" t="str">
        <f>TEXT(shipments[[#This Row],[Shipdate]],"MMMM")</f>
        <v>August</v>
      </c>
      <c r="L1702" s="21">
        <f>YEAR(shipments[[#This Row],[Shipdate]])</f>
        <v>2024</v>
      </c>
    </row>
    <row r="1703" spans="1:12" x14ac:dyDescent="0.3">
      <c r="A1703" t="s">
        <v>1707</v>
      </c>
      <c r="B1703" t="s">
        <v>7950</v>
      </c>
      <c r="C1703" t="s">
        <v>7932</v>
      </c>
      <c r="D1703" t="s">
        <v>7939</v>
      </c>
      <c r="E1703" s="1">
        <v>45288</v>
      </c>
      <c r="F1703" s="6">
        <v>715.5</v>
      </c>
      <c r="G1703">
        <v>103</v>
      </c>
      <c r="H1703" t="s">
        <v>3</v>
      </c>
      <c r="I1703">
        <f>IF(shipments[[#This Row],[Boxes]]&gt;0,shipments[[#This Row],[Amount]]/shipments[[#This Row],[Boxes]],"NA")</f>
        <v>6.9466019417475726</v>
      </c>
      <c r="J1703" t="str">
        <f>IF(shipments[[#This Row],[Order_Status]] = "Delivered","Yes","No")</f>
        <v>Yes</v>
      </c>
      <c r="K1703" t="str">
        <f>TEXT(shipments[[#This Row],[Shipdate]],"MMMM")</f>
        <v>December</v>
      </c>
      <c r="L1703">
        <f>YEAR(shipments[[#This Row],[Shipdate]])</f>
        <v>2023</v>
      </c>
    </row>
    <row r="1704" spans="1:12" x14ac:dyDescent="0.3">
      <c r="A1704" t="s">
        <v>1708</v>
      </c>
      <c r="B1704" t="s">
        <v>7950</v>
      </c>
      <c r="C1704" t="s">
        <v>7932</v>
      </c>
      <c r="D1704" t="s">
        <v>7936</v>
      </c>
      <c r="E1704" s="1">
        <v>44932</v>
      </c>
      <c r="F1704" s="6">
        <v>560.25</v>
      </c>
      <c r="G1704">
        <v>71</v>
      </c>
      <c r="H1704" t="s">
        <v>3</v>
      </c>
      <c r="I1704">
        <f>IF(shipments[[#This Row],[Boxes]]&gt;0,shipments[[#This Row],[Amount]]/shipments[[#This Row],[Boxes]],"NA")</f>
        <v>7.890845070422535</v>
      </c>
      <c r="J1704" t="str">
        <f>IF(shipments[[#This Row],[Order_Status]] = "Delivered","Yes","No")</f>
        <v>Yes</v>
      </c>
      <c r="K1704" t="str">
        <f>TEXT(shipments[[#This Row],[Shipdate]],"MMMM")</f>
        <v>January</v>
      </c>
      <c r="L1704">
        <f>YEAR(shipments[[#This Row],[Shipdate]])</f>
        <v>2023</v>
      </c>
    </row>
    <row r="1705" spans="1:12" x14ac:dyDescent="0.3">
      <c r="A1705" t="s">
        <v>1709</v>
      </c>
      <c r="B1705" t="s">
        <v>7950</v>
      </c>
      <c r="C1705" t="s">
        <v>7932</v>
      </c>
      <c r="D1705" t="s">
        <v>7938</v>
      </c>
      <c r="E1705" s="1">
        <v>45471</v>
      </c>
      <c r="F1705" s="6">
        <v>5382</v>
      </c>
      <c r="G1705">
        <v>598</v>
      </c>
      <c r="H1705" t="s">
        <v>3</v>
      </c>
      <c r="I1705">
        <f>IF(shipments[[#This Row],[Boxes]]&gt;0,shipments[[#This Row],[Amount]]/shipments[[#This Row],[Boxes]],"NA")</f>
        <v>9</v>
      </c>
      <c r="J1705" t="str">
        <f>IF(shipments[[#This Row],[Order_Status]] = "Delivered","Yes","No")</f>
        <v>Yes</v>
      </c>
      <c r="K1705" t="str">
        <f>TEXT(shipments[[#This Row],[Shipdate]],"MMMM")</f>
        <v>June</v>
      </c>
      <c r="L1705">
        <f>YEAR(shipments[[#This Row],[Shipdate]])</f>
        <v>2024</v>
      </c>
    </row>
    <row r="1706" spans="1:12" x14ac:dyDescent="0.3">
      <c r="A1706" t="s">
        <v>1710</v>
      </c>
      <c r="B1706" t="s">
        <v>7950</v>
      </c>
      <c r="C1706" t="s">
        <v>7933</v>
      </c>
      <c r="D1706" t="s">
        <v>7935</v>
      </c>
      <c r="E1706" s="1">
        <v>45441</v>
      </c>
      <c r="F1706" s="6">
        <v>4745.25</v>
      </c>
      <c r="G1706">
        <v>226</v>
      </c>
      <c r="H1706" t="s">
        <v>3</v>
      </c>
      <c r="I1706">
        <f>IF(shipments[[#This Row],[Boxes]]&gt;0,shipments[[#This Row],[Amount]]/shipments[[#This Row],[Boxes]],"NA")</f>
        <v>20.996681415929203</v>
      </c>
      <c r="J1706" t="str">
        <f>IF(shipments[[#This Row],[Order_Status]] = "Delivered","Yes","No")</f>
        <v>Yes</v>
      </c>
      <c r="K1706" t="str">
        <f>TEXT(shipments[[#This Row],[Shipdate]],"MMMM")</f>
        <v>May</v>
      </c>
      <c r="L1706">
        <f>YEAR(shipments[[#This Row],[Shipdate]])</f>
        <v>2024</v>
      </c>
    </row>
    <row r="1707" spans="1:12" x14ac:dyDescent="0.3">
      <c r="A1707" t="s">
        <v>1711</v>
      </c>
      <c r="B1707" t="s">
        <v>7950</v>
      </c>
      <c r="C1707" t="s">
        <v>7933</v>
      </c>
      <c r="D1707" t="s">
        <v>7939</v>
      </c>
      <c r="E1707" s="1">
        <v>45211</v>
      </c>
      <c r="F1707" s="6">
        <v>10341</v>
      </c>
      <c r="G1707">
        <v>545</v>
      </c>
      <c r="H1707" t="s">
        <v>3</v>
      </c>
      <c r="I1707">
        <f>IF(shipments[[#This Row],[Boxes]]&gt;0,shipments[[#This Row],[Amount]]/shipments[[#This Row],[Boxes]],"NA")</f>
        <v>18.974311926605505</v>
      </c>
      <c r="J1707" t="str">
        <f>IF(shipments[[#This Row],[Order_Status]] = "Delivered","Yes","No")</f>
        <v>Yes</v>
      </c>
      <c r="K1707" t="str">
        <f>TEXT(shipments[[#This Row],[Shipdate]],"MMMM")</f>
        <v>October</v>
      </c>
      <c r="L1707">
        <f>YEAR(shipments[[#This Row],[Shipdate]])</f>
        <v>2023</v>
      </c>
    </row>
    <row r="1708" spans="1:12" x14ac:dyDescent="0.3">
      <c r="A1708" t="s">
        <v>1712</v>
      </c>
      <c r="B1708" t="s">
        <v>7950</v>
      </c>
      <c r="C1708" t="s">
        <v>7912</v>
      </c>
      <c r="D1708" t="s">
        <v>7936</v>
      </c>
      <c r="E1708" s="1">
        <v>45428</v>
      </c>
      <c r="F1708" s="6">
        <v>2758.5</v>
      </c>
      <c r="G1708">
        <v>213</v>
      </c>
      <c r="H1708" t="s">
        <v>3</v>
      </c>
      <c r="I1708">
        <f>IF(shipments[[#This Row],[Boxes]]&gt;0,shipments[[#This Row],[Amount]]/shipments[[#This Row],[Boxes]],"NA")</f>
        <v>12.950704225352112</v>
      </c>
      <c r="J1708" t="str">
        <f>IF(shipments[[#This Row],[Order_Status]] = "Delivered","Yes","No")</f>
        <v>Yes</v>
      </c>
      <c r="K1708" t="str">
        <f>TEXT(shipments[[#This Row],[Shipdate]],"MMMM")</f>
        <v>May</v>
      </c>
      <c r="L1708">
        <f>YEAR(shipments[[#This Row],[Shipdate]])</f>
        <v>2024</v>
      </c>
    </row>
    <row r="1709" spans="1:12" x14ac:dyDescent="0.3">
      <c r="A1709" t="s">
        <v>1713</v>
      </c>
      <c r="B1709" t="s">
        <v>7950</v>
      </c>
      <c r="C1709" t="s">
        <v>7913</v>
      </c>
      <c r="D1709" t="s">
        <v>7934</v>
      </c>
      <c r="E1709" s="1">
        <v>45363</v>
      </c>
      <c r="F1709" s="6">
        <v>5550.75</v>
      </c>
      <c r="G1709">
        <v>371</v>
      </c>
      <c r="H1709" t="s">
        <v>3</v>
      </c>
      <c r="I1709">
        <f>IF(shipments[[#This Row],[Boxes]]&gt;0,shipments[[#This Row],[Amount]]/shipments[[#This Row],[Boxes]],"NA")</f>
        <v>14.961590296495958</v>
      </c>
      <c r="J1709" t="str">
        <f>IF(shipments[[#This Row],[Order_Status]] = "Delivered","Yes","No")</f>
        <v>Yes</v>
      </c>
      <c r="K1709" t="str">
        <f>TEXT(shipments[[#This Row],[Shipdate]],"MMMM")</f>
        <v>March</v>
      </c>
      <c r="L1709">
        <f>YEAR(shipments[[#This Row],[Shipdate]])</f>
        <v>2024</v>
      </c>
    </row>
    <row r="1710" spans="1:12" x14ac:dyDescent="0.3">
      <c r="A1710" t="s">
        <v>1714</v>
      </c>
      <c r="B1710" t="s">
        <v>7950</v>
      </c>
      <c r="C1710" t="s">
        <v>7913</v>
      </c>
      <c r="D1710" t="s">
        <v>7939</v>
      </c>
      <c r="E1710" s="1">
        <v>45118</v>
      </c>
      <c r="F1710" s="6">
        <v>294.75</v>
      </c>
      <c r="G1710">
        <v>22</v>
      </c>
      <c r="H1710" t="s">
        <v>3</v>
      </c>
      <c r="I1710">
        <f>IF(shipments[[#This Row],[Boxes]]&gt;0,shipments[[#This Row],[Amount]]/shipments[[#This Row],[Boxes]],"NA")</f>
        <v>13.397727272727273</v>
      </c>
      <c r="J1710" t="str">
        <f>IF(shipments[[#This Row],[Order_Status]] = "Delivered","Yes","No")</f>
        <v>Yes</v>
      </c>
      <c r="K1710" t="str">
        <f>TEXT(shipments[[#This Row],[Shipdate]],"MMMM")</f>
        <v>July</v>
      </c>
      <c r="L1710">
        <f>YEAR(shipments[[#This Row],[Shipdate]])</f>
        <v>2023</v>
      </c>
    </row>
    <row r="1711" spans="1:12" x14ac:dyDescent="0.3">
      <c r="A1711" s="21" t="s">
        <v>1715</v>
      </c>
      <c r="B1711" s="21" t="s">
        <v>7950</v>
      </c>
      <c r="C1711" s="21" t="s">
        <v>7915</v>
      </c>
      <c r="D1711" s="21" t="s">
        <v>7934</v>
      </c>
      <c r="E1711" s="22">
        <v>45495</v>
      </c>
      <c r="F1711" s="23">
        <v>1001.25</v>
      </c>
      <c r="G1711" s="21">
        <v>167</v>
      </c>
      <c r="H1711" s="21" t="s">
        <v>9</v>
      </c>
      <c r="I1711" s="21">
        <f>IF(shipments[[#This Row],[Boxes]]&gt;0,shipments[[#This Row],[Amount]]/shipments[[#This Row],[Boxes]],"NA")</f>
        <v>5.9955089820359282</v>
      </c>
      <c r="J1711" s="21" t="str">
        <f>IF(shipments[[#This Row],[Order_Status]] = "Delivered","Yes","No")</f>
        <v>No</v>
      </c>
      <c r="K1711" s="21" t="str">
        <f>TEXT(shipments[[#This Row],[Shipdate]],"MMMM")</f>
        <v>July</v>
      </c>
      <c r="L1711" s="21">
        <f>YEAR(shipments[[#This Row],[Shipdate]])</f>
        <v>2024</v>
      </c>
    </row>
    <row r="1712" spans="1:12" x14ac:dyDescent="0.3">
      <c r="A1712" s="21" t="s">
        <v>1716</v>
      </c>
      <c r="B1712" s="21" t="s">
        <v>7950</v>
      </c>
      <c r="C1712" s="21" t="s">
        <v>7915</v>
      </c>
      <c r="D1712" s="21" t="s">
        <v>7938</v>
      </c>
      <c r="E1712" s="22">
        <v>45029</v>
      </c>
      <c r="F1712" s="23">
        <v>1122.75</v>
      </c>
      <c r="G1712" s="21">
        <v>188</v>
      </c>
      <c r="H1712" s="21" t="s">
        <v>25</v>
      </c>
      <c r="I1712" s="21">
        <f>IF(shipments[[#This Row],[Boxes]]&gt;0,shipments[[#This Row],[Amount]]/shipments[[#This Row],[Boxes]],"NA")</f>
        <v>5.9720744680851068</v>
      </c>
      <c r="J1712" s="21" t="str">
        <f>IF(shipments[[#This Row],[Order_Status]] = "Delivered","Yes","No")</f>
        <v>No</v>
      </c>
      <c r="K1712" s="21" t="str">
        <f>TEXT(shipments[[#This Row],[Shipdate]],"MMMM")</f>
        <v>April</v>
      </c>
      <c r="L1712" s="21">
        <f>YEAR(shipments[[#This Row],[Shipdate]])</f>
        <v>2023</v>
      </c>
    </row>
    <row r="1713" spans="1:12" x14ac:dyDescent="0.3">
      <c r="A1713" t="s">
        <v>1717</v>
      </c>
      <c r="B1713" t="s">
        <v>7950</v>
      </c>
      <c r="C1713" t="s">
        <v>7915</v>
      </c>
      <c r="D1713" t="s">
        <v>7939</v>
      </c>
      <c r="E1713" s="1">
        <v>45036</v>
      </c>
      <c r="F1713" s="6">
        <v>10289.25</v>
      </c>
      <c r="G1713">
        <v>1715</v>
      </c>
      <c r="H1713" t="s">
        <v>3</v>
      </c>
      <c r="I1713">
        <f>IF(shipments[[#This Row],[Boxes]]&gt;0,shipments[[#This Row],[Amount]]/shipments[[#This Row],[Boxes]],"NA")</f>
        <v>5.9995626822157435</v>
      </c>
      <c r="J1713" t="str">
        <f>IF(shipments[[#This Row],[Order_Status]] = "Delivered","Yes","No")</f>
        <v>Yes</v>
      </c>
      <c r="K1713" t="str">
        <f>TEXT(shipments[[#This Row],[Shipdate]],"MMMM")</f>
        <v>April</v>
      </c>
      <c r="L1713">
        <f>YEAR(shipments[[#This Row],[Shipdate]])</f>
        <v>2023</v>
      </c>
    </row>
    <row r="1714" spans="1:12" x14ac:dyDescent="0.3">
      <c r="A1714" t="s">
        <v>1718</v>
      </c>
      <c r="B1714" t="s">
        <v>7950</v>
      </c>
      <c r="C1714" t="s">
        <v>7915</v>
      </c>
      <c r="D1714" t="s">
        <v>7934</v>
      </c>
      <c r="E1714" s="1">
        <v>45257</v>
      </c>
      <c r="F1714" s="6">
        <v>12647.25</v>
      </c>
      <c r="G1714">
        <v>2530</v>
      </c>
      <c r="H1714" t="s">
        <v>3</v>
      </c>
      <c r="I1714">
        <f>IF(shipments[[#This Row],[Boxes]]&gt;0,shipments[[#This Row],[Amount]]/shipments[[#This Row],[Boxes]],"NA")</f>
        <v>4.9989130434782609</v>
      </c>
      <c r="J1714" t="str">
        <f>IF(shipments[[#This Row],[Order_Status]] = "Delivered","Yes","No")</f>
        <v>Yes</v>
      </c>
      <c r="K1714" t="str">
        <f>TEXT(shipments[[#This Row],[Shipdate]],"MMMM")</f>
        <v>November</v>
      </c>
      <c r="L1714">
        <f>YEAR(shipments[[#This Row],[Shipdate]])</f>
        <v>2023</v>
      </c>
    </row>
    <row r="1715" spans="1:12" x14ac:dyDescent="0.3">
      <c r="A1715" t="s">
        <v>1719</v>
      </c>
      <c r="B1715" t="s">
        <v>7950</v>
      </c>
      <c r="C1715" t="s">
        <v>7916</v>
      </c>
      <c r="D1715" t="s">
        <v>7938</v>
      </c>
      <c r="E1715" s="1">
        <v>45330</v>
      </c>
      <c r="F1715" s="6">
        <v>4122</v>
      </c>
      <c r="G1715">
        <v>516</v>
      </c>
      <c r="H1715" t="s">
        <v>3</v>
      </c>
      <c r="I1715">
        <f>IF(shipments[[#This Row],[Boxes]]&gt;0,shipments[[#This Row],[Amount]]/shipments[[#This Row],[Boxes]],"NA")</f>
        <v>7.9883720930232558</v>
      </c>
      <c r="J1715" t="str">
        <f>IF(shipments[[#This Row],[Order_Status]] = "Delivered","Yes","No")</f>
        <v>Yes</v>
      </c>
      <c r="K1715" t="str">
        <f>TEXT(shipments[[#This Row],[Shipdate]],"MMMM")</f>
        <v>February</v>
      </c>
      <c r="L1715">
        <f>YEAR(shipments[[#This Row],[Shipdate]])</f>
        <v>2024</v>
      </c>
    </row>
    <row r="1716" spans="1:12" x14ac:dyDescent="0.3">
      <c r="A1716" s="21" t="s">
        <v>1720</v>
      </c>
      <c r="B1716" s="21" t="s">
        <v>7950</v>
      </c>
      <c r="C1716" s="21" t="s">
        <v>7916</v>
      </c>
      <c r="D1716" s="21" t="s">
        <v>7934</v>
      </c>
      <c r="E1716" s="22">
        <v>45547</v>
      </c>
      <c r="F1716" s="23">
        <v>479.25</v>
      </c>
      <c r="G1716" s="21">
        <v>69</v>
      </c>
      <c r="H1716" s="21" t="s">
        <v>16</v>
      </c>
      <c r="I1716" s="21">
        <f>IF(shipments[[#This Row],[Boxes]]&gt;0,shipments[[#This Row],[Amount]]/shipments[[#This Row],[Boxes]],"NA")</f>
        <v>6.9456521739130439</v>
      </c>
      <c r="J1716" s="21" t="str">
        <f>IF(shipments[[#This Row],[Order_Status]] = "Delivered","Yes","No")</f>
        <v>No</v>
      </c>
      <c r="K1716" s="21" t="str">
        <f>TEXT(shipments[[#This Row],[Shipdate]],"MMMM")</f>
        <v>September</v>
      </c>
      <c r="L1716" s="21">
        <f>YEAR(shipments[[#This Row],[Shipdate]])</f>
        <v>2024</v>
      </c>
    </row>
    <row r="1717" spans="1:12" x14ac:dyDescent="0.3">
      <c r="A1717" t="s">
        <v>1721</v>
      </c>
      <c r="B1717" t="s">
        <v>7950</v>
      </c>
      <c r="C1717" t="s">
        <v>7916</v>
      </c>
      <c r="D1717" t="s">
        <v>7939</v>
      </c>
      <c r="E1717" s="1">
        <v>45328</v>
      </c>
      <c r="F1717" s="6">
        <v>4691.25</v>
      </c>
      <c r="G1717">
        <v>671</v>
      </c>
      <c r="H1717" t="s">
        <v>3</v>
      </c>
      <c r="I1717">
        <f>IF(shipments[[#This Row],[Boxes]]&gt;0,shipments[[#This Row],[Amount]]/shipments[[#This Row],[Boxes]],"NA")</f>
        <v>6.9914307004470935</v>
      </c>
      <c r="J1717" t="str">
        <f>IF(shipments[[#This Row],[Order_Status]] = "Delivered","Yes","No")</f>
        <v>Yes</v>
      </c>
      <c r="K1717" t="str">
        <f>TEXT(shipments[[#This Row],[Shipdate]],"MMMM")</f>
        <v>February</v>
      </c>
      <c r="L1717">
        <f>YEAR(shipments[[#This Row],[Shipdate]])</f>
        <v>2024</v>
      </c>
    </row>
    <row r="1718" spans="1:12" x14ac:dyDescent="0.3">
      <c r="A1718" t="s">
        <v>1722</v>
      </c>
      <c r="B1718" t="s">
        <v>7950</v>
      </c>
      <c r="C1718" t="s">
        <v>7916</v>
      </c>
      <c r="D1718" t="s">
        <v>7939</v>
      </c>
      <c r="E1718" s="1">
        <v>44966</v>
      </c>
      <c r="F1718" s="6">
        <v>184.5</v>
      </c>
      <c r="G1718">
        <v>27</v>
      </c>
      <c r="H1718" t="s">
        <v>3</v>
      </c>
      <c r="I1718">
        <f>IF(shipments[[#This Row],[Boxes]]&gt;0,shipments[[#This Row],[Amount]]/shipments[[#This Row],[Boxes]],"NA")</f>
        <v>6.833333333333333</v>
      </c>
      <c r="J1718" t="str">
        <f>IF(shipments[[#This Row],[Order_Status]] = "Delivered","Yes","No")</f>
        <v>Yes</v>
      </c>
      <c r="K1718" t="str">
        <f>TEXT(shipments[[#This Row],[Shipdate]],"MMMM")</f>
        <v>February</v>
      </c>
      <c r="L1718">
        <f>YEAR(shipments[[#This Row],[Shipdate]])</f>
        <v>2023</v>
      </c>
    </row>
    <row r="1719" spans="1:12" x14ac:dyDescent="0.3">
      <c r="A1719" t="s">
        <v>1723</v>
      </c>
      <c r="B1719" t="s">
        <v>7950</v>
      </c>
      <c r="C1719" t="s">
        <v>7916</v>
      </c>
      <c r="D1719" t="s">
        <v>7935</v>
      </c>
      <c r="E1719" s="1">
        <v>45372</v>
      </c>
      <c r="F1719" s="6">
        <v>7562.25</v>
      </c>
      <c r="G1719">
        <v>1081</v>
      </c>
      <c r="H1719" t="s">
        <v>3</v>
      </c>
      <c r="I1719">
        <f>IF(shipments[[#This Row],[Boxes]]&gt;0,shipments[[#This Row],[Amount]]/shipments[[#This Row],[Boxes]],"NA")</f>
        <v>6.9956059204440333</v>
      </c>
      <c r="J1719" t="str">
        <f>IF(shipments[[#This Row],[Order_Status]] = "Delivered","Yes","No")</f>
        <v>Yes</v>
      </c>
      <c r="K1719" t="str">
        <f>TEXT(shipments[[#This Row],[Shipdate]],"MMMM")</f>
        <v>March</v>
      </c>
      <c r="L1719">
        <f>YEAR(shipments[[#This Row],[Shipdate]])</f>
        <v>2024</v>
      </c>
    </row>
    <row r="1720" spans="1:12" x14ac:dyDescent="0.3">
      <c r="A1720" s="21" t="s">
        <v>1724</v>
      </c>
      <c r="B1720" s="21" t="s">
        <v>7950</v>
      </c>
      <c r="C1720" s="21" t="s">
        <v>7916</v>
      </c>
      <c r="D1720" s="21" t="s">
        <v>7936</v>
      </c>
      <c r="E1720" s="22">
        <v>45495</v>
      </c>
      <c r="F1720" s="23">
        <v>3438</v>
      </c>
      <c r="G1720" s="21">
        <v>688</v>
      </c>
      <c r="H1720" s="21" t="s">
        <v>9</v>
      </c>
      <c r="I1720" s="21">
        <f>IF(shipments[[#This Row],[Boxes]]&gt;0,shipments[[#This Row],[Amount]]/shipments[[#This Row],[Boxes]],"NA")</f>
        <v>4.9970930232558137</v>
      </c>
      <c r="J1720" s="21" t="str">
        <f>IF(shipments[[#This Row],[Order_Status]] = "Delivered","Yes","No")</f>
        <v>No</v>
      </c>
      <c r="K1720" s="21" t="str">
        <f>TEXT(shipments[[#This Row],[Shipdate]],"MMMM")</f>
        <v>July</v>
      </c>
      <c r="L1720" s="21">
        <f>YEAR(shipments[[#This Row],[Shipdate]])</f>
        <v>2024</v>
      </c>
    </row>
    <row r="1721" spans="1:12" x14ac:dyDescent="0.3">
      <c r="A1721" t="s">
        <v>1725</v>
      </c>
      <c r="B1721" t="s">
        <v>7950</v>
      </c>
      <c r="C1721" t="s">
        <v>7917</v>
      </c>
      <c r="D1721" t="s">
        <v>7938</v>
      </c>
      <c r="E1721" s="1">
        <v>45404</v>
      </c>
      <c r="F1721" s="6">
        <v>2245.5</v>
      </c>
      <c r="G1721">
        <v>81</v>
      </c>
      <c r="H1721" t="s">
        <v>3</v>
      </c>
      <c r="I1721">
        <f>IF(shipments[[#This Row],[Boxes]]&gt;0,shipments[[#This Row],[Amount]]/shipments[[#This Row],[Boxes]],"NA")</f>
        <v>27.722222222222221</v>
      </c>
      <c r="J1721" t="str">
        <f>IF(shipments[[#This Row],[Order_Status]] = "Delivered","Yes","No")</f>
        <v>Yes</v>
      </c>
      <c r="K1721" t="str">
        <f>TEXT(shipments[[#This Row],[Shipdate]],"MMMM")</f>
        <v>April</v>
      </c>
      <c r="L1721">
        <f>YEAR(shipments[[#This Row],[Shipdate]])</f>
        <v>2024</v>
      </c>
    </row>
    <row r="1722" spans="1:12" x14ac:dyDescent="0.3">
      <c r="A1722" t="s">
        <v>1726</v>
      </c>
      <c r="B1722" t="s">
        <v>7950</v>
      </c>
      <c r="C1722" t="s">
        <v>7917</v>
      </c>
      <c r="D1722" t="s">
        <v>7936</v>
      </c>
      <c r="E1722" s="1">
        <v>45030</v>
      </c>
      <c r="F1722" s="6">
        <v>747</v>
      </c>
      <c r="G1722">
        <v>28</v>
      </c>
      <c r="H1722" t="s">
        <v>3</v>
      </c>
      <c r="I1722">
        <f>IF(shipments[[#This Row],[Boxes]]&gt;0,shipments[[#This Row],[Amount]]/shipments[[#This Row],[Boxes]],"NA")</f>
        <v>26.678571428571427</v>
      </c>
      <c r="J1722" t="str">
        <f>IF(shipments[[#This Row],[Order_Status]] = "Delivered","Yes","No")</f>
        <v>Yes</v>
      </c>
      <c r="K1722" t="str">
        <f>TEXT(shipments[[#This Row],[Shipdate]],"MMMM")</f>
        <v>April</v>
      </c>
      <c r="L1722">
        <f>YEAR(shipments[[#This Row],[Shipdate]])</f>
        <v>2023</v>
      </c>
    </row>
    <row r="1723" spans="1:12" x14ac:dyDescent="0.3">
      <c r="A1723" s="21" t="s">
        <v>1727</v>
      </c>
      <c r="B1723" s="21" t="s">
        <v>7950</v>
      </c>
      <c r="C1723" s="21" t="s">
        <v>7918</v>
      </c>
      <c r="D1723" s="21" t="s">
        <v>7935</v>
      </c>
      <c r="E1723" s="22">
        <v>45530</v>
      </c>
      <c r="F1723" s="23">
        <v>5850</v>
      </c>
      <c r="G1723" s="21">
        <v>244</v>
      </c>
      <c r="H1723" s="21" t="s">
        <v>9</v>
      </c>
      <c r="I1723" s="21">
        <f>IF(shipments[[#This Row],[Boxes]]&gt;0,shipments[[#This Row],[Amount]]/shipments[[#This Row],[Boxes]],"NA")</f>
        <v>23.975409836065573</v>
      </c>
      <c r="J1723" s="21" t="str">
        <f>IF(shipments[[#This Row],[Order_Status]] = "Delivered","Yes","No")</f>
        <v>No</v>
      </c>
      <c r="K1723" s="21" t="str">
        <f>TEXT(shipments[[#This Row],[Shipdate]],"MMMM")</f>
        <v>August</v>
      </c>
      <c r="L1723" s="21">
        <f>YEAR(shipments[[#This Row],[Shipdate]])</f>
        <v>2024</v>
      </c>
    </row>
    <row r="1724" spans="1:12" x14ac:dyDescent="0.3">
      <c r="A1724" s="21" t="s">
        <v>1728</v>
      </c>
      <c r="B1724" s="21" t="s">
        <v>7950</v>
      </c>
      <c r="C1724" s="21" t="s">
        <v>7918</v>
      </c>
      <c r="D1724" s="21" t="s">
        <v>7936</v>
      </c>
      <c r="E1724" s="22">
        <v>45502</v>
      </c>
      <c r="F1724" s="23">
        <v>6594.75</v>
      </c>
      <c r="G1724" s="21">
        <v>275</v>
      </c>
      <c r="H1724" s="21" t="s">
        <v>9</v>
      </c>
      <c r="I1724" s="21">
        <f>IF(shipments[[#This Row],[Boxes]]&gt;0,shipments[[#This Row],[Amount]]/shipments[[#This Row],[Boxes]],"NA")</f>
        <v>23.980909090909091</v>
      </c>
      <c r="J1724" s="21" t="str">
        <f>IF(shipments[[#This Row],[Order_Status]] = "Delivered","Yes","No")</f>
        <v>No</v>
      </c>
      <c r="K1724" s="21" t="str">
        <f>TEXT(shipments[[#This Row],[Shipdate]],"MMMM")</f>
        <v>July</v>
      </c>
      <c r="L1724" s="21">
        <f>YEAR(shipments[[#This Row],[Shipdate]])</f>
        <v>2024</v>
      </c>
    </row>
    <row r="1725" spans="1:12" x14ac:dyDescent="0.3">
      <c r="A1725" t="s">
        <v>1729</v>
      </c>
      <c r="B1725" t="s">
        <v>7950</v>
      </c>
      <c r="C1725" t="s">
        <v>7919</v>
      </c>
      <c r="D1725" t="s">
        <v>7935</v>
      </c>
      <c r="E1725" s="1">
        <v>45286</v>
      </c>
      <c r="F1725" s="6">
        <v>13061.25</v>
      </c>
      <c r="G1725">
        <v>622</v>
      </c>
      <c r="H1725" t="s">
        <v>3</v>
      </c>
      <c r="I1725">
        <f>IF(shipments[[#This Row],[Boxes]]&gt;0,shipments[[#This Row],[Amount]]/shipments[[#This Row],[Boxes]],"NA")</f>
        <v>20.998794212218648</v>
      </c>
      <c r="J1725" t="str">
        <f>IF(shipments[[#This Row],[Order_Status]] = "Delivered","Yes","No")</f>
        <v>Yes</v>
      </c>
      <c r="K1725" t="str">
        <f>TEXT(shipments[[#This Row],[Shipdate]],"MMMM")</f>
        <v>December</v>
      </c>
      <c r="L1725">
        <f>YEAR(shipments[[#This Row],[Shipdate]])</f>
        <v>2023</v>
      </c>
    </row>
    <row r="1726" spans="1:12" x14ac:dyDescent="0.3">
      <c r="A1726" s="21" t="s">
        <v>1730</v>
      </c>
      <c r="B1726" s="21" t="s">
        <v>7950</v>
      </c>
      <c r="C1726" s="21" t="s">
        <v>7919</v>
      </c>
      <c r="D1726" s="21" t="s">
        <v>7939</v>
      </c>
      <c r="E1726" s="22">
        <v>45484</v>
      </c>
      <c r="F1726" s="23">
        <v>8745.75</v>
      </c>
      <c r="G1726" s="21">
        <v>417</v>
      </c>
      <c r="H1726" s="21" t="s">
        <v>9</v>
      </c>
      <c r="I1726" s="21">
        <f>IF(shipments[[#This Row],[Boxes]]&gt;0,shipments[[#This Row],[Amount]]/shipments[[#This Row],[Boxes]],"NA")</f>
        <v>20.973021582733814</v>
      </c>
      <c r="J1726" s="21" t="str">
        <f>IF(shipments[[#This Row],[Order_Status]] = "Delivered","Yes","No")</f>
        <v>No</v>
      </c>
      <c r="K1726" s="21" t="str">
        <f>TEXT(shipments[[#This Row],[Shipdate]],"MMMM")</f>
        <v>July</v>
      </c>
      <c r="L1726" s="21">
        <f>YEAR(shipments[[#This Row],[Shipdate]])</f>
        <v>2024</v>
      </c>
    </row>
    <row r="1727" spans="1:12" x14ac:dyDescent="0.3">
      <c r="A1727" s="21" t="s">
        <v>1731</v>
      </c>
      <c r="B1727" s="21" t="s">
        <v>7950</v>
      </c>
      <c r="C1727" s="21" t="s">
        <v>7919</v>
      </c>
      <c r="D1727" s="21" t="s">
        <v>7934</v>
      </c>
      <c r="E1727" s="22">
        <v>45075</v>
      </c>
      <c r="F1727" s="23">
        <v>3539.25</v>
      </c>
      <c r="G1727" s="21">
        <v>177</v>
      </c>
      <c r="H1727" s="21" t="s">
        <v>25</v>
      </c>
      <c r="I1727" s="21">
        <f>IF(shipments[[#This Row],[Boxes]]&gt;0,shipments[[#This Row],[Amount]]/shipments[[#This Row],[Boxes]],"NA")</f>
        <v>19.995762711864408</v>
      </c>
      <c r="J1727" s="21" t="str">
        <f>IF(shipments[[#This Row],[Order_Status]] = "Delivered","Yes","No")</f>
        <v>No</v>
      </c>
      <c r="K1727" s="21" t="str">
        <f>TEXT(shipments[[#This Row],[Shipdate]],"MMMM")</f>
        <v>May</v>
      </c>
      <c r="L1727" s="21">
        <f>YEAR(shipments[[#This Row],[Shipdate]])</f>
        <v>2023</v>
      </c>
    </row>
    <row r="1728" spans="1:12" x14ac:dyDescent="0.3">
      <c r="A1728" s="21" t="s">
        <v>1732</v>
      </c>
      <c r="B1728" s="21" t="s">
        <v>7950</v>
      </c>
      <c r="C1728" s="21" t="s">
        <v>7920</v>
      </c>
      <c r="D1728" s="21" t="s">
        <v>7938</v>
      </c>
      <c r="E1728" s="22">
        <v>45495</v>
      </c>
      <c r="F1728" s="23">
        <v>1509.75</v>
      </c>
      <c r="G1728" s="21">
        <v>66</v>
      </c>
      <c r="H1728" s="21" t="s">
        <v>9</v>
      </c>
      <c r="I1728" s="21">
        <f>IF(shipments[[#This Row],[Boxes]]&gt;0,shipments[[#This Row],[Amount]]/shipments[[#This Row],[Boxes]],"NA")</f>
        <v>22.875</v>
      </c>
      <c r="J1728" s="21" t="str">
        <f>IF(shipments[[#This Row],[Order_Status]] = "Delivered","Yes","No")</f>
        <v>No</v>
      </c>
      <c r="K1728" s="21" t="str">
        <f>TEXT(shipments[[#This Row],[Shipdate]],"MMMM")</f>
        <v>July</v>
      </c>
      <c r="L1728" s="21">
        <f>YEAR(shipments[[#This Row],[Shipdate]])</f>
        <v>2024</v>
      </c>
    </row>
    <row r="1729" spans="1:12" x14ac:dyDescent="0.3">
      <c r="A1729" s="21" t="s">
        <v>1733</v>
      </c>
      <c r="B1729" s="21" t="s">
        <v>7950</v>
      </c>
      <c r="C1729" s="21" t="s">
        <v>7921</v>
      </c>
      <c r="D1729" s="21" t="s">
        <v>7934</v>
      </c>
      <c r="E1729" s="22">
        <v>45559</v>
      </c>
      <c r="F1729" s="23">
        <v>189</v>
      </c>
      <c r="G1729" s="21">
        <v>14</v>
      </c>
      <c r="H1729" s="21" t="s">
        <v>16</v>
      </c>
      <c r="I1729" s="21">
        <f>IF(shipments[[#This Row],[Boxes]]&gt;0,shipments[[#This Row],[Amount]]/shipments[[#This Row],[Boxes]],"NA")</f>
        <v>13.5</v>
      </c>
      <c r="J1729" s="21" t="str">
        <f>IF(shipments[[#This Row],[Order_Status]] = "Delivered","Yes","No")</f>
        <v>No</v>
      </c>
      <c r="K1729" s="21" t="str">
        <f>TEXT(shipments[[#This Row],[Shipdate]],"MMMM")</f>
        <v>September</v>
      </c>
      <c r="L1729" s="21">
        <f>YEAR(shipments[[#This Row],[Shipdate]])</f>
        <v>2024</v>
      </c>
    </row>
    <row r="1730" spans="1:12" x14ac:dyDescent="0.3">
      <c r="A1730" t="s">
        <v>1734</v>
      </c>
      <c r="B1730" t="s">
        <v>7950</v>
      </c>
      <c r="C1730" t="s">
        <v>7921</v>
      </c>
      <c r="D1730" t="s">
        <v>7934</v>
      </c>
      <c r="E1730" s="1">
        <v>45450</v>
      </c>
      <c r="F1730" s="6">
        <v>2115</v>
      </c>
      <c r="G1730">
        <v>177</v>
      </c>
      <c r="H1730" t="s">
        <v>3</v>
      </c>
      <c r="I1730">
        <f>IF(shipments[[#This Row],[Boxes]]&gt;0,shipments[[#This Row],[Amount]]/shipments[[#This Row],[Boxes]],"NA")</f>
        <v>11.949152542372881</v>
      </c>
      <c r="J1730" t="str">
        <f>IF(shipments[[#This Row],[Order_Status]] = "Delivered","Yes","No")</f>
        <v>Yes</v>
      </c>
      <c r="K1730" t="str">
        <f>TEXT(shipments[[#This Row],[Shipdate]],"MMMM")</f>
        <v>June</v>
      </c>
      <c r="L1730">
        <f>YEAR(shipments[[#This Row],[Shipdate]])</f>
        <v>2024</v>
      </c>
    </row>
    <row r="1731" spans="1:12" x14ac:dyDescent="0.3">
      <c r="A1731" t="s">
        <v>1735</v>
      </c>
      <c r="B1731" t="s">
        <v>7950</v>
      </c>
      <c r="C1731" t="s">
        <v>7921</v>
      </c>
      <c r="D1731" t="s">
        <v>7938</v>
      </c>
      <c r="E1731" s="1">
        <v>45217</v>
      </c>
      <c r="F1731" s="6">
        <v>3413.25</v>
      </c>
      <c r="G1731">
        <v>285</v>
      </c>
      <c r="H1731" t="s">
        <v>3</v>
      </c>
      <c r="I1731">
        <f>IF(shipments[[#This Row],[Boxes]]&gt;0,shipments[[#This Row],[Amount]]/shipments[[#This Row],[Boxes]],"NA")</f>
        <v>11.976315789473684</v>
      </c>
      <c r="J1731" t="str">
        <f>IF(shipments[[#This Row],[Order_Status]] = "Delivered","Yes","No")</f>
        <v>Yes</v>
      </c>
      <c r="K1731" t="str">
        <f>TEXT(shipments[[#This Row],[Shipdate]],"MMMM")</f>
        <v>October</v>
      </c>
      <c r="L1731">
        <f>YEAR(shipments[[#This Row],[Shipdate]])</f>
        <v>2023</v>
      </c>
    </row>
    <row r="1732" spans="1:12" x14ac:dyDescent="0.3">
      <c r="A1732" t="s">
        <v>1736</v>
      </c>
      <c r="B1732" t="s">
        <v>7950</v>
      </c>
      <c r="C1732" t="s">
        <v>7921</v>
      </c>
      <c r="D1732" t="s">
        <v>7939</v>
      </c>
      <c r="E1732" s="1">
        <v>45448</v>
      </c>
      <c r="F1732" s="6">
        <v>5096.25</v>
      </c>
      <c r="G1732">
        <v>319</v>
      </c>
      <c r="H1732" t="s">
        <v>3</v>
      </c>
      <c r="I1732">
        <f>IF(shipments[[#This Row],[Boxes]]&gt;0,shipments[[#This Row],[Amount]]/shipments[[#This Row],[Boxes]],"NA")</f>
        <v>15.975705329153605</v>
      </c>
      <c r="J1732" t="str">
        <f>IF(shipments[[#This Row],[Order_Status]] = "Delivered","Yes","No")</f>
        <v>Yes</v>
      </c>
      <c r="K1732" t="str">
        <f>TEXT(shipments[[#This Row],[Shipdate]],"MMMM")</f>
        <v>June</v>
      </c>
      <c r="L1732">
        <f>YEAR(shipments[[#This Row],[Shipdate]])</f>
        <v>2024</v>
      </c>
    </row>
    <row r="1733" spans="1:12" x14ac:dyDescent="0.3">
      <c r="A1733" t="s">
        <v>1737</v>
      </c>
      <c r="B1733" t="s">
        <v>7950</v>
      </c>
      <c r="C1733" t="s">
        <v>7921</v>
      </c>
      <c r="D1733" t="s">
        <v>7939</v>
      </c>
      <c r="E1733" s="1">
        <v>45244</v>
      </c>
      <c r="F1733" s="6">
        <v>2099.25</v>
      </c>
      <c r="G1733">
        <v>132</v>
      </c>
      <c r="H1733" t="s">
        <v>3</v>
      </c>
      <c r="I1733">
        <f>IF(shipments[[#This Row],[Boxes]]&gt;0,shipments[[#This Row],[Amount]]/shipments[[#This Row],[Boxes]],"NA")</f>
        <v>15.903409090909092</v>
      </c>
      <c r="J1733" t="str">
        <f>IF(shipments[[#This Row],[Order_Status]] = "Delivered","Yes","No")</f>
        <v>Yes</v>
      </c>
      <c r="K1733" t="str">
        <f>TEXT(shipments[[#This Row],[Shipdate]],"MMMM")</f>
        <v>November</v>
      </c>
      <c r="L1733">
        <f>YEAR(shipments[[#This Row],[Shipdate]])</f>
        <v>2023</v>
      </c>
    </row>
    <row r="1734" spans="1:12" x14ac:dyDescent="0.3">
      <c r="A1734" t="s">
        <v>1738</v>
      </c>
      <c r="B1734" t="s">
        <v>7950</v>
      </c>
      <c r="C1734" t="s">
        <v>7921</v>
      </c>
      <c r="D1734" t="s">
        <v>7937</v>
      </c>
      <c r="E1734" s="1">
        <v>44953</v>
      </c>
      <c r="F1734" s="6">
        <v>3591</v>
      </c>
      <c r="G1734">
        <v>240</v>
      </c>
      <c r="H1734" t="s">
        <v>3</v>
      </c>
      <c r="I1734">
        <f>IF(shipments[[#This Row],[Boxes]]&gt;0,shipments[[#This Row],[Amount]]/shipments[[#This Row],[Boxes]],"NA")</f>
        <v>14.9625</v>
      </c>
      <c r="J1734" t="str">
        <f>IF(shipments[[#This Row],[Order_Status]] = "Delivered","Yes","No")</f>
        <v>Yes</v>
      </c>
      <c r="K1734" t="str">
        <f>TEXT(shipments[[#This Row],[Shipdate]],"MMMM")</f>
        <v>January</v>
      </c>
      <c r="L1734">
        <f>YEAR(shipments[[#This Row],[Shipdate]])</f>
        <v>2023</v>
      </c>
    </row>
    <row r="1735" spans="1:12" x14ac:dyDescent="0.3">
      <c r="A1735" t="s">
        <v>1739</v>
      </c>
      <c r="B1735" t="s">
        <v>7950</v>
      </c>
      <c r="C1735" t="s">
        <v>7921</v>
      </c>
      <c r="D1735" t="s">
        <v>7934</v>
      </c>
      <c r="E1735" s="1">
        <v>45427</v>
      </c>
      <c r="F1735" s="6">
        <v>3327.75</v>
      </c>
      <c r="G1735">
        <v>208</v>
      </c>
      <c r="H1735" t="s">
        <v>3</v>
      </c>
      <c r="I1735">
        <f>IF(shipments[[#This Row],[Boxes]]&gt;0,shipments[[#This Row],[Amount]]/shipments[[#This Row],[Boxes]],"NA")</f>
        <v>15.998798076923077</v>
      </c>
      <c r="J1735" t="str">
        <f>IF(shipments[[#This Row],[Order_Status]] = "Delivered","Yes","No")</f>
        <v>Yes</v>
      </c>
      <c r="K1735" t="str">
        <f>TEXT(shipments[[#This Row],[Shipdate]],"MMMM")</f>
        <v>May</v>
      </c>
      <c r="L1735">
        <f>YEAR(shipments[[#This Row],[Shipdate]])</f>
        <v>2024</v>
      </c>
    </row>
    <row r="1736" spans="1:12" x14ac:dyDescent="0.3">
      <c r="A1736" t="s">
        <v>1740</v>
      </c>
      <c r="B1736" t="s">
        <v>7950</v>
      </c>
      <c r="C1736" t="s">
        <v>7921</v>
      </c>
      <c r="D1736" t="s">
        <v>7937</v>
      </c>
      <c r="E1736" s="1">
        <v>45275</v>
      </c>
      <c r="F1736" s="6">
        <v>10291.5</v>
      </c>
      <c r="G1736">
        <v>736</v>
      </c>
      <c r="H1736" t="s">
        <v>3</v>
      </c>
      <c r="I1736">
        <f>IF(shipments[[#This Row],[Boxes]]&gt;0,shipments[[#This Row],[Amount]]/shipments[[#This Row],[Boxes]],"NA")</f>
        <v>13.983016304347826</v>
      </c>
      <c r="J1736" t="str">
        <f>IF(shipments[[#This Row],[Order_Status]] = "Delivered","Yes","No")</f>
        <v>Yes</v>
      </c>
      <c r="K1736" t="str">
        <f>TEXT(shipments[[#This Row],[Shipdate]],"MMMM")</f>
        <v>December</v>
      </c>
      <c r="L1736">
        <f>YEAR(shipments[[#This Row],[Shipdate]])</f>
        <v>2023</v>
      </c>
    </row>
    <row r="1737" spans="1:12" x14ac:dyDescent="0.3">
      <c r="A1737" t="s">
        <v>1741</v>
      </c>
      <c r="B1737" t="s">
        <v>7950</v>
      </c>
      <c r="C1737" t="s">
        <v>7921</v>
      </c>
      <c r="D1737" t="s">
        <v>7939</v>
      </c>
      <c r="E1737" s="1">
        <v>45079</v>
      </c>
      <c r="F1737" s="6">
        <v>13117.5</v>
      </c>
      <c r="G1737">
        <v>875</v>
      </c>
      <c r="H1737" t="s">
        <v>3</v>
      </c>
      <c r="I1737">
        <f>IF(shipments[[#This Row],[Boxes]]&gt;0,shipments[[#This Row],[Amount]]/shipments[[#This Row],[Boxes]],"NA")</f>
        <v>14.991428571428571</v>
      </c>
      <c r="J1737" t="str">
        <f>IF(shipments[[#This Row],[Order_Status]] = "Delivered","Yes","No")</f>
        <v>Yes</v>
      </c>
      <c r="K1737" t="str">
        <f>TEXT(shipments[[#This Row],[Shipdate]],"MMMM")</f>
        <v>June</v>
      </c>
      <c r="L1737">
        <f>YEAR(shipments[[#This Row],[Shipdate]])</f>
        <v>2023</v>
      </c>
    </row>
    <row r="1738" spans="1:12" x14ac:dyDescent="0.3">
      <c r="A1738" t="s">
        <v>1742</v>
      </c>
      <c r="B1738" t="s">
        <v>7950</v>
      </c>
      <c r="C1738" t="s">
        <v>7922</v>
      </c>
      <c r="D1738" t="s">
        <v>7934</v>
      </c>
      <c r="E1738" s="1">
        <v>45328</v>
      </c>
      <c r="F1738" s="6">
        <v>7681.5</v>
      </c>
      <c r="G1738">
        <v>427</v>
      </c>
      <c r="H1738" t="s">
        <v>3</v>
      </c>
      <c r="I1738">
        <f>IF(shipments[[#This Row],[Boxes]]&gt;0,shipments[[#This Row],[Amount]]/shipments[[#This Row],[Boxes]],"NA")</f>
        <v>17.989461358313818</v>
      </c>
      <c r="J1738" t="str">
        <f>IF(shipments[[#This Row],[Order_Status]] = "Delivered","Yes","No")</f>
        <v>Yes</v>
      </c>
      <c r="K1738" t="str">
        <f>TEXT(shipments[[#This Row],[Shipdate]],"MMMM")</f>
        <v>February</v>
      </c>
      <c r="L1738">
        <f>YEAR(shipments[[#This Row],[Shipdate]])</f>
        <v>2024</v>
      </c>
    </row>
    <row r="1739" spans="1:12" x14ac:dyDescent="0.3">
      <c r="A1739" s="21" t="s">
        <v>1743</v>
      </c>
      <c r="B1739" s="21" t="s">
        <v>7950</v>
      </c>
      <c r="C1739" s="21" t="s">
        <v>7922</v>
      </c>
      <c r="D1739" s="21" t="s">
        <v>7939</v>
      </c>
      <c r="E1739" s="22">
        <v>45484</v>
      </c>
      <c r="F1739" s="23">
        <v>5377.5</v>
      </c>
      <c r="G1739" s="21">
        <v>284</v>
      </c>
      <c r="H1739" s="21" t="s">
        <v>9</v>
      </c>
      <c r="I1739" s="21">
        <f>IF(shipments[[#This Row],[Boxes]]&gt;0,shipments[[#This Row],[Amount]]/shipments[[#This Row],[Boxes]],"NA")</f>
        <v>18.934859154929576</v>
      </c>
      <c r="J1739" s="21" t="str">
        <f>IF(shipments[[#This Row],[Order_Status]] = "Delivered","Yes","No")</f>
        <v>No</v>
      </c>
      <c r="K1739" s="21" t="str">
        <f>TEXT(shipments[[#This Row],[Shipdate]],"MMMM")</f>
        <v>July</v>
      </c>
      <c r="L1739" s="21">
        <f>YEAR(shipments[[#This Row],[Shipdate]])</f>
        <v>2024</v>
      </c>
    </row>
    <row r="1740" spans="1:12" x14ac:dyDescent="0.3">
      <c r="A1740" t="s">
        <v>1744</v>
      </c>
      <c r="B1740" t="s">
        <v>7950</v>
      </c>
      <c r="C1740" t="s">
        <v>7923</v>
      </c>
      <c r="D1740" t="s">
        <v>7935</v>
      </c>
      <c r="E1740" s="1">
        <v>45191</v>
      </c>
      <c r="F1740" s="6">
        <v>3930.75</v>
      </c>
      <c r="G1740">
        <v>281</v>
      </c>
      <c r="H1740" t="s">
        <v>3</v>
      </c>
      <c r="I1740">
        <f>IF(shipments[[#This Row],[Boxes]]&gt;0,shipments[[#This Row],[Amount]]/shipments[[#This Row],[Boxes]],"NA")</f>
        <v>13.988434163701067</v>
      </c>
      <c r="J1740" t="str">
        <f>IF(shipments[[#This Row],[Order_Status]] = "Delivered","Yes","No")</f>
        <v>Yes</v>
      </c>
      <c r="K1740" t="str">
        <f>TEXT(shipments[[#This Row],[Shipdate]],"MMMM")</f>
        <v>September</v>
      </c>
      <c r="L1740">
        <f>YEAR(shipments[[#This Row],[Shipdate]])</f>
        <v>2023</v>
      </c>
    </row>
    <row r="1741" spans="1:12" x14ac:dyDescent="0.3">
      <c r="A1741" s="21" t="s">
        <v>1745</v>
      </c>
      <c r="B1741" s="21" t="s">
        <v>7950</v>
      </c>
      <c r="C1741" s="21" t="s">
        <v>7923</v>
      </c>
      <c r="D1741" s="21" t="s">
        <v>7937</v>
      </c>
      <c r="E1741" s="22">
        <v>45517</v>
      </c>
      <c r="F1741" s="23">
        <v>9708.75</v>
      </c>
      <c r="G1741" s="21">
        <v>607</v>
      </c>
      <c r="H1741" s="21" t="s">
        <v>9</v>
      </c>
      <c r="I1741" s="21">
        <f>IF(shipments[[#This Row],[Boxes]]&gt;0,shipments[[#This Row],[Amount]]/shipments[[#This Row],[Boxes]],"NA")</f>
        <v>15.994645799011533</v>
      </c>
      <c r="J1741" s="21" t="str">
        <f>IF(shipments[[#This Row],[Order_Status]] = "Delivered","Yes","No")</f>
        <v>No</v>
      </c>
      <c r="K1741" s="21" t="str">
        <f>TEXT(shipments[[#This Row],[Shipdate]],"MMMM")</f>
        <v>August</v>
      </c>
      <c r="L1741" s="21">
        <f>YEAR(shipments[[#This Row],[Shipdate]])</f>
        <v>2024</v>
      </c>
    </row>
    <row r="1742" spans="1:12" x14ac:dyDescent="0.3">
      <c r="A1742" t="s">
        <v>1746</v>
      </c>
      <c r="B1742" t="s">
        <v>7950</v>
      </c>
      <c r="C1742" t="s">
        <v>7923</v>
      </c>
      <c r="D1742" t="s">
        <v>7935</v>
      </c>
      <c r="E1742" s="1">
        <v>45323</v>
      </c>
      <c r="F1742" s="6">
        <v>3746.25</v>
      </c>
      <c r="G1742">
        <v>268</v>
      </c>
      <c r="H1742" t="s">
        <v>3</v>
      </c>
      <c r="I1742">
        <f>IF(shipments[[#This Row],[Boxes]]&gt;0,shipments[[#This Row],[Amount]]/shipments[[#This Row],[Boxes]],"NA")</f>
        <v>13.978544776119403</v>
      </c>
      <c r="J1742" t="str">
        <f>IF(shipments[[#This Row],[Order_Status]] = "Delivered","Yes","No")</f>
        <v>Yes</v>
      </c>
      <c r="K1742" t="str">
        <f>TEXT(shipments[[#This Row],[Shipdate]],"MMMM")</f>
        <v>February</v>
      </c>
      <c r="L1742">
        <f>YEAR(shipments[[#This Row],[Shipdate]])</f>
        <v>2024</v>
      </c>
    </row>
    <row r="1743" spans="1:12" x14ac:dyDescent="0.3">
      <c r="A1743" s="21" t="s">
        <v>1747</v>
      </c>
      <c r="B1743" s="21" t="s">
        <v>7950</v>
      </c>
      <c r="C1743" s="21" t="s">
        <v>7923</v>
      </c>
      <c r="D1743" s="21" t="s">
        <v>7938</v>
      </c>
      <c r="E1743" s="22">
        <v>45112</v>
      </c>
      <c r="F1743" s="23">
        <v>5625</v>
      </c>
      <c r="G1743" s="21">
        <v>433</v>
      </c>
      <c r="H1743" s="21" t="s">
        <v>25</v>
      </c>
      <c r="I1743" s="21">
        <f>IF(shipments[[#This Row],[Boxes]]&gt;0,shipments[[#This Row],[Amount]]/shipments[[#This Row],[Boxes]],"NA")</f>
        <v>12.990762124711317</v>
      </c>
      <c r="J1743" s="21" t="str">
        <f>IF(shipments[[#This Row],[Order_Status]] = "Delivered","Yes","No")</f>
        <v>No</v>
      </c>
      <c r="K1743" s="21" t="str">
        <f>TEXT(shipments[[#This Row],[Shipdate]],"MMMM")</f>
        <v>July</v>
      </c>
      <c r="L1743" s="21">
        <f>YEAR(shipments[[#This Row],[Shipdate]])</f>
        <v>2023</v>
      </c>
    </row>
    <row r="1744" spans="1:12" x14ac:dyDescent="0.3">
      <c r="A1744" t="s">
        <v>1748</v>
      </c>
      <c r="B1744" t="s">
        <v>7950</v>
      </c>
      <c r="C1744" t="s">
        <v>7924</v>
      </c>
      <c r="D1744" t="s">
        <v>7939</v>
      </c>
      <c r="E1744" s="1">
        <v>45306</v>
      </c>
      <c r="F1744" s="6">
        <v>4090.5</v>
      </c>
      <c r="G1744">
        <v>455</v>
      </c>
      <c r="H1744" t="s">
        <v>3</v>
      </c>
      <c r="I1744">
        <f>IF(shipments[[#This Row],[Boxes]]&gt;0,shipments[[#This Row],[Amount]]/shipments[[#This Row],[Boxes]],"NA")</f>
        <v>8.9901098901098901</v>
      </c>
      <c r="J1744" t="str">
        <f>IF(shipments[[#This Row],[Order_Status]] = "Delivered","Yes","No")</f>
        <v>Yes</v>
      </c>
      <c r="K1744" t="str">
        <f>TEXT(shipments[[#This Row],[Shipdate]],"MMMM")</f>
        <v>January</v>
      </c>
      <c r="L1744">
        <f>YEAR(shipments[[#This Row],[Shipdate]])</f>
        <v>2024</v>
      </c>
    </row>
    <row r="1745" spans="1:12" x14ac:dyDescent="0.3">
      <c r="A1745" t="s">
        <v>1749</v>
      </c>
      <c r="B1745" t="s">
        <v>7950</v>
      </c>
      <c r="C1745" t="s">
        <v>7924</v>
      </c>
      <c r="D1745" t="s">
        <v>7935</v>
      </c>
      <c r="E1745" s="1">
        <v>45238</v>
      </c>
      <c r="F1745" s="6">
        <v>13281.75</v>
      </c>
      <c r="G1745">
        <v>2214</v>
      </c>
      <c r="H1745" t="s">
        <v>3</v>
      </c>
      <c r="I1745">
        <f>IF(shipments[[#This Row],[Boxes]]&gt;0,shipments[[#This Row],[Amount]]/shipments[[#This Row],[Boxes]],"NA")</f>
        <v>5.9989837398373984</v>
      </c>
      <c r="J1745" t="str">
        <f>IF(shipments[[#This Row],[Order_Status]] = "Delivered","Yes","No")</f>
        <v>Yes</v>
      </c>
      <c r="K1745" t="str">
        <f>TEXT(shipments[[#This Row],[Shipdate]],"MMMM")</f>
        <v>November</v>
      </c>
      <c r="L1745">
        <f>YEAR(shipments[[#This Row],[Shipdate]])</f>
        <v>2023</v>
      </c>
    </row>
    <row r="1746" spans="1:12" x14ac:dyDescent="0.3">
      <c r="A1746" t="s">
        <v>1750</v>
      </c>
      <c r="B1746" t="s">
        <v>7950</v>
      </c>
      <c r="C1746" t="s">
        <v>7924</v>
      </c>
      <c r="D1746" t="s">
        <v>7937</v>
      </c>
      <c r="E1746" s="1">
        <v>45253</v>
      </c>
      <c r="F1746" s="6">
        <v>2783.25</v>
      </c>
      <c r="G1746">
        <v>279</v>
      </c>
      <c r="H1746" t="s">
        <v>3</v>
      </c>
      <c r="I1746">
        <f>IF(shipments[[#This Row],[Boxes]]&gt;0,shipments[[#This Row],[Amount]]/shipments[[#This Row],[Boxes]],"NA")</f>
        <v>9.9758064516129039</v>
      </c>
      <c r="J1746" t="str">
        <f>IF(shipments[[#This Row],[Order_Status]] = "Delivered","Yes","No")</f>
        <v>Yes</v>
      </c>
      <c r="K1746" t="str">
        <f>TEXT(shipments[[#This Row],[Shipdate]],"MMMM")</f>
        <v>November</v>
      </c>
      <c r="L1746">
        <f>YEAR(shipments[[#This Row],[Shipdate]])</f>
        <v>2023</v>
      </c>
    </row>
    <row r="1747" spans="1:12" x14ac:dyDescent="0.3">
      <c r="A1747" t="s">
        <v>1751</v>
      </c>
      <c r="B1747" t="s">
        <v>7950</v>
      </c>
      <c r="C1747" t="s">
        <v>7924</v>
      </c>
      <c r="D1747" t="s">
        <v>7935</v>
      </c>
      <c r="E1747" s="1">
        <v>45120</v>
      </c>
      <c r="F1747" s="6">
        <v>67.5</v>
      </c>
      <c r="G1747">
        <v>10</v>
      </c>
      <c r="H1747" t="s">
        <v>3</v>
      </c>
      <c r="I1747">
        <f>IF(shipments[[#This Row],[Boxes]]&gt;0,shipments[[#This Row],[Amount]]/shipments[[#This Row],[Boxes]],"NA")</f>
        <v>6.75</v>
      </c>
      <c r="J1747" t="str">
        <f>IF(shipments[[#This Row],[Order_Status]] = "Delivered","Yes","No")</f>
        <v>Yes</v>
      </c>
      <c r="K1747" t="str">
        <f>TEXT(shipments[[#This Row],[Shipdate]],"MMMM")</f>
        <v>July</v>
      </c>
      <c r="L1747">
        <f>YEAR(shipments[[#This Row],[Shipdate]])</f>
        <v>2023</v>
      </c>
    </row>
    <row r="1748" spans="1:12" x14ac:dyDescent="0.3">
      <c r="A1748" t="s">
        <v>1752</v>
      </c>
      <c r="B1748" t="s">
        <v>7950</v>
      </c>
      <c r="C1748" t="s">
        <v>7924</v>
      </c>
      <c r="D1748" t="s">
        <v>7934</v>
      </c>
      <c r="E1748" s="1">
        <v>45300</v>
      </c>
      <c r="F1748" s="6">
        <v>9555.75</v>
      </c>
      <c r="G1748">
        <v>1062</v>
      </c>
      <c r="H1748" t="s">
        <v>3</v>
      </c>
      <c r="I1748">
        <f>IF(shipments[[#This Row],[Boxes]]&gt;0,shipments[[#This Row],[Amount]]/shipments[[#This Row],[Boxes]],"NA")</f>
        <v>8.9978813559322042</v>
      </c>
      <c r="J1748" t="str">
        <f>IF(shipments[[#This Row],[Order_Status]] = "Delivered","Yes","No")</f>
        <v>Yes</v>
      </c>
      <c r="K1748" t="str">
        <f>TEXT(shipments[[#This Row],[Shipdate]],"MMMM")</f>
        <v>January</v>
      </c>
      <c r="L1748">
        <f>YEAR(shipments[[#This Row],[Shipdate]])</f>
        <v>2024</v>
      </c>
    </row>
    <row r="1749" spans="1:12" x14ac:dyDescent="0.3">
      <c r="A1749" t="s">
        <v>1753</v>
      </c>
      <c r="B1749" t="s">
        <v>7950</v>
      </c>
      <c r="C1749" t="s">
        <v>7924</v>
      </c>
      <c r="D1749" t="s">
        <v>7937</v>
      </c>
      <c r="E1749" s="1">
        <v>45133</v>
      </c>
      <c r="F1749" s="6">
        <v>8712</v>
      </c>
      <c r="G1749">
        <v>1089</v>
      </c>
      <c r="H1749" t="s">
        <v>3</v>
      </c>
      <c r="I1749">
        <f>IF(shipments[[#This Row],[Boxes]]&gt;0,shipments[[#This Row],[Amount]]/shipments[[#This Row],[Boxes]],"NA")</f>
        <v>8</v>
      </c>
      <c r="J1749" t="str">
        <f>IF(shipments[[#This Row],[Order_Status]] = "Delivered","Yes","No")</f>
        <v>Yes</v>
      </c>
      <c r="K1749" t="str">
        <f>TEXT(shipments[[#This Row],[Shipdate]],"MMMM")</f>
        <v>July</v>
      </c>
      <c r="L1749">
        <f>YEAR(shipments[[#This Row],[Shipdate]])</f>
        <v>2023</v>
      </c>
    </row>
    <row r="1750" spans="1:12" x14ac:dyDescent="0.3">
      <c r="A1750" t="s">
        <v>1754</v>
      </c>
      <c r="B1750" t="s">
        <v>7950</v>
      </c>
      <c r="C1750" t="s">
        <v>7924</v>
      </c>
      <c r="D1750" t="s">
        <v>7939</v>
      </c>
      <c r="E1750" s="1">
        <v>45309</v>
      </c>
      <c r="F1750" s="6">
        <v>3442.5</v>
      </c>
      <c r="G1750">
        <v>492</v>
      </c>
      <c r="H1750" t="s">
        <v>3</v>
      </c>
      <c r="I1750">
        <f>IF(shipments[[#This Row],[Boxes]]&gt;0,shipments[[#This Row],[Amount]]/shipments[[#This Row],[Boxes]],"NA")</f>
        <v>6.9969512195121952</v>
      </c>
      <c r="J1750" t="str">
        <f>IF(shipments[[#This Row],[Order_Status]] = "Delivered","Yes","No")</f>
        <v>Yes</v>
      </c>
      <c r="K1750" t="str">
        <f>TEXT(shipments[[#This Row],[Shipdate]],"MMMM")</f>
        <v>January</v>
      </c>
      <c r="L1750">
        <f>YEAR(shipments[[#This Row],[Shipdate]])</f>
        <v>2024</v>
      </c>
    </row>
    <row r="1751" spans="1:12" x14ac:dyDescent="0.3">
      <c r="A1751" t="s">
        <v>1755</v>
      </c>
      <c r="B1751" t="s">
        <v>7950</v>
      </c>
      <c r="C1751" t="s">
        <v>7925</v>
      </c>
      <c r="D1751" t="s">
        <v>7936</v>
      </c>
      <c r="E1751" s="1">
        <v>45349</v>
      </c>
      <c r="F1751" s="6">
        <v>7364.25</v>
      </c>
      <c r="G1751">
        <v>410</v>
      </c>
      <c r="H1751" t="s">
        <v>3</v>
      </c>
      <c r="I1751">
        <f>IF(shipments[[#This Row],[Boxes]]&gt;0,shipments[[#This Row],[Amount]]/shipments[[#This Row],[Boxes]],"NA")</f>
        <v>17.961585365853658</v>
      </c>
      <c r="J1751" t="str">
        <f>IF(shipments[[#This Row],[Order_Status]] = "Delivered","Yes","No")</f>
        <v>Yes</v>
      </c>
      <c r="K1751" t="str">
        <f>TEXT(shipments[[#This Row],[Shipdate]],"MMMM")</f>
        <v>February</v>
      </c>
      <c r="L1751">
        <f>YEAR(shipments[[#This Row],[Shipdate]])</f>
        <v>2024</v>
      </c>
    </row>
    <row r="1752" spans="1:12" x14ac:dyDescent="0.3">
      <c r="A1752" t="s">
        <v>1756</v>
      </c>
      <c r="B1752" t="s">
        <v>7950</v>
      </c>
      <c r="C1752" t="s">
        <v>7925</v>
      </c>
      <c r="D1752" t="s">
        <v>7934</v>
      </c>
      <c r="E1752" s="1">
        <v>44966</v>
      </c>
      <c r="F1752" s="6">
        <v>7935.75</v>
      </c>
      <c r="G1752">
        <v>441</v>
      </c>
      <c r="H1752" t="s">
        <v>3</v>
      </c>
      <c r="I1752">
        <f>IF(shipments[[#This Row],[Boxes]]&gt;0,shipments[[#This Row],[Amount]]/shipments[[#This Row],[Boxes]],"NA")</f>
        <v>17.994897959183675</v>
      </c>
      <c r="J1752" t="str">
        <f>IF(shipments[[#This Row],[Order_Status]] = "Delivered","Yes","No")</f>
        <v>Yes</v>
      </c>
      <c r="K1752" t="str">
        <f>TEXT(shipments[[#This Row],[Shipdate]],"MMMM")</f>
        <v>February</v>
      </c>
      <c r="L1752">
        <f>YEAR(shipments[[#This Row],[Shipdate]])</f>
        <v>2023</v>
      </c>
    </row>
    <row r="1753" spans="1:12" x14ac:dyDescent="0.3">
      <c r="A1753" t="s">
        <v>1757</v>
      </c>
      <c r="B1753" t="s">
        <v>7950</v>
      </c>
      <c r="C1753" t="s">
        <v>7925</v>
      </c>
      <c r="D1753" t="s">
        <v>7937</v>
      </c>
      <c r="E1753" s="1">
        <v>45177</v>
      </c>
      <c r="F1753" s="6">
        <v>6898.5</v>
      </c>
      <c r="G1753">
        <v>460</v>
      </c>
      <c r="H1753" t="s">
        <v>3</v>
      </c>
      <c r="I1753">
        <f>IF(shipments[[#This Row],[Boxes]]&gt;0,shipments[[#This Row],[Amount]]/shipments[[#This Row],[Boxes]],"NA")</f>
        <v>14.996739130434783</v>
      </c>
      <c r="J1753" t="str">
        <f>IF(shipments[[#This Row],[Order_Status]] = "Delivered","Yes","No")</f>
        <v>Yes</v>
      </c>
      <c r="K1753" t="str">
        <f>TEXT(shipments[[#This Row],[Shipdate]],"MMMM")</f>
        <v>September</v>
      </c>
      <c r="L1753">
        <f>YEAR(shipments[[#This Row],[Shipdate]])</f>
        <v>2023</v>
      </c>
    </row>
    <row r="1754" spans="1:12" x14ac:dyDescent="0.3">
      <c r="A1754" t="s">
        <v>1758</v>
      </c>
      <c r="B1754" t="s">
        <v>7950</v>
      </c>
      <c r="C1754" t="s">
        <v>7926</v>
      </c>
      <c r="D1754" t="s">
        <v>7937</v>
      </c>
      <c r="E1754" s="1">
        <v>45285</v>
      </c>
      <c r="F1754" s="6">
        <v>947.25</v>
      </c>
      <c r="G1754">
        <v>50</v>
      </c>
      <c r="H1754" t="s">
        <v>3</v>
      </c>
      <c r="I1754">
        <f>IF(shipments[[#This Row],[Boxes]]&gt;0,shipments[[#This Row],[Amount]]/shipments[[#This Row],[Boxes]],"NA")</f>
        <v>18.945</v>
      </c>
      <c r="J1754" t="str">
        <f>IF(shipments[[#This Row],[Order_Status]] = "Delivered","Yes","No")</f>
        <v>Yes</v>
      </c>
      <c r="K1754" t="str">
        <f>TEXT(shipments[[#This Row],[Shipdate]],"MMMM")</f>
        <v>December</v>
      </c>
      <c r="L1754">
        <f>YEAR(shipments[[#This Row],[Shipdate]])</f>
        <v>2023</v>
      </c>
    </row>
    <row r="1755" spans="1:12" x14ac:dyDescent="0.3">
      <c r="A1755" t="s">
        <v>1759</v>
      </c>
      <c r="B1755" t="s">
        <v>7950</v>
      </c>
      <c r="C1755" t="s">
        <v>7926</v>
      </c>
      <c r="D1755" t="s">
        <v>7939</v>
      </c>
      <c r="E1755" s="1">
        <v>45082</v>
      </c>
      <c r="F1755" s="6">
        <v>16776</v>
      </c>
      <c r="G1755">
        <v>883</v>
      </c>
      <c r="H1755" t="s">
        <v>3</v>
      </c>
      <c r="I1755">
        <f>IF(shipments[[#This Row],[Boxes]]&gt;0,shipments[[#This Row],[Amount]]/shipments[[#This Row],[Boxes]],"NA")</f>
        <v>18.998867497168742</v>
      </c>
      <c r="J1755" t="str">
        <f>IF(shipments[[#This Row],[Order_Status]] = "Delivered","Yes","No")</f>
        <v>Yes</v>
      </c>
      <c r="K1755" t="str">
        <f>TEXT(shipments[[#This Row],[Shipdate]],"MMMM")</f>
        <v>June</v>
      </c>
      <c r="L1755">
        <f>YEAR(shipments[[#This Row],[Shipdate]])</f>
        <v>2023</v>
      </c>
    </row>
    <row r="1756" spans="1:12" x14ac:dyDescent="0.3">
      <c r="A1756" t="s">
        <v>1760</v>
      </c>
      <c r="B1756" t="s">
        <v>7950</v>
      </c>
      <c r="C1756" t="s">
        <v>7926</v>
      </c>
      <c r="D1756" t="s">
        <v>7938</v>
      </c>
      <c r="E1756" s="1">
        <v>45468</v>
      </c>
      <c r="F1756" s="6">
        <v>5832</v>
      </c>
      <c r="G1756">
        <v>292</v>
      </c>
      <c r="H1756" t="s">
        <v>3</v>
      </c>
      <c r="I1756">
        <f>IF(shipments[[#This Row],[Boxes]]&gt;0,shipments[[#This Row],[Amount]]/shipments[[#This Row],[Boxes]],"NA")</f>
        <v>19.972602739726028</v>
      </c>
      <c r="J1756" t="str">
        <f>IF(shipments[[#This Row],[Order_Status]] = "Delivered","Yes","No")</f>
        <v>Yes</v>
      </c>
      <c r="K1756" t="str">
        <f>TEXT(shipments[[#This Row],[Shipdate]],"MMMM")</f>
        <v>June</v>
      </c>
      <c r="L1756">
        <f>YEAR(shipments[[#This Row],[Shipdate]])</f>
        <v>2024</v>
      </c>
    </row>
    <row r="1757" spans="1:12" x14ac:dyDescent="0.3">
      <c r="A1757" s="21" t="s">
        <v>1761</v>
      </c>
      <c r="B1757" s="21" t="s">
        <v>7950</v>
      </c>
      <c r="C1757" s="21" t="s">
        <v>7926</v>
      </c>
      <c r="D1757" s="21" t="s">
        <v>7939</v>
      </c>
      <c r="E1757" s="22">
        <v>45513</v>
      </c>
      <c r="F1757" s="23">
        <v>6311.25</v>
      </c>
      <c r="G1757" s="21">
        <v>372</v>
      </c>
      <c r="H1757" s="21" t="s">
        <v>9</v>
      </c>
      <c r="I1757" s="21">
        <f>IF(shipments[[#This Row],[Boxes]]&gt;0,shipments[[#This Row],[Amount]]/shipments[[#This Row],[Boxes]],"NA")</f>
        <v>16.965725806451612</v>
      </c>
      <c r="J1757" s="21" t="str">
        <f>IF(shipments[[#This Row],[Order_Status]] = "Delivered","Yes","No")</f>
        <v>No</v>
      </c>
      <c r="K1757" s="21" t="str">
        <f>TEXT(shipments[[#This Row],[Shipdate]],"MMMM")</f>
        <v>August</v>
      </c>
      <c r="L1757" s="21">
        <f>YEAR(shipments[[#This Row],[Shipdate]])</f>
        <v>2024</v>
      </c>
    </row>
    <row r="1758" spans="1:12" x14ac:dyDescent="0.3">
      <c r="A1758" s="21" t="s">
        <v>1762</v>
      </c>
      <c r="B1758" s="21" t="s">
        <v>7950</v>
      </c>
      <c r="C1758" s="21" t="s">
        <v>7927</v>
      </c>
      <c r="D1758" s="21" t="s">
        <v>7937</v>
      </c>
      <c r="E1758" s="22">
        <v>45546</v>
      </c>
      <c r="F1758" s="23">
        <v>4335.75</v>
      </c>
      <c r="G1758" s="21">
        <v>310</v>
      </c>
      <c r="H1758" s="21" t="s">
        <v>16</v>
      </c>
      <c r="I1758" s="21">
        <f>IF(shipments[[#This Row],[Boxes]]&gt;0,shipments[[#This Row],[Amount]]/shipments[[#This Row],[Boxes]],"NA")</f>
        <v>13.986290322580645</v>
      </c>
      <c r="J1758" s="21" t="str">
        <f>IF(shipments[[#This Row],[Order_Status]] = "Delivered","Yes","No")</f>
        <v>No</v>
      </c>
      <c r="K1758" s="21" t="str">
        <f>TEXT(shipments[[#This Row],[Shipdate]],"MMMM")</f>
        <v>September</v>
      </c>
      <c r="L1758" s="21">
        <f>YEAR(shipments[[#This Row],[Shipdate]])</f>
        <v>2024</v>
      </c>
    </row>
    <row r="1759" spans="1:12" x14ac:dyDescent="0.3">
      <c r="A1759" t="s">
        <v>1763</v>
      </c>
      <c r="B1759" t="s">
        <v>7950</v>
      </c>
      <c r="C1759" t="s">
        <v>7927</v>
      </c>
      <c r="D1759" t="s">
        <v>7934</v>
      </c>
      <c r="E1759" s="1">
        <v>44974</v>
      </c>
      <c r="F1759" s="6">
        <v>3944.25</v>
      </c>
      <c r="G1759">
        <v>247</v>
      </c>
      <c r="H1759" t="s">
        <v>3</v>
      </c>
      <c r="I1759">
        <f>IF(shipments[[#This Row],[Boxes]]&gt;0,shipments[[#This Row],[Amount]]/shipments[[#This Row],[Boxes]],"NA")</f>
        <v>15.968623481781377</v>
      </c>
      <c r="J1759" t="str">
        <f>IF(shipments[[#This Row],[Order_Status]] = "Delivered","Yes","No")</f>
        <v>Yes</v>
      </c>
      <c r="K1759" t="str">
        <f>TEXT(shipments[[#This Row],[Shipdate]],"MMMM")</f>
        <v>February</v>
      </c>
      <c r="L1759">
        <f>YEAR(shipments[[#This Row],[Shipdate]])</f>
        <v>2023</v>
      </c>
    </row>
    <row r="1760" spans="1:12" x14ac:dyDescent="0.3">
      <c r="A1760" t="s">
        <v>1764</v>
      </c>
      <c r="B1760" t="s">
        <v>7950</v>
      </c>
      <c r="C1760" t="s">
        <v>7928</v>
      </c>
      <c r="D1760" t="s">
        <v>7935</v>
      </c>
      <c r="E1760" s="1">
        <v>44999</v>
      </c>
      <c r="F1760" s="6">
        <v>14591.25</v>
      </c>
      <c r="G1760">
        <v>1622</v>
      </c>
      <c r="H1760" t="s">
        <v>3</v>
      </c>
      <c r="I1760">
        <f>IF(shipments[[#This Row],[Boxes]]&gt;0,shipments[[#This Row],[Amount]]/shipments[[#This Row],[Boxes]],"NA")</f>
        <v>8.9958384710234274</v>
      </c>
      <c r="J1760" t="str">
        <f>IF(shipments[[#This Row],[Order_Status]] = "Delivered","Yes","No")</f>
        <v>Yes</v>
      </c>
      <c r="K1760" t="str">
        <f>TEXT(shipments[[#This Row],[Shipdate]],"MMMM")</f>
        <v>March</v>
      </c>
      <c r="L1760">
        <f>YEAR(shipments[[#This Row],[Shipdate]])</f>
        <v>2023</v>
      </c>
    </row>
    <row r="1761" spans="1:12" x14ac:dyDescent="0.3">
      <c r="A1761" t="s">
        <v>1765</v>
      </c>
      <c r="B1761" t="s">
        <v>7950</v>
      </c>
      <c r="C1761" t="s">
        <v>7928</v>
      </c>
      <c r="D1761" t="s">
        <v>7938</v>
      </c>
      <c r="E1761" s="1">
        <v>45107</v>
      </c>
      <c r="F1761" s="6">
        <v>8397</v>
      </c>
      <c r="G1761">
        <v>764</v>
      </c>
      <c r="H1761" t="s">
        <v>3</v>
      </c>
      <c r="I1761">
        <f>IF(shipments[[#This Row],[Boxes]]&gt;0,shipments[[#This Row],[Amount]]/shipments[[#This Row],[Boxes]],"NA")</f>
        <v>10.990837696335079</v>
      </c>
      <c r="J1761" t="str">
        <f>IF(shipments[[#This Row],[Order_Status]] = "Delivered","Yes","No")</f>
        <v>Yes</v>
      </c>
      <c r="K1761" t="str">
        <f>TEXT(shipments[[#This Row],[Shipdate]],"MMMM")</f>
        <v>June</v>
      </c>
      <c r="L1761">
        <f>YEAR(shipments[[#This Row],[Shipdate]])</f>
        <v>2023</v>
      </c>
    </row>
    <row r="1762" spans="1:12" x14ac:dyDescent="0.3">
      <c r="A1762" s="21" t="s">
        <v>1766</v>
      </c>
      <c r="B1762" s="21" t="s">
        <v>7950</v>
      </c>
      <c r="C1762" s="21" t="s">
        <v>7929</v>
      </c>
      <c r="D1762" s="21" t="s">
        <v>7934</v>
      </c>
      <c r="E1762" s="22">
        <v>45504</v>
      </c>
      <c r="F1762" s="23">
        <v>13938.75</v>
      </c>
      <c r="G1762" s="21">
        <v>1394</v>
      </c>
      <c r="H1762" s="21" t="s">
        <v>9</v>
      </c>
      <c r="I1762" s="21">
        <f>IF(shipments[[#This Row],[Boxes]]&gt;0,shipments[[#This Row],[Amount]]/shipments[[#This Row],[Boxes]],"NA")</f>
        <v>9.9991032998565288</v>
      </c>
      <c r="J1762" s="21" t="str">
        <f>IF(shipments[[#This Row],[Order_Status]] = "Delivered","Yes","No")</f>
        <v>No</v>
      </c>
      <c r="K1762" s="21" t="str">
        <f>TEXT(shipments[[#This Row],[Shipdate]],"MMMM")</f>
        <v>July</v>
      </c>
      <c r="L1762" s="21">
        <f>YEAR(shipments[[#This Row],[Shipdate]])</f>
        <v>2024</v>
      </c>
    </row>
    <row r="1763" spans="1:12" x14ac:dyDescent="0.3">
      <c r="A1763" t="s">
        <v>1767</v>
      </c>
      <c r="B1763" t="s">
        <v>7950</v>
      </c>
      <c r="C1763" t="s">
        <v>7929</v>
      </c>
      <c r="D1763" t="s">
        <v>7938</v>
      </c>
      <c r="E1763" s="1">
        <v>45266</v>
      </c>
      <c r="F1763" s="6">
        <v>8826.75</v>
      </c>
      <c r="G1763">
        <v>1104</v>
      </c>
      <c r="H1763" t="s">
        <v>3</v>
      </c>
      <c r="I1763">
        <f>IF(shipments[[#This Row],[Boxes]]&gt;0,shipments[[#This Row],[Amount]]/shipments[[#This Row],[Boxes]],"NA")</f>
        <v>7.9952445652173916</v>
      </c>
      <c r="J1763" t="str">
        <f>IF(shipments[[#This Row],[Order_Status]] = "Delivered","Yes","No")</f>
        <v>Yes</v>
      </c>
      <c r="K1763" t="str">
        <f>TEXT(shipments[[#This Row],[Shipdate]],"MMMM")</f>
        <v>December</v>
      </c>
      <c r="L1763">
        <f>YEAR(shipments[[#This Row],[Shipdate]])</f>
        <v>2023</v>
      </c>
    </row>
    <row r="1764" spans="1:12" x14ac:dyDescent="0.3">
      <c r="A1764" t="s">
        <v>1768</v>
      </c>
      <c r="B1764" t="s">
        <v>7950</v>
      </c>
      <c r="C1764" t="s">
        <v>7929</v>
      </c>
      <c r="D1764" t="s">
        <v>7934</v>
      </c>
      <c r="E1764" s="1">
        <v>45208</v>
      </c>
      <c r="F1764" s="6">
        <v>7704</v>
      </c>
      <c r="G1764">
        <v>856</v>
      </c>
      <c r="H1764" t="s">
        <v>3</v>
      </c>
      <c r="I1764">
        <f>IF(shipments[[#This Row],[Boxes]]&gt;0,shipments[[#This Row],[Amount]]/shipments[[#This Row],[Boxes]],"NA")</f>
        <v>9</v>
      </c>
      <c r="J1764" t="str">
        <f>IF(shipments[[#This Row],[Order_Status]] = "Delivered","Yes","No")</f>
        <v>Yes</v>
      </c>
      <c r="K1764" t="str">
        <f>TEXT(shipments[[#This Row],[Shipdate]],"MMMM")</f>
        <v>October</v>
      </c>
      <c r="L1764">
        <f>YEAR(shipments[[#This Row],[Shipdate]])</f>
        <v>2023</v>
      </c>
    </row>
    <row r="1765" spans="1:12" x14ac:dyDescent="0.3">
      <c r="A1765" t="s">
        <v>1769</v>
      </c>
      <c r="B1765" t="s">
        <v>7950</v>
      </c>
      <c r="C1765" t="s">
        <v>7930</v>
      </c>
      <c r="D1765" t="s">
        <v>7935</v>
      </c>
      <c r="E1765" s="1">
        <v>45055</v>
      </c>
      <c r="F1765" s="6">
        <v>11558.25</v>
      </c>
      <c r="G1765">
        <v>445</v>
      </c>
      <c r="H1765" t="s">
        <v>3</v>
      </c>
      <c r="I1765">
        <f>IF(shipments[[#This Row],[Boxes]]&gt;0,shipments[[#This Row],[Amount]]/shipments[[#This Row],[Boxes]],"NA")</f>
        <v>25.973595505617979</v>
      </c>
      <c r="J1765" t="str">
        <f>IF(shipments[[#This Row],[Order_Status]] = "Delivered","Yes","No")</f>
        <v>Yes</v>
      </c>
      <c r="K1765" t="str">
        <f>TEXT(shipments[[#This Row],[Shipdate]],"MMMM")</f>
        <v>May</v>
      </c>
      <c r="L1765">
        <f>YEAR(shipments[[#This Row],[Shipdate]])</f>
        <v>2023</v>
      </c>
    </row>
    <row r="1766" spans="1:12" x14ac:dyDescent="0.3">
      <c r="A1766" t="s">
        <v>1770</v>
      </c>
      <c r="B1766" t="s">
        <v>7950</v>
      </c>
      <c r="C1766" t="s">
        <v>7930</v>
      </c>
      <c r="D1766" t="s">
        <v>7939</v>
      </c>
      <c r="E1766" s="1">
        <v>45260</v>
      </c>
      <c r="F1766" s="6">
        <v>5109.75</v>
      </c>
      <c r="G1766">
        <v>190</v>
      </c>
      <c r="H1766" t="s">
        <v>3</v>
      </c>
      <c r="I1766">
        <f>IF(shipments[[#This Row],[Boxes]]&gt;0,shipments[[#This Row],[Amount]]/shipments[[#This Row],[Boxes]],"NA")</f>
        <v>26.893421052631577</v>
      </c>
      <c r="J1766" t="str">
        <f>IF(shipments[[#This Row],[Order_Status]] = "Delivered","Yes","No")</f>
        <v>Yes</v>
      </c>
      <c r="K1766" t="str">
        <f>TEXT(shipments[[#This Row],[Shipdate]],"MMMM")</f>
        <v>November</v>
      </c>
      <c r="L1766">
        <f>YEAR(shipments[[#This Row],[Shipdate]])</f>
        <v>2023</v>
      </c>
    </row>
    <row r="1767" spans="1:12" x14ac:dyDescent="0.3">
      <c r="A1767" s="21" t="s">
        <v>1771</v>
      </c>
      <c r="B1767" s="21" t="s">
        <v>7950</v>
      </c>
      <c r="C1767" s="21" t="s">
        <v>7931</v>
      </c>
      <c r="D1767" s="21" t="s">
        <v>7938</v>
      </c>
      <c r="E1767" s="22">
        <v>45489</v>
      </c>
      <c r="F1767" s="23">
        <v>21354.75</v>
      </c>
      <c r="G1767" s="21">
        <v>2136</v>
      </c>
      <c r="H1767" s="21" t="s">
        <v>9</v>
      </c>
      <c r="I1767" s="21">
        <f>IF(shipments[[#This Row],[Boxes]]&gt;0,shipments[[#This Row],[Amount]]/shipments[[#This Row],[Boxes]],"NA")</f>
        <v>9.9975421348314608</v>
      </c>
      <c r="J1767" s="21" t="str">
        <f>IF(shipments[[#This Row],[Order_Status]] = "Delivered","Yes","No")</f>
        <v>No</v>
      </c>
      <c r="K1767" s="21" t="str">
        <f>TEXT(shipments[[#This Row],[Shipdate]],"MMMM")</f>
        <v>July</v>
      </c>
      <c r="L1767" s="21">
        <f>YEAR(shipments[[#This Row],[Shipdate]])</f>
        <v>2024</v>
      </c>
    </row>
    <row r="1768" spans="1:12" x14ac:dyDescent="0.3">
      <c r="A1768" s="21" t="s">
        <v>1772</v>
      </c>
      <c r="B1768" s="21" t="s">
        <v>7950</v>
      </c>
      <c r="C1768" s="21" t="s">
        <v>7931</v>
      </c>
      <c r="D1768" s="21" t="s">
        <v>7934</v>
      </c>
      <c r="E1768" s="22">
        <v>45537</v>
      </c>
      <c r="F1768" s="23">
        <v>4911.75</v>
      </c>
      <c r="G1768" s="21">
        <v>614</v>
      </c>
      <c r="H1768" s="21" t="s">
        <v>16</v>
      </c>
      <c r="I1768" s="21">
        <f>IF(shipments[[#This Row],[Boxes]]&gt;0,shipments[[#This Row],[Amount]]/shipments[[#This Row],[Boxes]],"NA")</f>
        <v>7.9995928338762212</v>
      </c>
      <c r="J1768" s="21" t="str">
        <f>IF(shipments[[#This Row],[Order_Status]] = "Delivered","Yes","No")</f>
        <v>No</v>
      </c>
      <c r="K1768" s="21" t="str">
        <f>TEXT(shipments[[#This Row],[Shipdate]],"MMMM")</f>
        <v>September</v>
      </c>
      <c r="L1768" s="21">
        <f>YEAR(shipments[[#This Row],[Shipdate]])</f>
        <v>2024</v>
      </c>
    </row>
    <row r="1769" spans="1:12" x14ac:dyDescent="0.3">
      <c r="A1769" t="s">
        <v>1773</v>
      </c>
      <c r="B1769" t="s">
        <v>7950</v>
      </c>
      <c r="C1769" t="s">
        <v>7931</v>
      </c>
      <c r="D1769" t="s">
        <v>7938</v>
      </c>
      <c r="E1769" s="1">
        <v>45085</v>
      </c>
      <c r="F1769" s="6">
        <v>17338.5</v>
      </c>
      <c r="G1769">
        <v>1927</v>
      </c>
      <c r="H1769" t="s">
        <v>3</v>
      </c>
      <c r="I1769">
        <f>IF(shipments[[#This Row],[Boxes]]&gt;0,shipments[[#This Row],[Amount]]/shipments[[#This Row],[Boxes]],"NA")</f>
        <v>8.9976647638816818</v>
      </c>
      <c r="J1769" t="str">
        <f>IF(shipments[[#This Row],[Order_Status]] = "Delivered","Yes","No")</f>
        <v>Yes</v>
      </c>
      <c r="K1769" t="str">
        <f>TEXT(shipments[[#This Row],[Shipdate]],"MMMM")</f>
        <v>June</v>
      </c>
      <c r="L1769">
        <f>YEAR(shipments[[#This Row],[Shipdate]])</f>
        <v>2023</v>
      </c>
    </row>
    <row r="1770" spans="1:12" x14ac:dyDescent="0.3">
      <c r="A1770" t="s">
        <v>1774</v>
      </c>
      <c r="B1770" t="s">
        <v>7950</v>
      </c>
      <c r="C1770" t="s">
        <v>7931</v>
      </c>
      <c r="D1770" t="s">
        <v>7939</v>
      </c>
      <c r="E1770" s="1">
        <v>44984</v>
      </c>
      <c r="F1770" s="6">
        <v>5006.25</v>
      </c>
      <c r="G1770">
        <v>456</v>
      </c>
      <c r="H1770" t="s">
        <v>3</v>
      </c>
      <c r="I1770">
        <f>IF(shipments[[#This Row],[Boxes]]&gt;0,shipments[[#This Row],[Amount]]/shipments[[#This Row],[Boxes]],"NA")</f>
        <v>10.978618421052632</v>
      </c>
      <c r="J1770" t="str">
        <f>IF(shipments[[#This Row],[Order_Status]] = "Delivered","Yes","No")</f>
        <v>Yes</v>
      </c>
      <c r="K1770" t="str">
        <f>TEXT(shipments[[#This Row],[Shipdate]],"MMMM")</f>
        <v>February</v>
      </c>
      <c r="L1770">
        <f>YEAR(shipments[[#This Row],[Shipdate]])</f>
        <v>2023</v>
      </c>
    </row>
    <row r="1771" spans="1:12" x14ac:dyDescent="0.3">
      <c r="A1771" t="s">
        <v>1775</v>
      </c>
      <c r="B1771" t="s">
        <v>7950</v>
      </c>
      <c r="C1771" t="s">
        <v>7931</v>
      </c>
      <c r="D1771" t="s">
        <v>7939</v>
      </c>
      <c r="E1771" s="1">
        <v>45223</v>
      </c>
      <c r="F1771" s="6">
        <v>3822.75</v>
      </c>
      <c r="G1771">
        <v>383</v>
      </c>
      <c r="H1771" t="s">
        <v>3</v>
      </c>
      <c r="I1771">
        <f>IF(shipments[[#This Row],[Boxes]]&gt;0,shipments[[#This Row],[Amount]]/shipments[[#This Row],[Boxes]],"NA")</f>
        <v>9.9810704960835501</v>
      </c>
      <c r="J1771" t="str">
        <f>IF(shipments[[#This Row],[Order_Status]] = "Delivered","Yes","No")</f>
        <v>Yes</v>
      </c>
      <c r="K1771" t="str">
        <f>TEXT(shipments[[#This Row],[Shipdate]],"MMMM")</f>
        <v>October</v>
      </c>
      <c r="L1771">
        <f>YEAR(shipments[[#This Row],[Shipdate]])</f>
        <v>2023</v>
      </c>
    </row>
    <row r="1772" spans="1:12" x14ac:dyDescent="0.3">
      <c r="A1772" t="s">
        <v>1776</v>
      </c>
      <c r="B1772" t="s">
        <v>7950</v>
      </c>
      <c r="C1772" t="s">
        <v>7932</v>
      </c>
      <c r="D1772" t="s">
        <v>7934</v>
      </c>
      <c r="E1772" s="1">
        <v>45343</v>
      </c>
      <c r="F1772" s="6">
        <v>10554.75</v>
      </c>
      <c r="G1772">
        <v>1508</v>
      </c>
      <c r="H1772" t="s">
        <v>3</v>
      </c>
      <c r="I1772">
        <f>IF(shipments[[#This Row],[Boxes]]&gt;0,shipments[[#This Row],[Amount]]/shipments[[#This Row],[Boxes]],"NA")</f>
        <v>6.9991710875331563</v>
      </c>
      <c r="J1772" t="str">
        <f>IF(shipments[[#This Row],[Order_Status]] = "Delivered","Yes","No")</f>
        <v>Yes</v>
      </c>
      <c r="K1772" t="str">
        <f>TEXT(shipments[[#This Row],[Shipdate]],"MMMM")</f>
        <v>February</v>
      </c>
      <c r="L1772">
        <f>YEAR(shipments[[#This Row],[Shipdate]])</f>
        <v>2024</v>
      </c>
    </row>
    <row r="1773" spans="1:12" x14ac:dyDescent="0.3">
      <c r="A1773" t="s">
        <v>1777</v>
      </c>
      <c r="B1773" t="s">
        <v>7950</v>
      </c>
      <c r="C1773" t="s">
        <v>7932</v>
      </c>
      <c r="D1773" t="s">
        <v>7934</v>
      </c>
      <c r="E1773" s="1">
        <v>45252</v>
      </c>
      <c r="F1773" s="6">
        <v>121.5</v>
      </c>
      <c r="G1773">
        <v>13</v>
      </c>
      <c r="H1773" t="s">
        <v>3</v>
      </c>
      <c r="I1773">
        <f>IF(shipments[[#This Row],[Boxes]]&gt;0,shipments[[#This Row],[Amount]]/shipments[[#This Row],[Boxes]],"NA")</f>
        <v>9.3461538461538467</v>
      </c>
      <c r="J1773" t="str">
        <f>IF(shipments[[#This Row],[Order_Status]] = "Delivered","Yes","No")</f>
        <v>Yes</v>
      </c>
      <c r="K1773" t="str">
        <f>TEXT(shipments[[#This Row],[Shipdate]],"MMMM")</f>
        <v>November</v>
      </c>
      <c r="L1773">
        <f>YEAR(shipments[[#This Row],[Shipdate]])</f>
        <v>2023</v>
      </c>
    </row>
    <row r="1774" spans="1:12" x14ac:dyDescent="0.3">
      <c r="A1774" t="s">
        <v>1778</v>
      </c>
      <c r="B1774" t="s">
        <v>7950</v>
      </c>
      <c r="C1774" t="s">
        <v>7932</v>
      </c>
      <c r="D1774" t="s">
        <v>7939</v>
      </c>
      <c r="E1774" s="1">
        <v>45324</v>
      </c>
      <c r="F1774" s="6">
        <v>13329</v>
      </c>
      <c r="G1774">
        <v>1905</v>
      </c>
      <c r="H1774" t="s">
        <v>3</v>
      </c>
      <c r="I1774">
        <f>IF(shipments[[#This Row],[Boxes]]&gt;0,shipments[[#This Row],[Amount]]/shipments[[#This Row],[Boxes]],"NA")</f>
        <v>6.9968503937007878</v>
      </c>
      <c r="J1774" t="str">
        <f>IF(shipments[[#This Row],[Order_Status]] = "Delivered","Yes","No")</f>
        <v>Yes</v>
      </c>
      <c r="K1774" t="str">
        <f>TEXT(shipments[[#This Row],[Shipdate]],"MMMM")</f>
        <v>February</v>
      </c>
      <c r="L1774">
        <f>YEAR(shipments[[#This Row],[Shipdate]])</f>
        <v>2024</v>
      </c>
    </row>
    <row r="1775" spans="1:12" x14ac:dyDescent="0.3">
      <c r="A1775" t="s">
        <v>1779</v>
      </c>
      <c r="B1775" t="s">
        <v>7950</v>
      </c>
      <c r="C1775" t="s">
        <v>7933</v>
      </c>
      <c r="D1775" t="s">
        <v>7938</v>
      </c>
      <c r="E1775" s="1">
        <v>45250</v>
      </c>
      <c r="F1775" s="6">
        <v>13002.75</v>
      </c>
      <c r="G1775">
        <v>651</v>
      </c>
      <c r="H1775" t="s">
        <v>3</v>
      </c>
      <c r="I1775">
        <f>IF(shipments[[#This Row],[Boxes]]&gt;0,shipments[[#This Row],[Amount]]/shipments[[#This Row],[Boxes]],"NA")</f>
        <v>19.973502304147466</v>
      </c>
      <c r="J1775" t="str">
        <f>IF(shipments[[#This Row],[Order_Status]] = "Delivered","Yes","No")</f>
        <v>Yes</v>
      </c>
      <c r="K1775" t="str">
        <f>TEXT(shipments[[#This Row],[Shipdate]],"MMMM")</f>
        <v>November</v>
      </c>
      <c r="L1775">
        <f>YEAR(shipments[[#This Row],[Shipdate]])</f>
        <v>2023</v>
      </c>
    </row>
    <row r="1776" spans="1:12" x14ac:dyDescent="0.3">
      <c r="A1776" s="21" t="s">
        <v>1780</v>
      </c>
      <c r="B1776" s="21" t="s">
        <v>7950</v>
      </c>
      <c r="C1776" s="21" t="s">
        <v>7933</v>
      </c>
      <c r="D1776" s="21" t="s">
        <v>7938</v>
      </c>
      <c r="E1776" s="22">
        <v>45502</v>
      </c>
      <c r="F1776" s="23">
        <v>6133.5</v>
      </c>
      <c r="G1776" s="21">
        <v>279</v>
      </c>
      <c r="H1776" s="21" t="s">
        <v>9</v>
      </c>
      <c r="I1776" s="21">
        <f>IF(shipments[[#This Row],[Boxes]]&gt;0,shipments[[#This Row],[Amount]]/shipments[[#This Row],[Boxes]],"NA")</f>
        <v>21.983870967741936</v>
      </c>
      <c r="J1776" s="21" t="str">
        <f>IF(shipments[[#This Row],[Order_Status]] = "Delivered","Yes","No")</f>
        <v>No</v>
      </c>
      <c r="K1776" s="21" t="str">
        <f>TEXT(shipments[[#This Row],[Shipdate]],"MMMM")</f>
        <v>July</v>
      </c>
      <c r="L1776" s="21">
        <f>YEAR(shipments[[#This Row],[Shipdate]])</f>
        <v>2024</v>
      </c>
    </row>
    <row r="1777" spans="1:12" x14ac:dyDescent="0.3">
      <c r="A1777" t="s">
        <v>1781</v>
      </c>
      <c r="B1777" t="s">
        <v>7950</v>
      </c>
      <c r="C1777" t="s">
        <v>7933</v>
      </c>
      <c r="D1777" t="s">
        <v>7938</v>
      </c>
      <c r="E1777" s="1">
        <v>45070</v>
      </c>
      <c r="F1777" s="6">
        <v>1275.75</v>
      </c>
      <c r="G1777">
        <v>64</v>
      </c>
      <c r="H1777" t="s">
        <v>3</v>
      </c>
      <c r="I1777">
        <f>IF(shipments[[#This Row],[Boxes]]&gt;0,shipments[[#This Row],[Amount]]/shipments[[#This Row],[Boxes]],"NA")</f>
        <v>19.93359375</v>
      </c>
      <c r="J1777" t="str">
        <f>IF(shipments[[#This Row],[Order_Status]] = "Delivered","Yes","No")</f>
        <v>Yes</v>
      </c>
      <c r="K1777" t="str">
        <f>TEXT(shipments[[#This Row],[Shipdate]],"MMMM")</f>
        <v>May</v>
      </c>
      <c r="L1777">
        <f>YEAR(shipments[[#This Row],[Shipdate]])</f>
        <v>2023</v>
      </c>
    </row>
    <row r="1778" spans="1:12" x14ac:dyDescent="0.3">
      <c r="A1778" t="s">
        <v>1782</v>
      </c>
      <c r="B1778" t="s">
        <v>7950</v>
      </c>
      <c r="C1778" t="s">
        <v>7933</v>
      </c>
      <c r="D1778" t="s">
        <v>7939</v>
      </c>
      <c r="E1778" s="1">
        <v>45275</v>
      </c>
      <c r="F1778" s="6">
        <v>8892</v>
      </c>
      <c r="G1778">
        <v>445</v>
      </c>
      <c r="H1778" t="s">
        <v>3</v>
      </c>
      <c r="I1778">
        <f>IF(shipments[[#This Row],[Boxes]]&gt;0,shipments[[#This Row],[Amount]]/shipments[[#This Row],[Boxes]],"NA")</f>
        <v>19.982022471910113</v>
      </c>
      <c r="J1778" t="str">
        <f>IF(shipments[[#This Row],[Order_Status]] = "Delivered","Yes","No")</f>
        <v>Yes</v>
      </c>
      <c r="K1778" t="str">
        <f>TEXT(shipments[[#This Row],[Shipdate]],"MMMM")</f>
        <v>December</v>
      </c>
      <c r="L1778">
        <f>YEAR(shipments[[#This Row],[Shipdate]])</f>
        <v>2023</v>
      </c>
    </row>
    <row r="1779" spans="1:12" x14ac:dyDescent="0.3">
      <c r="A1779" t="s">
        <v>1783</v>
      </c>
      <c r="B1779" t="s">
        <v>7951</v>
      </c>
      <c r="C1779" t="s">
        <v>7912</v>
      </c>
      <c r="D1779" t="s">
        <v>7937</v>
      </c>
      <c r="E1779" s="1">
        <v>45250</v>
      </c>
      <c r="F1779" s="6">
        <v>5913</v>
      </c>
      <c r="G1779">
        <v>423</v>
      </c>
      <c r="H1779" t="s">
        <v>3</v>
      </c>
      <c r="I1779">
        <f>IF(shipments[[#This Row],[Boxes]]&gt;0,shipments[[#This Row],[Amount]]/shipments[[#This Row],[Boxes]],"NA")</f>
        <v>13.978723404255319</v>
      </c>
      <c r="J1779" t="str">
        <f>IF(shipments[[#This Row],[Order_Status]] = "Delivered","Yes","No")</f>
        <v>Yes</v>
      </c>
      <c r="K1779" t="str">
        <f>TEXT(shipments[[#This Row],[Shipdate]],"MMMM")</f>
        <v>November</v>
      </c>
      <c r="L1779">
        <f>YEAR(shipments[[#This Row],[Shipdate]])</f>
        <v>2023</v>
      </c>
    </row>
    <row r="1780" spans="1:12" x14ac:dyDescent="0.3">
      <c r="A1780" t="s">
        <v>1784</v>
      </c>
      <c r="B1780" t="s">
        <v>7951</v>
      </c>
      <c r="C1780" t="s">
        <v>7912</v>
      </c>
      <c r="D1780" t="s">
        <v>7934</v>
      </c>
      <c r="E1780" s="1">
        <v>45160</v>
      </c>
      <c r="F1780" s="6">
        <v>2517.75</v>
      </c>
      <c r="G1780">
        <v>210</v>
      </c>
      <c r="H1780" t="s">
        <v>3</v>
      </c>
      <c r="I1780">
        <f>IF(shipments[[#This Row],[Boxes]]&gt;0,shipments[[#This Row],[Amount]]/shipments[[#This Row],[Boxes]],"NA")</f>
        <v>11.989285714285714</v>
      </c>
      <c r="J1780" t="str">
        <f>IF(shipments[[#This Row],[Order_Status]] = "Delivered","Yes","No")</f>
        <v>Yes</v>
      </c>
      <c r="K1780" t="str">
        <f>TEXT(shipments[[#This Row],[Shipdate]],"MMMM")</f>
        <v>August</v>
      </c>
      <c r="L1780">
        <f>YEAR(shipments[[#This Row],[Shipdate]])</f>
        <v>2023</v>
      </c>
    </row>
    <row r="1781" spans="1:12" x14ac:dyDescent="0.3">
      <c r="A1781" t="s">
        <v>1785</v>
      </c>
      <c r="B1781" t="s">
        <v>7951</v>
      </c>
      <c r="C1781" t="s">
        <v>7912</v>
      </c>
      <c r="D1781" t="s">
        <v>7935</v>
      </c>
      <c r="E1781" s="1">
        <v>44944</v>
      </c>
      <c r="F1781" s="6">
        <v>7848</v>
      </c>
      <c r="G1781">
        <v>491</v>
      </c>
      <c r="H1781" t="s">
        <v>3</v>
      </c>
      <c r="I1781">
        <f>IF(shipments[[#This Row],[Boxes]]&gt;0,shipments[[#This Row],[Amount]]/shipments[[#This Row],[Boxes]],"NA")</f>
        <v>15.983706720977597</v>
      </c>
      <c r="J1781" t="str">
        <f>IF(shipments[[#This Row],[Order_Status]] = "Delivered","Yes","No")</f>
        <v>Yes</v>
      </c>
      <c r="K1781" t="str">
        <f>TEXT(shipments[[#This Row],[Shipdate]],"MMMM")</f>
        <v>January</v>
      </c>
      <c r="L1781">
        <f>YEAR(shipments[[#This Row],[Shipdate]])</f>
        <v>2023</v>
      </c>
    </row>
    <row r="1782" spans="1:12" x14ac:dyDescent="0.3">
      <c r="A1782" t="s">
        <v>1786</v>
      </c>
      <c r="B1782" t="s">
        <v>7951</v>
      </c>
      <c r="C1782" t="s">
        <v>7912</v>
      </c>
      <c r="D1782" t="s">
        <v>7939</v>
      </c>
      <c r="E1782" s="1">
        <v>45208</v>
      </c>
      <c r="F1782" s="6">
        <v>12325.5</v>
      </c>
      <c r="G1782">
        <v>822</v>
      </c>
      <c r="H1782" t="s">
        <v>3</v>
      </c>
      <c r="I1782">
        <f>IF(shipments[[#This Row],[Boxes]]&gt;0,shipments[[#This Row],[Amount]]/shipments[[#This Row],[Boxes]],"NA")</f>
        <v>14.994525547445255</v>
      </c>
      <c r="J1782" t="str">
        <f>IF(shipments[[#This Row],[Order_Status]] = "Delivered","Yes","No")</f>
        <v>Yes</v>
      </c>
      <c r="K1782" t="str">
        <f>TEXT(shipments[[#This Row],[Shipdate]],"MMMM")</f>
        <v>October</v>
      </c>
      <c r="L1782">
        <f>YEAR(shipments[[#This Row],[Shipdate]])</f>
        <v>2023</v>
      </c>
    </row>
    <row r="1783" spans="1:12" x14ac:dyDescent="0.3">
      <c r="A1783" t="s">
        <v>1787</v>
      </c>
      <c r="B1783" t="s">
        <v>7951</v>
      </c>
      <c r="C1783" t="s">
        <v>7915</v>
      </c>
      <c r="D1783" t="s">
        <v>7935</v>
      </c>
      <c r="E1783" s="1">
        <v>45145</v>
      </c>
      <c r="F1783" s="6">
        <v>13718.25</v>
      </c>
      <c r="G1783">
        <v>1715</v>
      </c>
      <c r="H1783" t="s">
        <v>3</v>
      </c>
      <c r="I1783">
        <f>IF(shipments[[#This Row],[Boxes]]&gt;0,shipments[[#This Row],[Amount]]/shipments[[#This Row],[Boxes]],"NA")</f>
        <v>7.9989795918367346</v>
      </c>
      <c r="J1783" t="str">
        <f>IF(shipments[[#This Row],[Order_Status]] = "Delivered","Yes","No")</f>
        <v>Yes</v>
      </c>
      <c r="K1783" t="str">
        <f>TEXT(shipments[[#This Row],[Shipdate]],"MMMM")</f>
        <v>August</v>
      </c>
      <c r="L1783">
        <f>YEAR(shipments[[#This Row],[Shipdate]])</f>
        <v>2023</v>
      </c>
    </row>
    <row r="1784" spans="1:12" x14ac:dyDescent="0.3">
      <c r="A1784" t="s">
        <v>1788</v>
      </c>
      <c r="B1784" t="s">
        <v>7951</v>
      </c>
      <c r="C1784" t="s">
        <v>7916</v>
      </c>
      <c r="D1784" t="s">
        <v>7934</v>
      </c>
      <c r="E1784" s="1">
        <v>45266</v>
      </c>
      <c r="F1784" s="6">
        <v>4038.75</v>
      </c>
      <c r="G1784">
        <v>577</v>
      </c>
      <c r="H1784" t="s">
        <v>3</v>
      </c>
      <c r="I1784">
        <f>IF(shipments[[#This Row],[Boxes]]&gt;0,shipments[[#This Row],[Amount]]/shipments[[#This Row],[Boxes]],"NA")</f>
        <v>6.9995667244367414</v>
      </c>
      <c r="J1784" t="str">
        <f>IF(shipments[[#This Row],[Order_Status]] = "Delivered","Yes","No")</f>
        <v>Yes</v>
      </c>
      <c r="K1784" t="str">
        <f>TEXT(shipments[[#This Row],[Shipdate]],"MMMM")</f>
        <v>December</v>
      </c>
      <c r="L1784">
        <f>YEAR(shipments[[#This Row],[Shipdate]])</f>
        <v>2023</v>
      </c>
    </row>
    <row r="1785" spans="1:12" x14ac:dyDescent="0.3">
      <c r="A1785" t="s">
        <v>1789</v>
      </c>
      <c r="B1785" t="s">
        <v>7951</v>
      </c>
      <c r="C1785" t="s">
        <v>7916</v>
      </c>
      <c r="D1785" t="s">
        <v>7938</v>
      </c>
      <c r="E1785" s="1">
        <v>44932</v>
      </c>
      <c r="F1785" s="6">
        <v>8230.5</v>
      </c>
      <c r="G1785">
        <v>915</v>
      </c>
      <c r="H1785" t="s">
        <v>3</v>
      </c>
      <c r="I1785">
        <f>IF(shipments[[#This Row],[Boxes]]&gt;0,shipments[[#This Row],[Amount]]/shipments[[#This Row],[Boxes]],"NA")</f>
        <v>8.9950819672131139</v>
      </c>
      <c r="J1785" t="str">
        <f>IF(shipments[[#This Row],[Order_Status]] = "Delivered","Yes","No")</f>
        <v>Yes</v>
      </c>
      <c r="K1785" t="str">
        <f>TEXT(shipments[[#This Row],[Shipdate]],"MMMM")</f>
        <v>January</v>
      </c>
      <c r="L1785">
        <f>YEAR(shipments[[#This Row],[Shipdate]])</f>
        <v>2023</v>
      </c>
    </row>
    <row r="1786" spans="1:12" x14ac:dyDescent="0.3">
      <c r="A1786" t="s">
        <v>1790</v>
      </c>
      <c r="B1786" t="s">
        <v>7951</v>
      </c>
      <c r="C1786" t="s">
        <v>7918</v>
      </c>
      <c r="D1786" t="s">
        <v>7937</v>
      </c>
      <c r="E1786" s="1">
        <v>45370</v>
      </c>
      <c r="F1786" s="6">
        <v>6284.25</v>
      </c>
      <c r="G1786">
        <v>262</v>
      </c>
      <c r="H1786" t="s">
        <v>3</v>
      </c>
      <c r="I1786">
        <f>IF(shipments[[#This Row],[Boxes]]&gt;0,shipments[[#This Row],[Amount]]/shipments[[#This Row],[Boxes]],"NA")</f>
        <v>23.985687022900763</v>
      </c>
      <c r="J1786" t="str">
        <f>IF(shipments[[#This Row],[Order_Status]] = "Delivered","Yes","No")</f>
        <v>Yes</v>
      </c>
      <c r="K1786" t="str">
        <f>TEXT(shipments[[#This Row],[Shipdate]],"MMMM")</f>
        <v>March</v>
      </c>
      <c r="L1786">
        <f>YEAR(shipments[[#This Row],[Shipdate]])</f>
        <v>2024</v>
      </c>
    </row>
    <row r="1787" spans="1:12" x14ac:dyDescent="0.3">
      <c r="A1787" t="s">
        <v>1791</v>
      </c>
      <c r="B1787" t="s">
        <v>7951</v>
      </c>
      <c r="C1787" t="s">
        <v>7918</v>
      </c>
      <c r="D1787" t="s">
        <v>7937</v>
      </c>
      <c r="E1787" s="1">
        <v>45344</v>
      </c>
      <c r="F1787" s="6">
        <v>5474.25</v>
      </c>
      <c r="G1787">
        <v>219</v>
      </c>
      <c r="H1787" t="s">
        <v>3</v>
      </c>
      <c r="I1787">
        <f>IF(shipments[[#This Row],[Boxes]]&gt;0,shipments[[#This Row],[Amount]]/shipments[[#This Row],[Boxes]],"NA")</f>
        <v>24.996575342465754</v>
      </c>
      <c r="J1787" t="str">
        <f>IF(shipments[[#This Row],[Order_Status]] = "Delivered","Yes","No")</f>
        <v>Yes</v>
      </c>
      <c r="K1787" t="str">
        <f>TEXT(shipments[[#This Row],[Shipdate]],"MMMM")</f>
        <v>February</v>
      </c>
      <c r="L1787">
        <f>YEAR(shipments[[#This Row],[Shipdate]])</f>
        <v>2024</v>
      </c>
    </row>
    <row r="1788" spans="1:12" x14ac:dyDescent="0.3">
      <c r="A1788" s="21" t="s">
        <v>1792</v>
      </c>
      <c r="B1788" s="21" t="s">
        <v>7951</v>
      </c>
      <c r="C1788" s="21" t="s">
        <v>7918</v>
      </c>
      <c r="D1788" s="21" t="s">
        <v>7938</v>
      </c>
      <c r="E1788" s="22">
        <v>45202</v>
      </c>
      <c r="F1788" s="23">
        <v>4612.5</v>
      </c>
      <c r="G1788" s="21">
        <v>171</v>
      </c>
      <c r="H1788" s="21" t="s">
        <v>25</v>
      </c>
      <c r="I1788" s="21">
        <f>IF(shipments[[#This Row],[Boxes]]&gt;0,shipments[[#This Row],[Amount]]/shipments[[#This Row],[Boxes]],"NA")</f>
        <v>26.973684210526315</v>
      </c>
      <c r="J1788" s="21" t="str">
        <f>IF(shipments[[#This Row],[Order_Status]] = "Delivered","Yes","No")</f>
        <v>No</v>
      </c>
      <c r="K1788" s="21" t="str">
        <f>TEXT(shipments[[#This Row],[Shipdate]],"MMMM")</f>
        <v>October</v>
      </c>
      <c r="L1788" s="21">
        <f>YEAR(shipments[[#This Row],[Shipdate]])</f>
        <v>2023</v>
      </c>
    </row>
    <row r="1789" spans="1:12" x14ac:dyDescent="0.3">
      <c r="A1789" t="s">
        <v>1793</v>
      </c>
      <c r="B1789" t="s">
        <v>7951</v>
      </c>
      <c r="C1789" t="s">
        <v>7919</v>
      </c>
      <c r="D1789" t="s">
        <v>7934</v>
      </c>
      <c r="E1789" s="1">
        <v>45125</v>
      </c>
      <c r="F1789" s="6">
        <v>1671.75</v>
      </c>
      <c r="G1789">
        <v>88</v>
      </c>
      <c r="H1789" t="s">
        <v>3</v>
      </c>
      <c r="I1789">
        <f>IF(shipments[[#This Row],[Boxes]]&gt;0,shipments[[#This Row],[Amount]]/shipments[[#This Row],[Boxes]],"NA")</f>
        <v>18.99715909090909</v>
      </c>
      <c r="J1789" t="str">
        <f>IF(shipments[[#This Row],[Order_Status]] = "Delivered","Yes","No")</f>
        <v>Yes</v>
      </c>
      <c r="K1789" t="str">
        <f>TEXT(shipments[[#This Row],[Shipdate]],"MMMM")</f>
        <v>July</v>
      </c>
      <c r="L1789">
        <f>YEAR(shipments[[#This Row],[Shipdate]])</f>
        <v>2023</v>
      </c>
    </row>
    <row r="1790" spans="1:12" x14ac:dyDescent="0.3">
      <c r="A1790" t="s">
        <v>1794</v>
      </c>
      <c r="B1790" t="s">
        <v>7951</v>
      </c>
      <c r="C1790" t="s">
        <v>7919</v>
      </c>
      <c r="D1790" t="s">
        <v>7934</v>
      </c>
      <c r="E1790" s="1">
        <v>45244</v>
      </c>
      <c r="F1790" s="6">
        <v>9987.75</v>
      </c>
      <c r="G1790">
        <v>500</v>
      </c>
      <c r="H1790" t="s">
        <v>3</v>
      </c>
      <c r="I1790">
        <f>IF(shipments[[#This Row],[Boxes]]&gt;0,shipments[[#This Row],[Amount]]/shipments[[#This Row],[Boxes]],"NA")</f>
        <v>19.9755</v>
      </c>
      <c r="J1790" t="str">
        <f>IF(shipments[[#This Row],[Order_Status]] = "Delivered","Yes","No")</f>
        <v>Yes</v>
      </c>
      <c r="K1790" t="str">
        <f>TEXT(shipments[[#This Row],[Shipdate]],"MMMM")</f>
        <v>November</v>
      </c>
      <c r="L1790">
        <f>YEAR(shipments[[#This Row],[Shipdate]])</f>
        <v>2023</v>
      </c>
    </row>
    <row r="1791" spans="1:12" x14ac:dyDescent="0.3">
      <c r="A1791" s="21" t="s">
        <v>1795</v>
      </c>
      <c r="B1791" s="21" t="s">
        <v>7951</v>
      </c>
      <c r="C1791" s="21" t="s">
        <v>7921</v>
      </c>
      <c r="D1791" s="21" t="s">
        <v>7934</v>
      </c>
      <c r="E1791" s="22">
        <v>45489</v>
      </c>
      <c r="F1791" s="23">
        <v>3415.5</v>
      </c>
      <c r="G1791" s="21">
        <v>244</v>
      </c>
      <c r="H1791" s="21" t="s">
        <v>9</v>
      </c>
      <c r="I1791" s="21">
        <f>IF(shipments[[#This Row],[Boxes]]&gt;0,shipments[[#This Row],[Amount]]/shipments[[#This Row],[Boxes]],"NA")</f>
        <v>13.997950819672131</v>
      </c>
      <c r="J1791" s="21" t="str">
        <f>IF(shipments[[#This Row],[Order_Status]] = "Delivered","Yes","No")</f>
        <v>No</v>
      </c>
      <c r="K1791" s="21" t="str">
        <f>TEXT(shipments[[#This Row],[Shipdate]],"MMMM")</f>
        <v>July</v>
      </c>
      <c r="L1791" s="21">
        <f>YEAR(shipments[[#This Row],[Shipdate]])</f>
        <v>2024</v>
      </c>
    </row>
    <row r="1792" spans="1:12" x14ac:dyDescent="0.3">
      <c r="A1792" t="s">
        <v>1796</v>
      </c>
      <c r="B1792" t="s">
        <v>7951</v>
      </c>
      <c r="C1792" t="s">
        <v>7921</v>
      </c>
      <c r="D1792" t="s">
        <v>7936</v>
      </c>
      <c r="E1792" s="1">
        <v>44939</v>
      </c>
      <c r="F1792" s="6">
        <v>3867.75</v>
      </c>
      <c r="G1792">
        <v>277</v>
      </c>
      <c r="H1792" t="s">
        <v>3</v>
      </c>
      <c r="I1792">
        <f>IF(shipments[[#This Row],[Boxes]]&gt;0,shipments[[#This Row],[Amount]]/shipments[[#This Row],[Boxes]],"NA")</f>
        <v>13.962996389891696</v>
      </c>
      <c r="J1792" t="str">
        <f>IF(shipments[[#This Row],[Order_Status]] = "Delivered","Yes","No")</f>
        <v>Yes</v>
      </c>
      <c r="K1792" t="str">
        <f>TEXT(shipments[[#This Row],[Shipdate]],"MMMM")</f>
        <v>January</v>
      </c>
      <c r="L1792">
        <f>YEAR(shipments[[#This Row],[Shipdate]])</f>
        <v>2023</v>
      </c>
    </row>
    <row r="1793" spans="1:12" x14ac:dyDescent="0.3">
      <c r="A1793" s="21" t="s">
        <v>1797</v>
      </c>
      <c r="B1793" s="21" t="s">
        <v>7951</v>
      </c>
      <c r="C1793" s="21" t="s">
        <v>7922</v>
      </c>
      <c r="D1793" s="21" t="s">
        <v>7935</v>
      </c>
      <c r="E1793" s="22">
        <v>45544</v>
      </c>
      <c r="F1793" s="23">
        <v>7922.25</v>
      </c>
      <c r="G1793" s="21">
        <v>441</v>
      </c>
      <c r="H1793" s="21" t="s">
        <v>16</v>
      </c>
      <c r="I1793" s="21">
        <f>IF(shipments[[#This Row],[Boxes]]&gt;0,shipments[[#This Row],[Amount]]/shipments[[#This Row],[Boxes]],"NA")</f>
        <v>17.964285714285715</v>
      </c>
      <c r="J1793" s="21" t="str">
        <f>IF(shipments[[#This Row],[Order_Status]] = "Delivered","Yes","No")</f>
        <v>No</v>
      </c>
      <c r="K1793" s="21" t="str">
        <f>TEXT(shipments[[#This Row],[Shipdate]],"MMMM")</f>
        <v>September</v>
      </c>
      <c r="L1793" s="21">
        <f>YEAR(shipments[[#This Row],[Shipdate]])</f>
        <v>2024</v>
      </c>
    </row>
    <row r="1794" spans="1:12" x14ac:dyDescent="0.3">
      <c r="A1794" s="21" t="s">
        <v>1798</v>
      </c>
      <c r="B1794" s="21" t="s">
        <v>7951</v>
      </c>
      <c r="C1794" s="21" t="s">
        <v>7923</v>
      </c>
      <c r="D1794" s="21" t="s">
        <v>7934</v>
      </c>
      <c r="E1794" s="22">
        <v>45491</v>
      </c>
      <c r="F1794" s="23">
        <v>8331.75</v>
      </c>
      <c r="G1794" s="21">
        <v>491</v>
      </c>
      <c r="H1794" s="21" t="s">
        <v>9</v>
      </c>
      <c r="I1794" s="21">
        <f>IF(shipments[[#This Row],[Boxes]]&gt;0,shipments[[#This Row],[Amount]]/shipments[[#This Row],[Boxes]],"NA")</f>
        <v>16.968940936863543</v>
      </c>
      <c r="J1794" s="21" t="str">
        <f>IF(shipments[[#This Row],[Order_Status]] = "Delivered","Yes","No")</f>
        <v>No</v>
      </c>
      <c r="K1794" s="21" t="str">
        <f>TEXT(shipments[[#This Row],[Shipdate]],"MMMM")</f>
        <v>July</v>
      </c>
      <c r="L1794" s="21">
        <f>YEAR(shipments[[#This Row],[Shipdate]])</f>
        <v>2024</v>
      </c>
    </row>
    <row r="1795" spans="1:12" x14ac:dyDescent="0.3">
      <c r="A1795" t="s">
        <v>1799</v>
      </c>
      <c r="B1795" t="s">
        <v>7951</v>
      </c>
      <c r="C1795" t="s">
        <v>7923</v>
      </c>
      <c r="D1795" t="s">
        <v>7935</v>
      </c>
      <c r="E1795" s="1">
        <v>45302</v>
      </c>
      <c r="F1795" s="6">
        <v>927</v>
      </c>
      <c r="G1795">
        <v>58</v>
      </c>
      <c r="H1795" t="s">
        <v>3</v>
      </c>
      <c r="I1795">
        <f>IF(shipments[[#This Row],[Boxes]]&gt;0,shipments[[#This Row],[Amount]]/shipments[[#This Row],[Boxes]],"NA")</f>
        <v>15.982758620689655</v>
      </c>
      <c r="J1795" t="str">
        <f>IF(shipments[[#This Row],[Order_Status]] = "Delivered","Yes","No")</f>
        <v>Yes</v>
      </c>
      <c r="K1795" t="str">
        <f>TEXT(shipments[[#This Row],[Shipdate]],"MMMM")</f>
        <v>January</v>
      </c>
      <c r="L1795">
        <f>YEAR(shipments[[#This Row],[Shipdate]])</f>
        <v>2024</v>
      </c>
    </row>
    <row r="1796" spans="1:12" x14ac:dyDescent="0.3">
      <c r="A1796" t="s">
        <v>1800</v>
      </c>
      <c r="B1796" t="s">
        <v>7951</v>
      </c>
      <c r="C1796" t="s">
        <v>7924</v>
      </c>
      <c r="D1796" t="s">
        <v>7939</v>
      </c>
      <c r="E1796" s="1">
        <v>44958</v>
      </c>
      <c r="F1796" s="6">
        <v>4140</v>
      </c>
      <c r="G1796">
        <v>414</v>
      </c>
      <c r="H1796" t="s">
        <v>3</v>
      </c>
      <c r="I1796">
        <f>IF(shipments[[#This Row],[Boxes]]&gt;0,shipments[[#This Row],[Amount]]/shipments[[#This Row],[Boxes]],"NA")</f>
        <v>10</v>
      </c>
      <c r="J1796" t="str">
        <f>IF(shipments[[#This Row],[Order_Status]] = "Delivered","Yes","No")</f>
        <v>Yes</v>
      </c>
      <c r="K1796" t="str">
        <f>TEXT(shipments[[#This Row],[Shipdate]],"MMMM")</f>
        <v>February</v>
      </c>
      <c r="L1796">
        <f>YEAR(shipments[[#This Row],[Shipdate]])</f>
        <v>2023</v>
      </c>
    </row>
    <row r="1797" spans="1:12" x14ac:dyDescent="0.3">
      <c r="A1797" s="21" t="s">
        <v>1801</v>
      </c>
      <c r="B1797" s="21" t="s">
        <v>7951</v>
      </c>
      <c r="C1797" s="21" t="s">
        <v>7924</v>
      </c>
      <c r="D1797" s="21" t="s">
        <v>7934</v>
      </c>
      <c r="E1797" s="22">
        <v>45561</v>
      </c>
      <c r="F1797" s="23">
        <v>2283.75</v>
      </c>
      <c r="G1797" s="21">
        <v>327</v>
      </c>
      <c r="H1797" s="21" t="s">
        <v>16</v>
      </c>
      <c r="I1797" s="21">
        <f>IF(shipments[[#This Row],[Boxes]]&gt;0,shipments[[#This Row],[Amount]]/shipments[[#This Row],[Boxes]],"NA")</f>
        <v>6.9839449541284404</v>
      </c>
      <c r="J1797" s="21" t="str">
        <f>IF(shipments[[#This Row],[Order_Status]] = "Delivered","Yes","No")</f>
        <v>No</v>
      </c>
      <c r="K1797" s="21" t="str">
        <f>TEXT(shipments[[#This Row],[Shipdate]],"MMMM")</f>
        <v>September</v>
      </c>
      <c r="L1797" s="21">
        <f>YEAR(shipments[[#This Row],[Shipdate]])</f>
        <v>2024</v>
      </c>
    </row>
    <row r="1798" spans="1:12" x14ac:dyDescent="0.3">
      <c r="A1798" t="s">
        <v>1802</v>
      </c>
      <c r="B1798" t="s">
        <v>7951</v>
      </c>
      <c r="C1798" t="s">
        <v>7924</v>
      </c>
      <c r="D1798" t="s">
        <v>7934</v>
      </c>
      <c r="E1798" s="1">
        <v>45271</v>
      </c>
      <c r="F1798" s="6">
        <v>3660.75</v>
      </c>
      <c r="G1798">
        <v>611</v>
      </c>
      <c r="H1798" t="s">
        <v>3</v>
      </c>
      <c r="I1798">
        <f>IF(shipments[[#This Row],[Boxes]]&gt;0,shipments[[#This Row],[Amount]]/shipments[[#This Row],[Boxes]],"NA")</f>
        <v>5.9914075286415711</v>
      </c>
      <c r="J1798" t="str">
        <f>IF(shipments[[#This Row],[Order_Status]] = "Delivered","Yes","No")</f>
        <v>Yes</v>
      </c>
      <c r="K1798" t="str">
        <f>TEXT(shipments[[#This Row],[Shipdate]],"MMMM")</f>
        <v>December</v>
      </c>
      <c r="L1798">
        <f>YEAR(shipments[[#This Row],[Shipdate]])</f>
        <v>2023</v>
      </c>
    </row>
    <row r="1799" spans="1:12" x14ac:dyDescent="0.3">
      <c r="A1799" t="s">
        <v>1803</v>
      </c>
      <c r="B1799" t="s">
        <v>7951</v>
      </c>
      <c r="C1799" t="s">
        <v>7925</v>
      </c>
      <c r="D1799" t="s">
        <v>7935</v>
      </c>
      <c r="E1799" s="1">
        <v>44960</v>
      </c>
      <c r="F1799" s="6">
        <v>7074</v>
      </c>
      <c r="G1799">
        <v>393</v>
      </c>
      <c r="H1799" t="s">
        <v>3</v>
      </c>
      <c r="I1799">
        <f>IF(shipments[[#This Row],[Boxes]]&gt;0,shipments[[#This Row],[Amount]]/shipments[[#This Row],[Boxes]],"NA")</f>
        <v>18</v>
      </c>
      <c r="J1799" t="str">
        <f>IF(shipments[[#This Row],[Order_Status]] = "Delivered","Yes","No")</f>
        <v>Yes</v>
      </c>
      <c r="K1799" t="str">
        <f>TEXT(shipments[[#This Row],[Shipdate]],"MMMM")</f>
        <v>February</v>
      </c>
      <c r="L1799">
        <f>YEAR(shipments[[#This Row],[Shipdate]])</f>
        <v>2023</v>
      </c>
    </row>
    <row r="1800" spans="1:12" x14ac:dyDescent="0.3">
      <c r="A1800" t="s">
        <v>1804</v>
      </c>
      <c r="B1800" t="s">
        <v>7951</v>
      </c>
      <c r="C1800" t="s">
        <v>7925</v>
      </c>
      <c r="D1800" t="s">
        <v>7937</v>
      </c>
      <c r="E1800" s="1">
        <v>45058</v>
      </c>
      <c r="F1800" s="6">
        <v>4387.5</v>
      </c>
      <c r="G1800">
        <v>275</v>
      </c>
      <c r="H1800" t="s">
        <v>3</v>
      </c>
      <c r="I1800">
        <f>IF(shipments[[#This Row],[Boxes]]&gt;0,shipments[[#This Row],[Amount]]/shipments[[#This Row],[Boxes]],"NA")</f>
        <v>15.954545454545455</v>
      </c>
      <c r="J1800" t="str">
        <f>IF(shipments[[#This Row],[Order_Status]] = "Delivered","Yes","No")</f>
        <v>Yes</v>
      </c>
      <c r="K1800" t="str">
        <f>TEXT(shipments[[#This Row],[Shipdate]],"MMMM")</f>
        <v>May</v>
      </c>
      <c r="L1800">
        <f>YEAR(shipments[[#This Row],[Shipdate]])</f>
        <v>2023</v>
      </c>
    </row>
    <row r="1801" spans="1:12" x14ac:dyDescent="0.3">
      <c r="A1801" t="s">
        <v>1805</v>
      </c>
      <c r="B1801" t="s">
        <v>7951</v>
      </c>
      <c r="C1801" t="s">
        <v>7927</v>
      </c>
      <c r="D1801" t="s">
        <v>7938</v>
      </c>
      <c r="E1801" s="1">
        <v>45293</v>
      </c>
      <c r="F1801" s="6">
        <v>12352.5</v>
      </c>
      <c r="G1801">
        <v>687</v>
      </c>
      <c r="H1801" t="s">
        <v>3</v>
      </c>
      <c r="I1801">
        <f>IF(shipments[[#This Row],[Boxes]]&gt;0,shipments[[#This Row],[Amount]]/shipments[[#This Row],[Boxes]],"NA")</f>
        <v>17.980349344978166</v>
      </c>
      <c r="J1801" t="str">
        <f>IF(shipments[[#This Row],[Order_Status]] = "Delivered","Yes","No")</f>
        <v>Yes</v>
      </c>
      <c r="K1801" t="str">
        <f>TEXT(shipments[[#This Row],[Shipdate]],"MMMM")</f>
        <v>January</v>
      </c>
      <c r="L1801">
        <f>YEAR(shipments[[#This Row],[Shipdate]])</f>
        <v>2024</v>
      </c>
    </row>
    <row r="1802" spans="1:12" x14ac:dyDescent="0.3">
      <c r="A1802" s="21" t="s">
        <v>1806</v>
      </c>
      <c r="B1802" s="21" t="s">
        <v>7951</v>
      </c>
      <c r="C1802" s="21" t="s">
        <v>7927</v>
      </c>
      <c r="D1802" s="21" t="s">
        <v>7934</v>
      </c>
      <c r="E1802" s="22">
        <v>45499</v>
      </c>
      <c r="F1802" s="23">
        <v>3901.5</v>
      </c>
      <c r="G1802" s="21">
        <v>279</v>
      </c>
      <c r="H1802" s="21" t="s">
        <v>9</v>
      </c>
      <c r="I1802" s="21">
        <f>IF(shipments[[#This Row],[Boxes]]&gt;0,shipments[[#This Row],[Amount]]/shipments[[#This Row],[Boxes]],"NA")</f>
        <v>13.983870967741936</v>
      </c>
      <c r="J1802" s="21" t="str">
        <f>IF(shipments[[#This Row],[Order_Status]] = "Delivered","Yes","No")</f>
        <v>No</v>
      </c>
      <c r="K1802" s="21" t="str">
        <f>TEXT(shipments[[#This Row],[Shipdate]],"MMMM")</f>
        <v>July</v>
      </c>
      <c r="L1802" s="21">
        <f>YEAR(shipments[[#This Row],[Shipdate]])</f>
        <v>2024</v>
      </c>
    </row>
    <row r="1803" spans="1:12" x14ac:dyDescent="0.3">
      <c r="A1803" s="21" t="s">
        <v>1807</v>
      </c>
      <c r="B1803" s="21" t="s">
        <v>7951</v>
      </c>
      <c r="C1803" s="21" t="s">
        <v>7927</v>
      </c>
      <c r="D1803" s="21" t="s">
        <v>7936</v>
      </c>
      <c r="E1803" s="22">
        <v>45462</v>
      </c>
      <c r="F1803" s="23">
        <v>3352.5</v>
      </c>
      <c r="G1803" s="21">
        <v>187</v>
      </c>
      <c r="H1803" s="21" t="s">
        <v>25</v>
      </c>
      <c r="I1803" s="21">
        <f>IF(shipments[[#This Row],[Boxes]]&gt;0,shipments[[#This Row],[Amount]]/shipments[[#This Row],[Boxes]],"NA")</f>
        <v>17.927807486631018</v>
      </c>
      <c r="J1803" s="21" t="str">
        <f>IF(shipments[[#This Row],[Order_Status]] = "Delivered","Yes","No")</f>
        <v>No</v>
      </c>
      <c r="K1803" s="21" t="str">
        <f>TEXT(shipments[[#This Row],[Shipdate]],"MMMM")</f>
        <v>June</v>
      </c>
      <c r="L1803" s="21">
        <f>YEAR(shipments[[#This Row],[Shipdate]])</f>
        <v>2024</v>
      </c>
    </row>
    <row r="1804" spans="1:12" x14ac:dyDescent="0.3">
      <c r="A1804" t="s">
        <v>1808</v>
      </c>
      <c r="B1804" t="s">
        <v>7951</v>
      </c>
      <c r="C1804" t="s">
        <v>7928</v>
      </c>
      <c r="D1804" t="s">
        <v>7939</v>
      </c>
      <c r="E1804" s="1">
        <v>45204</v>
      </c>
      <c r="F1804" s="6">
        <v>17066.25</v>
      </c>
      <c r="G1804">
        <v>1897</v>
      </c>
      <c r="H1804" t="s">
        <v>3</v>
      </c>
      <c r="I1804">
        <f>IF(shipments[[#This Row],[Boxes]]&gt;0,shipments[[#This Row],[Amount]]/shipments[[#This Row],[Boxes]],"NA")</f>
        <v>8.9964417501317868</v>
      </c>
      <c r="J1804" t="str">
        <f>IF(shipments[[#This Row],[Order_Status]] = "Delivered","Yes","No")</f>
        <v>Yes</v>
      </c>
      <c r="K1804" t="str">
        <f>TEXT(shipments[[#This Row],[Shipdate]],"MMMM")</f>
        <v>October</v>
      </c>
      <c r="L1804">
        <f>YEAR(shipments[[#This Row],[Shipdate]])</f>
        <v>2023</v>
      </c>
    </row>
    <row r="1805" spans="1:12" x14ac:dyDescent="0.3">
      <c r="A1805" s="21" t="s">
        <v>1809</v>
      </c>
      <c r="B1805" s="21" t="s">
        <v>7951</v>
      </c>
      <c r="C1805" s="21" t="s">
        <v>7928</v>
      </c>
      <c r="D1805" s="21" t="s">
        <v>7937</v>
      </c>
      <c r="E1805" s="22">
        <v>45561</v>
      </c>
      <c r="F1805" s="23">
        <v>5195.25</v>
      </c>
      <c r="G1805" s="21">
        <v>578</v>
      </c>
      <c r="H1805" s="21" t="s">
        <v>16</v>
      </c>
      <c r="I1805" s="21">
        <f>IF(shipments[[#This Row],[Boxes]]&gt;0,shipments[[#This Row],[Amount]]/shipments[[#This Row],[Boxes]],"NA")</f>
        <v>8.9883217993079576</v>
      </c>
      <c r="J1805" s="21" t="str">
        <f>IF(shipments[[#This Row],[Order_Status]] = "Delivered","Yes","No")</f>
        <v>No</v>
      </c>
      <c r="K1805" s="21" t="str">
        <f>TEXT(shipments[[#This Row],[Shipdate]],"MMMM")</f>
        <v>September</v>
      </c>
      <c r="L1805" s="21">
        <f>YEAR(shipments[[#This Row],[Shipdate]])</f>
        <v>2024</v>
      </c>
    </row>
    <row r="1806" spans="1:12" x14ac:dyDescent="0.3">
      <c r="A1806" t="s">
        <v>1810</v>
      </c>
      <c r="B1806" t="s">
        <v>7951</v>
      </c>
      <c r="C1806" t="s">
        <v>7928</v>
      </c>
      <c r="D1806" t="s">
        <v>7937</v>
      </c>
      <c r="E1806" s="1">
        <v>45317</v>
      </c>
      <c r="F1806" s="6">
        <v>10633.5</v>
      </c>
      <c r="G1806">
        <v>1330</v>
      </c>
      <c r="H1806" t="s">
        <v>3</v>
      </c>
      <c r="I1806">
        <f>IF(shipments[[#This Row],[Boxes]]&gt;0,shipments[[#This Row],[Amount]]/shipments[[#This Row],[Boxes]],"NA")</f>
        <v>7.9951127819548873</v>
      </c>
      <c r="J1806" t="str">
        <f>IF(shipments[[#This Row],[Order_Status]] = "Delivered","Yes","No")</f>
        <v>Yes</v>
      </c>
      <c r="K1806" t="str">
        <f>TEXT(shipments[[#This Row],[Shipdate]],"MMMM")</f>
        <v>January</v>
      </c>
      <c r="L1806">
        <f>YEAR(shipments[[#This Row],[Shipdate]])</f>
        <v>2024</v>
      </c>
    </row>
    <row r="1807" spans="1:12" x14ac:dyDescent="0.3">
      <c r="A1807" s="21" t="s">
        <v>1811</v>
      </c>
      <c r="B1807" s="21" t="s">
        <v>7951</v>
      </c>
      <c r="C1807" s="21" t="s">
        <v>7929</v>
      </c>
      <c r="D1807" s="21" t="s">
        <v>7938</v>
      </c>
      <c r="E1807" s="22">
        <v>45544</v>
      </c>
      <c r="F1807" s="23">
        <v>708.75</v>
      </c>
      <c r="G1807" s="21">
        <v>102</v>
      </c>
      <c r="H1807" s="21" t="s">
        <v>16</v>
      </c>
      <c r="I1807" s="21">
        <f>IF(shipments[[#This Row],[Boxes]]&gt;0,shipments[[#This Row],[Amount]]/shipments[[#This Row],[Boxes]],"NA")</f>
        <v>6.9485294117647056</v>
      </c>
      <c r="J1807" s="21" t="str">
        <f>IF(shipments[[#This Row],[Order_Status]] = "Delivered","Yes","No")</f>
        <v>No</v>
      </c>
      <c r="K1807" s="21" t="str">
        <f>TEXT(shipments[[#This Row],[Shipdate]],"MMMM")</f>
        <v>September</v>
      </c>
      <c r="L1807" s="21">
        <f>YEAR(shipments[[#This Row],[Shipdate]])</f>
        <v>2024</v>
      </c>
    </row>
    <row r="1808" spans="1:12" x14ac:dyDescent="0.3">
      <c r="A1808" t="s">
        <v>1812</v>
      </c>
      <c r="B1808" t="s">
        <v>7951</v>
      </c>
      <c r="C1808" t="s">
        <v>7929</v>
      </c>
      <c r="D1808" t="s">
        <v>7937</v>
      </c>
      <c r="E1808" s="1">
        <v>45055</v>
      </c>
      <c r="F1808" s="6">
        <v>11214</v>
      </c>
      <c r="G1808">
        <v>1020</v>
      </c>
      <c r="H1808" t="s">
        <v>3</v>
      </c>
      <c r="I1808">
        <f>IF(shipments[[#This Row],[Boxes]]&gt;0,shipments[[#This Row],[Amount]]/shipments[[#This Row],[Boxes]],"NA")</f>
        <v>10.994117647058824</v>
      </c>
      <c r="J1808" t="str">
        <f>IF(shipments[[#This Row],[Order_Status]] = "Delivered","Yes","No")</f>
        <v>Yes</v>
      </c>
      <c r="K1808" t="str">
        <f>TEXT(shipments[[#This Row],[Shipdate]],"MMMM")</f>
        <v>May</v>
      </c>
      <c r="L1808">
        <f>YEAR(shipments[[#This Row],[Shipdate]])</f>
        <v>2023</v>
      </c>
    </row>
    <row r="1809" spans="1:12" x14ac:dyDescent="0.3">
      <c r="A1809" s="21" t="s">
        <v>1813</v>
      </c>
      <c r="B1809" s="21" t="s">
        <v>7951</v>
      </c>
      <c r="C1809" s="21" t="s">
        <v>7930</v>
      </c>
      <c r="D1809" s="21" t="s">
        <v>7934</v>
      </c>
      <c r="E1809" s="22">
        <v>45503</v>
      </c>
      <c r="F1809" s="23">
        <v>1161</v>
      </c>
      <c r="G1809" s="21">
        <v>41</v>
      </c>
      <c r="H1809" s="21" t="s">
        <v>9</v>
      </c>
      <c r="I1809" s="21">
        <f>IF(shipments[[#This Row],[Boxes]]&gt;0,shipments[[#This Row],[Amount]]/shipments[[#This Row],[Boxes]],"NA")</f>
        <v>28.317073170731707</v>
      </c>
      <c r="J1809" s="21" t="str">
        <f>IF(shipments[[#This Row],[Order_Status]] = "Delivered","Yes","No")</f>
        <v>No</v>
      </c>
      <c r="K1809" s="21" t="str">
        <f>TEXT(shipments[[#This Row],[Shipdate]],"MMMM")</f>
        <v>July</v>
      </c>
      <c r="L1809" s="21">
        <f>YEAR(shipments[[#This Row],[Shipdate]])</f>
        <v>2024</v>
      </c>
    </row>
    <row r="1810" spans="1:12" x14ac:dyDescent="0.3">
      <c r="A1810" t="s">
        <v>1814</v>
      </c>
      <c r="B1810" t="s">
        <v>7951</v>
      </c>
      <c r="C1810" t="s">
        <v>7930</v>
      </c>
      <c r="D1810" t="s">
        <v>7938</v>
      </c>
      <c r="E1810" s="1">
        <v>45209</v>
      </c>
      <c r="F1810" s="6">
        <v>1107</v>
      </c>
      <c r="G1810">
        <v>43</v>
      </c>
      <c r="H1810" t="s">
        <v>3</v>
      </c>
      <c r="I1810">
        <f>IF(shipments[[#This Row],[Boxes]]&gt;0,shipments[[#This Row],[Amount]]/shipments[[#This Row],[Boxes]],"NA")</f>
        <v>25.744186046511629</v>
      </c>
      <c r="J1810" t="str">
        <f>IF(shipments[[#This Row],[Order_Status]] = "Delivered","Yes","No")</f>
        <v>Yes</v>
      </c>
      <c r="K1810" t="str">
        <f>TEXT(shipments[[#This Row],[Shipdate]],"MMMM")</f>
        <v>October</v>
      </c>
      <c r="L1810">
        <f>YEAR(shipments[[#This Row],[Shipdate]])</f>
        <v>2023</v>
      </c>
    </row>
    <row r="1811" spans="1:12" x14ac:dyDescent="0.3">
      <c r="A1811" s="21" t="s">
        <v>1815</v>
      </c>
      <c r="B1811" s="21" t="s">
        <v>7951</v>
      </c>
      <c r="C1811" s="21" t="s">
        <v>7930</v>
      </c>
      <c r="D1811" s="21" t="s">
        <v>7934</v>
      </c>
      <c r="E1811" s="22">
        <v>45518</v>
      </c>
      <c r="F1811" s="23">
        <v>904.5</v>
      </c>
      <c r="G1811" s="21">
        <v>37</v>
      </c>
      <c r="H1811" s="21" t="s">
        <v>9</v>
      </c>
      <c r="I1811" s="21">
        <f>IF(shipments[[#This Row],[Boxes]]&gt;0,shipments[[#This Row],[Amount]]/shipments[[#This Row],[Boxes]],"NA")</f>
        <v>24.445945945945947</v>
      </c>
      <c r="J1811" s="21" t="str">
        <f>IF(shipments[[#This Row],[Order_Status]] = "Delivered","Yes","No")</f>
        <v>No</v>
      </c>
      <c r="K1811" s="21" t="str">
        <f>TEXT(shipments[[#This Row],[Shipdate]],"MMMM")</f>
        <v>August</v>
      </c>
      <c r="L1811" s="21">
        <f>YEAR(shipments[[#This Row],[Shipdate]])</f>
        <v>2024</v>
      </c>
    </row>
    <row r="1812" spans="1:12" x14ac:dyDescent="0.3">
      <c r="A1812" s="21" t="s">
        <v>1816</v>
      </c>
      <c r="B1812" s="21" t="s">
        <v>7951</v>
      </c>
      <c r="C1812" s="21" t="s">
        <v>7930</v>
      </c>
      <c r="D1812" s="21" t="s">
        <v>7935</v>
      </c>
      <c r="E1812" s="22">
        <v>45482</v>
      </c>
      <c r="F1812" s="23">
        <v>3622.5</v>
      </c>
      <c r="G1812" s="21">
        <v>140</v>
      </c>
      <c r="H1812" s="21" t="s">
        <v>9</v>
      </c>
      <c r="I1812" s="21">
        <f>IF(shipments[[#This Row],[Boxes]]&gt;0,shipments[[#This Row],[Amount]]/shipments[[#This Row],[Boxes]],"NA")</f>
        <v>25.875</v>
      </c>
      <c r="J1812" s="21" t="str">
        <f>IF(shipments[[#This Row],[Order_Status]] = "Delivered","Yes","No")</f>
        <v>No</v>
      </c>
      <c r="K1812" s="21" t="str">
        <f>TEXT(shipments[[#This Row],[Shipdate]],"MMMM")</f>
        <v>July</v>
      </c>
      <c r="L1812" s="21">
        <f>YEAR(shipments[[#This Row],[Shipdate]])</f>
        <v>2024</v>
      </c>
    </row>
    <row r="1813" spans="1:12" x14ac:dyDescent="0.3">
      <c r="A1813" t="s">
        <v>1817</v>
      </c>
      <c r="B1813" t="s">
        <v>7951</v>
      </c>
      <c r="C1813" t="s">
        <v>7930</v>
      </c>
      <c r="D1813" t="s">
        <v>7937</v>
      </c>
      <c r="E1813" s="1">
        <v>45267</v>
      </c>
      <c r="F1813" s="6">
        <v>3854.25</v>
      </c>
      <c r="G1813">
        <v>149</v>
      </c>
      <c r="H1813" t="s">
        <v>3</v>
      </c>
      <c r="I1813">
        <f>IF(shipments[[#This Row],[Boxes]]&gt;0,shipments[[#This Row],[Amount]]/shipments[[#This Row],[Boxes]],"NA")</f>
        <v>25.867449664429529</v>
      </c>
      <c r="J1813" t="str">
        <f>IF(shipments[[#This Row],[Order_Status]] = "Delivered","Yes","No")</f>
        <v>Yes</v>
      </c>
      <c r="K1813" t="str">
        <f>TEXT(shipments[[#This Row],[Shipdate]],"MMMM")</f>
        <v>December</v>
      </c>
      <c r="L1813">
        <f>YEAR(shipments[[#This Row],[Shipdate]])</f>
        <v>2023</v>
      </c>
    </row>
    <row r="1814" spans="1:12" x14ac:dyDescent="0.3">
      <c r="A1814" t="s">
        <v>1818</v>
      </c>
      <c r="B1814" t="s">
        <v>7951</v>
      </c>
      <c r="C1814" t="s">
        <v>7931</v>
      </c>
      <c r="D1814" t="s">
        <v>7936</v>
      </c>
      <c r="E1814" s="1">
        <v>45323</v>
      </c>
      <c r="F1814" s="6">
        <v>4180.5</v>
      </c>
      <c r="G1814">
        <v>419</v>
      </c>
      <c r="H1814" t="s">
        <v>3</v>
      </c>
      <c r="I1814">
        <f>IF(shipments[[#This Row],[Boxes]]&gt;0,shipments[[#This Row],[Amount]]/shipments[[#This Row],[Boxes]],"NA")</f>
        <v>9.9773269689737472</v>
      </c>
      <c r="J1814" t="str">
        <f>IF(shipments[[#This Row],[Order_Status]] = "Delivered","Yes","No")</f>
        <v>Yes</v>
      </c>
      <c r="K1814" t="str">
        <f>TEXT(shipments[[#This Row],[Shipdate]],"MMMM")</f>
        <v>February</v>
      </c>
      <c r="L1814">
        <f>YEAR(shipments[[#This Row],[Shipdate]])</f>
        <v>2024</v>
      </c>
    </row>
    <row r="1815" spans="1:12" x14ac:dyDescent="0.3">
      <c r="A1815" t="s">
        <v>1819</v>
      </c>
      <c r="B1815" t="s">
        <v>7951</v>
      </c>
      <c r="C1815" t="s">
        <v>7931</v>
      </c>
      <c r="D1815" t="s">
        <v>7937</v>
      </c>
      <c r="E1815" s="1">
        <v>45267</v>
      </c>
      <c r="F1815" s="6">
        <v>477</v>
      </c>
      <c r="G1815">
        <v>48</v>
      </c>
      <c r="H1815" t="s">
        <v>3</v>
      </c>
      <c r="I1815">
        <f>IF(shipments[[#This Row],[Boxes]]&gt;0,shipments[[#This Row],[Amount]]/shipments[[#This Row],[Boxes]],"NA")</f>
        <v>9.9375</v>
      </c>
      <c r="J1815" t="str">
        <f>IF(shipments[[#This Row],[Order_Status]] = "Delivered","Yes","No")</f>
        <v>Yes</v>
      </c>
      <c r="K1815" t="str">
        <f>TEXT(shipments[[#This Row],[Shipdate]],"MMMM")</f>
        <v>December</v>
      </c>
      <c r="L1815">
        <f>YEAR(shipments[[#This Row],[Shipdate]])</f>
        <v>2023</v>
      </c>
    </row>
    <row r="1816" spans="1:12" x14ac:dyDescent="0.3">
      <c r="A1816" t="s">
        <v>1820</v>
      </c>
      <c r="B1816" t="s">
        <v>7951</v>
      </c>
      <c r="C1816" t="s">
        <v>7931</v>
      </c>
      <c r="D1816" t="s">
        <v>7939</v>
      </c>
      <c r="E1816" s="1">
        <v>45292</v>
      </c>
      <c r="F1816" s="6">
        <v>1248.75</v>
      </c>
      <c r="G1816">
        <v>139</v>
      </c>
      <c r="H1816" t="s">
        <v>3</v>
      </c>
      <c r="I1816">
        <f>IF(shipments[[#This Row],[Boxes]]&gt;0,shipments[[#This Row],[Amount]]/shipments[[#This Row],[Boxes]],"NA")</f>
        <v>8.9838129496402885</v>
      </c>
      <c r="J1816" t="str">
        <f>IF(shipments[[#This Row],[Order_Status]] = "Delivered","Yes","No")</f>
        <v>Yes</v>
      </c>
      <c r="K1816" t="str">
        <f>TEXT(shipments[[#This Row],[Shipdate]],"MMMM")</f>
        <v>January</v>
      </c>
      <c r="L1816">
        <f>YEAR(shipments[[#This Row],[Shipdate]])</f>
        <v>2024</v>
      </c>
    </row>
    <row r="1817" spans="1:12" x14ac:dyDescent="0.3">
      <c r="A1817" t="s">
        <v>1821</v>
      </c>
      <c r="B1817" t="s">
        <v>7951</v>
      </c>
      <c r="C1817" t="s">
        <v>7932</v>
      </c>
      <c r="D1817" t="s">
        <v>7934</v>
      </c>
      <c r="E1817" s="1">
        <v>44929</v>
      </c>
      <c r="F1817" s="6">
        <v>5674.5</v>
      </c>
      <c r="G1817">
        <v>516</v>
      </c>
      <c r="H1817" t="s">
        <v>3</v>
      </c>
      <c r="I1817">
        <f>IF(shipments[[#This Row],[Boxes]]&gt;0,shipments[[#This Row],[Amount]]/shipments[[#This Row],[Boxes]],"NA")</f>
        <v>10.997093023255815</v>
      </c>
      <c r="J1817" t="str">
        <f>IF(shipments[[#This Row],[Order_Status]] = "Delivered","Yes","No")</f>
        <v>Yes</v>
      </c>
      <c r="K1817" t="str">
        <f>TEXT(shipments[[#This Row],[Shipdate]],"MMMM")</f>
        <v>January</v>
      </c>
      <c r="L1817">
        <f>YEAR(shipments[[#This Row],[Shipdate]])</f>
        <v>2023</v>
      </c>
    </row>
    <row r="1818" spans="1:12" x14ac:dyDescent="0.3">
      <c r="A1818" t="s">
        <v>1822</v>
      </c>
      <c r="B1818" t="s">
        <v>7951</v>
      </c>
      <c r="C1818" t="s">
        <v>7932</v>
      </c>
      <c r="D1818" t="s">
        <v>7939</v>
      </c>
      <c r="E1818" s="1">
        <v>45155</v>
      </c>
      <c r="F1818" s="6">
        <v>2776.5</v>
      </c>
      <c r="G1818">
        <v>278</v>
      </c>
      <c r="H1818" t="s">
        <v>3</v>
      </c>
      <c r="I1818">
        <f>IF(shipments[[#This Row],[Boxes]]&gt;0,shipments[[#This Row],[Amount]]/shipments[[#This Row],[Boxes]],"NA")</f>
        <v>9.9874100719424455</v>
      </c>
      <c r="J1818" t="str">
        <f>IF(shipments[[#This Row],[Order_Status]] = "Delivered","Yes","No")</f>
        <v>Yes</v>
      </c>
      <c r="K1818" t="str">
        <f>TEXT(shipments[[#This Row],[Shipdate]],"MMMM")</f>
        <v>August</v>
      </c>
      <c r="L1818">
        <f>YEAR(shipments[[#This Row],[Shipdate]])</f>
        <v>2023</v>
      </c>
    </row>
    <row r="1819" spans="1:12" x14ac:dyDescent="0.3">
      <c r="A1819" t="s">
        <v>1823</v>
      </c>
      <c r="B1819" t="s">
        <v>7951</v>
      </c>
      <c r="C1819" t="s">
        <v>7932</v>
      </c>
      <c r="D1819" t="s">
        <v>7938</v>
      </c>
      <c r="E1819" s="1">
        <v>44978</v>
      </c>
      <c r="F1819" s="6">
        <v>1629</v>
      </c>
      <c r="G1819">
        <v>163</v>
      </c>
      <c r="H1819" t="s">
        <v>3</v>
      </c>
      <c r="I1819">
        <f>IF(shipments[[#This Row],[Boxes]]&gt;0,shipments[[#This Row],[Amount]]/shipments[[#This Row],[Boxes]],"NA")</f>
        <v>9.9938650306748471</v>
      </c>
      <c r="J1819" t="str">
        <f>IF(shipments[[#This Row],[Order_Status]] = "Delivered","Yes","No")</f>
        <v>Yes</v>
      </c>
      <c r="K1819" t="str">
        <f>TEXT(shipments[[#This Row],[Shipdate]],"MMMM")</f>
        <v>February</v>
      </c>
      <c r="L1819">
        <f>YEAR(shipments[[#This Row],[Shipdate]])</f>
        <v>2023</v>
      </c>
    </row>
    <row r="1820" spans="1:12" x14ac:dyDescent="0.3">
      <c r="A1820" t="s">
        <v>1824</v>
      </c>
      <c r="B1820" t="s">
        <v>7951</v>
      </c>
      <c r="C1820" t="s">
        <v>7933</v>
      </c>
      <c r="D1820" t="s">
        <v>7934</v>
      </c>
      <c r="E1820" s="1">
        <v>45190</v>
      </c>
      <c r="F1820" s="6">
        <v>9231.75</v>
      </c>
      <c r="G1820">
        <v>513</v>
      </c>
      <c r="H1820" t="s">
        <v>3</v>
      </c>
      <c r="I1820">
        <f>IF(shipments[[#This Row],[Boxes]]&gt;0,shipments[[#This Row],[Amount]]/shipments[[#This Row],[Boxes]],"NA")</f>
        <v>17.995614035087719</v>
      </c>
      <c r="J1820" t="str">
        <f>IF(shipments[[#This Row],[Order_Status]] = "Delivered","Yes","No")</f>
        <v>Yes</v>
      </c>
      <c r="K1820" t="str">
        <f>TEXT(shipments[[#This Row],[Shipdate]],"MMMM")</f>
        <v>September</v>
      </c>
      <c r="L1820">
        <f>YEAR(shipments[[#This Row],[Shipdate]])</f>
        <v>2023</v>
      </c>
    </row>
    <row r="1821" spans="1:12" x14ac:dyDescent="0.3">
      <c r="A1821" t="s">
        <v>1825</v>
      </c>
      <c r="B1821" t="s">
        <v>7951</v>
      </c>
      <c r="C1821" t="s">
        <v>7933</v>
      </c>
      <c r="D1821" t="s">
        <v>7934</v>
      </c>
      <c r="E1821" s="1">
        <v>45093</v>
      </c>
      <c r="F1821" s="6">
        <v>7179.75</v>
      </c>
      <c r="G1821">
        <v>327</v>
      </c>
      <c r="H1821" t="s">
        <v>3</v>
      </c>
      <c r="I1821">
        <f>IF(shipments[[#This Row],[Boxes]]&gt;0,shipments[[#This Row],[Amount]]/shipments[[#This Row],[Boxes]],"NA")</f>
        <v>21.956422018348626</v>
      </c>
      <c r="J1821" t="str">
        <f>IF(shipments[[#This Row],[Order_Status]] = "Delivered","Yes","No")</f>
        <v>Yes</v>
      </c>
      <c r="K1821" t="str">
        <f>TEXT(shipments[[#This Row],[Shipdate]],"MMMM")</f>
        <v>June</v>
      </c>
      <c r="L1821">
        <f>YEAR(shipments[[#This Row],[Shipdate]])</f>
        <v>2023</v>
      </c>
    </row>
    <row r="1822" spans="1:12" x14ac:dyDescent="0.3">
      <c r="A1822" t="s">
        <v>1826</v>
      </c>
      <c r="B1822" t="s">
        <v>7951</v>
      </c>
      <c r="C1822" t="s">
        <v>7933</v>
      </c>
      <c r="D1822" t="s">
        <v>7934</v>
      </c>
      <c r="E1822" s="1">
        <v>45324</v>
      </c>
      <c r="F1822" s="6">
        <v>1903.5</v>
      </c>
      <c r="G1822">
        <v>91</v>
      </c>
      <c r="H1822" t="s">
        <v>3</v>
      </c>
      <c r="I1822">
        <f>IF(shipments[[#This Row],[Boxes]]&gt;0,shipments[[#This Row],[Amount]]/shipments[[#This Row],[Boxes]],"NA")</f>
        <v>20.917582417582416</v>
      </c>
      <c r="J1822" t="str">
        <f>IF(shipments[[#This Row],[Order_Status]] = "Delivered","Yes","No")</f>
        <v>Yes</v>
      </c>
      <c r="K1822" t="str">
        <f>TEXT(shipments[[#This Row],[Shipdate]],"MMMM")</f>
        <v>February</v>
      </c>
      <c r="L1822">
        <f>YEAR(shipments[[#This Row],[Shipdate]])</f>
        <v>2024</v>
      </c>
    </row>
    <row r="1823" spans="1:12" x14ac:dyDescent="0.3">
      <c r="A1823" t="s">
        <v>1827</v>
      </c>
      <c r="B1823" t="s">
        <v>7951</v>
      </c>
      <c r="C1823" t="s">
        <v>7933</v>
      </c>
      <c r="D1823" t="s">
        <v>7934</v>
      </c>
      <c r="E1823" s="1">
        <v>44946</v>
      </c>
      <c r="F1823" s="6">
        <v>6158.25</v>
      </c>
      <c r="G1823">
        <v>294</v>
      </c>
      <c r="H1823" t="s">
        <v>3</v>
      </c>
      <c r="I1823">
        <f>IF(shipments[[#This Row],[Boxes]]&gt;0,shipments[[#This Row],[Amount]]/shipments[[#This Row],[Boxes]],"NA")</f>
        <v>20.946428571428573</v>
      </c>
      <c r="J1823" t="str">
        <f>IF(shipments[[#This Row],[Order_Status]] = "Delivered","Yes","No")</f>
        <v>Yes</v>
      </c>
      <c r="K1823" t="str">
        <f>TEXT(shipments[[#This Row],[Shipdate]],"MMMM")</f>
        <v>January</v>
      </c>
      <c r="L1823">
        <f>YEAR(shipments[[#This Row],[Shipdate]])</f>
        <v>2023</v>
      </c>
    </row>
    <row r="1824" spans="1:12" x14ac:dyDescent="0.3">
      <c r="A1824" t="s">
        <v>1828</v>
      </c>
      <c r="B1824" t="s">
        <v>7951</v>
      </c>
      <c r="C1824" t="s">
        <v>7933</v>
      </c>
      <c r="D1824" t="s">
        <v>7936</v>
      </c>
      <c r="E1824" s="1">
        <v>45348</v>
      </c>
      <c r="F1824" s="6">
        <v>7386.75</v>
      </c>
      <c r="G1824">
        <v>352</v>
      </c>
      <c r="H1824" t="s">
        <v>3</v>
      </c>
      <c r="I1824">
        <f>IF(shipments[[#This Row],[Boxes]]&gt;0,shipments[[#This Row],[Amount]]/shipments[[#This Row],[Boxes]],"NA")</f>
        <v>20.985085227272727</v>
      </c>
      <c r="J1824" t="str">
        <f>IF(shipments[[#This Row],[Order_Status]] = "Delivered","Yes","No")</f>
        <v>Yes</v>
      </c>
      <c r="K1824" t="str">
        <f>TEXT(shipments[[#This Row],[Shipdate]],"MMMM")</f>
        <v>February</v>
      </c>
      <c r="L1824">
        <f>YEAR(shipments[[#This Row],[Shipdate]])</f>
        <v>2024</v>
      </c>
    </row>
    <row r="1825" spans="1:12" x14ac:dyDescent="0.3">
      <c r="A1825" t="s">
        <v>1829</v>
      </c>
      <c r="B1825" t="s">
        <v>7951</v>
      </c>
      <c r="C1825" t="s">
        <v>7933</v>
      </c>
      <c r="D1825" t="s">
        <v>7939</v>
      </c>
      <c r="E1825" s="1">
        <v>45107</v>
      </c>
      <c r="F1825" s="6">
        <v>12510</v>
      </c>
      <c r="G1825">
        <v>626</v>
      </c>
      <c r="H1825" t="s">
        <v>3</v>
      </c>
      <c r="I1825">
        <f>IF(shipments[[#This Row],[Boxes]]&gt;0,shipments[[#This Row],[Amount]]/shipments[[#This Row],[Boxes]],"NA")</f>
        <v>19.984025559105433</v>
      </c>
      <c r="J1825" t="str">
        <f>IF(shipments[[#This Row],[Order_Status]] = "Delivered","Yes","No")</f>
        <v>Yes</v>
      </c>
      <c r="K1825" t="str">
        <f>TEXT(shipments[[#This Row],[Shipdate]],"MMMM")</f>
        <v>June</v>
      </c>
      <c r="L1825">
        <f>YEAR(shipments[[#This Row],[Shipdate]])</f>
        <v>2023</v>
      </c>
    </row>
    <row r="1826" spans="1:12" x14ac:dyDescent="0.3">
      <c r="A1826" s="21" t="s">
        <v>1830</v>
      </c>
      <c r="B1826" s="21" t="s">
        <v>7951</v>
      </c>
      <c r="C1826" s="21" t="s">
        <v>7933</v>
      </c>
      <c r="D1826" s="21" t="s">
        <v>7939</v>
      </c>
      <c r="E1826" s="22">
        <v>45476</v>
      </c>
      <c r="F1826" s="23">
        <v>9540</v>
      </c>
      <c r="G1826" s="21">
        <v>530</v>
      </c>
      <c r="H1826" s="21" t="s">
        <v>9</v>
      </c>
      <c r="I1826" s="21">
        <f>IF(shipments[[#This Row],[Boxes]]&gt;0,shipments[[#This Row],[Amount]]/shipments[[#This Row],[Boxes]],"NA")</f>
        <v>18</v>
      </c>
      <c r="J1826" s="21" t="str">
        <f>IF(shipments[[#This Row],[Order_Status]] = "Delivered","Yes","No")</f>
        <v>No</v>
      </c>
      <c r="K1826" s="21" t="str">
        <f>TEXT(shipments[[#This Row],[Shipdate]],"MMMM")</f>
        <v>July</v>
      </c>
      <c r="L1826" s="21">
        <f>YEAR(shipments[[#This Row],[Shipdate]])</f>
        <v>2024</v>
      </c>
    </row>
    <row r="1827" spans="1:12" x14ac:dyDescent="0.3">
      <c r="A1827" s="21" t="s">
        <v>1831</v>
      </c>
      <c r="B1827" s="21" t="s">
        <v>7951</v>
      </c>
      <c r="C1827" s="21" t="s">
        <v>7912</v>
      </c>
      <c r="D1827" s="21" t="s">
        <v>7935</v>
      </c>
      <c r="E1827" s="22">
        <v>45532</v>
      </c>
      <c r="F1827" s="23">
        <v>816.75</v>
      </c>
      <c r="G1827" s="21">
        <v>55</v>
      </c>
      <c r="H1827" s="21" t="s">
        <v>9</v>
      </c>
      <c r="I1827" s="21">
        <f>IF(shipments[[#This Row],[Boxes]]&gt;0,shipments[[#This Row],[Amount]]/shipments[[#This Row],[Boxes]],"NA")</f>
        <v>14.85</v>
      </c>
      <c r="J1827" s="21" t="str">
        <f>IF(shipments[[#This Row],[Order_Status]] = "Delivered","Yes","No")</f>
        <v>No</v>
      </c>
      <c r="K1827" s="21" t="str">
        <f>TEXT(shipments[[#This Row],[Shipdate]],"MMMM")</f>
        <v>August</v>
      </c>
      <c r="L1827" s="21">
        <f>YEAR(shipments[[#This Row],[Shipdate]])</f>
        <v>2024</v>
      </c>
    </row>
    <row r="1828" spans="1:12" x14ac:dyDescent="0.3">
      <c r="A1828" s="21" t="s">
        <v>1832</v>
      </c>
      <c r="B1828" s="21" t="s">
        <v>7951</v>
      </c>
      <c r="C1828" s="21" t="s">
        <v>7912</v>
      </c>
      <c r="D1828" s="21" t="s">
        <v>7934</v>
      </c>
      <c r="E1828" s="22">
        <v>45344</v>
      </c>
      <c r="F1828" s="23">
        <v>10894.5</v>
      </c>
      <c r="G1828" s="21">
        <v>779</v>
      </c>
      <c r="H1828" s="21" t="s">
        <v>25</v>
      </c>
      <c r="I1828" s="21">
        <f>IF(shipments[[#This Row],[Boxes]]&gt;0,shipments[[#This Row],[Amount]]/shipments[[#This Row],[Boxes]],"NA")</f>
        <v>13.985237483953787</v>
      </c>
      <c r="J1828" s="21" t="str">
        <f>IF(shipments[[#This Row],[Order_Status]] = "Delivered","Yes","No")</f>
        <v>No</v>
      </c>
      <c r="K1828" s="21" t="str">
        <f>TEXT(shipments[[#This Row],[Shipdate]],"MMMM")</f>
        <v>February</v>
      </c>
      <c r="L1828" s="21">
        <f>YEAR(shipments[[#This Row],[Shipdate]])</f>
        <v>2024</v>
      </c>
    </row>
    <row r="1829" spans="1:12" x14ac:dyDescent="0.3">
      <c r="A1829" t="s">
        <v>1833</v>
      </c>
      <c r="B1829" t="s">
        <v>7951</v>
      </c>
      <c r="C1829" t="s">
        <v>7912</v>
      </c>
      <c r="D1829" t="s">
        <v>7937</v>
      </c>
      <c r="E1829" s="1">
        <v>45040</v>
      </c>
      <c r="F1829" s="6">
        <v>8505</v>
      </c>
      <c r="G1829">
        <v>608</v>
      </c>
      <c r="H1829" t="s">
        <v>3</v>
      </c>
      <c r="I1829">
        <f>IF(shipments[[#This Row],[Boxes]]&gt;0,shipments[[#This Row],[Amount]]/shipments[[#This Row],[Boxes]],"NA")</f>
        <v>13.988486842105264</v>
      </c>
      <c r="J1829" t="str">
        <f>IF(shipments[[#This Row],[Order_Status]] = "Delivered","Yes","No")</f>
        <v>Yes</v>
      </c>
      <c r="K1829" t="str">
        <f>TEXT(shipments[[#This Row],[Shipdate]],"MMMM")</f>
        <v>April</v>
      </c>
      <c r="L1829">
        <f>YEAR(shipments[[#This Row],[Shipdate]])</f>
        <v>2023</v>
      </c>
    </row>
    <row r="1830" spans="1:12" x14ac:dyDescent="0.3">
      <c r="A1830" t="s">
        <v>1834</v>
      </c>
      <c r="B1830" t="s">
        <v>7951</v>
      </c>
      <c r="C1830" t="s">
        <v>7912</v>
      </c>
      <c r="D1830" t="s">
        <v>7934</v>
      </c>
      <c r="E1830" s="1">
        <v>45341</v>
      </c>
      <c r="F1830" s="6">
        <v>1779.75</v>
      </c>
      <c r="G1830">
        <v>128</v>
      </c>
      <c r="H1830" t="s">
        <v>3</v>
      </c>
      <c r="I1830">
        <f>IF(shipments[[#This Row],[Boxes]]&gt;0,shipments[[#This Row],[Amount]]/shipments[[#This Row],[Boxes]],"NA")</f>
        <v>13.904296875</v>
      </c>
      <c r="J1830" t="str">
        <f>IF(shipments[[#This Row],[Order_Status]] = "Delivered","Yes","No")</f>
        <v>Yes</v>
      </c>
      <c r="K1830" t="str">
        <f>TEXT(shipments[[#This Row],[Shipdate]],"MMMM")</f>
        <v>February</v>
      </c>
      <c r="L1830">
        <f>YEAR(shipments[[#This Row],[Shipdate]])</f>
        <v>2024</v>
      </c>
    </row>
    <row r="1831" spans="1:12" x14ac:dyDescent="0.3">
      <c r="A1831" t="s">
        <v>1835</v>
      </c>
      <c r="B1831" t="s">
        <v>7951</v>
      </c>
      <c r="C1831" t="s">
        <v>7912</v>
      </c>
      <c r="D1831" t="s">
        <v>7938</v>
      </c>
      <c r="E1831" s="1">
        <v>45306</v>
      </c>
      <c r="F1831" s="6">
        <v>10968.75</v>
      </c>
      <c r="G1831">
        <v>686</v>
      </c>
      <c r="H1831" t="s">
        <v>3</v>
      </c>
      <c r="I1831">
        <f>IF(shipments[[#This Row],[Boxes]]&gt;0,shipments[[#This Row],[Amount]]/shipments[[#This Row],[Boxes]],"NA")</f>
        <v>15.989431486880466</v>
      </c>
      <c r="J1831" t="str">
        <f>IF(shipments[[#This Row],[Order_Status]] = "Delivered","Yes","No")</f>
        <v>Yes</v>
      </c>
      <c r="K1831" t="str">
        <f>TEXT(shipments[[#This Row],[Shipdate]],"MMMM")</f>
        <v>January</v>
      </c>
      <c r="L1831">
        <f>YEAR(shipments[[#This Row],[Shipdate]])</f>
        <v>2024</v>
      </c>
    </row>
    <row r="1832" spans="1:12" x14ac:dyDescent="0.3">
      <c r="A1832" s="21" t="s">
        <v>1836</v>
      </c>
      <c r="B1832" s="21" t="s">
        <v>7951</v>
      </c>
      <c r="C1832" s="21" t="s">
        <v>7912</v>
      </c>
      <c r="D1832" s="21" t="s">
        <v>7939</v>
      </c>
      <c r="E1832" s="22">
        <v>45533</v>
      </c>
      <c r="F1832" s="23">
        <v>6189.75</v>
      </c>
      <c r="G1832" s="21">
        <v>516</v>
      </c>
      <c r="H1832" s="21" t="s">
        <v>9</v>
      </c>
      <c r="I1832" s="21">
        <f>IF(shipments[[#This Row],[Boxes]]&gt;0,shipments[[#This Row],[Amount]]/shipments[[#This Row],[Boxes]],"NA")</f>
        <v>11.99563953488372</v>
      </c>
      <c r="J1832" s="21" t="str">
        <f>IF(shipments[[#This Row],[Order_Status]] = "Delivered","Yes","No")</f>
        <v>No</v>
      </c>
      <c r="K1832" s="21" t="str">
        <f>TEXT(shipments[[#This Row],[Shipdate]],"MMMM")</f>
        <v>August</v>
      </c>
      <c r="L1832" s="21">
        <f>YEAR(shipments[[#This Row],[Shipdate]])</f>
        <v>2024</v>
      </c>
    </row>
    <row r="1833" spans="1:12" x14ac:dyDescent="0.3">
      <c r="A1833" t="s">
        <v>1837</v>
      </c>
      <c r="B1833" t="s">
        <v>7951</v>
      </c>
      <c r="C1833" t="s">
        <v>7915</v>
      </c>
      <c r="D1833" t="s">
        <v>7937</v>
      </c>
      <c r="E1833" s="1">
        <v>45119</v>
      </c>
      <c r="F1833" s="6">
        <v>6142.5</v>
      </c>
      <c r="G1833">
        <v>683</v>
      </c>
      <c r="H1833" t="s">
        <v>3</v>
      </c>
      <c r="I1833">
        <f>IF(shipments[[#This Row],[Boxes]]&gt;0,shipments[[#This Row],[Amount]]/shipments[[#This Row],[Boxes]],"NA")</f>
        <v>8.9934114202049784</v>
      </c>
      <c r="J1833" t="str">
        <f>IF(shipments[[#This Row],[Order_Status]] = "Delivered","Yes","No")</f>
        <v>Yes</v>
      </c>
      <c r="K1833" t="str">
        <f>TEXT(shipments[[#This Row],[Shipdate]],"MMMM")</f>
        <v>July</v>
      </c>
      <c r="L1833">
        <f>YEAR(shipments[[#This Row],[Shipdate]])</f>
        <v>2023</v>
      </c>
    </row>
    <row r="1834" spans="1:12" x14ac:dyDescent="0.3">
      <c r="A1834" t="s">
        <v>1838</v>
      </c>
      <c r="B1834" t="s">
        <v>7951</v>
      </c>
      <c r="C1834" t="s">
        <v>7915</v>
      </c>
      <c r="D1834" t="s">
        <v>7934</v>
      </c>
      <c r="E1834" s="1">
        <v>45098</v>
      </c>
      <c r="F1834" s="6">
        <v>3316.5</v>
      </c>
      <c r="G1834">
        <v>664</v>
      </c>
      <c r="H1834" t="s">
        <v>3</v>
      </c>
      <c r="I1834">
        <f>IF(shipments[[#This Row],[Boxes]]&gt;0,shipments[[#This Row],[Amount]]/shipments[[#This Row],[Boxes]],"NA")</f>
        <v>4.9947289156626509</v>
      </c>
      <c r="J1834" t="str">
        <f>IF(shipments[[#This Row],[Order_Status]] = "Delivered","Yes","No")</f>
        <v>Yes</v>
      </c>
      <c r="K1834" t="str">
        <f>TEXT(shipments[[#This Row],[Shipdate]],"MMMM")</f>
        <v>June</v>
      </c>
      <c r="L1834">
        <f>YEAR(shipments[[#This Row],[Shipdate]])</f>
        <v>2023</v>
      </c>
    </row>
    <row r="1835" spans="1:12" x14ac:dyDescent="0.3">
      <c r="A1835" s="21" t="s">
        <v>1839</v>
      </c>
      <c r="B1835" s="21" t="s">
        <v>7951</v>
      </c>
      <c r="C1835" s="21" t="s">
        <v>7915</v>
      </c>
      <c r="D1835" s="21" t="s">
        <v>7936</v>
      </c>
      <c r="E1835" s="22">
        <v>45337</v>
      </c>
      <c r="F1835" s="23">
        <v>1635.75</v>
      </c>
      <c r="G1835" s="21">
        <v>182</v>
      </c>
      <c r="H1835" s="21" t="s">
        <v>25</v>
      </c>
      <c r="I1835" s="21">
        <f>IF(shipments[[#This Row],[Boxes]]&gt;0,shipments[[#This Row],[Amount]]/shipments[[#This Row],[Boxes]],"NA")</f>
        <v>8.9876373626373631</v>
      </c>
      <c r="J1835" s="21" t="str">
        <f>IF(shipments[[#This Row],[Order_Status]] = "Delivered","Yes","No")</f>
        <v>No</v>
      </c>
      <c r="K1835" s="21" t="str">
        <f>TEXT(shipments[[#This Row],[Shipdate]],"MMMM")</f>
        <v>February</v>
      </c>
      <c r="L1835" s="21">
        <f>YEAR(shipments[[#This Row],[Shipdate]])</f>
        <v>2024</v>
      </c>
    </row>
    <row r="1836" spans="1:12" x14ac:dyDescent="0.3">
      <c r="A1836" s="21" t="s">
        <v>1840</v>
      </c>
      <c r="B1836" s="21" t="s">
        <v>7951</v>
      </c>
      <c r="C1836" s="21" t="s">
        <v>7915</v>
      </c>
      <c r="D1836" s="21" t="s">
        <v>7937</v>
      </c>
      <c r="E1836" s="22">
        <v>45499</v>
      </c>
      <c r="F1836" s="23">
        <v>5559.75</v>
      </c>
      <c r="G1836" s="21">
        <v>695</v>
      </c>
      <c r="H1836" s="21" t="s">
        <v>9</v>
      </c>
      <c r="I1836" s="21">
        <f>IF(shipments[[#This Row],[Boxes]]&gt;0,shipments[[#This Row],[Amount]]/shipments[[#This Row],[Boxes]],"NA")</f>
        <v>7.9996402877697843</v>
      </c>
      <c r="J1836" s="21" t="str">
        <f>IF(shipments[[#This Row],[Order_Status]] = "Delivered","Yes","No")</f>
        <v>No</v>
      </c>
      <c r="K1836" s="21" t="str">
        <f>TEXT(shipments[[#This Row],[Shipdate]],"MMMM")</f>
        <v>July</v>
      </c>
      <c r="L1836" s="21">
        <f>YEAR(shipments[[#This Row],[Shipdate]])</f>
        <v>2024</v>
      </c>
    </row>
    <row r="1837" spans="1:12" x14ac:dyDescent="0.3">
      <c r="A1837" t="s">
        <v>1841</v>
      </c>
      <c r="B1837" t="s">
        <v>7951</v>
      </c>
      <c r="C1837" t="s">
        <v>7915</v>
      </c>
      <c r="D1837" t="s">
        <v>7939</v>
      </c>
      <c r="E1837" s="1">
        <v>45141</v>
      </c>
      <c r="F1837" s="6">
        <v>6090.75</v>
      </c>
      <c r="G1837">
        <v>1016</v>
      </c>
      <c r="H1837" t="s">
        <v>3</v>
      </c>
      <c r="I1837">
        <f>IF(shipments[[#This Row],[Boxes]]&gt;0,shipments[[#This Row],[Amount]]/shipments[[#This Row],[Boxes]],"NA")</f>
        <v>5.9948326771653546</v>
      </c>
      <c r="J1837" t="str">
        <f>IF(shipments[[#This Row],[Order_Status]] = "Delivered","Yes","No")</f>
        <v>Yes</v>
      </c>
      <c r="K1837" t="str">
        <f>TEXT(shipments[[#This Row],[Shipdate]],"MMMM")</f>
        <v>August</v>
      </c>
      <c r="L1837">
        <f>YEAR(shipments[[#This Row],[Shipdate]])</f>
        <v>2023</v>
      </c>
    </row>
    <row r="1838" spans="1:12" x14ac:dyDescent="0.3">
      <c r="A1838" t="s">
        <v>1842</v>
      </c>
      <c r="B1838" t="s">
        <v>7951</v>
      </c>
      <c r="C1838" t="s">
        <v>7915</v>
      </c>
      <c r="D1838" t="s">
        <v>7935</v>
      </c>
      <c r="E1838" s="1">
        <v>45259</v>
      </c>
      <c r="F1838" s="6">
        <v>1138.5</v>
      </c>
      <c r="G1838">
        <v>190</v>
      </c>
      <c r="H1838" t="s">
        <v>3</v>
      </c>
      <c r="I1838">
        <f>IF(shipments[[#This Row],[Boxes]]&gt;0,shipments[[#This Row],[Amount]]/shipments[[#This Row],[Boxes]],"NA")</f>
        <v>5.992105263157895</v>
      </c>
      <c r="J1838" t="str">
        <f>IF(shipments[[#This Row],[Order_Status]] = "Delivered","Yes","No")</f>
        <v>Yes</v>
      </c>
      <c r="K1838" t="str">
        <f>TEXT(shipments[[#This Row],[Shipdate]],"MMMM")</f>
        <v>November</v>
      </c>
      <c r="L1838">
        <f>YEAR(shipments[[#This Row],[Shipdate]])</f>
        <v>2023</v>
      </c>
    </row>
    <row r="1839" spans="1:12" x14ac:dyDescent="0.3">
      <c r="A1839" s="21" t="s">
        <v>1843</v>
      </c>
      <c r="B1839" s="21" t="s">
        <v>7951</v>
      </c>
      <c r="C1839" s="21" t="s">
        <v>7915</v>
      </c>
      <c r="D1839" s="21" t="s">
        <v>7934</v>
      </c>
      <c r="E1839" s="22">
        <v>45328</v>
      </c>
      <c r="F1839" s="23">
        <v>20522.25</v>
      </c>
      <c r="G1839" s="21">
        <v>2932</v>
      </c>
      <c r="H1839" s="21" t="s">
        <v>25</v>
      </c>
      <c r="I1839" s="21">
        <f>IF(shipments[[#This Row],[Boxes]]&gt;0,shipments[[#This Row],[Amount]]/shipments[[#This Row],[Boxes]],"NA")</f>
        <v>6.9994031377899049</v>
      </c>
      <c r="J1839" s="21" t="str">
        <f>IF(shipments[[#This Row],[Order_Status]] = "Delivered","Yes","No")</f>
        <v>No</v>
      </c>
      <c r="K1839" s="21" t="str">
        <f>TEXT(shipments[[#This Row],[Shipdate]],"MMMM")</f>
        <v>February</v>
      </c>
      <c r="L1839" s="21">
        <f>YEAR(shipments[[#This Row],[Shipdate]])</f>
        <v>2024</v>
      </c>
    </row>
    <row r="1840" spans="1:12" x14ac:dyDescent="0.3">
      <c r="A1840" t="s">
        <v>1844</v>
      </c>
      <c r="B1840" t="s">
        <v>7951</v>
      </c>
      <c r="C1840" t="s">
        <v>7916</v>
      </c>
      <c r="D1840" t="s">
        <v>7934</v>
      </c>
      <c r="E1840" s="1">
        <v>45209</v>
      </c>
      <c r="F1840" s="6">
        <v>9375.75</v>
      </c>
      <c r="G1840">
        <v>1042</v>
      </c>
      <c r="H1840" t="s">
        <v>3</v>
      </c>
      <c r="I1840">
        <f>IF(shipments[[#This Row],[Boxes]]&gt;0,shipments[[#This Row],[Amount]]/shipments[[#This Row],[Boxes]],"NA")</f>
        <v>8.9978406909788866</v>
      </c>
      <c r="J1840" t="str">
        <f>IF(shipments[[#This Row],[Order_Status]] = "Delivered","Yes","No")</f>
        <v>Yes</v>
      </c>
      <c r="K1840" t="str">
        <f>TEXT(shipments[[#This Row],[Shipdate]],"MMMM")</f>
        <v>October</v>
      </c>
      <c r="L1840">
        <f>YEAR(shipments[[#This Row],[Shipdate]])</f>
        <v>2023</v>
      </c>
    </row>
    <row r="1841" spans="1:12" x14ac:dyDescent="0.3">
      <c r="A1841" t="s">
        <v>1845</v>
      </c>
      <c r="B1841" t="s">
        <v>7951</v>
      </c>
      <c r="C1841" t="s">
        <v>7916</v>
      </c>
      <c r="D1841" t="s">
        <v>7938</v>
      </c>
      <c r="E1841" s="1">
        <v>44958</v>
      </c>
      <c r="F1841" s="6">
        <v>6196.5</v>
      </c>
      <c r="G1841">
        <v>886</v>
      </c>
      <c r="H1841" t="s">
        <v>3</v>
      </c>
      <c r="I1841">
        <f>IF(shipments[[#This Row],[Boxes]]&gt;0,shipments[[#This Row],[Amount]]/shipments[[#This Row],[Boxes]],"NA")</f>
        <v>6.9937923250564333</v>
      </c>
      <c r="J1841" t="str">
        <f>IF(shipments[[#This Row],[Order_Status]] = "Delivered","Yes","No")</f>
        <v>Yes</v>
      </c>
      <c r="K1841" t="str">
        <f>TEXT(shipments[[#This Row],[Shipdate]],"MMMM")</f>
        <v>February</v>
      </c>
      <c r="L1841">
        <f>YEAR(shipments[[#This Row],[Shipdate]])</f>
        <v>2023</v>
      </c>
    </row>
    <row r="1842" spans="1:12" x14ac:dyDescent="0.3">
      <c r="A1842" s="21" t="s">
        <v>1846</v>
      </c>
      <c r="B1842" s="21" t="s">
        <v>7951</v>
      </c>
      <c r="C1842" s="21" t="s">
        <v>7916</v>
      </c>
      <c r="D1842" s="21" t="s">
        <v>7939</v>
      </c>
      <c r="E1842" s="22">
        <v>45562</v>
      </c>
      <c r="F1842" s="23">
        <v>3170.25</v>
      </c>
      <c r="G1842" s="21">
        <v>453</v>
      </c>
      <c r="H1842" s="21" t="s">
        <v>16</v>
      </c>
      <c r="I1842" s="21">
        <f>IF(shipments[[#This Row],[Boxes]]&gt;0,shipments[[#This Row],[Amount]]/shipments[[#This Row],[Boxes]],"NA")</f>
        <v>6.9983443708609272</v>
      </c>
      <c r="J1842" s="21" t="str">
        <f>IF(shipments[[#This Row],[Order_Status]] = "Delivered","Yes","No")</f>
        <v>No</v>
      </c>
      <c r="K1842" s="21" t="str">
        <f>TEXT(shipments[[#This Row],[Shipdate]],"MMMM")</f>
        <v>September</v>
      </c>
      <c r="L1842" s="21">
        <f>YEAR(shipments[[#This Row],[Shipdate]])</f>
        <v>2024</v>
      </c>
    </row>
    <row r="1843" spans="1:12" x14ac:dyDescent="0.3">
      <c r="A1843" t="s">
        <v>1847</v>
      </c>
      <c r="B1843" t="s">
        <v>7951</v>
      </c>
      <c r="C1843" t="s">
        <v>7917</v>
      </c>
      <c r="D1843" t="s">
        <v>7935</v>
      </c>
      <c r="E1843" s="1">
        <v>45314</v>
      </c>
      <c r="F1843" s="6">
        <v>7697.25</v>
      </c>
      <c r="G1843">
        <v>297</v>
      </c>
      <c r="H1843" t="s">
        <v>3</v>
      </c>
      <c r="I1843">
        <f>IF(shipments[[#This Row],[Boxes]]&gt;0,shipments[[#This Row],[Amount]]/shipments[[#This Row],[Boxes]],"NA")</f>
        <v>25.916666666666668</v>
      </c>
      <c r="J1843" t="str">
        <f>IF(shipments[[#This Row],[Order_Status]] = "Delivered","Yes","No")</f>
        <v>Yes</v>
      </c>
      <c r="K1843" t="str">
        <f>TEXT(shipments[[#This Row],[Shipdate]],"MMMM")</f>
        <v>January</v>
      </c>
      <c r="L1843">
        <f>YEAR(shipments[[#This Row],[Shipdate]])</f>
        <v>2024</v>
      </c>
    </row>
    <row r="1844" spans="1:12" x14ac:dyDescent="0.3">
      <c r="A1844" t="s">
        <v>1848</v>
      </c>
      <c r="B1844" t="s">
        <v>7951</v>
      </c>
      <c r="C1844" t="s">
        <v>7918</v>
      </c>
      <c r="D1844" t="s">
        <v>7938</v>
      </c>
      <c r="E1844" s="1">
        <v>45215</v>
      </c>
      <c r="F1844" s="6">
        <v>5339.25</v>
      </c>
      <c r="G1844">
        <v>214</v>
      </c>
      <c r="H1844" t="s">
        <v>3</v>
      </c>
      <c r="I1844">
        <f>IF(shipments[[#This Row],[Boxes]]&gt;0,shipments[[#This Row],[Amount]]/shipments[[#This Row],[Boxes]],"NA")</f>
        <v>24.949766355140188</v>
      </c>
      <c r="J1844" t="str">
        <f>IF(shipments[[#This Row],[Order_Status]] = "Delivered","Yes","No")</f>
        <v>Yes</v>
      </c>
      <c r="K1844" t="str">
        <f>TEXT(shipments[[#This Row],[Shipdate]],"MMMM")</f>
        <v>October</v>
      </c>
      <c r="L1844">
        <f>YEAR(shipments[[#This Row],[Shipdate]])</f>
        <v>2023</v>
      </c>
    </row>
    <row r="1845" spans="1:12" x14ac:dyDescent="0.3">
      <c r="A1845" t="s">
        <v>1849</v>
      </c>
      <c r="B1845" t="s">
        <v>7951</v>
      </c>
      <c r="C1845" t="s">
        <v>7918</v>
      </c>
      <c r="D1845" t="s">
        <v>7935</v>
      </c>
      <c r="E1845" s="1">
        <v>45273</v>
      </c>
      <c r="F1845" s="6">
        <v>6417</v>
      </c>
      <c r="G1845">
        <v>230</v>
      </c>
      <c r="H1845" t="s">
        <v>3</v>
      </c>
      <c r="I1845">
        <f>IF(shipments[[#This Row],[Boxes]]&gt;0,shipments[[#This Row],[Amount]]/shipments[[#This Row],[Boxes]],"NA")</f>
        <v>27.9</v>
      </c>
      <c r="J1845" t="str">
        <f>IF(shipments[[#This Row],[Order_Status]] = "Delivered","Yes","No")</f>
        <v>Yes</v>
      </c>
      <c r="K1845" t="str">
        <f>TEXT(shipments[[#This Row],[Shipdate]],"MMMM")</f>
        <v>December</v>
      </c>
      <c r="L1845">
        <f>YEAR(shipments[[#This Row],[Shipdate]])</f>
        <v>2023</v>
      </c>
    </row>
    <row r="1846" spans="1:12" x14ac:dyDescent="0.3">
      <c r="A1846" t="s">
        <v>1850</v>
      </c>
      <c r="B1846" t="s">
        <v>7951</v>
      </c>
      <c r="C1846" t="s">
        <v>7918</v>
      </c>
      <c r="D1846" t="s">
        <v>7934</v>
      </c>
      <c r="E1846" s="1">
        <v>45323</v>
      </c>
      <c r="F1846" s="6">
        <v>2988</v>
      </c>
      <c r="G1846">
        <v>111</v>
      </c>
      <c r="H1846" t="s">
        <v>3</v>
      </c>
      <c r="I1846">
        <f>IF(shipments[[#This Row],[Boxes]]&gt;0,shipments[[#This Row],[Amount]]/shipments[[#This Row],[Boxes]],"NA")</f>
        <v>26.918918918918919</v>
      </c>
      <c r="J1846" t="str">
        <f>IF(shipments[[#This Row],[Order_Status]] = "Delivered","Yes","No")</f>
        <v>Yes</v>
      </c>
      <c r="K1846" t="str">
        <f>TEXT(shipments[[#This Row],[Shipdate]],"MMMM")</f>
        <v>February</v>
      </c>
      <c r="L1846">
        <f>YEAR(shipments[[#This Row],[Shipdate]])</f>
        <v>2024</v>
      </c>
    </row>
    <row r="1847" spans="1:12" x14ac:dyDescent="0.3">
      <c r="A1847" t="s">
        <v>1851</v>
      </c>
      <c r="B1847" t="s">
        <v>7951</v>
      </c>
      <c r="C1847" t="s">
        <v>7919</v>
      </c>
      <c r="D1847" t="s">
        <v>7935</v>
      </c>
      <c r="E1847" s="1">
        <v>45355</v>
      </c>
      <c r="F1847" s="6">
        <v>648</v>
      </c>
      <c r="G1847">
        <v>35</v>
      </c>
      <c r="H1847" t="s">
        <v>3</v>
      </c>
      <c r="I1847">
        <f>IF(shipments[[#This Row],[Boxes]]&gt;0,shipments[[#This Row],[Amount]]/shipments[[#This Row],[Boxes]],"NA")</f>
        <v>18.514285714285716</v>
      </c>
      <c r="J1847" t="str">
        <f>IF(shipments[[#This Row],[Order_Status]] = "Delivered","Yes","No")</f>
        <v>Yes</v>
      </c>
      <c r="K1847" t="str">
        <f>TEXT(shipments[[#This Row],[Shipdate]],"MMMM")</f>
        <v>March</v>
      </c>
      <c r="L1847">
        <f>YEAR(shipments[[#This Row],[Shipdate]])</f>
        <v>2024</v>
      </c>
    </row>
    <row r="1848" spans="1:12" x14ac:dyDescent="0.3">
      <c r="A1848" t="s">
        <v>1852</v>
      </c>
      <c r="B1848" t="s">
        <v>7951</v>
      </c>
      <c r="C1848" t="s">
        <v>7919</v>
      </c>
      <c r="D1848" t="s">
        <v>7936</v>
      </c>
      <c r="E1848" s="1">
        <v>45126</v>
      </c>
      <c r="F1848" s="6">
        <v>1287</v>
      </c>
      <c r="G1848">
        <v>72</v>
      </c>
      <c r="H1848" t="s">
        <v>3</v>
      </c>
      <c r="I1848">
        <f>IF(shipments[[#This Row],[Boxes]]&gt;0,shipments[[#This Row],[Amount]]/shipments[[#This Row],[Boxes]],"NA")</f>
        <v>17.875</v>
      </c>
      <c r="J1848" t="str">
        <f>IF(shipments[[#This Row],[Order_Status]] = "Delivered","Yes","No")</f>
        <v>Yes</v>
      </c>
      <c r="K1848" t="str">
        <f>TEXT(shipments[[#This Row],[Shipdate]],"MMMM")</f>
        <v>July</v>
      </c>
      <c r="L1848">
        <f>YEAR(shipments[[#This Row],[Shipdate]])</f>
        <v>2023</v>
      </c>
    </row>
    <row r="1849" spans="1:12" x14ac:dyDescent="0.3">
      <c r="A1849" t="s">
        <v>1853</v>
      </c>
      <c r="B1849" t="s">
        <v>7951</v>
      </c>
      <c r="C1849" t="s">
        <v>7921</v>
      </c>
      <c r="D1849" t="s">
        <v>7935</v>
      </c>
      <c r="E1849" s="1">
        <v>45358</v>
      </c>
      <c r="F1849" s="6">
        <v>9288</v>
      </c>
      <c r="G1849">
        <v>715</v>
      </c>
      <c r="H1849" t="s">
        <v>3</v>
      </c>
      <c r="I1849">
        <f>IF(shipments[[#This Row],[Boxes]]&gt;0,shipments[[#This Row],[Amount]]/shipments[[#This Row],[Boxes]],"NA")</f>
        <v>12.990209790209791</v>
      </c>
      <c r="J1849" t="str">
        <f>IF(shipments[[#This Row],[Order_Status]] = "Delivered","Yes","No")</f>
        <v>Yes</v>
      </c>
      <c r="K1849" t="str">
        <f>TEXT(shipments[[#This Row],[Shipdate]],"MMMM")</f>
        <v>March</v>
      </c>
      <c r="L1849">
        <f>YEAR(shipments[[#This Row],[Shipdate]])</f>
        <v>2024</v>
      </c>
    </row>
    <row r="1850" spans="1:12" x14ac:dyDescent="0.3">
      <c r="A1850" t="s">
        <v>1854</v>
      </c>
      <c r="B1850" t="s">
        <v>7951</v>
      </c>
      <c r="C1850" t="s">
        <v>7921</v>
      </c>
      <c r="D1850" t="s">
        <v>7937</v>
      </c>
      <c r="E1850" s="1">
        <v>45078</v>
      </c>
      <c r="F1850" s="6">
        <v>942.75</v>
      </c>
      <c r="G1850">
        <v>73</v>
      </c>
      <c r="H1850" t="s">
        <v>3</v>
      </c>
      <c r="I1850">
        <f>IF(shipments[[#This Row],[Boxes]]&gt;0,shipments[[#This Row],[Amount]]/shipments[[#This Row],[Boxes]],"NA")</f>
        <v>12.914383561643836</v>
      </c>
      <c r="J1850" t="str">
        <f>IF(shipments[[#This Row],[Order_Status]] = "Delivered","Yes","No")</f>
        <v>Yes</v>
      </c>
      <c r="K1850" t="str">
        <f>TEXT(shipments[[#This Row],[Shipdate]],"MMMM")</f>
        <v>June</v>
      </c>
      <c r="L1850">
        <f>YEAR(shipments[[#This Row],[Shipdate]])</f>
        <v>2023</v>
      </c>
    </row>
    <row r="1851" spans="1:12" x14ac:dyDescent="0.3">
      <c r="A1851" t="s">
        <v>1855</v>
      </c>
      <c r="B1851" t="s">
        <v>7951</v>
      </c>
      <c r="C1851" t="s">
        <v>7921</v>
      </c>
      <c r="D1851" t="s">
        <v>7934</v>
      </c>
      <c r="E1851" s="1">
        <v>45285</v>
      </c>
      <c r="F1851" s="6">
        <v>3107.25</v>
      </c>
      <c r="G1851">
        <v>222</v>
      </c>
      <c r="H1851" t="s">
        <v>3</v>
      </c>
      <c r="I1851">
        <f>IF(shipments[[#This Row],[Boxes]]&gt;0,shipments[[#This Row],[Amount]]/shipments[[#This Row],[Boxes]],"NA")</f>
        <v>13.996621621621621</v>
      </c>
      <c r="J1851" t="str">
        <f>IF(shipments[[#This Row],[Order_Status]] = "Delivered","Yes","No")</f>
        <v>Yes</v>
      </c>
      <c r="K1851" t="str">
        <f>TEXT(shipments[[#This Row],[Shipdate]],"MMMM")</f>
        <v>December</v>
      </c>
      <c r="L1851">
        <f>YEAR(shipments[[#This Row],[Shipdate]])</f>
        <v>2023</v>
      </c>
    </row>
    <row r="1852" spans="1:12" x14ac:dyDescent="0.3">
      <c r="A1852" t="s">
        <v>1856</v>
      </c>
      <c r="B1852" t="s">
        <v>7951</v>
      </c>
      <c r="C1852" t="s">
        <v>7921</v>
      </c>
      <c r="D1852" t="s">
        <v>7935</v>
      </c>
      <c r="E1852" s="1">
        <v>45189</v>
      </c>
      <c r="F1852" s="6">
        <v>4272.75</v>
      </c>
      <c r="G1852">
        <v>329</v>
      </c>
      <c r="H1852" t="s">
        <v>3</v>
      </c>
      <c r="I1852">
        <f>IF(shipments[[#This Row],[Boxes]]&gt;0,shipments[[#This Row],[Amount]]/shipments[[#This Row],[Boxes]],"NA")</f>
        <v>12.9870820668693</v>
      </c>
      <c r="J1852" t="str">
        <f>IF(shipments[[#This Row],[Order_Status]] = "Delivered","Yes","No")</f>
        <v>Yes</v>
      </c>
      <c r="K1852" t="str">
        <f>TEXT(shipments[[#This Row],[Shipdate]],"MMMM")</f>
        <v>September</v>
      </c>
      <c r="L1852">
        <f>YEAR(shipments[[#This Row],[Shipdate]])</f>
        <v>2023</v>
      </c>
    </row>
    <row r="1853" spans="1:12" x14ac:dyDescent="0.3">
      <c r="A1853" t="s">
        <v>1857</v>
      </c>
      <c r="B1853" t="s">
        <v>7951</v>
      </c>
      <c r="C1853" t="s">
        <v>7921</v>
      </c>
      <c r="D1853" t="s">
        <v>7934</v>
      </c>
      <c r="E1853" s="1">
        <v>45194</v>
      </c>
      <c r="F1853" s="6">
        <v>3316.5</v>
      </c>
      <c r="G1853">
        <v>237</v>
      </c>
      <c r="H1853" t="s">
        <v>3</v>
      </c>
      <c r="I1853">
        <f>IF(shipments[[#This Row],[Boxes]]&gt;0,shipments[[#This Row],[Amount]]/shipments[[#This Row],[Boxes]],"NA")</f>
        <v>13.99367088607595</v>
      </c>
      <c r="J1853" t="str">
        <f>IF(shipments[[#This Row],[Order_Status]] = "Delivered","Yes","No")</f>
        <v>Yes</v>
      </c>
      <c r="K1853" t="str">
        <f>TEXT(shipments[[#This Row],[Shipdate]],"MMMM")</f>
        <v>September</v>
      </c>
      <c r="L1853">
        <f>YEAR(shipments[[#This Row],[Shipdate]])</f>
        <v>2023</v>
      </c>
    </row>
    <row r="1854" spans="1:12" x14ac:dyDescent="0.3">
      <c r="A1854" s="21" t="s">
        <v>1858</v>
      </c>
      <c r="B1854" s="21" t="s">
        <v>7951</v>
      </c>
      <c r="C1854" s="21" t="s">
        <v>7921</v>
      </c>
      <c r="D1854" s="21" t="s">
        <v>7935</v>
      </c>
      <c r="E1854" s="22">
        <v>45489</v>
      </c>
      <c r="F1854" s="23">
        <v>7573.5</v>
      </c>
      <c r="G1854" s="21">
        <v>505</v>
      </c>
      <c r="H1854" s="21" t="s">
        <v>9</v>
      </c>
      <c r="I1854" s="21">
        <f>IF(shipments[[#This Row],[Boxes]]&gt;0,shipments[[#This Row],[Amount]]/shipments[[#This Row],[Boxes]],"NA")</f>
        <v>14.997029702970297</v>
      </c>
      <c r="J1854" s="21" t="str">
        <f>IF(shipments[[#This Row],[Order_Status]] = "Delivered","Yes","No")</f>
        <v>No</v>
      </c>
      <c r="K1854" s="21" t="str">
        <f>TEXT(shipments[[#This Row],[Shipdate]],"MMMM")</f>
        <v>July</v>
      </c>
      <c r="L1854" s="21">
        <f>YEAR(shipments[[#This Row],[Shipdate]])</f>
        <v>2024</v>
      </c>
    </row>
    <row r="1855" spans="1:12" x14ac:dyDescent="0.3">
      <c r="A1855" t="s">
        <v>1859</v>
      </c>
      <c r="B1855" t="s">
        <v>7951</v>
      </c>
      <c r="C1855" t="s">
        <v>7921</v>
      </c>
      <c r="D1855" t="s">
        <v>7939</v>
      </c>
      <c r="E1855" s="1">
        <v>45106</v>
      </c>
      <c r="F1855" s="6">
        <v>3685.5</v>
      </c>
      <c r="G1855">
        <v>246</v>
      </c>
      <c r="H1855" t="s">
        <v>3</v>
      </c>
      <c r="I1855">
        <f>IF(shipments[[#This Row],[Boxes]]&gt;0,shipments[[#This Row],[Amount]]/shipments[[#This Row],[Boxes]],"NA")</f>
        <v>14.981707317073171</v>
      </c>
      <c r="J1855" t="str">
        <f>IF(shipments[[#This Row],[Order_Status]] = "Delivered","Yes","No")</f>
        <v>Yes</v>
      </c>
      <c r="K1855" t="str">
        <f>TEXT(shipments[[#This Row],[Shipdate]],"MMMM")</f>
        <v>June</v>
      </c>
      <c r="L1855">
        <f>YEAR(shipments[[#This Row],[Shipdate]])</f>
        <v>2023</v>
      </c>
    </row>
    <row r="1856" spans="1:12" x14ac:dyDescent="0.3">
      <c r="A1856" t="s">
        <v>1860</v>
      </c>
      <c r="B1856" t="s">
        <v>7951</v>
      </c>
      <c r="C1856" t="s">
        <v>7923</v>
      </c>
      <c r="D1856" t="s">
        <v>7935</v>
      </c>
      <c r="E1856" s="1">
        <v>45331</v>
      </c>
      <c r="F1856" s="6">
        <v>261</v>
      </c>
      <c r="G1856">
        <v>19</v>
      </c>
      <c r="H1856" t="s">
        <v>3</v>
      </c>
      <c r="I1856">
        <f>IF(shipments[[#This Row],[Boxes]]&gt;0,shipments[[#This Row],[Amount]]/shipments[[#This Row],[Boxes]],"NA")</f>
        <v>13.736842105263158</v>
      </c>
      <c r="J1856" t="str">
        <f>IF(shipments[[#This Row],[Order_Status]] = "Delivered","Yes","No")</f>
        <v>Yes</v>
      </c>
      <c r="K1856" t="str">
        <f>TEXT(shipments[[#This Row],[Shipdate]],"MMMM")</f>
        <v>February</v>
      </c>
      <c r="L1856">
        <f>YEAR(shipments[[#This Row],[Shipdate]])</f>
        <v>2024</v>
      </c>
    </row>
    <row r="1857" spans="1:12" x14ac:dyDescent="0.3">
      <c r="A1857" s="21" t="s">
        <v>1861</v>
      </c>
      <c r="B1857" s="21" t="s">
        <v>7951</v>
      </c>
      <c r="C1857" s="21" t="s">
        <v>7923</v>
      </c>
      <c r="D1857" s="21" t="s">
        <v>7934</v>
      </c>
      <c r="E1857" s="22">
        <v>45503</v>
      </c>
      <c r="F1857" s="23">
        <v>7510.5</v>
      </c>
      <c r="G1857" s="21">
        <v>442</v>
      </c>
      <c r="H1857" s="21" t="s">
        <v>25</v>
      </c>
      <c r="I1857" s="21">
        <f>IF(shipments[[#This Row],[Boxes]]&gt;0,shipments[[#This Row],[Amount]]/shipments[[#This Row],[Boxes]],"NA")</f>
        <v>16.992081447963802</v>
      </c>
      <c r="J1857" s="21" t="str">
        <f>IF(shipments[[#This Row],[Order_Status]] = "Delivered","Yes","No")</f>
        <v>No</v>
      </c>
      <c r="K1857" s="21" t="str">
        <f>TEXT(shipments[[#This Row],[Shipdate]],"MMMM")</f>
        <v>July</v>
      </c>
      <c r="L1857" s="21">
        <f>YEAR(shipments[[#This Row],[Shipdate]])</f>
        <v>2024</v>
      </c>
    </row>
    <row r="1858" spans="1:12" x14ac:dyDescent="0.3">
      <c r="A1858" t="s">
        <v>1862</v>
      </c>
      <c r="B1858" t="s">
        <v>7951</v>
      </c>
      <c r="C1858" t="s">
        <v>7923</v>
      </c>
      <c r="D1858" t="s">
        <v>7934</v>
      </c>
      <c r="E1858" s="1">
        <v>45300</v>
      </c>
      <c r="F1858" s="6">
        <v>8628.75</v>
      </c>
      <c r="G1858">
        <v>508</v>
      </c>
      <c r="H1858" t="s">
        <v>3</v>
      </c>
      <c r="I1858">
        <f>IF(shipments[[#This Row],[Boxes]]&gt;0,shipments[[#This Row],[Amount]]/shipments[[#This Row],[Boxes]],"NA")</f>
        <v>16.985728346456693</v>
      </c>
      <c r="J1858" t="str">
        <f>IF(shipments[[#This Row],[Order_Status]] = "Delivered","Yes","No")</f>
        <v>Yes</v>
      </c>
      <c r="K1858" t="str">
        <f>TEXT(shipments[[#This Row],[Shipdate]],"MMMM")</f>
        <v>January</v>
      </c>
      <c r="L1858">
        <f>YEAR(shipments[[#This Row],[Shipdate]])</f>
        <v>2024</v>
      </c>
    </row>
    <row r="1859" spans="1:12" x14ac:dyDescent="0.3">
      <c r="A1859" t="s">
        <v>1863</v>
      </c>
      <c r="B1859" t="s">
        <v>7951</v>
      </c>
      <c r="C1859" t="s">
        <v>7923</v>
      </c>
      <c r="D1859" t="s">
        <v>7935</v>
      </c>
      <c r="E1859" s="1">
        <v>45289</v>
      </c>
      <c r="F1859" s="6">
        <v>7364.25</v>
      </c>
      <c r="G1859">
        <v>461</v>
      </c>
      <c r="H1859" t="s">
        <v>3</v>
      </c>
      <c r="I1859">
        <f>IF(shipments[[#This Row],[Boxes]]&gt;0,shipments[[#This Row],[Amount]]/shipments[[#This Row],[Boxes]],"NA")</f>
        <v>15.974511930585683</v>
      </c>
      <c r="J1859" t="str">
        <f>IF(shipments[[#This Row],[Order_Status]] = "Delivered","Yes","No")</f>
        <v>Yes</v>
      </c>
      <c r="K1859" t="str">
        <f>TEXT(shipments[[#This Row],[Shipdate]],"MMMM")</f>
        <v>December</v>
      </c>
      <c r="L1859">
        <f>YEAR(shipments[[#This Row],[Shipdate]])</f>
        <v>2023</v>
      </c>
    </row>
    <row r="1860" spans="1:12" x14ac:dyDescent="0.3">
      <c r="A1860" s="21" t="s">
        <v>1864</v>
      </c>
      <c r="B1860" s="21" t="s">
        <v>7951</v>
      </c>
      <c r="C1860" s="21" t="s">
        <v>7923</v>
      </c>
      <c r="D1860" s="21" t="s">
        <v>7939</v>
      </c>
      <c r="E1860" s="22">
        <v>45484</v>
      </c>
      <c r="F1860" s="23">
        <v>8030.25</v>
      </c>
      <c r="G1860" s="21">
        <v>618</v>
      </c>
      <c r="H1860" s="21" t="s">
        <v>9</v>
      </c>
      <c r="I1860" s="21">
        <f>IF(shipments[[#This Row],[Boxes]]&gt;0,shipments[[#This Row],[Amount]]/shipments[[#This Row],[Boxes]],"NA")</f>
        <v>12.993932038834952</v>
      </c>
      <c r="J1860" s="21" t="str">
        <f>IF(shipments[[#This Row],[Order_Status]] = "Delivered","Yes","No")</f>
        <v>No</v>
      </c>
      <c r="K1860" s="21" t="str">
        <f>TEXT(shipments[[#This Row],[Shipdate]],"MMMM")</f>
        <v>July</v>
      </c>
      <c r="L1860" s="21">
        <f>YEAR(shipments[[#This Row],[Shipdate]])</f>
        <v>2024</v>
      </c>
    </row>
    <row r="1861" spans="1:12" x14ac:dyDescent="0.3">
      <c r="A1861" t="s">
        <v>1865</v>
      </c>
      <c r="B1861" t="s">
        <v>7951</v>
      </c>
      <c r="C1861" t="s">
        <v>7923</v>
      </c>
      <c r="D1861" t="s">
        <v>7934</v>
      </c>
      <c r="E1861" s="1">
        <v>45322</v>
      </c>
      <c r="F1861" s="6">
        <v>5530.5</v>
      </c>
      <c r="G1861">
        <v>346</v>
      </c>
      <c r="H1861" t="s">
        <v>3</v>
      </c>
      <c r="I1861">
        <f>IF(shipments[[#This Row],[Boxes]]&gt;0,shipments[[#This Row],[Amount]]/shipments[[#This Row],[Boxes]],"NA")</f>
        <v>15.984104046242775</v>
      </c>
      <c r="J1861" t="str">
        <f>IF(shipments[[#This Row],[Order_Status]] = "Delivered","Yes","No")</f>
        <v>Yes</v>
      </c>
      <c r="K1861" t="str">
        <f>TEXT(shipments[[#This Row],[Shipdate]],"MMMM")</f>
        <v>January</v>
      </c>
      <c r="L1861">
        <f>YEAR(shipments[[#This Row],[Shipdate]])</f>
        <v>2024</v>
      </c>
    </row>
    <row r="1862" spans="1:12" x14ac:dyDescent="0.3">
      <c r="A1862" t="s">
        <v>1866</v>
      </c>
      <c r="B1862" t="s">
        <v>7951</v>
      </c>
      <c r="C1862" t="s">
        <v>7923</v>
      </c>
      <c r="D1862" t="s">
        <v>7935</v>
      </c>
      <c r="E1862" s="1">
        <v>45211</v>
      </c>
      <c r="F1862" s="6">
        <v>4081.5</v>
      </c>
      <c r="G1862">
        <v>241</v>
      </c>
      <c r="H1862" t="s">
        <v>3</v>
      </c>
      <c r="I1862">
        <f>IF(shipments[[#This Row],[Boxes]]&gt;0,shipments[[#This Row],[Amount]]/shipments[[#This Row],[Boxes]],"NA")</f>
        <v>16.935684647302903</v>
      </c>
      <c r="J1862" t="str">
        <f>IF(shipments[[#This Row],[Order_Status]] = "Delivered","Yes","No")</f>
        <v>Yes</v>
      </c>
      <c r="K1862" t="str">
        <f>TEXT(shipments[[#This Row],[Shipdate]],"MMMM")</f>
        <v>October</v>
      </c>
      <c r="L1862">
        <f>YEAR(shipments[[#This Row],[Shipdate]])</f>
        <v>2023</v>
      </c>
    </row>
    <row r="1863" spans="1:12" x14ac:dyDescent="0.3">
      <c r="A1863" t="s">
        <v>1867</v>
      </c>
      <c r="B1863" t="s">
        <v>7951</v>
      </c>
      <c r="C1863" t="s">
        <v>7924</v>
      </c>
      <c r="D1863" t="s">
        <v>7936</v>
      </c>
      <c r="E1863" s="1">
        <v>45329</v>
      </c>
      <c r="F1863" s="6">
        <v>119.25</v>
      </c>
      <c r="G1863">
        <v>15</v>
      </c>
      <c r="H1863" t="s">
        <v>3</v>
      </c>
      <c r="I1863">
        <f>IF(shipments[[#This Row],[Boxes]]&gt;0,shipments[[#This Row],[Amount]]/shipments[[#This Row],[Boxes]],"NA")</f>
        <v>7.95</v>
      </c>
      <c r="J1863" t="str">
        <f>IF(shipments[[#This Row],[Order_Status]] = "Delivered","Yes","No")</f>
        <v>Yes</v>
      </c>
      <c r="K1863" t="str">
        <f>TEXT(shipments[[#This Row],[Shipdate]],"MMMM")</f>
        <v>February</v>
      </c>
      <c r="L1863">
        <f>YEAR(shipments[[#This Row],[Shipdate]])</f>
        <v>2024</v>
      </c>
    </row>
    <row r="1864" spans="1:12" x14ac:dyDescent="0.3">
      <c r="A1864" t="s">
        <v>1868</v>
      </c>
      <c r="B1864" t="s">
        <v>7951</v>
      </c>
      <c r="C1864" t="s">
        <v>7924</v>
      </c>
      <c r="D1864" t="s">
        <v>7937</v>
      </c>
      <c r="E1864" s="1">
        <v>45238</v>
      </c>
      <c r="F1864" s="6">
        <v>432</v>
      </c>
      <c r="G1864">
        <v>44</v>
      </c>
      <c r="H1864" t="s">
        <v>3</v>
      </c>
      <c r="I1864">
        <f>IF(shipments[[#This Row],[Boxes]]&gt;0,shipments[[#This Row],[Amount]]/shipments[[#This Row],[Boxes]],"NA")</f>
        <v>9.8181818181818183</v>
      </c>
      <c r="J1864" t="str">
        <f>IF(shipments[[#This Row],[Order_Status]] = "Delivered","Yes","No")</f>
        <v>Yes</v>
      </c>
      <c r="K1864" t="str">
        <f>TEXT(shipments[[#This Row],[Shipdate]],"MMMM")</f>
        <v>November</v>
      </c>
      <c r="L1864">
        <f>YEAR(shipments[[#This Row],[Shipdate]])</f>
        <v>2023</v>
      </c>
    </row>
    <row r="1865" spans="1:12" x14ac:dyDescent="0.3">
      <c r="A1865" t="s">
        <v>1869</v>
      </c>
      <c r="B1865" t="s">
        <v>7951</v>
      </c>
      <c r="C1865" t="s">
        <v>7924</v>
      </c>
      <c r="D1865" t="s">
        <v>7934</v>
      </c>
      <c r="E1865" s="1">
        <v>45349</v>
      </c>
      <c r="F1865" s="6">
        <v>7058.25</v>
      </c>
      <c r="G1865">
        <v>1177</v>
      </c>
      <c r="H1865" t="s">
        <v>3</v>
      </c>
      <c r="I1865">
        <f>IF(shipments[[#This Row],[Boxes]]&gt;0,shipments[[#This Row],[Amount]]/shipments[[#This Row],[Boxes]],"NA")</f>
        <v>5.9968139337298219</v>
      </c>
      <c r="J1865" t="str">
        <f>IF(shipments[[#This Row],[Order_Status]] = "Delivered","Yes","No")</f>
        <v>Yes</v>
      </c>
      <c r="K1865" t="str">
        <f>TEXT(shipments[[#This Row],[Shipdate]],"MMMM")</f>
        <v>February</v>
      </c>
      <c r="L1865">
        <f>YEAR(shipments[[#This Row],[Shipdate]])</f>
        <v>2024</v>
      </c>
    </row>
    <row r="1866" spans="1:12" x14ac:dyDescent="0.3">
      <c r="A1866" t="s">
        <v>1870</v>
      </c>
      <c r="B1866" t="s">
        <v>7951</v>
      </c>
      <c r="C1866" t="s">
        <v>7924</v>
      </c>
      <c r="D1866" t="s">
        <v>7938</v>
      </c>
      <c r="E1866" s="1">
        <v>45342</v>
      </c>
      <c r="F1866" s="6">
        <v>1239.75</v>
      </c>
      <c r="G1866">
        <v>155</v>
      </c>
      <c r="H1866" t="s">
        <v>3</v>
      </c>
      <c r="I1866">
        <f>IF(shipments[[#This Row],[Boxes]]&gt;0,shipments[[#This Row],[Amount]]/shipments[[#This Row],[Boxes]],"NA")</f>
        <v>7.9983870967741932</v>
      </c>
      <c r="J1866" t="str">
        <f>IF(shipments[[#This Row],[Order_Status]] = "Delivered","Yes","No")</f>
        <v>Yes</v>
      </c>
      <c r="K1866" t="str">
        <f>TEXT(shipments[[#This Row],[Shipdate]],"MMMM")</f>
        <v>February</v>
      </c>
      <c r="L1866">
        <f>YEAR(shipments[[#This Row],[Shipdate]])</f>
        <v>2024</v>
      </c>
    </row>
    <row r="1867" spans="1:12" x14ac:dyDescent="0.3">
      <c r="A1867" t="s">
        <v>1871</v>
      </c>
      <c r="B1867" t="s">
        <v>7951</v>
      </c>
      <c r="C1867" t="s">
        <v>7924</v>
      </c>
      <c r="D1867" t="s">
        <v>7934</v>
      </c>
      <c r="E1867" s="1">
        <v>45310</v>
      </c>
      <c r="F1867" s="6">
        <v>3694.5</v>
      </c>
      <c r="G1867">
        <v>528</v>
      </c>
      <c r="H1867" t="s">
        <v>3</v>
      </c>
      <c r="I1867">
        <f>IF(shipments[[#This Row],[Boxes]]&gt;0,shipments[[#This Row],[Amount]]/shipments[[#This Row],[Boxes]],"NA")</f>
        <v>6.9971590909090908</v>
      </c>
      <c r="J1867" t="str">
        <f>IF(shipments[[#This Row],[Order_Status]] = "Delivered","Yes","No")</f>
        <v>Yes</v>
      </c>
      <c r="K1867" t="str">
        <f>TEXT(shipments[[#This Row],[Shipdate]],"MMMM")</f>
        <v>January</v>
      </c>
      <c r="L1867">
        <f>YEAR(shipments[[#This Row],[Shipdate]])</f>
        <v>2024</v>
      </c>
    </row>
    <row r="1868" spans="1:12" x14ac:dyDescent="0.3">
      <c r="A1868" t="s">
        <v>1872</v>
      </c>
      <c r="B1868" t="s">
        <v>7951</v>
      </c>
      <c r="C1868" t="s">
        <v>7924</v>
      </c>
      <c r="D1868" t="s">
        <v>7938</v>
      </c>
      <c r="E1868" s="1">
        <v>44953</v>
      </c>
      <c r="F1868" s="6">
        <v>2056.5</v>
      </c>
      <c r="G1868">
        <v>343</v>
      </c>
      <c r="H1868" t="s">
        <v>3</v>
      </c>
      <c r="I1868">
        <f>IF(shipments[[#This Row],[Boxes]]&gt;0,shipments[[#This Row],[Amount]]/shipments[[#This Row],[Boxes]],"NA")</f>
        <v>5.9956268221574343</v>
      </c>
      <c r="J1868" t="str">
        <f>IF(shipments[[#This Row],[Order_Status]] = "Delivered","Yes","No")</f>
        <v>Yes</v>
      </c>
      <c r="K1868" t="str">
        <f>TEXT(shipments[[#This Row],[Shipdate]],"MMMM")</f>
        <v>January</v>
      </c>
      <c r="L1868">
        <f>YEAR(shipments[[#This Row],[Shipdate]])</f>
        <v>2023</v>
      </c>
    </row>
    <row r="1869" spans="1:12" x14ac:dyDescent="0.3">
      <c r="A1869" t="s">
        <v>1873</v>
      </c>
      <c r="B1869" t="s">
        <v>7951</v>
      </c>
      <c r="C1869" t="s">
        <v>7925</v>
      </c>
      <c r="D1869" t="s">
        <v>7935</v>
      </c>
      <c r="E1869" s="1">
        <v>45050</v>
      </c>
      <c r="F1869" s="6">
        <v>6718.5</v>
      </c>
      <c r="G1869">
        <v>374</v>
      </c>
      <c r="H1869" t="s">
        <v>3</v>
      </c>
      <c r="I1869">
        <f>IF(shipments[[#This Row],[Boxes]]&gt;0,shipments[[#This Row],[Amount]]/shipments[[#This Row],[Boxes]],"NA")</f>
        <v>17.963903743315509</v>
      </c>
      <c r="J1869" t="str">
        <f>IF(shipments[[#This Row],[Order_Status]] = "Delivered","Yes","No")</f>
        <v>Yes</v>
      </c>
      <c r="K1869" t="str">
        <f>TEXT(shipments[[#This Row],[Shipdate]],"MMMM")</f>
        <v>May</v>
      </c>
      <c r="L1869">
        <f>YEAR(shipments[[#This Row],[Shipdate]])</f>
        <v>2023</v>
      </c>
    </row>
    <row r="1870" spans="1:12" x14ac:dyDescent="0.3">
      <c r="A1870" t="s">
        <v>1874</v>
      </c>
      <c r="B1870" t="s">
        <v>7951</v>
      </c>
      <c r="C1870" t="s">
        <v>7925</v>
      </c>
      <c r="D1870" t="s">
        <v>7937</v>
      </c>
      <c r="E1870" s="1">
        <v>45285</v>
      </c>
      <c r="F1870" s="6">
        <v>7359.75</v>
      </c>
      <c r="G1870">
        <v>491</v>
      </c>
      <c r="H1870" t="s">
        <v>3</v>
      </c>
      <c r="I1870">
        <f>IF(shipments[[#This Row],[Boxes]]&gt;0,shipments[[#This Row],[Amount]]/shipments[[#This Row],[Boxes]],"NA")</f>
        <v>14.989307535641547</v>
      </c>
      <c r="J1870" t="str">
        <f>IF(shipments[[#This Row],[Order_Status]] = "Delivered","Yes","No")</f>
        <v>Yes</v>
      </c>
      <c r="K1870" t="str">
        <f>TEXT(shipments[[#This Row],[Shipdate]],"MMMM")</f>
        <v>December</v>
      </c>
      <c r="L1870">
        <f>YEAR(shipments[[#This Row],[Shipdate]])</f>
        <v>2023</v>
      </c>
    </row>
    <row r="1871" spans="1:12" x14ac:dyDescent="0.3">
      <c r="A1871" t="s">
        <v>1875</v>
      </c>
      <c r="B1871" t="s">
        <v>7951</v>
      </c>
      <c r="C1871" t="s">
        <v>7925</v>
      </c>
      <c r="D1871" t="s">
        <v>7935</v>
      </c>
      <c r="E1871" s="1">
        <v>45322</v>
      </c>
      <c r="F1871" s="6">
        <v>4133.25</v>
      </c>
      <c r="G1871">
        <v>276</v>
      </c>
      <c r="H1871" t="s">
        <v>3</v>
      </c>
      <c r="I1871">
        <f>IF(shipments[[#This Row],[Boxes]]&gt;0,shipments[[#This Row],[Amount]]/shipments[[#This Row],[Boxes]],"NA")</f>
        <v>14.975543478260869</v>
      </c>
      <c r="J1871" t="str">
        <f>IF(shipments[[#This Row],[Order_Status]] = "Delivered","Yes","No")</f>
        <v>Yes</v>
      </c>
      <c r="K1871" t="str">
        <f>TEXT(shipments[[#This Row],[Shipdate]],"MMMM")</f>
        <v>January</v>
      </c>
      <c r="L1871">
        <f>YEAR(shipments[[#This Row],[Shipdate]])</f>
        <v>2024</v>
      </c>
    </row>
    <row r="1872" spans="1:12" x14ac:dyDescent="0.3">
      <c r="A1872" t="s">
        <v>1876</v>
      </c>
      <c r="B1872" t="s">
        <v>7951</v>
      </c>
      <c r="C1872" t="s">
        <v>7926</v>
      </c>
      <c r="D1872" t="s">
        <v>7939</v>
      </c>
      <c r="E1872" s="1">
        <v>45334</v>
      </c>
      <c r="F1872" s="6">
        <v>13466.25</v>
      </c>
      <c r="G1872">
        <v>793</v>
      </c>
      <c r="H1872" t="s">
        <v>3</v>
      </c>
      <c r="I1872">
        <f>IF(shipments[[#This Row],[Boxes]]&gt;0,shipments[[#This Row],[Amount]]/shipments[[#This Row],[Boxes]],"NA")</f>
        <v>16.981399747793191</v>
      </c>
      <c r="J1872" t="str">
        <f>IF(shipments[[#This Row],[Order_Status]] = "Delivered","Yes","No")</f>
        <v>Yes</v>
      </c>
      <c r="K1872" t="str">
        <f>TEXT(shipments[[#This Row],[Shipdate]],"MMMM")</f>
        <v>February</v>
      </c>
      <c r="L1872">
        <f>YEAR(shipments[[#This Row],[Shipdate]])</f>
        <v>2024</v>
      </c>
    </row>
    <row r="1873" spans="1:12" x14ac:dyDescent="0.3">
      <c r="A1873" s="21" t="s">
        <v>1877</v>
      </c>
      <c r="B1873" s="21" t="s">
        <v>7951</v>
      </c>
      <c r="C1873" s="21" t="s">
        <v>7926</v>
      </c>
      <c r="D1873" s="21" t="s">
        <v>7937</v>
      </c>
      <c r="E1873" s="22">
        <v>44957</v>
      </c>
      <c r="F1873" s="23">
        <v>3501</v>
      </c>
      <c r="G1873" s="21">
        <v>167</v>
      </c>
      <c r="H1873" s="21" t="s">
        <v>25</v>
      </c>
      <c r="I1873" s="21">
        <f>IF(shipments[[#This Row],[Boxes]]&gt;0,shipments[[#This Row],[Amount]]/shipments[[#This Row],[Boxes]],"NA")</f>
        <v>20.964071856287426</v>
      </c>
      <c r="J1873" s="21" t="str">
        <f>IF(shipments[[#This Row],[Order_Status]] = "Delivered","Yes","No")</f>
        <v>No</v>
      </c>
      <c r="K1873" s="21" t="str">
        <f>TEXT(shipments[[#This Row],[Shipdate]],"MMMM")</f>
        <v>January</v>
      </c>
      <c r="L1873" s="21">
        <f>YEAR(shipments[[#This Row],[Shipdate]])</f>
        <v>2023</v>
      </c>
    </row>
    <row r="1874" spans="1:12" x14ac:dyDescent="0.3">
      <c r="A1874" t="s">
        <v>1878</v>
      </c>
      <c r="B1874" t="s">
        <v>7951</v>
      </c>
      <c r="C1874" t="s">
        <v>7927</v>
      </c>
      <c r="D1874" t="s">
        <v>7937</v>
      </c>
      <c r="E1874" s="1">
        <v>45030</v>
      </c>
      <c r="F1874" s="6">
        <v>9697.5</v>
      </c>
      <c r="G1874">
        <v>539</v>
      </c>
      <c r="H1874" t="s">
        <v>3</v>
      </c>
      <c r="I1874">
        <f>IF(shipments[[#This Row],[Boxes]]&gt;0,shipments[[#This Row],[Amount]]/shipments[[#This Row],[Boxes]],"NA")</f>
        <v>17.991651205936922</v>
      </c>
      <c r="J1874" t="str">
        <f>IF(shipments[[#This Row],[Order_Status]] = "Delivered","Yes","No")</f>
        <v>Yes</v>
      </c>
      <c r="K1874" t="str">
        <f>TEXT(shipments[[#This Row],[Shipdate]],"MMMM")</f>
        <v>April</v>
      </c>
      <c r="L1874">
        <f>YEAR(shipments[[#This Row],[Shipdate]])</f>
        <v>2023</v>
      </c>
    </row>
    <row r="1875" spans="1:12" x14ac:dyDescent="0.3">
      <c r="A1875" t="s">
        <v>1879</v>
      </c>
      <c r="B1875" t="s">
        <v>7951</v>
      </c>
      <c r="C1875" t="s">
        <v>7927</v>
      </c>
      <c r="D1875" t="s">
        <v>7938</v>
      </c>
      <c r="E1875" s="1">
        <v>45380</v>
      </c>
      <c r="F1875" s="6">
        <v>2187</v>
      </c>
      <c r="G1875">
        <v>129</v>
      </c>
      <c r="H1875" t="s">
        <v>3</v>
      </c>
      <c r="I1875">
        <f>IF(shipments[[#This Row],[Boxes]]&gt;0,shipments[[#This Row],[Amount]]/shipments[[#This Row],[Boxes]],"NA")</f>
        <v>16.953488372093023</v>
      </c>
      <c r="J1875" t="str">
        <f>IF(shipments[[#This Row],[Order_Status]] = "Delivered","Yes","No")</f>
        <v>Yes</v>
      </c>
      <c r="K1875" t="str">
        <f>TEXT(shipments[[#This Row],[Shipdate]],"MMMM")</f>
        <v>March</v>
      </c>
      <c r="L1875">
        <f>YEAR(shipments[[#This Row],[Shipdate]])</f>
        <v>2024</v>
      </c>
    </row>
    <row r="1876" spans="1:12" x14ac:dyDescent="0.3">
      <c r="A1876" s="21" t="s">
        <v>1880</v>
      </c>
      <c r="B1876" s="21" t="s">
        <v>7951</v>
      </c>
      <c r="C1876" s="21" t="s">
        <v>7928</v>
      </c>
      <c r="D1876" s="21" t="s">
        <v>7934</v>
      </c>
      <c r="E1876" s="22">
        <v>45496</v>
      </c>
      <c r="F1876" s="23">
        <v>1779.75</v>
      </c>
      <c r="G1876" s="21">
        <v>255</v>
      </c>
      <c r="H1876" s="21" t="s">
        <v>9</v>
      </c>
      <c r="I1876" s="21">
        <f>IF(shipments[[#This Row],[Boxes]]&gt;0,shipments[[#This Row],[Amount]]/shipments[[#This Row],[Boxes]],"NA")</f>
        <v>6.9794117647058824</v>
      </c>
      <c r="J1876" s="21" t="str">
        <f>IF(shipments[[#This Row],[Order_Status]] = "Delivered","Yes","No")</f>
        <v>No</v>
      </c>
      <c r="K1876" s="21" t="str">
        <f>TEXT(shipments[[#This Row],[Shipdate]],"MMMM")</f>
        <v>July</v>
      </c>
      <c r="L1876" s="21">
        <f>YEAR(shipments[[#This Row],[Shipdate]])</f>
        <v>2024</v>
      </c>
    </row>
    <row r="1877" spans="1:12" x14ac:dyDescent="0.3">
      <c r="A1877" s="21" t="s">
        <v>1881</v>
      </c>
      <c r="B1877" s="21" t="s">
        <v>7951</v>
      </c>
      <c r="C1877" s="21" t="s">
        <v>7928</v>
      </c>
      <c r="D1877" s="21" t="s">
        <v>7939</v>
      </c>
      <c r="E1877" s="22">
        <v>45504</v>
      </c>
      <c r="F1877" s="23">
        <v>4725</v>
      </c>
      <c r="G1877" s="21">
        <v>525</v>
      </c>
      <c r="H1877" s="21" t="s">
        <v>9</v>
      </c>
      <c r="I1877" s="21">
        <f>IF(shipments[[#This Row],[Boxes]]&gt;0,shipments[[#This Row],[Amount]]/shipments[[#This Row],[Boxes]],"NA")</f>
        <v>9</v>
      </c>
      <c r="J1877" s="21" t="str">
        <f>IF(shipments[[#This Row],[Order_Status]] = "Delivered","Yes","No")</f>
        <v>No</v>
      </c>
      <c r="K1877" s="21" t="str">
        <f>TEXT(shipments[[#This Row],[Shipdate]],"MMMM")</f>
        <v>July</v>
      </c>
      <c r="L1877" s="21">
        <f>YEAR(shipments[[#This Row],[Shipdate]])</f>
        <v>2024</v>
      </c>
    </row>
    <row r="1878" spans="1:12" x14ac:dyDescent="0.3">
      <c r="A1878" t="s">
        <v>1882</v>
      </c>
      <c r="B1878" t="s">
        <v>7951</v>
      </c>
      <c r="C1878" t="s">
        <v>7928</v>
      </c>
      <c r="D1878" t="s">
        <v>7935</v>
      </c>
      <c r="E1878" s="1">
        <v>45467</v>
      </c>
      <c r="F1878" s="6">
        <v>1138.5</v>
      </c>
      <c r="G1878">
        <v>163</v>
      </c>
      <c r="H1878" t="s">
        <v>3</v>
      </c>
      <c r="I1878">
        <f>IF(shipments[[#This Row],[Boxes]]&gt;0,shipments[[#This Row],[Amount]]/shipments[[#This Row],[Boxes]],"NA")</f>
        <v>6.9846625766871169</v>
      </c>
      <c r="J1878" t="str">
        <f>IF(shipments[[#This Row],[Order_Status]] = "Delivered","Yes","No")</f>
        <v>Yes</v>
      </c>
      <c r="K1878" t="str">
        <f>TEXT(shipments[[#This Row],[Shipdate]],"MMMM")</f>
        <v>June</v>
      </c>
      <c r="L1878">
        <f>YEAR(shipments[[#This Row],[Shipdate]])</f>
        <v>2024</v>
      </c>
    </row>
    <row r="1879" spans="1:12" x14ac:dyDescent="0.3">
      <c r="A1879" t="s">
        <v>1883</v>
      </c>
      <c r="B1879" t="s">
        <v>7951</v>
      </c>
      <c r="C1879" t="s">
        <v>7928</v>
      </c>
      <c r="D1879" t="s">
        <v>7938</v>
      </c>
      <c r="E1879" s="1">
        <v>45331</v>
      </c>
      <c r="F1879" s="6">
        <v>8255.25</v>
      </c>
      <c r="G1879">
        <v>751</v>
      </c>
      <c r="H1879" t="s">
        <v>3</v>
      </c>
      <c r="I1879">
        <f>IF(shipments[[#This Row],[Boxes]]&gt;0,shipments[[#This Row],[Amount]]/shipments[[#This Row],[Boxes]],"NA")</f>
        <v>10.992343541944075</v>
      </c>
      <c r="J1879" t="str">
        <f>IF(shipments[[#This Row],[Order_Status]] = "Delivered","Yes","No")</f>
        <v>Yes</v>
      </c>
      <c r="K1879" t="str">
        <f>TEXT(shipments[[#This Row],[Shipdate]],"MMMM")</f>
        <v>February</v>
      </c>
      <c r="L1879">
        <f>YEAR(shipments[[#This Row],[Shipdate]])</f>
        <v>2024</v>
      </c>
    </row>
    <row r="1880" spans="1:12" x14ac:dyDescent="0.3">
      <c r="A1880" t="s">
        <v>1884</v>
      </c>
      <c r="B1880" t="s">
        <v>7951</v>
      </c>
      <c r="C1880" t="s">
        <v>7928</v>
      </c>
      <c r="D1880" t="s">
        <v>7939</v>
      </c>
      <c r="E1880" s="1">
        <v>45330</v>
      </c>
      <c r="F1880" s="6">
        <v>2250</v>
      </c>
      <c r="G1880">
        <v>225</v>
      </c>
      <c r="H1880" t="s">
        <v>3</v>
      </c>
      <c r="I1880">
        <f>IF(shipments[[#This Row],[Boxes]]&gt;0,shipments[[#This Row],[Amount]]/shipments[[#This Row],[Boxes]],"NA")</f>
        <v>10</v>
      </c>
      <c r="J1880" t="str">
        <f>IF(shipments[[#This Row],[Order_Status]] = "Delivered","Yes","No")</f>
        <v>Yes</v>
      </c>
      <c r="K1880" t="str">
        <f>TEXT(shipments[[#This Row],[Shipdate]],"MMMM")</f>
        <v>February</v>
      </c>
      <c r="L1880">
        <f>YEAR(shipments[[#This Row],[Shipdate]])</f>
        <v>2024</v>
      </c>
    </row>
    <row r="1881" spans="1:12" x14ac:dyDescent="0.3">
      <c r="A1881" t="s">
        <v>1885</v>
      </c>
      <c r="B1881" t="s">
        <v>7951</v>
      </c>
      <c r="C1881" t="s">
        <v>7930</v>
      </c>
      <c r="D1881" t="s">
        <v>7934</v>
      </c>
      <c r="E1881" s="1">
        <v>44949</v>
      </c>
      <c r="F1881" s="6">
        <v>8622</v>
      </c>
      <c r="G1881">
        <v>332</v>
      </c>
      <c r="H1881" t="s">
        <v>3</v>
      </c>
      <c r="I1881">
        <f>IF(shipments[[#This Row],[Boxes]]&gt;0,shipments[[#This Row],[Amount]]/shipments[[#This Row],[Boxes]],"NA")</f>
        <v>25.96987951807229</v>
      </c>
      <c r="J1881" t="str">
        <f>IF(shipments[[#This Row],[Order_Status]] = "Delivered","Yes","No")</f>
        <v>Yes</v>
      </c>
      <c r="K1881" t="str">
        <f>TEXT(shipments[[#This Row],[Shipdate]],"MMMM")</f>
        <v>January</v>
      </c>
      <c r="L1881">
        <f>YEAR(shipments[[#This Row],[Shipdate]])</f>
        <v>2023</v>
      </c>
    </row>
    <row r="1882" spans="1:12" x14ac:dyDescent="0.3">
      <c r="A1882" t="s">
        <v>1886</v>
      </c>
      <c r="B1882" t="s">
        <v>7951</v>
      </c>
      <c r="C1882" t="s">
        <v>7930</v>
      </c>
      <c r="D1882" t="s">
        <v>7934</v>
      </c>
      <c r="E1882" s="1">
        <v>45278</v>
      </c>
      <c r="F1882" s="6">
        <v>6284.25</v>
      </c>
      <c r="G1882">
        <v>225</v>
      </c>
      <c r="H1882" t="s">
        <v>3</v>
      </c>
      <c r="I1882">
        <f>IF(shipments[[#This Row],[Boxes]]&gt;0,shipments[[#This Row],[Amount]]/shipments[[#This Row],[Boxes]],"NA")</f>
        <v>27.93</v>
      </c>
      <c r="J1882" t="str">
        <f>IF(shipments[[#This Row],[Order_Status]] = "Delivered","Yes","No")</f>
        <v>Yes</v>
      </c>
      <c r="K1882" t="str">
        <f>TEXT(shipments[[#This Row],[Shipdate]],"MMMM")</f>
        <v>December</v>
      </c>
      <c r="L1882">
        <f>YEAR(shipments[[#This Row],[Shipdate]])</f>
        <v>2023</v>
      </c>
    </row>
    <row r="1883" spans="1:12" x14ac:dyDescent="0.3">
      <c r="A1883" t="s">
        <v>1887</v>
      </c>
      <c r="B1883" t="s">
        <v>7951</v>
      </c>
      <c r="C1883" t="s">
        <v>7930</v>
      </c>
      <c r="D1883" t="s">
        <v>7939</v>
      </c>
      <c r="E1883" s="1">
        <v>45244</v>
      </c>
      <c r="F1883" s="6">
        <v>2547</v>
      </c>
      <c r="G1883">
        <v>88</v>
      </c>
      <c r="H1883" t="s">
        <v>3</v>
      </c>
      <c r="I1883">
        <f>IF(shipments[[#This Row],[Boxes]]&gt;0,shipments[[#This Row],[Amount]]/shipments[[#This Row],[Boxes]],"NA")</f>
        <v>28.943181818181817</v>
      </c>
      <c r="J1883" t="str">
        <f>IF(shipments[[#This Row],[Order_Status]] = "Delivered","Yes","No")</f>
        <v>Yes</v>
      </c>
      <c r="K1883" t="str">
        <f>TEXT(shipments[[#This Row],[Shipdate]],"MMMM")</f>
        <v>November</v>
      </c>
      <c r="L1883">
        <f>YEAR(shipments[[#This Row],[Shipdate]])</f>
        <v>2023</v>
      </c>
    </row>
    <row r="1884" spans="1:12" x14ac:dyDescent="0.3">
      <c r="A1884" t="s">
        <v>1888</v>
      </c>
      <c r="B1884" t="s">
        <v>7951</v>
      </c>
      <c r="C1884" t="s">
        <v>7930</v>
      </c>
      <c r="D1884" t="s">
        <v>7935</v>
      </c>
      <c r="E1884" s="1">
        <v>45139</v>
      </c>
      <c r="F1884" s="6">
        <v>7112.25</v>
      </c>
      <c r="G1884">
        <v>285</v>
      </c>
      <c r="H1884" t="s">
        <v>3</v>
      </c>
      <c r="I1884">
        <f>IF(shipments[[#This Row],[Boxes]]&gt;0,shipments[[#This Row],[Amount]]/shipments[[#This Row],[Boxes]],"NA")</f>
        <v>24.955263157894738</v>
      </c>
      <c r="J1884" t="str">
        <f>IF(shipments[[#This Row],[Order_Status]] = "Delivered","Yes","No")</f>
        <v>Yes</v>
      </c>
      <c r="K1884" t="str">
        <f>TEXT(shipments[[#This Row],[Shipdate]],"MMMM")</f>
        <v>August</v>
      </c>
      <c r="L1884">
        <f>YEAR(shipments[[#This Row],[Shipdate]])</f>
        <v>2023</v>
      </c>
    </row>
    <row r="1885" spans="1:12" x14ac:dyDescent="0.3">
      <c r="A1885" t="s">
        <v>1889</v>
      </c>
      <c r="B1885" t="s">
        <v>7951</v>
      </c>
      <c r="C1885" t="s">
        <v>7930</v>
      </c>
      <c r="D1885" t="s">
        <v>7934</v>
      </c>
      <c r="E1885" s="1">
        <v>45000</v>
      </c>
      <c r="F1885" s="6">
        <v>8853.75</v>
      </c>
      <c r="G1885">
        <v>341</v>
      </c>
      <c r="H1885" t="s">
        <v>3</v>
      </c>
      <c r="I1885">
        <f>IF(shipments[[#This Row],[Boxes]]&gt;0,shipments[[#This Row],[Amount]]/shipments[[#This Row],[Boxes]],"NA")</f>
        <v>25.964076246334312</v>
      </c>
      <c r="J1885" t="str">
        <f>IF(shipments[[#This Row],[Order_Status]] = "Delivered","Yes","No")</f>
        <v>Yes</v>
      </c>
      <c r="K1885" t="str">
        <f>TEXT(shipments[[#This Row],[Shipdate]],"MMMM")</f>
        <v>March</v>
      </c>
      <c r="L1885">
        <f>YEAR(shipments[[#This Row],[Shipdate]])</f>
        <v>2023</v>
      </c>
    </row>
    <row r="1886" spans="1:12" x14ac:dyDescent="0.3">
      <c r="A1886" t="s">
        <v>1890</v>
      </c>
      <c r="B1886" t="s">
        <v>7951</v>
      </c>
      <c r="C1886" t="s">
        <v>7931</v>
      </c>
      <c r="D1886" t="s">
        <v>7936</v>
      </c>
      <c r="E1886" s="1">
        <v>45233</v>
      </c>
      <c r="F1886" s="6">
        <v>13243.5</v>
      </c>
      <c r="G1886">
        <v>1472</v>
      </c>
      <c r="H1886" t="s">
        <v>3</v>
      </c>
      <c r="I1886">
        <f>IF(shipments[[#This Row],[Boxes]]&gt;0,shipments[[#This Row],[Amount]]/shipments[[#This Row],[Boxes]],"NA")</f>
        <v>8.9969429347826093</v>
      </c>
      <c r="J1886" t="str">
        <f>IF(shipments[[#This Row],[Order_Status]] = "Delivered","Yes","No")</f>
        <v>Yes</v>
      </c>
      <c r="K1886" t="str">
        <f>TEXT(shipments[[#This Row],[Shipdate]],"MMMM")</f>
        <v>November</v>
      </c>
      <c r="L1886">
        <f>YEAR(shipments[[#This Row],[Shipdate]])</f>
        <v>2023</v>
      </c>
    </row>
    <row r="1887" spans="1:12" x14ac:dyDescent="0.3">
      <c r="A1887" t="s">
        <v>1891</v>
      </c>
      <c r="B1887" t="s">
        <v>7951</v>
      </c>
      <c r="C1887" t="s">
        <v>7931</v>
      </c>
      <c r="D1887" t="s">
        <v>7934</v>
      </c>
      <c r="E1887" s="1">
        <v>45183</v>
      </c>
      <c r="F1887" s="6">
        <v>258.75</v>
      </c>
      <c r="G1887">
        <v>26</v>
      </c>
      <c r="H1887" t="s">
        <v>3</v>
      </c>
      <c r="I1887">
        <f>IF(shipments[[#This Row],[Boxes]]&gt;0,shipments[[#This Row],[Amount]]/shipments[[#This Row],[Boxes]],"NA")</f>
        <v>9.9519230769230766</v>
      </c>
      <c r="J1887" t="str">
        <f>IF(shipments[[#This Row],[Order_Status]] = "Delivered","Yes","No")</f>
        <v>Yes</v>
      </c>
      <c r="K1887" t="str">
        <f>TEXT(shipments[[#This Row],[Shipdate]],"MMMM")</f>
        <v>September</v>
      </c>
      <c r="L1887">
        <f>YEAR(shipments[[#This Row],[Shipdate]])</f>
        <v>2023</v>
      </c>
    </row>
    <row r="1888" spans="1:12" x14ac:dyDescent="0.3">
      <c r="A1888" t="s">
        <v>1892</v>
      </c>
      <c r="B1888" t="s">
        <v>7951</v>
      </c>
      <c r="C1888" t="s">
        <v>7932</v>
      </c>
      <c r="D1888" t="s">
        <v>7934</v>
      </c>
      <c r="E1888" s="1">
        <v>44967</v>
      </c>
      <c r="F1888" s="6">
        <v>1453.5</v>
      </c>
      <c r="G1888">
        <v>146</v>
      </c>
      <c r="H1888" t="s">
        <v>3</v>
      </c>
      <c r="I1888">
        <f>IF(shipments[[#This Row],[Boxes]]&gt;0,shipments[[#This Row],[Amount]]/shipments[[#This Row],[Boxes]],"NA")</f>
        <v>9.955479452054794</v>
      </c>
      <c r="J1888" t="str">
        <f>IF(shipments[[#This Row],[Order_Status]] = "Delivered","Yes","No")</f>
        <v>Yes</v>
      </c>
      <c r="K1888" t="str">
        <f>TEXT(shipments[[#This Row],[Shipdate]],"MMMM")</f>
        <v>February</v>
      </c>
      <c r="L1888">
        <f>YEAR(shipments[[#This Row],[Shipdate]])</f>
        <v>2023</v>
      </c>
    </row>
    <row r="1889" spans="1:12" x14ac:dyDescent="0.3">
      <c r="A1889" s="21" t="s">
        <v>1893</v>
      </c>
      <c r="B1889" s="21" t="s">
        <v>7951</v>
      </c>
      <c r="C1889" s="21" t="s">
        <v>7932</v>
      </c>
      <c r="D1889" s="21" t="s">
        <v>7939</v>
      </c>
      <c r="E1889" s="22">
        <v>45302</v>
      </c>
      <c r="F1889" s="23">
        <v>6738.75</v>
      </c>
      <c r="G1889" s="21">
        <v>843</v>
      </c>
      <c r="H1889" s="21" t="s">
        <v>25</v>
      </c>
      <c r="I1889" s="21">
        <f>IF(shipments[[#This Row],[Boxes]]&gt;0,shipments[[#This Row],[Amount]]/shipments[[#This Row],[Boxes]],"NA")</f>
        <v>7.9937722419928825</v>
      </c>
      <c r="J1889" s="21" t="str">
        <f>IF(shipments[[#This Row],[Order_Status]] = "Delivered","Yes","No")</f>
        <v>No</v>
      </c>
      <c r="K1889" s="21" t="str">
        <f>TEXT(shipments[[#This Row],[Shipdate]],"MMMM")</f>
        <v>January</v>
      </c>
      <c r="L1889" s="21">
        <f>YEAR(shipments[[#This Row],[Shipdate]])</f>
        <v>2024</v>
      </c>
    </row>
    <row r="1890" spans="1:12" x14ac:dyDescent="0.3">
      <c r="A1890" t="s">
        <v>1894</v>
      </c>
      <c r="B1890" t="s">
        <v>7951</v>
      </c>
      <c r="C1890" t="s">
        <v>7932</v>
      </c>
      <c r="D1890" t="s">
        <v>7934</v>
      </c>
      <c r="E1890" s="1">
        <v>45463</v>
      </c>
      <c r="F1890" s="6">
        <v>1309.5</v>
      </c>
      <c r="G1890">
        <v>188</v>
      </c>
      <c r="H1890" t="s">
        <v>3</v>
      </c>
      <c r="I1890">
        <f>IF(shipments[[#This Row],[Boxes]]&gt;0,shipments[[#This Row],[Amount]]/shipments[[#This Row],[Boxes]],"NA")</f>
        <v>6.9654255319148932</v>
      </c>
      <c r="J1890" t="str">
        <f>IF(shipments[[#This Row],[Order_Status]] = "Delivered","Yes","No")</f>
        <v>Yes</v>
      </c>
      <c r="K1890" t="str">
        <f>TEXT(shipments[[#This Row],[Shipdate]],"MMMM")</f>
        <v>June</v>
      </c>
      <c r="L1890">
        <f>YEAR(shipments[[#This Row],[Shipdate]])</f>
        <v>2024</v>
      </c>
    </row>
    <row r="1891" spans="1:12" x14ac:dyDescent="0.3">
      <c r="A1891" t="s">
        <v>1895</v>
      </c>
      <c r="B1891" t="s">
        <v>7951</v>
      </c>
      <c r="C1891" t="s">
        <v>7932</v>
      </c>
      <c r="D1891" t="s">
        <v>7935</v>
      </c>
      <c r="E1891" s="1">
        <v>45467</v>
      </c>
      <c r="F1891" s="6">
        <v>4745.25</v>
      </c>
      <c r="G1891">
        <v>475</v>
      </c>
      <c r="H1891" t="s">
        <v>3</v>
      </c>
      <c r="I1891">
        <f>IF(shipments[[#This Row],[Boxes]]&gt;0,shipments[[#This Row],[Amount]]/shipments[[#This Row],[Boxes]],"NA")</f>
        <v>9.99</v>
      </c>
      <c r="J1891" t="str">
        <f>IF(shipments[[#This Row],[Order_Status]] = "Delivered","Yes","No")</f>
        <v>Yes</v>
      </c>
      <c r="K1891" t="str">
        <f>TEXT(shipments[[#This Row],[Shipdate]],"MMMM")</f>
        <v>June</v>
      </c>
      <c r="L1891">
        <f>YEAR(shipments[[#This Row],[Shipdate]])</f>
        <v>2024</v>
      </c>
    </row>
    <row r="1892" spans="1:12" x14ac:dyDescent="0.3">
      <c r="A1892" t="s">
        <v>1896</v>
      </c>
      <c r="B1892" t="s">
        <v>7951</v>
      </c>
      <c r="C1892" t="s">
        <v>7933</v>
      </c>
      <c r="D1892" t="s">
        <v>7938</v>
      </c>
      <c r="E1892" s="1">
        <v>45449</v>
      </c>
      <c r="F1892" s="6">
        <v>7778.25</v>
      </c>
      <c r="G1892">
        <v>433</v>
      </c>
      <c r="H1892" t="s">
        <v>3</v>
      </c>
      <c r="I1892">
        <f>IF(shipments[[#This Row],[Boxes]]&gt;0,shipments[[#This Row],[Amount]]/shipments[[#This Row],[Boxes]],"NA")</f>
        <v>17.963625866050808</v>
      </c>
      <c r="J1892" t="str">
        <f>IF(shipments[[#This Row],[Order_Status]] = "Delivered","Yes","No")</f>
        <v>Yes</v>
      </c>
      <c r="K1892" t="str">
        <f>TEXT(shipments[[#This Row],[Shipdate]],"MMMM")</f>
        <v>June</v>
      </c>
      <c r="L1892">
        <f>YEAR(shipments[[#This Row],[Shipdate]])</f>
        <v>2024</v>
      </c>
    </row>
    <row r="1893" spans="1:12" x14ac:dyDescent="0.3">
      <c r="A1893" s="21" t="s">
        <v>1897</v>
      </c>
      <c r="B1893" s="21" t="s">
        <v>7951</v>
      </c>
      <c r="C1893" s="21" t="s">
        <v>7933</v>
      </c>
      <c r="D1893" s="21" t="s">
        <v>7939</v>
      </c>
      <c r="E1893" s="22">
        <v>45539</v>
      </c>
      <c r="F1893" s="23">
        <v>6473.25</v>
      </c>
      <c r="G1893" s="21">
        <v>324</v>
      </c>
      <c r="H1893" s="21" t="s">
        <v>16</v>
      </c>
      <c r="I1893" s="21">
        <f>IF(shipments[[#This Row],[Boxes]]&gt;0,shipments[[#This Row],[Amount]]/shipments[[#This Row],[Boxes]],"NA")</f>
        <v>19.979166666666668</v>
      </c>
      <c r="J1893" s="21" t="str">
        <f>IF(shipments[[#This Row],[Order_Status]] = "Delivered","Yes","No")</f>
        <v>No</v>
      </c>
      <c r="K1893" s="21" t="str">
        <f>TEXT(shipments[[#This Row],[Shipdate]],"MMMM")</f>
        <v>September</v>
      </c>
      <c r="L1893" s="21">
        <f>YEAR(shipments[[#This Row],[Shipdate]])</f>
        <v>2024</v>
      </c>
    </row>
    <row r="1894" spans="1:12" x14ac:dyDescent="0.3">
      <c r="A1894" t="s">
        <v>1898</v>
      </c>
      <c r="B1894" t="s">
        <v>7951</v>
      </c>
      <c r="C1894" t="s">
        <v>7912</v>
      </c>
      <c r="D1894" t="s">
        <v>7938</v>
      </c>
      <c r="E1894" s="1">
        <v>45054</v>
      </c>
      <c r="F1894" s="6">
        <v>4176</v>
      </c>
      <c r="G1894">
        <v>279</v>
      </c>
      <c r="H1894" t="s">
        <v>3</v>
      </c>
      <c r="I1894">
        <f>IF(shipments[[#This Row],[Boxes]]&gt;0,shipments[[#This Row],[Amount]]/shipments[[#This Row],[Boxes]],"NA")</f>
        <v>14.96774193548387</v>
      </c>
      <c r="J1894" t="str">
        <f>IF(shipments[[#This Row],[Order_Status]] = "Delivered","Yes","No")</f>
        <v>Yes</v>
      </c>
      <c r="K1894" t="str">
        <f>TEXT(shipments[[#This Row],[Shipdate]],"MMMM")</f>
        <v>May</v>
      </c>
      <c r="L1894">
        <f>YEAR(shipments[[#This Row],[Shipdate]])</f>
        <v>2023</v>
      </c>
    </row>
    <row r="1895" spans="1:12" x14ac:dyDescent="0.3">
      <c r="A1895" t="s">
        <v>1899</v>
      </c>
      <c r="B1895" t="s">
        <v>7951</v>
      </c>
      <c r="C1895" t="s">
        <v>7912</v>
      </c>
      <c r="D1895" t="s">
        <v>7939</v>
      </c>
      <c r="E1895" s="1">
        <v>45349</v>
      </c>
      <c r="F1895" s="6">
        <v>306</v>
      </c>
      <c r="G1895">
        <v>24</v>
      </c>
      <c r="H1895" t="s">
        <v>3</v>
      </c>
      <c r="I1895">
        <f>IF(shipments[[#This Row],[Boxes]]&gt;0,shipments[[#This Row],[Amount]]/shipments[[#This Row],[Boxes]],"NA")</f>
        <v>12.75</v>
      </c>
      <c r="J1895" t="str">
        <f>IF(shipments[[#This Row],[Order_Status]] = "Delivered","Yes","No")</f>
        <v>Yes</v>
      </c>
      <c r="K1895" t="str">
        <f>TEXT(shipments[[#This Row],[Shipdate]],"MMMM")</f>
        <v>February</v>
      </c>
      <c r="L1895">
        <f>YEAR(shipments[[#This Row],[Shipdate]])</f>
        <v>2024</v>
      </c>
    </row>
    <row r="1896" spans="1:12" x14ac:dyDescent="0.3">
      <c r="A1896" s="21" t="s">
        <v>1900</v>
      </c>
      <c r="B1896" s="21" t="s">
        <v>7951</v>
      </c>
      <c r="C1896" s="21" t="s">
        <v>7912</v>
      </c>
      <c r="D1896" s="21" t="s">
        <v>7939</v>
      </c>
      <c r="E1896" s="22">
        <v>45511</v>
      </c>
      <c r="F1896" s="23">
        <v>726.75</v>
      </c>
      <c r="G1896" s="21">
        <v>61</v>
      </c>
      <c r="H1896" s="21" t="s">
        <v>9</v>
      </c>
      <c r="I1896" s="21">
        <f>IF(shipments[[#This Row],[Boxes]]&gt;0,shipments[[#This Row],[Amount]]/shipments[[#This Row],[Boxes]],"NA")</f>
        <v>11.913934426229508</v>
      </c>
      <c r="J1896" s="21" t="str">
        <f>IF(shipments[[#This Row],[Order_Status]] = "Delivered","Yes","No")</f>
        <v>No</v>
      </c>
      <c r="K1896" s="21" t="str">
        <f>TEXT(shipments[[#This Row],[Shipdate]],"MMMM")</f>
        <v>August</v>
      </c>
      <c r="L1896" s="21">
        <f>YEAR(shipments[[#This Row],[Shipdate]])</f>
        <v>2024</v>
      </c>
    </row>
    <row r="1897" spans="1:12" x14ac:dyDescent="0.3">
      <c r="A1897" t="s">
        <v>1901</v>
      </c>
      <c r="B1897" t="s">
        <v>7951</v>
      </c>
      <c r="C1897" t="s">
        <v>7912</v>
      </c>
      <c r="D1897" t="s">
        <v>7934</v>
      </c>
      <c r="E1897" s="1">
        <v>45285</v>
      </c>
      <c r="F1897" s="6">
        <v>3111.75</v>
      </c>
      <c r="G1897">
        <v>260</v>
      </c>
      <c r="H1897" t="s">
        <v>3</v>
      </c>
      <c r="I1897">
        <f>IF(shipments[[#This Row],[Boxes]]&gt;0,shipments[[#This Row],[Amount]]/shipments[[#This Row],[Boxes]],"NA")</f>
        <v>11.968269230769231</v>
      </c>
      <c r="J1897" t="str">
        <f>IF(shipments[[#This Row],[Order_Status]] = "Delivered","Yes","No")</f>
        <v>Yes</v>
      </c>
      <c r="K1897" t="str">
        <f>TEXT(shipments[[#This Row],[Shipdate]],"MMMM")</f>
        <v>December</v>
      </c>
      <c r="L1897">
        <f>YEAR(shipments[[#This Row],[Shipdate]])</f>
        <v>2023</v>
      </c>
    </row>
    <row r="1898" spans="1:12" x14ac:dyDescent="0.3">
      <c r="A1898" t="s">
        <v>1902</v>
      </c>
      <c r="B1898" t="s">
        <v>7951</v>
      </c>
      <c r="C1898" t="s">
        <v>7913</v>
      </c>
      <c r="D1898" t="s">
        <v>7934</v>
      </c>
      <c r="E1898" s="1">
        <v>45342</v>
      </c>
      <c r="F1898" s="6">
        <v>8723.25</v>
      </c>
      <c r="G1898">
        <v>546</v>
      </c>
      <c r="H1898" t="s">
        <v>3</v>
      </c>
      <c r="I1898">
        <f>IF(shipments[[#This Row],[Boxes]]&gt;0,shipments[[#This Row],[Amount]]/shipments[[#This Row],[Boxes]],"NA")</f>
        <v>15.976648351648352</v>
      </c>
      <c r="J1898" t="str">
        <f>IF(shipments[[#This Row],[Order_Status]] = "Delivered","Yes","No")</f>
        <v>Yes</v>
      </c>
      <c r="K1898" t="str">
        <f>TEXT(shipments[[#This Row],[Shipdate]],"MMMM")</f>
        <v>February</v>
      </c>
      <c r="L1898">
        <f>YEAR(shipments[[#This Row],[Shipdate]])</f>
        <v>2024</v>
      </c>
    </row>
    <row r="1899" spans="1:12" x14ac:dyDescent="0.3">
      <c r="A1899" t="s">
        <v>1903</v>
      </c>
      <c r="B1899" t="s">
        <v>7951</v>
      </c>
      <c r="C1899" t="s">
        <v>7913</v>
      </c>
      <c r="D1899" t="s">
        <v>7934</v>
      </c>
      <c r="E1899" s="1">
        <v>44974</v>
      </c>
      <c r="F1899" s="6">
        <v>4671</v>
      </c>
      <c r="G1899">
        <v>312</v>
      </c>
      <c r="H1899" t="s">
        <v>3</v>
      </c>
      <c r="I1899">
        <f>IF(shipments[[#This Row],[Boxes]]&gt;0,shipments[[#This Row],[Amount]]/shipments[[#This Row],[Boxes]],"NA")</f>
        <v>14.971153846153847</v>
      </c>
      <c r="J1899" t="str">
        <f>IF(shipments[[#This Row],[Order_Status]] = "Delivered","Yes","No")</f>
        <v>Yes</v>
      </c>
      <c r="K1899" t="str">
        <f>TEXT(shipments[[#This Row],[Shipdate]],"MMMM")</f>
        <v>February</v>
      </c>
      <c r="L1899">
        <f>YEAR(shipments[[#This Row],[Shipdate]])</f>
        <v>2023</v>
      </c>
    </row>
    <row r="1900" spans="1:12" x14ac:dyDescent="0.3">
      <c r="A1900" t="s">
        <v>1904</v>
      </c>
      <c r="B1900" t="s">
        <v>7951</v>
      </c>
      <c r="C1900" t="s">
        <v>7915</v>
      </c>
      <c r="D1900" t="s">
        <v>7939</v>
      </c>
      <c r="E1900" s="1">
        <v>45378</v>
      </c>
      <c r="F1900" s="6">
        <v>3064.5</v>
      </c>
      <c r="G1900">
        <v>341</v>
      </c>
      <c r="H1900" t="s">
        <v>3</v>
      </c>
      <c r="I1900">
        <f>IF(shipments[[#This Row],[Boxes]]&gt;0,shipments[[#This Row],[Amount]]/shipments[[#This Row],[Boxes]],"NA")</f>
        <v>8.9868035190615831</v>
      </c>
      <c r="J1900" t="str">
        <f>IF(shipments[[#This Row],[Order_Status]] = "Delivered","Yes","No")</f>
        <v>Yes</v>
      </c>
      <c r="K1900" t="str">
        <f>TEXT(shipments[[#This Row],[Shipdate]],"MMMM")</f>
        <v>March</v>
      </c>
      <c r="L1900">
        <f>YEAR(shipments[[#This Row],[Shipdate]])</f>
        <v>2024</v>
      </c>
    </row>
    <row r="1901" spans="1:12" x14ac:dyDescent="0.3">
      <c r="A1901" t="s">
        <v>1905</v>
      </c>
      <c r="B1901" t="s">
        <v>7951</v>
      </c>
      <c r="C1901" t="s">
        <v>7915</v>
      </c>
      <c r="D1901" t="s">
        <v>7937</v>
      </c>
      <c r="E1901" s="1">
        <v>45328</v>
      </c>
      <c r="F1901" s="6">
        <v>1253.25</v>
      </c>
      <c r="G1901">
        <v>209</v>
      </c>
      <c r="H1901" t="s">
        <v>3</v>
      </c>
      <c r="I1901">
        <f>IF(shipments[[#This Row],[Boxes]]&gt;0,shipments[[#This Row],[Amount]]/shipments[[#This Row],[Boxes]],"NA")</f>
        <v>5.9964114832535884</v>
      </c>
      <c r="J1901" t="str">
        <f>IF(shipments[[#This Row],[Order_Status]] = "Delivered","Yes","No")</f>
        <v>Yes</v>
      </c>
      <c r="K1901" t="str">
        <f>TEXT(shipments[[#This Row],[Shipdate]],"MMMM")</f>
        <v>February</v>
      </c>
      <c r="L1901">
        <f>YEAR(shipments[[#This Row],[Shipdate]])</f>
        <v>2024</v>
      </c>
    </row>
    <row r="1902" spans="1:12" x14ac:dyDescent="0.3">
      <c r="A1902" s="21" t="s">
        <v>1906</v>
      </c>
      <c r="B1902" s="21" t="s">
        <v>7951</v>
      </c>
      <c r="C1902" s="21" t="s">
        <v>7915</v>
      </c>
      <c r="D1902" s="21" t="s">
        <v>7934</v>
      </c>
      <c r="E1902" s="22">
        <v>45545</v>
      </c>
      <c r="F1902" s="23">
        <v>4452.75</v>
      </c>
      <c r="G1902" s="21">
        <v>743</v>
      </c>
      <c r="H1902" s="21" t="s">
        <v>16</v>
      </c>
      <c r="I1902" s="21">
        <f>IF(shipments[[#This Row],[Boxes]]&gt;0,shipments[[#This Row],[Amount]]/shipments[[#This Row],[Boxes]],"NA")</f>
        <v>5.9929340511440108</v>
      </c>
      <c r="J1902" s="21" t="str">
        <f>IF(shipments[[#This Row],[Order_Status]] = "Delivered","Yes","No")</f>
        <v>No</v>
      </c>
      <c r="K1902" s="21" t="str">
        <f>TEXT(shipments[[#This Row],[Shipdate]],"MMMM")</f>
        <v>September</v>
      </c>
      <c r="L1902" s="21">
        <f>YEAR(shipments[[#This Row],[Shipdate]])</f>
        <v>2024</v>
      </c>
    </row>
    <row r="1903" spans="1:12" x14ac:dyDescent="0.3">
      <c r="A1903" t="s">
        <v>1907</v>
      </c>
      <c r="B1903" t="s">
        <v>7951</v>
      </c>
      <c r="C1903" t="s">
        <v>7916</v>
      </c>
      <c r="D1903" t="s">
        <v>7934</v>
      </c>
      <c r="E1903" s="1">
        <v>45140</v>
      </c>
      <c r="F1903" s="6">
        <v>3964.5</v>
      </c>
      <c r="G1903">
        <v>441</v>
      </c>
      <c r="H1903" t="s">
        <v>3</v>
      </c>
      <c r="I1903">
        <f>IF(shipments[[#This Row],[Boxes]]&gt;0,shipments[[#This Row],[Amount]]/shipments[[#This Row],[Boxes]],"NA")</f>
        <v>8.9897959183673475</v>
      </c>
      <c r="J1903" t="str">
        <f>IF(shipments[[#This Row],[Order_Status]] = "Delivered","Yes","No")</f>
        <v>Yes</v>
      </c>
      <c r="K1903" t="str">
        <f>TEXT(shipments[[#This Row],[Shipdate]],"MMMM")</f>
        <v>August</v>
      </c>
      <c r="L1903">
        <f>YEAR(shipments[[#This Row],[Shipdate]])</f>
        <v>2023</v>
      </c>
    </row>
    <row r="1904" spans="1:12" x14ac:dyDescent="0.3">
      <c r="A1904" t="s">
        <v>1908</v>
      </c>
      <c r="B1904" t="s">
        <v>7951</v>
      </c>
      <c r="C1904" t="s">
        <v>7916</v>
      </c>
      <c r="D1904" t="s">
        <v>7936</v>
      </c>
      <c r="E1904" s="1">
        <v>45078</v>
      </c>
      <c r="F1904" s="6">
        <v>5976</v>
      </c>
      <c r="G1904">
        <v>664</v>
      </c>
      <c r="H1904" t="s">
        <v>3</v>
      </c>
      <c r="I1904">
        <f>IF(shipments[[#This Row],[Boxes]]&gt;0,shipments[[#This Row],[Amount]]/shipments[[#This Row],[Boxes]],"NA")</f>
        <v>9</v>
      </c>
      <c r="J1904" t="str">
        <f>IF(shipments[[#This Row],[Order_Status]] = "Delivered","Yes","No")</f>
        <v>Yes</v>
      </c>
      <c r="K1904" t="str">
        <f>TEXT(shipments[[#This Row],[Shipdate]],"MMMM")</f>
        <v>June</v>
      </c>
      <c r="L1904">
        <f>YEAR(shipments[[#This Row],[Shipdate]])</f>
        <v>2023</v>
      </c>
    </row>
    <row r="1905" spans="1:12" x14ac:dyDescent="0.3">
      <c r="A1905" t="s">
        <v>1909</v>
      </c>
      <c r="B1905" t="s">
        <v>7951</v>
      </c>
      <c r="C1905" t="s">
        <v>7916</v>
      </c>
      <c r="D1905" t="s">
        <v>7938</v>
      </c>
      <c r="E1905" s="1">
        <v>45464</v>
      </c>
      <c r="F1905" s="6">
        <v>515.25</v>
      </c>
      <c r="G1905">
        <v>58</v>
      </c>
      <c r="H1905" t="s">
        <v>3</v>
      </c>
      <c r="I1905">
        <f>IF(shipments[[#This Row],[Boxes]]&gt;0,shipments[[#This Row],[Amount]]/shipments[[#This Row],[Boxes]],"NA")</f>
        <v>8.8836206896551726</v>
      </c>
      <c r="J1905" t="str">
        <f>IF(shipments[[#This Row],[Order_Status]] = "Delivered","Yes","No")</f>
        <v>Yes</v>
      </c>
      <c r="K1905" t="str">
        <f>TEXT(shipments[[#This Row],[Shipdate]],"MMMM")</f>
        <v>June</v>
      </c>
      <c r="L1905">
        <f>YEAR(shipments[[#This Row],[Shipdate]])</f>
        <v>2024</v>
      </c>
    </row>
    <row r="1906" spans="1:12" x14ac:dyDescent="0.3">
      <c r="A1906" s="21" t="s">
        <v>1910</v>
      </c>
      <c r="B1906" s="21" t="s">
        <v>7951</v>
      </c>
      <c r="C1906" s="21" t="s">
        <v>7917</v>
      </c>
      <c r="D1906" s="21" t="s">
        <v>7934</v>
      </c>
      <c r="E1906" s="22">
        <v>45532</v>
      </c>
      <c r="F1906" s="23">
        <v>5163.75</v>
      </c>
      <c r="G1906" s="21">
        <v>192</v>
      </c>
      <c r="H1906" s="21" t="s">
        <v>9</v>
      </c>
      <c r="I1906" s="21">
        <f>IF(shipments[[#This Row],[Boxes]]&gt;0,shipments[[#This Row],[Amount]]/shipments[[#This Row],[Boxes]],"NA")</f>
        <v>26.89453125</v>
      </c>
      <c r="J1906" s="21" t="str">
        <f>IF(shipments[[#This Row],[Order_Status]] = "Delivered","Yes","No")</f>
        <v>No</v>
      </c>
      <c r="K1906" s="21" t="str">
        <f>TEXT(shipments[[#This Row],[Shipdate]],"MMMM")</f>
        <v>August</v>
      </c>
      <c r="L1906" s="21">
        <f>YEAR(shipments[[#This Row],[Shipdate]])</f>
        <v>2024</v>
      </c>
    </row>
    <row r="1907" spans="1:12" x14ac:dyDescent="0.3">
      <c r="A1907" s="21" t="s">
        <v>1911</v>
      </c>
      <c r="B1907" s="21" t="s">
        <v>7951</v>
      </c>
      <c r="C1907" s="21" t="s">
        <v>7917</v>
      </c>
      <c r="D1907" s="21" t="s">
        <v>7934</v>
      </c>
      <c r="E1907" s="22">
        <v>45510</v>
      </c>
      <c r="F1907" s="23">
        <v>1302.75</v>
      </c>
      <c r="G1907" s="21">
        <v>51</v>
      </c>
      <c r="H1907" s="21" t="s">
        <v>9</v>
      </c>
      <c r="I1907" s="21">
        <f>IF(shipments[[#This Row],[Boxes]]&gt;0,shipments[[#This Row],[Amount]]/shipments[[#This Row],[Boxes]],"NA")</f>
        <v>25.544117647058822</v>
      </c>
      <c r="J1907" s="21" t="str">
        <f>IF(shipments[[#This Row],[Order_Status]] = "Delivered","Yes","No")</f>
        <v>No</v>
      </c>
      <c r="K1907" s="21" t="str">
        <f>TEXT(shipments[[#This Row],[Shipdate]],"MMMM")</f>
        <v>August</v>
      </c>
      <c r="L1907" s="21">
        <f>YEAR(shipments[[#This Row],[Shipdate]])</f>
        <v>2024</v>
      </c>
    </row>
    <row r="1908" spans="1:12" x14ac:dyDescent="0.3">
      <c r="A1908" s="21" t="s">
        <v>1912</v>
      </c>
      <c r="B1908" s="21" t="s">
        <v>7951</v>
      </c>
      <c r="C1908" s="21" t="s">
        <v>7918</v>
      </c>
      <c r="D1908" s="21" t="s">
        <v>7938</v>
      </c>
      <c r="E1908" s="22">
        <v>45474</v>
      </c>
      <c r="F1908" s="23">
        <v>5269.5</v>
      </c>
      <c r="G1908" s="21">
        <v>203</v>
      </c>
      <c r="H1908" s="21" t="s">
        <v>9</v>
      </c>
      <c r="I1908" s="21">
        <f>IF(shipments[[#This Row],[Boxes]]&gt;0,shipments[[#This Row],[Amount]]/shipments[[#This Row],[Boxes]],"NA")</f>
        <v>25.958128078817733</v>
      </c>
      <c r="J1908" s="21" t="str">
        <f>IF(shipments[[#This Row],[Order_Status]] = "Delivered","Yes","No")</f>
        <v>No</v>
      </c>
      <c r="K1908" s="21" t="str">
        <f>TEXT(shipments[[#This Row],[Shipdate]],"MMMM")</f>
        <v>July</v>
      </c>
      <c r="L1908" s="21">
        <f>YEAR(shipments[[#This Row],[Shipdate]])</f>
        <v>2024</v>
      </c>
    </row>
    <row r="1909" spans="1:12" x14ac:dyDescent="0.3">
      <c r="A1909" t="s">
        <v>1913</v>
      </c>
      <c r="B1909" t="s">
        <v>7951</v>
      </c>
      <c r="C1909" t="s">
        <v>7918</v>
      </c>
      <c r="D1909" t="s">
        <v>7934</v>
      </c>
      <c r="E1909" s="1">
        <v>45275</v>
      </c>
      <c r="F1909" s="6">
        <v>5368.5</v>
      </c>
      <c r="G1909">
        <v>207</v>
      </c>
      <c r="H1909" t="s">
        <v>3</v>
      </c>
      <c r="I1909">
        <f>IF(shipments[[#This Row],[Boxes]]&gt;0,shipments[[#This Row],[Amount]]/shipments[[#This Row],[Boxes]],"NA")</f>
        <v>25.934782608695652</v>
      </c>
      <c r="J1909" t="str">
        <f>IF(shipments[[#This Row],[Order_Status]] = "Delivered","Yes","No")</f>
        <v>Yes</v>
      </c>
      <c r="K1909" t="str">
        <f>TEXT(shipments[[#This Row],[Shipdate]],"MMMM")</f>
        <v>December</v>
      </c>
      <c r="L1909">
        <f>YEAR(shipments[[#This Row],[Shipdate]])</f>
        <v>2023</v>
      </c>
    </row>
    <row r="1910" spans="1:12" x14ac:dyDescent="0.3">
      <c r="A1910" t="s">
        <v>1914</v>
      </c>
      <c r="B1910" t="s">
        <v>7951</v>
      </c>
      <c r="C1910" t="s">
        <v>7918</v>
      </c>
      <c r="D1910" t="s">
        <v>7938</v>
      </c>
      <c r="E1910" s="1">
        <v>44999</v>
      </c>
      <c r="F1910" s="6">
        <v>5400</v>
      </c>
      <c r="G1910">
        <v>208</v>
      </c>
      <c r="H1910" t="s">
        <v>3</v>
      </c>
      <c r="I1910">
        <f>IF(shipments[[#This Row],[Boxes]]&gt;0,shipments[[#This Row],[Amount]]/shipments[[#This Row],[Boxes]],"NA")</f>
        <v>25.96153846153846</v>
      </c>
      <c r="J1910" t="str">
        <f>IF(shipments[[#This Row],[Order_Status]] = "Delivered","Yes","No")</f>
        <v>Yes</v>
      </c>
      <c r="K1910" t="str">
        <f>TEXT(shipments[[#This Row],[Shipdate]],"MMMM")</f>
        <v>March</v>
      </c>
      <c r="L1910">
        <f>YEAR(shipments[[#This Row],[Shipdate]])</f>
        <v>2023</v>
      </c>
    </row>
    <row r="1911" spans="1:12" x14ac:dyDescent="0.3">
      <c r="A1911" s="21" t="s">
        <v>1915</v>
      </c>
      <c r="B1911" s="21" t="s">
        <v>7951</v>
      </c>
      <c r="C1911" s="21" t="s">
        <v>7919</v>
      </c>
      <c r="D1911" s="21" t="s">
        <v>7935</v>
      </c>
      <c r="E1911" s="22">
        <v>45474</v>
      </c>
      <c r="F1911" s="23">
        <v>2216.25</v>
      </c>
      <c r="G1911" s="21">
        <v>101</v>
      </c>
      <c r="H1911" s="21" t="s">
        <v>25</v>
      </c>
      <c r="I1911" s="21">
        <f>IF(shipments[[#This Row],[Boxes]]&gt;0,shipments[[#This Row],[Amount]]/shipments[[#This Row],[Boxes]],"NA")</f>
        <v>21.943069306930692</v>
      </c>
      <c r="J1911" s="21" t="str">
        <f>IF(shipments[[#This Row],[Order_Status]] = "Delivered","Yes","No")</f>
        <v>No</v>
      </c>
      <c r="K1911" s="21" t="str">
        <f>TEXT(shipments[[#This Row],[Shipdate]],"MMMM")</f>
        <v>July</v>
      </c>
      <c r="L1911" s="21">
        <f>YEAR(shipments[[#This Row],[Shipdate]])</f>
        <v>2024</v>
      </c>
    </row>
    <row r="1912" spans="1:12" x14ac:dyDescent="0.3">
      <c r="A1912" t="s">
        <v>1916</v>
      </c>
      <c r="B1912" t="s">
        <v>7951</v>
      </c>
      <c r="C1912" t="s">
        <v>7919</v>
      </c>
      <c r="D1912" t="s">
        <v>7939</v>
      </c>
      <c r="E1912" s="1">
        <v>45139</v>
      </c>
      <c r="F1912" s="6">
        <v>5539.5</v>
      </c>
      <c r="G1912">
        <v>292</v>
      </c>
      <c r="H1912" t="s">
        <v>3</v>
      </c>
      <c r="I1912">
        <f>IF(shipments[[#This Row],[Boxes]]&gt;0,shipments[[#This Row],[Amount]]/shipments[[#This Row],[Boxes]],"NA")</f>
        <v>18.970890410958905</v>
      </c>
      <c r="J1912" t="str">
        <f>IF(shipments[[#This Row],[Order_Status]] = "Delivered","Yes","No")</f>
        <v>Yes</v>
      </c>
      <c r="K1912" t="str">
        <f>TEXT(shipments[[#This Row],[Shipdate]],"MMMM")</f>
        <v>August</v>
      </c>
      <c r="L1912">
        <f>YEAR(shipments[[#This Row],[Shipdate]])</f>
        <v>2023</v>
      </c>
    </row>
    <row r="1913" spans="1:12" x14ac:dyDescent="0.3">
      <c r="A1913" t="s">
        <v>1917</v>
      </c>
      <c r="B1913" t="s">
        <v>7951</v>
      </c>
      <c r="C1913" t="s">
        <v>7919</v>
      </c>
      <c r="D1913" t="s">
        <v>7937</v>
      </c>
      <c r="E1913" s="1">
        <v>45302</v>
      </c>
      <c r="F1913" s="6">
        <v>6594.75</v>
      </c>
      <c r="G1913">
        <v>348</v>
      </c>
      <c r="H1913" t="s">
        <v>3</v>
      </c>
      <c r="I1913">
        <f>IF(shipments[[#This Row],[Boxes]]&gt;0,shipments[[#This Row],[Amount]]/shipments[[#This Row],[Boxes]],"NA")</f>
        <v>18.950431034482758</v>
      </c>
      <c r="J1913" t="str">
        <f>IF(shipments[[#This Row],[Order_Status]] = "Delivered","Yes","No")</f>
        <v>Yes</v>
      </c>
      <c r="K1913" t="str">
        <f>TEXT(shipments[[#This Row],[Shipdate]],"MMMM")</f>
        <v>January</v>
      </c>
      <c r="L1913">
        <f>YEAR(shipments[[#This Row],[Shipdate]])</f>
        <v>2024</v>
      </c>
    </row>
    <row r="1914" spans="1:12" x14ac:dyDescent="0.3">
      <c r="A1914" t="s">
        <v>1918</v>
      </c>
      <c r="B1914" t="s">
        <v>7951</v>
      </c>
      <c r="C1914" t="s">
        <v>7919</v>
      </c>
      <c r="D1914" t="s">
        <v>7934</v>
      </c>
      <c r="E1914" s="1">
        <v>45244</v>
      </c>
      <c r="F1914" s="6">
        <v>3964.5</v>
      </c>
      <c r="G1914">
        <v>199</v>
      </c>
      <c r="H1914" t="s">
        <v>3</v>
      </c>
      <c r="I1914">
        <f>IF(shipments[[#This Row],[Boxes]]&gt;0,shipments[[#This Row],[Amount]]/shipments[[#This Row],[Boxes]],"NA")</f>
        <v>19.922110552763819</v>
      </c>
      <c r="J1914" t="str">
        <f>IF(shipments[[#This Row],[Order_Status]] = "Delivered","Yes","No")</f>
        <v>Yes</v>
      </c>
      <c r="K1914" t="str">
        <f>TEXT(shipments[[#This Row],[Shipdate]],"MMMM")</f>
        <v>November</v>
      </c>
      <c r="L1914">
        <f>YEAR(shipments[[#This Row],[Shipdate]])</f>
        <v>2023</v>
      </c>
    </row>
    <row r="1915" spans="1:12" x14ac:dyDescent="0.3">
      <c r="A1915" t="s">
        <v>1919</v>
      </c>
      <c r="B1915" t="s">
        <v>7951</v>
      </c>
      <c r="C1915" t="s">
        <v>7919</v>
      </c>
      <c r="D1915" t="s">
        <v>7938</v>
      </c>
      <c r="E1915" s="1">
        <v>45148</v>
      </c>
      <c r="F1915" s="6">
        <v>8192.25</v>
      </c>
      <c r="G1915">
        <v>391</v>
      </c>
      <c r="H1915" t="s">
        <v>3</v>
      </c>
      <c r="I1915">
        <f>IF(shipments[[#This Row],[Boxes]]&gt;0,shipments[[#This Row],[Amount]]/shipments[[#This Row],[Boxes]],"NA")</f>
        <v>20.952046035805626</v>
      </c>
      <c r="J1915" t="str">
        <f>IF(shipments[[#This Row],[Order_Status]] = "Delivered","Yes","No")</f>
        <v>Yes</v>
      </c>
      <c r="K1915" t="str">
        <f>TEXT(shipments[[#This Row],[Shipdate]],"MMMM")</f>
        <v>August</v>
      </c>
      <c r="L1915">
        <f>YEAR(shipments[[#This Row],[Shipdate]])</f>
        <v>2023</v>
      </c>
    </row>
    <row r="1916" spans="1:12" x14ac:dyDescent="0.3">
      <c r="A1916" t="s">
        <v>1920</v>
      </c>
      <c r="B1916" t="s">
        <v>7951</v>
      </c>
      <c r="C1916" t="s">
        <v>7920</v>
      </c>
      <c r="D1916" t="s">
        <v>7939</v>
      </c>
      <c r="E1916" s="1">
        <v>45145</v>
      </c>
      <c r="F1916" s="6">
        <v>6295.5</v>
      </c>
      <c r="G1916">
        <v>274</v>
      </c>
      <c r="H1916" t="s">
        <v>3</v>
      </c>
      <c r="I1916">
        <f>IF(shipments[[#This Row],[Boxes]]&gt;0,shipments[[#This Row],[Amount]]/shipments[[#This Row],[Boxes]],"NA")</f>
        <v>22.976277372262775</v>
      </c>
      <c r="J1916" t="str">
        <f>IF(shipments[[#This Row],[Order_Status]] = "Delivered","Yes","No")</f>
        <v>Yes</v>
      </c>
      <c r="K1916" t="str">
        <f>TEXT(shipments[[#This Row],[Shipdate]],"MMMM")</f>
        <v>August</v>
      </c>
      <c r="L1916">
        <f>YEAR(shipments[[#This Row],[Shipdate]])</f>
        <v>2023</v>
      </c>
    </row>
    <row r="1917" spans="1:12" x14ac:dyDescent="0.3">
      <c r="A1917" t="s">
        <v>1921</v>
      </c>
      <c r="B1917" t="s">
        <v>7951</v>
      </c>
      <c r="C1917" t="s">
        <v>7921</v>
      </c>
      <c r="D1917" t="s">
        <v>7939</v>
      </c>
      <c r="E1917" s="1">
        <v>45288</v>
      </c>
      <c r="F1917" s="6">
        <v>8581.5</v>
      </c>
      <c r="G1917">
        <v>613</v>
      </c>
      <c r="H1917" t="s">
        <v>3</v>
      </c>
      <c r="I1917">
        <f>IF(shipments[[#This Row],[Boxes]]&gt;0,shipments[[#This Row],[Amount]]/shipments[[#This Row],[Boxes]],"NA")</f>
        <v>13.999184339314844</v>
      </c>
      <c r="J1917" t="str">
        <f>IF(shipments[[#This Row],[Order_Status]] = "Delivered","Yes","No")</f>
        <v>Yes</v>
      </c>
      <c r="K1917" t="str">
        <f>TEXT(shipments[[#This Row],[Shipdate]],"MMMM")</f>
        <v>December</v>
      </c>
      <c r="L1917">
        <f>YEAR(shipments[[#This Row],[Shipdate]])</f>
        <v>2023</v>
      </c>
    </row>
    <row r="1918" spans="1:12" x14ac:dyDescent="0.3">
      <c r="A1918" t="s">
        <v>1922</v>
      </c>
      <c r="B1918" t="s">
        <v>7951</v>
      </c>
      <c r="C1918" t="s">
        <v>7921</v>
      </c>
      <c r="D1918" t="s">
        <v>7935</v>
      </c>
      <c r="E1918" s="1">
        <v>45272</v>
      </c>
      <c r="F1918" s="6">
        <v>546.75</v>
      </c>
      <c r="G1918">
        <v>46</v>
      </c>
      <c r="H1918" t="s">
        <v>3</v>
      </c>
      <c r="I1918">
        <f>IF(shipments[[#This Row],[Boxes]]&gt;0,shipments[[#This Row],[Amount]]/shipments[[#This Row],[Boxes]],"NA")</f>
        <v>11.885869565217391</v>
      </c>
      <c r="J1918" t="str">
        <f>IF(shipments[[#This Row],[Order_Status]] = "Delivered","Yes","No")</f>
        <v>Yes</v>
      </c>
      <c r="K1918" t="str">
        <f>TEXT(shipments[[#This Row],[Shipdate]],"MMMM")</f>
        <v>December</v>
      </c>
      <c r="L1918">
        <f>YEAR(shipments[[#This Row],[Shipdate]])</f>
        <v>2023</v>
      </c>
    </row>
    <row r="1919" spans="1:12" x14ac:dyDescent="0.3">
      <c r="A1919" t="s">
        <v>1923</v>
      </c>
      <c r="B1919" t="s">
        <v>7951</v>
      </c>
      <c r="C1919" t="s">
        <v>7921</v>
      </c>
      <c r="D1919" t="s">
        <v>7938</v>
      </c>
      <c r="E1919" s="1">
        <v>45314</v>
      </c>
      <c r="F1919" s="6">
        <v>6383.25</v>
      </c>
      <c r="G1919">
        <v>492</v>
      </c>
      <c r="H1919" t="s">
        <v>3</v>
      </c>
      <c r="I1919">
        <f>IF(shipments[[#This Row],[Boxes]]&gt;0,shipments[[#This Row],[Amount]]/shipments[[#This Row],[Boxes]],"NA")</f>
        <v>12.974085365853659</v>
      </c>
      <c r="J1919" t="str">
        <f>IF(shipments[[#This Row],[Order_Status]] = "Delivered","Yes","No")</f>
        <v>Yes</v>
      </c>
      <c r="K1919" t="str">
        <f>TEXT(shipments[[#This Row],[Shipdate]],"MMMM")</f>
        <v>January</v>
      </c>
      <c r="L1919">
        <f>YEAR(shipments[[#This Row],[Shipdate]])</f>
        <v>2024</v>
      </c>
    </row>
    <row r="1920" spans="1:12" x14ac:dyDescent="0.3">
      <c r="A1920" s="21" t="s">
        <v>1924</v>
      </c>
      <c r="B1920" s="21" t="s">
        <v>7951</v>
      </c>
      <c r="C1920" s="21" t="s">
        <v>7923</v>
      </c>
      <c r="D1920" s="21" t="s">
        <v>7934</v>
      </c>
      <c r="E1920" s="22">
        <v>45561</v>
      </c>
      <c r="F1920" s="23">
        <v>6178.5</v>
      </c>
      <c r="G1920" s="21">
        <v>364</v>
      </c>
      <c r="H1920" s="21" t="s">
        <v>16</v>
      </c>
      <c r="I1920" s="21">
        <f>IF(shipments[[#This Row],[Boxes]]&gt;0,shipments[[#This Row],[Amount]]/shipments[[#This Row],[Boxes]],"NA")</f>
        <v>16.973901098901099</v>
      </c>
      <c r="J1920" s="21" t="str">
        <f>IF(shipments[[#This Row],[Order_Status]] = "Delivered","Yes","No")</f>
        <v>No</v>
      </c>
      <c r="K1920" s="21" t="str">
        <f>TEXT(shipments[[#This Row],[Shipdate]],"MMMM")</f>
        <v>September</v>
      </c>
      <c r="L1920" s="21">
        <f>YEAR(shipments[[#This Row],[Shipdate]])</f>
        <v>2024</v>
      </c>
    </row>
    <row r="1921" spans="1:12" x14ac:dyDescent="0.3">
      <c r="A1921" t="s">
        <v>1925</v>
      </c>
      <c r="B1921" t="s">
        <v>7951</v>
      </c>
      <c r="C1921" t="s">
        <v>7923</v>
      </c>
      <c r="D1921" t="s">
        <v>7936</v>
      </c>
      <c r="E1921" s="1">
        <v>45054</v>
      </c>
      <c r="F1921" s="6">
        <v>1010.25</v>
      </c>
      <c r="G1921">
        <v>73</v>
      </c>
      <c r="H1921" t="s">
        <v>3</v>
      </c>
      <c r="I1921">
        <f>IF(shipments[[#This Row],[Boxes]]&gt;0,shipments[[#This Row],[Amount]]/shipments[[#This Row],[Boxes]],"NA")</f>
        <v>13.83904109589041</v>
      </c>
      <c r="J1921" t="str">
        <f>IF(shipments[[#This Row],[Order_Status]] = "Delivered","Yes","No")</f>
        <v>Yes</v>
      </c>
      <c r="K1921" t="str">
        <f>TEXT(shipments[[#This Row],[Shipdate]],"MMMM")</f>
        <v>May</v>
      </c>
      <c r="L1921">
        <f>YEAR(shipments[[#This Row],[Shipdate]])</f>
        <v>2023</v>
      </c>
    </row>
    <row r="1922" spans="1:12" x14ac:dyDescent="0.3">
      <c r="A1922" t="s">
        <v>1926</v>
      </c>
      <c r="B1922" t="s">
        <v>7951</v>
      </c>
      <c r="C1922" t="s">
        <v>7923</v>
      </c>
      <c r="D1922" t="s">
        <v>7937</v>
      </c>
      <c r="E1922" s="1">
        <v>45057</v>
      </c>
      <c r="F1922" s="6">
        <v>2022.75</v>
      </c>
      <c r="G1922">
        <v>119</v>
      </c>
      <c r="H1922" t="s">
        <v>3</v>
      </c>
      <c r="I1922">
        <f>IF(shipments[[#This Row],[Boxes]]&gt;0,shipments[[#This Row],[Amount]]/shipments[[#This Row],[Boxes]],"NA")</f>
        <v>16.997899159663866</v>
      </c>
      <c r="J1922" t="str">
        <f>IF(shipments[[#This Row],[Order_Status]] = "Delivered","Yes","No")</f>
        <v>Yes</v>
      </c>
      <c r="K1922" t="str">
        <f>TEXT(shipments[[#This Row],[Shipdate]],"MMMM")</f>
        <v>May</v>
      </c>
      <c r="L1922">
        <f>YEAR(shipments[[#This Row],[Shipdate]])</f>
        <v>2023</v>
      </c>
    </row>
    <row r="1923" spans="1:12" x14ac:dyDescent="0.3">
      <c r="A1923" t="s">
        <v>1927</v>
      </c>
      <c r="B1923" t="s">
        <v>7951</v>
      </c>
      <c r="C1923" t="s">
        <v>7923</v>
      </c>
      <c r="D1923" t="s">
        <v>7937</v>
      </c>
      <c r="E1923" s="1">
        <v>45233</v>
      </c>
      <c r="F1923" s="6">
        <v>3865.5</v>
      </c>
      <c r="G1923">
        <v>298</v>
      </c>
      <c r="H1923" t="s">
        <v>3</v>
      </c>
      <c r="I1923">
        <f>IF(shipments[[#This Row],[Boxes]]&gt;0,shipments[[#This Row],[Amount]]/shipments[[#This Row],[Boxes]],"NA")</f>
        <v>12.971476510067115</v>
      </c>
      <c r="J1923" t="str">
        <f>IF(shipments[[#This Row],[Order_Status]] = "Delivered","Yes","No")</f>
        <v>Yes</v>
      </c>
      <c r="K1923" t="str">
        <f>TEXT(shipments[[#This Row],[Shipdate]],"MMMM")</f>
        <v>November</v>
      </c>
      <c r="L1923">
        <f>YEAR(shipments[[#This Row],[Shipdate]])</f>
        <v>2023</v>
      </c>
    </row>
    <row r="1924" spans="1:12" x14ac:dyDescent="0.3">
      <c r="A1924" s="21" t="s">
        <v>1928</v>
      </c>
      <c r="B1924" s="21" t="s">
        <v>7951</v>
      </c>
      <c r="C1924" s="21" t="s">
        <v>7924</v>
      </c>
      <c r="D1924" s="21" t="s">
        <v>7938</v>
      </c>
      <c r="E1924" s="22">
        <v>45538</v>
      </c>
      <c r="F1924" s="23">
        <v>531</v>
      </c>
      <c r="G1924" s="21">
        <v>89</v>
      </c>
      <c r="H1924" s="21" t="s">
        <v>16</v>
      </c>
      <c r="I1924" s="21">
        <f>IF(shipments[[#This Row],[Boxes]]&gt;0,shipments[[#This Row],[Amount]]/shipments[[#This Row],[Boxes]],"NA")</f>
        <v>5.9662921348314608</v>
      </c>
      <c r="J1924" s="21" t="str">
        <f>IF(shipments[[#This Row],[Order_Status]] = "Delivered","Yes","No")</f>
        <v>No</v>
      </c>
      <c r="K1924" s="21" t="str">
        <f>TEXT(shipments[[#This Row],[Shipdate]],"MMMM")</f>
        <v>September</v>
      </c>
      <c r="L1924" s="21">
        <f>YEAR(shipments[[#This Row],[Shipdate]])</f>
        <v>2024</v>
      </c>
    </row>
    <row r="1925" spans="1:12" x14ac:dyDescent="0.3">
      <c r="A1925" s="21" t="s">
        <v>1929</v>
      </c>
      <c r="B1925" s="21" t="s">
        <v>7951</v>
      </c>
      <c r="C1925" s="21" t="s">
        <v>7924</v>
      </c>
      <c r="D1925" s="21" t="s">
        <v>7939</v>
      </c>
      <c r="E1925" s="22">
        <v>44949</v>
      </c>
      <c r="F1925" s="23">
        <v>193.5</v>
      </c>
      <c r="G1925" s="21">
        <v>33</v>
      </c>
      <c r="H1925" s="21" t="s">
        <v>25</v>
      </c>
      <c r="I1925" s="21">
        <f>IF(shipments[[#This Row],[Boxes]]&gt;0,shipments[[#This Row],[Amount]]/shipments[[#This Row],[Boxes]],"NA")</f>
        <v>5.8636363636363633</v>
      </c>
      <c r="J1925" s="21" t="str">
        <f>IF(shipments[[#This Row],[Order_Status]] = "Delivered","Yes","No")</f>
        <v>No</v>
      </c>
      <c r="K1925" s="21" t="str">
        <f>TEXT(shipments[[#This Row],[Shipdate]],"MMMM")</f>
        <v>January</v>
      </c>
      <c r="L1925" s="21">
        <f>YEAR(shipments[[#This Row],[Shipdate]])</f>
        <v>2023</v>
      </c>
    </row>
    <row r="1926" spans="1:12" x14ac:dyDescent="0.3">
      <c r="A1926" t="s">
        <v>1930</v>
      </c>
      <c r="B1926" t="s">
        <v>7951</v>
      </c>
      <c r="C1926" t="s">
        <v>7924</v>
      </c>
      <c r="D1926" t="s">
        <v>7934</v>
      </c>
      <c r="E1926" s="1">
        <v>45462</v>
      </c>
      <c r="F1926" s="6">
        <v>5274</v>
      </c>
      <c r="G1926">
        <v>660</v>
      </c>
      <c r="H1926" t="s">
        <v>3</v>
      </c>
      <c r="I1926">
        <f>IF(shipments[[#This Row],[Boxes]]&gt;0,shipments[[#This Row],[Amount]]/shipments[[#This Row],[Boxes]],"NA")</f>
        <v>7.9909090909090912</v>
      </c>
      <c r="J1926" t="str">
        <f>IF(shipments[[#This Row],[Order_Status]] = "Delivered","Yes","No")</f>
        <v>Yes</v>
      </c>
      <c r="K1926" t="str">
        <f>TEXT(shipments[[#This Row],[Shipdate]],"MMMM")</f>
        <v>June</v>
      </c>
      <c r="L1926">
        <f>YEAR(shipments[[#This Row],[Shipdate]])</f>
        <v>2024</v>
      </c>
    </row>
    <row r="1927" spans="1:12" x14ac:dyDescent="0.3">
      <c r="A1927" t="s">
        <v>1931</v>
      </c>
      <c r="B1927" t="s">
        <v>7951</v>
      </c>
      <c r="C1927" t="s">
        <v>7924</v>
      </c>
      <c r="D1927" t="s">
        <v>7934</v>
      </c>
      <c r="E1927" s="1">
        <v>45140</v>
      </c>
      <c r="F1927" s="6">
        <v>3323.25</v>
      </c>
      <c r="G1927">
        <v>554</v>
      </c>
      <c r="H1927" t="s">
        <v>3</v>
      </c>
      <c r="I1927">
        <f>IF(shipments[[#This Row],[Boxes]]&gt;0,shipments[[#This Row],[Amount]]/shipments[[#This Row],[Boxes]],"NA")</f>
        <v>5.9986462093862816</v>
      </c>
      <c r="J1927" t="str">
        <f>IF(shipments[[#This Row],[Order_Status]] = "Delivered","Yes","No")</f>
        <v>Yes</v>
      </c>
      <c r="K1927" t="str">
        <f>TEXT(shipments[[#This Row],[Shipdate]],"MMMM")</f>
        <v>August</v>
      </c>
      <c r="L1927">
        <f>YEAR(shipments[[#This Row],[Shipdate]])</f>
        <v>2023</v>
      </c>
    </row>
    <row r="1928" spans="1:12" x14ac:dyDescent="0.3">
      <c r="A1928" s="21" t="s">
        <v>1932</v>
      </c>
      <c r="B1928" s="21" t="s">
        <v>7951</v>
      </c>
      <c r="C1928" s="21" t="s">
        <v>7924</v>
      </c>
      <c r="D1928" s="21" t="s">
        <v>7939</v>
      </c>
      <c r="E1928" s="22">
        <v>45286</v>
      </c>
      <c r="F1928" s="23">
        <v>742.5</v>
      </c>
      <c r="G1928" s="21">
        <v>83</v>
      </c>
      <c r="H1928" s="21" t="s">
        <v>25</v>
      </c>
      <c r="I1928" s="21">
        <f>IF(shipments[[#This Row],[Boxes]]&gt;0,shipments[[#This Row],[Amount]]/shipments[[#This Row],[Boxes]],"NA")</f>
        <v>8.9457831325301207</v>
      </c>
      <c r="J1928" s="21" t="str">
        <f>IF(shipments[[#This Row],[Order_Status]] = "Delivered","Yes","No")</f>
        <v>No</v>
      </c>
      <c r="K1928" s="21" t="str">
        <f>TEXT(shipments[[#This Row],[Shipdate]],"MMMM")</f>
        <v>December</v>
      </c>
      <c r="L1928" s="21">
        <f>YEAR(shipments[[#This Row],[Shipdate]])</f>
        <v>2023</v>
      </c>
    </row>
    <row r="1929" spans="1:12" x14ac:dyDescent="0.3">
      <c r="A1929" t="s">
        <v>1933</v>
      </c>
      <c r="B1929" t="s">
        <v>7951</v>
      </c>
      <c r="C1929" t="s">
        <v>7924</v>
      </c>
      <c r="D1929" t="s">
        <v>7938</v>
      </c>
      <c r="E1929" s="1">
        <v>45187</v>
      </c>
      <c r="F1929" s="6">
        <v>5015.25</v>
      </c>
      <c r="G1929">
        <v>836</v>
      </c>
      <c r="H1929" t="s">
        <v>3</v>
      </c>
      <c r="I1929">
        <f>IF(shipments[[#This Row],[Boxes]]&gt;0,shipments[[#This Row],[Amount]]/shipments[[#This Row],[Boxes]],"NA")</f>
        <v>5.9991028708133971</v>
      </c>
      <c r="J1929" t="str">
        <f>IF(shipments[[#This Row],[Order_Status]] = "Delivered","Yes","No")</f>
        <v>Yes</v>
      </c>
      <c r="K1929" t="str">
        <f>TEXT(shipments[[#This Row],[Shipdate]],"MMMM")</f>
        <v>September</v>
      </c>
      <c r="L1929">
        <f>YEAR(shipments[[#This Row],[Shipdate]])</f>
        <v>2023</v>
      </c>
    </row>
    <row r="1930" spans="1:12" x14ac:dyDescent="0.3">
      <c r="A1930" t="s">
        <v>1934</v>
      </c>
      <c r="B1930" t="s">
        <v>7951</v>
      </c>
      <c r="C1930" t="s">
        <v>7925</v>
      </c>
      <c r="D1930" t="s">
        <v>7937</v>
      </c>
      <c r="E1930" s="1">
        <v>44929</v>
      </c>
      <c r="F1930" s="6">
        <v>7715.25</v>
      </c>
      <c r="G1930">
        <v>483</v>
      </c>
      <c r="H1930" t="s">
        <v>3</v>
      </c>
      <c r="I1930">
        <f>IF(shipments[[#This Row],[Boxes]]&gt;0,shipments[[#This Row],[Amount]]/shipments[[#This Row],[Boxes]],"NA")</f>
        <v>15.97360248447205</v>
      </c>
      <c r="J1930" t="str">
        <f>IF(shipments[[#This Row],[Order_Status]] = "Delivered","Yes","No")</f>
        <v>Yes</v>
      </c>
      <c r="K1930" t="str">
        <f>TEXT(shipments[[#This Row],[Shipdate]],"MMMM")</f>
        <v>January</v>
      </c>
      <c r="L1930">
        <f>YEAR(shipments[[#This Row],[Shipdate]])</f>
        <v>2023</v>
      </c>
    </row>
    <row r="1931" spans="1:12" x14ac:dyDescent="0.3">
      <c r="A1931" t="s">
        <v>1935</v>
      </c>
      <c r="B1931" t="s">
        <v>7951</v>
      </c>
      <c r="C1931" t="s">
        <v>7925</v>
      </c>
      <c r="D1931" t="s">
        <v>7939</v>
      </c>
      <c r="E1931" s="1">
        <v>44964</v>
      </c>
      <c r="F1931" s="6">
        <v>6648.75</v>
      </c>
      <c r="G1931">
        <v>444</v>
      </c>
      <c r="H1931" t="s">
        <v>3</v>
      </c>
      <c r="I1931">
        <f>IF(shipments[[#This Row],[Boxes]]&gt;0,shipments[[#This Row],[Amount]]/shipments[[#This Row],[Boxes]],"NA")</f>
        <v>14.974662162162161</v>
      </c>
      <c r="J1931" t="str">
        <f>IF(shipments[[#This Row],[Order_Status]] = "Delivered","Yes","No")</f>
        <v>Yes</v>
      </c>
      <c r="K1931" t="str">
        <f>TEXT(shipments[[#This Row],[Shipdate]],"MMMM")</f>
        <v>February</v>
      </c>
      <c r="L1931">
        <f>YEAR(shipments[[#This Row],[Shipdate]])</f>
        <v>2023</v>
      </c>
    </row>
    <row r="1932" spans="1:12" x14ac:dyDescent="0.3">
      <c r="A1932" t="s">
        <v>1936</v>
      </c>
      <c r="B1932" t="s">
        <v>7951</v>
      </c>
      <c r="C1932" t="s">
        <v>7926</v>
      </c>
      <c r="D1932" t="s">
        <v>7939</v>
      </c>
      <c r="E1932" s="1">
        <v>45209</v>
      </c>
      <c r="F1932" s="6">
        <v>10608.75</v>
      </c>
      <c r="G1932">
        <v>559</v>
      </c>
      <c r="H1932" t="s">
        <v>3</v>
      </c>
      <c r="I1932">
        <f>IF(shipments[[#This Row],[Boxes]]&gt;0,shipments[[#This Row],[Amount]]/shipments[[#This Row],[Boxes]],"NA")</f>
        <v>18.978085867620752</v>
      </c>
      <c r="J1932" t="str">
        <f>IF(shipments[[#This Row],[Order_Status]] = "Delivered","Yes","No")</f>
        <v>Yes</v>
      </c>
      <c r="K1932" t="str">
        <f>TEXT(shipments[[#This Row],[Shipdate]],"MMMM")</f>
        <v>October</v>
      </c>
      <c r="L1932">
        <f>YEAR(shipments[[#This Row],[Shipdate]])</f>
        <v>2023</v>
      </c>
    </row>
    <row r="1933" spans="1:12" x14ac:dyDescent="0.3">
      <c r="A1933" s="21" t="s">
        <v>1937</v>
      </c>
      <c r="B1933" s="21" t="s">
        <v>7951</v>
      </c>
      <c r="C1933" s="21" t="s">
        <v>7927</v>
      </c>
      <c r="D1933" s="21" t="s">
        <v>7934</v>
      </c>
      <c r="E1933" s="22">
        <v>45476</v>
      </c>
      <c r="F1933" s="23">
        <v>5388.75</v>
      </c>
      <c r="G1933" s="21">
        <v>337</v>
      </c>
      <c r="H1933" s="21" t="s">
        <v>9</v>
      </c>
      <c r="I1933" s="21">
        <f>IF(shipments[[#This Row],[Boxes]]&gt;0,shipments[[#This Row],[Amount]]/shipments[[#This Row],[Boxes]],"NA")</f>
        <v>15.990356083086054</v>
      </c>
      <c r="J1933" s="21" t="str">
        <f>IF(shipments[[#This Row],[Order_Status]] = "Delivered","Yes","No")</f>
        <v>No</v>
      </c>
      <c r="K1933" s="21" t="str">
        <f>TEXT(shipments[[#This Row],[Shipdate]],"MMMM")</f>
        <v>July</v>
      </c>
      <c r="L1933" s="21">
        <f>YEAR(shipments[[#This Row],[Shipdate]])</f>
        <v>2024</v>
      </c>
    </row>
    <row r="1934" spans="1:12" x14ac:dyDescent="0.3">
      <c r="A1934" t="s">
        <v>1938</v>
      </c>
      <c r="B1934" t="s">
        <v>7951</v>
      </c>
      <c r="C1934" t="s">
        <v>7928</v>
      </c>
      <c r="D1934" t="s">
        <v>7937</v>
      </c>
      <c r="E1934" s="1">
        <v>45034</v>
      </c>
      <c r="F1934" s="6">
        <v>1514.25</v>
      </c>
      <c r="G1934">
        <v>169</v>
      </c>
      <c r="H1934" t="s">
        <v>3</v>
      </c>
      <c r="I1934">
        <f>IF(shipments[[#This Row],[Boxes]]&gt;0,shipments[[#This Row],[Amount]]/shipments[[#This Row],[Boxes]],"NA")</f>
        <v>8.9600591715976332</v>
      </c>
      <c r="J1934" t="str">
        <f>IF(shipments[[#This Row],[Order_Status]] = "Delivered","Yes","No")</f>
        <v>Yes</v>
      </c>
      <c r="K1934" t="str">
        <f>TEXT(shipments[[#This Row],[Shipdate]],"MMMM")</f>
        <v>April</v>
      </c>
      <c r="L1934">
        <f>YEAR(shipments[[#This Row],[Shipdate]])</f>
        <v>2023</v>
      </c>
    </row>
    <row r="1935" spans="1:12" x14ac:dyDescent="0.3">
      <c r="A1935" t="s">
        <v>1939</v>
      </c>
      <c r="B1935" t="s">
        <v>7951</v>
      </c>
      <c r="C1935" t="s">
        <v>7928</v>
      </c>
      <c r="D1935" t="s">
        <v>7939</v>
      </c>
      <c r="E1935" s="1">
        <v>44980</v>
      </c>
      <c r="F1935" s="6">
        <v>1883.25</v>
      </c>
      <c r="G1935">
        <v>236</v>
      </c>
      <c r="H1935" t="s">
        <v>3</v>
      </c>
      <c r="I1935">
        <f>IF(shipments[[#This Row],[Boxes]]&gt;0,shipments[[#This Row],[Amount]]/shipments[[#This Row],[Boxes]],"NA")</f>
        <v>7.9798728813559325</v>
      </c>
      <c r="J1935" t="str">
        <f>IF(shipments[[#This Row],[Order_Status]] = "Delivered","Yes","No")</f>
        <v>Yes</v>
      </c>
      <c r="K1935" t="str">
        <f>TEXT(shipments[[#This Row],[Shipdate]],"MMMM")</f>
        <v>February</v>
      </c>
      <c r="L1935">
        <f>YEAR(shipments[[#This Row],[Shipdate]])</f>
        <v>2023</v>
      </c>
    </row>
    <row r="1936" spans="1:12" x14ac:dyDescent="0.3">
      <c r="A1936" t="s">
        <v>1940</v>
      </c>
      <c r="B1936" t="s">
        <v>7951</v>
      </c>
      <c r="C1936" t="s">
        <v>7928</v>
      </c>
      <c r="D1936" t="s">
        <v>7934</v>
      </c>
      <c r="E1936" s="1">
        <v>45260</v>
      </c>
      <c r="F1936" s="6">
        <v>3368.25</v>
      </c>
      <c r="G1936">
        <v>422</v>
      </c>
      <c r="H1936" t="s">
        <v>3</v>
      </c>
      <c r="I1936">
        <f>IF(shipments[[#This Row],[Boxes]]&gt;0,shipments[[#This Row],[Amount]]/shipments[[#This Row],[Boxes]],"NA")</f>
        <v>7.9816350710900474</v>
      </c>
      <c r="J1936" t="str">
        <f>IF(shipments[[#This Row],[Order_Status]] = "Delivered","Yes","No")</f>
        <v>Yes</v>
      </c>
      <c r="K1936" t="str">
        <f>TEXT(shipments[[#This Row],[Shipdate]],"MMMM")</f>
        <v>November</v>
      </c>
      <c r="L1936">
        <f>YEAR(shipments[[#This Row],[Shipdate]])</f>
        <v>2023</v>
      </c>
    </row>
    <row r="1937" spans="1:12" x14ac:dyDescent="0.3">
      <c r="A1937" t="s">
        <v>1941</v>
      </c>
      <c r="B1937" t="s">
        <v>7951</v>
      </c>
      <c r="C1937" t="s">
        <v>7928</v>
      </c>
      <c r="D1937" t="s">
        <v>7938</v>
      </c>
      <c r="E1937" s="1">
        <v>45391</v>
      </c>
      <c r="F1937" s="6">
        <v>8979.75</v>
      </c>
      <c r="G1937">
        <v>998</v>
      </c>
      <c r="H1937" t="s">
        <v>3</v>
      </c>
      <c r="I1937">
        <f>IF(shipments[[#This Row],[Boxes]]&gt;0,shipments[[#This Row],[Amount]]/shipments[[#This Row],[Boxes]],"NA")</f>
        <v>8.9977454909819645</v>
      </c>
      <c r="J1937" t="str">
        <f>IF(shipments[[#This Row],[Order_Status]] = "Delivered","Yes","No")</f>
        <v>Yes</v>
      </c>
      <c r="K1937" t="str">
        <f>TEXT(shipments[[#This Row],[Shipdate]],"MMMM")</f>
        <v>April</v>
      </c>
      <c r="L1937">
        <f>YEAR(shipments[[#This Row],[Shipdate]])</f>
        <v>2024</v>
      </c>
    </row>
    <row r="1938" spans="1:12" x14ac:dyDescent="0.3">
      <c r="A1938" t="s">
        <v>1942</v>
      </c>
      <c r="B1938" t="s">
        <v>7951</v>
      </c>
      <c r="C1938" t="s">
        <v>7928</v>
      </c>
      <c r="D1938" t="s">
        <v>7939</v>
      </c>
      <c r="E1938" s="1">
        <v>45329</v>
      </c>
      <c r="F1938" s="6">
        <v>3557.25</v>
      </c>
      <c r="G1938">
        <v>396</v>
      </c>
      <c r="H1938" t="s">
        <v>3</v>
      </c>
      <c r="I1938">
        <f>IF(shipments[[#This Row],[Boxes]]&gt;0,shipments[[#This Row],[Amount]]/shipments[[#This Row],[Boxes]],"NA")</f>
        <v>8.982954545454545</v>
      </c>
      <c r="J1938" t="str">
        <f>IF(shipments[[#This Row],[Order_Status]] = "Delivered","Yes","No")</f>
        <v>Yes</v>
      </c>
      <c r="K1938" t="str">
        <f>TEXT(shipments[[#This Row],[Shipdate]],"MMMM")</f>
        <v>February</v>
      </c>
      <c r="L1938">
        <f>YEAR(shipments[[#This Row],[Shipdate]])</f>
        <v>2024</v>
      </c>
    </row>
    <row r="1939" spans="1:12" x14ac:dyDescent="0.3">
      <c r="A1939" t="s">
        <v>1943</v>
      </c>
      <c r="B1939" t="s">
        <v>7951</v>
      </c>
      <c r="C1939" t="s">
        <v>7929</v>
      </c>
      <c r="D1939" t="s">
        <v>7938</v>
      </c>
      <c r="E1939" s="1">
        <v>45292</v>
      </c>
      <c r="F1939" s="6">
        <v>9191.25</v>
      </c>
      <c r="G1939">
        <v>1314</v>
      </c>
      <c r="H1939" t="s">
        <v>3</v>
      </c>
      <c r="I1939">
        <f>IF(shipments[[#This Row],[Boxes]]&gt;0,shipments[[#This Row],[Amount]]/shipments[[#This Row],[Boxes]],"NA")</f>
        <v>6.9948630136986303</v>
      </c>
      <c r="J1939" t="str">
        <f>IF(shipments[[#This Row],[Order_Status]] = "Delivered","Yes","No")</f>
        <v>Yes</v>
      </c>
      <c r="K1939" t="str">
        <f>TEXT(shipments[[#This Row],[Shipdate]],"MMMM")</f>
        <v>January</v>
      </c>
      <c r="L1939">
        <f>YEAR(shipments[[#This Row],[Shipdate]])</f>
        <v>2024</v>
      </c>
    </row>
    <row r="1940" spans="1:12" x14ac:dyDescent="0.3">
      <c r="A1940" s="21" t="s">
        <v>1944</v>
      </c>
      <c r="B1940" s="21" t="s">
        <v>7951</v>
      </c>
      <c r="C1940" s="21" t="s">
        <v>7929</v>
      </c>
      <c r="D1940" s="21" t="s">
        <v>7939</v>
      </c>
      <c r="E1940" s="22">
        <v>45474</v>
      </c>
      <c r="F1940" s="23">
        <v>3064.5</v>
      </c>
      <c r="G1940" s="21">
        <v>279</v>
      </c>
      <c r="H1940" s="21" t="s">
        <v>9</v>
      </c>
      <c r="I1940" s="21">
        <f>IF(shipments[[#This Row],[Boxes]]&gt;0,shipments[[#This Row],[Amount]]/shipments[[#This Row],[Boxes]],"NA")</f>
        <v>10.983870967741936</v>
      </c>
      <c r="J1940" s="21" t="str">
        <f>IF(shipments[[#This Row],[Order_Status]] = "Delivered","Yes","No")</f>
        <v>No</v>
      </c>
      <c r="K1940" s="21" t="str">
        <f>TEXT(shipments[[#This Row],[Shipdate]],"MMMM")</f>
        <v>July</v>
      </c>
      <c r="L1940" s="21">
        <f>YEAR(shipments[[#This Row],[Shipdate]])</f>
        <v>2024</v>
      </c>
    </row>
    <row r="1941" spans="1:12" x14ac:dyDescent="0.3">
      <c r="A1941" t="s">
        <v>1945</v>
      </c>
      <c r="B1941" t="s">
        <v>7951</v>
      </c>
      <c r="C1941" t="s">
        <v>7929</v>
      </c>
      <c r="D1941" t="s">
        <v>7938</v>
      </c>
      <c r="E1941" s="1">
        <v>45281</v>
      </c>
      <c r="F1941" s="6">
        <v>2634.75</v>
      </c>
      <c r="G1941">
        <v>377</v>
      </c>
      <c r="H1941" t="s">
        <v>3</v>
      </c>
      <c r="I1941">
        <f>IF(shipments[[#This Row],[Boxes]]&gt;0,shipments[[#This Row],[Amount]]/shipments[[#This Row],[Boxes]],"NA")</f>
        <v>6.9887267904509285</v>
      </c>
      <c r="J1941" t="str">
        <f>IF(shipments[[#This Row],[Order_Status]] = "Delivered","Yes","No")</f>
        <v>Yes</v>
      </c>
      <c r="K1941" t="str">
        <f>TEXT(shipments[[#This Row],[Shipdate]],"MMMM")</f>
        <v>December</v>
      </c>
      <c r="L1941">
        <f>YEAR(shipments[[#This Row],[Shipdate]])</f>
        <v>2023</v>
      </c>
    </row>
    <row r="1942" spans="1:12" x14ac:dyDescent="0.3">
      <c r="A1942" t="s">
        <v>1946</v>
      </c>
      <c r="B1942" t="s">
        <v>7951</v>
      </c>
      <c r="C1942" t="s">
        <v>7929</v>
      </c>
      <c r="D1942" t="s">
        <v>7938</v>
      </c>
      <c r="E1942" s="1">
        <v>45110</v>
      </c>
      <c r="F1942" s="6">
        <v>1120.5</v>
      </c>
      <c r="G1942">
        <v>141</v>
      </c>
      <c r="H1942" t="s">
        <v>3</v>
      </c>
      <c r="I1942">
        <f>IF(shipments[[#This Row],[Boxes]]&gt;0,shipments[[#This Row],[Amount]]/shipments[[#This Row],[Boxes]],"NA")</f>
        <v>7.9468085106382977</v>
      </c>
      <c r="J1942" t="str">
        <f>IF(shipments[[#This Row],[Order_Status]] = "Delivered","Yes","No")</f>
        <v>Yes</v>
      </c>
      <c r="K1942" t="str">
        <f>TEXT(shipments[[#This Row],[Shipdate]],"MMMM")</f>
        <v>July</v>
      </c>
      <c r="L1942">
        <f>YEAR(shipments[[#This Row],[Shipdate]])</f>
        <v>2023</v>
      </c>
    </row>
    <row r="1943" spans="1:12" x14ac:dyDescent="0.3">
      <c r="A1943" t="s">
        <v>1947</v>
      </c>
      <c r="B1943" t="s">
        <v>7951</v>
      </c>
      <c r="C1943" t="s">
        <v>7930</v>
      </c>
      <c r="D1943" t="s">
        <v>7936</v>
      </c>
      <c r="E1943" s="1">
        <v>45128</v>
      </c>
      <c r="F1943" s="6">
        <v>515.25</v>
      </c>
      <c r="G1943">
        <v>20</v>
      </c>
      <c r="H1943" t="s">
        <v>3</v>
      </c>
      <c r="I1943">
        <f>IF(shipments[[#This Row],[Boxes]]&gt;0,shipments[[#This Row],[Amount]]/shipments[[#This Row],[Boxes]],"NA")</f>
        <v>25.762499999999999</v>
      </c>
      <c r="J1943" t="str">
        <f>IF(shipments[[#This Row],[Order_Status]] = "Delivered","Yes","No")</f>
        <v>Yes</v>
      </c>
      <c r="K1943" t="str">
        <f>TEXT(shipments[[#This Row],[Shipdate]],"MMMM")</f>
        <v>July</v>
      </c>
      <c r="L1943">
        <f>YEAR(shipments[[#This Row],[Shipdate]])</f>
        <v>2023</v>
      </c>
    </row>
    <row r="1944" spans="1:12" x14ac:dyDescent="0.3">
      <c r="A1944" t="s">
        <v>1948</v>
      </c>
      <c r="B1944" t="s">
        <v>7951</v>
      </c>
      <c r="C1944" t="s">
        <v>7930</v>
      </c>
      <c r="D1944" t="s">
        <v>7934</v>
      </c>
      <c r="E1944" s="1">
        <v>45372</v>
      </c>
      <c r="F1944" s="6">
        <v>7841.25</v>
      </c>
      <c r="G1944">
        <v>291</v>
      </c>
      <c r="H1944" t="s">
        <v>3</v>
      </c>
      <c r="I1944">
        <f>IF(shipments[[#This Row],[Boxes]]&gt;0,shipments[[#This Row],[Amount]]/shipments[[#This Row],[Boxes]],"NA")</f>
        <v>26.945876288659793</v>
      </c>
      <c r="J1944" t="str">
        <f>IF(shipments[[#This Row],[Order_Status]] = "Delivered","Yes","No")</f>
        <v>Yes</v>
      </c>
      <c r="K1944" t="str">
        <f>TEXT(shipments[[#This Row],[Shipdate]],"MMMM")</f>
        <v>March</v>
      </c>
      <c r="L1944">
        <f>YEAR(shipments[[#This Row],[Shipdate]])</f>
        <v>2024</v>
      </c>
    </row>
    <row r="1945" spans="1:12" x14ac:dyDescent="0.3">
      <c r="A1945" t="s">
        <v>1949</v>
      </c>
      <c r="B1945" t="s">
        <v>7951</v>
      </c>
      <c r="C1945" t="s">
        <v>7930</v>
      </c>
      <c r="D1945" t="s">
        <v>7935</v>
      </c>
      <c r="E1945" s="1">
        <v>45331</v>
      </c>
      <c r="F1945" s="6">
        <v>8397</v>
      </c>
      <c r="G1945">
        <v>290</v>
      </c>
      <c r="H1945" t="s">
        <v>3</v>
      </c>
      <c r="I1945">
        <f>IF(shipments[[#This Row],[Boxes]]&gt;0,shipments[[#This Row],[Amount]]/shipments[[#This Row],[Boxes]],"NA")</f>
        <v>28.955172413793104</v>
      </c>
      <c r="J1945" t="str">
        <f>IF(shipments[[#This Row],[Order_Status]] = "Delivered","Yes","No")</f>
        <v>Yes</v>
      </c>
      <c r="K1945" t="str">
        <f>TEXT(shipments[[#This Row],[Shipdate]],"MMMM")</f>
        <v>February</v>
      </c>
      <c r="L1945">
        <f>YEAR(shipments[[#This Row],[Shipdate]])</f>
        <v>2024</v>
      </c>
    </row>
    <row r="1946" spans="1:12" x14ac:dyDescent="0.3">
      <c r="A1946" t="s">
        <v>1950</v>
      </c>
      <c r="B1946" t="s">
        <v>7951</v>
      </c>
      <c r="C1946" t="s">
        <v>7931</v>
      </c>
      <c r="D1946" t="s">
        <v>7938</v>
      </c>
      <c r="E1946" s="1">
        <v>44928</v>
      </c>
      <c r="F1946" s="6">
        <v>6448.5</v>
      </c>
      <c r="G1946">
        <v>645</v>
      </c>
      <c r="H1946" t="s">
        <v>3</v>
      </c>
      <c r="I1946">
        <f>IF(shipments[[#This Row],[Boxes]]&gt;0,shipments[[#This Row],[Amount]]/shipments[[#This Row],[Boxes]],"NA")</f>
        <v>9.9976744186046513</v>
      </c>
      <c r="J1946" t="str">
        <f>IF(shipments[[#This Row],[Order_Status]] = "Delivered","Yes","No")</f>
        <v>Yes</v>
      </c>
      <c r="K1946" t="str">
        <f>TEXT(shipments[[#This Row],[Shipdate]],"MMMM")</f>
        <v>January</v>
      </c>
      <c r="L1946">
        <f>YEAR(shipments[[#This Row],[Shipdate]])</f>
        <v>2023</v>
      </c>
    </row>
    <row r="1947" spans="1:12" x14ac:dyDescent="0.3">
      <c r="A1947" t="s">
        <v>1951</v>
      </c>
      <c r="B1947" t="s">
        <v>7951</v>
      </c>
      <c r="C1947" t="s">
        <v>7932</v>
      </c>
      <c r="D1947" t="s">
        <v>7934</v>
      </c>
      <c r="E1947" s="1">
        <v>45111</v>
      </c>
      <c r="F1947" s="6">
        <v>1066.5</v>
      </c>
      <c r="G1947">
        <v>153</v>
      </c>
      <c r="H1947" t="s">
        <v>3</v>
      </c>
      <c r="I1947">
        <f>IF(shipments[[#This Row],[Boxes]]&gt;0,shipments[[#This Row],[Amount]]/shipments[[#This Row],[Boxes]],"NA")</f>
        <v>6.9705882352941178</v>
      </c>
      <c r="J1947" t="str">
        <f>IF(shipments[[#This Row],[Order_Status]] = "Delivered","Yes","No")</f>
        <v>Yes</v>
      </c>
      <c r="K1947" t="str">
        <f>TEXT(shipments[[#This Row],[Shipdate]],"MMMM")</f>
        <v>July</v>
      </c>
      <c r="L1947">
        <f>YEAR(shipments[[#This Row],[Shipdate]])</f>
        <v>2023</v>
      </c>
    </row>
    <row r="1948" spans="1:12" x14ac:dyDescent="0.3">
      <c r="A1948" t="s">
        <v>1952</v>
      </c>
      <c r="B1948" t="s">
        <v>7951</v>
      </c>
      <c r="C1948" t="s">
        <v>7932</v>
      </c>
      <c r="D1948" t="s">
        <v>7938</v>
      </c>
      <c r="E1948" s="1">
        <v>45449</v>
      </c>
      <c r="F1948" s="6">
        <v>11799</v>
      </c>
      <c r="G1948">
        <v>1311</v>
      </c>
      <c r="H1948" t="s">
        <v>3</v>
      </c>
      <c r="I1948">
        <f>IF(shipments[[#This Row],[Boxes]]&gt;0,shipments[[#This Row],[Amount]]/shipments[[#This Row],[Boxes]],"NA")</f>
        <v>9</v>
      </c>
      <c r="J1948" t="str">
        <f>IF(shipments[[#This Row],[Order_Status]] = "Delivered","Yes","No")</f>
        <v>Yes</v>
      </c>
      <c r="K1948" t="str">
        <f>TEXT(shipments[[#This Row],[Shipdate]],"MMMM")</f>
        <v>June</v>
      </c>
      <c r="L1948">
        <f>YEAR(shipments[[#This Row],[Shipdate]])</f>
        <v>2024</v>
      </c>
    </row>
    <row r="1949" spans="1:12" x14ac:dyDescent="0.3">
      <c r="A1949" t="s">
        <v>1953</v>
      </c>
      <c r="B1949" t="s">
        <v>7951</v>
      </c>
      <c r="C1949" t="s">
        <v>7932</v>
      </c>
      <c r="D1949" t="s">
        <v>7937</v>
      </c>
      <c r="E1949" s="1">
        <v>44960</v>
      </c>
      <c r="F1949" s="6">
        <v>1293.75</v>
      </c>
      <c r="G1949">
        <v>144</v>
      </c>
      <c r="H1949" t="s">
        <v>3</v>
      </c>
      <c r="I1949">
        <f>IF(shipments[[#This Row],[Boxes]]&gt;0,shipments[[#This Row],[Amount]]/shipments[[#This Row],[Boxes]],"NA")</f>
        <v>8.984375</v>
      </c>
      <c r="J1949" t="str">
        <f>IF(shipments[[#This Row],[Order_Status]] = "Delivered","Yes","No")</f>
        <v>Yes</v>
      </c>
      <c r="K1949" t="str">
        <f>TEXT(shipments[[#This Row],[Shipdate]],"MMMM")</f>
        <v>February</v>
      </c>
      <c r="L1949">
        <f>YEAR(shipments[[#This Row],[Shipdate]])</f>
        <v>2023</v>
      </c>
    </row>
    <row r="1950" spans="1:12" x14ac:dyDescent="0.3">
      <c r="A1950" t="s">
        <v>1954</v>
      </c>
      <c r="B1950" t="s">
        <v>7951</v>
      </c>
      <c r="C1950" t="s">
        <v>7932</v>
      </c>
      <c r="D1950" t="s">
        <v>7935</v>
      </c>
      <c r="E1950" s="1">
        <v>44987</v>
      </c>
      <c r="F1950" s="6">
        <v>3762</v>
      </c>
      <c r="G1950">
        <v>471</v>
      </c>
      <c r="H1950" t="s">
        <v>3</v>
      </c>
      <c r="I1950">
        <f>IF(shipments[[#This Row],[Boxes]]&gt;0,shipments[[#This Row],[Amount]]/shipments[[#This Row],[Boxes]],"NA")</f>
        <v>7.9872611464968148</v>
      </c>
      <c r="J1950" t="str">
        <f>IF(shipments[[#This Row],[Order_Status]] = "Delivered","Yes","No")</f>
        <v>Yes</v>
      </c>
      <c r="K1950" t="str">
        <f>TEXT(shipments[[#This Row],[Shipdate]],"MMMM")</f>
        <v>March</v>
      </c>
      <c r="L1950">
        <f>YEAR(shipments[[#This Row],[Shipdate]])</f>
        <v>2023</v>
      </c>
    </row>
    <row r="1951" spans="1:12" x14ac:dyDescent="0.3">
      <c r="A1951" s="21" t="s">
        <v>1955</v>
      </c>
      <c r="B1951" s="21" t="s">
        <v>7951</v>
      </c>
      <c r="C1951" s="21" t="s">
        <v>7933</v>
      </c>
      <c r="D1951" s="21" t="s">
        <v>7935</v>
      </c>
      <c r="E1951" s="22">
        <v>45484</v>
      </c>
      <c r="F1951" s="23">
        <v>2504.25</v>
      </c>
      <c r="G1951" s="21">
        <v>114</v>
      </c>
      <c r="H1951" s="21" t="s">
        <v>9</v>
      </c>
      <c r="I1951" s="21">
        <f>IF(shipments[[#This Row],[Boxes]]&gt;0,shipments[[#This Row],[Amount]]/shipments[[#This Row],[Boxes]],"NA")</f>
        <v>21.967105263157894</v>
      </c>
      <c r="J1951" s="21" t="str">
        <f>IF(shipments[[#This Row],[Order_Status]] = "Delivered","Yes","No")</f>
        <v>No</v>
      </c>
      <c r="K1951" s="21" t="str">
        <f>TEXT(shipments[[#This Row],[Shipdate]],"MMMM")</f>
        <v>July</v>
      </c>
      <c r="L1951" s="21">
        <f>YEAR(shipments[[#This Row],[Shipdate]])</f>
        <v>2024</v>
      </c>
    </row>
    <row r="1952" spans="1:12" x14ac:dyDescent="0.3">
      <c r="A1952" s="21" t="s">
        <v>1956</v>
      </c>
      <c r="B1952" s="21" t="s">
        <v>7951</v>
      </c>
      <c r="C1952" s="21" t="s">
        <v>7933</v>
      </c>
      <c r="D1952" s="21" t="s">
        <v>7934</v>
      </c>
      <c r="E1952" s="22">
        <v>45505</v>
      </c>
      <c r="F1952" s="23">
        <v>5874.75</v>
      </c>
      <c r="G1952" s="21">
        <v>280</v>
      </c>
      <c r="H1952" s="21" t="s">
        <v>9</v>
      </c>
      <c r="I1952" s="21">
        <f>IF(shipments[[#This Row],[Boxes]]&gt;0,shipments[[#This Row],[Amount]]/shipments[[#This Row],[Boxes]],"NA")</f>
        <v>20.981249999999999</v>
      </c>
      <c r="J1952" s="21" t="str">
        <f>IF(shipments[[#This Row],[Order_Status]] = "Delivered","Yes","No")</f>
        <v>No</v>
      </c>
      <c r="K1952" s="21" t="str">
        <f>TEXT(shipments[[#This Row],[Shipdate]],"MMMM")</f>
        <v>August</v>
      </c>
      <c r="L1952" s="21">
        <f>YEAR(shipments[[#This Row],[Shipdate]])</f>
        <v>2024</v>
      </c>
    </row>
    <row r="1953" spans="1:12" x14ac:dyDescent="0.3">
      <c r="A1953" t="s">
        <v>1957</v>
      </c>
      <c r="B1953" t="s">
        <v>7951</v>
      </c>
      <c r="C1953" t="s">
        <v>7933</v>
      </c>
      <c r="D1953" t="s">
        <v>7937</v>
      </c>
      <c r="E1953" s="1">
        <v>45432</v>
      </c>
      <c r="F1953" s="6">
        <v>49.5</v>
      </c>
      <c r="G1953">
        <v>3</v>
      </c>
      <c r="H1953" t="s">
        <v>3</v>
      </c>
      <c r="I1953">
        <f>IF(shipments[[#This Row],[Boxes]]&gt;0,shipments[[#This Row],[Amount]]/shipments[[#This Row],[Boxes]],"NA")</f>
        <v>16.5</v>
      </c>
      <c r="J1953" t="str">
        <f>IF(shipments[[#This Row],[Order_Status]] = "Delivered","Yes","No")</f>
        <v>Yes</v>
      </c>
      <c r="K1953" t="str">
        <f>TEXT(shipments[[#This Row],[Shipdate]],"MMMM")</f>
        <v>May</v>
      </c>
      <c r="L1953">
        <f>YEAR(shipments[[#This Row],[Shipdate]])</f>
        <v>2024</v>
      </c>
    </row>
    <row r="1954" spans="1:12" x14ac:dyDescent="0.3">
      <c r="A1954" t="s">
        <v>1958</v>
      </c>
      <c r="B1954" t="s">
        <v>7951</v>
      </c>
      <c r="C1954" t="s">
        <v>7933</v>
      </c>
      <c r="D1954" t="s">
        <v>7935</v>
      </c>
      <c r="E1954" s="1">
        <v>45022</v>
      </c>
      <c r="F1954" s="6">
        <v>7868.25</v>
      </c>
      <c r="G1954">
        <v>394</v>
      </c>
      <c r="H1954" t="s">
        <v>3</v>
      </c>
      <c r="I1954">
        <f>IF(shipments[[#This Row],[Boxes]]&gt;0,shipments[[#This Row],[Amount]]/shipments[[#This Row],[Boxes]],"NA")</f>
        <v>19.970177664974621</v>
      </c>
      <c r="J1954" t="str">
        <f>IF(shipments[[#This Row],[Order_Status]] = "Delivered","Yes","No")</f>
        <v>Yes</v>
      </c>
      <c r="K1954" t="str">
        <f>TEXT(shipments[[#This Row],[Shipdate]],"MMMM")</f>
        <v>April</v>
      </c>
      <c r="L1954">
        <f>YEAR(shipments[[#This Row],[Shipdate]])</f>
        <v>2023</v>
      </c>
    </row>
    <row r="1955" spans="1:12" x14ac:dyDescent="0.3">
      <c r="A1955" t="s">
        <v>1959</v>
      </c>
      <c r="B1955" t="s">
        <v>7951</v>
      </c>
      <c r="C1955" t="s">
        <v>7933</v>
      </c>
      <c r="D1955" t="s">
        <v>7935</v>
      </c>
      <c r="E1955" s="1">
        <v>45469</v>
      </c>
      <c r="F1955" s="6">
        <v>3424.5</v>
      </c>
      <c r="G1955">
        <v>191</v>
      </c>
      <c r="H1955" t="s">
        <v>3</v>
      </c>
      <c r="I1955">
        <f>IF(shipments[[#This Row],[Boxes]]&gt;0,shipments[[#This Row],[Amount]]/shipments[[#This Row],[Boxes]],"NA")</f>
        <v>17.92931937172775</v>
      </c>
      <c r="J1955" t="str">
        <f>IF(shipments[[#This Row],[Order_Status]] = "Delivered","Yes","No")</f>
        <v>Yes</v>
      </c>
      <c r="K1955" t="str">
        <f>TEXT(shipments[[#This Row],[Shipdate]],"MMMM")</f>
        <v>June</v>
      </c>
      <c r="L1955">
        <f>YEAR(shipments[[#This Row],[Shipdate]])</f>
        <v>2024</v>
      </c>
    </row>
    <row r="1956" spans="1:12" x14ac:dyDescent="0.3">
      <c r="A1956" t="s">
        <v>1960</v>
      </c>
      <c r="B1956" t="s">
        <v>7951</v>
      </c>
      <c r="C1956" t="s">
        <v>7933</v>
      </c>
      <c r="D1956" t="s">
        <v>7937</v>
      </c>
      <c r="E1956" s="1">
        <v>45279</v>
      </c>
      <c r="F1956" s="6">
        <v>1606.5</v>
      </c>
      <c r="G1956">
        <v>77</v>
      </c>
      <c r="H1956" t="s">
        <v>3</v>
      </c>
      <c r="I1956">
        <f>IF(shipments[[#This Row],[Boxes]]&gt;0,shipments[[#This Row],[Amount]]/shipments[[#This Row],[Boxes]],"NA")</f>
        <v>20.863636363636363</v>
      </c>
      <c r="J1956" t="str">
        <f>IF(shipments[[#This Row],[Order_Status]] = "Delivered","Yes","No")</f>
        <v>Yes</v>
      </c>
      <c r="K1956" t="str">
        <f>TEXT(shipments[[#This Row],[Shipdate]],"MMMM")</f>
        <v>December</v>
      </c>
      <c r="L1956">
        <f>YEAR(shipments[[#This Row],[Shipdate]])</f>
        <v>2023</v>
      </c>
    </row>
    <row r="1957" spans="1:12" x14ac:dyDescent="0.3">
      <c r="A1957" t="s">
        <v>1961</v>
      </c>
      <c r="B1957" t="s">
        <v>7951</v>
      </c>
      <c r="C1957" t="s">
        <v>7933</v>
      </c>
      <c r="D1957" t="s">
        <v>7934</v>
      </c>
      <c r="E1957" s="1">
        <v>45455</v>
      </c>
      <c r="F1957" s="6">
        <v>10302.75</v>
      </c>
      <c r="G1957">
        <v>469</v>
      </c>
      <c r="H1957" t="s">
        <v>3</v>
      </c>
      <c r="I1957">
        <f>IF(shipments[[#This Row],[Boxes]]&gt;0,shipments[[#This Row],[Amount]]/shipments[[#This Row],[Boxes]],"NA")</f>
        <v>21.967484008528785</v>
      </c>
      <c r="J1957" t="str">
        <f>IF(shipments[[#This Row],[Order_Status]] = "Delivered","Yes","No")</f>
        <v>Yes</v>
      </c>
      <c r="K1957" t="str">
        <f>TEXT(shipments[[#This Row],[Shipdate]],"MMMM")</f>
        <v>June</v>
      </c>
      <c r="L1957">
        <f>YEAR(shipments[[#This Row],[Shipdate]])</f>
        <v>2024</v>
      </c>
    </row>
    <row r="1958" spans="1:12" x14ac:dyDescent="0.3">
      <c r="A1958" s="21" t="s">
        <v>1962</v>
      </c>
      <c r="B1958" s="21" t="s">
        <v>7951</v>
      </c>
      <c r="C1958" s="21" t="s">
        <v>7933</v>
      </c>
      <c r="D1958" s="21" t="s">
        <v>7935</v>
      </c>
      <c r="E1958" s="22">
        <v>45505</v>
      </c>
      <c r="F1958" s="23">
        <v>4.5</v>
      </c>
      <c r="G1958" s="21">
        <v>1</v>
      </c>
      <c r="H1958" s="21" t="s">
        <v>9</v>
      </c>
      <c r="I1958" s="21">
        <f>IF(shipments[[#This Row],[Boxes]]&gt;0,shipments[[#This Row],[Amount]]/shipments[[#This Row],[Boxes]],"NA")</f>
        <v>4.5</v>
      </c>
      <c r="J1958" s="21" t="str">
        <f>IF(shipments[[#This Row],[Order_Status]] = "Delivered","Yes","No")</f>
        <v>No</v>
      </c>
      <c r="K1958" s="21" t="str">
        <f>TEXT(shipments[[#This Row],[Shipdate]],"MMMM")</f>
        <v>August</v>
      </c>
      <c r="L1958" s="21">
        <f>YEAR(shipments[[#This Row],[Shipdate]])</f>
        <v>2024</v>
      </c>
    </row>
    <row r="1959" spans="1:12" x14ac:dyDescent="0.3">
      <c r="A1959" t="s">
        <v>1963</v>
      </c>
      <c r="B1959" t="s">
        <v>7951</v>
      </c>
      <c r="C1959" t="s">
        <v>7933</v>
      </c>
      <c r="D1959" t="s">
        <v>7937</v>
      </c>
      <c r="E1959" s="1">
        <v>45454</v>
      </c>
      <c r="F1959" s="6">
        <v>5580</v>
      </c>
      <c r="G1959">
        <v>310</v>
      </c>
      <c r="H1959" t="s">
        <v>3</v>
      </c>
      <c r="I1959">
        <f>IF(shipments[[#This Row],[Boxes]]&gt;0,shipments[[#This Row],[Amount]]/shipments[[#This Row],[Boxes]],"NA")</f>
        <v>18</v>
      </c>
      <c r="J1959" t="str">
        <f>IF(shipments[[#This Row],[Order_Status]] = "Delivered","Yes","No")</f>
        <v>Yes</v>
      </c>
      <c r="K1959" t="str">
        <f>TEXT(shipments[[#This Row],[Shipdate]],"MMMM")</f>
        <v>June</v>
      </c>
      <c r="L1959">
        <f>YEAR(shipments[[#This Row],[Shipdate]])</f>
        <v>2024</v>
      </c>
    </row>
    <row r="1960" spans="1:12" x14ac:dyDescent="0.3">
      <c r="A1960" t="s">
        <v>1964</v>
      </c>
      <c r="B1960" t="s">
        <v>7951</v>
      </c>
      <c r="C1960" t="s">
        <v>7933</v>
      </c>
      <c r="D1960" t="s">
        <v>7938</v>
      </c>
      <c r="E1960" s="1">
        <v>45344</v>
      </c>
      <c r="F1960" s="6">
        <v>2400.75</v>
      </c>
      <c r="G1960">
        <v>110</v>
      </c>
      <c r="H1960" t="s">
        <v>3</v>
      </c>
      <c r="I1960">
        <f>IF(shipments[[#This Row],[Boxes]]&gt;0,shipments[[#This Row],[Amount]]/shipments[[#This Row],[Boxes]],"NA")</f>
        <v>21.824999999999999</v>
      </c>
      <c r="J1960" t="str">
        <f>IF(shipments[[#This Row],[Order_Status]] = "Delivered","Yes","No")</f>
        <v>Yes</v>
      </c>
      <c r="K1960" t="str">
        <f>TEXT(shipments[[#This Row],[Shipdate]],"MMMM")</f>
        <v>February</v>
      </c>
      <c r="L1960">
        <f>YEAR(shipments[[#This Row],[Shipdate]])</f>
        <v>2024</v>
      </c>
    </row>
    <row r="1961" spans="1:12" x14ac:dyDescent="0.3">
      <c r="A1961" t="s">
        <v>1965</v>
      </c>
      <c r="B1961" t="s">
        <v>7951</v>
      </c>
      <c r="C1961" t="s">
        <v>7912</v>
      </c>
      <c r="D1961" t="s">
        <v>7937</v>
      </c>
      <c r="E1961" s="1">
        <v>45253</v>
      </c>
      <c r="F1961" s="6">
        <v>3710.25</v>
      </c>
      <c r="G1961">
        <v>248</v>
      </c>
      <c r="H1961" t="s">
        <v>3</v>
      </c>
      <c r="I1961">
        <f>IF(shipments[[#This Row],[Boxes]]&gt;0,shipments[[#This Row],[Amount]]/shipments[[#This Row],[Boxes]],"NA")</f>
        <v>14.960685483870968</v>
      </c>
      <c r="J1961" t="str">
        <f>IF(shipments[[#This Row],[Order_Status]] = "Delivered","Yes","No")</f>
        <v>Yes</v>
      </c>
      <c r="K1961" t="str">
        <f>TEXT(shipments[[#This Row],[Shipdate]],"MMMM")</f>
        <v>November</v>
      </c>
      <c r="L1961">
        <f>YEAR(shipments[[#This Row],[Shipdate]])</f>
        <v>2023</v>
      </c>
    </row>
    <row r="1962" spans="1:12" x14ac:dyDescent="0.3">
      <c r="A1962" t="s">
        <v>1966</v>
      </c>
      <c r="B1962" t="s">
        <v>7951</v>
      </c>
      <c r="C1962" t="s">
        <v>7912</v>
      </c>
      <c r="D1962" t="s">
        <v>7939</v>
      </c>
      <c r="E1962" s="1">
        <v>45195</v>
      </c>
      <c r="F1962" s="6">
        <v>1689.75</v>
      </c>
      <c r="G1962">
        <v>130</v>
      </c>
      <c r="H1962" t="s">
        <v>3</v>
      </c>
      <c r="I1962">
        <f>IF(shipments[[#This Row],[Boxes]]&gt;0,shipments[[#This Row],[Amount]]/shipments[[#This Row],[Boxes]],"NA")</f>
        <v>12.998076923076923</v>
      </c>
      <c r="J1962" t="str">
        <f>IF(shipments[[#This Row],[Order_Status]] = "Delivered","Yes","No")</f>
        <v>Yes</v>
      </c>
      <c r="K1962" t="str">
        <f>TEXT(shipments[[#This Row],[Shipdate]],"MMMM")</f>
        <v>September</v>
      </c>
      <c r="L1962">
        <f>YEAR(shipments[[#This Row],[Shipdate]])</f>
        <v>2023</v>
      </c>
    </row>
    <row r="1963" spans="1:12" x14ac:dyDescent="0.3">
      <c r="A1963" t="s">
        <v>1967</v>
      </c>
      <c r="B1963" t="s">
        <v>7951</v>
      </c>
      <c r="C1963" t="s">
        <v>7912</v>
      </c>
      <c r="D1963" t="s">
        <v>7935</v>
      </c>
      <c r="E1963" s="1">
        <v>45434</v>
      </c>
      <c r="F1963" s="6">
        <v>13284</v>
      </c>
      <c r="G1963">
        <v>949</v>
      </c>
      <c r="H1963" t="s">
        <v>3</v>
      </c>
      <c r="I1963">
        <f>IF(shipments[[#This Row],[Boxes]]&gt;0,shipments[[#This Row],[Amount]]/shipments[[#This Row],[Boxes]],"NA")</f>
        <v>13.997892518440464</v>
      </c>
      <c r="J1963" t="str">
        <f>IF(shipments[[#This Row],[Order_Status]] = "Delivered","Yes","No")</f>
        <v>Yes</v>
      </c>
      <c r="K1963" t="str">
        <f>TEXT(shipments[[#This Row],[Shipdate]],"MMMM")</f>
        <v>May</v>
      </c>
      <c r="L1963">
        <f>YEAR(shipments[[#This Row],[Shipdate]])</f>
        <v>2024</v>
      </c>
    </row>
    <row r="1964" spans="1:12" x14ac:dyDescent="0.3">
      <c r="A1964" s="21" t="s">
        <v>1968</v>
      </c>
      <c r="B1964" s="21" t="s">
        <v>7951</v>
      </c>
      <c r="C1964" s="21" t="s">
        <v>7914</v>
      </c>
      <c r="D1964" s="21" t="s">
        <v>7938</v>
      </c>
      <c r="E1964" s="22">
        <v>45443</v>
      </c>
      <c r="F1964" s="23">
        <v>2504.25</v>
      </c>
      <c r="G1964" s="21">
        <v>251</v>
      </c>
      <c r="H1964" s="21" t="s">
        <v>25</v>
      </c>
      <c r="I1964" s="21">
        <f>IF(shipments[[#This Row],[Boxes]]&gt;0,shipments[[#This Row],[Amount]]/shipments[[#This Row],[Boxes]],"NA")</f>
        <v>9.9770916334661361</v>
      </c>
      <c r="J1964" s="21" t="str">
        <f>IF(shipments[[#This Row],[Order_Status]] = "Delivered","Yes","No")</f>
        <v>No</v>
      </c>
      <c r="K1964" s="21" t="str">
        <f>TEXT(shipments[[#This Row],[Shipdate]],"MMMM")</f>
        <v>May</v>
      </c>
      <c r="L1964" s="21">
        <f>YEAR(shipments[[#This Row],[Shipdate]])</f>
        <v>2024</v>
      </c>
    </row>
    <row r="1965" spans="1:12" x14ac:dyDescent="0.3">
      <c r="A1965" t="s">
        <v>1969</v>
      </c>
      <c r="B1965" t="s">
        <v>7951</v>
      </c>
      <c r="C1965" t="s">
        <v>7915</v>
      </c>
      <c r="D1965" t="s">
        <v>7936</v>
      </c>
      <c r="E1965" s="1">
        <v>45414</v>
      </c>
      <c r="F1965" s="6">
        <v>6669</v>
      </c>
      <c r="G1965">
        <v>1334</v>
      </c>
      <c r="H1965" t="s">
        <v>3</v>
      </c>
      <c r="I1965">
        <f>IF(shipments[[#This Row],[Boxes]]&gt;0,shipments[[#This Row],[Amount]]/shipments[[#This Row],[Boxes]],"NA")</f>
        <v>4.9992503748125934</v>
      </c>
      <c r="J1965" t="str">
        <f>IF(shipments[[#This Row],[Order_Status]] = "Delivered","Yes","No")</f>
        <v>Yes</v>
      </c>
      <c r="K1965" t="str">
        <f>TEXT(shipments[[#This Row],[Shipdate]],"MMMM")</f>
        <v>May</v>
      </c>
      <c r="L1965">
        <f>YEAR(shipments[[#This Row],[Shipdate]])</f>
        <v>2024</v>
      </c>
    </row>
    <row r="1966" spans="1:12" x14ac:dyDescent="0.3">
      <c r="A1966" t="s">
        <v>1970</v>
      </c>
      <c r="B1966" t="s">
        <v>7951</v>
      </c>
      <c r="C1966" t="s">
        <v>7915</v>
      </c>
      <c r="D1966" t="s">
        <v>7937</v>
      </c>
      <c r="E1966" s="1">
        <v>44988</v>
      </c>
      <c r="F1966" s="6">
        <v>6660</v>
      </c>
      <c r="G1966">
        <v>1332</v>
      </c>
      <c r="H1966" t="s">
        <v>3</v>
      </c>
      <c r="I1966">
        <f>IF(shipments[[#This Row],[Boxes]]&gt;0,shipments[[#This Row],[Amount]]/shipments[[#This Row],[Boxes]],"NA")</f>
        <v>5</v>
      </c>
      <c r="J1966" t="str">
        <f>IF(shipments[[#This Row],[Order_Status]] = "Delivered","Yes","No")</f>
        <v>Yes</v>
      </c>
      <c r="K1966" t="str">
        <f>TEXT(shipments[[#This Row],[Shipdate]],"MMMM")</f>
        <v>March</v>
      </c>
      <c r="L1966">
        <f>YEAR(shipments[[#This Row],[Shipdate]])</f>
        <v>2023</v>
      </c>
    </row>
    <row r="1967" spans="1:12" x14ac:dyDescent="0.3">
      <c r="A1967" t="s">
        <v>1971</v>
      </c>
      <c r="B1967" t="s">
        <v>7951</v>
      </c>
      <c r="C1967" t="s">
        <v>7915</v>
      </c>
      <c r="D1967" t="s">
        <v>7937</v>
      </c>
      <c r="E1967" s="1">
        <v>45125</v>
      </c>
      <c r="F1967" s="6">
        <v>12339</v>
      </c>
      <c r="G1967">
        <v>1371</v>
      </c>
      <c r="H1967" t="s">
        <v>3</v>
      </c>
      <c r="I1967">
        <f>IF(shipments[[#This Row],[Boxes]]&gt;0,shipments[[#This Row],[Amount]]/shipments[[#This Row],[Boxes]],"NA")</f>
        <v>9</v>
      </c>
      <c r="J1967" t="str">
        <f>IF(shipments[[#This Row],[Order_Status]] = "Delivered","Yes","No")</f>
        <v>Yes</v>
      </c>
      <c r="K1967" t="str">
        <f>TEXT(shipments[[#This Row],[Shipdate]],"MMMM")</f>
        <v>July</v>
      </c>
      <c r="L1967">
        <f>YEAR(shipments[[#This Row],[Shipdate]])</f>
        <v>2023</v>
      </c>
    </row>
    <row r="1968" spans="1:12" x14ac:dyDescent="0.3">
      <c r="A1968" t="s">
        <v>1972</v>
      </c>
      <c r="B1968" t="s">
        <v>7951</v>
      </c>
      <c r="C1968" t="s">
        <v>7915</v>
      </c>
      <c r="D1968" t="s">
        <v>7935</v>
      </c>
      <c r="E1968" s="1">
        <v>44943</v>
      </c>
      <c r="F1968" s="6">
        <v>7791.75</v>
      </c>
      <c r="G1968">
        <v>1299</v>
      </c>
      <c r="H1968" t="s">
        <v>3</v>
      </c>
      <c r="I1968">
        <f>IF(shipments[[#This Row],[Boxes]]&gt;0,shipments[[#This Row],[Amount]]/shipments[[#This Row],[Boxes]],"NA")</f>
        <v>5.9982678983833715</v>
      </c>
      <c r="J1968" t="str">
        <f>IF(shipments[[#This Row],[Order_Status]] = "Delivered","Yes","No")</f>
        <v>Yes</v>
      </c>
      <c r="K1968" t="str">
        <f>TEXT(shipments[[#This Row],[Shipdate]],"MMMM")</f>
        <v>January</v>
      </c>
      <c r="L1968">
        <f>YEAR(shipments[[#This Row],[Shipdate]])</f>
        <v>2023</v>
      </c>
    </row>
    <row r="1969" spans="1:12" x14ac:dyDescent="0.3">
      <c r="A1969" t="s">
        <v>1973</v>
      </c>
      <c r="B1969" t="s">
        <v>7951</v>
      </c>
      <c r="C1969" t="s">
        <v>7915</v>
      </c>
      <c r="D1969" t="s">
        <v>7939</v>
      </c>
      <c r="E1969" s="1">
        <v>45121</v>
      </c>
      <c r="F1969" s="6">
        <v>103.5</v>
      </c>
      <c r="G1969">
        <v>12</v>
      </c>
      <c r="H1969" t="s">
        <v>3</v>
      </c>
      <c r="I1969">
        <f>IF(shipments[[#This Row],[Boxes]]&gt;0,shipments[[#This Row],[Amount]]/shipments[[#This Row],[Boxes]],"NA")</f>
        <v>8.625</v>
      </c>
      <c r="J1969" t="str">
        <f>IF(shipments[[#This Row],[Order_Status]] = "Delivered","Yes","No")</f>
        <v>Yes</v>
      </c>
      <c r="K1969" t="str">
        <f>TEXT(shipments[[#This Row],[Shipdate]],"MMMM")</f>
        <v>July</v>
      </c>
      <c r="L1969">
        <f>YEAR(shipments[[#This Row],[Shipdate]])</f>
        <v>2023</v>
      </c>
    </row>
    <row r="1970" spans="1:12" x14ac:dyDescent="0.3">
      <c r="A1970" t="s">
        <v>1974</v>
      </c>
      <c r="B1970" t="s">
        <v>7951</v>
      </c>
      <c r="C1970" t="s">
        <v>7916</v>
      </c>
      <c r="D1970" t="s">
        <v>7937</v>
      </c>
      <c r="E1970" s="1">
        <v>45306</v>
      </c>
      <c r="F1970" s="6">
        <v>189</v>
      </c>
      <c r="G1970">
        <v>24</v>
      </c>
      <c r="H1970" t="s">
        <v>3</v>
      </c>
      <c r="I1970">
        <f>IF(shipments[[#This Row],[Boxes]]&gt;0,shipments[[#This Row],[Amount]]/shipments[[#This Row],[Boxes]],"NA")</f>
        <v>7.875</v>
      </c>
      <c r="J1970" t="str">
        <f>IF(shipments[[#This Row],[Order_Status]] = "Delivered","Yes","No")</f>
        <v>Yes</v>
      </c>
      <c r="K1970" t="str">
        <f>TEXT(shipments[[#This Row],[Shipdate]],"MMMM")</f>
        <v>January</v>
      </c>
      <c r="L1970">
        <f>YEAR(shipments[[#This Row],[Shipdate]])</f>
        <v>2024</v>
      </c>
    </row>
    <row r="1971" spans="1:12" x14ac:dyDescent="0.3">
      <c r="A1971" s="21" t="s">
        <v>1975</v>
      </c>
      <c r="B1971" s="21" t="s">
        <v>7951</v>
      </c>
      <c r="C1971" s="21" t="s">
        <v>7916</v>
      </c>
      <c r="D1971" s="21" t="s">
        <v>7939</v>
      </c>
      <c r="E1971" s="22">
        <v>45219</v>
      </c>
      <c r="F1971" s="23">
        <v>2241</v>
      </c>
      <c r="G1971" s="21">
        <v>281</v>
      </c>
      <c r="H1971" s="21" t="s">
        <v>25</v>
      </c>
      <c r="I1971" s="21">
        <f>IF(shipments[[#This Row],[Boxes]]&gt;0,shipments[[#This Row],[Amount]]/shipments[[#This Row],[Boxes]],"NA")</f>
        <v>7.97508896797153</v>
      </c>
      <c r="J1971" s="21" t="str">
        <f>IF(shipments[[#This Row],[Order_Status]] = "Delivered","Yes","No")</f>
        <v>No</v>
      </c>
      <c r="K1971" s="21" t="str">
        <f>TEXT(shipments[[#This Row],[Shipdate]],"MMMM")</f>
        <v>October</v>
      </c>
      <c r="L1971" s="21">
        <f>YEAR(shipments[[#This Row],[Shipdate]])</f>
        <v>2023</v>
      </c>
    </row>
    <row r="1972" spans="1:12" x14ac:dyDescent="0.3">
      <c r="A1972" t="s">
        <v>1976</v>
      </c>
      <c r="B1972" t="s">
        <v>7951</v>
      </c>
      <c r="C1972" t="s">
        <v>7918</v>
      </c>
      <c r="D1972" t="s">
        <v>7938</v>
      </c>
      <c r="E1972" s="1">
        <v>44965</v>
      </c>
      <c r="F1972" s="6">
        <v>5215.5</v>
      </c>
      <c r="G1972">
        <v>187</v>
      </c>
      <c r="H1972" t="s">
        <v>3</v>
      </c>
      <c r="I1972">
        <f>IF(shipments[[#This Row],[Boxes]]&gt;0,shipments[[#This Row],[Amount]]/shipments[[#This Row],[Boxes]],"NA")</f>
        <v>27.890374331550802</v>
      </c>
      <c r="J1972" t="str">
        <f>IF(shipments[[#This Row],[Order_Status]] = "Delivered","Yes","No")</f>
        <v>Yes</v>
      </c>
      <c r="K1972" t="str">
        <f>TEXT(shipments[[#This Row],[Shipdate]],"MMMM")</f>
        <v>February</v>
      </c>
      <c r="L1972">
        <f>YEAR(shipments[[#This Row],[Shipdate]])</f>
        <v>2023</v>
      </c>
    </row>
    <row r="1973" spans="1:12" x14ac:dyDescent="0.3">
      <c r="A1973" t="s">
        <v>1977</v>
      </c>
      <c r="B1973" t="s">
        <v>7951</v>
      </c>
      <c r="C1973" t="s">
        <v>7918</v>
      </c>
      <c r="D1973" t="s">
        <v>7934</v>
      </c>
      <c r="E1973" s="1">
        <v>45371</v>
      </c>
      <c r="F1973" s="6">
        <v>4403.25</v>
      </c>
      <c r="G1973">
        <v>164</v>
      </c>
      <c r="H1973" t="s">
        <v>3</v>
      </c>
      <c r="I1973">
        <f>IF(shipments[[#This Row],[Boxes]]&gt;0,shipments[[#This Row],[Amount]]/shipments[[#This Row],[Boxes]],"NA")</f>
        <v>26.849085365853657</v>
      </c>
      <c r="J1973" t="str">
        <f>IF(shipments[[#This Row],[Order_Status]] = "Delivered","Yes","No")</f>
        <v>Yes</v>
      </c>
      <c r="K1973" t="str">
        <f>TEXT(shipments[[#This Row],[Shipdate]],"MMMM")</f>
        <v>March</v>
      </c>
      <c r="L1973">
        <f>YEAR(shipments[[#This Row],[Shipdate]])</f>
        <v>2024</v>
      </c>
    </row>
    <row r="1974" spans="1:12" x14ac:dyDescent="0.3">
      <c r="A1974" s="21" t="s">
        <v>1978</v>
      </c>
      <c r="B1974" s="21" t="s">
        <v>7951</v>
      </c>
      <c r="C1974" s="21" t="s">
        <v>7918</v>
      </c>
      <c r="D1974" s="21" t="s">
        <v>7937</v>
      </c>
      <c r="E1974" s="22">
        <v>45167</v>
      </c>
      <c r="F1974" s="23">
        <v>5755.5</v>
      </c>
      <c r="G1974" s="21">
        <v>222</v>
      </c>
      <c r="H1974" s="21" t="s">
        <v>25</v>
      </c>
      <c r="I1974" s="21">
        <f>IF(shipments[[#This Row],[Boxes]]&gt;0,shipments[[#This Row],[Amount]]/shipments[[#This Row],[Boxes]],"NA")</f>
        <v>25.925675675675677</v>
      </c>
      <c r="J1974" s="21" t="str">
        <f>IF(shipments[[#This Row],[Order_Status]] = "Delivered","Yes","No")</f>
        <v>No</v>
      </c>
      <c r="K1974" s="21" t="str">
        <f>TEXT(shipments[[#This Row],[Shipdate]],"MMMM")</f>
        <v>August</v>
      </c>
      <c r="L1974" s="21">
        <f>YEAR(shipments[[#This Row],[Shipdate]])</f>
        <v>2023</v>
      </c>
    </row>
    <row r="1975" spans="1:12" x14ac:dyDescent="0.3">
      <c r="A1975" t="s">
        <v>1979</v>
      </c>
      <c r="B1975" t="s">
        <v>7951</v>
      </c>
      <c r="C1975" t="s">
        <v>7918</v>
      </c>
      <c r="D1975" t="s">
        <v>7939</v>
      </c>
      <c r="E1975" s="1">
        <v>45268</v>
      </c>
      <c r="F1975" s="6">
        <v>5530.5</v>
      </c>
      <c r="G1975">
        <v>205</v>
      </c>
      <c r="H1975" t="s">
        <v>3</v>
      </c>
      <c r="I1975">
        <f>IF(shipments[[#This Row],[Boxes]]&gt;0,shipments[[#This Row],[Amount]]/shipments[[#This Row],[Boxes]],"NA")</f>
        <v>26.978048780487804</v>
      </c>
      <c r="J1975" t="str">
        <f>IF(shipments[[#This Row],[Order_Status]] = "Delivered","Yes","No")</f>
        <v>Yes</v>
      </c>
      <c r="K1975" t="str">
        <f>TEXT(shipments[[#This Row],[Shipdate]],"MMMM")</f>
        <v>December</v>
      </c>
      <c r="L1975">
        <f>YEAR(shipments[[#This Row],[Shipdate]])</f>
        <v>2023</v>
      </c>
    </row>
    <row r="1976" spans="1:12" x14ac:dyDescent="0.3">
      <c r="A1976" t="s">
        <v>1980</v>
      </c>
      <c r="B1976" t="s">
        <v>7951</v>
      </c>
      <c r="C1976" t="s">
        <v>7919</v>
      </c>
      <c r="D1976" t="s">
        <v>7937</v>
      </c>
      <c r="E1976" s="1">
        <v>44964</v>
      </c>
      <c r="F1976" s="6">
        <v>216</v>
      </c>
      <c r="G1976">
        <v>11</v>
      </c>
      <c r="H1976" t="s">
        <v>3</v>
      </c>
      <c r="I1976">
        <f>IF(shipments[[#This Row],[Boxes]]&gt;0,shipments[[#This Row],[Amount]]/shipments[[#This Row],[Boxes]],"NA")</f>
        <v>19.636363636363637</v>
      </c>
      <c r="J1976" t="str">
        <f>IF(shipments[[#This Row],[Order_Status]] = "Delivered","Yes","No")</f>
        <v>Yes</v>
      </c>
      <c r="K1976" t="str">
        <f>TEXT(shipments[[#This Row],[Shipdate]],"MMMM")</f>
        <v>February</v>
      </c>
      <c r="L1976">
        <f>YEAR(shipments[[#This Row],[Shipdate]])</f>
        <v>2023</v>
      </c>
    </row>
    <row r="1977" spans="1:12" x14ac:dyDescent="0.3">
      <c r="A1977" s="21" t="s">
        <v>1981</v>
      </c>
      <c r="B1977" s="21" t="s">
        <v>7951</v>
      </c>
      <c r="C1977" s="21" t="s">
        <v>7919</v>
      </c>
      <c r="D1977" s="21" t="s">
        <v>7935</v>
      </c>
      <c r="E1977" s="22">
        <v>45504</v>
      </c>
      <c r="F1977" s="23">
        <v>3109.5</v>
      </c>
      <c r="G1977" s="21">
        <v>173</v>
      </c>
      <c r="H1977" s="21" t="s">
        <v>9</v>
      </c>
      <c r="I1977" s="21">
        <f>IF(shipments[[#This Row],[Boxes]]&gt;0,shipments[[#This Row],[Amount]]/shipments[[#This Row],[Boxes]],"NA")</f>
        <v>17.973988439306357</v>
      </c>
      <c r="J1977" s="21" t="str">
        <f>IF(shipments[[#This Row],[Order_Status]] = "Delivered","Yes","No")</f>
        <v>No</v>
      </c>
      <c r="K1977" s="21" t="str">
        <f>TEXT(shipments[[#This Row],[Shipdate]],"MMMM")</f>
        <v>July</v>
      </c>
      <c r="L1977" s="21">
        <f>YEAR(shipments[[#This Row],[Shipdate]])</f>
        <v>2024</v>
      </c>
    </row>
    <row r="1978" spans="1:12" x14ac:dyDescent="0.3">
      <c r="A1978" s="21" t="s">
        <v>1982</v>
      </c>
      <c r="B1978" s="21" t="s">
        <v>7951</v>
      </c>
      <c r="C1978" s="21" t="s">
        <v>7919</v>
      </c>
      <c r="D1978" s="21" t="s">
        <v>7937</v>
      </c>
      <c r="E1978" s="22">
        <v>45565</v>
      </c>
      <c r="F1978" s="23">
        <v>4682.25</v>
      </c>
      <c r="G1978" s="21">
        <v>247</v>
      </c>
      <c r="H1978" s="21" t="s">
        <v>16</v>
      </c>
      <c r="I1978" s="21">
        <f>IF(shipments[[#This Row],[Boxes]]&gt;0,shipments[[#This Row],[Amount]]/shipments[[#This Row],[Boxes]],"NA")</f>
        <v>18.956477732793523</v>
      </c>
      <c r="J1978" s="21" t="str">
        <f>IF(shipments[[#This Row],[Order_Status]] = "Delivered","Yes","No")</f>
        <v>No</v>
      </c>
      <c r="K1978" s="21" t="str">
        <f>TEXT(shipments[[#This Row],[Shipdate]],"MMMM")</f>
        <v>September</v>
      </c>
      <c r="L1978" s="21">
        <f>YEAR(shipments[[#This Row],[Shipdate]])</f>
        <v>2024</v>
      </c>
    </row>
    <row r="1979" spans="1:12" x14ac:dyDescent="0.3">
      <c r="A1979" t="s">
        <v>1983</v>
      </c>
      <c r="B1979" t="s">
        <v>7951</v>
      </c>
      <c r="C1979" t="s">
        <v>7919</v>
      </c>
      <c r="D1979" t="s">
        <v>7939</v>
      </c>
      <c r="E1979" s="1">
        <v>45119</v>
      </c>
      <c r="F1979" s="6">
        <v>5746.5</v>
      </c>
      <c r="G1979">
        <v>303</v>
      </c>
      <c r="H1979" t="s">
        <v>3</v>
      </c>
      <c r="I1979">
        <f>IF(shipments[[#This Row],[Boxes]]&gt;0,shipments[[#This Row],[Amount]]/shipments[[#This Row],[Boxes]],"NA")</f>
        <v>18.965346534653467</v>
      </c>
      <c r="J1979" t="str">
        <f>IF(shipments[[#This Row],[Order_Status]] = "Delivered","Yes","No")</f>
        <v>Yes</v>
      </c>
      <c r="K1979" t="str">
        <f>TEXT(shipments[[#This Row],[Shipdate]],"MMMM")</f>
        <v>July</v>
      </c>
      <c r="L1979">
        <f>YEAR(shipments[[#This Row],[Shipdate]])</f>
        <v>2023</v>
      </c>
    </row>
    <row r="1980" spans="1:12" x14ac:dyDescent="0.3">
      <c r="A1980" t="s">
        <v>1984</v>
      </c>
      <c r="B1980" t="s">
        <v>7951</v>
      </c>
      <c r="C1980" t="s">
        <v>7920</v>
      </c>
      <c r="D1980" t="s">
        <v>7936</v>
      </c>
      <c r="E1980" s="1">
        <v>45056</v>
      </c>
      <c r="F1980" s="6">
        <v>8336.25</v>
      </c>
      <c r="G1980">
        <v>397</v>
      </c>
      <c r="H1980" t="s">
        <v>3</v>
      </c>
      <c r="I1980">
        <f>IF(shipments[[#This Row],[Boxes]]&gt;0,shipments[[#This Row],[Amount]]/shipments[[#This Row],[Boxes]],"NA")</f>
        <v>20.998110831234257</v>
      </c>
      <c r="J1980" t="str">
        <f>IF(shipments[[#This Row],[Order_Status]] = "Delivered","Yes","No")</f>
        <v>Yes</v>
      </c>
      <c r="K1980" t="str">
        <f>TEXT(shipments[[#This Row],[Shipdate]],"MMMM")</f>
        <v>May</v>
      </c>
      <c r="L1980">
        <f>YEAR(shipments[[#This Row],[Shipdate]])</f>
        <v>2023</v>
      </c>
    </row>
    <row r="1981" spans="1:12" x14ac:dyDescent="0.3">
      <c r="A1981" t="s">
        <v>1985</v>
      </c>
      <c r="B1981" t="s">
        <v>7951</v>
      </c>
      <c r="C1981" t="s">
        <v>7921</v>
      </c>
      <c r="D1981" t="s">
        <v>7936</v>
      </c>
      <c r="E1981" s="1">
        <v>45153</v>
      </c>
      <c r="F1981" s="6">
        <v>8093.25</v>
      </c>
      <c r="G1981">
        <v>506</v>
      </c>
      <c r="H1981" t="s">
        <v>3</v>
      </c>
      <c r="I1981">
        <f>IF(shipments[[#This Row],[Boxes]]&gt;0,shipments[[#This Row],[Amount]]/shipments[[#This Row],[Boxes]],"NA")</f>
        <v>15.994565217391305</v>
      </c>
      <c r="J1981" t="str">
        <f>IF(shipments[[#This Row],[Order_Status]] = "Delivered","Yes","No")</f>
        <v>Yes</v>
      </c>
      <c r="K1981" t="str">
        <f>TEXT(shipments[[#This Row],[Shipdate]],"MMMM")</f>
        <v>August</v>
      </c>
      <c r="L1981">
        <f>YEAR(shipments[[#This Row],[Shipdate]])</f>
        <v>2023</v>
      </c>
    </row>
    <row r="1982" spans="1:12" x14ac:dyDescent="0.3">
      <c r="A1982" t="s">
        <v>1986</v>
      </c>
      <c r="B1982" t="s">
        <v>7951</v>
      </c>
      <c r="C1982" t="s">
        <v>7921</v>
      </c>
      <c r="D1982" t="s">
        <v>7937</v>
      </c>
      <c r="E1982" s="1">
        <v>45278</v>
      </c>
      <c r="F1982" s="6">
        <v>5602.5</v>
      </c>
      <c r="G1982">
        <v>467</v>
      </c>
      <c r="H1982" t="s">
        <v>3</v>
      </c>
      <c r="I1982">
        <f>IF(shipments[[#This Row],[Boxes]]&gt;0,shipments[[#This Row],[Amount]]/shipments[[#This Row],[Boxes]],"NA")</f>
        <v>11.996788008565311</v>
      </c>
      <c r="J1982" t="str">
        <f>IF(shipments[[#This Row],[Order_Status]] = "Delivered","Yes","No")</f>
        <v>Yes</v>
      </c>
      <c r="K1982" t="str">
        <f>TEXT(shipments[[#This Row],[Shipdate]],"MMMM")</f>
        <v>December</v>
      </c>
      <c r="L1982">
        <f>YEAR(shipments[[#This Row],[Shipdate]])</f>
        <v>2023</v>
      </c>
    </row>
    <row r="1983" spans="1:12" x14ac:dyDescent="0.3">
      <c r="A1983" t="s">
        <v>1987</v>
      </c>
      <c r="B1983" t="s">
        <v>7951</v>
      </c>
      <c r="C1983" t="s">
        <v>7921</v>
      </c>
      <c r="D1983" t="s">
        <v>7935</v>
      </c>
      <c r="E1983" s="1">
        <v>45230</v>
      </c>
      <c r="F1983" s="6">
        <v>4065.75</v>
      </c>
      <c r="G1983">
        <v>339</v>
      </c>
      <c r="H1983" t="s">
        <v>3</v>
      </c>
      <c r="I1983">
        <f>IF(shipments[[#This Row],[Boxes]]&gt;0,shipments[[#This Row],[Amount]]/shipments[[#This Row],[Boxes]],"NA")</f>
        <v>11.993362831858407</v>
      </c>
      <c r="J1983" t="str">
        <f>IF(shipments[[#This Row],[Order_Status]] = "Delivered","Yes","No")</f>
        <v>Yes</v>
      </c>
      <c r="K1983" t="str">
        <f>TEXT(shipments[[#This Row],[Shipdate]],"MMMM")</f>
        <v>October</v>
      </c>
      <c r="L1983">
        <f>YEAR(shipments[[#This Row],[Shipdate]])</f>
        <v>2023</v>
      </c>
    </row>
    <row r="1984" spans="1:12" x14ac:dyDescent="0.3">
      <c r="A1984" t="s">
        <v>1988</v>
      </c>
      <c r="B1984" t="s">
        <v>7951</v>
      </c>
      <c r="C1984" t="s">
        <v>7921</v>
      </c>
      <c r="D1984" t="s">
        <v>7938</v>
      </c>
      <c r="E1984" s="1">
        <v>45082</v>
      </c>
      <c r="F1984" s="6">
        <v>2871</v>
      </c>
      <c r="G1984">
        <v>240</v>
      </c>
      <c r="H1984" t="s">
        <v>3</v>
      </c>
      <c r="I1984">
        <f>IF(shipments[[#This Row],[Boxes]]&gt;0,shipments[[#This Row],[Amount]]/shipments[[#This Row],[Boxes]],"NA")</f>
        <v>11.9625</v>
      </c>
      <c r="J1984" t="str">
        <f>IF(shipments[[#This Row],[Order_Status]] = "Delivered","Yes","No")</f>
        <v>Yes</v>
      </c>
      <c r="K1984" t="str">
        <f>TEXT(shipments[[#This Row],[Shipdate]],"MMMM")</f>
        <v>June</v>
      </c>
      <c r="L1984">
        <f>YEAR(shipments[[#This Row],[Shipdate]])</f>
        <v>2023</v>
      </c>
    </row>
    <row r="1985" spans="1:12" x14ac:dyDescent="0.3">
      <c r="A1985" t="s">
        <v>1989</v>
      </c>
      <c r="B1985" t="s">
        <v>7951</v>
      </c>
      <c r="C1985" t="s">
        <v>7921</v>
      </c>
      <c r="D1985" t="s">
        <v>7939</v>
      </c>
      <c r="E1985" s="1">
        <v>45376</v>
      </c>
      <c r="F1985" s="6">
        <v>8592.75</v>
      </c>
      <c r="G1985">
        <v>573</v>
      </c>
      <c r="H1985" t="s">
        <v>3</v>
      </c>
      <c r="I1985">
        <f>IF(shipments[[#This Row],[Boxes]]&gt;0,shipments[[#This Row],[Amount]]/shipments[[#This Row],[Boxes]],"NA")</f>
        <v>14.996073298429319</v>
      </c>
      <c r="J1985" t="str">
        <f>IF(shipments[[#This Row],[Order_Status]] = "Delivered","Yes","No")</f>
        <v>Yes</v>
      </c>
      <c r="K1985" t="str">
        <f>TEXT(shipments[[#This Row],[Shipdate]],"MMMM")</f>
        <v>March</v>
      </c>
      <c r="L1985">
        <f>YEAR(shipments[[#This Row],[Shipdate]])</f>
        <v>2024</v>
      </c>
    </row>
    <row r="1986" spans="1:12" x14ac:dyDescent="0.3">
      <c r="A1986" t="s">
        <v>1990</v>
      </c>
      <c r="B1986" t="s">
        <v>7951</v>
      </c>
      <c r="C1986" t="s">
        <v>7921</v>
      </c>
      <c r="D1986" t="s">
        <v>7934</v>
      </c>
      <c r="E1986" s="1">
        <v>45198</v>
      </c>
      <c r="F1986" s="6">
        <v>10674</v>
      </c>
      <c r="G1986">
        <v>668</v>
      </c>
      <c r="H1986" t="s">
        <v>3</v>
      </c>
      <c r="I1986">
        <f>IF(shipments[[#This Row],[Boxes]]&gt;0,shipments[[#This Row],[Amount]]/shipments[[#This Row],[Boxes]],"NA")</f>
        <v>15.979041916167665</v>
      </c>
      <c r="J1986" t="str">
        <f>IF(shipments[[#This Row],[Order_Status]] = "Delivered","Yes","No")</f>
        <v>Yes</v>
      </c>
      <c r="K1986" t="str">
        <f>TEXT(shipments[[#This Row],[Shipdate]],"MMMM")</f>
        <v>September</v>
      </c>
      <c r="L1986">
        <f>YEAR(shipments[[#This Row],[Shipdate]])</f>
        <v>2023</v>
      </c>
    </row>
    <row r="1987" spans="1:12" x14ac:dyDescent="0.3">
      <c r="A1987" t="s">
        <v>1991</v>
      </c>
      <c r="B1987" t="s">
        <v>7951</v>
      </c>
      <c r="C1987" t="s">
        <v>7922</v>
      </c>
      <c r="D1987" t="s">
        <v>7939</v>
      </c>
      <c r="E1987" s="1">
        <v>45141</v>
      </c>
      <c r="F1987" s="6">
        <v>8201.25</v>
      </c>
      <c r="G1987">
        <v>432</v>
      </c>
      <c r="H1987" t="s">
        <v>3</v>
      </c>
      <c r="I1987">
        <f>IF(shipments[[#This Row],[Boxes]]&gt;0,shipments[[#This Row],[Amount]]/shipments[[#This Row],[Boxes]],"NA")</f>
        <v>18.984375</v>
      </c>
      <c r="J1987" t="str">
        <f>IF(shipments[[#This Row],[Order_Status]] = "Delivered","Yes","No")</f>
        <v>Yes</v>
      </c>
      <c r="K1987" t="str">
        <f>TEXT(shipments[[#This Row],[Shipdate]],"MMMM")</f>
        <v>August</v>
      </c>
      <c r="L1987">
        <f>YEAR(shipments[[#This Row],[Shipdate]])</f>
        <v>2023</v>
      </c>
    </row>
    <row r="1988" spans="1:12" x14ac:dyDescent="0.3">
      <c r="A1988" t="s">
        <v>1992</v>
      </c>
      <c r="B1988" t="s">
        <v>7951</v>
      </c>
      <c r="C1988" t="s">
        <v>7923</v>
      </c>
      <c r="D1988" t="s">
        <v>7935</v>
      </c>
      <c r="E1988" s="1">
        <v>45173</v>
      </c>
      <c r="F1988" s="6">
        <v>7515</v>
      </c>
      <c r="G1988">
        <v>579</v>
      </c>
      <c r="H1988" t="s">
        <v>3</v>
      </c>
      <c r="I1988">
        <f>IF(shipments[[#This Row],[Boxes]]&gt;0,shipments[[#This Row],[Amount]]/shipments[[#This Row],[Boxes]],"NA")</f>
        <v>12.979274611398964</v>
      </c>
      <c r="J1988" t="str">
        <f>IF(shipments[[#This Row],[Order_Status]] = "Delivered","Yes","No")</f>
        <v>Yes</v>
      </c>
      <c r="K1988" t="str">
        <f>TEXT(shipments[[#This Row],[Shipdate]],"MMMM")</f>
        <v>September</v>
      </c>
      <c r="L1988">
        <f>YEAR(shipments[[#This Row],[Shipdate]])</f>
        <v>2023</v>
      </c>
    </row>
    <row r="1989" spans="1:12" x14ac:dyDescent="0.3">
      <c r="A1989" t="s">
        <v>1993</v>
      </c>
      <c r="B1989" t="s">
        <v>7951</v>
      </c>
      <c r="C1989" t="s">
        <v>7923</v>
      </c>
      <c r="D1989" t="s">
        <v>7935</v>
      </c>
      <c r="E1989" s="1">
        <v>45278</v>
      </c>
      <c r="F1989" s="6">
        <v>6534</v>
      </c>
      <c r="G1989">
        <v>385</v>
      </c>
      <c r="H1989" t="s">
        <v>3</v>
      </c>
      <c r="I1989">
        <f>IF(shipments[[#This Row],[Boxes]]&gt;0,shipments[[#This Row],[Amount]]/shipments[[#This Row],[Boxes]],"NA")</f>
        <v>16.971428571428572</v>
      </c>
      <c r="J1989" t="str">
        <f>IF(shipments[[#This Row],[Order_Status]] = "Delivered","Yes","No")</f>
        <v>Yes</v>
      </c>
      <c r="K1989" t="str">
        <f>TEXT(shipments[[#This Row],[Shipdate]],"MMMM")</f>
        <v>December</v>
      </c>
      <c r="L1989">
        <f>YEAR(shipments[[#This Row],[Shipdate]])</f>
        <v>2023</v>
      </c>
    </row>
    <row r="1990" spans="1:12" x14ac:dyDescent="0.3">
      <c r="A1990" s="21" t="s">
        <v>1994</v>
      </c>
      <c r="B1990" s="21" t="s">
        <v>7951</v>
      </c>
      <c r="C1990" s="21" t="s">
        <v>7923</v>
      </c>
      <c r="D1990" s="21" t="s">
        <v>7938</v>
      </c>
      <c r="E1990" s="22">
        <v>45492</v>
      </c>
      <c r="F1990" s="23">
        <v>5742</v>
      </c>
      <c r="G1990" s="21">
        <v>442</v>
      </c>
      <c r="H1990" s="21" t="s">
        <v>9</v>
      </c>
      <c r="I1990" s="21">
        <f>IF(shipments[[#This Row],[Boxes]]&gt;0,shipments[[#This Row],[Amount]]/shipments[[#This Row],[Boxes]],"NA")</f>
        <v>12.990950226244344</v>
      </c>
      <c r="J1990" s="21" t="str">
        <f>IF(shipments[[#This Row],[Order_Status]] = "Delivered","Yes","No")</f>
        <v>No</v>
      </c>
      <c r="K1990" s="21" t="str">
        <f>TEXT(shipments[[#This Row],[Shipdate]],"MMMM")</f>
        <v>July</v>
      </c>
      <c r="L1990" s="21">
        <f>YEAR(shipments[[#This Row],[Shipdate]])</f>
        <v>2024</v>
      </c>
    </row>
    <row r="1991" spans="1:12" x14ac:dyDescent="0.3">
      <c r="A1991" s="21" t="s">
        <v>1995</v>
      </c>
      <c r="B1991" s="21" t="s">
        <v>7951</v>
      </c>
      <c r="C1991" s="21" t="s">
        <v>7923</v>
      </c>
      <c r="D1991" s="21" t="s">
        <v>7934</v>
      </c>
      <c r="E1991" s="22">
        <v>45492</v>
      </c>
      <c r="F1991" s="23">
        <v>10694.25</v>
      </c>
      <c r="G1991" s="21">
        <v>669</v>
      </c>
      <c r="H1991" s="21" t="s">
        <v>9</v>
      </c>
      <c r="I1991" s="21">
        <f>IF(shipments[[#This Row],[Boxes]]&gt;0,shipments[[#This Row],[Amount]]/shipments[[#This Row],[Boxes]],"NA")</f>
        <v>15.985426008968609</v>
      </c>
      <c r="J1991" s="21" t="str">
        <f>IF(shipments[[#This Row],[Order_Status]] = "Delivered","Yes","No")</f>
        <v>No</v>
      </c>
      <c r="K1991" s="21" t="str">
        <f>TEXT(shipments[[#This Row],[Shipdate]],"MMMM")</f>
        <v>July</v>
      </c>
      <c r="L1991" s="21">
        <f>YEAR(shipments[[#This Row],[Shipdate]])</f>
        <v>2024</v>
      </c>
    </row>
    <row r="1992" spans="1:12" x14ac:dyDescent="0.3">
      <c r="A1992" t="s">
        <v>1996</v>
      </c>
      <c r="B1992" t="s">
        <v>7951</v>
      </c>
      <c r="C1992" t="s">
        <v>7923</v>
      </c>
      <c r="D1992" t="s">
        <v>7938</v>
      </c>
      <c r="E1992" s="1">
        <v>45286</v>
      </c>
      <c r="F1992" s="6">
        <v>3246.75</v>
      </c>
      <c r="G1992">
        <v>191</v>
      </c>
      <c r="H1992" t="s">
        <v>3</v>
      </c>
      <c r="I1992">
        <f>IF(shipments[[#This Row],[Boxes]]&gt;0,shipments[[#This Row],[Amount]]/shipments[[#This Row],[Boxes]],"NA")</f>
        <v>16.998691099476439</v>
      </c>
      <c r="J1992" t="str">
        <f>IF(shipments[[#This Row],[Order_Status]] = "Delivered","Yes","No")</f>
        <v>Yes</v>
      </c>
      <c r="K1992" t="str">
        <f>TEXT(shipments[[#This Row],[Shipdate]],"MMMM")</f>
        <v>December</v>
      </c>
      <c r="L1992">
        <f>YEAR(shipments[[#This Row],[Shipdate]])</f>
        <v>2023</v>
      </c>
    </row>
    <row r="1993" spans="1:12" x14ac:dyDescent="0.3">
      <c r="A1993" t="s">
        <v>1997</v>
      </c>
      <c r="B1993" t="s">
        <v>7951</v>
      </c>
      <c r="C1993" t="s">
        <v>7924</v>
      </c>
      <c r="D1993" t="s">
        <v>7938</v>
      </c>
      <c r="E1993" s="1">
        <v>45450</v>
      </c>
      <c r="F1993" s="6">
        <v>3604.5</v>
      </c>
      <c r="G1993">
        <v>401</v>
      </c>
      <c r="H1993" t="s">
        <v>3</v>
      </c>
      <c r="I1993">
        <f>IF(shipments[[#This Row],[Boxes]]&gt;0,shipments[[#This Row],[Amount]]/shipments[[#This Row],[Boxes]],"NA")</f>
        <v>8.9887780548628431</v>
      </c>
      <c r="J1993" t="str">
        <f>IF(shipments[[#This Row],[Order_Status]] = "Delivered","Yes","No")</f>
        <v>Yes</v>
      </c>
      <c r="K1993" t="str">
        <f>TEXT(shipments[[#This Row],[Shipdate]],"MMMM")</f>
        <v>June</v>
      </c>
      <c r="L1993">
        <f>YEAR(shipments[[#This Row],[Shipdate]])</f>
        <v>2024</v>
      </c>
    </row>
    <row r="1994" spans="1:12" x14ac:dyDescent="0.3">
      <c r="A1994" t="s">
        <v>1998</v>
      </c>
      <c r="B1994" t="s">
        <v>7951</v>
      </c>
      <c r="C1994" t="s">
        <v>7924</v>
      </c>
      <c r="D1994" t="s">
        <v>7935</v>
      </c>
      <c r="E1994" s="1">
        <v>45413</v>
      </c>
      <c r="F1994" s="6">
        <v>60.75</v>
      </c>
      <c r="G1994">
        <v>9</v>
      </c>
      <c r="H1994" t="s">
        <v>3</v>
      </c>
      <c r="I1994">
        <f>IF(shipments[[#This Row],[Boxes]]&gt;0,shipments[[#This Row],[Amount]]/shipments[[#This Row],[Boxes]],"NA")</f>
        <v>6.75</v>
      </c>
      <c r="J1994" t="str">
        <f>IF(shipments[[#This Row],[Order_Status]] = "Delivered","Yes","No")</f>
        <v>Yes</v>
      </c>
      <c r="K1994" t="str">
        <f>TEXT(shipments[[#This Row],[Shipdate]],"MMMM")</f>
        <v>May</v>
      </c>
      <c r="L1994">
        <f>YEAR(shipments[[#This Row],[Shipdate]])</f>
        <v>2024</v>
      </c>
    </row>
    <row r="1995" spans="1:12" x14ac:dyDescent="0.3">
      <c r="A1995" t="s">
        <v>1999</v>
      </c>
      <c r="B1995" t="s">
        <v>7951</v>
      </c>
      <c r="C1995" t="s">
        <v>7924</v>
      </c>
      <c r="D1995" t="s">
        <v>7938</v>
      </c>
      <c r="E1995" s="1">
        <v>45273</v>
      </c>
      <c r="F1995" s="6">
        <v>697.5</v>
      </c>
      <c r="G1995">
        <v>100</v>
      </c>
      <c r="H1995" t="s">
        <v>3</v>
      </c>
      <c r="I1995">
        <f>IF(shipments[[#This Row],[Boxes]]&gt;0,shipments[[#This Row],[Amount]]/shipments[[#This Row],[Boxes]],"NA")</f>
        <v>6.9749999999999996</v>
      </c>
      <c r="J1995" t="str">
        <f>IF(shipments[[#This Row],[Order_Status]] = "Delivered","Yes","No")</f>
        <v>Yes</v>
      </c>
      <c r="K1995" t="str">
        <f>TEXT(shipments[[#This Row],[Shipdate]],"MMMM")</f>
        <v>December</v>
      </c>
      <c r="L1995">
        <f>YEAR(shipments[[#This Row],[Shipdate]])</f>
        <v>2023</v>
      </c>
    </row>
    <row r="1996" spans="1:12" x14ac:dyDescent="0.3">
      <c r="A1996" s="21" t="s">
        <v>2000</v>
      </c>
      <c r="B1996" s="21" t="s">
        <v>7951</v>
      </c>
      <c r="C1996" s="21" t="s">
        <v>7925</v>
      </c>
      <c r="D1996" s="21" t="s">
        <v>7935</v>
      </c>
      <c r="E1996" s="22">
        <v>45559</v>
      </c>
      <c r="F1996" s="23">
        <v>1354.5</v>
      </c>
      <c r="G1996" s="21">
        <v>97</v>
      </c>
      <c r="H1996" s="21" t="s">
        <v>16</v>
      </c>
      <c r="I1996" s="21">
        <f>IF(shipments[[#This Row],[Boxes]]&gt;0,shipments[[#This Row],[Amount]]/shipments[[#This Row],[Boxes]],"NA")</f>
        <v>13.963917525773196</v>
      </c>
      <c r="J1996" s="21" t="str">
        <f>IF(shipments[[#This Row],[Order_Status]] = "Delivered","Yes","No")</f>
        <v>No</v>
      </c>
      <c r="K1996" s="21" t="str">
        <f>TEXT(shipments[[#This Row],[Shipdate]],"MMMM")</f>
        <v>September</v>
      </c>
      <c r="L1996" s="21">
        <f>YEAR(shipments[[#This Row],[Shipdate]])</f>
        <v>2024</v>
      </c>
    </row>
    <row r="1997" spans="1:12" x14ac:dyDescent="0.3">
      <c r="A1997" t="s">
        <v>2001</v>
      </c>
      <c r="B1997" t="s">
        <v>7951</v>
      </c>
      <c r="C1997" t="s">
        <v>7925</v>
      </c>
      <c r="D1997" t="s">
        <v>7935</v>
      </c>
      <c r="E1997" s="1">
        <v>45397</v>
      </c>
      <c r="F1997" s="6">
        <v>5370.75</v>
      </c>
      <c r="G1997">
        <v>359</v>
      </c>
      <c r="H1997" t="s">
        <v>3</v>
      </c>
      <c r="I1997">
        <f>IF(shipments[[#This Row],[Boxes]]&gt;0,shipments[[#This Row],[Amount]]/shipments[[#This Row],[Boxes]],"NA")</f>
        <v>14.960306406685238</v>
      </c>
      <c r="J1997" t="str">
        <f>IF(shipments[[#This Row],[Order_Status]] = "Delivered","Yes","No")</f>
        <v>Yes</v>
      </c>
      <c r="K1997" t="str">
        <f>TEXT(shipments[[#This Row],[Shipdate]],"MMMM")</f>
        <v>April</v>
      </c>
      <c r="L1997">
        <f>YEAR(shipments[[#This Row],[Shipdate]])</f>
        <v>2024</v>
      </c>
    </row>
    <row r="1998" spans="1:12" x14ac:dyDescent="0.3">
      <c r="A1998" t="s">
        <v>2002</v>
      </c>
      <c r="B1998" t="s">
        <v>7951</v>
      </c>
      <c r="C1998" t="s">
        <v>7926</v>
      </c>
      <c r="D1998" t="s">
        <v>7934</v>
      </c>
      <c r="E1998" s="1">
        <v>44929</v>
      </c>
      <c r="F1998" s="6">
        <v>6723</v>
      </c>
      <c r="G1998">
        <v>396</v>
      </c>
      <c r="H1998" t="s">
        <v>3</v>
      </c>
      <c r="I1998">
        <f>IF(shipments[[#This Row],[Boxes]]&gt;0,shipments[[#This Row],[Amount]]/shipments[[#This Row],[Boxes]],"NA")</f>
        <v>16.977272727272727</v>
      </c>
      <c r="J1998" t="str">
        <f>IF(shipments[[#This Row],[Order_Status]] = "Delivered","Yes","No")</f>
        <v>Yes</v>
      </c>
      <c r="K1998" t="str">
        <f>TEXT(shipments[[#This Row],[Shipdate]],"MMMM")</f>
        <v>January</v>
      </c>
      <c r="L1998">
        <f>YEAR(shipments[[#This Row],[Shipdate]])</f>
        <v>2023</v>
      </c>
    </row>
    <row r="1999" spans="1:12" x14ac:dyDescent="0.3">
      <c r="A1999" t="s">
        <v>2003</v>
      </c>
      <c r="B1999" t="s">
        <v>7951</v>
      </c>
      <c r="C1999" t="s">
        <v>7927</v>
      </c>
      <c r="D1999" t="s">
        <v>7935</v>
      </c>
      <c r="E1999" s="1">
        <v>45323</v>
      </c>
      <c r="F1999" s="6">
        <v>4313.25</v>
      </c>
      <c r="G1999">
        <v>254</v>
      </c>
      <c r="H1999" t="s">
        <v>3</v>
      </c>
      <c r="I1999">
        <f>IF(shipments[[#This Row],[Boxes]]&gt;0,shipments[[#This Row],[Amount]]/shipments[[#This Row],[Boxes]],"NA")</f>
        <v>16.981299212598426</v>
      </c>
      <c r="J1999" t="str">
        <f>IF(shipments[[#This Row],[Order_Status]] = "Delivered","Yes","No")</f>
        <v>Yes</v>
      </c>
      <c r="K1999" t="str">
        <f>TEXT(shipments[[#This Row],[Shipdate]],"MMMM")</f>
        <v>February</v>
      </c>
      <c r="L1999">
        <f>YEAR(shipments[[#This Row],[Shipdate]])</f>
        <v>2024</v>
      </c>
    </row>
    <row r="2000" spans="1:12" x14ac:dyDescent="0.3">
      <c r="A2000" t="s">
        <v>2004</v>
      </c>
      <c r="B2000" t="s">
        <v>7951</v>
      </c>
      <c r="C2000" t="s">
        <v>7927</v>
      </c>
      <c r="D2000" t="s">
        <v>7937</v>
      </c>
      <c r="E2000" s="1">
        <v>44952</v>
      </c>
      <c r="F2000" s="6">
        <v>12881.25</v>
      </c>
      <c r="G2000">
        <v>859</v>
      </c>
      <c r="H2000" t="s">
        <v>3</v>
      </c>
      <c r="I2000">
        <f>IF(shipments[[#This Row],[Boxes]]&gt;0,shipments[[#This Row],[Amount]]/shipments[[#This Row],[Boxes]],"NA")</f>
        <v>14.995634458672875</v>
      </c>
      <c r="J2000" t="str">
        <f>IF(shipments[[#This Row],[Order_Status]] = "Delivered","Yes","No")</f>
        <v>Yes</v>
      </c>
      <c r="K2000" t="str">
        <f>TEXT(shipments[[#This Row],[Shipdate]],"MMMM")</f>
        <v>January</v>
      </c>
      <c r="L2000">
        <f>YEAR(shipments[[#This Row],[Shipdate]])</f>
        <v>2023</v>
      </c>
    </row>
    <row r="2001" spans="1:12" x14ac:dyDescent="0.3">
      <c r="A2001" t="s">
        <v>2005</v>
      </c>
      <c r="B2001" t="s">
        <v>7951</v>
      </c>
      <c r="C2001" t="s">
        <v>7927</v>
      </c>
      <c r="D2001" t="s">
        <v>7937</v>
      </c>
      <c r="E2001" s="1">
        <v>45371</v>
      </c>
      <c r="F2001" s="6">
        <v>13122</v>
      </c>
      <c r="G2001">
        <v>772</v>
      </c>
      <c r="H2001" t="s">
        <v>3</v>
      </c>
      <c r="I2001">
        <f>IF(shipments[[#This Row],[Boxes]]&gt;0,shipments[[#This Row],[Amount]]/shipments[[#This Row],[Boxes]],"NA")</f>
        <v>16.997409326424872</v>
      </c>
      <c r="J2001" t="str">
        <f>IF(shipments[[#This Row],[Order_Status]] = "Delivered","Yes","No")</f>
        <v>Yes</v>
      </c>
      <c r="K2001" t="str">
        <f>TEXT(shipments[[#This Row],[Shipdate]],"MMMM")</f>
        <v>March</v>
      </c>
      <c r="L2001">
        <f>YEAR(shipments[[#This Row],[Shipdate]])</f>
        <v>2024</v>
      </c>
    </row>
    <row r="2002" spans="1:12" x14ac:dyDescent="0.3">
      <c r="A2002" t="s">
        <v>2006</v>
      </c>
      <c r="B2002" t="s">
        <v>7951</v>
      </c>
      <c r="C2002" t="s">
        <v>7927</v>
      </c>
      <c r="D2002" t="s">
        <v>7939</v>
      </c>
      <c r="E2002" s="1">
        <v>45078</v>
      </c>
      <c r="F2002" s="6">
        <v>1561.5</v>
      </c>
      <c r="G2002">
        <v>87</v>
      </c>
      <c r="H2002" t="s">
        <v>3</v>
      </c>
      <c r="I2002">
        <f>IF(shipments[[#This Row],[Boxes]]&gt;0,shipments[[#This Row],[Amount]]/shipments[[#This Row],[Boxes]],"NA")</f>
        <v>17.948275862068964</v>
      </c>
      <c r="J2002" t="str">
        <f>IF(shipments[[#This Row],[Order_Status]] = "Delivered","Yes","No")</f>
        <v>Yes</v>
      </c>
      <c r="K2002" t="str">
        <f>TEXT(shipments[[#This Row],[Shipdate]],"MMMM")</f>
        <v>June</v>
      </c>
      <c r="L2002">
        <f>YEAR(shipments[[#This Row],[Shipdate]])</f>
        <v>2023</v>
      </c>
    </row>
    <row r="2003" spans="1:12" x14ac:dyDescent="0.3">
      <c r="A2003" t="s">
        <v>2007</v>
      </c>
      <c r="B2003" t="s">
        <v>7951</v>
      </c>
      <c r="C2003" t="s">
        <v>7928</v>
      </c>
      <c r="D2003" t="s">
        <v>7934</v>
      </c>
      <c r="E2003" s="1">
        <v>45043</v>
      </c>
      <c r="F2003" s="6">
        <v>877.5</v>
      </c>
      <c r="G2003">
        <v>98</v>
      </c>
      <c r="H2003" t="s">
        <v>3</v>
      </c>
      <c r="I2003">
        <f>IF(shipments[[#This Row],[Boxes]]&gt;0,shipments[[#This Row],[Amount]]/shipments[[#This Row],[Boxes]],"NA")</f>
        <v>8.954081632653061</v>
      </c>
      <c r="J2003" t="str">
        <f>IF(shipments[[#This Row],[Order_Status]] = "Delivered","Yes","No")</f>
        <v>Yes</v>
      </c>
      <c r="K2003" t="str">
        <f>TEXT(shipments[[#This Row],[Shipdate]],"MMMM")</f>
        <v>April</v>
      </c>
      <c r="L2003">
        <f>YEAR(shipments[[#This Row],[Shipdate]])</f>
        <v>2023</v>
      </c>
    </row>
    <row r="2004" spans="1:12" x14ac:dyDescent="0.3">
      <c r="A2004" t="s">
        <v>2008</v>
      </c>
      <c r="B2004" t="s">
        <v>7951</v>
      </c>
      <c r="C2004" t="s">
        <v>7928</v>
      </c>
      <c r="D2004" t="s">
        <v>7934</v>
      </c>
      <c r="E2004" s="1">
        <v>45205</v>
      </c>
      <c r="F2004" s="6">
        <v>5395.5</v>
      </c>
      <c r="G2004">
        <v>675</v>
      </c>
      <c r="H2004" t="s">
        <v>3</v>
      </c>
      <c r="I2004">
        <f>IF(shipments[[#This Row],[Boxes]]&gt;0,shipments[[#This Row],[Amount]]/shipments[[#This Row],[Boxes]],"NA")</f>
        <v>7.9933333333333332</v>
      </c>
      <c r="J2004" t="str">
        <f>IF(shipments[[#This Row],[Order_Status]] = "Delivered","Yes","No")</f>
        <v>Yes</v>
      </c>
      <c r="K2004" t="str">
        <f>TEXT(shipments[[#This Row],[Shipdate]],"MMMM")</f>
        <v>October</v>
      </c>
      <c r="L2004">
        <f>YEAR(shipments[[#This Row],[Shipdate]])</f>
        <v>2023</v>
      </c>
    </row>
    <row r="2005" spans="1:12" x14ac:dyDescent="0.3">
      <c r="A2005" t="s">
        <v>2009</v>
      </c>
      <c r="B2005" t="s">
        <v>7951</v>
      </c>
      <c r="C2005" t="s">
        <v>7929</v>
      </c>
      <c r="D2005" t="s">
        <v>7939</v>
      </c>
      <c r="E2005" s="1">
        <v>45328</v>
      </c>
      <c r="F2005" s="6">
        <v>8658</v>
      </c>
      <c r="G2005">
        <v>788</v>
      </c>
      <c r="H2005" t="s">
        <v>3</v>
      </c>
      <c r="I2005">
        <f>IF(shipments[[#This Row],[Boxes]]&gt;0,shipments[[#This Row],[Amount]]/shipments[[#This Row],[Boxes]],"NA")</f>
        <v>10.98730964467005</v>
      </c>
      <c r="J2005" t="str">
        <f>IF(shipments[[#This Row],[Order_Status]] = "Delivered","Yes","No")</f>
        <v>Yes</v>
      </c>
      <c r="K2005" t="str">
        <f>TEXT(shipments[[#This Row],[Shipdate]],"MMMM")</f>
        <v>February</v>
      </c>
      <c r="L2005">
        <f>YEAR(shipments[[#This Row],[Shipdate]])</f>
        <v>2024</v>
      </c>
    </row>
    <row r="2006" spans="1:12" x14ac:dyDescent="0.3">
      <c r="A2006" t="s">
        <v>2010</v>
      </c>
      <c r="B2006" t="s">
        <v>7951</v>
      </c>
      <c r="C2006" t="s">
        <v>7929</v>
      </c>
      <c r="D2006" t="s">
        <v>7937</v>
      </c>
      <c r="E2006" s="1">
        <v>45082</v>
      </c>
      <c r="F2006" s="6">
        <v>8993.25</v>
      </c>
      <c r="G2006">
        <v>1125</v>
      </c>
      <c r="H2006" t="s">
        <v>3</v>
      </c>
      <c r="I2006">
        <f>IF(shipments[[#This Row],[Boxes]]&gt;0,shipments[[#This Row],[Amount]]/shipments[[#This Row],[Boxes]],"NA")</f>
        <v>7.9939999999999998</v>
      </c>
      <c r="J2006" t="str">
        <f>IF(shipments[[#This Row],[Order_Status]] = "Delivered","Yes","No")</f>
        <v>Yes</v>
      </c>
      <c r="K2006" t="str">
        <f>TEXT(shipments[[#This Row],[Shipdate]],"MMMM")</f>
        <v>June</v>
      </c>
      <c r="L2006">
        <f>YEAR(shipments[[#This Row],[Shipdate]])</f>
        <v>2023</v>
      </c>
    </row>
    <row r="2007" spans="1:12" x14ac:dyDescent="0.3">
      <c r="A2007" t="s">
        <v>2011</v>
      </c>
      <c r="B2007" t="s">
        <v>7951</v>
      </c>
      <c r="C2007" t="s">
        <v>7929</v>
      </c>
      <c r="D2007" t="s">
        <v>7939</v>
      </c>
      <c r="E2007" s="1">
        <v>45209</v>
      </c>
      <c r="F2007" s="6">
        <v>10062</v>
      </c>
      <c r="G2007">
        <v>1007</v>
      </c>
      <c r="H2007" t="s">
        <v>3</v>
      </c>
      <c r="I2007">
        <f>IF(shipments[[#This Row],[Boxes]]&gt;0,shipments[[#This Row],[Amount]]/shipments[[#This Row],[Boxes]],"NA")</f>
        <v>9.9920556107249254</v>
      </c>
      <c r="J2007" t="str">
        <f>IF(shipments[[#This Row],[Order_Status]] = "Delivered","Yes","No")</f>
        <v>Yes</v>
      </c>
      <c r="K2007" t="str">
        <f>TEXT(shipments[[#This Row],[Shipdate]],"MMMM")</f>
        <v>October</v>
      </c>
      <c r="L2007">
        <f>YEAR(shipments[[#This Row],[Shipdate]])</f>
        <v>2023</v>
      </c>
    </row>
    <row r="2008" spans="1:12" x14ac:dyDescent="0.3">
      <c r="A2008" t="s">
        <v>2012</v>
      </c>
      <c r="B2008" t="s">
        <v>7951</v>
      </c>
      <c r="C2008" t="s">
        <v>7930</v>
      </c>
      <c r="D2008" t="s">
        <v>7935</v>
      </c>
      <c r="E2008" s="1">
        <v>45224</v>
      </c>
      <c r="F2008" s="6">
        <v>1309.5</v>
      </c>
      <c r="G2008">
        <v>46</v>
      </c>
      <c r="H2008" t="s">
        <v>3</v>
      </c>
      <c r="I2008">
        <f>IF(shipments[[#This Row],[Boxes]]&gt;0,shipments[[#This Row],[Amount]]/shipments[[#This Row],[Boxes]],"NA")</f>
        <v>28.467391304347824</v>
      </c>
      <c r="J2008" t="str">
        <f>IF(shipments[[#This Row],[Order_Status]] = "Delivered","Yes","No")</f>
        <v>Yes</v>
      </c>
      <c r="K2008" t="str">
        <f>TEXT(shipments[[#This Row],[Shipdate]],"MMMM")</f>
        <v>October</v>
      </c>
      <c r="L2008">
        <f>YEAR(shipments[[#This Row],[Shipdate]])</f>
        <v>2023</v>
      </c>
    </row>
    <row r="2009" spans="1:12" x14ac:dyDescent="0.3">
      <c r="A2009" t="s">
        <v>2013</v>
      </c>
      <c r="B2009" t="s">
        <v>7951</v>
      </c>
      <c r="C2009" t="s">
        <v>7931</v>
      </c>
      <c r="D2009" t="s">
        <v>7934</v>
      </c>
      <c r="E2009" s="1">
        <v>44965</v>
      </c>
      <c r="F2009" s="6">
        <v>1932.75</v>
      </c>
      <c r="G2009">
        <v>162</v>
      </c>
      <c r="H2009" t="s">
        <v>3</v>
      </c>
      <c r="I2009">
        <f>IF(shipments[[#This Row],[Boxes]]&gt;0,shipments[[#This Row],[Amount]]/shipments[[#This Row],[Boxes]],"NA")</f>
        <v>11.930555555555555</v>
      </c>
      <c r="J2009" t="str">
        <f>IF(shipments[[#This Row],[Order_Status]] = "Delivered","Yes","No")</f>
        <v>Yes</v>
      </c>
      <c r="K2009" t="str">
        <f>TEXT(shipments[[#This Row],[Shipdate]],"MMMM")</f>
        <v>February</v>
      </c>
      <c r="L2009">
        <f>YEAR(shipments[[#This Row],[Shipdate]])</f>
        <v>2023</v>
      </c>
    </row>
    <row r="2010" spans="1:12" x14ac:dyDescent="0.3">
      <c r="A2010" t="s">
        <v>2014</v>
      </c>
      <c r="B2010" t="s">
        <v>7951</v>
      </c>
      <c r="C2010" t="s">
        <v>7931</v>
      </c>
      <c r="D2010" t="s">
        <v>7935</v>
      </c>
      <c r="E2010" s="1">
        <v>45259</v>
      </c>
      <c r="F2010" s="6">
        <v>3676.5</v>
      </c>
      <c r="G2010">
        <v>307</v>
      </c>
      <c r="H2010" t="s">
        <v>3</v>
      </c>
      <c r="I2010">
        <f>IF(shipments[[#This Row],[Boxes]]&gt;0,shipments[[#This Row],[Amount]]/shipments[[#This Row],[Boxes]],"NA")</f>
        <v>11.975570032573289</v>
      </c>
      <c r="J2010" t="str">
        <f>IF(shipments[[#This Row],[Order_Status]] = "Delivered","Yes","No")</f>
        <v>Yes</v>
      </c>
      <c r="K2010" t="str">
        <f>TEXT(shipments[[#This Row],[Shipdate]],"MMMM")</f>
        <v>November</v>
      </c>
      <c r="L2010">
        <f>YEAR(shipments[[#This Row],[Shipdate]])</f>
        <v>2023</v>
      </c>
    </row>
    <row r="2011" spans="1:12" x14ac:dyDescent="0.3">
      <c r="A2011" s="21" t="s">
        <v>2015</v>
      </c>
      <c r="B2011" s="21" t="s">
        <v>7951</v>
      </c>
      <c r="C2011" s="21" t="s">
        <v>7931</v>
      </c>
      <c r="D2011" s="21" t="s">
        <v>7937</v>
      </c>
      <c r="E2011" s="22">
        <v>45327</v>
      </c>
      <c r="F2011" s="23">
        <v>8293.5</v>
      </c>
      <c r="G2011" s="21">
        <v>830</v>
      </c>
      <c r="H2011" s="21" t="s">
        <v>25</v>
      </c>
      <c r="I2011" s="21">
        <f>IF(shipments[[#This Row],[Boxes]]&gt;0,shipments[[#This Row],[Amount]]/shipments[[#This Row],[Boxes]],"NA")</f>
        <v>9.9921686746987959</v>
      </c>
      <c r="J2011" s="21" t="str">
        <f>IF(shipments[[#This Row],[Order_Status]] = "Delivered","Yes","No")</f>
        <v>No</v>
      </c>
      <c r="K2011" s="21" t="str">
        <f>TEXT(shipments[[#This Row],[Shipdate]],"MMMM")</f>
        <v>February</v>
      </c>
      <c r="L2011" s="21">
        <f>YEAR(shipments[[#This Row],[Shipdate]])</f>
        <v>2024</v>
      </c>
    </row>
    <row r="2012" spans="1:12" x14ac:dyDescent="0.3">
      <c r="A2012" t="s">
        <v>2016</v>
      </c>
      <c r="B2012" t="s">
        <v>7951</v>
      </c>
      <c r="C2012" t="s">
        <v>7931</v>
      </c>
      <c r="D2012" t="s">
        <v>7939</v>
      </c>
      <c r="E2012" s="1">
        <v>45071</v>
      </c>
      <c r="F2012" s="6">
        <v>5863.5</v>
      </c>
      <c r="G2012">
        <v>652</v>
      </c>
      <c r="H2012" t="s">
        <v>3</v>
      </c>
      <c r="I2012">
        <f>IF(shipments[[#This Row],[Boxes]]&gt;0,shipments[[#This Row],[Amount]]/shipments[[#This Row],[Boxes]],"NA")</f>
        <v>8.9930981595092021</v>
      </c>
      <c r="J2012" t="str">
        <f>IF(shipments[[#This Row],[Order_Status]] = "Delivered","Yes","No")</f>
        <v>Yes</v>
      </c>
      <c r="K2012" t="str">
        <f>TEXT(shipments[[#This Row],[Shipdate]],"MMMM")</f>
        <v>May</v>
      </c>
      <c r="L2012">
        <f>YEAR(shipments[[#This Row],[Shipdate]])</f>
        <v>2023</v>
      </c>
    </row>
    <row r="2013" spans="1:12" x14ac:dyDescent="0.3">
      <c r="A2013" t="s">
        <v>2017</v>
      </c>
      <c r="B2013" t="s">
        <v>7951</v>
      </c>
      <c r="C2013" t="s">
        <v>7932</v>
      </c>
      <c r="D2013" t="s">
        <v>7938</v>
      </c>
      <c r="E2013" s="1">
        <v>45229</v>
      </c>
      <c r="F2013" s="6">
        <v>2715.75</v>
      </c>
      <c r="G2013">
        <v>388</v>
      </c>
      <c r="H2013" t="s">
        <v>3</v>
      </c>
      <c r="I2013">
        <f>IF(shipments[[#This Row],[Boxes]]&gt;0,shipments[[#This Row],[Amount]]/shipments[[#This Row],[Boxes]],"NA")</f>
        <v>6.9993556701030926</v>
      </c>
      <c r="J2013" t="str">
        <f>IF(shipments[[#This Row],[Order_Status]] = "Delivered","Yes","No")</f>
        <v>Yes</v>
      </c>
      <c r="K2013" t="str">
        <f>TEXT(shipments[[#This Row],[Shipdate]],"MMMM")</f>
        <v>October</v>
      </c>
      <c r="L2013">
        <f>YEAR(shipments[[#This Row],[Shipdate]])</f>
        <v>2023</v>
      </c>
    </row>
    <row r="2014" spans="1:12" x14ac:dyDescent="0.3">
      <c r="A2014" t="s">
        <v>2018</v>
      </c>
      <c r="B2014" t="s">
        <v>7951</v>
      </c>
      <c r="C2014" t="s">
        <v>7933</v>
      </c>
      <c r="D2014" t="s">
        <v>7934</v>
      </c>
      <c r="E2014" s="1">
        <v>45232</v>
      </c>
      <c r="F2014" s="6">
        <v>8257.5</v>
      </c>
      <c r="G2014">
        <v>394</v>
      </c>
      <c r="H2014" t="s">
        <v>3</v>
      </c>
      <c r="I2014">
        <f>IF(shipments[[#This Row],[Boxes]]&gt;0,shipments[[#This Row],[Amount]]/shipments[[#This Row],[Boxes]],"NA")</f>
        <v>20.958121827411169</v>
      </c>
      <c r="J2014" t="str">
        <f>IF(shipments[[#This Row],[Order_Status]] = "Delivered","Yes","No")</f>
        <v>Yes</v>
      </c>
      <c r="K2014" t="str">
        <f>TEXT(shipments[[#This Row],[Shipdate]],"MMMM")</f>
        <v>November</v>
      </c>
      <c r="L2014">
        <f>YEAR(shipments[[#This Row],[Shipdate]])</f>
        <v>2023</v>
      </c>
    </row>
    <row r="2015" spans="1:12" x14ac:dyDescent="0.3">
      <c r="A2015" t="s">
        <v>2019</v>
      </c>
      <c r="B2015" t="s">
        <v>7951</v>
      </c>
      <c r="C2015" t="s">
        <v>7933</v>
      </c>
      <c r="D2015" t="s">
        <v>7939</v>
      </c>
      <c r="E2015" s="1">
        <v>45225</v>
      </c>
      <c r="F2015" s="6">
        <v>11110.5</v>
      </c>
      <c r="G2015">
        <v>556</v>
      </c>
      <c r="H2015" t="s">
        <v>3</v>
      </c>
      <c r="I2015">
        <f>IF(shipments[[#This Row],[Boxes]]&gt;0,shipments[[#This Row],[Amount]]/shipments[[#This Row],[Boxes]],"NA")</f>
        <v>19.982913669064747</v>
      </c>
      <c r="J2015" t="str">
        <f>IF(shipments[[#This Row],[Order_Status]] = "Delivered","Yes","No")</f>
        <v>Yes</v>
      </c>
      <c r="K2015" t="str">
        <f>TEXT(shipments[[#This Row],[Shipdate]],"MMMM")</f>
        <v>October</v>
      </c>
      <c r="L2015">
        <f>YEAR(shipments[[#This Row],[Shipdate]])</f>
        <v>2023</v>
      </c>
    </row>
    <row r="2016" spans="1:12" x14ac:dyDescent="0.3">
      <c r="A2016" t="s">
        <v>2020</v>
      </c>
      <c r="B2016" t="s">
        <v>7951</v>
      </c>
      <c r="C2016" t="s">
        <v>7933</v>
      </c>
      <c r="D2016" t="s">
        <v>7938</v>
      </c>
      <c r="E2016" s="1">
        <v>45131</v>
      </c>
      <c r="F2016" s="6">
        <v>3379.5</v>
      </c>
      <c r="G2016">
        <v>188</v>
      </c>
      <c r="H2016" t="s">
        <v>3</v>
      </c>
      <c r="I2016">
        <f>IF(shipments[[#This Row],[Boxes]]&gt;0,shipments[[#This Row],[Amount]]/shipments[[#This Row],[Boxes]],"NA")</f>
        <v>17.976063829787233</v>
      </c>
      <c r="J2016" t="str">
        <f>IF(shipments[[#This Row],[Order_Status]] = "Delivered","Yes","No")</f>
        <v>Yes</v>
      </c>
      <c r="K2016" t="str">
        <f>TEXT(shipments[[#This Row],[Shipdate]],"MMMM")</f>
        <v>July</v>
      </c>
      <c r="L2016">
        <f>YEAR(shipments[[#This Row],[Shipdate]])</f>
        <v>2023</v>
      </c>
    </row>
    <row r="2017" spans="1:12" x14ac:dyDescent="0.3">
      <c r="A2017" t="s">
        <v>2021</v>
      </c>
      <c r="B2017" t="s">
        <v>7943</v>
      </c>
      <c r="C2017" t="s">
        <v>7912</v>
      </c>
      <c r="D2017" t="s">
        <v>7937</v>
      </c>
      <c r="E2017" s="1">
        <v>45275</v>
      </c>
      <c r="F2017" s="6">
        <v>6057</v>
      </c>
      <c r="G2017">
        <v>433</v>
      </c>
      <c r="H2017" t="s">
        <v>3</v>
      </c>
      <c r="I2017">
        <f>IF(shipments[[#This Row],[Boxes]]&gt;0,shipments[[#This Row],[Amount]]/shipments[[#This Row],[Boxes]],"NA")</f>
        <v>13.988452655889146</v>
      </c>
      <c r="J2017" t="str">
        <f>IF(shipments[[#This Row],[Order_Status]] = "Delivered","Yes","No")</f>
        <v>Yes</v>
      </c>
      <c r="K2017" t="str">
        <f>TEXT(shipments[[#This Row],[Shipdate]],"MMMM")</f>
        <v>December</v>
      </c>
      <c r="L2017">
        <f>YEAR(shipments[[#This Row],[Shipdate]])</f>
        <v>2023</v>
      </c>
    </row>
    <row r="2018" spans="1:12" x14ac:dyDescent="0.3">
      <c r="A2018" s="21" t="s">
        <v>2022</v>
      </c>
      <c r="B2018" s="21" t="s">
        <v>7943</v>
      </c>
      <c r="C2018" s="21" t="s">
        <v>7912</v>
      </c>
      <c r="D2018" s="21" t="s">
        <v>7939</v>
      </c>
      <c r="E2018" s="22">
        <v>45009</v>
      </c>
      <c r="F2018" s="23">
        <v>3370.5</v>
      </c>
      <c r="G2018" s="21">
        <v>241</v>
      </c>
      <c r="H2018" s="21" t="s">
        <v>25</v>
      </c>
      <c r="I2018" s="21">
        <f>IF(shipments[[#This Row],[Boxes]]&gt;0,shipments[[#This Row],[Amount]]/shipments[[#This Row],[Boxes]],"NA")</f>
        <v>13.985477178423237</v>
      </c>
      <c r="J2018" s="21" t="str">
        <f>IF(shipments[[#This Row],[Order_Status]] = "Delivered","Yes","No")</f>
        <v>No</v>
      </c>
      <c r="K2018" s="21" t="str">
        <f>TEXT(shipments[[#This Row],[Shipdate]],"MMMM")</f>
        <v>March</v>
      </c>
      <c r="L2018" s="21">
        <f>YEAR(shipments[[#This Row],[Shipdate]])</f>
        <v>2023</v>
      </c>
    </row>
    <row r="2019" spans="1:12" x14ac:dyDescent="0.3">
      <c r="A2019" t="s">
        <v>2023</v>
      </c>
      <c r="B2019" t="s">
        <v>7943</v>
      </c>
      <c r="C2019" t="s">
        <v>7912</v>
      </c>
      <c r="D2019" t="s">
        <v>7937</v>
      </c>
      <c r="E2019" s="1">
        <v>45450</v>
      </c>
      <c r="F2019" s="6">
        <v>4844.25</v>
      </c>
      <c r="G2019">
        <v>373</v>
      </c>
      <c r="H2019" t="s">
        <v>3</v>
      </c>
      <c r="I2019">
        <f>IF(shipments[[#This Row],[Boxes]]&gt;0,shipments[[#This Row],[Amount]]/shipments[[#This Row],[Boxes]],"NA")</f>
        <v>12.987265415549597</v>
      </c>
      <c r="J2019" t="str">
        <f>IF(shipments[[#This Row],[Order_Status]] = "Delivered","Yes","No")</f>
        <v>Yes</v>
      </c>
      <c r="K2019" t="str">
        <f>TEXT(shipments[[#This Row],[Shipdate]],"MMMM")</f>
        <v>June</v>
      </c>
      <c r="L2019">
        <f>YEAR(shipments[[#This Row],[Shipdate]])</f>
        <v>2024</v>
      </c>
    </row>
    <row r="2020" spans="1:12" x14ac:dyDescent="0.3">
      <c r="A2020" t="s">
        <v>2024</v>
      </c>
      <c r="B2020" t="s">
        <v>7943</v>
      </c>
      <c r="C2020" t="s">
        <v>7912</v>
      </c>
      <c r="D2020" t="s">
        <v>7936</v>
      </c>
      <c r="E2020" s="1">
        <v>45167</v>
      </c>
      <c r="F2020" s="6">
        <v>5404.5</v>
      </c>
      <c r="G2020">
        <v>416</v>
      </c>
      <c r="H2020" t="s">
        <v>3</v>
      </c>
      <c r="I2020">
        <f>IF(shipments[[#This Row],[Boxes]]&gt;0,shipments[[#This Row],[Amount]]/shipments[[#This Row],[Boxes]],"NA")</f>
        <v>12.991586538461538</v>
      </c>
      <c r="J2020" t="str">
        <f>IF(shipments[[#This Row],[Order_Status]] = "Delivered","Yes","No")</f>
        <v>Yes</v>
      </c>
      <c r="K2020" t="str">
        <f>TEXT(shipments[[#This Row],[Shipdate]],"MMMM")</f>
        <v>August</v>
      </c>
      <c r="L2020">
        <f>YEAR(shipments[[#This Row],[Shipdate]])</f>
        <v>2023</v>
      </c>
    </row>
    <row r="2021" spans="1:12" x14ac:dyDescent="0.3">
      <c r="A2021" t="s">
        <v>2025</v>
      </c>
      <c r="B2021" t="s">
        <v>7943</v>
      </c>
      <c r="C2021" t="s">
        <v>7913</v>
      </c>
      <c r="D2021" t="s">
        <v>7935</v>
      </c>
      <c r="E2021" s="1">
        <v>44963</v>
      </c>
      <c r="F2021" s="6">
        <v>3730.5</v>
      </c>
      <c r="G2021">
        <v>267</v>
      </c>
      <c r="H2021" t="s">
        <v>3</v>
      </c>
      <c r="I2021">
        <f>IF(shipments[[#This Row],[Boxes]]&gt;0,shipments[[#This Row],[Amount]]/shipments[[#This Row],[Boxes]],"NA")</f>
        <v>13.97191011235955</v>
      </c>
      <c r="J2021" t="str">
        <f>IF(shipments[[#This Row],[Order_Status]] = "Delivered","Yes","No")</f>
        <v>Yes</v>
      </c>
      <c r="K2021" t="str">
        <f>TEXT(shipments[[#This Row],[Shipdate]],"MMMM")</f>
        <v>February</v>
      </c>
      <c r="L2021">
        <f>YEAR(shipments[[#This Row],[Shipdate]])</f>
        <v>2023</v>
      </c>
    </row>
    <row r="2022" spans="1:12" x14ac:dyDescent="0.3">
      <c r="A2022" t="s">
        <v>2026</v>
      </c>
      <c r="B2022" t="s">
        <v>7943</v>
      </c>
      <c r="C2022" t="s">
        <v>7913</v>
      </c>
      <c r="D2022" t="s">
        <v>7935</v>
      </c>
      <c r="E2022" s="1">
        <v>45020</v>
      </c>
      <c r="F2022" s="6">
        <v>5465.25</v>
      </c>
      <c r="G2022">
        <v>342</v>
      </c>
      <c r="H2022" t="s">
        <v>3</v>
      </c>
      <c r="I2022">
        <f>IF(shipments[[#This Row],[Boxes]]&gt;0,shipments[[#This Row],[Amount]]/shipments[[#This Row],[Boxes]],"NA")</f>
        <v>15.980263157894736</v>
      </c>
      <c r="J2022" t="str">
        <f>IF(shipments[[#This Row],[Order_Status]] = "Delivered","Yes","No")</f>
        <v>Yes</v>
      </c>
      <c r="K2022" t="str">
        <f>TEXT(shipments[[#This Row],[Shipdate]],"MMMM")</f>
        <v>April</v>
      </c>
      <c r="L2022">
        <f>YEAR(shipments[[#This Row],[Shipdate]])</f>
        <v>2023</v>
      </c>
    </row>
    <row r="2023" spans="1:12" x14ac:dyDescent="0.3">
      <c r="A2023" t="s">
        <v>2027</v>
      </c>
      <c r="B2023" t="s">
        <v>7943</v>
      </c>
      <c r="C2023" t="s">
        <v>7914</v>
      </c>
      <c r="D2023" t="s">
        <v>7939</v>
      </c>
      <c r="E2023" s="1">
        <v>45093</v>
      </c>
      <c r="F2023" s="6">
        <v>12100.5</v>
      </c>
      <c r="G2023">
        <v>1211</v>
      </c>
      <c r="H2023" t="s">
        <v>3</v>
      </c>
      <c r="I2023">
        <f>IF(shipments[[#This Row],[Boxes]]&gt;0,shipments[[#This Row],[Amount]]/shipments[[#This Row],[Boxes]],"NA")</f>
        <v>9.9921552436003296</v>
      </c>
      <c r="J2023" t="str">
        <f>IF(shipments[[#This Row],[Order_Status]] = "Delivered","Yes","No")</f>
        <v>Yes</v>
      </c>
      <c r="K2023" t="str">
        <f>TEXT(shipments[[#This Row],[Shipdate]],"MMMM")</f>
        <v>June</v>
      </c>
      <c r="L2023">
        <f>YEAR(shipments[[#This Row],[Shipdate]])</f>
        <v>2023</v>
      </c>
    </row>
    <row r="2024" spans="1:12" x14ac:dyDescent="0.3">
      <c r="A2024" t="s">
        <v>2028</v>
      </c>
      <c r="B2024" t="s">
        <v>7943</v>
      </c>
      <c r="C2024" t="s">
        <v>7915</v>
      </c>
      <c r="D2024" t="s">
        <v>7935</v>
      </c>
      <c r="E2024" s="1">
        <v>45007</v>
      </c>
      <c r="F2024" s="6">
        <v>389.25</v>
      </c>
      <c r="G2024">
        <v>65</v>
      </c>
      <c r="H2024" t="s">
        <v>3</v>
      </c>
      <c r="I2024">
        <f>IF(shipments[[#This Row],[Boxes]]&gt;0,shipments[[#This Row],[Amount]]/shipments[[#This Row],[Boxes]],"NA")</f>
        <v>5.9884615384615385</v>
      </c>
      <c r="J2024" t="str">
        <f>IF(shipments[[#This Row],[Order_Status]] = "Delivered","Yes","No")</f>
        <v>Yes</v>
      </c>
      <c r="K2024" t="str">
        <f>TEXT(shipments[[#This Row],[Shipdate]],"MMMM")</f>
        <v>March</v>
      </c>
      <c r="L2024">
        <f>YEAR(shipments[[#This Row],[Shipdate]])</f>
        <v>2023</v>
      </c>
    </row>
    <row r="2025" spans="1:12" x14ac:dyDescent="0.3">
      <c r="A2025" t="s">
        <v>2029</v>
      </c>
      <c r="B2025" t="s">
        <v>7943</v>
      </c>
      <c r="C2025" t="s">
        <v>7915</v>
      </c>
      <c r="D2025" t="s">
        <v>7935</v>
      </c>
      <c r="E2025" s="1">
        <v>45063</v>
      </c>
      <c r="F2025" s="6">
        <v>6178.5</v>
      </c>
      <c r="G2025">
        <v>1236</v>
      </c>
      <c r="H2025" t="s">
        <v>3</v>
      </c>
      <c r="I2025">
        <f>IF(shipments[[#This Row],[Boxes]]&gt;0,shipments[[#This Row],[Amount]]/shipments[[#This Row],[Boxes]],"NA")</f>
        <v>4.9987864077669899</v>
      </c>
      <c r="J2025" t="str">
        <f>IF(shipments[[#This Row],[Order_Status]] = "Delivered","Yes","No")</f>
        <v>Yes</v>
      </c>
      <c r="K2025" t="str">
        <f>TEXT(shipments[[#This Row],[Shipdate]],"MMMM")</f>
        <v>May</v>
      </c>
      <c r="L2025">
        <f>YEAR(shipments[[#This Row],[Shipdate]])</f>
        <v>2023</v>
      </c>
    </row>
    <row r="2026" spans="1:12" x14ac:dyDescent="0.3">
      <c r="A2026" t="s">
        <v>2030</v>
      </c>
      <c r="B2026" t="s">
        <v>7943</v>
      </c>
      <c r="C2026" t="s">
        <v>7915</v>
      </c>
      <c r="D2026" t="s">
        <v>7939</v>
      </c>
      <c r="E2026" s="1">
        <v>45155</v>
      </c>
      <c r="F2026" s="6">
        <v>2747.25</v>
      </c>
      <c r="G2026">
        <v>393</v>
      </c>
      <c r="H2026" t="s">
        <v>3</v>
      </c>
      <c r="I2026">
        <f>IF(shipments[[#This Row],[Boxes]]&gt;0,shipments[[#This Row],[Amount]]/shipments[[#This Row],[Boxes]],"NA")</f>
        <v>6.9904580152671754</v>
      </c>
      <c r="J2026" t="str">
        <f>IF(shipments[[#This Row],[Order_Status]] = "Delivered","Yes","No")</f>
        <v>Yes</v>
      </c>
      <c r="K2026" t="str">
        <f>TEXT(shipments[[#This Row],[Shipdate]],"MMMM")</f>
        <v>August</v>
      </c>
      <c r="L2026">
        <f>YEAR(shipments[[#This Row],[Shipdate]])</f>
        <v>2023</v>
      </c>
    </row>
    <row r="2027" spans="1:12" x14ac:dyDescent="0.3">
      <c r="A2027" s="21" t="s">
        <v>2031</v>
      </c>
      <c r="B2027" s="21" t="s">
        <v>7943</v>
      </c>
      <c r="C2027" s="21" t="s">
        <v>7915</v>
      </c>
      <c r="D2027" s="21" t="s">
        <v>7935</v>
      </c>
      <c r="E2027" s="22">
        <v>45496</v>
      </c>
      <c r="F2027" s="23">
        <v>8354.25</v>
      </c>
      <c r="G2027" s="21">
        <v>1045</v>
      </c>
      <c r="H2027" s="21" t="s">
        <v>9</v>
      </c>
      <c r="I2027" s="21">
        <f>IF(shipments[[#This Row],[Boxes]]&gt;0,shipments[[#This Row],[Amount]]/shipments[[#This Row],[Boxes]],"NA")</f>
        <v>7.9944976076555028</v>
      </c>
      <c r="J2027" s="21" t="str">
        <f>IF(shipments[[#This Row],[Order_Status]] = "Delivered","Yes","No")</f>
        <v>No</v>
      </c>
      <c r="K2027" s="21" t="str">
        <f>TEXT(shipments[[#This Row],[Shipdate]],"MMMM")</f>
        <v>July</v>
      </c>
      <c r="L2027" s="21">
        <f>YEAR(shipments[[#This Row],[Shipdate]])</f>
        <v>2024</v>
      </c>
    </row>
    <row r="2028" spans="1:12" x14ac:dyDescent="0.3">
      <c r="A2028" t="s">
        <v>2032</v>
      </c>
      <c r="B2028" t="s">
        <v>7943</v>
      </c>
      <c r="C2028" t="s">
        <v>7915</v>
      </c>
      <c r="D2028" t="s">
        <v>7938</v>
      </c>
      <c r="E2028" s="1">
        <v>45196</v>
      </c>
      <c r="F2028" s="6">
        <v>6882.75</v>
      </c>
      <c r="G2028">
        <v>765</v>
      </c>
      <c r="H2028" t="s">
        <v>3</v>
      </c>
      <c r="I2028">
        <f>IF(shipments[[#This Row],[Boxes]]&gt;0,shipments[[#This Row],[Amount]]/shipments[[#This Row],[Boxes]],"NA")</f>
        <v>8.9970588235294109</v>
      </c>
      <c r="J2028" t="str">
        <f>IF(shipments[[#This Row],[Order_Status]] = "Delivered","Yes","No")</f>
        <v>Yes</v>
      </c>
      <c r="K2028" t="str">
        <f>TEXT(shipments[[#This Row],[Shipdate]],"MMMM")</f>
        <v>September</v>
      </c>
      <c r="L2028">
        <f>YEAR(shipments[[#This Row],[Shipdate]])</f>
        <v>2023</v>
      </c>
    </row>
    <row r="2029" spans="1:12" x14ac:dyDescent="0.3">
      <c r="A2029" s="21" t="s">
        <v>2033</v>
      </c>
      <c r="B2029" s="21" t="s">
        <v>7943</v>
      </c>
      <c r="C2029" s="21" t="s">
        <v>7916</v>
      </c>
      <c r="D2029" s="21" t="s">
        <v>7939</v>
      </c>
      <c r="E2029" s="22">
        <v>45478</v>
      </c>
      <c r="F2029" s="23">
        <v>5775.75</v>
      </c>
      <c r="G2029" s="21">
        <v>722</v>
      </c>
      <c r="H2029" s="21" t="s">
        <v>9</v>
      </c>
      <c r="I2029" s="21">
        <f>IF(shipments[[#This Row],[Boxes]]&gt;0,shipments[[#This Row],[Amount]]/shipments[[#This Row],[Boxes]],"NA")</f>
        <v>7.9996537396121887</v>
      </c>
      <c r="J2029" s="21" t="str">
        <f>IF(shipments[[#This Row],[Order_Status]] = "Delivered","Yes","No")</f>
        <v>No</v>
      </c>
      <c r="K2029" s="21" t="str">
        <f>TEXT(shipments[[#This Row],[Shipdate]],"MMMM")</f>
        <v>July</v>
      </c>
      <c r="L2029" s="21">
        <f>YEAR(shipments[[#This Row],[Shipdate]])</f>
        <v>2024</v>
      </c>
    </row>
    <row r="2030" spans="1:12" x14ac:dyDescent="0.3">
      <c r="A2030" t="s">
        <v>2034</v>
      </c>
      <c r="B2030" t="s">
        <v>7943</v>
      </c>
      <c r="C2030" t="s">
        <v>7916</v>
      </c>
      <c r="D2030" t="s">
        <v>7934</v>
      </c>
      <c r="E2030" s="1">
        <v>45337</v>
      </c>
      <c r="F2030" s="6">
        <v>211.5</v>
      </c>
      <c r="G2030">
        <v>43</v>
      </c>
      <c r="H2030" t="s">
        <v>3</v>
      </c>
      <c r="I2030">
        <f>IF(shipments[[#This Row],[Boxes]]&gt;0,shipments[[#This Row],[Amount]]/shipments[[#This Row],[Boxes]],"NA")</f>
        <v>4.9186046511627906</v>
      </c>
      <c r="J2030" t="str">
        <f>IF(shipments[[#This Row],[Order_Status]] = "Delivered","Yes","No")</f>
        <v>Yes</v>
      </c>
      <c r="K2030" t="str">
        <f>TEXT(shipments[[#This Row],[Shipdate]],"MMMM")</f>
        <v>February</v>
      </c>
      <c r="L2030">
        <f>YEAR(shipments[[#This Row],[Shipdate]])</f>
        <v>2024</v>
      </c>
    </row>
    <row r="2031" spans="1:12" x14ac:dyDescent="0.3">
      <c r="A2031" t="s">
        <v>2035</v>
      </c>
      <c r="B2031" t="s">
        <v>7943</v>
      </c>
      <c r="C2031" t="s">
        <v>7916</v>
      </c>
      <c r="D2031" t="s">
        <v>7935</v>
      </c>
      <c r="E2031" s="1">
        <v>45432</v>
      </c>
      <c r="F2031" s="6">
        <v>2868.75</v>
      </c>
      <c r="G2031">
        <v>574</v>
      </c>
      <c r="H2031" t="s">
        <v>3</v>
      </c>
      <c r="I2031">
        <f>IF(shipments[[#This Row],[Boxes]]&gt;0,shipments[[#This Row],[Amount]]/shipments[[#This Row],[Boxes]],"NA")</f>
        <v>4.9978222996515678</v>
      </c>
      <c r="J2031" t="str">
        <f>IF(shipments[[#This Row],[Order_Status]] = "Delivered","Yes","No")</f>
        <v>Yes</v>
      </c>
      <c r="K2031" t="str">
        <f>TEXT(shipments[[#This Row],[Shipdate]],"MMMM")</f>
        <v>May</v>
      </c>
      <c r="L2031">
        <f>YEAR(shipments[[#This Row],[Shipdate]])</f>
        <v>2024</v>
      </c>
    </row>
    <row r="2032" spans="1:12" x14ac:dyDescent="0.3">
      <c r="A2032" t="s">
        <v>2036</v>
      </c>
      <c r="B2032" t="s">
        <v>7943</v>
      </c>
      <c r="C2032" t="s">
        <v>7916</v>
      </c>
      <c r="D2032" t="s">
        <v>7939</v>
      </c>
      <c r="E2032" s="1">
        <v>45413</v>
      </c>
      <c r="F2032" s="6">
        <v>819</v>
      </c>
      <c r="G2032">
        <v>91</v>
      </c>
      <c r="H2032" t="s">
        <v>3</v>
      </c>
      <c r="I2032">
        <f>IF(shipments[[#This Row],[Boxes]]&gt;0,shipments[[#This Row],[Amount]]/shipments[[#This Row],[Boxes]],"NA")</f>
        <v>9</v>
      </c>
      <c r="J2032" t="str">
        <f>IF(shipments[[#This Row],[Order_Status]] = "Delivered","Yes","No")</f>
        <v>Yes</v>
      </c>
      <c r="K2032" t="str">
        <f>TEXT(shipments[[#This Row],[Shipdate]],"MMMM")</f>
        <v>May</v>
      </c>
      <c r="L2032">
        <f>YEAR(shipments[[#This Row],[Shipdate]])</f>
        <v>2024</v>
      </c>
    </row>
    <row r="2033" spans="1:12" x14ac:dyDescent="0.3">
      <c r="A2033" t="s">
        <v>2037</v>
      </c>
      <c r="B2033" t="s">
        <v>7943</v>
      </c>
      <c r="C2033" t="s">
        <v>7916</v>
      </c>
      <c r="D2033" t="s">
        <v>7935</v>
      </c>
      <c r="E2033" s="1">
        <v>45134</v>
      </c>
      <c r="F2033" s="6">
        <v>6277.5</v>
      </c>
      <c r="G2033">
        <v>1047</v>
      </c>
      <c r="H2033" t="s">
        <v>3</v>
      </c>
      <c r="I2033">
        <f>IF(shipments[[#This Row],[Boxes]]&gt;0,shipments[[#This Row],[Amount]]/shipments[[#This Row],[Boxes]],"NA")</f>
        <v>5.9957020057306591</v>
      </c>
      <c r="J2033" t="str">
        <f>IF(shipments[[#This Row],[Order_Status]] = "Delivered","Yes","No")</f>
        <v>Yes</v>
      </c>
      <c r="K2033" t="str">
        <f>TEXT(shipments[[#This Row],[Shipdate]],"MMMM")</f>
        <v>July</v>
      </c>
      <c r="L2033">
        <f>YEAR(shipments[[#This Row],[Shipdate]])</f>
        <v>2023</v>
      </c>
    </row>
    <row r="2034" spans="1:12" x14ac:dyDescent="0.3">
      <c r="A2034" t="s">
        <v>2038</v>
      </c>
      <c r="B2034" t="s">
        <v>7943</v>
      </c>
      <c r="C2034" t="s">
        <v>7917</v>
      </c>
      <c r="D2034" t="s">
        <v>7938</v>
      </c>
      <c r="E2034" s="1">
        <v>45344</v>
      </c>
      <c r="F2034" s="6">
        <v>4702.5</v>
      </c>
      <c r="G2034">
        <v>181</v>
      </c>
      <c r="H2034" t="s">
        <v>3</v>
      </c>
      <c r="I2034">
        <f>IF(shipments[[#This Row],[Boxes]]&gt;0,shipments[[#This Row],[Amount]]/shipments[[#This Row],[Boxes]],"NA")</f>
        <v>25.980662983425415</v>
      </c>
      <c r="J2034" t="str">
        <f>IF(shipments[[#This Row],[Order_Status]] = "Delivered","Yes","No")</f>
        <v>Yes</v>
      </c>
      <c r="K2034" t="str">
        <f>TEXT(shipments[[#This Row],[Shipdate]],"MMMM")</f>
        <v>February</v>
      </c>
      <c r="L2034">
        <f>YEAR(shipments[[#This Row],[Shipdate]])</f>
        <v>2024</v>
      </c>
    </row>
    <row r="2035" spans="1:12" x14ac:dyDescent="0.3">
      <c r="A2035" t="s">
        <v>2039</v>
      </c>
      <c r="B2035" t="s">
        <v>7943</v>
      </c>
      <c r="C2035" t="s">
        <v>7918</v>
      </c>
      <c r="D2035" t="s">
        <v>7938</v>
      </c>
      <c r="E2035" s="1">
        <v>45278</v>
      </c>
      <c r="F2035" s="6">
        <v>3593.25</v>
      </c>
      <c r="G2035">
        <v>139</v>
      </c>
      <c r="H2035" t="s">
        <v>3</v>
      </c>
      <c r="I2035">
        <f>IF(shipments[[#This Row],[Boxes]]&gt;0,shipments[[#This Row],[Amount]]/shipments[[#This Row],[Boxes]],"NA")</f>
        <v>25.850719424460433</v>
      </c>
      <c r="J2035" t="str">
        <f>IF(shipments[[#This Row],[Order_Status]] = "Delivered","Yes","No")</f>
        <v>Yes</v>
      </c>
      <c r="K2035" t="str">
        <f>TEXT(shipments[[#This Row],[Shipdate]],"MMMM")</f>
        <v>December</v>
      </c>
      <c r="L2035">
        <f>YEAR(shipments[[#This Row],[Shipdate]])</f>
        <v>2023</v>
      </c>
    </row>
    <row r="2036" spans="1:12" x14ac:dyDescent="0.3">
      <c r="A2036" s="21" t="s">
        <v>2040</v>
      </c>
      <c r="B2036" s="21" t="s">
        <v>7943</v>
      </c>
      <c r="C2036" s="21" t="s">
        <v>7918</v>
      </c>
      <c r="D2036" s="21" t="s">
        <v>7936</v>
      </c>
      <c r="E2036" s="22">
        <v>45121</v>
      </c>
      <c r="F2036" s="23">
        <v>5451.75</v>
      </c>
      <c r="G2036" s="21">
        <v>210</v>
      </c>
      <c r="H2036" s="21" t="s">
        <v>25</v>
      </c>
      <c r="I2036" s="21">
        <f>IF(shipments[[#This Row],[Boxes]]&gt;0,shipments[[#This Row],[Amount]]/shipments[[#This Row],[Boxes]],"NA")</f>
        <v>25.960714285714285</v>
      </c>
      <c r="J2036" s="21" t="str">
        <f>IF(shipments[[#This Row],[Order_Status]] = "Delivered","Yes","No")</f>
        <v>No</v>
      </c>
      <c r="K2036" s="21" t="str">
        <f>TEXT(shipments[[#This Row],[Shipdate]],"MMMM")</f>
        <v>July</v>
      </c>
      <c r="L2036" s="21">
        <f>YEAR(shipments[[#This Row],[Shipdate]])</f>
        <v>2023</v>
      </c>
    </row>
    <row r="2037" spans="1:12" x14ac:dyDescent="0.3">
      <c r="A2037" t="s">
        <v>2041</v>
      </c>
      <c r="B2037" t="s">
        <v>7943</v>
      </c>
      <c r="C2037" t="s">
        <v>7918</v>
      </c>
      <c r="D2037" t="s">
        <v>7939</v>
      </c>
      <c r="E2037" s="1">
        <v>45197</v>
      </c>
      <c r="F2037" s="6">
        <v>4779</v>
      </c>
      <c r="G2037">
        <v>192</v>
      </c>
      <c r="H2037" t="s">
        <v>3</v>
      </c>
      <c r="I2037">
        <f>IF(shipments[[#This Row],[Boxes]]&gt;0,shipments[[#This Row],[Amount]]/shipments[[#This Row],[Boxes]],"NA")</f>
        <v>24.890625</v>
      </c>
      <c r="J2037" t="str">
        <f>IF(shipments[[#This Row],[Order_Status]] = "Delivered","Yes","No")</f>
        <v>Yes</v>
      </c>
      <c r="K2037" t="str">
        <f>TEXT(shipments[[#This Row],[Shipdate]],"MMMM")</f>
        <v>September</v>
      </c>
      <c r="L2037">
        <f>YEAR(shipments[[#This Row],[Shipdate]])</f>
        <v>2023</v>
      </c>
    </row>
    <row r="2038" spans="1:12" x14ac:dyDescent="0.3">
      <c r="A2038" s="21" t="s">
        <v>2042</v>
      </c>
      <c r="B2038" s="21" t="s">
        <v>7943</v>
      </c>
      <c r="C2038" s="21" t="s">
        <v>7918</v>
      </c>
      <c r="D2038" s="21" t="s">
        <v>7934</v>
      </c>
      <c r="E2038" s="22">
        <v>45499</v>
      </c>
      <c r="F2038" s="23">
        <v>5539.5</v>
      </c>
      <c r="G2038" s="21">
        <v>206</v>
      </c>
      <c r="H2038" s="21" t="s">
        <v>9</v>
      </c>
      <c r="I2038" s="21">
        <f>IF(shipments[[#This Row],[Boxes]]&gt;0,shipments[[#This Row],[Amount]]/shipments[[#This Row],[Boxes]],"NA")</f>
        <v>26.890776699029125</v>
      </c>
      <c r="J2038" s="21" t="str">
        <f>IF(shipments[[#This Row],[Order_Status]] = "Delivered","Yes","No")</f>
        <v>No</v>
      </c>
      <c r="K2038" s="21" t="str">
        <f>TEXT(shipments[[#This Row],[Shipdate]],"MMMM")</f>
        <v>July</v>
      </c>
      <c r="L2038" s="21">
        <f>YEAR(shipments[[#This Row],[Shipdate]])</f>
        <v>2024</v>
      </c>
    </row>
    <row r="2039" spans="1:12" x14ac:dyDescent="0.3">
      <c r="A2039" t="s">
        <v>2043</v>
      </c>
      <c r="B2039" t="s">
        <v>7943</v>
      </c>
      <c r="C2039" t="s">
        <v>7919</v>
      </c>
      <c r="D2039" t="s">
        <v>7934</v>
      </c>
      <c r="E2039" s="1">
        <v>45093</v>
      </c>
      <c r="F2039" s="6">
        <v>5172.75</v>
      </c>
      <c r="G2039">
        <v>259</v>
      </c>
      <c r="H2039" t="s">
        <v>3</v>
      </c>
      <c r="I2039">
        <f>IF(shipments[[#This Row],[Boxes]]&gt;0,shipments[[#This Row],[Amount]]/shipments[[#This Row],[Boxes]],"NA")</f>
        <v>19.972007722007721</v>
      </c>
      <c r="J2039" t="str">
        <f>IF(shipments[[#This Row],[Order_Status]] = "Delivered","Yes","No")</f>
        <v>Yes</v>
      </c>
      <c r="K2039" t="str">
        <f>TEXT(shipments[[#This Row],[Shipdate]],"MMMM")</f>
        <v>June</v>
      </c>
      <c r="L2039">
        <f>YEAR(shipments[[#This Row],[Shipdate]])</f>
        <v>2023</v>
      </c>
    </row>
    <row r="2040" spans="1:12" x14ac:dyDescent="0.3">
      <c r="A2040" t="s">
        <v>2044</v>
      </c>
      <c r="B2040" t="s">
        <v>7943</v>
      </c>
      <c r="C2040" t="s">
        <v>7919</v>
      </c>
      <c r="D2040" t="s">
        <v>7935</v>
      </c>
      <c r="E2040" s="1">
        <v>45420</v>
      </c>
      <c r="F2040" s="6">
        <v>5820.75</v>
      </c>
      <c r="G2040">
        <v>278</v>
      </c>
      <c r="H2040" t="s">
        <v>3</v>
      </c>
      <c r="I2040">
        <f>IF(shipments[[#This Row],[Boxes]]&gt;0,shipments[[#This Row],[Amount]]/shipments[[#This Row],[Boxes]],"NA")</f>
        <v>20.937949640287769</v>
      </c>
      <c r="J2040" t="str">
        <f>IF(shipments[[#This Row],[Order_Status]] = "Delivered","Yes","No")</f>
        <v>Yes</v>
      </c>
      <c r="K2040" t="str">
        <f>TEXT(shipments[[#This Row],[Shipdate]],"MMMM")</f>
        <v>May</v>
      </c>
      <c r="L2040">
        <f>YEAR(shipments[[#This Row],[Shipdate]])</f>
        <v>2024</v>
      </c>
    </row>
    <row r="2041" spans="1:12" x14ac:dyDescent="0.3">
      <c r="A2041" t="s">
        <v>2045</v>
      </c>
      <c r="B2041" t="s">
        <v>7943</v>
      </c>
      <c r="C2041" t="s">
        <v>7919</v>
      </c>
      <c r="D2041" t="s">
        <v>7939</v>
      </c>
      <c r="E2041" s="1">
        <v>44965</v>
      </c>
      <c r="F2041" s="6">
        <v>4234.5</v>
      </c>
      <c r="G2041">
        <v>236</v>
      </c>
      <c r="H2041" t="s">
        <v>3</v>
      </c>
      <c r="I2041">
        <f>IF(shipments[[#This Row],[Boxes]]&gt;0,shipments[[#This Row],[Amount]]/shipments[[#This Row],[Boxes]],"NA")</f>
        <v>17.942796610169491</v>
      </c>
      <c r="J2041" t="str">
        <f>IF(shipments[[#This Row],[Order_Status]] = "Delivered","Yes","No")</f>
        <v>Yes</v>
      </c>
      <c r="K2041" t="str">
        <f>TEXT(shipments[[#This Row],[Shipdate]],"MMMM")</f>
        <v>February</v>
      </c>
      <c r="L2041">
        <f>YEAR(shipments[[#This Row],[Shipdate]])</f>
        <v>2023</v>
      </c>
    </row>
    <row r="2042" spans="1:12" x14ac:dyDescent="0.3">
      <c r="A2042" t="s">
        <v>2046</v>
      </c>
      <c r="B2042" t="s">
        <v>7943</v>
      </c>
      <c r="C2042" t="s">
        <v>7919</v>
      </c>
      <c r="D2042" t="s">
        <v>7936</v>
      </c>
      <c r="E2042" s="1">
        <v>45118</v>
      </c>
      <c r="F2042" s="6">
        <v>11403</v>
      </c>
      <c r="G2042">
        <v>519</v>
      </c>
      <c r="H2042" t="s">
        <v>3</v>
      </c>
      <c r="I2042">
        <f>IF(shipments[[#This Row],[Boxes]]&gt;0,shipments[[#This Row],[Amount]]/shipments[[#This Row],[Boxes]],"NA")</f>
        <v>21.971098265895954</v>
      </c>
      <c r="J2042" t="str">
        <f>IF(shipments[[#This Row],[Order_Status]] = "Delivered","Yes","No")</f>
        <v>Yes</v>
      </c>
      <c r="K2042" t="str">
        <f>TEXT(shipments[[#This Row],[Shipdate]],"MMMM")</f>
        <v>July</v>
      </c>
      <c r="L2042">
        <f>YEAR(shipments[[#This Row],[Shipdate]])</f>
        <v>2023</v>
      </c>
    </row>
    <row r="2043" spans="1:12" x14ac:dyDescent="0.3">
      <c r="A2043" t="s">
        <v>2047</v>
      </c>
      <c r="B2043" t="s">
        <v>7943</v>
      </c>
      <c r="C2043" t="s">
        <v>7919</v>
      </c>
      <c r="D2043" t="s">
        <v>7934</v>
      </c>
      <c r="E2043" s="1">
        <v>45128</v>
      </c>
      <c r="F2043" s="6">
        <v>2232</v>
      </c>
      <c r="G2043">
        <v>107</v>
      </c>
      <c r="H2043" t="s">
        <v>3</v>
      </c>
      <c r="I2043">
        <f>IF(shipments[[#This Row],[Boxes]]&gt;0,shipments[[#This Row],[Amount]]/shipments[[#This Row],[Boxes]],"NA")</f>
        <v>20.859813084112151</v>
      </c>
      <c r="J2043" t="str">
        <f>IF(shipments[[#This Row],[Order_Status]] = "Delivered","Yes","No")</f>
        <v>Yes</v>
      </c>
      <c r="K2043" t="str">
        <f>TEXT(shipments[[#This Row],[Shipdate]],"MMMM")</f>
        <v>July</v>
      </c>
      <c r="L2043">
        <f>YEAR(shipments[[#This Row],[Shipdate]])</f>
        <v>2023</v>
      </c>
    </row>
    <row r="2044" spans="1:12" x14ac:dyDescent="0.3">
      <c r="A2044" t="s">
        <v>2048</v>
      </c>
      <c r="B2044" t="s">
        <v>7943</v>
      </c>
      <c r="C2044" t="s">
        <v>7919</v>
      </c>
      <c r="D2044" t="s">
        <v>7937</v>
      </c>
      <c r="E2044" s="1">
        <v>45247</v>
      </c>
      <c r="F2044" s="6">
        <v>10631.25</v>
      </c>
      <c r="G2044">
        <v>591</v>
      </c>
      <c r="H2044" t="s">
        <v>3</v>
      </c>
      <c r="I2044">
        <f>IF(shipments[[#This Row],[Boxes]]&gt;0,shipments[[#This Row],[Amount]]/shipments[[#This Row],[Boxes]],"NA")</f>
        <v>17.988578680203045</v>
      </c>
      <c r="J2044" t="str">
        <f>IF(shipments[[#This Row],[Order_Status]] = "Delivered","Yes","No")</f>
        <v>Yes</v>
      </c>
      <c r="K2044" t="str">
        <f>TEXT(shipments[[#This Row],[Shipdate]],"MMMM")</f>
        <v>November</v>
      </c>
      <c r="L2044">
        <f>YEAR(shipments[[#This Row],[Shipdate]])</f>
        <v>2023</v>
      </c>
    </row>
    <row r="2045" spans="1:12" x14ac:dyDescent="0.3">
      <c r="A2045" t="s">
        <v>2049</v>
      </c>
      <c r="B2045" t="s">
        <v>7943</v>
      </c>
      <c r="C2045" t="s">
        <v>7921</v>
      </c>
      <c r="D2045" t="s">
        <v>7937</v>
      </c>
      <c r="E2045" s="1">
        <v>45468</v>
      </c>
      <c r="F2045" s="6">
        <v>3946.5</v>
      </c>
      <c r="G2045">
        <v>329</v>
      </c>
      <c r="H2045" t="s">
        <v>3</v>
      </c>
      <c r="I2045">
        <f>IF(shipments[[#This Row],[Boxes]]&gt;0,shipments[[#This Row],[Amount]]/shipments[[#This Row],[Boxes]],"NA")</f>
        <v>11.995440729483283</v>
      </c>
      <c r="J2045" t="str">
        <f>IF(shipments[[#This Row],[Order_Status]] = "Delivered","Yes","No")</f>
        <v>Yes</v>
      </c>
      <c r="K2045" t="str">
        <f>TEXT(shipments[[#This Row],[Shipdate]],"MMMM")</f>
        <v>June</v>
      </c>
      <c r="L2045">
        <f>YEAR(shipments[[#This Row],[Shipdate]])</f>
        <v>2024</v>
      </c>
    </row>
    <row r="2046" spans="1:12" x14ac:dyDescent="0.3">
      <c r="A2046" t="s">
        <v>2050</v>
      </c>
      <c r="B2046" t="s">
        <v>7943</v>
      </c>
      <c r="C2046" t="s">
        <v>7921</v>
      </c>
      <c r="D2046" t="s">
        <v>7934</v>
      </c>
      <c r="E2046" s="1">
        <v>45453</v>
      </c>
      <c r="F2046" s="6">
        <v>10176.75</v>
      </c>
      <c r="G2046">
        <v>637</v>
      </c>
      <c r="H2046" t="s">
        <v>3</v>
      </c>
      <c r="I2046">
        <f>IF(shipments[[#This Row],[Boxes]]&gt;0,shipments[[#This Row],[Amount]]/shipments[[#This Row],[Boxes]],"NA")</f>
        <v>15.976059654631083</v>
      </c>
      <c r="J2046" t="str">
        <f>IF(shipments[[#This Row],[Order_Status]] = "Delivered","Yes","No")</f>
        <v>Yes</v>
      </c>
      <c r="K2046" t="str">
        <f>TEXT(shipments[[#This Row],[Shipdate]],"MMMM")</f>
        <v>June</v>
      </c>
      <c r="L2046">
        <f>YEAR(shipments[[#This Row],[Shipdate]])</f>
        <v>2024</v>
      </c>
    </row>
    <row r="2047" spans="1:12" x14ac:dyDescent="0.3">
      <c r="A2047" t="s">
        <v>2051</v>
      </c>
      <c r="B2047" t="s">
        <v>7943</v>
      </c>
      <c r="C2047" t="s">
        <v>7921</v>
      </c>
      <c r="D2047" t="s">
        <v>7935</v>
      </c>
      <c r="E2047" s="1">
        <v>45323</v>
      </c>
      <c r="F2047" s="6">
        <v>261</v>
      </c>
      <c r="G2047">
        <v>18</v>
      </c>
      <c r="H2047" t="s">
        <v>3</v>
      </c>
      <c r="I2047">
        <f>IF(shipments[[#This Row],[Boxes]]&gt;0,shipments[[#This Row],[Amount]]/shipments[[#This Row],[Boxes]],"NA")</f>
        <v>14.5</v>
      </c>
      <c r="J2047" t="str">
        <f>IF(shipments[[#This Row],[Order_Status]] = "Delivered","Yes","No")</f>
        <v>Yes</v>
      </c>
      <c r="K2047" t="str">
        <f>TEXT(shipments[[#This Row],[Shipdate]],"MMMM")</f>
        <v>February</v>
      </c>
      <c r="L2047">
        <f>YEAR(shipments[[#This Row],[Shipdate]])</f>
        <v>2024</v>
      </c>
    </row>
    <row r="2048" spans="1:12" x14ac:dyDescent="0.3">
      <c r="A2048" s="21" t="s">
        <v>2052</v>
      </c>
      <c r="B2048" s="21" t="s">
        <v>7943</v>
      </c>
      <c r="C2048" s="21" t="s">
        <v>7921</v>
      </c>
      <c r="D2048" s="21" t="s">
        <v>7938</v>
      </c>
      <c r="E2048" s="22">
        <v>45496</v>
      </c>
      <c r="F2048" s="23">
        <v>3222</v>
      </c>
      <c r="G2048" s="21">
        <v>248</v>
      </c>
      <c r="H2048" s="21" t="s">
        <v>9</v>
      </c>
      <c r="I2048" s="21">
        <f>IF(shipments[[#This Row],[Boxes]]&gt;0,shipments[[#This Row],[Amount]]/shipments[[#This Row],[Boxes]],"NA")</f>
        <v>12.991935483870968</v>
      </c>
      <c r="J2048" s="21" t="str">
        <f>IF(shipments[[#This Row],[Order_Status]] = "Delivered","Yes","No")</f>
        <v>No</v>
      </c>
      <c r="K2048" s="21" t="str">
        <f>TEXT(shipments[[#This Row],[Shipdate]],"MMMM")</f>
        <v>July</v>
      </c>
      <c r="L2048" s="21">
        <f>YEAR(shipments[[#This Row],[Shipdate]])</f>
        <v>2024</v>
      </c>
    </row>
    <row r="2049" spans="1:12" x14ac:dyDescent="0.3">
      <c r="A2049" t="s">
        <v>2053</v>
      </c>
      <c r="B2049" t="s">
        <v>7943</v>
      </c>
      <c r="C2049" t="s">
        <v>7921</v>
      </c>
      <c r="D2049" t="s">
        <v>7939</v>
      </c>
      <c r="E2049" s="1">
        <v>45149</v>
      </c>
      <c r="F2049" s="6">
        <v>9285.75</v>
      </c>
      <c r="G2049">
        <v>774</v>
      </c>
      <c r="H2049" t="s">
        <v>3</v>
      </c>
      <c r="I2049">
        <f>IF(shipments[[#This Row],[Boxes]]&gt;0,shipments[[#This Row],[Amount]]/shipments[[#This Row],[Boxes]],"NA")</f>
        <v>11.997093023255815</v>
      </c>
      <c r="J2049" t="str">
        <f>IF(shipments[[#This Row],[Order_Status]] = "Delivered","Yes","No")</f>
        <v>Yes</v>
      </c>
      <c r="K2049" t="str">
        <f>TEXT(shipments[[#This Row],[Shipdate]],"MMMM")</f>
        <v>August</v>
      </c>
      <c r="L2049">
        <f>YEAR(shipments[[#This Row],[Shipdate]])</f>
        <v>2023</v>
      </c>
    </row>
    <row r="2050" spans="1:12" x14ac:dyDescent="0.3">
      <c r="A2050" t="s">
        <v>2054</v>
      </c>
      <c r="B2050" t="s">
        <v>7943</v>
      </c>
      <c r="C2050" t="s">
        <v>7922</v>
      </c>
      <c r="D2050" t="s">
        <v>7936</v>
      </c>
      <c r="E2050" s="1">
        <v>44942</v>
      </c>
      <c r="F2050" s="6">
        <v>560.25</v>
      </c>
      <c r="G2050">
        <v>33</v>
      </c>
      <c r="H2050" t="s">
        <v>3</v>
      </c>
      <c r="I2050">
        <f>IF(shipments[[#This Row],[Boxes]]&gt;0,shipments[[#This Row],[Amount]]/shipments[[#This Row],[Boxes]],"NA")</f>
        <v>16.977272727272727</v>
      </c>
      <c r="J2050" t="str">
        <f>IF(shipments[[#This Row],[Order_Status]] = "Delivered","Yes","No")</f>
        <v>Yes</v>
      </c>
      <c r="K2050" t="str">
        <f>TEXT(shipments[[#This Row],[Shipdate]],"MMMM")</f>
        <v>January</v>
      </c>
      <c r="L2050">
        <f>YEAR(shipments[[#This Row],[Shipdate]])</f>
        <v>2023</v>
      </c>
    </row>
    <row r="2051" spans="1:12" x14ac:dyDescent="0.3">
      <c r="A2051" t="s">
        <v>2055</v>
      </c>
      <c r="B2051" t="s">
        <v>7943</v>
      </c>
      <c r="C2051" t="s">
        <v>7922</v>
      </c>
      <c r="D2051" t="s">
        <v>7939</v>
      </c>
      <c r="E2051" s="1">
        <v>45268</v>
      </c>
      <c r="F2051" s="6">
        <v>5517</v>
      </c>
      <c r="G2051">
        <v>263</v>
      </c>
      <c r="H2051" t="s">
        <v>3</v>
      </c>
      <c r="I2051">
        <f>IF(shipments[[#This Row],[Boxes]]&gt;0,shipments[[#This Row],[Amount]]/shipments[[#This Row],[Boxes]],"NA")</f>
        <v>20.977186311787072</v>
      </c>
      <c r="J2051" t="str">
        <f>IF(shipments[[#This Row],[Order_Status]] = "Delivered","Yes","No")</f>
        <v>Yes</v>
      </c>
      <c r="K2051" t="str">
        <f>TEXT(shipments[[#This Row],[Shipdate]],"MMMM")</f>
        <v>December</v>
      </c>
      <c r="L2051">
        <f>YEAR(shipments[[#This Row],[Shipdate]])</f>
        <v>2023</v>
      </c>
    </row>
    <row r="2052" spans="1:12" x14ac:dyDescent="0.3">
      <c r="A2052" t="s">
        <v>2056</v>
      </c>
      <c r="B2052" t="s">
        <v>7943</v>
      </c>
      <c r="C2052" t="s">
        <v>7922</v>
      </c>
      <c r="D2052" t="s">
        <v>7939</v>
      </c>
      <c r="E2052" s="1">
        <v>44963</v>
      </c>
      <c r="F2052" s="6">
        <v>4288.5</v>
      </c>
      <c r="G2052">
        <v>253</v>
      </c>
      <c r="H2052" t="s">
        <v>3</v>
      </c>
      <c r="I2052">
        <f>IF(shipments[[#This Row],[Boxes]]&gt;0,shipments[[#This Row],[Amount]]/shipments[[#This Row],[Boxes]],"NA")</f>
        <v>16.950592885375492</v>
      </c>
      <c r="J2052" t="str">
        <f>IF(shipments[[#This Row],[Order_Status]] = "Delivered","Yes","No")</f>
        <v>Yes</v>
      </c>
      <c r="K2052" t="str">
        <f>TEXT(shipments[[#This Row],[Shipdate]],"MMMM")</f>
        <v>February</v>
      </c>
      <c r="L2052">
        <f>YEAR(shipments[[#This Row],[Shipdate]])</f>
        <v>2023</v>
      </c>
    </row>
    <row r="2053" spans="1:12" x14ac:dyDescent="0.3">
      <c r="A2053" t="s">
        <v>2057</v>
      </c>
      <c r="B2053" t="s">
        <v>7943</v>
      </c>
      <c r="C2053" t="s">
        <v>7922</v>
      </c>
      <c r="D2053" t="s">
        <v>7934</v>
      </c>
      <c r="E2053" s="1">
        <v>44960</v>
      </c>
      <c r="F2053" s="6">
        <v>5872.5</v>
      </c>
      <c r="G2053">
        <v>280</v>
      </c>
      <c r="H2053" t="s">
        <v>3</v>
      </c>
      <c r="I2053">
        <f>IF(shipments[[#This Row],[Boxes]]&gt;0,shipments[[#This Row],[Amount]]/shipments[[#This Row],[Boxes]],"NA")</f>
        <v>20.973214285714285</v>
      </c>
      <c r="J2053" t="str">
        <f>IF(shipments[[#This Row],[Order_Status]] = "Delivered","Yes","No")</f>
        <v>Yes</v>
      </c>
      <c r="K2053" t="str">
        <f>TEXT(shipments[[#This Row],[Shipdate]],"MMMM")</f>
        <v>February</v>
      </c>
      <c r="L2053">
        <f>YEAR(shipments[[#This Row],[Shipdate]])</f>
        <v>2023</v>
      </c>
    </row>
    <row r="2054" spans="1:12" x14ac:dyDescent="0.3">
      <c r="A2054" s="21" t="s">
        <v>2058</v>
      </c>
      <c r="B2054" s="21" t="s">
        <v>7943</v>
      </c>
      <c r="C2054" s="21" t="s">
        <v>7923</v>
      </c>
      <c r="D2054" s="21" t="s">
        <v>7939</v>
      </c>
      <c r="E2054" s="22">
        <v>45495</v>
      </c>
      <c r="F2054" s="23">
        <v>11101.5</v>
      </c>
      <c r="G2054" s="21">
        <v>793</v>
      </c>
      <c r="H2054" s="21" t="s">
        <v>9</v>
      </c>
      <c r="I2054" s="21">
        <f>IF(shipments[[#This Row],[Boxes]]&gt;0,shipments[[#This Row],[Amount]]/shipments[[#This Row],[Boxes]],"NA")</f>
        <v>13.999369482976041</v>
      </c>
      <c r="J2054" s="21" t="str">
        <f>IF(shipments[[#This Row],[Order_Status]] = "Delivered","Yes","No")</f>
        <v>No</v>
      </c>
      <c r="K2054" s="21" t="str">
        <f>TEXT(shipments[[#This Row],[Shipdate]],"MMMM")</f>
        <v>July</v>
      </c>
      <c r="L2054" s="21">
        <f>YEAR(shipments[[#This Row],[Shipdate]])</f>
        <v>2024</v>
      </c>
    </row>
    <row r="2055" spans="1:12" x14ac:dyDescent="0.3">
      <c r="A2055" t="s">
        <v>2059</v>
      </c>
      <c r="B2055" t="s">
        <v>7943</v>
      </c>
      <c r="C2055" t="s">
        <v>7924</v>
      </c>
      <c r="D2055" t="s">
        <v>7935</v>
      </c>
      <c r="E2055" s="1">
        <v>45331</v>
      </c>
      <c r="F2055" s="6">
        <v>3856.5</v>
      </c>
      <c r="G2055">
        <v>386</v>
      </c>
      <c r="H2055" t="s">
        <v>3</v>
      </c>
      <c r="I2055">
        <f>IF(shipments[[#This Row],[Boxes]]&gt;0,shipments[[#This Row],[Amount]]/shipments[[#This Row],[Boxes]],"NA")</f>
        <v>9.9909326424870475</v>
      </c>
      <c r="J2055" t="str">
        <f>IF(shipments[[#This Row],[Order_Status]] = "Delivered","Yes","No")</f>
        <v>Yes</v>
      </c>
      <c r="K2055" t="str">
        <f>TEXT(shipments[[#This Row],[Shipdate]],"MMMM")</f>
        <v>February</v>
      </c>
      <c r="L2055">
        <f>YEAR(shipments[[#This Row],[Shipdate]])</f>
        <v>2024</v>
      </c>
    </row>
    <row r="2056" spans="1:12" x14ac:dyDescent="0.3">
      <c r="A2056" t="s">
        <v>2060</v>
      </c>
      <c r="B2056" t="s">
        <v>7943</v>
      </c>
      <c r="C2056" t="s">
        <v>7924</v>
      </c>
      <c r="D2056" t="s">
        <v>7934</v>
      </c>
      <c r="E2056" s="1">
        <v>45195</v>
      </c>
      <c r="F2056" s="6">
        <v>7276.5</v>
      </c>
      <c r="G2056">
        <v>728</v>
      </c>
      <c r="H2056" t="s">
        <v>3</v>
      </c>
      <c r="I2056">
        <f>IF(shipments[[#This Row],[Boxes]]&gt;0,shipments[[#This Row],[Amount]]/shipments[[#This Row],[Boxes]],"NA")</f>
        <v>9.9951923076923084</v>
      </c>
      <c r="J2056" t="str">
        <f>IF(shipments[[#This Row],[Order_Status]] = "Delivered","Yes","No")</f>
        <v>Yes</v>
      </c>
      <c r="K2056" t="str">
        <f>TEXT(shipments[[#This Row],[Shipdate]],"MMMM")</f>
        <v>September</v>
      </c>
      <c r="L2056">
        <f>YEAR(shipments[[#This Row],[Shipdate]])</f>
        <v>2023</v>
      </c>
    </row>
    <row r="2057" spans="1:12" x14ac:dyDescent="0.3">
      <c r="A2057" t="s">
        <v>2061</v>
      </c>
      <c r="B2057" t="s">
        <v>7943</v>
      </c>
      <c r="C2057" t="s">
        <v>7924</v>
      </c>
      <c r="D2057" t="s">
        <v>7934</v>
      </c>
      <c r="E2057" s="1">
        <v>45302</v>
      </c>
      <c r="F2057" s="6">
        <v>3397.5</v>
      </c>
      <c r="G2057">
        <v>486</v>
      </c>
      <c r="H2057" t="s">
        <v>3</v>
      </c>
      <c r="I2057">
        <f>IF(shipments[[#This Row],[Boxes]]&gt;0,shipments[[#This Row],[Amount]]/shipments[[#This Row],[Boxes]],"NA")</f>
        <v>6.9907407407407405</v>
      </c>
      <c r="J2057" t="str">
        <f>IF(shipments[[#This Row],[Order_Status]] = "Delivered","Yes","No")</f>
        <v>Yes</v>
      </c>
      <c r="K2057" t="str">
        <f>TEXT(shipments[[#This Row],[Shipdate]],"MMMM")</f>
        <v>January</v>
      </c>
      <c r="L2057">
        <f>YEAR(shipments[[#This Row],[Shipdate]])</f>
        <v>2024</v>
      </c>
    </row>
    <row r="2058" spans="1:12" x14ac:dyDescent="0.3">
      <c r="A2058" t="s">
        <v>2062</v>
      </c>
      <c r="B2058" t="s">
        <v>7943</v>
      </c>
      <c r="C2058" t="s">
        <v>7924</v>
      </c>
      <c r="D2058" t="s">
        <v>7938</v>
      </c>
      <c r="E2058" s="1">
        <v>45231</v>
      </c>
      <c r="F2058" s="6">
        <v>7308</v>
      </c>
      <c r="G2058">
        <v>1218</v>
      </c>
      <c r="H2058" t="s">
        <v>3</v>
      </c>
      <c r="I2058">
        <f>IF(shipments[[#This Row],[Boxes]]&gt;0,shipments[[#This Row],[Amount]]/shipments[[#This Row],[Boxes]],"NA")</f>
        <v>6</v>
      </c>
      <c r="J2058" t="str">
        <f>IF(shipments[[#This Row],[Order_Status]] = "Delivered","Yes","No")</f>
        <v>Yes</v>
      </c>
      <c r="K2058" t="str">
        <f>TEXT(shipments[[#This Row],[Shipdate]],"MMMM")</f>
        <v>November</v>
      </c>
      <c r="L2058">
        <f>YEAR(shipments[[#This Row],[Shipdate]])</f>
        <v>2023</v>
      </c>
    </row>
    <row r="2059" spans="1:12" x14ac:dyDescent="0.3">
      <c r="A2059" t="s">
        <v>2063</v>
      </c>
      <c r="B2059" t="s">
        <v>7943</v>
      </c>
      <c r="C2059" t="s">
        <v>7925</v>
      </c>
      <c r="D2059" t="s">
        <v>7934</v>
      </c>
      <c r="E2059" s="1">
        <v>45237</v>
      </c>
      <c r="F2059" s="6">
        <v>4342.5</v>
      </c>
      <c r="G2059">
        <v>311</v>
      </c>
      <c r="H2059" t="s">
        <v>3</v>
      </c>
      <c r="I2059">
        <f>IF(shipments[[#This Row],[Boxes]]&gt;0,shipments[[#This Row],[Amount]]/shipments[[#This Row],[Boxes]],"NA")</f>
        <v>13.963022508038586</v>
      </c>
      <c r="J2059" t="str">
        <f>IF(shipments[[#This Row],[Order_Status]] = "Delivered","Yes","No")</f>
        <v>Yes</v>
      </c>
      <c r="K2059" t="str">
        <f>TEXT(shipments[[#This Row],[Shipdate]],"MMMM")</f>
        <v>November</v>
      </c>
      <c r="L2059">
        <f>YEAR(shipments[[#This Row],[Shipdate]])</f>
        <v>2023</v>
      </c>
    </row>
    <row r="2060" spans="1:12" x14ac:dyDescent="0.3">
      <c r="A2060" t="s">
        <v>2064</v>
      </c>
      <c r="B2060" t="s">
        <v>7943</v>
      </c>
      <c r="C2060" t="s">
        <v>7925</v>
      </c>
      <c r="D2060" t="s">
        <v>7935</v>
      </c>
      <c r="E2060" s="1">
        <v>45030</v>
      </c>
      <c r="F2060" s="6">
        <v>5730.75</v>
      </c>
      <c r="G2060">
        <v>410</v>
      </c>
      <c r="H2060" t="s">
        <v>3</v>
      </c>
      <c r="I2060">
        <f>IF(shipments[[#This Row],[Boxes]]&gt;0,shipments[[#This Row],[Amount]]/shipments[[#This Row],[Boxes]],"NA")</f>
        <v>13.977439024390243</v>
      </c>
      <c r="J2060" t="str">
        <f>IF(shipments[[#This Row],[Order_Status]] = "Delivered","Yes","No")</f>
        <v>Yes</v>
      </c>
      <c r="K2060" t="str">
        <f>TEXT(shipments[[#This Row],[Shipdate]],"MMMM")</f>
        <v>April</v>
      </c>
      <c r="L2060">
        <f>YEAR(shipments[[#This Row],[Shipdate]])</f>
        <v>2023</v>
      </c>
    </row>
    <row r="2061" spans="1:12" x14ac:dyDescent="0.3">
      <c r="A2061" t="s">
        <v>2065</v>
      </c>
      <c r="B2061" t="s">
        <v>7943</v>
      </c>
      <c r="C2061" t="s">
        <v>7925</v>
      </c>
      <c r="D2061" t="s">
        <v>7937</v>
      </c>
      <c r="E2061" s="1">
        <v>44942</v>
      </c>
      <c r="F2061" s="6">
        <v>4907.25</v>
      </c>
      <c r="G2061">
        <v>289</v>
      </c>
      <c r="H2061" t="s">
        <v>3</v>
      </c>
      <c r="I2061">
        <f>IF(shipments[[#This Row],[Boxes]]&gt;0,shipments[[#This Row],[Amount]]/shipments[[#This Row],[Boxes]],"NA")</f>
        <v>16.980103806228374</v>
      </c>
      <c r="J2061" t="str">
        <f>IF(shipments[[#This Row],[Order_Status]] = "Delivered","Yes","No")</f>
        <v>Yes</v>
      </c>
      <c r="K2061" t="str">
        <f>TEXT(shipments[[#This Row],[Shipdate]],"MMMM")</f>
        <v>January</v>
      </c>
      <c r="L2061">
        <f>YEAR(shipments[[#This Row],[Shipdate]])</f>
        <v>2023</v>
      </c>
    </row>
    <row r="2062" spans="1:12" x14ac:dyDescent="0.3">
      <c r="A2062" t="s">
        <v>2066</v>
      </c>
      <c r="B2062" t="s">
        <v>7943</v>
      </c>
      <c r="C2062" t="s">
        <v>7926</v>
      </c>
      <c r="D2062" t="s">
        <v>7939</v>
      </c>
      <c r="E2062" s="1">
        <v>45328</v>
      </c>
      <c r="F2062" s="6">
        <v>7670.25</v>
      </c>
      <c r="G2062">
        <v>452</v>
      </c>
      <c r="H2062" t="s">
        <v>3</v>
      </c>
      <c r="I2062">
        <f>IF(shipments[[#This Row],[Boxes]]&gt;0,shipments[[#This Row],[Amount]]/shipments[[#This Row],[Boxes]],"NA")</f>
        <v>16.969579646017699</v>
      </c>
      <c r="J2062" t="str">
        <f>IF(shipments[[#This Row],[Order_Status]] = "Delivered","Yes","No")</f>
        <v>Yes</v>
      </c>
      <c r="K2062" t="str">
        <f>TEXT(shipments[[#This Row],[Shipdate]],"MMMM")</f>
        <v>February</v>
      </c>
      <c r="L2062">
        <f>YEAR(shipments[[#This Row],[Shipdate]])</f>
        <v>2024</v>
      </c>
    </row>
    <row r="2063" spans="1:12" x14ac:dyDescent="0.3">
      <c r="A2063" t="s">
        <v>2067</v>
      </c>
      <c r="B2063" t="s">
        <v>7943</v>
      </c>
      <c r="C2063" t="s">
        <v>7926</v>
      </c>
      <c r="D2063" t="s">
        <v>7935</v>
      </c>
      <c r="E2063" s="1">
        <v>45125</v>
      </c>
      <c r="F2063" s="6">
        <v>9252</v>
      </c>
      <c r="G2063">
        <v>487</v>
      </c>
      <c r="H2063" t="s">
        <v>3</v>
      </c>
      <c r="I2063">
        <f>IF(shipments[[#This Row],[Boxes]]&gt;0,shipments[[#This Row],[Amount]]/shipments[[#This Row],[Boxes]],"NA")</f>
        <v>18.997946611909651</v>
      </c>
      <c r="J2063" t="str">
        <f>IF(shipments[[#This Row],[Order_Status]] = "Delivered","Yes","No")</f>
        <v>Yes</v>
      </c>
      <c r="K2063" t="str">
        <f>TEXT(shipments[[#This Row],[Shipdate]],"MMMM")</f>
        <v>July</v>
      </c>
      <c r="L2063">
        <f>YEAR(shipments[[#This Row],[Shipdate]])</f>
        <v>2023</v>
      </c>
    </row>
    <row r="2064" spans="1:12" x14ac:dyDescent="0.3">
      <c r="A2064" t="s">
        <v>2068</v>
      </c>
      <c r="B2064" t="s">
        <v>7943</v>
      </c>
      <c r="C2064" t="s">
        <v>7926</v>
      </c>
      <c r="D2064" t="s">
        <v>7936</v>
      </c>
      <c r="E2064" s="1">
        <v>45455</v>
      </c>
      <c r="F2064" s="6">
        <v>1813.5</v>
      </c>
      <c r="G2064">
        <v>87</v>
      </c>
      <c r="H2064" t="s">
        <v>3</v>
      </c>
      <c r="I2064">
        <f>IF(shipments[[#This Row],[Boxes]]&gt;0,shipments[[#This Row],[Amount]]/shipments[[#This Row],[Boxes]],"NA")</f>
        <v>20.844827586206897</v>
      </c>
      <c r="J2064" t="str">
        <f>IF(shipments[[#This Row],[Order_Status]] = "Delivered","Yes","No")</f>
        <v>Yes</v>
      </c>
      <c r="K2064" t="str">
        <f>TEXT(shipments[[#This Row],[Shipdate]],"MMMM")</f>
        <v>June</v>
      </c>
      <c r="L2064">
        <f>YEAR(shipments[[#This Row],[Shipdate]])</f>
        <v>2024</v>
      </c>
    </row>
    <row r="2065" spans="1:12" x14ac:dyDescent="0.3">
      <c r="A2065" t="s">
        <v>2069</v>
      </c>
      <c r="B2065" t="s">
        <v>7943</v>
      </c>
      <c r="C2065" t="s">
        <v>7926</v>
      </c>
      <c r="D2065" t="s">
        <v>7937</v>
      </c>
      <c r="E2065" s="1">
        <v>45055</v>
      </c>
      <c r="F2065" s="6">
        <v>3746.25</v>
      </c>
      <c r="G2065">
        <v>188</v>
      </c>
      <c r="H2065" t="s">
        <v>3</v>
      </c>
      <c r="I2065">
        <f>IF(shipments[[#This Row],[Boxes]]&gt;0,shipments[[#This Row],[Amount]]/shipments[[#This Row],[Boxes]],"NA")</f>
        <v>19.92686170212766</v>
      </c>
      <c r="J2065" t="str">
        <f>IF(shipments[[#This Row],[Order_Status]] = "Delivered","Yes","No")</f>
        <v>Yes</v>
      </c>
      <c r="K2065" t="str">
        <f>TEXT(shipments[[#This Row],[Shipdate]],"MMMM")</f>
        <v>May</v>
      </c>
      <c r="L2065">
        <f>YEAR(shipments[[#This Row],[Shipdate]])</f>
        <v>2023</v>
      </c>
    </row>
    <row r="2066" spans="1:12" x14ac:dyDescent="0.3">
      <c r="A2066" t="s">
        <v>2070</v>
      </c>
      <c r="B2066" t="s">
        <v>7943</v>
      </c>
      <c r="C2066" t="s">
        <v>7927</v>
      </c>
      <c r="D2066" t="s">
        <v>7935</v>
      </c>
      <c r="E2066" s="1">
        <v>45321</v>
      </c>
      <c r="F2066" s="6">
        <v>8154</v>
      </c>
      <c r="G2066">
        <v>480</v>
      </c>
      <c r="H2066" t="s">
        <v>3</v>
      </c>
      <c r="I2066">
        <f>IF(shipments[[#This Row],[Boxes]]&gt;0,shipments[[#This Row],[Amount]]/shipments[[#This Row],[Boxes]],"NA")</f>
        <v>16.987500000000001</v>
      </c>
      <c r="J2066" t="str">
        <f>IF(shipments[[#This Row],[Order_Status]] = "Delivered","Yes","No")</f>
        <v>Yes</v>
      </c>
      <c r="K2066" t="str">
        <f>TEXT(shipments[[#This Row],[Shipdate]],"MMMM")</f>
        <v>January</v>
      </c>
      <c r="L2066">
        <f>YEAR(shipments[[#This Row],[Shipdate]])</f>
        <v>2024</v>
      </c>
    </row>
    <row r="2067" spans="1:12" x14ac:dyDescent="0.3">
      <c r="A2067" t="s">
        <v>2071</v>
      </c>
      <c r="B2067" t="s">
        <v>7943</v>
      </c>
      <c r="C2067" t="s">
        <v>7927</v>
      </c>
      <c r="D2067" t="s">
        <v>7937</v>
      </c>
      <c r="E2067" s="1">
        <v>45247</v>
      </c>
      <c r="F2067" s="6">
        <v>5751</v>
      </c>
      <c r="G2067">
        <v>339</v>
      </c>
      <c r="H2067" t="s">
        <v>3</v>
      </c>
      <c r="I2067">
        <f>IF(shipments[[#This Row],[Boxes]]&gt;0,shipments[[#This Row],[Amount]]/shipments[[#This Row],[Boxes]],"NA")</f>
        <v>16.964601769911503</v>
      </c>
      <c r="J2067" t="str">
        <f>IF(shipments[[#This Row],[Order_Status]] = "Delivered","Yes","No")</f>
        <v>Yes</v>
      </c>
      <c r="K2067" t="str">
        <f>TEXT(shipments[[#This Row],[Shipdate]],"MMMM")</f>
        <v>November</v>
      </c>
      <c r="L2067">
        <f>YEAR(shipments[[#This Row],[Shipdate]])</f>
        <v>2023</v>
      </c>
    </row>
    <row r="2068" spans="1:12" x14ac:dyDescent="0.3">
      <c r="A2068" t="s">
        <v>2072</v>
      </c>
      <c r="B2068" t="s">
        <v>7943</v>
      </c>
      <c r="C2068" t="s">
        <v>7927</v>
      </c>
      <c r="D2068" t="s">
        <v>7939</v>
      </c>
      <c r="E2068" s="1">
        <v>45127</v>
      </c>
      <c r="F2068" s="6">
        <v>11166.75</v>
      </c>
      <c r="G2068">
        <v>698</v>
      </c>
      <c r="H2068" t="s">
        <v>3</v>
      </c>
      <c r="I2068">
        <f>IF(shipments[[#This Row],[Boxes]]&gt;0,shipments[[#This Row],[Amount]]/shipments[[#This Row],[Boxes]],"NA")</f>
        <v>15.998209169054441</v>
      </c>
      <c r="J2068" t="str">
        <f>IF(shipments[[#This Row],[Order_Status]] = "Delivered","Yes","No")</f>
        <v>Yes</v>
      </c>
      <c r="K2068" t="str">
        <f>TEXT(shipments[[#This Row],[Shipdate]],"MMMM")</f>
        <v>July</v>
      </c>
      <c r="L2068">
        <f>YEAR(shipments[[#This Row],[Shipdate]])</f>
        <v>2023</v>
      </c>
    </row>
    <row r="2069" spans="1:12" x14ac:dyDescent="0.3">
      <c r="A2069" t="s">
        <v>2073</v>
      </c>
      <c r="B2069" t="s">
        <v>7943</v>
      </c>
      <c r="C2069" t="s">
        <v>7928</v>
      </c>
      <c r="D2069" t="s">
        <v>7934</v>
      </c>
      <c r="E2069" s="1">
        <v>45260</v>
      </c>
      <c r="F2069" s="6">
        <v>5676.75</v>
      </c>
      <c r="G2069">
        <v>517</v>
      </c>
      <c r="H2069" t="s">
        <v>3</v>
      </c>
      <c r="I2069">
        <f>IF(shipments[[#This Row],[Boxes]]&gt;0,shipments[[#This Row],[Amount]]/shipments[[#This Row],[Boxes]],"NA")</f>
        <v>10.98017408123791</v>
      </c>
      <c r="J2069" t="str">
        <f>IF(shipments[[#This Row],[Order_Status]] = "Delivered","Yes","No")</f>
        <v>Yes</v>
      </c>
      <c r="K2069" t="str">
        <f>TEXT(shipments[[#This Row],[Shipdate]],"MMMM")</f>
        <v>November</v>
      </c>
      <c r="L2069">
        <f>YEAR(shipments[[#This Row],[Shipdate]])</f>
        <v>2023</v>
      </c>
    </row>
    <row r="2070" spans="1:12" x14ac:dyDescent="0.3">
      <c r="A2070" s="21" t="s">
        <v>2074</v>
      </c>
      <c r="B2070" s="21" t="s">
        <v>7943</v>
      </c>
      <c r="C2070" s="21" t="s">
        <v>7928</v>
      </c>
      <c r="D2070" s="21" t="s">
        <v>7937</v>
      </c>
      <c r="E2070" s="22">
        <v>45117</v>
      </c>
      <c r="F2070" s="23">
        <v>1127.25</v>
      </c>
      <c r="G2070" s="21">
        <v>162</v>
      </c>
      <c r="H2070" s="21" t="s">
        <v>25</v>
      </c>
      <c r="I2070" s="21">
        <f>IF(shipments[[#This Row],[Boxes]]&gt;0,shipments[[#This Row],[Amount]]/shipments[[#This Row],[Boxes]],"NA")</f>
        <v>6.958333333333333</v>
      </c>
      <c r="J2070" s="21" t="str">
        <f>IF(shipments[[#This Row],[Order_Status]] = "Delivered","Yes","No")</f>
        <v>No</v>
      </c>
      <c r="K2070" s="21" t="str">
        <f>TEXT(shipments[[#This Row],[Shipdate]],"MMMM")</f>
        <v>July</v>
      </c>
      <c r="L2070" s="21">
        <f>YEAR(shipments[[#This Row],[Shipdate]])</f>
        <v>2023</v>
      </c>
    </row>
    <row r="2071" spans="1:12" x14ac:dyDescent="0.3">
      <c r="A2071" t="s">
        <v>2075</v>
      </c>
      <c r="B2071" t="s">
        <v>7943</v>
      </c>
      <c r="C2071" t="s">
        <v>7929</v>
      </c>
      <c r="D2071" t="s">
        <v>7935</v>
      </c>
      <c r="E2071" s="1">
        <v>45349</v>
      </c>
      <c r="F2071" s="6">
        <v>16587</v>
      </c>
      <c r="G2071">
        <v>1508</v>
      </c>
      <c r="H2071" t="s">
        <v>3</v>
      </c>
      <c r="I2071">
        <f>IF(shipments[[#This Row],[Boxes]]&gt;0,shipments[[#This Row],[Amount]]/shipments[[#This Row],[Boxes]],"NA")</f>
        <v>10.999336870026525</v>
      </c>
      <c r="J2071" t="str">
        <f>IF(shipments[[#This Row],[Order_Status]] = "Delivered","Yes","No")</f>
        <v>Yes</v>
      </c>
      <c r="K2071" t="str">
        <f>TEXT(shipments[[#This Row],[Shipdate]],"MMMM")</f>
        <v>February</v>
      </c>
      <c r="L2071">
        <f>YEAR(shipments[[#This Row],[Shipdate]])</f>
        <v>2024</v>
      </c>
    </row>
    <row r="2072" spans="1:12" x14ac:dyDescent="0.3">
      <c r="A2072" t="s">
        <v>2076</v>
      </c>
      <c r="B2072" t="s">
        <v>7943</v>
      </c>
      <c r="C2072" t="s">
        <v>7929</v>
      </c>
      <c r="D2072" t="s">
        <v>7935</v>
      </c>
      <c r="E2072" s="1">
        <v>45084</v>
      </c>
      <c r="F2072" s="6">
        <v>7976.25</v>
      </c>
      <c r="G2072">
        <v>1140</v>
      </c>
      <c r="H2072" t="s">
        <v>3</v>
      </c>
      <c r="I2072">
        <f>IF(shipments[[#This Row],[Boxes]]&gt;0,shipments[[#This Row],[Amount]]/shipments[[#This Row],[Boxes]],"NA")</f>
        <v>6.9967105263157894</v>
      </c>
      <c r="J2072" t="str">
        <f>IF(shipments[[#This Row],[Order_Status]] = "Delivered","Yes","No")</f>
        <v>Yes</v>
      </c>
      <c r="K2072" t="str">
        <f>TEXT(shipments[[#This Row],[Shipdate]],"MMMM")</f>
        <v>June</v>
      </c>
      <c r="L2072">
        <f>YEAR(shipments[[#This Row],[Shipdate]])</f>
        <v>2023</v>
      </c>
    </row>
    <row r="2073" spans="1:12" x14ac:dyDescent="0.3">
      <c r="A2073" t="s">
        <v>2077</v>
      </c>
      <c r="B2073" t="s">
        <v>7943</v>
      </c>
      <c r="C2073" t="s">
        <v>7929</v>
      </c>
      <c r="D2073" t="s">
        <v>7938</v>
      </c>
      <c r="E2073" s="1">
        <v>45070</v>
      </c>
      <c r="F2073" s="6">
        <v>8473.5</v>
      </c>
      <c r="G2073">
        <v>1060</v>
      </c>
      <c r="H2073" t="s">
        <v>3</v>
      </c>
      <c r="I2073">
        <f>IF(shipments[[#This Row],[Boxes]]&gt;0,shipments[[#This Row],[Amount]]/shipments[[#This Row],[Boxes]],"NA")</f>
        <v>7.9938679245283017</v>
      </c>
      <c r="J2073" t="str">
        <f>IF(shipments[[#This Row],[Order_Status]] = "Delivered","Yes","No")</f>
        <v>Yes</v>
      </c>
      <c r="K2073" t="str">
        <f>TEXT(shipments[[#This Row],[Shipdate]],"MMMM")</f>
        <v>May</v>
      </c>
      <c r="L2073">
        <f>YEAR(shipments[[#This Row],[Shipdate]])</f>
        <v>2023</v>
      </c>
    </row>
    <row r="2074" spans="1:12" x14ac:dyDescent="0.3">
      <c r="A2074" t="s">
        <v>2078</v>
      </c>
      <c r="B2074" t="s">
        <v>7943</v>
      </c>
      <c r="C2074" t="s">
        <v>7930</v>
      </c>
      <c r="D2074" t="s">
        <v>7935</v>
      </c>
      <c r="E2074" s="1">
        <v>44980</v>
      </c>
      <c r="F2074" s="6">
        <v>5766.75</v>
      </c>
      <c r="G2074">
        <v>214</v>
      </c>
      <c r="H2074" t="s">
        <v>3</v>
      </c>
      <c r="I2074">
        <f>IF(shipments[[#This Row],[Boxes]]&gt;0,shipments[[#This Row],[Amount]]/shipments[[#This Row],[Boxes]],"NA")</f>
        <v>26.947429906542055</v>
      </c>
      <c r="J2074" t="str">
        <f>IF(shipments[[#This Row],[Order_Status]] = "Delivered","Yes","No")</f>
        <v>Yes</v>
      </c>
      <c r="K2074" t="str">
        <f>TEXT(shipments[[#This Row],[Shipdate]],"MMMM")</f>
        <v>February</v>
      </c>
      <c r="L2074">
        <f>YEAR(shipments[[#This Row],[Shipdate]])</f>
        <v>2023</v>
      </c>
    </row>
    <row r="2075" spans="1:12" x14ac:dyDescent="0.3">
      <c r="A2075" t="s">
        <v>2079</v>
      </c>
      <c r="B2075" t="s">
        <v>7943</v>
      </c>
      <c r="C2075" t="s">
        <v>7930</v>
      </c>
      <c r="D2075" t="s">
        <v>7939</v>
      </c>
      <c r="E2075" s="1">
        <v>45345</v>
      </c>
      <c r="F2075" s="6">
        <v>3435.75</v>
      </c>
      <c r="G2075">
        <v>128</v>
      </c>
      <c r="H2075" t="s">
        <v>3</v>
      </c>
      <c r="I2075">
        <f>IF(shipments[[#This Row],[Boxes]]&gt;0,shipments[[#This Row],[Amount]]/shipments[[#This Row],[Boxes]],"NA")</f>
        <v>26.841796875</v>
      </c>
      <c r="J2075" t="str">
        <f>IF(shipments[[#This Row],[Order_Status]] = "Delivered","Yes","No")</f>
        <v>Yes</v>
      </c>
      <c r="K2075" t="str">
        <f>TEXT(shipments[[#This Row],[Shipdate]],"MMMM")</f>
        <v>February</v>
      </c>
      <c r="L2075">
        <f>YEAR(shipments[[#This Row],[Shipdate]])</f>
        <v>2024</v>
      </c>
    </row>
    <row r="2076" spans="1:12" x14ac:dyDescent="0.3">
      <c r="A2076" t="s">
        <v>2080</v>
      </c>
      <c r="B2076" t="s">
        <v>7943</v>
      </c>
      <c r="C2076" t="s">
        <v>7931</v>
      </c>
      <c r="D2076" t="s">
        <v>7934</v>
      </c>
      <c r="E2076" s="1">
        <v>45429</v>
      </c>
      <c r="F2076" s="6">
        <v>1563.75</v>
      </c>
      <c r="G2076">
        <v>196</v>
      </c>
      <c r="H2076" t="s">
        <v>3</v>
      </c>
      <c r="I2076">
        <f>IF(shipments[[#This Row],[Boxes]]&gt;0,shipments[[#This Row],[Amount]]/shipments[[#This Row],[Boxes]],"NA")</f>
        <v>7.9783163265306118</v>
      </c>
      <c r="J2076" t="str">
        <f>IF(shipments[[#This Row],[Order_Status]] = "Delivered","Yes","No")</f>
        <v>Yes</v>
      </c>
      <c r="K2076" t="str">
        <f>TEXT(shipments[[#This Row],[Shipdate]],"MMMM")</f>
        <v>May</v>
      </c>
      <c r="L2076">
        <f>YEAR(shipments[[#This Row],[Shipdate]])</f>
        <v>2024</v>
      </c>
    </row>
    <row r="2077" spans="1:12" x14ac:dyDescent="0.3">
      <c r="A2077" t="s">
        <v>2081</v>
      </c>
      <c r="B2077" t="s">
        <v>7943</v>
      </c>
      <c r="C2077" t="s">
        <v>7931</v>
      </c>
      <c r="D2077" t="s">
        <v>7935</v>
      </c>
      <c r="E2077" s="1">
        <v>45253</v>
      </c>
      <c r="F2077" s="6">
        <v>4326.75</v>
      </c>
      <c r="G2077">
        <v>394</v>
      </c>
      <c r="H2077" t="s">
        <v>3</v>
      </c>
      <c r="I2077">
        <f>IF(shipments[[#This Row],[Boxes]]&gt;0,shipments[[#This Row],[Amount]]/shipments[[#This Row],[Boxes]],"NA")</f>
        <v>10.981598984771574</v>
      </c>
      <c r="J2077" t="str">
        <f>IF(shipments[[#This Row],[Order_Status]] = "Delivered","Yes","No")</f>
        <v>Yes</v>
      </c>
      <c r="K2077" t="str">
        <f>TEXT(shipments[[#This Row],[Shipdate]],"MMMM")</f>
        <v>November</v>
      </c>
      <c r="L2077">
        <f>YEAR(shipments[[#This Row],[Shipdate]])</f>
        <v>2023</v>
      </c>
    </row>
    <row r="2078" spans="1:12" x14ac:dyDescent="0.3">
      <c r="A2078" s="21" t="s">
        <v>2082</v>
      </c>
      <c r="B2078" s="21" t="s">
        <v>7943</v>
      </c>
      <c r="C2078" s="21" t="s">
        <v>7931</v>
      </c>
      <c r="D2078" s="21" t="s">
        <v>7937</v>
      </c>
      <c r="E2078" s="22">
        <v>45561</v>
      </c>
      <c r="F2078" s="23">
        <v>1050.75</v>
      </c>
      <c r="G2078" s="21">
        <v>132</v>
      </c>
      <c r="H2078" s="21" t="s">
        <v>25</v>
      </c>
      <c r="I2078" s="21">
        <f>IF(shipments[[#This Row],[Boxes]]&gt;0,shipments[[#This Row],[Amount]]/shipments[[#This Row],[Boxes]],"NA")</f>
        <v>7.9602272727272725</v>
      </c>
      <c r="J2078" s="21" t="str">
        <f>IF(shipments[[#This Row],[Order_Status]] = "Delivered","Yes","No")</f>
        <v>No</v>
      </c>
      <c r="K2078" s="21" t="str">
        <f>TEXT(shipments[[#This Row],[Shipdate]],"MMMM")</f>
        <v>September</v>
      </c>
      <c r="L2078" s="21">
        <f>YEAR(shipments[[#This Row],[Shipdate]])</f>
        <v>2024</v>
      </c>
    </row>
    <row r="2079" spans="1:12" x14ac:dyDescent="0.3">
      <c r="A2079" t="s">
        <v>2083</v>
      </c>
      <c r="B2079" t="s">
        <v>7943</v>
      </c>
      <c r="C2079" t="s">
        <v>7931</v>
      </c>
      <c r="D2079" t="s">
        <v>7939</v>
      </c>
      <c r="E2079" s="1">
        <v>45464</v>
      </c>
      <c r="F2079" s="6">
        <v>16506</v>
      </c>
      <c r="G2079">
        <v>1834</v>
      </c>
      <c r="H2079" t="s">
        <v>3</v>
      </c>
      <c r="I2079">
        <f>IF(shipments[[#This Row],[Boxes]]&gt;0,shipments[[#This Row],[Amount]]/shipments[[#This Row],[Boxes]],"NA")</f>
        <v>9</v>
      </c>
      <c r="J2079" t="str">
        <f>IF(shipments[[#This Row],[Order_Status]] = "Delivered","Yes","No")</f>
        <v>Yes</v>
      </c>
      <c r="K2079" t="str">
        <f>TEXT(shipments[[#This Row],[Shipdate]],"MMMM")</f>
        <v>June</v>
      </c>
      <c r="L2079">
        <f>YEAR(shipments[[#This Row],[Shipdate]])</f>
        <v>2024</v>
      </c>
    </row>
    <row r="2080" spans="1:12" x14ac:dyDescent="0.3">
      <c r="A2080" s="21" t="s">
        <v>2084</v>
      </c>
      <c r="B2080" s="21" t="s">
        <v>7943</v>
      </c>
      <c r="C2080" s="21" t="s">
        <v>7932</v>
      </c>
      <c r="D2080" s="21" t="s">
        <v>7937</v>
      </c>
      <c r="E2080" s="22">
        <v>45561</v>
      </c>
      <c r="F2080" s="23">
        <v>13720.5</v>
      </c>
      <c r="G2080" s="21">
        <v>1373</v>
      </c>
      <c r="H2080" s="21" t="s">
        <v>16</v>
      </c>
      <c r="I2080" s="21">
        <f>IF(shipments[[#This Row],[Boxes]]&gt;0,shipments[[#This Row],[Amount]]/shipments[[#This Row],[Boxes]],"NA")</f>
        <v>9.9930808448652577</v>
      </c>
      <c r="J2080" s="21" t="str">
        <f>IF(shipments[[#This Row],[Order_Status]] = "Delivered","Yes","No")</f>
        <v>No</v>
      </c>
      <c r="K2080" s="21" t="str">
        <f>TEXT(shipments[[#This Row],[Shipdate]],"MMMM")</f>
        <v>September</v>
      </c>
      <c r="L2080" s="21">
        <f>YEAR(shipments[[#This Row],[Shipdate]])</f>
        <v>2024</v>
      </c>
    </row>
    <row r="2081" spans="1:12" x14ac:dyDescent="0.3">
      <c r="A2081" t="s">
        <v>2085</v>
      </c>
      <c r="B2081" t="s">
        <v>7943</v>
      </c>
      <c r="C2081" t="s">
        <v>7932</v>
      </c>
      <c r="D2081" t="s">
        <v>7935</v>
      </c>
      <c r="E2081" s="1">
        <v>45131</v>
      </c>
      <c r="F2081" s="6">
        <v>9672.75</v>
      </c>
      <c r="G2081">
        <v>1075</v>
      </c>
      <c r="H2081" t="s">
        <v>3</v>
      </c>
      <c r="I2081">
        <f>IF(shipments[[#This Row],[Boxes]]&gt;0,shipments[[#This Row],[Amount]]/shipments[[#This Row],[Boxes]],"NA")</f>
        <v>8.9979069767441864</v>
      </c>
      <c r="J2081" t="str">
        <f>IF(shipments[[#This Row],[Order_Status]] = "Delivered","Yes","No")</f>
        <v>Yes</v>
      </c>
      <c r="K2081" t="str">
        <f>TEXT(shipments[[#This Row],[Shipdate]],"MMMM")</f>
        <v>July</v>
      </c>
      <c r="L2081">
        <f>YEAR(shipments[[#This Row],[Shipdate]])</f>
        <v>2023</v>
      </c>
    </row>
    <row r="2082" spans="1:12" x14ac:dyDescent="0.3">
      <c r="A2082" t="s">
        <v>2086</v>
      </c>
      <c r="B2082" t="s">
        <v>7943</v>
      </c>
      <c r="C2082" t="s">
        <v>7933</v>
      </c>
      <c r="D2082" t="s">
        <v>7934</v>
      </c>
      <c r="E2082" s="1">
        <v>45348</v>
      </c>
      <c r="F2082" s="6">
        <v>4772.25</v>
      </c>
      <c r="G2082">
        <v>239</v>
      </c>
      <c r="H2082" t="s">
        <v>3</v>
      </c>
      <c r="I2082">
        <f>IF(shipments[[#This Row],[Boxes]]&gt;0,shipments[[#This Row],[Amount]]/shipments[[#This Row],[Boxes]],"NA")</f>
        <v>19.967573221757323</v>
      </c>
      <c r="J2082" t="str">
        <f>IF(shipments[[#This Row],[Order_Status]] = "Delivered","Yes","No")</f>
        <v>Yes</v>
      </c>
      <c r="K2082" t="str">
        <f>TEXT(shipments[[#This Row],[Shipdate]],"MMMM")</f>
        <v>February</v>
      </c>
      <c r="L2082">
        <f>YEAR(shipments[[#This Row],[Shipdate]])</f>
        <v>2024</v>
      </c>
    </row>
    <row r="2083" spans="1:12" x14ac:dyDescent="0.3">
      <c r="A2083" t="s">
        <v>2087</v>
      </c>
      <c r="B2083" t="s">
        <v>7943</v>
      </c>
      <c r="C2083" t="s">
        <v>7933</v>
      </c>
      <c r="D2083" t="s">
        <v>7935</v>
      </c>
      <c r="E2083" s="1">
        <v>45240</v>
      </c>
      <c r="F2083" s="6">
        <v>10408.5</v>
      </c>
      <c r="G2083">
        <v>521</v>
      </c>
      <c r="H2083" t="s">
        <v>3</v>
      </c>
      <c r="I2083">
        <f>IF(shipments[[#This Row],[Boxes]]&gt;0,shipments[[#This Row],[Amount]]/shipments[[#This Row],[Boxes]],"NA")</f>
        <v>19.977927063339731</v>
      </c>
      <c r="J2083" t="str">
        <f>IF(shipments[[#This Row],[Order_Status]] = "Delivered","Yes","No")</f>
        <v>Yes</v>
      </c>
      <c r="K2083" t="str">
        <f>TEXT(shipments[[#This Row],[Shipdate]],"MMMM")</f>
        <v>November</v>
      </c>
      <c r="L2083">
        <f>YEAR(shipments[[#This Row],[Shipdate]])</f>
        <v>2023</v>
      </c>
    </row>
    <row r="2084" spans="1:12" x14ac:dyDescent="0.3">
      <c r="A2084" t="s">
        <v>2088</v>
      </c>
      <c r="B2084" t="s">
        <v>7943</v>
      </c>
      <c r="C2084" t="s">
        <v>7933</v>
      </c>
      <c r="D2084" t="s">
        <v>7935</v>
      </c>
      <c r="E2084" s="1">
        <v>45278</v>
      </c>
      <c r="F2084" s="6">
        <v>6653.25</v>
      </c>
      <c r="G2084">
        <v>317</v>
      </c>
      <c r="H2084" t="s">
        <v>3</v>
      </c>
      <c r="I2084">
        <f>IF(shipments[[#This Row],[Boxes]]&gt;0,shipments[[#This Row],[Amount]]/shipments[[#This Row],[Boxes]],"NA")</f>
        <v>20.988170347003155</v>
      </c>
      <c r="J2084" t="str">
        <f>IF(shipments[[#This Row],[Order_Status]] = "Delivered","Yes","No")</f>
        <v>Yes</v>
      </c>
      <c r="K2084" t="str">
        <f>TEXT(shipments[[#This Row],[Shipdate]],"MMMM")</f>
        <v>December</v>
      </c>
      <c r="L2084">
        <f>YEAR(shipments[[#This Row],[Shipdate]])</f>
        <v>2023</v>
      </c>
    </row>
    <row r="2085" spans="1:12" x14ac:dyDescent="0.3">
      <c r="A2085" t="s">
        <v>2089</v>
      </c>
      <c r="B2085" t="s">
        <v>7943</v>
      </c>
      <c r="C2085" t="s">
        <v>7915</v>
      </c>
      <c r="D2085" t="s">
        <v>7935</v>
      </c>
      <c r="E2085" s="1">
        <v>44942</v>
      </c>
      <c r="F2085" s="6">
        <v>4909.5</v>
      </c>
      <c r="G2085">
        <v>546</v>
      </c>
      <c r="H2085" t="s">
        <v>3</v>
      </c>
      <c r="I2085">
        <f>IF(shipments[[#This Row],[Boxes]]&gt;0,shipments[[#This Row],[Amount]]/shipments[[#This Row],[Boxes]],"NA")</f>
        <v>8.9917582417582409</v>
      </c>
      <c r="J2085" t="str">
        <f>IF(shipments[[#This Row],[Order_Status]] = "Delivered","Yes","No")</f>
        <v>Yes</v>
      </c>
      <c r="K2085" t="str">
        <f>TEXT(shipments[[#This Row],[Shipdate]],"MMMM")</f>
        <v>January</v>
      </c>
      <c r="L2085">
        <f>YEAR(shipments[[#This Row],[Shipdate]])</f>
        <v>2023</v>
      </c>
    </row>
    <row r="2086" spans="1:12" x14ac:dyDescent="0.3">
      <c r="A2086" t="s">
        <v>2090</v>
      </c>
      <c r="B2086" t="s">
        <v>7943</v>
      </c>
      <c r="C2086" t="s">
        <v>7915</v>
      </c>
      <c r="D2086" t="s">
        <v>7936</v>
      </c>
      <c r="E2086" s="1">
        <v>44977</v>
      </c>
      <c r="F2086" s="6">
        <v>4614.75</v>
      </c>
      <c r="G2086">
        <v>923</v>
      </c>
      <c r="H2086" t="s">
        <v>3</v>
      </c>
      <c r="I2086">
        <f>IF(shipments[[#This Row],[Boxes]]&gt;0,shipments[[#This Row],[Amount]]/shipments[[#This Row],[Boxes]],"NA")</f>
        <v>4.9997291440953413</v>
      </c>
      <c r="J2086" t="str">
        <f>IF(shipments[[#This Row],[Order_Status]] = "Delivered","Yes","No")</f>
        <v>Yes</v>
      </c>
      <c r="K2086" t="str">
        <f>TEXT(shipments[[#This Row],[Shipdate]],"MMMM")</f>
        <v>February</v>
      </c>
      <c r="L2086">
        <f>YEAR(shipments[[#This Row],[Shipdate]])</f>
        <v>2023</v>
      </c>
    </row>
    <row r="2087" spans="1:12" x14ac:dyDescent="0.3">
      <c r="A2087" t="s">
        <v>2091</v>
      </c>
      <c r="B2087" t="s">
        <v>7943</v>
      </c>
      <c r="C2087" t="s">
        <v>7915</v>
      </c>
      <c r="D2087" t="s">
        <v>7938</v>
      </c>
      <c r="E2087" s="1">
        <v>44953</v>
      </c>
      <c r="F2087" s="6">
        <v>8349.75</v>
      </c>
      <c r="G2087">
        <v>928</v>
      </c>
      <c r="H2087" t="s">
        <v>3</v>
      </c>
      <c r="I2087">
        <f>IF(shipments[[#This Row],[Boxes]]&gt;0,shipments[[#This Row],[Amount]]/shipments[[#This Row],[Boxes]],"NA")</f>
        <v>8.9975754310344822</v>
      </c>
      <c r="J2087" t="str">
        <f>IF(shipments[[#This Row],[Order_Status]] = "Delivered","Yes","No")</f>
        <v>Yes</v>
      </c>
      <c r="K2087" t="str">
        <f>TEXT(shipments[[#This Row],[Shipdate]],"MMMM")</f>
        <v>January</v>
      </c>
      <c r="L2087">
        <f>YEAR(shipments[[#This Row],[Shipdate]])</f>
        <v>2023</v>
      </c>
    </row>
    <row r="2088" spans="1:12" x14ac:dyDescent="0.3">
      <c r="A2088" t="s">
        <v>2092</v>
      </c>
      <c r="B2088" t="s">
        <v>7943</v>
      </c>
      <c r="C2088" t="s">
        <v>7915</v>
      </c>
      <c r="D2088" t="s">
        <v>7934</v>
      </c>
      <c r="E2088" s="1">
        <v>45267</v>
      </c>
      <c r="F2088" s="6">
        <v>40.5</v>
      </c>
      <c r="G2088">
        <v>6</v>
      </c>
      <c r="H2088" t="s">
        <v>3</v>
      </c>
      <c r="I2088">
        <f>IF(shipments[[#This Row],[Boxes]]&gt;0,shipments[[#This Row],[Amount]]/shipments[[#This Row],[Boxes]],"NA")</f>
        <v>6.75</v>
      </c>
      <c r="J2088" t="str">
        <f>IF(shipments[[#This Row],[Order_Status]] = "Delivered","Yes","No")</f>
        <v>Yes</v>
      </c>
      <c r="K2088" t="str">
        <f>TEXT(shipments[[#This Row],[Shipdate]],"MMMM")</f>
        <v>December</v>
      </c>
      <c r="L2088">
        <f>YEAR(shipments[[#This Row],[Shipdate]])</f>
        <v>2023</v>
      </c>
    </row>
    <row r="2089" spans="1:12" x14ac:dyDescent="0.3">
      <c r="A2089" s="21" t="s">
        <v>2093</v>
      </c>
      <c r="B2089" s="21" t="s">
        <v>7943</v>
      </c>
      <c r="C2089" s="21" t="s">
        <v>7915</v>
      </c>
      <c r="D2089" s="21" t="s">
        <v>7939</v>
      </c>
      <c r="E2089" s="22">
        <v>45126</v>
      </c>
      <c r="F2089" s="23">
        <v>10041.75</v>
      </c>
      <c r="G2089" s="21">
        <v>1116</v>
      </c>
      <c r="H2089" s="21" t="s">
        <v>25</v>
      </c>
      <c r="I2089" s="21">
        <f>IF(shipments[[#This Row],[Boxes]]&gt;0,shipments[[#This Row],[Amount]]/shipments[[#This Row],[Boxes]],"NA")</f>
        <v>8.997983870967742</v>
      </c>
      <c r="J2089" s="21" t="str">
        <f>IF(shipments[[#This Row],[Order_Status]] = "Delivered","Yes","No")</f>
        <v>No</v>
      </c>
      <c r="K2089" s="21" t="str">
        <f>TEXT(shipments[[#This Row],[Shipdate]],"MMMM")</f>
        <v>July</v>
      </c>
      <c r="L2089" s="21">
        <f>YEAR(shipments[[#This Row],[Shipdate]])</f>
        <v>2023</v>
      </c>
    </row>
    <row r="2090" spans="1:12" x14ac:dyDescent="0.3">
      <c r="A2090" s="21" t="s">
        <v>2094</v>
      </c>
      <c r="B2090" s="21" t="s">
        <v>7943</v>
      </c>
      <c r="C2090" s="21" t="s">
        <v>7916</v>
      </c>
      <c r="D2090" s="21" t="s">
        <v>7934</v>
      </c>
      <c r="E2090" s="22">
        <v>45562</v>
      </c>
      <c r="F2090" s="23">
        <v>6804</v>
      </c>
      <c r="G2090" s="21">
        <v>851</v>
      </c>
      <c r="H2090" s="21" t="s">
        <v>16</v>
      </c>
      <c r="I2090" s="21">
        <f>IF(shipments[[#This Row],[Boxes]]&gt;0,shipments[[#This Row],[Amount]]/shipments[[#This Row],[Boxes]],"NA")</f>
        <v>7.9952996474735603</v>
      </c>
      <c r="J2090" s="21" t="str">
        <f>IF(shipments[[#This Row],[Order_Status]] = "Delivered","Yes","No")</f>
        <v>No</v>
      </c>
      <c r="K2090" s="21" t="str">
        <f>TEXT(shipments[[#This Row],[Shipdate]],"MMMM")</f>
        <v>September</v>
      </c>
      <c r="L2090" s="21">
        <f>YEAR(shipments[[#This Row],[Shipdate]])</f>
        <v>2024</v>
      </c>
    </row>
    <row r="2091" spans="1:12" x14ac:dyDescent="0.3">
      <c r="A2091" t="s">
        <v>2095</v>
      </c>
      <c r="B2091" t="s">
        <v>7943</v>
      </c>
      <c r="C2091" t="s">
        <v>7916</v>
      </c>
      <c r="D2091" t="s">
        <v>7939</v>
      </c>
      <c r="E2091" s="1">
        <v>45093</v>
      </c>
      <c r="F2091" s="6">
        <v>4320</v>
      </c>
      <c r="G2091">
        <v>720</v>
      </c>
      <c r="H2091" t="s">
        <v>3</v>
      </c>
      <c r="I2091">
        <f>IF(shipments[[#This Row],[Boxes]]&gt;0,shipments[[#This Row],[Amount]]/shipments[[#This Row],[Boxes]],"NA")</f>
        <v>6</v>
      </c>
      <c r="J2091" t="str">
        <f>IF(shipments[[#This Row],[Order_Status]] = "Delivered","Yes","No")</f>
        <v>Yes</v>
      </c>
      <c r="K2091" t="str">
        <f>TEXT(shipments[[#This Row],[Shipdate]],"MMMM")</f>
        <v>June</v>
      </c>
      <c r="L2091">
        <f>YEAR(shipments[[#This Row],[Shipdate]])</f>
        <v>2023</v>
      </c>
    </row>
    <row r="2092" spans="1:12" x14ac:dyDescent="0.3">
      <c r="A2092" t="s">
        <v>2096</v>
      </c>
      <c r="B2092" t="s">
        <v>7943</v>
      </c>
      <c r="C2092" t="s">
        <v>7916</v>
      </c>
      <c r="D2092" t="s">
        <v>7939</v>
      </c>
      <c r="E2092" s="1">
        <v>45209</v>
      </c>
      <c r="F2092" s="6">
        <v>472.5</v>
      </c>
      <c r="G2092">
        <v>79</v>
      </c>
      <c r="H2092" t="s">
        <v>3</v>
      </c>
      <c r="I2092">
        <f>IF(shipments[[#This Row],[Boxes]]&gt;0,shipments[[#This Row],[Amount]]/shipments[[#This Row],[Boxes]],"NA")</f>
        <v>5.981012658227848</v>
      </c>
      <c r="J2092" t="str">
        <f>IF(shipments[[#This Row],[Order_Status]] = "Delivered","Yes","No")</f>
        <v>Yes</v>
      </c>
      <c r="K2092" t="str">
        <f>TEXT(shipments[[#This Row],[Shipdate]],"MMMM")</f>
        <v>October</v>
      </c>
      <c r="L2092">
        <f>YEAR(shipments[[#This Row],[Shipdate]])</f>
        <v>2023</v>
      </c>
    </row>
    <row r="2093" spans="1:12" x14ac:dyDescent="0.3">
      <c r="A2093" s="21" t="s">
        <v>2097</v>
      </c>
      <c r="B2093" s="21" t="s">
        <v>7943</v>
      </c>
      <c r="C2093" s="21" t="s">
        <v>7917</v>
      </c>
      <c r="D2093" s="21" t="s">
        <v>7934</v>
      </c>
      <c r="E2093" s="22">
        <v>45537</v>
      </c>
      <c r="F2093" s="23">
        <v>407.25</v>
      </c>
      <c r="G2093" s="21">
        <v>16</v>
      </c>
      <c r="H2093" s="21" t="s">
        <v>16</v>
      </c>
      <c r="I2093" s="21">
        <f>IF(shipments[[#This Row],[Boxes]]&gt;0,shipments[[#This Row],[Amount]]/shipments[[#This Row],[Boxes]],"NA")</f>
        <v>25.453125</v>
      </c>
      <c r="J2093" s="21" t="str">
        <f>IF(shipments[[#This Row],[Order_Status]] = "Delivered","Yes","No")</f>
        <v>No</v>
      </c>
      <c r="K2093" s="21" t="str">
        <f>TEXT(shipments[[#This Row],[Shipdate]],"MMMM")</f>
        <v>September</v>
      </c>
      <c r="L2093" s="21">
        <f>YEAR(shipments[[#This Row],[Shipdate]])</f>
        <v>2024</v>
      </c>
    </row>
    <row r="2094" spans="1:12" x14ac:dyDescent="0.3">
      <c r="A2094" t="s">
        <v>2098</v>
      </c>
      <c r="B2094" t="s">
        <v>7943</v>
      </c>
      <c r="C2094" t="s">
        <v>7917</v>
      </c>
      <c r="D2094" t="s">
        <v>7939</v>
      </c>
      <c r="E2094" s="1">
        <v>45237</v>
      </c>
      <c r="F2094" s="6">
        <v>3186</v>
      </c>
      <c r="G2094">
        <v>118</v>
      </c>
      <c r="H2094" t="s">
        <v>3</v>
      </c>
      <c r="I2094">
        <f>IF(shipments[[#This Row],[Boxes]]&gt;0,shipments[[#This Row],[Amount]]/shipments[[#This Row],[Boxes]],"NA")</f>
        <v>27</v>
      </c>
      <c r="J2094" t="str">
        <f>IF(shipments[[#This Row],[Order_Status]] = "Delivered","Yes","No")</f>
        <v>Yes</v>
      </c>
      <c r="K2094" t="str">
        <f>TEXT(shipments[[#This Row],[Shipdate]],"MMMM")</f>
        <v>November</v>
      </c>
      <c r="L2094">
        <f>YEAR(shipments[[#This Row],[Shipdate]])</f>
        <v>2023</v>
      </c>
    </row>
    <row r="2095" spans="1:12" x14ac:dyDescent="0.3">
      <c r="A2095" t="s">
        <v>2099</v>
      </c>
      <c r="B2095" t="s">
        <v>7943</v>
      </c>
      <c r="C2095" t="s">
        <v>7917</v>
      </c>
      <c r="D2095" t="s">
        <v>7935</v>
      </c>
      <c r="E2095" s="1">
        <v>45288</v>
      </c>
      <c r="F2095" s="6">
        <v>150.75</v>
      </c>
      <c r="G2095">
        <v>7</v>
      </c>
      <c r="H2095" t="s">
        <v>3</v>
      </c>
      <c r="I2095">
        <f>IF(shipments[[#This Row],[Boxes]]&gt;0,shipments[[#This Row],[Amount]]/shipments[[#This Row],[Boxes]],"NA")</f>
        <v>21.535714285714285</v>
      </c>
      <c r="J2095" t="str">
        <f>IF(shipments[[#This Row],[Order_Status]] = "Delivered","Yes","No")</f>
        <v>Yes</v>
      </c>
      <c r="K2095" t="str">
        <f>TEXT(shipments[[#This Row],[Shipdate]],"MMMM")</f>
        <v>December</v>
      </c>
      <c r="L2095">
        <f>YEAR(shipments[[#This Row],[Shipdate]])</f>
        <v>2023</v>
      </c>
    </row>
    <row r="2096" spans="1:12" x14ac:dyDescent="0.3">
      <c r="A2096" t="s">
        <v>2100</v>
      </c>
      <c r="B2096" t="s">
        <v>7943</v>
      </c>
      <c r="C2096" t="s">
        <v>7917</v>
      </c>
      <c r="D2096" t="s">
        <v>7938</v>
      </c>
      <c r="E2096" s="1">
        <v>45040</v>
      </c>
      <c r="F2096" s="6">
        <v>279</v>
      </c>
      <c r="G2096">
        <v>10</v>
      </c>
      <c r="H2096" t="s">
        <v>3</v>
      </c>
      <c r="I2096">
        <f>IF(shipments[[#This Row],[Boxes]]&gt;0,shipments[[#This Row],[Amount]]/shipments[[#This Row],[Boxes]],"NA")</f>
        <v>27.9</v>
      </c>
      <c r="J2096" t="str">
        <f>IF(shipments[[#This Row],[Order_Status]] = "Delivered","Yes","No")</f>
        <v>Yes</v>
      </c>
      <c r="K2096" t="str">
        <f>TEXT(shipments[[#This Row],[Shipdate]],"MMMM")</f>
        <v>April</v>
      </c>
      <c r="L2096">
        <f>YEAR(shipments[[#This Row],[Shipdate]])</f>
        <v>2023</v>
      </c>
    </row>
    <row r="2097" spans="1:12" x14ac:dyDescent="0.3">
      <c r="A2097" t="s">
        <v>2101</v>
      </c>
      <c r="B2097" t="s">
        <v>7943</v>
      </c>
      <c r="C2097" t="s">
        <v>7917</v>
      </c>
      <c r="D2097" t="s">
        <v>7938</v>
      </c>
      <c r="E2097" s="1">
        <v>45201</v>
      </c>
      <c r="F2097" s="6">
        <v>3332.25</v>
      </c>
      <c r="G2097">
        <v>129</v>
      </c>
      <c r="H2097" t="s">
        <v>3</v>
      </c>
      <c r="I2097">
        <f>IF(shipments[[#This Row],[Boxes]]&gt;0,shipments[[#This Row],[Amount]]/shipments[[#This Row],[Boxes]],"NA")</f>
        <v>25.831395348837209</v>
      </c>
      <c r="J2097" t="str">
        <f>IF(shipments[[#This Row],[Order_Status]] = "Delivered","Yes","No")</f>
        <v>Yes</v>
      </c>
      <c r="K2097" t="str">
        <f>TEXT(shipments[[#This Row],[Shipdate]],"MMMM")</f>
        <v>October</v>
      </c>
      <c r="L2097">
        <f>YEAR(shipments[[#This Row],[Shipdate]])</f>
        <v>2023</v>
      </c>
    </row>
    <row r="2098" spans="1:12" x14ac:dyDescent="0.3">
      <c r="A2098" s="21" t="s">
        <v>2102</v>
      </c>
      <c r="B2098" s="21" t="s">
        <v>7943</v>
      </c>
      <c r="C2098" s="21" t="s">
        <v>7917</v>
      </c>
      <c r="D2098" s="21" t="s">
        <v>7939</v>
      </c>
      <c r="E2098" s="22">
        <v>45055</v>
      </c>
      <c r="F2098" s="23">
        <v>1062</v>
      </c>
      <c r="G2098" s="21">
        <v>38</v>
      </c>
      <c r="H2098" s="21" t="s">
        <v>25</v>
      </c>
      <c r="I2098" s="21">
        <f>IF(shipments[[#This Row],[Boxes]]&gt;0,shipments[[#This Row],[Amount]]/shipments[[#This Row],[Boxes]],"NA")</f>
        <v>27.94736842105263</v>
      </c>
      <c r="J2098" s="21" t="str">
        <f>IF(shipments[[#This Row],[Order_Status]] = "Delivered","Yes","No")</f>
        <v>No</v>
      </c>
      <c r="K2098" s="21" t="str">
        <f>TEXT(shipments[[#This Row],[Shipdate]],"MMMM")</f>
        <v>May</v>
      </c>
      <c r="L2098" s="21">
        <f>YEAR(shipments[[#This Row],[Shipdate]])</f>
        <v>2023</v>
      </c>
    </row>
    <row r="2099" spans="1:12" x14ac:dyDescent="0.3">
      <c r="A2099" t="s">
        <v>2103</v>
      </c>
      <c r="B2099" t="s">
        <v>7943</v>
      </c>
      <c r="C2099" t="s">
        <v>7918</v>
      </c>
      <c r="D2099" t="s">
        <v>7936</v>
      </c>
      <c r="E2099" s="1">
        <v>45286</v>
      </c>
      <c r="F2099" s="6">
        <v>5377.5</v>
      </c>
      <c r="G2099">
        <v>207</v>
      </c>
      <c r="H2099" t="s">
        <v>3</v>
      </c>
      <c r="I2099">
        <f>IF(shipments[[#This Row],[Boxes]]&gt;0,shipments[[#This Row],[Amount]]/shipments[[#This Row],[Boxes]],"NA")</f>
        <v>25.978260869565219</v>
      </c>
      <c r="J2099" t="str">
        <f>IF(shipments[[#This Row],[Order_Status]] = "Delivered","Yes","No")</f>
        <v>Yes</v>
      </c>
      <c r="K2099" t="str">
        <f>TEXT(shipments[[#This Row],[Shipdate]],"MMMM")</f>
        <v>December</v>
      </c>
      <c r="L2099">
        <f>YEAR(shipments[[#This Row],[Shipdate]])</f>
        <v>2023</v>
      </c>
    </row>
    <row r="2100" spans="1:12" x14ac:dyDescent="0.3">
      <c r="A2100" s="21" t="s">
        <v>2104</v>
      </c>
      <c r="B2100" s="21" t="s">
        <v>7943</v>
      </c>
      <c r="C2100" s="21" t="s">
        <v>7918</v>
      </c>
      <c r="D2100" s="21" t="s">
        <v>7938</v>
      </c>
      <c r="E2100" s="22">
        <v>45512</v>
      </c>
      <c r="F2100" s="23">
        <v>5060.25</v>
      </c>
      <c r="G2100" s="21">
        <v>181</v>
      </c>
      <c r="H2100" s="21" t="s">
        <v>9</v>
      </c>
      <c r="I2100" s="21">
        <f>IF(shipments[[#This Row],[Boxes]]&gt;0,shipments[[#This Row],[Amount]]/shipments[[#This Row],[Boxes]],"NA")</f>
        <v>27.957182320441991</v>
      </c>
      <c r="J2100" s="21" t="str">
        <f>IF(shipments[[#This Row],[Order_Status]] = "Delivered","Yes","No")</f>
        <v>No</v>
      </c>
      <c r="K2100" s="21" t="str">
        <f>TEXT(shipments[[#This Row],[Shipdate]],"MMMM")</f>
        <v>August</v>
      </c>
      <c r="L2100" s="21">
        <f>YEAR(shipments[[#This Row],[Shipdate]])</f>
        <v>2024</v>
      </c>
    </row>
    <row r="2101" spans="1:12" x14ac:dyDescent="0.3">
      <c r="A2101" t="s">
        <v>2105</v>
      </c>
      <c r="B2101" t="s">
        <v>7943</v>
      </c>
      <c r="C2101" t="s">
        <v>7918</v>
      </c>
      <c r="D2101" t="s">
        <v>7939</v>
      </c>
      <c r="E2101" s="1">
        <v>45292</v>
      </c>
      <c r="F2101" s="6">
        <v>5609.25</v>
      </c>
      <c r="G2101">
        <v>234</v>
      </c>
      <c r="H2101" t="s">
        <v>3</v>
      </c>
      <c r="I2101">
        <f>IF(shipments[[#This Row],[Boxes]]&gt;0,shipments[[#This Row],[Amount]]/shipments[[#This Row],[Boxes]],"NA")</f>
        <v>23.971153846153847</v>
      </c>
      <c r="J2101" t="str">
        <f>IF(shipments[[#This Row],[Order_Status]] = "Delivered","Yes","No")</f>
        <v>Yes</v>
      </c>
      <c r="K2101" t="str">
        <f>TEXT(shipments[[#This Row],[Shipdate]],"MMMM")</f>
        <v>January</v>
      </c>
      <c r="L2101">
        <f>YEAR(shipments[[#This Row],[Shipdate]])</f>
        <v>2024</v>
      </c>
    </row>
    <row r="2102" spans="1:12" x14ac:dyDescent="0.3">
      <c r="A2102" t="s">
        <v>2106</v>
      </c>
      <c r="B2102" t="s">
        <v>7943</v>
      </c>
      <c r="C2102" t="s">
        <v>7918</v>
      </c>
      <c r="D2102" t="s">
        <v>7936</v>
      </c>
      <c r="E2102" s="1">
        <v>45435</v>
      </c>
      <c r="F2102" s="6">
        <v>5591.25</v>
      </c>
      <c r="G2102">
        <v>216</v>
      </c>
      <c r="H2102" t="s">
        <v>3</v>
      </c>
      <c r="I2102">
        <f>IF(shipments[[#This Row],[Boxes]]&gt;0,shipments[[#This Row],[Amount]]/shipments[[#This Row],[Boxes]],"NA")</f>
        <v>25.885416666666668</v>
      </c>
      <c r="J2102" t="str">
        <f>IF(shipments[[#This Row],[Order_Status]] = "Delivered","Yes","No")</f>
        <v>Yes</v>
      </c>
      <c r="K2102" t="str">
        <f>TEXT(shipments[[#This Row],[Shipdate]],"MMMM")</f>
        <v>May</v>
      </c>
      <c r="L2102">
        <f>YEAR(shipments[[#This Row],[Shipdate]])</f>
        <v>2024</v>
      </c>
    </row>
    <row r="2103" spans="1:12" x14ac:dyDescent="0.3">
      <c r="A2103" t="s">
        <v>2107</v>
      </c>
      <c r="B2103" t="s">
        <v>7943</v>
      </c>
      <c r="C2103" t="s">
        <v>7918</v>
      </c>
      <c r="D2103" t="s">
        <v>7937</v>
      </c>
      <c r="E2103" s="1">
        <v>45027</v>
      </c>
      <c r="F2103" s="6">
        <v>5094</v>
      </c>
      <c r="G2103">
        <v>213</v>
      </c>
      <c r="H2103" t="s">
        <v>3</v>
      </c>
      <c r="I2103">
        <f>IF(shipments[[#This Row],[Boxes]]&gt;0,shipments[[#This Row],[Amount]]/shipments[[#This Row],[Boxes]],"NA")</f>
        <v>23.91549295774648</v>
      </c>
      <c r="J2103" t="str">
        <f>IF(shipments[[#This Row],[Order_Status]] = "Delivered","Yes","No")</f>
        <v>Yes</v>
      </c>
      <c r="K2103" t="str">
        <f>TEXT(shipments[[#This Row],[Shipdate]],"MMMM")</f>
        <v>April</v>
      </c>
      <c r="L2103">
        <f>YEAR(shipments[[#This Row],[Shipdate]])</f>
        <v>2023</v>
      </c>
    </row>
    <row r="2104" spans="1:12" x14ac:dyDescent="0.3">
      <c r="A2104" t="s">
        <v>2108</v>
      </c>
      <c r="B2104" t="s">
        <v>7943</v>
      </c>
      <c r="C2104" t="s">
        <v>7918</v>
      </c>
      <c r="D2104" t="s">
        <v>7939</v>
      </c>
      <c r="E2104" s="1">
        <v>45054</v>
      </c>
      <c r="F2104" s="6">
        <v>5350.5</v>
      </c>
      <c r="G2104">
        <v>223</v>
      </c>
      <c r="H2104" t="s">
        <v>3</v>
      </c>
      <c r="I2104">
        <f>IF(shipments[[#This Row],[Boxes]]&gt;0,shipments[[#This Row],[Amount]]/shipments[[#This Row],[Boxes]],"NA")</f>
        <v>23.993273542600896</v>
      </c>
      <c r="J2104" t="str">
        <f>IF(shipments[[#This Row],[Order_Status]] = "Delivered","Yes","No")</f>
        <v>Yes</v>
      </c>
      <c r="K2104" t="str">
        <f>TEXT(shipments[[#This Row],[Shipdate]],"MMMM")</f>
        <v>May</v>
      </c>
      <c r="L2104">
        <f>YEAR(shipments[[#This Row],[Shipdate]])</f>
        <v>2023</v>
      </c>
    </row>
    <row r="2105" spans="1:12" x14ac:dyDescent="0.3">
      <c r="A2105" t="s">
        <v>2109</v>
      </c>
      <c r="B2105" t="s">
        <v>7943</v>
      </c>
      <c r="C2105" t="s">
        <v>7919</v>
      </c>
      <c r="D2105" t="s">
        <v>7938</v>
      </c>
      <c r="E2105" s="1">
        <v>45273</v>
      </c>
      <c r="F2105" s="6">
        <v>7258.5</v>
      </c>
      <c r="G2105">
        <v>404</v>
      </c>
      <c r="H2105" t="s">
        <v>3</v>
      </c>
      <c r="I2105">
        <f>IF(shipments[[#This Row],[Boxes]]&gt;0,shipments[[#This Row],[Amount]]/shipments[[#This Row],[Boxes]],"NA")</f>
        <v>17.966584158415841</v>
      </c>
      <c r="J2105" t="str">
        <f>IF(shipments[[#This Row],[Order_Status]] = "Delivered","Yes","No")</f>
        <v>Yes</v>
      </c>
      <c r="K2105" t="str">
        <f>TEXT(shipments[[#This Row],[Shipdate]],"MMMM")</f>
        <v>December</v>
      </c>
      <c r="L2105">
        <f>YEAR(shipments[[#This Row],[Shipdate]])</f>
        <v>2023</v>
      </c>
    </row>
    <row r="2106" spans="1:12" x14ac:dyDescent="0.3">
      <c r="A2106" s="21" t="s">
        <v>2110</v>
      </c>
      <c r="B2106" s="21" t="s">
        <v>7943</v>
      </c>
      <c r="C2106" s="21" t="s">
        <v>7919</v>
      </c>
      <c r="D2106" s="21" t="s">
        <v>7934</v>
      </c>
      <c r="E2106" s="22">
        <v>45548</v>
      </c>
      <c r="F2106" s="23">
        <v>6023.25</v>
      </c>
      <c r="G2106" s="21">
        <v>335</v>
      </c>
      <c r="H2106" s="21" t="s">
        <v>16</v>
      </c>
      <c r="I2106" s="21">
        <f>IF(shipments[[#This Row],[Boxes]]&gt;0,shipments[[#This Row],[Amount]]/shipments[[#This Row],[Boxes]],"NA")</f>
        <v>17.979850746268657</v>
      </c>
      <c r="J2106" s="21" t="str">
        <f>IF(shipments[[#This Row],[Order_Status]] = "Delivered","Yes","No")</f>
        <v>No</v>
      </c>
      <c r="K2106" s="21" t="str">
        <f>TEXT(shipments[[#This Row],[Shipdate]],"MMMM")</f>
        <v>September</v>
      </c>
      <c r="L2106" s="21">
        <f>YEAR(shipments[[#This Row],[Shipdate]])</f>
        <v>2024</v>
      </c>
    </row>
    <row r="2107" spans="1:12" x14ac:dyDescent="0.3">
      <c r="A2107" t="s">
        <v>2111</v>
      </c>
      <c r="B2107" t="s">
        <v>7943</v>
      </c>
      <c r="C2107" t="s">
        <v>7919</v>
      </c>
      <c r="D2107" t="s">
        <v>7934</v>
      </c>
      <c r="E2107" s="1">
        <v>45387</v>
      </c>
      <c r="F2107" s="6">
        <v>2805.75</v>
      </c>
      <c r="G2107">
        <v>156</v>
      </c>
      <c r="H2107" t="s">
        <v>3</v>
      </c>
      <c r="I2107">
        <f>IF(shipments[[#This Row],[Boxes]]&gt;0,shipments[[#This Row],[Amount]]/shipments[[#This Row],[Boxes]],"NA")</f>
        <v>17.985576923076923</v>
      </c>
      <c r="J2107" t="str">
        <f>IF(shipments[[#This Row],[Order_Status]] = "Delivered","Yes","No")</f>
        <v>Yes</v>
      </c>
      <c r="K2107" t="str">
        <f>TEXT(shipments[[#This Row],[Shipdate]],"MMMM")</f>
        <v>April</v>
      </c>
      <c r="L2107">
        <f>YEAR(shipments[[#This Row],[Shipdate]])</f>
        <v>2024</v>
      </c>
    </row>
    <row r="2108" spans="1:12" x14ac:dyDescent="0.3">
      <c r="A2108" t="s">
        <v>2112</v>
      </c>
      <c r="B2108" t="s">
        <v>7943</v>
      </c>
      <c r="C2108" t="s">
        <v>7919</v>
      </c>
      <c r="D2108" t="s">
        <v>7939</v>
      </c>
      <c r="E2108" s="1">
        <v>45152</v>
      </c>
      <c r="F2108" s="6">
        <v>6903</v>
      </c>
      <c r="G2108">
        <v>329</v>
      </c>
      <c r="H2108" t="s">
        <v>3</v>
      </c>
      <c r="I2108">
        <f>IF(shipments[[#This Row],[Boxes]]&gt;0,shipments[[#This Row],[Amount]]/shipments[[#This Row],[Boxes]],"NA")</f>
        <v>20.981762917933132</v>
      </c>
      <c r="J2108" t="str">
        <f>IF(shipments[[#This Row],[Order_Status]] = "Delivered","Yes","No")</f>
        <v>Yes</v>
      </c>
      <c r="K2108" t="str">
        <f>TEXT(shipments[[#This Row],[Shipdate]],"MMMM")</f>
        <v>August</v>
      </c>
      <c r="L2108">
        <f>YEAR(shipments[[#This Row],[Shipdate]])</f>
        <v>2023</v>
      </c>
    </row>
    <row r="2109" spans="1:12" x14ac:dyDescent="0.3">
      <c r="A2109" t="s">
        <v>2113</v>
      </c>
      <c r="B2109" t="s">
        <v>7943</v>
      </c>
      <c r="C2109" t="s">
        <v>7919</v>
      </c>
      <c r="D2109" t="s">
        <v>7937</v>
      </c>
      <c r="E2109" s="1">
        <v>45260</v>
      </c>
      <c r="F2109" s="6">
        <v>9776.25</v>
      </c>
      <c r="G2109">
        <v>466</v>
      </c>
      <c r="H2109" t="s">
        <v>3</v>
      </c>
      <c r="I2109">
        <f>IF(shipments[[#This Row],[Boxes]]&gt;0,shipments[[#This Row],[Amount]]/shipments[[#This Row],[Boxes]],"NA")</f>
        <v>20.979077253218883</v>
      </c>
      <c r="J2109" t="str">
        <f>IF(shipments[[#This Row],[Order_Status]] = "Delivered","Yes","No")</f>
        <v>Yes</v>
      </c>
      <c r="K2109" t="str">
        <f>TEXT(shipments[[#This Row],[Shipdate]],"MMMM")</f>
        <v>November</v>
      </c>
      <c r="L2109">
        <f>YEAR(shipments[[#This Row],[Shipdate]])</f>
        <v>2023</v>
      </c>
    </row>
    <row r="2110" spans="1:12" x14ac:dyDescent="0.3">
      <c r="A2110" t="s">
        <v>2114</v>
      </c>
      <c r="B2110" t="s">
        <v>7943</v>
      </c>
      <c r="C2110" t="s">
        <v>7920</v>
      </c>
      <c r="D2110" t="s">
        <v>7934</v>
      </c>
      <c r="E2110" s="1">
        <v>45351</v>
      </c>
      <c r="F2110" s="6">
        <v>3935.25</v>
      </c>
      <c r="G2110">
        <v>179</v>
      </c>
      <c r="H2110" t="s">
        <v>3</v>
      </c>
      <c r="I2110">
        <f>IF(shipments[[#This Row],[Boxes]]&gt;0,shipments[[#This Row],[Amount]]/shipments[[#This Row],[Boxes]],"NA")</f>
        <v>21.984636871508378</v>
      </c>
      <c r="J2110" t="str">
        <f>IF(shipments[[#This Row],[Order_Status]] = "Delivered","Yes","No")</f>
        <v>Yes</v>
      </c>
      <c r="K2110" t="str">
        <f>TEXT(shipments[[#This Row],[Shipdate]],"MMMM")</f>
        <v>February</v>
      </c>
      <c r="L2110">
        <f>YEAR(shipments[[#This Row],[Shipdate]])</f>
        <v>2024</v>
      </c>
    </row>
    <row r="2111" spans="1:12" x14ac:dyDescent="0.3">
      <c r="A2111" t="s">
        <v>2115</v>
      </c>
      <c r="B2111" t="s">
        <v>7943</v>
      </c>
      <c r="C2111" t="s">
        <v>7921</v>
      </c>
      <c r="D2111" t="s">
        <v>7938</v>
      </c>
      <c r="E2111" s="1">
        <v>45334</v>
      </c>
      <c r="F2111" s="6">
        <v>5010.75</v>
      </c>
      <c r="G2111">
        <v>386</v>
      </c>
      <c r="H2111" t="s">
        <v>3</v>
      </c>
      <c r="I2111">
        <f>IF(shipments[[#This Row],[Boxes]]&gt;0,shipments[[#This Row],[Amount]]/shipments[[#This Row],[Boxes]],"NA")</f>
        <v>12.981217616580311</v>
      </c>
      <c r="J2111" t="str">
        <f>IF(shipments[[#This Row],[Order_Status]] = "Delivered","Yes","No")</f>
        <v>Yes</v>
      </c>
      <c r="K2111" t="str">
        <f>TEXT(shipments[[#This Row],[Shipdate]],"MMMM")</f>
        <v>February</v>
      </c>
      <c r="L2111">
        <f>YEAR(shipments[[#This Row],[Shipdate]])</f>
        <v>2024</v>
      </c>
    </row>
    <row r="2112" spans="1:12" x14ac:dyDescent="0.3">
      <c r="A2112" t="s">
        <v>2116</v>
      </c>
      <c r="B2112" t="s">
        <v>7943</v>
      </c>
      <c r="C2112" t="s">
        <v>7921</v>
      </c>
      <c r="D2112" t="s">
        <v>7934</v>
      </c>
      <c r="E2112" s="1">
        <v>45334</v>
      </c>
      <c r="F2112" s="6">
        <v>3375</v>
      </c>
      <c r="G2112">
        <v>260</v>
      </c>
      <c r="H2112" t="s">
        <v>3</v>
      </c>
      <c r="I2112">
        <f>IF(shipments[[#This Row],[Boxes]]&gt;0,shipments[[#This Row],[Amount]]/shipments[[#This Row],[Boxes]],"NA")</f>
        <v>12.98076923076923</v>
      </c>
      <c r="J2112" t="str">
        <f>IF(shipments[[#This Row],[Order_Status]] = "Delivered","Yes","No")</f>
        <v>Yes</v>
      </c>
      <c r="K2112" t="str">
        <f>TEXT(shipments[[#This Row],[Shipdate]],"MMMM")</f>
        <v>February</v>
      </c>
      <c r="L2112">
        <f>YEAR(shipments[[#This Row],[Shipdate]])</f>
        <v>2024</v>
      </c>
    </row>
    <row r="2113" spans="1:12" x14ac:dyDescent="0.3">
      <c r="A2113" t="s">
        <v>2117</v>
      </c>
      <c r="B2113" t="s">
        <v>7943</v>
      </c>
      <c r="C2113" t="s">
        <v>7921</v>
      </c>
      <c r="D2113" t="s">
        <v>7939</v>
      </c>
      <c r="E2113" s="1">
        <v>45401</v>
      </c>
      <c r="F2113" s="6">
        <v>4299.75</v>
      </c>
      <c r="G2113">
        <v>331</v>
      </c>
      <c r="H2113" t="s">
        <v>3</v>
      </c>
      <c r="I2113">
        <f>IF(shipments[[#This Row],[Boxes]]&gt;0,shipments[[#This Row],[Amount]]/shipments[[#This Row],[Boxes]],"NA")</f>
        <v>12.990181268882175</v>
      </c>
      <c r="J2113" t="str">
        <f>IF(shipments[[#This Row],[Order_Status]] = "Delivered","Yes","No")</f>
        <v>Yes</v>
      </c>
      <c r="K2113" t="str">
        <f>TEXT(shipments[[#This Row],[Shipdate]],"MMMM")</f>
        <v>April</v>
      </c>
      <c r="L2113">
        <f>YEAR(shipments[[#This Row],[Shipdate]])</f>
        <v>2024</v>
      </c>
    </row>
    <row r="2114" spans="1:12" x14ac:dyDescent="0.3">
      <c r="A2114" t="s">
        <v>2118</v>
      </c>
      <c r="B2114" t="s">
        <v>7943</v>
      </c>
      <c r="C2114" t="s">
        <v>7921</v>
      </c>
      <c r="D2114" t="s">
        <v>7934</v>
      </c>
      <c r="E2114" s="1">
        <v>45456</v>
      </c>
      <c r="F2114" s="6">
        <v>3521.25</v>
      </c>
      <c r="G2114">
        <v>252</v>
      </c>
      <c r="H2114" t="s">
        <v>3</v>
      </c>
      <c r="I2114">
        <f>IF(shipments[[#This Row],[Boxes]]&gt;0,shipments[[#This Row],[Amount]]/shipments[[#This Row],[Boxes]],"NA")</f>
        <v>13.973214285714286</v>
      </c>
      <c r="J2114" t="str">
        <f>IF(shipments[[#This Row],[Order_Status]] = "Delivered","Yes","No")</f>
        <v>Yes</v>
      </c>
      <c r="K2114" t="str">
        <f>TEXT(shipments[[#This Row],[Shipdate]],"MMMM")</f>
        <v>June</v>
      </c>
      <c r="L2114">
        <f>YEAR(shipments[[#This Row],[Shipdate]])</f>
        <v>2024</v>
      </c>
    </row>
    <row r="2115" spans="1:12" x14ac:dyDescent="0.3">
      <c r="A2115" t="s">
        <v>2119</v>
      </c>
      <c r="B2115" t="s">
        <v>7943</v>
      </c>
      <c r="C2115" t="s">
        <v>7921</v>
      </c>
      <c r="D2115" t="s">
        <v>7934</v>
      </c>
      <c r="E2115" s="1">
        <v>45085</v>
      </c>
      <c r="F2115" s="6">
        <v>6340.5</v>
      </c>
      <c r="G2115">
        <v>453</v>
      </c>
      <c r="H2115" t="s">
        <v>3</v>
      </c>
      <c r="I2115">
        <f>IF(shipments[[#This Row],[Boxes]]&gt;0,shipments[[#This Row],[Amount]]/shipments[[#This Row],[Boxes]],"NA")</f>
        <v>13.996688741721854</v>
      </c>
      <c r="J2115" t="str">
        <f>IF(shipments[[#This Row],[Order_Status]] = "Delivered","Yes","No")</f>
        <v>Yes</v>
      </c>
      <c r="K2115" t="str">
        <f>TEXT(shipments[[#This Row],[Shipdate]],"MMMM")</f>
        <v>June</v>
      </c>
      <c r="L2115">
        <f>YEAR(shipments[[#This Row],[Shipdate]])</f>
        <v>2023</v>
      </c>
    </row>
    <row r="2116" spans="1:12" x14ac:dyDescent="0.3">
      <c r="A2116" s="21" t="s">
        <v>2120</v>
      </c>
      <c r="B2116" s="21" t="s">
        <v>7943</v>
      </c>
      <c r="C2116" s="21" t="s">
        <v>7922</v>
      </c>
      <c r="D2116" s="21" t="s">
        <v>7935</v>
      </c>
      <c r="E2116" s="22">
        <v>45401</v>
      </c>
      <c r="F2116" s="23">
        <v>7132.5</v>
      </c>
      <c r="G2116" s="21">
        <v>340</v>
      </c>
      <c r="H2116" s="21" t="s">
        <v>25</v>
      </c>
      <c r="I2116" s="21">
        <f>IF(shipments[[#This Row],[Boxes]]&gt;0,shipments[[#This Row],[Amount]]/shipments[[#This Row],[Boxes]],"NA")</f>
        <v>20.977941176470587</v>
      </c>
      <c r="J2116" s="21" t="str">
        <f>IF(shipments[[#This Row],[Order_Status]] = "Delivered","Yes","No")</f>
        <v>No</v>
      </c>
      <c r="K2116" s="21" t="str">
        <f>TEXT(shipments[[#This Row],[Shipdate]],"MMMM")</f>
        <v>April</v>
      </c>
      <c r="L2116" s="21">
        <f>YEAR(shipments[[#This Row],[Shipdate]])</f>
        <v>2024</v>
      </c>
    </row>
    <row r="2117" spans="1:12" x14ac:dyDescent="0.3">
      <c r="A2117" t="s">
        <v>2121</v>
      </c>
      <c r="B2117" t="s">
        <v>7943</v>
      </c>
      <c r="C2117" t="s">
        <v>7922</v>
      </c>
      <c r="D2117" t="s">
        <v>7936</v>
      </c>
      <c r="E2117" s="1">
        <v>45456</v>
      </c>
      <c r="F2117" s="6">
        <v>2625.75</v>
      </c>
      <c r="G2117">
        <v>155</v>
      </c>
      <c r="H2117" t="s">
        <v>3</v>
      </c>
      <c r="I2117">
        <f>IF(shipments[[#This Row],[Boxes]]&gt;0,shipments[[#This Row],[Amount]]/shipments[[#This Row],[Boxes]],"NA")</f>
        <v>16.940322580645162</v>
      </c>
      <c r="J2117" t="str">
        <f>IF(shipments[[#This Row],[Order_Status]] = "Delivered","Yes","No")</f>
        <v>Yes</v>
      </c>
      <c r="K2117" t="str">
        <f>TEXT(shipments[[#This Row],[Shipdate]],"MMMM")</f>
        <v>June</v>
      </c>
      <c r="L2117">
        <f>YEAR(shipments[[#This Row],[Shipdate]])</f>
        <v>2024</v>
      </c>
    </row>
    <row r="2118" spans="1:12" x14ac:dyDescent="0.3">
      <c r="A2118" t="s">
        <v>2122</v>
      </c>
      <c r="B2118" t="s">
        <v>7943</v>
      </c>
      <c r="C2118" t="s">
        <v>7922</v>
      </c>
      <c r="D2118" t="s">
        <v>7938</v>
      </c>
      <c r="E2118" s="1">
        <v>44939</v>
      </c>
      <c r="F2118" s="6">
        <v>8001</v>
      </c>
      <c r="G2118">
        <v>471</v>
      </c>
      <c r="H2118" t="s">
        <v>3</v>
      </c>
      <c r="I2118">
        <f>IF(shipments[[#This Row],[Boxes]]&gt;0,shipments[[#This Row],[Amount]]/shipments[[#This Row],[Boxes]],"NA")</f>
        <v>16.987261146496817</v>
      </c>
      <c r="J2118" t="str">
        <f>IF(shipments[[#This Row],[Order_Status]] = "Delivered","Yes","No")</f>
        <v>Yes</v>
      </c>
      <c r="K2118" t="str">
        <f>TEXT(shipments[[#This Row],[Shipdate]],"MMMM")</f>
        <v>January</v>
      </c>
      <c r="L2118">
        <f>YEAR(shipments[[#This Row],[Shipdate]])</f>
        <v>2023</v>
      </c>
    </row>
    <row r="2119" spans="1:12" x14ac:dyDescent="0.3">
      <c r="A2119" s="21" t="s">
        <v>2123</v>
      </c>
      <c r="B2119" s="21" t="s">
        <v>7943</v>
      </c>
      <c r="C2119" s="21" t="s">
        <v>7922</v>
      </c>
      <c r="D2119" s="21" t="s">
        <v>7939</v>
      </c>
      <c r="E2119" s="22">
        <v>45541</v>
      </c>
      <c r="F2119" s="23">
        <v>10984.5</v>
      </c>
      <c r="G2119" s="21">
        <v>579</v>
      </c>
      <c r="H2119" s="21" t="s">
        <v>16</v>
      </c>
      <c r="I2119" s="21">
        <f>IF(shipments[[#This Row],[Boxes]]&gt;0,shipments[[#This Row],[Amount]]/shipments[[#This Row],[Boxes]],"NA")</f>
        <v>18.971502590673577</v>
      </c>
      <c r="J2119" s="21" t="str">
        <f>IF(shipments[[#This Row],[Order_Status]] = "Delivered","Yes","No")</f>
        <v>No</v>
      </c>
      <c r="K2119" s="21" t="str">
        <f>TEXT(shipments[[#This Row],[Shipdate]],"MMMM")</f>
        <v>September</v>
      </c>
      <c r="L2119" s="21">
        <f>YEAR(shipments[[#This Row],[Shipdate]])</f>
        <v>2024</v>
      </c>
    </row>
    <row r="2120" spans="1:12" x14ac:dyDescent="0.3">
      <c r="A2120" t="s">
        <v>2124</v>
      </c>
      <c r="B2120" t="s">
        <v>7943</v>
      </c>
      <c r="C2120" t="s">
        <v>7923</v>
      </c>
      <c r="D2120" t="s">
        <v>7938</v>
      </c>
      <c r="E2120" s="1">
        <v>45084</v>
      </c>
      <c r="F2120" s="6">
        <v>5193</v>
      </c>
      <c r="G2120">
        <v>400</v>
      </c>
      <c r="H2120" t="s">
        <v>3</v>
      </c>
      <c r="I2120">
        <f>IF(shipments[[#This Row],[Boxes]]&gt;0,shipments[[#This Row],[Amount]]/shipments[[#This Row],[Boxes]],"NA")</f>
        <v>12.9825</v>
      </c>
      <c r="J2120" t="str">
        <f>IF(shipments[[#This Row],[Order_Status]] = "Delivered","Yes","No")</f>
        <v>Yes</v>
      </c>
      <c r="K2120" t="str">
        <f>TEXT(shipments[[#This Row],[Shipdate]],"MMMM")</f>
        <v>June</v>
      </c>
      <c r="L2120">
        <f>YEAR(shipments[[#This Row],[Shipdate]])</f>
        <v>2023</v>
      </c>
    </row>
    <row r="2121" spans="1:12" x14ac:dyDescent="0.3">
      <c r="A2121" t="s">
        <v>2125</v>
      </c>
      <c r="B2121" t="s">
        <v>7943</v>
      </c>
      <c r="C2121" t="s">
        <v>7924</v>
      </c>
      <c r="D2121" t="s">
        <v>7938</v>
      </c>
      <c r="E2121" s="1">
        <v>45446</v>
      </c>
      <c r="F2121" s="6">
        <v>495</v>
      </c>
      <c r="G2121">
        <v>71</v>
      </c>
      <c r="H2121" t="s">
        <v>3</v>
      </c>
      <c r="I2121">
        <f>IF(shipments[[#This Row],[Boxes]]&gt;0,shipments[[#This Row],[Amount]]/shipments[[#This Row],[Boxes]],"NA")</f>
        <v>6.971830985915493</v>
      </c>
      <c r="J2121" t="str">
        <f>IF(shipments[[#This Row],[Order_Status]] = "Delivered","Yes","No")</f>
        <v>Yes</v>
      </c>
      <c r="K2121" t="str">
        <f>TEXT(shipments[[#This Row],[Shipdate]],"MMMM")</f>
        <v>June</v>
      </c>
      <c r="L2121">
        <f>YEAR(shipments[[#This Row],[Shipdate]])</f>
        <v>2024</v>
      </c>
    </row>
    <row r="2122" spans="1:12" x14ac:dyDescent="0.3">
      <c r="A2122" t="s">
        <v>2126</v>
      </c>
      <c r="B2122" t="s">
        <v>7943</v>
      </c>
      <c r="C2122" t="s">
        <v>7924</v>
      </c>
      <c r="D2122" t="s">
        <v>7934</v>
      </c>
      <c r="E2122" s="1">
        <v>45184</v>
      </c>
      <c r="F2122" s="6">
        <v>4032</v>
      </c>
      <c r="G2122">
        <v>672</v>
      </c>
      <c r="H2122" t="s">
        <v>3</v>
      </c>
      <c r="I2122">
        <f>IF(shipments[[#This Row],[Boxes]]&gt;0,shipments[[#This Row],[Amount]]/shipments[[#This Row],[Boxes]],"NA")</f>
        <v>6</v>
      </c>
      <c r="J2122" t="str">
        <f>IF(shipments[[#This Row],[Order_Status]] = "Delivered","Yes","No")</f>
        <v>Yes</v>
      </c>
      <c r="K2122" t="str">
        <f>TEXT(shipments[[#This Row],[Shipdate]],"MMMM")</f>
        <v>September</v>
      </c>
      <c r="L2122">
        <f>YEAR(shipments[[#This Row],[Shipdate]])</f>
        <v>2023</v>
      </c>
    </row>
    <row r="2123" spans="1:12" x14ac:dyDescent="0.3">
      <c r="A2123" t="s">
        <v>2127</v>
      </c>
      <c r="B2123" t="s">
        <v>7943</v>
      </c>
      <c r="C2123" t="s">
        <v>7924</v>
      </c>
      <c r="D2123" t="s">
        <v>7939</v>
      </c>
      <c r="E2123" s="1">
        <v>45365</v>
      </c>
      <c r="F2123" s="6">
        <v>992.25</v>
      </c>
      <c r="G2123">
        <v>125</v>
      </c>
      <c r="H2123" t="s">
        <v>3</v>
      </c>
      <c r="I2123">
        <f>IF(shipments[[#This Row],[Boxes]]&gt;0,shipments[[#This Row],[Amount]]/shipments[[#This Row],[Boxes]],"NA")</f>
        <v>7.9379999999999997</v>
      </c>
      <c r="J2123" t="str">
        <f>IF(shipments[[#This Row],[Order_Status]] = "Delivered","Yes","No")</f>
        <v>Yes</v>
      </c>
      <c r="K2123" t="str">
        <f>TEXT(shipments[[#This Row],[Shipdate]],"MMMM")</f>
        <v>March</v>
      </c>
      <c r="L2123">
        <f>YEAR(shipments[[#This Row],[Shipdate]])</f>
        <v>2024</v>
      </c>
    </row>
    <row r="2124" spans="1:12" x14ac:dyDescent="0.3">
      <c r="A2124" s="21" t="s">
        <v>2128</v>
      </c>
      <c r="B2124" s="21" t="s">
        <v>7943</v>
      </c>
      <c r="C2124" s="21" t="s">
        <v>7924</v>
      </c>
      <c r="D2124" s="21" t="s">
        <v>7939</v>
      </c>
      <c r="E2124" s="22">
        <v>45471</v>
      </c>
      <c r="F2124" s="23">
        <v>5987.25</v>
      </c>
      <c r="G2124" s="21">
        <v>998</v>
      </c>
      <c r="H2124" s="21" t="s">
        <v>25</v>
      </c>
      <c r="I2124" s="21">
        <f>IF(shipments[[#This Row],[Boxes]]&gt;0,shipments[[#This Row],[Amount]]/shipments[[#This Row],[Boxes]],"NA")</f>
        <v>5.9992484969939879</v>
      </c>
      <c r="J2124" s="21" t="str">
        <f>IF(shipments[[#This Row],[Order_Status]] = "Delivered","Yes","No")</f>
        <v>No</v>
      </c>
      <c r="K2124" s="21" t="str">
        <f>TEXT(shipments[[#This Row],[Shipdate]],"MMMM")</f>
        <v>June</v>
      </c>
      <c r="L2124" s="21">
        <f>YEAR(shipments[[#This Row],[Shipdate]])</f>
        <v>2024</v>
      </c>
    </row>
    <row r="2125" spans="1:12" x14ac:dyDescent="0.3">
      <c r="A2125" s="21" t="s">
        <v>2129</v>
      </c>
      <c r="B2125" s="21" t="s">
        <v>7943</v>
      </c>
      <c r="C2125" s="21" t="s">
        <v>7925</v>
      </c>
      <c r="D2125" s="21" t="s">
        <v>7934</v>
      </c>
      <c r="E2125" s="22">
        <v>45287</v>
      </c>
      <c r="F2125" s="23">
        <v>4014</v>
      </c>
      <c r="G2125" s="21">
        <v>237</v>
      </c>
      <c r="H2125" s="21" t="s">
        <v>25</v>
      </c>
      <c r="I2125" s="21">
        <f>IF(shipments[[#This Row],[Boxes]]&gt;0,shipments[[#This Row],[Amount]]/shipments[[#This Row],[Boxes]],"NA")</f>
        <v>16.936708860759495</v>
      </c>
      <c r="J2125" s="21" t="str">
        <f>IF(shipments[[#This Row],[Order_Status]] = "Delivered","Yes","No")</f>
        <v>No</v>
      </c>
      <c r="K2125" s="21" t="str">
        <f>TEXT(shipments[[#This Row],[Shipdate]],"MMMM")</f>
        <v>December</v>
      </c>
      <c r="L2125" s="21">
        <f>YEAR(shipments[[#This Row],[Shipdate]])</f>
        <v>2023</v>
      </c>
    </row>
    <row r="2126" spans="1:12" x14ac:dyDescent="0.3">
      <c r="A2126" t="s">
        <v>2130</v>
      </c>
      <c r="B2126" t="s">
        <v>7943</v>
      </c>
      <c r="C2126" t="s">
        <v>7925</v>
      </c>
      <c r="D2126" t="s">
        <v>7935</v>
      </c>
      <c r="E2126" s="1">
        <v>44932</v>
      </c>
      <c r="F2126" s="6">
        <v>7326</v>
      </c>
      <c r="G2126">
        <v>458</v>
      </c>
      <c r="H2126" t="s">
        <v>3</v>
      </c>
      <c r="I2126">
        <f>IF(shipments[[#This Row],[Boxes]]&gt;0,shipments[[#This Row],[Amount]]/shipments[[#This Row],[Boxes]],"NA")</f>
        <v>15.995633187772926</v>
      </c>
      <c r="J2126" t="str">
        <f>IF(shipments[[#This Row],[Order_Status]] = "Delivered","Yes","No")</f>
        <v>Yes</v>
      </c>
      <c r="K2126" t="str">
        <f>TEXT(shipments[[#This Row],[Shipdate]],"MMMM")</f>
        <v>January</v>
      </c>
      <c r="L2126">
        <f>YEAR(shipments[[#This Row],[Shipdate]])</f>
        <v>2023</v>
      </c>
    </row>
    <row r="2127" spans="1:12" x14ac:dyDescent="0.3">
      <c r="A2127" s="21" t="s">
        <v>2131</v>
      </c>
      <c r="B2127" s="21" t="s">
        <v>7943</v>
      </c>
      <c r="C2127" s="21" t="s">
        <v>7925</v>
      </c>
      <c r="D2127" s="21" t="s">
        <v>7939</v>
      </c>
      <c r="E2127" s="22">
        <v>45562</v>
      </c>
      <c r="F2127" s="23">
        <v>5451.75</v>
      </c>
      <c r="G2127" s="21">
        <v>364</v>
      </c>
      <c r="H2127" s="21" t="s">
        <v>16</v>
      </c>
      <c r="I2127" s="21">
        <f>IF(shipments[[#This Row],[Boxes]]&gt;0,shipments[[#This Row],[Amount]]/shipments[[#This Row],[Boxes]],"NA")</f>
        <v>14.977335164835164</v>
      </c>
      <c r="J2127" s="21" t="str">
        <f>IF(shipments[[#This Row],[Order_Status]] = "Delivered","Yes","No")</f>
        <v>No</v>
      </c>
      <c r="K2127" s="21" t="str">
        <f>TEXT(shipments[[#This Row],[Shipdate]],"MMMM")</f>
        <v>September</v>
      </c>
      <c r="L2127" s="21">
        <f>YEAR(shipments[[#This Row],[Shipdate]])</f>
        <v>2024</v>
      </c>
    </row>
    <row r="2128" spans="1:12" x14ac:dyDescent="0.3">
      <c r="A2128" t="s">
        <v>2132</v>
      </c>
      <c r="B2128" t="s">
        <v>7943</v>
      </c>
      <c r="C2128" t="s">
        <v>7926</v>
      </c>
      <c r="D2128" t="s">
        <v>7939</v>
      </c>
      <c r="E2128" s="1">
        <v>45132</v>
      </c>
      <c r="F2128" s="6">
        <v>4790.25</v>
      </c>
      <c r="G2128">
        <v>240</v>
      </c>
      <c r="H2128" t="s">
        <v>3</v>
      </c>
      <c r="I2128">
        <f>IF(shipments[[#This Row],[Boxes]]&gt;0,shipments[[#This Row],[Amount]]/shipments[[#This Row],[Boxes]],"NA")</f>
        <v>19.959375000000001</v>
      </c>
      <c r="J2128" t="str">
        <f>IF(shipments[[#This Row],[Order_Status]] = "Delivered","Yes","No")</f>
        <v>Yes</v>
      </c>
      <c r="K2128" t="str">
        <f>TEXT(shipments[[#This Row],[Shipdate]],"MMMM")</f>
        <v>July</v>
      </c>
      <c r="L2128">
        <f>YEAR(shipments[[#This Row],[Shipdate]])</f>
        <v>2023</v>
      </c>
    </row>
    <row r="2129" spans="1:12" x14ac:dyDescent="0.3">
      <c r="A2129" t="s">
        <v>2133</v>
      </c>
      <c r="B2129" t="s">
        <v>7943</v>
      </c>
      <c r="C2129" t="s">
        <v>7927</v>
      </c>
      <c r="D2129" t="s">
        <v>7939</v>
      </c>
      <c r="E2129" s="1">
        <v>45349</v>
      </c>
      <c r="F2129" s="6">
        <v>10197</v>
      </c>
      <c r="G2129">
        <v>729</v>
      </c>
      <c r="H2129" t="s">
        <v>3</v>
      </c>
      <c r="I2129">
        <f>IF(shipments[[#This Row],[Boxes]]&gt;0,shipments[[#This Row],[Amount]]/shipments[[#This Row],[Boxes]],"NA")</f>
        <v>13.987654320987655</v>
      </c>
      <c r="J2129" t="str">
        <f>IF(shipments[[#This Row],[Order_Status]] = "Delivered","Yes","No")</f>
        <v>Yes</v>
      </c>
      <c r="K2129" t="str">
        <f>TEXT(shipments[[#This Row],[Shipdate]],"MMMM")</f>
        <v>February</v>
      </c>
      <c r="L2129">
        <f>YEAR(shipments[[#This Row],[Shipdate]])</f>
        <v>2024</v>
      </c>
    </row>
    <row r="2130" spans="1:12" x14ac:dyDescent="0.3">
      <c r="A2130" s="21" t="s">
        <v>2134</v>
      </c>
      <c r="B2130" s="21" t="s">
        <v>7943</v>
      </c>
      <c r="C2130" s="21" t="s">
        <v>7929</v>
      </c>
      <c r="D2130" s="21" t="s">
        <v>7938</v>
      </c>
      <c r="E2130" s="22">
        <v>45491</v>
      </c>
      <c r="F2130" s="23">
        <v>1804.5</v>
      </c>
      <c r="G2130" s="21">
        <v>165</v>
      </c>
      <c r="H2130" s="21" t="s">
        <v>9</v>
      </c>
      <c r="I2130" s="21">
        <f>IF(shipments[[#This Row],[Boxes]]&gt;0,shipments[[#This Row],[Amount]]/shipments[[#This Row],[Boxes]],"NA")</f>
        <v>10.936363636363636</v>
      </c>
      <c r="J2130" s="21" t="str">
        <f>IF(shipments[[#This Row],[Order_Status]] = "Delivered","Yes","No")</f>
        <v>No</v>
      </c>
      <c r="K2130" s="21" t="str">
        <f>TEXT(shipments[[#This Row],[Shipdate]],"MMMM")</f>
        <v>July</v>
      </c>
      <c r="L2130" s="21">
        <f>YEAR(shipments[[#This Row],[Shipdate]])</f>
        <v>2024</v>
      </c>
    </row>
    <row r="2131" spans="1:12" x14ac:dyDescent="0.3">
      <c r="A2131" t="s">
        <v>2135</v>
      </c>
      <c r="B2131" t="s">
        <v>7943</v>
      </c>
      <c r="C2131" t="s">
        <v>7929</v>
      </c>
      <c r="D2131" t="s">
        <v>7939</v>
      </c>
      <c r="E2131" s="1">
        <v>45448</v>
      </c>
      <c r="F2131" s="6">
        <v>5933.25</v>
      </c>
      <c r="G2131">
        <v>660</v>
      </c>
      <c r="H2131" t="s">
        <v>3</v>
      </c>
      <c r="I2131">
        <f>IF(shipments[[#This Row],[Boxes]]&gt;0,shipments[[#This Row],[Amount]]/shipments[[#This Row],[Boxes]],"NA")</f>
        <v>8.9897727272727277</v>
      </c>
      <c r="J2131" t="str">
        <f>IF(shipments[[#This Row],[Order_Status]] = "Delivered","Yes","No")</f>
        <v>Yes</v>
      </c>
      <c r="K2131" t="str">
        <f>TEXT(shipments[[#This Row],[Shipdate]],"MMMM")</f>
        <v>June</v>
      </c>
      <c r="L2131">
        <f>YEAR(shipments[[#This Row],[Shipdate]])</f>
        <v>2024</v>
      </c>
    </row>
    <row r="2132" spans="1:12" x14ac:dyDescent="0.3">
      <c r="A2132" t="s">
        <v>2136</v>
      </c>
      <c r="B2132" t="s">
        <v>7943</v>
      </c>
      <c r="C2132" t="s">
        <v>7929</v>
      </c>
      <c r="D2132" t="s">
        <v>7935</v>
      </c>
      <c r="E2132" s="1">
        <v>44965</v>
      </c>
      <c r="F2132" s="6">
        <v>553.5</v>
      </c>
      <c r="G2132">
        <v>70</v>
      </c>
      <c r="H2132" t="s">
        <v>3</v>
      </c>
      <c r="I2132">
        <f>IF(shipments[[#This Row],[Boxes]]&gt;0,shipments[[#This Row],[Amount]]/shipments[[#This Row],[Boxes]],"NA")</f>
        <v>7.9071428571428575</v>
      </c>
      <c r="J2132" t="str">
        <f>IF(shipments[[#This Row],[Order_Status]] = "Delivered","Yes","No")</f>
        <v>Yes</v>
      </c>
      <c r="K2132" t="str">
        <f>TEXT(shipments[[#This Row],[Shipdate]],"MMMM")</f>
        <v>February</v>
      </c>
      <c r="L2132">
        <f>YEAR(shipments[[#This Row],[Shipdate]])</f>
        <v>2023</v>
      </c>
    </row>
    <row r="2133" spans="1:12" x14ac:dyDescent="0.3">
      <c r="A2133" t="s">
        <v>2137</v>
      </c>
      <c r="B2133" t="s">
        <v>7943</v>
      </c>
      <c r="C2133" t="s">
        <v>7929</v>
      </c>
      <c r="D2133" t="s">
        <v>7939</v>
      </c>
      <c r="E2133" s="1">
        <v>44946</v>
      </c>
      <c r="F2133" s="6">
        <v>7535.25</v>
      </c>
      <c r="G2133">
        <v>754</v>
      </c>
      <c r="H2133" t="s">
        <v>3</v>
      </c>
      <c r="I2133">
        <f>IF(shipments[[#This Row],[Boxes]]&gt;0,shipments[[#This Row],[Amount]]/shipments[[#This Row],[Boxes]],"NA")</f>
        <v>9.9937002652519897</v>
      </c>
      <c r="J2133" t="str">
        <f>IF(shipments[[#This Row],[Order_Status]] = "Delivered","Yes","No")</f>
        <v>Yes</v>
      </c>
      <c r="K2133" t="str">
        <f>TEXT(shipments[[#This Row],[Shipdate]],"MMMM")</f>
        <v>January</v>
      </c>
      <c r="L2133">
        <f>YEAR(shipments[[#This Row],[Shipdate]])</f>
        <v>2023</v>
      </c>
    </row>
    <row r="2134" spans="1:12" x14ac:dyDescent="0.3">
      <c r="A2134" t="s">
        <v>2138</v>
      </c>
      <c r="B2134" t="s">
        <v>7943</v>
      </c>
      <c r="C2134" t="s">
        <v>7930</v>
      </c>
      <c r="D2134" t="s">
        <v>7939</v>
      </c>
      <c r="E2134" s="1">
        <v>45351</v>
      </c>
      <c r="F2134" s="6">
        <v>3726</v>
      </c>
      <c r="G2134">
        <v>129</v>
      </c>
      <c r="H2134" t="s">
        <v>3</v>
      </c>
      <c r="I2134">
        <f>IF(shipments[[#This Row],[Boxes]]&gt;0,shipments[[#This Row],[Amount]]/shipments[[#This Row],[Boxes]],"NA")</f>
        <v>28.88372093023256</v>
      </c>
      <c r="J2134" t="str">
        <f>IF(shipments[[#This Row],[Order_Status]] = "Delivered","Yes","No")</f>
        <v>Yes</v>
      </c>
      <c r="K2134" t="str">
        <f>TEXT(shipments[[#This Row],[Shipdate]],"MMMM")</f>
        <v>February</v>
      </c>
      <c r="L2134">
        <f>YEAR(shipments[[#This Row],[Shipdate]])</f>
        <v>2024</v>
      </c>
    </row>
    <row r="2135" spans="1:12" x14ac:dyDescent="0.3">
      <c r="A2135" t="s">
        <v>2139</v>
      </c>
      <c r="B2135" t="s">
        <v>7943</v>
      </c>
      <c r="C2135" t="s">
        <v>7930</v>
      </c>
      <c r="D2135" t="s">
        <v>7939</v>
      </c>
      <c r="E2135" s="1">
        <v>44956</v>
      </c>
      <c r="F2135" s="6">
        <v>3107.25</v>
      </c>
      <c r="G2135">
        <v>125</v>
      </c>
      <c r="H2135" t="s">
        <v>3</v>
      </c>
      <c r="I2135">
        <f>IF(shipments[[#This Row],[Boxes]]&gt;0,shipments[[#This Row],[Amount]]/shipments[[#This Row],[Boxes]],"NA")</f>
        <v>24.858000000000001</v>
      </c>
      <c r="J2135" t="str">
        <f>IF(shipments[[#This Row],[Order_Status]] = "Delivered","Yes","No")</f>
        <v>Yes</v>
      </c>
      <c r="K2135" t="str">
        <f>TEXT(shipments[[#This Row],[Shipdate]],"MMMM")</f>
        <v>January</v>
      </c>
      <c r="L2135">
        <f>YEAR(shipments[[#This Row],[Shipdate]])</f>
        <v>2023</v>
      </c>
    </row>
    <row r="2136" spans="1:12" x14ac:dyDescent="0.3">
      <c r="A2136" s="21" t="s">
        <v>2140</v>
      </c>
      <c r="B2136" s="21" t="s">
        <v>7943</v>
      </c>
      <c r="C2136" s="21" t="s">
        <v>7931</v>
      </c>
      <c r="D2136" s="21" t="s">
        <v>7936</v>
      </c>
      <c r="E2136" s="22">
        <v>45509</v>
      </c>
      <c r="F2136" s="23">
        <v>2211.75</v>
      </c>
      <c r="G2136" s="21">
        <v>222</v>
      </c>
      <c r="H2136" s="21" t="s">
        <v>9</v>
      </c>
      <c r="I2136" s="21">
        <f>IF(shipments[[#This Row],[Boxes]]&gt;0,shipments[[#This Row],[Amount]]/shipments[[#This Row],[Boxes]],"NA")</f>
        <v>9.9628378378378386</v>
      </c>
      <c r="J2136" s="21" t="str">
        <f>IF(shipments[[#This Row],[Order_Status]] = "Delivered","Yes","No")</f>
        <v>No</v>
      </c>
      <c r="K2136" s="21" t="str">
        <f>TEXT(shipments[[#This Row],[Shipdate]],"MMMM")</f>
        <v>August</v>
      </c>
      <c r="L2136" s="21">
        <f>YEAR(shipments[[#This Row],[Shipdate]])</f>
        <v>2024</v>
      </c>
    </row>
    <row r="2137" spans="1:12" x14ac:dyDescent="0.3">
      <c r="A2137" t="s">
        <v>2141</v>
      </c>
      <c r="B2137" t="s">
        <v>7943</v>
      </c>
      <c r="C2137" t="s">
        <v>7931</v>
      </c>
      <c r="D2137" t="s">
        <v>7935</v>
      </c>
      <c r="E2137" s="1">
        <v>45321</v>
      </c>
      <c r="F2137" s="6">
        <v>1559.25</v>
      </c>
      <c r="G2137">
        <v>156</v>
      </c>
      <c r="H2137" t="s">
        <v>3</v>
      </c>
      <c r="I2137">
        <f>IF(shipments[[#This Row],[Boxes]]&gt;0,shipments[[#This Row],[Amount]]/shipments[[#This Row],[Boxes]],"NA")</f>
        <v>9.9951923076923084</v>
      </c>
      <c r="J2137" t="str">
        <f>IF(shipments[[#This Row],[Order_Status]] = "Delivered","Yes","No")</f>
        <v>Yes</v>
      </c>
      <c r="K2137" t="str">
        <f>TEXT(shipments[[#This Row],[Shipdate]],"MMMM")</f>
        <v>January</v>
      </c>
      <c r="L2137">
        <f>YEAR(shipments[[#This Row],[Shipdate]])</f>
        <v>2024</v>
      </c>
    </row>
    <row r="2138" spans="1:12" x14ac:dyDescent="0.3">
      <c r="A2138" t="s">
        <v>2142</v>
      </c>
      <c r="B2138" t="s">
        <v>7943</v>
      </c>
      <c r="C2138" t="s">
        <v>7932</v>
      </c>
      <c r="D2138" t="s">
        <v>7938</v>
      </c>
      <c r="E2138" s="1">
        <v>45093</v>
      </c>
      <c r="F2138" s="6">
        <v>1552.5</v>
      </c>
      <c r="G2138">
        <v>142</v>
      </c>
      <c r="H2138" t="s">
        <v>3</v>
      </c>
      <c r="I2138">
        <f>IF(shipments[[#This Row],[Boxes]]&gt;0,shipments[[#This Row],[Amount]]/shipments[[#This Row],[Boxes]],"NA")</f>
        <v>10.933098591549296</v>
      </c>
      <c r="J2138" t="str">
        <f>IF(shipments[[#This Row],[Order_Status]] = "Delivered","Yes","No")</f>
        <v>Yes</v>
      </c>
      <c r="K2138" t="str">
        <f>TEXT(shipments[[#This Row],[Shipdate]],"MMMM")</f>
        <v>June</v>
      </c>
      <c r="L2138">
        <f>YEAR(shipments[[#This Row],[Shipdate]])</f>
        <v>2023</v>
      </c>
    </row>
    <row r="2139" spans="1:12" x14ac:dyDescent="0.3">
      <c r="A2139" t="s">
        <v>2143</v>
      </c>
      <c r="B2139" t="s">
        <v>7943</v>
      </c>
      <c r="C2139" t="s">
        <v>7932</v>
      </c>
      <c r="D2139" t="s">
        <v>7934</v>
      </c>
      <c r="E2139" s="1">
        <v>44937</v>
      </c>
      <c r="F2139" s="6">
        <v>6768</v>
      </c>
      <c r="G2139">
        <v>846</v>
      </c>
      <c r="H2139" t="s">
        <v>3</v>
      </c>
      <c r="I2139">
        <f>IF(shipments[[#This Row],[Boxes]]&gt;0,shipments[[#This Row],[Amount]]/shipments[[#This Row],[Boxes]],"NA")</f>
        <v>8</v>
      </c>
      <c r="J2139" t="str">
        <f>IF(shipments[[#This Row],[Order_Status]] = "Delivered","Yes","No")</f>
        <v>Yes</v>
      </c>
      <c r="K2139" t="str">
        <f>TEXT(shipments[[#This Row],[Shipdate]],"MMMM")</f>
        <v>January</v>
      </c>
      <c r="L2139">
        <f>YEAR(shipments[[#This Row],[Shipdate]])</f>
        <v>2023</v>
      </c>
    </row>
    <row r="2140" spans="1:12" x14ac:dyDescent="0.3">
      <c r="A2140" t="s">
        <v>2144</v>
      </c>
      <c r="B2140" t="s">
        <v>7943</v>
      </c>
      <c r="C2140" t="s">
        <v>7933</v>
      </c>
      <c r="D2140" t="s">
        <v>7939</v>
      </c>
      <c r="E2140" s="1">
        <v>45092</v>
      </c>
      <c r="F2140" s="6">
        <v>10410.75</v>
      </c>
      <c r="G2140">
        <v>521</v>
      </c>
      <c r="H2140" t="s">
        <v>3</v>
      </c>
      <c r="I2140">
        <f>IF(shipments[[#This Row],[Boxes]]&gt;0,shipments[[#This Row],[Amount]]/shipments[[#This Row],[Boxes]],"NA")</f>
        <v>19.982245681381958</v>
      </c>
      <c r="J2140" t="str">
        <f>IF(shipments[[#This Row],[Order_Status]] = "Delivered","Yes","No")</f>
        <v>Yes</v>
      </c>
      <c r="K2140" t="str">
        <f>TEXT(shipments[[#This Row],[Shipdate]],"MMMM")</f>
        <v>June</v>
      </c>
      <c r="L2140">
        <f>YEAR(shipments[[#This Row],[Shipdate]])</f>
        <v>2023</v>
      </c>
    </row>
    <row r="2141" spans="1:12" x14ac:dyDescent="0.3">
      <c r="A2141" t="s">
        <v>2145</v>
      </c>
      <c r="B2141" t="s">
        <v>7943</v>
      </c>
      <c r="C2141" t="s">
        <v>7933</v>
      </c>
      <c r="D2141" t="s">
        <v>7939</v>
      </c>
      <c r="E2141" s="1">
        <v>45350</v>
      </c>
      <c r="F2141" s="6">
        <v>5339.25</v>
      </c>
      <c r="G2141">
        <v>267</v>
      </c>
      <c r="H2141" t="s">
        <v>3</v>
      </c>
      <c r="I2141">
        <f>IF(shipments[[#This Row],[Boxes]]&gt;0,shipments[[#This Row],[Amount]]/shipments[[#This Row],[Boxes]],"NA")</f>
        <v>19.997191011235955</v>
      </c>
      <c r="J2141" t="str">
        <f>IF(shipments[[#This Row],[Order_Status]] = "Delivered","Yes","No")</f>
        <v>Yes</v>
      </c>
      <c r="K2141" t="str">
        <f>TEXT(shipments[[#This Row],[Shipdate]],"MMMM")</f>
        <v>February</v>
      </c>
      <c r="L2141">
        <f>YEAR(shipments[[#This Row],[Shipdate]])</f>
        <v>2024</v>
      </c>
    </row>
    <row r="2142" spans="1:12" x14ac:dyDescent="0.3">
      <c r="A2142" t="s">
        <v>2146</v>
      </c>
      <c r="B2142" t="s">
        <v>7943</v>
      </c>
      <c r="C2142" t="s">
        <v>7912</v>
      </c>
      <c r="D2142" t="s">
        <v>7937</v>
      </c>
      <c r="E2142" s="1">
        <v>45100</v>
      </c>
      <c r="F2142" s="6">
        <v>976.5</v>
      </c>
      <c r="G2142">
        <v>76</v>
      </c>
      <c r="H2142" t="s">
        <v>3</v>
      </c>
      <c r="I2142">
        <f>IF(shipments[[#This Row],[Boxes]]&gt;0,shipments[[#This Row],[Amount]]/shipments[[#This Row],[Boxes]],"NA")</f>
        <v>12.848684210526315</v>
      </c>
      <c r="J2142" t="str">
        <f>IF(shipments[[#This Row],[Order_Status]] = "Delivered","Yes","No")</f>
        <v>Yes</v>
      </c>
      <c r="K2142" t="str">
        <f>TEXT(shipments[[#This Row],[Shipdate]],"MMMM")</f>
        <v>June</v>
      </c>
      <c r="L2142">
        <f>YEAR(shipments[[#This Row],[Shipdate]])</f>
        <v>2023</v>
      </c>
    </row>
    <row r="2143" spans="1:12" x14ac:dyDescent="0.3">
      <c r="A2143" s="21" t="s">
        <v>2147</v>
      </c>
      <c r="B2143" s="21" t="s">
        <v>7943</v>
      </c>
      <c r="C2143" s="21" t="s">
        <v>7912</v>
      </c>
      <c r="D2143" s="21" t="s">
        <v>7937</v>
      </c>
      <c r="E2143" s="22">
        <v>45481</v>
      </c>
      <c r="F2143" s="23">
        <v>6882.75</v>
      </c>
      <c r="G2143" s="21">
        <v>530</v>
      </c>
      <c r="H2143" s="21" t="s">
        <v>9</v>
      </c>
      <c r="I2143" s="21">
        <f>IF(shipments[[#This Row],[Boxes]]&gt;0,shipments[[#This Row],[Amount]]/shipments[[#This Row],[Boxes]],"NA")</f>
        <v>12.986320754716981</v>
      </c>
      <c r="J2143" s="21" t="str">
        <f>IF(shipments[[#This Row],[Order_Status]] = "Delivered","Yes","No")</f>
        <v>No</v>
      </c>
      <c r="K2143" s="21" t="str">
        <f>TEXT(shipments[[#This Row],[Shipdate]],"MMMM")</f>
        <v>July</v>
      </c>
      <c r="L2143" s="21">
        <f>YEAR(shipments[[#This Row],[Shipdate]])</f>
        <v>2024</v>
      </c>
    </row>
    <row r="2144" spans="1:12" x14ac:dyDescent="0.3">
      <c r="A2144" s="21" t="s">
        <v>2148</v>
      </c>
      <c r="B2144" s="21" t="s">
        <v>7943</v>
      </c>
      <c r="C2144" s="21" t="s">
        <v>7913</v>
      </c>
      <c r="D2144" s="21" t="s">
        <v>7938</v>
      </c>
      <c r="E2144" s="22">
        <v>45545</v>
      </c>
      <c r="F2144" s="23">
        <v>2493</v>
      </c>
      <c r="G2144" s="21">
        <v>156</v>
      </c>
      <c r="H2144" s="21" t="s">
        <v>16</v>
      </c>
      <c r="I2144" s="21">
        <f>IF(shipments[[#This Row],[Boxes]]&gt;0,shipments[[#This Row],[Amount]]/shipments[[#This Row],[Boxes]],"NA")</f>
        <v>15.98076923076923</v>
      </c>
      <c r="J2144" s="21" t="str">
        <f>IF(shipments[[#This Row],[Order_Status]] = "Delivered","Yes","No")</f>
        <v>No</v>
      </c>
      <c r="K2144" s="21" t="str">
        <f>TEXT(shipments[[#This Row],[Shipdate]],"MMMM")</f>
        <v>September</v>
      </c>
      <c r="L2144" s="21">
        <f>YEAR(shipments[[#This Row],[Shipdate]])</f>
        <v>2024</v>
      </c>
    </row>
    <row r="2145" spans="1:12" x14ac:dyDescent="0.3">
      <c r="A2145" t="s">
        <v>2149</v>
      </c>
      <c r="B2145" t="s">
        <v>7943</v>
      </c>
      <c r="C2145" t="s">
        <v>7915</v>
      </c>
      <c r="D2145" t="s">
        <v>7938</v>
      </c>
      <c r="E2145" s="1">
        <v>45313</v>
      </c>
      <c r="F2145" s="6">
        <v>5476.5</v>
      </c>
      <c r="G2145">
        <v>609</v>
      </c>
      <c r="H2145" t="s">
        <v>3</v>
      </c>
      <c r="I2145">
        <f>IF(shipments[[#This Row],[Boxes]]&gt;0,shipments[[#This Row],[Amount]]/shipments[[#This Row],[Boxes]],"NA")</f>
        <v>8.9926108374384235</v>
      </c>
      <c r="J2145" t="str">
        <f>IF(shipments[[#This Row],[Order_Status]] = "Delivered","Yes","No")</f>
        <v>Yes</v>
      </c>
      <c r="K2145" t="str">
        <f>TEXT(shipments[[#This Row],[Shipdate]],"MMMM")</f>
        <v>January</v>
      </c>
      <c r="L2145">
        <f>YEAR(shipments[[#This Row],[Shipdate]])</f>
        <v>2024</v>
      </c>
    </row>
    <row r="2146" spans="1:12" x14ac:dyDescent="0.3">
      <c r="A2146" t="s">
        <v>2150</v>
      </c>
      <c r="B2146" t="s">
        <v>7943</v>
      </c>
      <c r="C2146" t="s">
        <v>7915</v>
      </c>
      <c r="D2146" t="s">
        <v>7936</v>
      </c>
      <c r="E2146" s="1">
        <v>44965</v>
      </c>
      <c r="F2146" s="6">
        <v>560.25</v>
      </c>
      <c r="G2146">
        <v>63</v>
      </c>
      <c r="H2146" t="s">
        <v>3</v>
      </c>
      <c r="I2146">
        <f>IF(shipments[[#This Row],[Boxes]]&gt;0,shipments[[#This Row],[Amount]]/shipments[[#This Row],[Boxes]],"NA")</f>
        <v>8.8928571428571423</v>
      </c>
      <c r="J2146" t="str">
        <f>IF(shipments[[#This Row],[Order_Status]] = "Delivered","Yes","No")</f>
        <v>Yes</v>
      </c>
      <c r="K2146" t="str">
        <f>TEXT(shipments[[#This Row],[Shipdate]],"MMMM")</f>
        <v>February</v>
      </c>
      <c r="L2146">
        <f>YEAR(shipments[[#This Row],[Shipdate]])</f>
        <v>2023</v>
      </c>
    </row>
    <row r="2147" spans="1:12" x14ac:dyDescent="0.3">
      <c r="A2147" s="21" t="s">
        <v>2151</v>
      </c>
      <c r="B2147" s="21" t="s">
        <v>7943</v>
      </c>
      <c r="C2147" s="21" t="s">
        <v>7915</v>
      </c>
      <c r="D2147" s="21" t="s">
        <v>7937</v>
      </c>
      <c r="E2147" s="22">
        <v>45562</v>
      </c>
      <c r="F2147" s="23">
        <v>6966</v>
      </c>
      <c r="G2147" s="21">
        <v>1394</v>
      </c>
      <c r="H2147" s="21" t="s">
        <v>16</v>
      </c>
      <c r="I2147" s="21">
        <f>IF(shipments[[#This Row],[Boxes]]&gt;0,shipments[[#This Row],[Amount]]/shipments[[#This Row],[Boxes]],"NA")</f>
        <v>4.9971305595408895</v>
      </c>
      <c r="J2147" s="21" t="str">
        <f>IF(shipments[[#This Row],[Order_Status]] = "Delivered","Yes","No")</f>
        <v>No</v>
      </c>
      <c r="K2147" s="21" t="str">
        <f>TEXT(shipments[[#This Row],[Shipdate]],"MMMM")</f>
        <v>September</v>
      </c>
      <c r="L2147" s="21">
        <f>YEAR(shipments[[#This Row],[Shipdate]])</f>
        <v>2024</v>
      </c>
    </row>
    <row r="2148" spans="1:12" x14ac:dyDescent="0.3">
      <c r="A2148" t="s">
        <v>2152</v>
      </c>
      <c r="B2148" t="s">
        <v>7943</v>
      </c>
      <c r="C2148" t="s">
        <v>7915</v>
      </c>
      <c r="D2148" t="s">
        <v>7936</v>
      </c>
      <c r="E2148" s="1">
        <v>45313</v>
      </c>
      <c r="F2148" s="6">
        <v>1478.25</v>
      </c>
      <c r="G2148">
        <v>247</v>
      </c>
      <c r="H2148" t="s">
        <v>3</v>
      </c>
      <c r="I2148">
        <f>IF(shipments[[#This Row],[Boxes]]&gt;0,shipments[[#This Row],[Amount]]/shipments[[#This Row],[Boxes]],"NA")</f>
        <v>5.984817813765182</v>
      </c>
      <c r="J2148" t="str">
        <f>IF(shipments[[#This Row],[Order_Status]] = "Delivered","Yes","No")</f>
        <v>Yes</v>
      </c>
      <c r="K2148" t="str">
        <f>TEXT(shipments[[#This Row],[Shipdate]],"MMMM")</f>
        <v>January</v>
      </c>
      <c r="L2148">
        <f>YEAR(shipments[[#This Row],[Shipdate]])</f>
        <v>2024</v>
      </c>
    </row>
    <row r="2149" spans="1:12" x14ac:dyDescent="0.3">
      <c r="A2149" t="s">
        <v>2153</v>
      </c>
      <c r="B2149" t="s">
        <v>7943</v>
      </c>
      <c r="C2149" t="s">
        <v>7915</v>
      </c>
      <c r="D2149" t="s">
        <v>7938</v>
      </c>
      <c r="E2149" s="1">
        <v>45397</v>
      </c>
      <c r="F2149" s="6">
        <v>2823.75</v>
      </c>
      <c r="G2149">
        <v>471</v>
      </c>
      <c r="H2149" t="s">
        <v>3</v>
      </c>
      <c r="I2149">
        <f>IF(shipments[[#This Row],[Boxes]]&gt;0,shipments[[#This Row],[Amount]]/shipments[[#This Row],[Boxes]],"NA")</f>
        <v>5.9952229299363058</v>
      </c>
      <c r="J2149" t="str">
        <f>IF(shipments[[#This Row],[Order_Status]] = "Delivered","Yes","No")</f>
        <v>Yes</v>
      </c>
      <c r="K2149" t="str">
        <f>TEXT(shipments[[#This Row],[Shipdate]],"MMMM")</f>
        <v>April</v>
      </c>
      <c r="L2149">
        <f>YEAR(shipments[[#This Row],[Shipdate]])</f>
        <v>2024</v>
      </c>
    </row>
    <row r="2150" spans="1:12" x14ac:dyDescent="0.3">
      <c r="A2150" s="21" t="s">
        <v>2154</v>
      </c>
      <c r="B2150" s="21" t="s">
        <v>7943</v>
      </c>
      <c r="C2150" s="21" t="s">
        <v>7915</v>
      </c>
      <c r="D2150" s="21" t="s">
        <v>7938</v>
      </c>
      <c r="E2150" s="22">
        <v>45481</v>
      </c>
      <c r="F2150" s="23">
        <v>2196</v>
      </c>
      <c r="G2150" s="21">
        <v>314</v>
      </c>
      <c r="H2150" s="21" t="s">
        <v>9</v>
      </c>
      <c r="I2150" s="21">
        <f>IF(shipments[[#This Row],[Boxes]]&gt;0,shipments[[#This Row],[Amount]]/shipments[[#This Row],[Boxes]],"NA")</f>
        <v>6.9936305732484074</v>
      </c>
      <c r="J2150" s="21" t="str">
        <f>IF(shipments[[#This Row],[Order_Status]] = "Delivered","Yes","No")</f>
        <v>No</v>
      </c>
      <c r="K2150" s="21" t="str">
        <f>TEXT(shipments[[#This Row],[Shipdate]],"MMMM")</f>
        <v>July</v>
      </c>
      <c r="L2150" s="21">
        <f>YEAR(shipments[[#This Row],[Shipdate]])</f>
        <v>2024</v>
      </c>
    </row>
    <row r="2151" spans="1:12" x14ac:dyDescent="0.3">
      <c r="A2151" s="21" t="s">
        <v>2155</v>
      </c>
      <c r="B2151" s="21" t="s">
        <v>7943</v>
      </c>
      <c r="C2151" s="21" t="s">
        <v>7915</v>
      </c>
      <c r="D2151" s="21" t="s">
        <v>7939</v>
      </c>
      <c r="E2151" s="22">
        <v>45478</v>
      </c>
      <c r="F2151" s="23">
        <v>2211.75</v>
      </c>
      <c r="G2151" s="21">
        <v>246</v>
      </c>
      <c r="H2151" s="21" t="s">
        <v>9</v>
      </c>
      <c r="I2151" s="21">
        <f>IF(shipments[[#This Row],[Boxes]]&gt;0,shipments[[#This Row],[Amount]]/shipments[[#This Row],[Boxes]],"NA")</f>
        <v>8.9908536585365848</v>
      </c>
      <c r="J2151" s="21" t="str">
        <f>IF(shipments[[#This Row],[Order_Status]] = "Delivered","Yes","No")</f>
        <v>No</v>
      </c>
      <c r="K2151" s="21" t="str">
        <f>TEXT(shipments[[#This Row],[Shipdate]],"MMMM")</f>
        <v>July</v>
      </c>
      <c r="L2151" s="21">
        <f>YEAR(shipments[[#This Row],[Shipdate]])</f>
        <v>2024</v>
      </c>
    </row>
    <row r="2152" spans="1:12" x14ac:dyDescent="0.3">
      <c r="A2152" t="s">
        <v>2156</v>
      </c>
      <c r="B2152" t="s">
        <v>7943</v>
      </c>
      <c r="C2152" t="s">
        <v>7915</v>
      </c>
      <c r="D2152" t="s">
        <v>7938</v>
      </c>
      <c r="E2152" s="1">
        <v>45188</v>
      </c>
      <c r="F2152" s="6">
        <v>6444</v>
      </c>
      <c r="G2152">
        <v>921</v>
      </c>
      <c r="H2152" t="s">
        <v>3</v>
      </c>
      <c r="I2152">
        <f>IF(shipments[[#This Row],[Boxes]]&gt;0,shipments[[#This Row],[Amount]]/shipments[[#This Row],[Boxes]],"NA")</f>
        <v>6.9967426710097724</v>
      </c>
      <c r="J2152" t="str">
        <f>IF(shipments[[#This Row],[Order_Status]] = "Delivered","Yes","No")</f>
        <v>Yes</v>
      </c>
      <c r="K2152" t="str">
        <f>TEXT(shipments[[#This Row],[Shipdate]],"MMMM")</f>
        <v>September</v>
      </c>
      <c r="L2152">
        <f>YEAR(shipments[[#This Row],[Shipdate]])</f>
        <v>2023</v>
      </c>
    </row>
    <row r="2153" spans="1:12" x14ac:dyDescent="0.3">
      <c r="A2153" t="s">
        <v>2157</v>
      </c>
      <c r="B2153" t="s">
        <v>7943</v>
      </c>
      <c r="C2153" t="s">
        <v>7916</v>
      </c>
      <c r="D2153" t="s">
        <v>7938</v>
      </c>
      <c r="E2153" s="1">
        <v>45177</v>
      </c>
      <c r="F2153" s="6">
        <v>735.75</v>
      </c>
      <c r="G2153">
        <v>148</v>
      </c>
      <c r="H2153" t="s">
        <v>3</v>
      </c>
      <c r="I2153">
        <f>IF(shipments[[#This Row],[Boxes]]&gt;0,shipments[[#This Row],[Amount]]/shipments[[#This Row],[Boxes]],"NA")</f>
        <v>4.9712837837837842</v>
      </c>
      <c r="J2153" t="str">
        <f>IF(shipments[[#This Row],[Order_Status]] = "Delivered","Yes","No")</f>
        <v>Yes</v>
      </c>
      <c r="K2153" t="str">
        <f>TEXT(shipments[[#This Row],[Shipdate]],"MMMM")</f>
        <v>September</v>
      </c>
      <c r="L2153">
        <f>YEAR(shipments[[#This Row],[Shipdate]])</f>
        <v>2023</v>
      </c>
    </row>
    <row r="2154" spans="1:12" x14ac:dyDescent="0.3">
      <c r="A2154" t="s">
        <v>2158</v>
      </c>
      <c r="B2154" t="s">
        <v>7943</v>
      </c>
      <c r="C2154" t="s">
        <v>7916</v>
      </c>
      <c r="D2154" t="s">
        <v>7938</v>
      </c>
      <c r="E2154" s="1">
        <v>45295</v>
      </c>
      <c r="F2154" s="6">
        <v>1856.25</v>
      </c>
      <c r="G2154">
        <v>266</v>
      </c>
      <c r="H2154" t="s">
        <v>3</v>
      </c>
      <c r="I2154">
        <f>IF(shipments[[#This Row],[Boxes]]&gt;0,shipments[[#This Row],[Amount]]/shipments[[#This Row],[Boxes]],"NA")</f>
        <v>6.9783834586466167</v>
      </c>
      <c r="J2154" t="str">
        <f>IF(shipments[[#This Row],[Order_Status]] = "Delivered","Yes","No")</f>
        <v>Yes</v>
      </c>
      <c r="K2154" t="str">
        <f>TEXT(shipments[[#This Row],[Shipdate]],"MMMM")</f>
        <v>January</v>
      </c>
      <c r="L2154">
        <f>YEAR(shipments[[#This Row],[Shipdate]])</f>
        <v>2024</v>
      </c>
    </row>
    <row r="2155" spans="1:12" x14ac:dyDescent="0.3">
      <c r="A2155" t="s">
        <v>2159</v>
      </c>
      <c r="B2155" t="s">
        <v>7943</v>
      </c>
      <c r="C2155" t="s">
        <v>7916</v>
      </c>
      <c r="D2155" t="s">
        <v>7936</v>
      </c>
      <c r="E2155" s="1">
        <v>45246</v>
      </c>
      <c r="F2155" s="6">
        <v>11205</v>
      </c>
      <c r="G2155">
        <v>1601</v>
      </c>
      <c r="H2155" t="s">
        <v>3</v>
      </c>
      <c r="I2155">
        <f>IF(shipments[[#This Row],[Boxes]]&gt;0,shipments[[#This Row],[Amount]]/shipments[[#This Row],[Boxes]],"NA")</f>
        <v>6.9987507807620242</v>
      </c>
      <c r="J2155" t="str">
        <f>IF(shipments[[#This Row],[Order_Status]] = "Delivered","Yes","No")</f>
        <v>Yes</v>
      </c>
      <c r="K2155" t="str">
        <f>TEXT(shipments[[#This Row],[Shipdate]],"MMMM")</f>
        <v>November</v>
      </c>
      <c r="L2155">
        <f>YEAR(shipments[[#This Row],[Shipdate]])</f>
        <v>2023</v>
      </c>
    </row>
    <row r="2156" spans="1:12" x14ac:dyDescent="0.3">
      <c r="A2156" t="s">
        <v>2160</v>
      </c>
      <c r="B2156" t="s">
        <v>7943</v>
      </c>
      <c r="C2156" t="s">
        <v>7916</v>
      </c>
      <c r="D2156" t="s">
        <v>7937</v>
      </c>
      <c r="E2156" s="1">
        <v>45342</v>
      </c>
      <c r="F2156" s="6">
        <v>4317.75</v>
      </c>
      <c r="G2156">
        <v>720</v>
      </c>
      <c r="H2156" t="s">
        <v>3</v>
      </c>
      <c r="I2156">
        <f>IF(shipments[[#This Row],[Boxes]]&gt;0,shipments[[#This Row],[Amount]]/shipments[[#This Row],[Boxes]],"NA")</f>
        <v>5.9968750000000002</v>
      </c>
      <c r="J2156" t="str">
        <f>IF(shipments[[#This Row],[Order_Status]] = "Delivered","Yes","No")</f>
        <v>Yes</v>
      </c>
      <c r="K2156" t="str">
        <f>TEXT(shipments[[#This Row],[Shipdate]],"MMMM")</f>
        <v>February</v>
      </c>
      <c r="L2156">
        <f>YEAR(shipments[[#This Row],[Shipdate]])</f>
        <v>2024</v>
      </c>
    </row>
    <row r="2157" spans="1:12" x14ac:dyDescent="0.3">
      <c r="A2157" t="s">
        <v>2161</v>
      </c>
      <c r="B2157" t="s">
        <v>7943</v>
      </c>
      <c r="C2157" t="s">
        <v>7916</v>
      </c>
      <c r="D2157" t="s">
        <v>7938</v>
      </c>
      <c r="E2157" s="1">
        <v>45348</v>
      </c>
      <c r="F2157" s="6">
        <v>2893.5</v>
      </c>
      <c r="G2157">
        <v>362</v>
      </c>
      <c r="H2157" t="s">
        <v>3</v>
      </c>
      <c r="I2157">
        <f>IF(shipments[[#This Row],[Boxes]]&gt;0,shipments[[#This Row],[Amount]]/shipments[[#This Row],[Boxes]],"NA")</f>
        <v>7.9930939226519335</v>
      </c>
      <c r="J2157" t="str">
        <f>IF(shipments[[#This Row],[Order_Status]] = "Delivered","Yes","No")</f>
        <v>Yes</v>
      </c>
      <c r="K2157" t="str">
        <f>TEXT(shipments[[#This Row],[Shipdate]],"MMMM")</f>
        <v>February</v>
      </c>
      <c r="L2157">
        <f>YEAR(shipments[[#This Row],[Shipdate]])</f>
        <v>2024</v>
      </c>
    </row>
    <row r="2158" spans="1:12" x14ac:dyDescent="0.3">
      <c r="A2158" t="s">
        <v>2162</v>
      </c>
      <c r="B2158" t="s">
        <v>7943</v>
      </c>
      <c r="C2158" t="s">
        <v>7916</v>
      </c>
      <c r="D2158" t="s">
        <v>7939</v>
      </c>
      <c r="E2158" s="1">
        <v>45121</v>
      </c>
      <c r="F2158" s="6">
        <v>1804.5</v>
      </c>
      <c r="G2158">
        <v>226</v>
      </c>
      <c r="H2158" t="s">
        <v>3</v>
      </c>
      <c r="I2158">
        <f>IF(shipments[[#This Row],[Boxes]]&gt;0,shipments[[#This Row],[Amount]]/shipments[[#This Row],[Boxes]],"NA")</f>
        <v>7.9845132743362832</v>
      </c>
      <c r="J2158" t="str">
        <f>IF(shipments[[#This Row],[Order_Status]] = "Delivered","Yes","No")</f>
        <v>Yes</v>
      </c>
      <c r="K2158" t="str">
        <f>TEXT(shipments[[#This Row],[Shipdate]],"MMMM")</f>
        <v>July</v>
      </c>
      <c r="L2158">
        <f>YEAR(shipments[[#This Row],[Shipdate]])</f>
        <v>2023</v>
      </c>
    </row>
    <row r="2159" spans="1:12" x14ac:dyDescent="0.3">
      <c r="A2159" s="21" t="s">
        <v>2163</v>
      </c>
      <c r="B2159" s="21" t="s">
        <v>7943</v>
      </c>
      <c r="C2159" s="21" t="s">
        <v>7916</v>
      </c>
      <c r="D2159" s="21" t="s">
        <v>7939</v>
      </c>
      <c r="E2159" s="22">
        <v>45476</v>
      </c>
      <c r="F2159" s="23">
        <v>6324.75</v>
      </c>
      <c r="G2159" s="21">
        <v>1265</v>
      </c>
      <c r="H2159" s="21" t="s">
        <v>9</v>
      </c>
      <c r="I2159" s="21">
        <f>IF(shipments[[#This Row],[Boxes]]&gt;0,shipments[[#This Row],[Amount]]/shipments[[#This Row],[Boxes]],"NA")</f>
        <v>4.9998023715415023</v>
      </c>
      <c r="J2159" s="21" t="str">
        <f>IF(shipments[[#This Row],[Order_Status]] = "Delivered","Yes","No")</f>
        <v>No</v>
      </c>
      <c r="K2159" s="21" t="str">
        <f>TEXT(shipments[[#This Row],[Shipdate]],"MMMM")</f>
        <v>July</v>
      </c>
      <c r="L2159" s="21">
        <f>YEAR(shipments[[#This Row],[Shipdate]])</f>
        <v>2024</v>
      </c>
    </row>
    <row r="2160" spans="1:12" x14ac:dyDescent="0.3">
      <c r="A2160" t="s">
        <v>2164</v>
      </c>
      <c r="B2160" t="s">
        <v>7943</v>
      </c>
      <c r="C2160" t="s">
        <v>7916</v>
      </c>
      <c r="D2160" t="s">
        <v>7937</v>
      </c>
      <c r="E2160" s="1">
        <v>44986</v>
      </c>
      <c r="F2160" s="6">
        <v>2850.75</v>
      </c>
      <c r="G2160">
        <v>571</v>
      </c>
      <c r="H2160" t="s">
        <v>3</v>
      </c>
      <c r="I2160">
        <f>IF(shipments[[#This Row],[Boxes]]&gt;0,shipments[[#This Row],[Amount]]/shipments[[#This Row],[Boxes]],"NA")</f>
        <v>4.9925569176882663</v>
      </c>
      <c r="J2160" t="str">
        <f>IF(shipments[[#This Row],[Order_Status]] = "Delivered","Yes","No")</f>
        <v>Yes</v>
      </c>
      <c r="K2160" t="str">
        <f>TEXT(shipments[[#This Row],[Shipdate]],"MMMM")</f>
        <v>March</v>
      </c>
      <c r="L2160">
        <f>YEAR(shipments[[#This Row],[Shipdate]])</f>
        <v>2023</v>
      </c>
    </row>
    <row r="2161" spans="1:12" x14ac:dyDescent="0.3">
      <c r="A2161" t="s">
        <v>2165</v>
      </c>
      <c r="B2161" t="s">
        <v>7943</v>
      </c>
      <c r="C2161" t="s">
        <v>7918</v>
      </c>
      <c r="D2161" t="s">
        <v>7934</v>
      </c>
      <c r="E2161" s="1">
        <v>45415</v>
      </c>
      <c r="F2161" s="6">
        <v>5451.75</v>
      </c>
      <c r="G2161">
        <v>219</v>
      </c>
      <c r="H2161" t="s">
        <v>3</v>
      </c>
      <c r="I2161">
        <f>IF(shipments[[#This Row],[Boxes]]&gt;0,shipments[[#This Row],[Amount]]/shipments[[#This Row],[Boxes]],"NA")</f>
        <v>24.893835616438356</v>
      </c>
      <c r="J2161" t="str">
        <f>IF(shipments[[#This Row],[Order_Status]] = "Delivered","Yes","No")</f>
        <v>Yes</v>
      </c>
      <c r="K2161" t="str">
        <f>TEXT(shipments[[#This Row],[Shipdate]],"MMMM")</f>
        <v>May</v>
      </c>
      <c r="L2161">
        <f>YEAR(shipments[[#This Row],[Shipdate]])</f>
        <v>2024</v>
      </c>
    </row>
    <row r="2162" spans="1:12" x14ac:dyDescent="0.3">
      <c r="A2162" s="21" t="s">
        <v>2166</v>
      </c>
      <c r="B2162" s="21" t="s">
        <v>7943</v>
      </c>
      <c r="C2162" s="21" t="s">
        <v>7918</v>
      </c>
      <c r="D2162" s="21" t="s">
        <v>7935</v>
      </c>
      <c r="E2162" s="22">
        <v>44956</v>
      </c>
      <c r="F2162" s="23">
        <v>5717.25</v>
      </c>
      <c r="G2162" s="21">
        <v>205</v>
      </c>
      <c r="H2162" s="21" t="s">
        <v>25</v>
      </c>
      <c r="I2162" s="21">
        <f>IF(shipments[[#This Row],[Boxes]]&gt;0,shipments[[#This Row],[Amount]]/shipments[[#This Row],[Boxes]],"NA")</f>
        <v>27.889024390243904</v>
      </c>
      <c r="J2162" s="21" t="str">
        <f>IF(shipments[[#This Row],[Order_Status]] = "Delivered","Yes","No")</f>
        <v>No</v>
      </c>
      <c r="K2162" s="21" t="str">
        <f>TEXT(shipments[[#This Row],[Shipdate]],"MMMM")</f>
        <v>January</v>
      </c>
      <c r="L2162" s="21">
        <f>YEAR(shipments[[#This Row],[Shipdate]])</f>
        <v>2023</v>
      </c>
    </row>
    <row r="2163" spans="1:12" x14ac:dyDescent="0.3">
      <c r="A2163" t="s">
        <v>2167</v>
      </c>
      <c r="B2163" t="s">
        <v>7943</v>
      </c>
      <c r="C2163" t="s">
        <v>7919</v>
      </c>
      <c r="D2163" t="s">
        <v>7934</v>
      </c>
      <c r="E2163" s="1">
        <v>45245</v>
      </c>
      <c r="F2163" s="6">
        <v>528.75</v>
      </c>
      <c r="G2163">
        <v>30</v>
      </c>
      <c r="H2163" t="s">
        <v>3</v>
      </c>
      <c r="I2163">
        <f>IF(shipments[[#This Row],[Boxes]]&gt;0,shipments[[#This Row],[Amount]]/shipments[[#This Row],[Boxes]],"NA")</f>
        <v>17.625</v>
      </c>
      <c r="J2163" t="str">
        <f>IF(shipments[[#This Row],[Order_Status]] = "Delivered","Yes","No")</f>
        <v>Yes</v>
      </c>
      <c r="K2163" t="str">
        <f>TEXT(shipments[[#This Row],[Shipdate]],"MMMM")</f>
        <v>November</v>
      </c>
      <c r="L2163">
        <f>YEAR(shipments[[#This Row],[Shipdate]])</f>
        <v>2023</v>
      </c>
    </row>
    <row r="2164" spans="1:12" x14ac:dyDescent="0.3">
      <c r="A2164" s="21" t="s">
        <v>2168</v>
      </c>
      <c r="B2164" s="21" t="s">
        <v>7943</v>
      </c>
      <c r="C2164" s="21" t="s">
        <v>7919</v>
      </c>
      <c r="D2164" s="21" t="s">
        <v>7937</v>
      </c>
      <c r="E2164" s="22">
        <v>45474</v>
      </c>
      <c r="F2164" s="23">
        <v>8734.5</v>
      </c>
      <c r="G2164" s="21">
        <v>398</v>
      </c>
      <c r="H2164" s="21" t="s">
        <v>9</v>
      </c>
      <c r="I2164" s="21">
        <f>IF(shipments[[#This Row],[Boxes]]&gt;0,shipments[[#This Row],[Amount]]/shipments[[#This Row],[Boxes]],"NA")</f>
        <v>21.945979899497488</v>
      </c>
      <c r="J2164" s="21" t="str">
        <f>IF(shipments[[#This Row],[Order_Status]] = "Delivered","Yes","No")</f>
        <v>No</v>
      </c>
      <c r="K2164" s="21" t="str">
        <f>TEXT(shipments[[#This Row],[Shipdate]],"MMMM")</f>
        <v>July</v>
      </c>
      <c r="L2164" s="21">
        <f>YEAR(shipments[[#This Row],[Shipdate]])</f>
        <v>2024</v>
      </c>
    </row>
    <row r="2165" spans="1:12" x14ac:dyDescent="0.3">
      <c r="A2165" t="s">
        <v>2169</v>
      </c>
      <c r="B2165" t="s">
        <v>7943</v>
      </c>
      <c r="C2165" t="s">
        <v>7919</v>
      </c>
      <c r="D2165" t="s">
        <v>7934</v>
      </c>
      <c r="E2165" s="1">
        <v>45350</v>
      </c>
      <c r="F2165" s="6">
        <v>4410</v>
      </c>
      <c r="G2165">
        <v>201</v>
      </c>
      <c r="H2165" t="s">
        <v>3</v>
      </c>
      <c r="I2165">
        <f>IF(shipments[[#This Row],[Boxes]]&gt;0,shipments[[#This Row],[Amount]]/shipments[[#This Row],[Boxes]],"NA")</f>
        <v>21.940298507462686</v>
      </c>
      <c r="J2165" t="str">
        <f>IF(shipments[[#This Row],[Order_Status]] = "Delivered","Yes","No")</f>
        <v>Yes</v>
      </c>
      <c r="K2165" t="str">
        <f>TEXT(shipments[[#This Row],[Shipdate]],"MMMM")</f>
        <v>February</v>
      </c>
      <c r="L2165">
        <f>YEAR(shipments[[#This Row],[Shipdate]])</f>
        <v>2024</v>
      </c>
    </row>
    <row r="2166" spans="1:12" x14ac:dyDescent="0.3">
      <c r="A2166" t="s">
        <v>2170</v>
      </c>
      <c r="B2166" t="s">
        <v>7943</v>
      </c>
      <c r="C2166" t="s">
        <v>7919</v>
      </c>
      <c r="D2166" t="s">
        <v>7937</v>
      </c>
      <c r="E2166" s="1">
        <v>45208</v>
      </c>
      <c r="F2166" s="6">
        <v>12642.75</v>
      </c>
      <c r="G2166">
        <v>575</v>
      </c>
      <c r="H2166" t="s">
        <v>3</v>
      </c>
      <c r="I2166">
        <f>IF(shipments[[#This Row],[Boxes]]&gt;0,shipments[[#This Row],[Amount]]/shipments[[#This Row],[Boxes]],"NA")</f>
        <v>21.987391304347828</v>
      </c>
      <c r="J2166" t="str">
        <f>IF(shipments[[#This Row],[Order_Status]] = "Delivered","Yes","No")</f>
        <v>Yes</v>
      </c>
      <c r="K2166" t="str">
        <f>TEXT(shipments[[#This Row],[Shipdate]],"MMMM")</f>
        <v>October</v>
      </c>
      <c r="L2166">
        <f>YEAR(shipments[[#This Row],[Shipdate]])</f>
        <v>2023</v>
      </c>
    </row>
    <row r="2167" spans="1:12" x14ac:dyDescent="0.3">
      <c r="A2167" t="s">
        <v>2171</v>
      </c>
      <c r="B2167" t="s">
        <v>7943</v>
      </c>
      <c r="C2167" t="s">
        <v>7919</v>
      </c>
      <c r="D2167" t="s">
        <v>7939</v>
      </c>
      <c r="E2167" s="1">
        <v>45128</v>
      </c>
      <c r="F2167" s="6">
        <v>1845</v>
      </c>
      <c r="G2167">
        <v>98</v>
      </c>
      <c r="H2167" t="s">
        <v>3</v>
      </c>
      <c r="I2167">
        <f>IF(shipments[[#This Row],[Boxes]]&gt;0,shipments[[#This Row],[Amount]]/shipments[[#This Row],[Boxes]],"NA")</f>
        <v>18.826530612244898</v>
      </c>
      <c r="J2167" t="str">
        <f>IF(shipments[[#This Row],[Order_Status]] = "Delivered","Yes","No")</f>
        <v>Yes</v>
      </c>
      <c r="K2167" t="str">
        <f>TEXT(shipments[[#This Row],[Shipdate]],"MMMM")</f>
        <v>July</v>
      </c>
      <c r="L2167">
        <f>YEAR(shipments[[#This Row],[Shipdate]])</f>
        <v>2023</v>
      </c>
    </row>
    <row r="2168" spans="1:12" x14ac:dyDescent="0.3">
      <c r="A2168" s="21" t="s">
        <v>2172</v>
      </c>
      <c r="B2168" s="21" t="s">
        <v>7943</v>
      </c>
      <c r="C2168" s="21" t="s">
        <v>7920</v>
      </c>
      <c r="D2168" s="21" t="s">
        <v>7937</v>
      </c>
      <c r="E2168" s="22">
        <v>45378</v>
      </c>
      <c r="F2168" s="23">
        <v>1374.75</v>
      </c>
      <c r="G2168" s="21">
        <v>63</v>
      </c>
      <c r="H2168" s="21" t="s">
        <v>25</v>
      </c>
      <c r="I2168" s="21">
        <f>IF(shipments[[#This Row],[Boxes]]&gt;0,shipments[[#This Row],[Amount]]/shipments[[#This Row],[Boxes]],"NA")</f>
        <v>21.821428571428573</v>
      </c>
      <c r="J2168" s="21" t="str">
        <f>IF(shipments[[#This Row],[Order_Status]] = "Delivered","Yes","No")</f>
        <v>No</v>
      </c>
      <c r="K2168" s="21" t="str">
        <f>TEXT(shipments[[#This Row],[Shipdate]],"MMMM")</f>
        <v>March</v>
      </c>
      <c r="L2168" s="21">
        <f>YEAR(shipments[[#This Row],[Shipdate]])</f>
        <v>2024</v>
      </c>
    </row>
    <row r="2169" spans="1:12" x14ac:dyDescent="0.3">
      <c r="A2169" t="s">
        <v>2173</v>
      </c>
      <c r="B2169" t="s">
        <v>7943</v>
      </c>
      <c r="C2169" t="s">
        <v>7921</v>
      </c>
      <c r="D2169" t="s">
        <v>7938</v>
      </c>
      <c r="E2169" s="1">
        <v>45293</v>
      </c>
      <c r="F2169" s="6">
        <v>6183</v>
      </c>
      <c r="G2169">
        <v>516</v>
      </c>
      <c r="H2169" t="s">
        <v>3</v>
      </c>
      <c r="I2169">
        <f>IF(shipments[[#This Row],[Boxes]]&gt;0,shipments[[#This Row],[Amount]]/shipments[[#This Row],[Boxes]],"NA")</f>
        <v>11.982558139534884</v>
      </c>
      <c r="J2169" t="str">
        <f>IF(shipments[[#This Row],[Order_Status]] = "Delivered","Yes","No")</f>
        <v>Yes</v>
      </c>
      <c r="K2169" t="str">
        <f>TEXT(shipments[[#This Row],[Shipdate]],"MMMM")</f>
        <v>January</v>
      </c>
      <c r="L2169">
        <f>YEAR(shipments[[#This Row],[Shipdate]])</f>
        <v>2024</v>
      </c>
    </row>
    <row r="2170" spans="1:12" x14ac:dyDescent="0.3">
      <c r="A2170" t="s">
        <v>2174</v>
      </c>
      <c r="B2170" t="s">
        <v>7943</v>
      </c>
      <c r="C2170" t="s">
        <v>7921</v>
      </c>
      <c r="D2170" t="s">
        <v>7936</v>
      </c>
      <c r="E2170" s="1">
        <v>45266</v>
      </c>
      <c r="F2170" s="6">
        <v>10748.25</v>
      </c>
      <c r="G2170">
        <v>827</v>
      </c>
      <c r="H2170" t="s">
        <v>3</v>
      </c>
      <c r="I2170">
        <f>IF(shipments[[#This Row],[Boxes]]&gt;0,shipments[[#This Row],[Amount]]/shipments[[#This Row],[Boxes]],"NA")</f>
        <v>12.996674727932286</v>
      </c>
      <c r="J2170" t="str">
        <f>IF(shipments[[#This Row],[Order_Status]] = "Delivered","Yes","No")</f>
        <v>Yes</v>
      </c>
      <c r="K2170" t="str">
        <f>TEXT(shipments[[#This Row],[Shipdate]],"MMMM")</f>
        <v>December</v>
      </c>
      <c r="L2170">
        <f>YEAR(shipments[[#This Row],[Shipdate]])</f>
        <v>2023</v>
      </c>
    </row>
    <row r="2171" spans="1:12" x14ac:dyDescent="0.3">
      <c r="A2171" t="s">
        <v>2175</v>
      </c>
      <c r="B2171" t="s">
        <v>7943</v>
      </c>
      <c r="C2171" t="s">
        <v>7921</v>
      </c>
      <c r="D2171" t="s">
        <v>7935</v>
      </c>
      <c r="E2171" s="1">
        <v>45278</v>
      </c>
      <c r="F2171" s="6">
        <v>7051.5</v>
      </c>
      <c r="G2171">
        <v>543</v>
      </c>
      <c r="H2171" t="s">
        <v>3</v>
      </c>
      <c r="I2171">
        <f>IF(shipments[[#This Row],[Boxes]]&gt;0,shipments[[#This Row],[Amount]]/shipments[[#This Row],[Boxes]],"NA")</f>
        <v>12.986187845303867</v>
      </c>
      <c r="J2171" t="str">
        <f>IF(shipments[[#This Row],[Order_Status]] = "Delivered","Yes","No")</f>
        <v>Yes</v>
      </c>
      <c r="K2171" t="str">
        <f>TEXT(shipments[[#This Row],[Shipdate]],"MMMM")</f>
        <v>December</v>
      </c>
      <c r="L2171">
        <f>YEAR(shipments[[#This Row],[Shipdate]])</f>
        <v>2023</v>
      </c>
    </row>
    <row r="2172" spans="1:12" x14ac:dyDescent="0.3">
      <c r="A2172" t="s">
        <v>2176</v>
      </c>
      <c r="B2172" t="s">
        <v>7943</v>
      </c>
      <c r="C2172" t="s">
        <v>7921</v>
      </c>
      <c r="D2172" t="s">
        <v>7935</v>
      </c>
      <c r="E2172" s="1">
        <v>45141</v>
      </c>
      <c r="F2172" s="6">
        <v>2832.75</v>
      </c>
      <c r="G2172">
        <v>189</v>
      </c>
      <c r="H2172" t="s">
        <v>3</v>
      </c>
      <c r="I2172">
        <f>IF(shipments[[#This Row],[Boxes]]&gt;0,shipments[[#This Row],[Amount]]/shipments[[#This Row],[Boxes]],"NA")</f>
        <v>14.988095238095237</v>
      </c>
      <c r="J2172" t="str">
        <f>IF(shipments[[#This Row],[Order_Status]] = "Delivered","Yes","No")</f>
        <v>Yes</v>
      </c>
      <c r="K2172" t="str">
        <f>TEXT(shipments[[#This Row],[Shipdate]],"MMMM")</f>
        <v>August</v>
      </c>
      <c r="L2172">
        <f>YEAR(shipments[[#This Row],[Shipdate]])</f>
        <v>2023</v>
      </c>
    </row>
    <row r="2173" spans="1:12" x14ac:dyDescent="0.3">
      <c r="A2173" t="s">
        <v>2177</v>
      </c>
      <c r="B2173" t="s">
        <v>7943</v>
      </c>
      <c r="C2173" t="s">
        <v>7922</v>
      </c>
      <c r="D2173" t="s">
        <v>7939</v>
      </c>
      <c r="E2173" s="1">
        <v>45336</v>
      </c>
      <c r="F2173" s="6">
        <v>7508.25</v>
      </c>
      <c r="G2173">
        <v>358</v>
      </c>
      <c r="H2173" t="s">
        <v>3</v>
      </c>
      <c r="I2173">
        <f>IF(shipments[[#This Row],[Boxes]]&gt;0,shipments[[#This Row],[Amount]]/shipments[[#This Row],[Boxes]],"NA")</f>
        <v>20.972765363128492</v>
      </c>
      <c r="J2173" t="str">
        <f>IF(shipments[[#This Row],[Order_Status]] = "Delivered","Yes","No")</f>
        <v>Yes</v>
      </c>
      <c r="K2173" t="str">
        <f>TEXT(shipments[[#This Row],[Shipdate]],"MMMM")</f>
        <v>February</v>
      </c>
      <c r="L2173">
        <f>YEAR(shipments[[#This Row],[Shipdate]])</f>
        <v>2024</v>
      </c>
    </row>
    <row r="2174" spans="1:12" x14ac:dyDescent="0.3">
      <c r="A2174" t="s">
        <v>2178</v>
      </c>
      <c r="B2174" t="s">
        <v>7943</v>
      </c>
      <c r="C2174" t="s">
        <v>7923</v>
      </c>
      <c r="D2174" t="s">
        <v>7936</v>
      </c>
      <c r="E2174" s="1">
        <v>45097</v>
      </c>
      <c r="F2174" s="6">
        <v>8043.75</v>
      </c>
      <c r="G2174">
        <v>503</v>
      </c>
      <c r="H2174" t="s">
        <v>3</v>
      </c>
      <c r="I2174">
        <f>IF(shipments[[#This Row],[Boxes]]&gt;0,shipments[[#This Row],[Amount]]/shipments[[#This Row],[Boxes]],"NA")</f>
        <v>15.991550695825049</v>
      </c>
      <c r="J2174" t="str">
        <f>IF(shipments[[#This Row],[Order_Status]] = "Delivered","Yes","No")</f>
        <v>Yes</v>
      </c>
      <c r="K2174" t="str">
        <f>TEXT(shipments[[#This Row],[Shipdate]],"MMMM")</f>
        <v>June</v>
      </c>
      <c r="L2174">
        <f>YEAR(shipments[[#This Row],[Shipdate]])</f>
        <v>2023</v>
      </c>
    </row>
    <row r="2175" spans="1:12" x14ac:dyDescent="0.3">
      <c r="A2175" t="s">
        <v>2179</v>
      </c>
      <c r="B2175" t="s">
        <v>7943</v>
      </c>
      <c r="C2175" t="s">
        <v>7923</v>
      </c>
      <c r="D2175" t="s">
        <v>7934</v>
      </c>
      <c r="E2175" s="1">
        <v>45009</v>
      </c>
      <c r="F2175" s="6">
        <v>4306.5</v>
      </c>
      <c r="G2175">
        <v>288</v>
      </c>
      <c r="H2175" t="s">
        <v>3</v>
      </c>
      <c r="I2175">
        <f>IF(shipments[[#This Row],[Boxes]]&gt;0,shipments[[#This Row],[Amount]]/shipments[[#This Row],[Boxes]],"NA")</f>
        <v>14.953125</v>
      </c>
      <c r="J2175" t="str">
        <f>IF(shipments[[#This Row],[Order_Status]] = "Delivered","Yes","No")</f>
        <v>Yes</v>
      </c>
      <c r="K2175" t="str">
        <f>TEXT(shipments[[#This Row],[Shipdate]],"MMMM")</f>
        <v>March</v>
      </c>
      <c r="L2175">
        <f>YEAR(shipments[[#This Row],[Shipdate]])</f>
        <v>2023</v>
      </c>
    </row>
    <row r="2176" spans="1:12" x14ac:dyDescent="0.3">
      <c r="A2176" t="s">
        <v>2180</v>
      </c>
      <c r="B2176" t="s">
        <v>7943</v>
      </c>
      <c r="C2176" t="s">
        <v>7923</v>
      </c>
      <c r="D2176" t="s">
        <v>7936</v>
      </c>
      <c r="E2176" s="1">
        <v>45273</v>
      </c>
      <c r="F2176" s="6">
        <v>6612.75</v>
      </c>
      <c r="G2176">
        <v>414</v>
      </c>
      <c r="H2176" t="s">
        <v>3</v>
      </c>
      <c r="I2176">
        <f>IF(shipments[[#This Row],[Boxes]]&gt;0,shipments[[#This Row],[Amount]]/shipments[[#This Row],[Boxes]],"NA")</f>
        <v>15.972826086956522</v>
      </c>
      <c r="J2176" t="str">
        <f>IF(shipments[[#This Row],[Order_Status]] = "Delivered","Yes","No")</f>
        <v>Yes</v>
      </c>
      <c r="K2176" t="str">
        <f>TEXT(shipments[[#This Row],[Shipdate]],"MMMM")</f>
        <v>December</v>
      </c>
      <c r="L2176">
        <f>YEAR(shipments[[#This Row],[Shipdate]])</f>
        <v>2023</v>
      </c>
    </row>
    <row r="2177" spans="1:12" x14ac:dyDescent="0.3">
      <c r="A2177" t="s">
        <v>2181</v>
      </c>
      <c r="B2177" t="s">
        <v>7943</v>
      </c>
      <c r="C2177" t="s">
        <v>7923</v>
      </c>
      <c r="D2177" t="s">
        <v>7939</v>
      </c>
      <c r="E2177" s="1">
        <v>45047</v>
      </c>
      <c r="F2177" s="6">
        <v>4770</v>
      </c>
      <c r="G2177">
        <v>318</v>
      </c>
      <c r="H2177" t="s">
        <v>3</v>
      </c>
      <c r="I2177">
        <f>IF(shipments[[#This Row],[Boxes]]&gt;0,shipments[[#This Row],[Amount]]/shipments[[#This Row],[Boxes]],"NA")</f>
        <v>15</v>
      </c>
      <c r="J2177" t="str">
        <f>IF(shipments[[#This Row],[Order_Status]] = "Delivered","Yes","No")</f>
        <v>Yes</v>
      </c>
      <c r="K2177" t="str">
        <f>TEXT(shipments[[#This Row],[Shipdate]],"MMMM")</f>
        <v>May</v>
      </c>
      <c r="L2177">
        <f>YEAR(shipments[[#This Row],[Shipdate]])</f>
        <v>2023</v>
      </c>
    </row>
    <row r="2178" spans="1:12" x14ac:dyDescent="0.3">
      <c r="A2178" t="s">
        <v>2182</v>
      </c>
      <c r="B2178" t="s">
        <v>7943</v>
      </c>
      <c r="C2178" t="s">
        <v>7924</v>
      </c>
      <c r="D2178" t="s">
        <v>7934</v>
      </c>
      <c r="E2178" s="1">
        <v>45414</v>
      </c>
      <c r="F2178" s="6">
        <v>1858.5</v>
      </c>
      <c r="G2178">
        <v>186</v>
      </c>
      <c r="H2178" t="s">
        <v>3</v>
      </c>
      <c r="I2178">
        <f>IF(shipments[[#This Row],[Boxes]]&gt;0,shipments[[#This Row],[Amount]]/shipments[[#This Row],[Boxes]],"NA")</f>
        <v>9.991935483870968</v>
      </c>
      <c r="J2178" t="str">
        <f>IF(shipments[[#This Row],[Order_Status]] = "Delivered","Yes","No")</f>
        <v>Yes</v>
      </c>
      <c r="K2178" t="str">
        <f>TEXT(shipments[[#This Row],[Shipdate]],"MMMM")</f>
        <v>May</v>
      </c>
      <c r="L2178">
        <f>YEAR(shipments[[#This Row],[Shipdate]])</f>
        <v>2024</v>
      </c>
    </row>
    <row r="2179" spans="1:12" x14ac:dyDescent="0.3">
      <c r="A2179" t="s">
        <v>2183</v>
      </c>
      <c r="B2179" t="s">
        <v>7943</v>
      </c>
      <c r="C2179" t="s">
        <v>7924</v>
      </c>
      <c r="D2179" t="s">
        <v>7937</v>
      </c>
      <c r="E2179" s="1">
        <v>45460</v>
      </c>
      <c r="F2179" s="6">
        <v>9603</v>
      </c>
      <c r="G2179">
        <v>961</v>
      </c>
      <c r="H2179" t="s">
        <v>3</v>
      </c>
      <c r="I2179">
        <f>IF(shipments[[#This Row],[Boxes]]&gt;0,shipments[[#This Row],[Amount]]/shipments[[#This Row],[Boxes]],"NA")</f>
        <v>9.9927159209157121</v>
      </c>
      <c r="J2179" t="str">
        <f>IF(shipments[[#This Row],[Order_Status]] = "Delivered","Yes","No")</f>
        <v>Yes</v>
      </c>
      <c r="K2179" t="str">
        <f>TEXT(shipments[[#This Row],[Shipdate]],"MMMM")</f>
        <v>June</v>
      </c>
      <c r="L2179">
        <f>YEAR(shipments[[#This Row],[Shipdate]])</f>
        <v>2024</v>
      </c>
    </row>
    <row r="2180" spans="1:12" x14ac:dyDescent="0.3">
      <c r="A2180" s="21" t="s">
        <v>2184</v>
      </c>
      <c r="B2180" s="21" t="s">
        <v>7943</v>
      </c>
      <c r="C2180" s="21" t="s">
        <v>7924</v>
      </c>
      <c r="D2180" s="21" t="s">
        <v>7939</v>
      </c>
      <c r="E2180" s="22">
        <v>45552</v>
      </c>
      <c r="F2180" s="23">
        <v>10341</v>
      </c>
      <c r="G2180" s="21">
        <v>1293</v>
      </c>
      <c r="H2180" s="21" t="s">
        <v>16</v>
      </c>
      <c r="I2180" s="21">
        <f>IF(shipments[[#This Row],[Boxes]]&gt;0,shipments[[#This Row],[Amount]]/shipments[[#This Row],[Boxes]],"NA")</f>
        <v>7.9976798143851511</v>
      </c>
      <c r="J2180" s="21" t="str">
        <f>IF(shipments[[#This Row],[Order_Status]] = "Delivered","Yes","No")</f>
        <v>No</v>
      </c>
      <c r="K2180" s="21" t="str">
        <f>TEXT(shipments[[#This Row],[Shipdate]],"MMMM")</f>
        <v>September</v>
      </c>
      <c r="L2180" s="21">
        <f>YEAR(shipments[[#This Row],[Shipdate]])</f>
        <v>2024</v>
      </c>
    </row>
    <row r="2181" spans="1:12" x14ac:dyDescent="0.3">
      <c r="A2181" t="s">
        <v>2185</v>
      </c>
      <c r="B2181" t="s">
        <v>7943</v>
      </c>
      <c r="C2181" t="s">
        <v>7924</v>
      </c>
      <c r="D2181" t="s">
        <v>7936</v>
      </c>
      <c r="E2181" s="1">
        <v>45232</v>
      </c>
      <c r="F2181" s="6">
        <v>4533.75</v>
      </c>
      <c r="G2181">
        <v>454</v>
      </c>
      <c r="H2181" t="s">
        <v>3</v>
      </c>
      <c r="I2181">
        <f>IF(shipments[[#This Row],[Boxes]]&gt;0,shipments[[#This Row],[Amount]]/shipments[[#This Row],[Boxes]],"NA")</f>
        <v>9.986233480176212</v>
      </c>
      <c r="J2181" t="str">
        <f>IF(shipments[[#This Row],[Order_Status]] = "Delivered","Yes","No")</f>
        <v>Yes</v>
      </c>
      <c r="K2181" t="str">
        <f>TEXT(shipments[[#This Row],[Shipdate]],"MMMM")</f>
        <v>November</v>
      </c>
      <c r="L2181">
        <f>YEAR(shipments[[#This Row],[Shipdate]])</f>
        <v>2023</v>
      </c>
    </row>
    <row r="2182" spans="1:12" x14ac:dyDescent="0.3">
      <c r="A2182" t="s">
        <v>2186</v>
      </c>
      <c r="B2182" t="s">
        <v>7943</v>
      </c>
      <c r="C2182" t="s">
        <v>7924</v>
      </c>
      <c r="D2182" t="s">
        <v>7939</v>
      </c>
      <c r="E2182" s="1">
        <v>45068</v>
      </c>
      <c r="F2182" s="6">
        <v>8514</v>
      </c>
      <c r="G2182">
        <v>946</v>
      </c>
      <c r="H2182" t="s">
        <v>3</v>
      </c>
      <c r="I2182">
        <f>IF(shipments[[#This Row],[Boxes]]&gt;0,shipments[[#This Row],[Amount]]/shipments[[#This Row],[Boxes]],"NA")</f>
        <v>9</v>
      </c>
      <c r="J2182" t="str">
        <f>IF(shipments[[#This Row],[Order_Status]] = "Delivered","Yes","No")</f>
        <v>Yes</v>
      </c>
      <c r="K2182" t="str">
        <f>TEXT(shipments[[#This Row],[Shipdate]],"MMMM")</f>
        <v>May</v>
      </c>
      <c r="L2182">
        <f>YEAR(shipments[[#This Row],[Shipdate]])</f>
        <v>2023</v>
      </c>
    </row>
    <row r="2183" spans="1:12" x14ac:dyDescent="0.3">
      <c r="A2183" t="s">
        <v>2187</v>
      </c>
      <c r="B2183" t="s">
        <v>7943</v>
      </c>
      <c r="C2183" t="s">
        <v>7924</v>
      </c>
      <c r="D2183" t="s">
        <v>7939</v>
      </c>
      <c r="E2183" s="1">
        <v>45118</v>
      </c>
      <c r="F2183" s="6">
        <v>2418.75</v>
      </c>
      <c r="G2183">
        <v>242</v>
      </c>
      <c r="H2183" t="s">
        <v>3</v>
      </c>
      <c r="I2183">
        <f>IF(shipments[[#This Row],[Boxes]]&gt;0,shipments[[#This Row],[Amount]]/shipments[[#This Row],[Boxes]],"NA")</f>
        <v>9.9948347107438025</v>
      </c>
      <c r="J2183" t="str">
        <f>IF(shipments[[#This Row],[Order_Status]] = "Delivered","Yes","No")</f>
        <v>Yes</v>
      </c>
      <c r="K2183" t="str">
        <f>TEXT(shipments[[#This Row],[Shipdate]],"MMMM")</f>
        <v>July</v>
      </c>
      <c r="L2183">
        <f>YEAR(shipments[[#This Row],[Shipdate]])</f>
        <v>2023</v>
      </c>
    </row>
    <row r="2184" spans="1:12" x14ac:dyDescent="0.3">
      <c r="A2184" t="s">
        <v>2188</v>
      </c>
      <c r="B2184" t="s">
        <v>7943</v>
      </c>
      <c r="C2184" t="s">
        <v>7924</v>
      </c>
      <c r="D2184" t="s">
        <v>7939</v>
      </c>
      <c r="E2184" s="1">
        <v>45020</v>
      </c>
      <c r="F2184" s="6">
        <v>3294</v>
      </c>
      <c r="G2184">
        <v>366</v>
      </c>
      <c r="H2184" t="s">
        <v>3</v>
      </c>
      <c r="I2184">
        <f>IF(shipments[[#This Row],[Boxes]]&gt;0,shipments[[#This Row],[Amount]]/shipments[[#This Row],[Boxes]],"NA")</f>
        <v>9</v>
      </c>
      <c r="J2184" t="str">
        <f>IF(shipments[[#This Row],[Order_Status]] = "Delivered","Yes","No")</f>
        <v>Yes</v>
      </c>
      <c r="K2184" t="str">
        <f>TEXT(shipments[[#This Row],[Shipdate]],"MMMM")</f>
        <v>April</v>
      </c>
      <c r="L2184">
        <f>YEAR(shipments[[#This Row],[Shipdate]])</f>
        <v>2023</v>
      </c>
    </row>
    <row r="2185" spans="1:12" x14ac:dyDescent="0.3">
      <c r="A2185" t="s">
        <v>2189</v>
      </c>
      <c r="B2185" t="s">
        <v>7943</v>
      </c>
      <c r="C2185" t="s">
        <v>7925</v>
      </c>
      <c r="D2185" t="s">
        <v>7934</v>
      </c>
      <c r="E2185" s="1">
        <v>45113</v>
      </c>
      <c r="F2185" s="6">
        <v>7386.75</v>
      </c>
      <c r="G2185">
        <v>411</v>
      </c>
      <c r="H2185" t="s">
        <v>3</v>
      </c>
      <c r="I2185">
        <f>IF(shipments[[#This Row],[Boxes]]&gt;0,shipments[[#This Row],[Amount]]/shipments[[#This Row],[Boxes]],"NA")</f>
        <v>17.972627737226276</v>
      </c>
      <c r="J2185" t="str">
        <f>IF(shipments[[#This Row],[Order_Status]] = "Delivered","Yes","No")</f>
        <v>Yes</v>
      </c>
      <c r="K2185" t="str">
        <f>TEXT(shipments[[#This Row],[Shipdate]],"MMMM")</f>
        <v>July</v>
      </c>
      <c r="L2185">
        <f>YEAR(shipments[[#This Row],[Shipdate]])</f>
        <v>2023</v>
      </c>
    </row>
    <row r="2186" spans="1:12" x14ac:dyDescent="0.3">
      <c r="A2186" t="s">
        <v>2190</v>
      </c>
      <c r="B2186" t="s">
        <v>7943</v>
      </c>
      <c r="C2186" t="s">
        <v>7925</v>
      </c>
      <c r="D2186" t="s">
        <v>7934</v>
      </c>
      <c r="E2186" s="1">
        <v>45042</v>
      </c>
      <c r="F2186" s="6">
        <v>8257.5</v>
      </c>
      <c r="G2186">
        <v>590</v>
      </c>
      <c r="H2186" t="s">
        <v>3</v>
      </c>
      <c r="I2186">
        <f>IF(shipments[[#This Row],[Boxes]]&gt;0,shipments[[#This Row],[Amount]]/shipments[[#This Row],[Boxes]],"NA")</f>
        <v>13.995762711864407</v>
      </c>
      <c r="J2186" t="str">
        <f>IF(shipments[[#This Row],[Order_Status]] = "Delivered","Yes","No")</f>
        <v>Yes</v>
      </c>
      <c r="K2186" t="str">
        <f>TEXT(shipments[[#This Row],[Shipdate]],"MMMM")</f>
        <v>April</v>
      </c>
      <c r="L2186">
        <f>YEAR(shipments[[#This Row],[Shipdate]])</f>
        <v>2023</v>
      </c>
    </row>
    <row r="2187" spans="1:12" x14ac:dyDescent="0.3">
      <c r="A2187" t="s">
        <v>2191</v>
      </c>
      <c r="B2187" t="s">
        <v>7943</v>
      </c>
      <c r="C2187" t="s">
        <v>7925</v>
      </c>
      <c r="D2187" t="s">
        <v>7935</v>
      </c>
      <c r="E2187" s="1">
        <v>45107</v>
      </c>
      <c r="F2187" s="6">
        <v>3638.25</v>
      </c>
      <c r="G2187">
        <v>260</v>
      </c>
      <c r="H2187" t="s">
        <v>3</v>
      </c>
      <c r="I2187">
        <f>IF(shipments[[#This Row],[Boxes]]&gt;0,shipments[[#This Row],[Amount]]/shipments[[#This Row],[Boxes]],"NA")</f>
        <v>13.993269230769231</v>
      </c>
      <c r="J2187" t="str">
        <f>IF(shipments[[#This Row],[Order_Status]] = "Delivered","Yes","No")</f>
        <v>Yes</v>
      </c>
      <c r="K2187" t="str">
        <f>TEXT(shipments[[#This Row],[Shipdate]],"MMMM")</f>
        <v>June</v>
      </c>
      <c r="L2187">
        <f>YEAR(shipments[[#This Row],[Shipdate]])</f>
        <v>2023</v>
      </c>
    </row>
    <row r="2188" spans="1:12" x14ac:dyDescent="0.3">
      <c r="A2188" t="s">
        <v>2192</v>
      </c>
      <c r="B2188" t="s">
        <v>7943</v>
      </c>
      <c r="C2188" t="s">
        <v>7925</v>
      </c>
      <c r="D2188" t="s">
        <v>7934</v>
      </c>
      <c r="E2188" s="1">
        <v>45218</v>
      </c>
      <c r="F2188" s="6">
        <v>4614.75</v>
      </c>
      <c r="G2188">
        <v>257</v>
      </c>
      <c r="H2188" t="s">
        <v>3</v>
      </c>
      <c r="I2188">
        <f>IF(shipments[[#This Row],[Boxes]]&gt;0,shipments[[#This Row],[Amount]]/shipments[[#This Row],[Boxes]],"NA")</f>
        <v>17.956225680933851</v>
      </c>
      <c r="J2188" t="str">
        <f>IF(shipments[[#This Row],[Order_Status]] = "Delivered","Yes","No")</f>
        <v>Yes</v>
      </c>
      <c r="K2188" t="str">
        <f>TEXT(shipments[[#This Row],[Shipdate]],"MMMM")</f>
        <v>October</v>
      </c>
      <c r="L2188">
        <f>YEAR(shipments[[#This Row],[Shipdate]])</f>
        <v>2023</v>
      </c>
    </row>
    <row r="2189" spans="1:12" x14ac:dyDescent="0.3">
      <c r="A2189" t="s">
        <v>2193</v>
      </c>
      <c r="B2189" t="s">
        <v>7943</v>
      </c>
      <c r="C2189" t="s">
        <v>7925</v>
      </c>
      <c r="D2189" t="s">
        <v>7935</v>
      </c>
      <c r="E2189" s="1">
        <v>45293</v>
      </c>
      <c r="F2189" s="6">
        <v>5868</v>
      </c>
      <c r="G2189">
        <v>367</v>
      </c>
      <c r="H2189" t="s">
        <v>3</v>
      </c>
      <c r="I2189">
        <f>IF(shipments[[#This Row],[Boxes]]&gt;0,shipments[[#This Row],[Amount]]/shipments[[#This Row],[Boxes]],"NA")</f>
        <v>15.989100817438691</v>
      </c>
      <c r="J2189" t="str">
        <f>IF(shipments[[#This Row],[Order_Status]] = "Delivered","Yes","No")</f>
        <v>Yes</v>
      </c>
      <c r="K2189" t="str">
        <f>TEXT(shipments[[#This Row],[Shipdate]],"MMMM")</f>
        <v>January</v>
      </c>
      <c r="L2189">
        <f>YEAR(shipments[[#This Row],[Shipdate]])</f>
        <v>2024</v>
      </c>
    </row>
    <row r="2190" spans="1:12" x14ac:dyDescent="0.3">
      <c r="A2190" t="s">
        <v>2194</v>
      </c>
      <c r="B2190" t="s">
        <v>7943</v>
      </c>
      <c r="C2190" t="s">
        <v>7925</v>
      </c>
      <c r="D2190" t="s">
        <v>7935</v>
      </c>
      <c r="E2190" s="1">
        <v>44958</v>
      </c>
      <c r="F2190" s="6">
        <v>5816.25</v>
      </c>
      <c r="G2190">
        <v>416</v>
      </c>
      <c r="H2190" t="s">
        <v>3</v>
      </c>
      <c r="I2190">
        <f>IF(shipments[[#This Row],[Boxes]]&gt;0,shipments[[#This Row],[Amount]]/shipments[[#This Row],[Boxes]],"NA")</f>
        <v>13.981370192307692</v>
      </c>
      <c r="J2190" t="str">
        <f>IF(shipments[[#This Row],[Order_Status]] = "Delivered","Yes","No")</f>
        <v>Yes</v>
      </c>
      <c r="K2190" t="str">
        <f>TEXT(shipments[[#This Row],[Shipdate]],"MMMM")</f>
        <v>February</v>
      </c>
      <c r="L2190">
        <f>YEAR(shipments[[#This Row],[Shipdate]])</f>
        <v>2023</v>
      </c>
    </row>
    <row r="2191" spans="1:12" x14ac:dyDescent="0.3">
      <c r="A2191" t="s">
        <v>2195</v>
      </c>
      <c r="B2191" t="s">
        <v>7943</v>
      </c>
      <c r="C2191" t="s">
        <v>7925</v>
      </c>
      <c r="D2191" t="s">
        <v>7939</v>
      </c>
      <c r="E2191" s="1">
        <v>45027</v>
      </c>
      <c r="F2191" s="6">
        <v>5049</v>
      </c>
      <c r="G2191">
        <v>361</v>
      </c>
      <c r="H2191" t="s">
        <v>3</v>
      </c>
      <c r="I2191">
        <f>IF(shipments[[#This Row],[Boxes]]&gt;0,shipments[[#This Row],[Amount]]/shipments[[#This Row],[Boxes]],"NA")</f>
        <v>13.986149584487535</v>
      </c>
      <c r="J2191" t="str">
        <f>IF(shipments[[#This Row],[Order_Status]] = "Delivered","Yes","No")</f>
        <v>Yes</v>
      </c>
      <c r="K2191" t="str">
        <f>TEXT(shipments[[#This Row],[Shipdate]],"MMMM")</f>
        <v>April</v>
      </c>
      <c r="L2191">
        <f>YEAR(shipments[[#This Row],[Shipdate]])</f>
        <v>2023</v>
      </c>
    </row>
    <row r="2192" spans="1:12" x14ac:dyDescent="0.3">
      <c r="A2192" t="s">
        <v>2196</v>
      </c>
      <c r="B2192" t="s">
        <v>7943</v>
      </c>
      <c r="C2192" t="s">
        <v>7926</v>
      </c>
      <c r="D2192" t="s">
        <v>7935</v>
      </c>
      <c r="E2192" s="1">
        <v>45051</v>
      </c>
      <c r="F2192" s="6">
        <v>10008</v>
      </c>
      <c r="G2192">
        <v>589</v>
      </c>
      <c r="H2192" t="s">
        <v>3</v>
      </c>
      <c r="I2192">
        <f>IF(shipments[[#This Row],[Boxes]]&gt;0,shipments[[#This Row],[Amount]]/shipments[[#This Row],[Boxes]],"NA")</f>
        <v>16.991511035653652</v>
      </c>
      <c r="J2192" t="str">
        <f>IF(shipments[[#This Row],[Order_Status]] = "Delivered","Yes","No")</f>
        <v>Yes</v>
      </c>
      <c r="K2192" t="str">
        <f>TEXT(shipments[[#This Row],[Shipdate]],"MMMM")</f>
        <v>May</v>
      </c>
      <c r="L2192">
        <f>YEAR(shipments[[#This Row],[Shipdate]])</f>
        <v>2023</v>
      </c>
    </row>
    <row r="2193" spans="1:12" x14ac:dyDescent="0.3">
      <c r="A2193" t="s">
        <v>2197</v>
      </c>
      <c r="B2193" t="s">
        <v>7943</v>
      </c>
      <c r="C2193" t="s">
        <v>7926</v>
      </c>
      <c r="D2193" t="s">
        <v>7939</v>
      </c>
      <c r="E2193" s="1">
        <v>45054</v>
      </c>
      <c r="F2193" s="6">
        <v>7605</v>
      </c>
      <c r="G2193">
        <v>448</v>
      </c>
      <c r="H2193" t="s">
        <v>3</v>
      </c>
      <c r="I2193">
        <f>IF(shipments[[#This Row],[Boxes]]&gt;0,shipments[[#This Row],[Amount]]/shipments[[#This Row],[Boxes]],"NA")</f>
        <v>16.975446428571427</v>
      </c>
      <c r="J2193" t="str">
        <f>IF(shipments[[#This Row],[Order_Status]] = "Delivered","Yes","No")</f>
        <v>Yes</v>
      </c>
      <c r="K2193" t="str">
        <f>TEXT(shipments[[#This Row],[Shipdate]],"MMMM")</f>
        <v>May</v>
      </c>
      <c r="L2193">
        <f>YEAR(shipments[[#This Row],[Shipdate]])</f>
        <v>2023</v>
      </c>
    </row>
    <row r="2194" spans="1:12" x14ac:dyDescent="0.3">
      <c r="A2194" t="s">
        <v>2198</v>
      </c>
      <c r="B2194" t="s">
        <v>7943</v>
      </c>
      <c r="C2194" t="s">
        <v>7926</v>
      </c>
      <c r="D2194" t="s">
        <v>7934</v>
      </c>
      <c r="E2194" s="1">
        <v>45134</v>
      </c>
      <c r="F2194" s="6">
        <v>227.25</v>
      </c>
      <c r="G2194">
        <v>12</v>
      </c>
      <c r="H2194" t="s">
        <v>3</v>
      </c>
      <c r="I2194">
        <f>IF(shipments[[#This Row],[Boxes]]&gt;0,shipments[[#This Row],[Amount]]/shipments[[#This Row],[Boxes]],"NA")</f>
        <v>18.9375</v>
      </c>
      <c r="J2194" t="str">
        <f>IF(shipments[[#This Row],[Order_Status]] = "Delivered","Yes","No")</f>
        <v>Yes</v>
      </c>
      <c r="K2194" t="str">
        <f>TEXT(shipments[[#This Row],[Shipdate]],"MMMM")</f>
        <v>July</v>
      </c>
      <c r="L2194">
        <f>YEAR(shipments[[#This Row],[Shipdate]])</f>
        <v>2023</v>
      </c>
    </row>
    <row r="2195" spans="1:12" x14ac:dyDescent="0.3">
      <c r="A2195" t="s">
        <v>2199</v>
      </c>
      <c r="B2195" t="s">
        <v>7943</v>
      </c>
      <c r="C2195" t="s">
        <v>7926</v>
      </c>
      <c r="D2195" t="s">
        <v>7939</v>
      </c>
      <c r="E2195" s="1">
        <v>45138</v>
      </c>
      <c r="F2195" s="6">
        <v>4601.25</v>
      </c>
      <c r="G2195">
        <v>243</v>
      </c>
      <c r="H2195" t="s">
        <v>3</v>
      </c>
      <c r="I2195">
        <f>IF(shipments[[#This Row],[Boxes]]&gt;0,shipments[[#This Row],[Amount]]/shipments[[#This Row],[Boxes]],"NA")</f>
        <v>18.935185185185187</v>
      </c>
      <c r="J2195" t="str">
        <f>IF(shipments[[#This Row],[Order_Status]] = "Delivered","Yes","No")</f>
        <v>Yes</v>
      </c>
      <c r="K2195" t="str">
        <f>TEXT(shipments[[#This Row],[Shipdate]],"MMMM")</f>
        <v>July</v>
      </c>
      <c r="L2195">
        <f>YEAR(shipments[[#This Row],[Shipdate]])</f>
        <v>2023</v>
      </c>
    </row>
    <row r="2196" spans="1:12" x14ac:dyDescent="0.3">
      <c r="A2196" t="s">
        <v>2200</v>
      </c>
      <c r="B2196" t="s">
        <v>7943</v>
      </c>
      <c r="C2196" t="s">
        <v>7927</v>
      </c>
      <c r="D2196" t="s">
        <v>7938</v>
      </c>
      <c r="E2196" s="1">
        <v>45016</v>
      </c>
      <c r="F2196" s="6">
        <v>699.75</v>
      </c>
      <c r="G2196">
        <v>50</v>
      </c>
      <c r="H2196" t="s">
        <v>3</v>
      </c>
      <c r="I2196">
        <f>IF(shipments[[#This Row],[Boxes]]&gt;0,shipments[[#This Row],[Amount]]/shipments[[#This Row],[Boxes]],"NA")</f>
        <v>13.994999999999999</v>
      </c>
      <c r="J2196" t="str">
        <f>IF(shipments[[#This Row],[Order_Status]] = "Delivered","Yes","No")</f>
        <v>Yes</v>
      </c>
      <c r="K2196" t="str">
        <f>TEXT(shipments[[#This Row],[Shipdate]],"MMMM")</f>
        <v>March</v>
      </c>
      <c r="L2196">
        <f>YEAR(shipments[[#This Row],[Shipdate]])</f>
        <v>2023</v>
      </c>
    </row>
    <row r="2197" spans="1:12" x14ac:dyDescent="0.3">
      <c r="A2197" s="21" t="s">
        <v>2201</v>
      </c>
      <c r="B2197" s="21" t="s">
        <v>7943</v>
      </c>
      <c r="C2197" s="21" t="s">
        <v>7927</v>
      </c>
      <c r="D2197" s="21" t="s">
        <v>7939</v>
      </c>
      <c r="E2197" s="22">
        <v>45502</v>
      </c>
      <c r="F2197" s="23">
        <v>3872.25</v>
      </c>
      <c r="G2197" s="21">
        <v>216</v>
      </c>
      <c r="H2197" s="21" t="s">
        <v>9</v>
      </c>
      <c r="I2197" s="21">
        <f>IF(shipments[[#This Row],[Boxes]]&gt;0,shipments[[#This Row],[Amount]]/shipments[[#This Row],[Boxes]],"NA")</f>
        <v>17.927083333333332</v>
      </c>
      <c r="J2197" s="21" t="str">
        <f>IF(shipments[[#This Row],[Order_Status]] = "Delivered","Yes","No")</f>
        <v>No</v>
      </c>
      <c r="K2197" s="21" t="str">
        <f>TEXT(shipments[[#This Row],[Shipdate]],"MMMM")</f>
        <v>July</v>
      </c>
      <c r="L2197" s="21">
        <f>YEAR(shipments[[#This Row],[Shipdate]])</f>
        <v>2024</v>
      </c>
    </row>
    <row r="2198" spans="1:12" x14ac:dyDescent="0.3">
      <c r="A2198" s="21" t="s">
        <v>2202</v>
      </c>
      <c r="B2198" s="21" t="s">
        <v>7943</v>
      </c>
      <c r="C2198" s="21" t="s">
        <v>7927</v>
      </c>
      <c r="D2198" s="21" t="s">
        <v>7938</v>
      </c>
      <c r="E2198" s="22">
        <v>45071</v>
      </c>
      <c r="F2198" s="23">
        <v>7857</v>
      </c>
      <c r="G2198" s="21">
        <v>562</v>
      </c>
      <c r="H2198" s="21" t="s">
        <v>25</v>
      </c>
      <c r="I2198" s="21">
        <f>IF(shipments[[#This Row],[Boxes]]&gt;0,shipments[[#This Row],[Amount]]/shipments[[#This Row],[Boxes]],"NA")</f>
        <v>13.980427046263346</v>
      </c>
      <c r="J2198" s="21" t="str">
        <f>IF(shipments[[#This Row],[Order_Status]] = "Delivered","Yes","No")</f>
        <v>No</v>
      </c>
      <c r="K2198" s="21" t="str">
        <f>TEXT(shipments[[#This Row],[Shipdate]],"MMMM")</f>
        <v>May</v>
      </c>
      <c r="L2198" s="21">
        <f>YEAR(shipments[[#This Row],[Shipdate]])</f>
        <v>2023</v>
      </c>
    </row>
    <row r="2199" spans="1:12" x14ac:dyDescent="0.3">
      <c r="A2199" t="s">
        <v>2203</v>
      </c>
      <c r="B2199" t="s">
        <v>7943</v>
      </c>
      <c r="C2199" t="s">
        <v>7927</v>
      </c>
      <c r="D2199" t="s">
        <v>7939</v>
      </c>
      <c r="E2199" s="1">
        <v>45118</v>
      </c>
      <c r="F2199" s="6">
        <v>7778.25</v>
      </c>
      <c r="G2199">
        <v>433</v>
      </c>
      <c r="H2199" t="s">
        <v>3</v>
      </c>
      <c r="I2199">
        <f>IF(shipments[[#This Row],[Boxes]]&gt;0,shipments[[#This Row],[Amount]]/shipments[[#This Row],[Boxes]],"NA")</f>
        <v>17.963625866050808</v>
      </c>
      <c r="J2199" t="str">
        <f>IF(shipments[[#This Row],[Order_Status]] = "Delivered","Yes","No")</f>
        <v>Yes</v>
      </c>
      <c r="K2199" t="str">
        <f>TEXT(shipments[[#This Row],[Shipdate]],"MMMM")</f>
        <v>July</v>
      </c>
      <c r="L2199">
        <f>YEAR(shipments[[#This Row],[Shipdate]])</f>
        <v>2023</v>
      </c>
    </row>
    <row r="2200" spans="1:12" x14ac:dyDescent="0.3">
      <c r="A2200" s="21" t="s">
        <v>2204</v>
      </c>
      <c r="B2200" s="21" t="s">
        <v>7943</v>
      </c>
      <c r="C2200" s="21" t="s">
        <v>7928</v>
      </c>
      <c r="D2200" s="21" t="s">
        <v>7938</v>
      </c>
      <c r="E2200" s="22">
        <v>45530</v>
      </c>
      <c r="F2200" s="23">
        <v>3395.25</v>
      </c>
      <c r="G2200" s="21">
        <v>486</v>
      </c>
      <c r="H2200" s="21" t="s">
        <v>9</v>
      </c>
      <c r="I2200" s="21">
        <f>IF(shipments[[#This Row],[Boxes]]&gt;0,shipments[[#This Row],[Amount]]/shipments[[#This Row],[Boxes]],"NA")</f>
        <v>6.9861111111111107</v>
      </c>
      <c r="J2200" s="21" t="str">
        <f>IF(shipments[[#This Row],[Order_Status]] = "Delivered","Yes","No")</f>
        <v>No</v>
      </c>
      <c r="K2200" s="21" t="str">
        <f>TEXT(shipments[[#This Row],[Shipdate]],"MMMM")</f>
        <v>August</v>
      </c>
      <c r="L2200" s="21">
        <f>YEAR(shipments[[#This Row],[Shipdate]])</f>
        <v>2024</v>
      </c>
    </row>
    <row r="2201" spans="1:12" x14ac:dyDescent="0.3">
      <c r="A2201" t="s">
        <v>2205</v>
      </c>
      <c r="B2201" t="s">
        <v>7943</v>
      </c>
      <c r="C2201" t="s">
        <v>7928</v>
      </c>
      <c r="D2201" t="s">
        <v>7939</v>
      </c>
      <c r="E2201" s="1">
        <v>45303</v>
      </c>
      <c r="F2201" s="6">
        <v>3258</v>
      </c>
      <c r="G2201">
        <v>408</v>
      </c>
      <c r="H2201" t="s">
        <v>3</v>
      </c>
      <c r="I2201">
        <f>IF(shipments[[#This Row],[Boxes]]&gt;0,shipments[[#This Row],[Amount]]/shipments[[#This Row],[Boxes]],"NA")</f>
        <v>7.9852941176470589</v>
      </c>
      <c r="J2201" t="str">
        <f>IF(shipments[[#This Row],[Order_Status]] = "Delivered","Yes","No")</f>
        <v>Yes</v>
      </c>
      <c r="K2201" t="str">
        <f>TEXT(shipments[[#This Row],[Shipdate]],"MMMM")</f>
        <v>January</v>
      </c>
      <c r="L2201">
        <f>YEAR(shipments[[#This Row],[Shipdate]])</f>
        <v>2024</v>
      </c>
    </row>
    <row r="2202" spans="1:12" x14ac:dyDescent="0.3">
      <c r="A2202" t="s">
        <v>2206</v>
      </c>
      <c r="B2202" t="s">
        <v>7943</v>
      </c>
      <c r="C2202" t="s">
        <v>7929</v>
      </c>
      <c r="D2202" t="s">
        <v>7938</v>
      </c>
      <c r="E2202" s="1">
        <v>45078</v>
      </c>
      <c r="F2202" s="6">
        <v>8248.5</v>
      </c>
      <c r="G2202">
        <v>1179</v>
      </c>
      <c r="H2202" t="s">
        <v>3</v>
      </c>
      <c r="I2202">
        <f>IF(shipments[[#This Row],[Boxes]]&gt;0,shipments[[#This Row],[Amount]]/shipments[[#This Row],[Boxes]],"NA")</f>
        <v>6.9961832061068705</v>
      </c>
      <c r="J2202" t="str">
        <f>IF(shipments[[#This Row],[Order_Status]] = "Delivered","Yes","No")</f>
        <v>Yes</v>
      </c>
      <c r="K2202" t="str">
        <f>TEXT(shipments[[#This Row],[Shipdate]],"MMMM")</f>
        <v>June</v>
      </c>
      <c r="L2202">
        <f>YEAR(shipments[[#This Row],[Shipdate]])</f>
        <v>2023</v>
      </c>
    </row>
    <row r="2203" spans="1:12" x14ac:dyDescent="0.3">
      <c r="A2203" s="21" t="s">
        <v>2207</v>
      </c>
      <c r="B2203" s="21" t="s">
        <v>7943</v>
      </c>
      <c r="C2203" s="21" t="s">
        <v>7929</v>
      </c>
      <c r="D2203" s="21" t="s">
        <v>7934</v>
      </c>
      <c r="E2203" s="22">
        <v>45496</v>
      </c>
      <c r="F2203" s="23">
        <v>10233</v>
      </c>
      <c r="G2203" s="21">
        <v>931</v>
      </c>
      <c r="H2203" s="21" t="s">
        <v>25</v>
      </c>
      <c r="I2203" s="21">
        <f>IF(shipments[[#This Row],[Boxes]]&gt;0,shipments[[#This Row],[Amount]]/shipments[[#This Row],[Boxes]],"NA")</f>
        <v>10.991407089151449</v>
      </c>
      <c r="J2203" s="21" t="str">
        <f>IF(shipments[[#This Row],[Order_Status]] = "Delivered","Yes","No")</f>
        <v>No</v>
      </c>
      <c r="K2203" s="21" t="str">
        <f>TEXT(shipments[[#This Row],[Shipdate]],"MMMM")</f>
        <v>July</v>
      </c>
      <c r="L2203" s="21">
        <f>YEAR(shipments[[#This Row],[Shipdate]])</f>
        <v>2024</v>
      </c>
    </row>
    <row r="2204" spans="1:12" x14ac:dyDescent="0.3">
      <c r="A2204" s="21" t="s">
        <v>2208</v>
      </c>
      <c r="B2204" s="21" t="s">
        <v>7943</v>
      </c>
      <c r="C2204" s="21" t="s">
        <v>7931</v>
      </c>
      <c r="D2204" s="21" t="s">
        <v>7934</v>
      </c>
      <c r="E2204" s="22">
        <v>45502</v>
      </c>
      <c r="F2204" s="23">
        <v>4468.5</v>
      </c>
      <c r="G2204" s="21">
        <v>373</v>
      </c>
      <c r="H2204" s="21" t="s">
        <v>25</v>
      </c>
      <c r="I2204" s="21">
        <f>IF(shipments[[#This Row],[Boxes]]&gt;0,shipments[[#This Row],[Amount]]/shipments[[#This Row],[Boxes]],"NA")</f>
        <v>11.979892761394101</v>
      </c>
      <c r="J2204" s="21" t="str">
        <f>IF(shipments[[#This Row],[Order_Status]] = "Delivered","Yes","No")</f>
        <v>No</v>
      </c>
      <c r="K2204" s="21" t="str">
        <f>TEXT(shipments[[#This Row],[Shipdate]],"MMMM")</f>
        <v>July</v>
      </c>
      <c r="L2204" s="21">
        <f>YEAR(shipments[[#This Row],[Shipdate]])</f>
        <v>2024</v>
      </c>
    </row>
    <row r="2205" spans="1:12" x14ac:dyDescent="0.3">
      <c r="A2205" s="21" t="s">
        <v>2209</v>
      </c>
      <c r="B2205" s="21" t="s">
        <v>7943</v>
      </c>
      <c r="C2205" s="21" t="s">
        <v>7931</v>
      </c>
      <c r="D2205" s="21" t="s">
        <v>7934</v>
      </c>
      <c r="E2205" s="22">
        <v>45532</v>
      </c>
      <c r="F2205" s="23">
        <v>2846.25</v>
      </c>
      <c r="G2205" s="21">
        <v>317</v>
      </c>
      <c r="H2205" s="21" t="s">
        <v>9</v>
      </c>
      <c r="I2205" s="21">
        <f>IF(shipments[[#This Row],[Boxes]]&gt;0,shipments[[#This Row],[Amount]]/shipments[[#This Row],[Boxes]],"NA")</f>
        <v>8.9787066246056781</v>
      </c>
      <c r="J2205" s="21" t="str">
        <f>IF(shipments[[#This Row],[Order_Status]] = "Delivered","Yes","No")</f>
        <v>No</v>
      </c>
      <c r="K2205" s="21" t="str">
        <f>TEXT(shipments[[#This Row],[Shipdate]],"MMMM")</f>
        <v>August</v>
      </c>
      <c r="L2205" s="21">
        <f>YEAR(shipments[[#This Row],[Shipdate]])</f>
        <v>2024</v>
      </c>
    </row>
    <row r="2206" spans="1:12" x14ac:dyDescent="0.3">
      <c r="A2206" t="s">
        <v>2210</v>
      </c>
      <c r="B2206" t="s">
        <v>7943</v>
      </c>
      <c r="C2206" t="s">
        <v>7931</v>
      </c>
      <c r="D2206" t="s">
        <v>7934</v>
      </c>
      <c r="E2206" s="1">
        <v>45261</v>
      </c>
      <c r="F2206" s="6">
        <v>1107</v>
      </c>
      <c r="G2206">
        <v>139</v>
      </c>
      <c r="H2206" t="s">
        <v>3</v>
      </c>
      <c r="I2206">
        <f>IF(shipments[[#This Row],[Boxes]]&gt;0,shipments[[#This Row],[Amount]]/shipments[[#This Row],[Boxes]],"NA")</f>
        <v>7.9640287769784175</v>
      </c>
      <c r="J2206" t="str">
        <f>IF(shipments[[#This Row],[Order_Status]] = "Delivered","Yes","No")</f>
        <v>Yes</v>
      </c>
      <c r="K2206" t="str">
        <f>TEXT(shipments[[#This Row],[Shipdate]],"MMMM")</f>
        <v>December</v>
      </c>
      <c r="L2206">
        <f>YEAR(shipments[[#This Row],[Shipdate]])</f>
        <v>2023</v>
      </c>
    </row>
    <row r="2207" spans="1:12" x14ac:dyDescent="0.3">
      <c r="A2207" t="s">
        <v>2211</v>
      </c>
      <c r="B2207" t="s">
        <v>7943</v>
      </c>
      <c r="C2207" t="s">
        <v>7931</v>
      </c>
      <c r="D2207" t="s">
        <v>7934</v>
      </c>
      <c r="E2207" s="1">
        <v>45275</v>
      </c>
      <c r="F2207" s="6">
        <v>4776.75</v>
      </c>
      <c r="G2207">
        <v>478</v>
      </c>
      <c r="H2207" t="s">
        <v>3</v>
      </c>
      <c r="I2207">
        <f>IF(shipments[[#This Row],[Boxes]]&gt;0,shipments[[#This Row],[Amount]]/shipments[[#This Row],[Boxes]],"NA")</f>
        <v>9.9932008368200833</v>
      </c>
      <c r="J2207" t="str">
        <f>IF(shipments[[#This Row],[Order_Status]] = "Delivered","Yes","No")</f>
        <v>Yes</v>
      </c>
      <c r="K2207" t="str">
        <f>TEXT(shipments[[#This Row],[Shipdate]],"MMMM")</f>
        <v>December</v>
      </c>
      <c r="L2207">
        <f>YEAR(shipments[[#This Row],[Shipdate]])</f>
        <v>2023</v>
      </c>
    </row>
    <row r="2208" spans="1:12" x14ac:dyDescent="0.3">
      <c r="A2208" t="s">
        <v>2212</v>
      </c>
      <c r="B2208" t="s">
        <v>7943</v>
      </c>
      <c r="C2208" t="s">
        <v>7932</v>
      </c>
      <c r="D2208" t="s">
        <v>7938</v>
      </c>
      <c r="E2208" s="1">
        <v>45127</v>
      </c>
      <c r="F2208" s="6">
        <v>5699.25</v>
      </c>
      <c r="G2208">
        <v>713</v>
      </c>
      <c r="H2208" t="s">
        <v>3</v>
      </c>
      <c r="I2208">
        <f>IF(shipments[[#This Row],[Boxes]]&gt;0,shipments[[#This Row],[Amount]]/shipments[[#This Row],[Boxes]],"NA")</f>
        <v>7.9933380084151473</v>
      </c>
      <c r="J2208" t="str">
        <f>IF(shipments[[#This Row],[Order_Status]] = "Delivered","Yes","No")</f>
        <v>Yes</v>
      </c>
      <c r="K2208" t="str">
        <f>TEXT(shipments[[#This Row],[Shipdate]],"MMMM")</f>
        <v>July</v>
      </c>
      <c r="L2208">
        <f>YEAR(shipments[[#This Row],[Shipdate]])</f>
        <v>2023</v>
      </c>
    </row>
    <row r="2209" spans="1:12" x14ac:dyDescent="0.3">
      <c r="A2209" t="s">
        <v>2213</v>
      </c>
      <c r="B2209" t="s">
        <v>7943</v>
      </c>
      <c r="C2209" t="s">
        <v>7932</v>
      </c>
      <c r="D2209" t="s">
        <v>7934</v>
      </c>
      <c r="E2209" s="1">
        <v>45079</v>
      </c>
      <c r="F2209" s="6">
        <v>6579</v>
      </c>
      <c r="G2209">
        <v>823</v>
      </c>
      <c r="H2209" t="s">
        <v>3</v>
      </c>
      <c r="I2209">
        <f>IF(shipments[[#This Row],[Boxes]]&gt;0,shipments[[#This Row],[Amount]]/shipments[[#This Row],[Boxes]],"NA")</f>
        <v>7.9939246658566221</v>
      </c>
      <c r="J2209" t="str">
        <f>IF(shipments[[#This Row],[Order_Status]] = "Delivered","Yes","No")</f>
        <v>Yes</v>
      </c>
      <c r="K2209" t="str">
        <f>TEXT(shipments[[#This Row],[Shipdate]],"MMMM")</f>
        <v>June</v>
      </c>
      <c r="L2209">
        <f>YEAR(shipments[[#This Row],[Shipdate]])</f>
        <v>2023</v>
      </c>
    </row>
    <row r="2210" spans="1:12" x14ac:dyDescent="0.3">
      <c r="A2210" s="21" t="s">
        <v>2214</v>
      </c>
      <c r="B2210" s="21" t="s">
        <v>7943</v>
      </c>
      <c r="C2210" s="21" t="s">
        <v>7932</v>
      </c>
      <c r="D2210" s="21" t="s">
        <v>7935</v>
      </c>
      <c r="E2210" s="22">
        <v>45558</v>
      </c>
      <c r="F2210" s="23">
        <v>1035</v>
      </c>
      <c r="G2210" s="21">
        <v>148</v>
      </c>
      <c r="H2210" s="21" t="s">
        <v>16</v>
      </c>
      <c r="I2210" s="21">
        <f>IF(shipments[[#This Row],[Boxes]]&gt;0,shipments[[#This Row],[Amount]]/shipments[[#This Row],[Boxes]],"NA")</f>
        <v>6.993243243243243</v>
      </c>
      <c r="J2210" s="21" t="str">
        <f>IF(shipments[[#This Row],[Order_Status]] = "Delivered","Yes","No")</f>
        <v>No</v>
      </c>
      <c r="K2210" s="21" t="str">
        <f>TEXT(shipments[[#This Row],[Shipdate]],"MMMM")</f>
        <v>September</v>
      </c>
      <c r="L2210" s="21">
        <f>YEAR(shipments[[#This Row],[Shipdate]])</f>
        <v>2024</v>
      </c>
    </row>
    <row r="2211" spans="1:12" x14ac:dyDescent="0.3">
      <c r="A2211" s="21" t="s">
        <v>2215</v>
      </c>
      <c r="B2211" s="21" t="s">
        <v>7943</v>
      </c>
      <c r="C2211" s="21" t="s">
        <v>7932</v>
      </c>
      <c r="D2211" s="21" t="s">
        <v>7935</v>
      </c>
      <c r="E2211" s="22">
        <v>45532</v>
      </c>
      <c r="F2211" s="23">
        <v>2013.75</v>
      </c>
      <c r="G2211" s="21">
        <v>184</v>
      </c>
      <c r="H2211" s="21" t="s">
        <v>9</v>
      </c>
      <c r="I2211" s="21">
        <f>IF(shipments[[#This Row],[Boxes]]&gt;0,shipments[[#This Row],[Amount]]/shipments[[#This Row],[Boxes]],"NA")</f>
        <v>10.944293478260869</v>
      </c>
      <c r="J2211" s="21" t="str">
        <f>IF(shipments[[#This Row],[Order_Status]] = "Delivered","Yes","No")</f>
        <v>No</v>
      </c>
      <c r="K2211" s="21" t="str">
        <f>TEXT(shipments[[#This Row],[Shipdate]],"MMMM")</f>
        <v>August</v>
      </c>
      <c r="L2211" s="21">
        <f>YEAR(shipments[[#This Row],[Shipdate]])</f>
        <v>2024</v>
      </c>
    </row>
    <row r="2212" spans="1:12" x14ac:dyDescent="0.3">
      <c r="A2212" t="s">
        <v>2216</v>
      </c>
      <c r="B2212" t="s">
        <v>7943</v>
      </c>
      <c r="C2212" t="s">
        <v>7933</v>
      </c>
      <c r="D2212" t="s">
        <v>7934</v>
      </c>
      <c r="E2212" s="1">
        <v>45285</v>
      </c>
      <c r="F2212" s="6">
        <v>11027.25</v>
      </c>
      <c r="G2212">
        <v>552</v>
      </c>
      <c r="H2212" t="s">
        <v>3</v>
      </c>
      <c r="I2212">
        <f>IF(shipments[[#This Row],[Boxes]]&gt;0,shipments[[#This Row],[Amount]]/shipments[[#This Row],[Boxes]],"NA")</f>
        <v>19.976902173913043</v>
      </c>
      <c r="J2212" t="str">
        <f>IF(shipments[[#This Row],[Order_Status]] = "Delivered","Yes","No")</f>
        <v>Yes</v>
      </c>
      <c r="K2212" t="str">
        <f>TEXT(shipments[[#This Row],[Shipdate]],"MMMM")</f>
        <v>December</v>
      </c>
      <c r="L2212">
        <f>YEAR(shipments[[#This Row],[Shipdate]])</f>
        <v>2023</v>
      </c>
    </row>
    <row r="2213" spans="1:12" x14ac:dyDescent="0.3">
      <c r="A2213" t="s">
        <v>2217</v>
      </c>
      <c r="B2213" t="s">
        <v>7943</v>
      </c>
      <c r="C2213" t="s">
        <v>7933</v>
      </c>
      <c r="D2213" t="s">
        <v>7934</v>
      </c>
      <c r="E2213" s="1">
        <v>45266</v>
      </c>
      <c r="F2213" s="6">
        <v>780.75</v>
      </c>
      <c r="G2213">
        <v>40</v>
      </c>
      <c r="H2213" t="s">
        <v>3</v>
      </c>
      <c r="I2213">
        <f>IF(shipments[[#This Row],[Boxes]]&gt;0,shipments[[#This Row],[Amount]]/shipments[[#This Row],[Boxes]],"NA")</f>
        <v>19.518750000000001</v>
      </c>
      <c r="J2213" t="str">
        <f>IF(shipments[[#This Row],[Order_Status]] = "Delivered","Yes","No")</f>
        <v>Yes</v>
      </c>
      <c r="K2213" t="str">
        <f>TEXT(shipments[[#This Row],[Shipdate]],"MMMM")</f>
        <v>December</v>
      </c>
      <c r="L2213">
        <f>YEAR(shipments[[#This Row],[Shipdate]])</f>
        <v>2023</v>
      </c>
    </row>
    <row r="2214" spans="1:12" x14ac:dyDescent="0.3">
      <c r="A2214" t="s">
        <v>2218</v>
      </c>
      <c r="B2214" t="s">
        <v>7943</v>
      </c>
      <c r="C2214" t="s">
        <v>7933</v>
      </c>
      <c r="D2214" t="s">
        <v>7936</v>
      </c>
      <c r="E2214" s="1">
        <v>45265</v>
      </c>
      <c r="F2214" s="6">
        <v>3399.75</v>
      </c>
      <c r="G2214">
        <v>162</v>
      </c>
      <c r="H2214" t="s">
        <v>3</v>
      </c>
      <c r="I2214">
        <f>IF(shipments[[#This Row],[Boxes]]&gt;0,shipments[[#This Row],[Amount]]/shipments[[#This Row],[Boxes]],"NA")</f>
        <v>20.986111111111111</v>
      </c>
      <c r="J2214" t="str">
        <f>IF(shipments[[#This Row],[Order_Status]] = "Delivered","Yes","No")</f>
        <v>Yes</v>
      </c>
      <c r="K2214" t="str">
        <f>TEXT(shipments[[#This Row],[Shipdate]],"MMMM")</f>
        <v>December</v>
      </c>
      <c r="L2214">
        <f>YEAR(shipments[[#This Row],[Shipdate]])</f>
        <v>2023</v>
      </c>
    </row>
    <row r="2215" spans="1:12" x14ac:dyDescent="0.3">
      <c r="A2215" t="s">
        <v>2219</v>
      </c>
      <c r="B2215" t="s">
        <v>7943</v>
      </c>
      <c r="C2215" t="s">
        <v>7933</v>
      </c>
      <c r="D2215" t="s">
        <v>7937</v>
      </c>
      <c r="E2215" s="1">
        <v>44928</v>
      </c>
      <c r="F2215" s="6">
        <v>1923.75</v>
      </c>
      <c r="G2215">
        <v>92</v>
      </c>
      <c r="H2215" t="s">
        <v>3</v>
      </c>
      <c r="I2215">
        <f>IF(shipments[[#This Row],[Boxes]]&gt;0,shipments[[#This Row],[Amount]]/shipments[[#This Row],[Boxes]],"NA")</f>
        <v>20.910326086956523</v>
      </c>
      <c r="J2215" t="str">
        <f>IF(shipments[[#This Row],[Order_Status]] = "Delivered","Yes","No")</f>
        <v>Yes</v>
      </c>
      <c r="K2215" t="str">
        <f>TEXT(shipments[[#This Row],[Shipdate]],"MMMM")</f>
        <v>January</v>
      </c>
      <c r="L2215">
        <f>YEAR(shipments[[#This Row],[Shipdate]])</f>
        <v>2023</v>
      </c>
    </row>
    <row r="2216" spans="1:12" x14ac:dyDescent="0.3">
      <c r="A2216" t="s">
        <v>2220</v>
      </c>
      <c r="B2216" t="s">
        <v>7943</v>
      </c>
      <c r="C2216" t="s">
        <v>7912</v>
      </c>
      <c r="D2216" t="s">
        <v>7934</v>
      </c>
      <c r="E2216" s="1">
        <v>45104</v>
      </c>
      <c r="F2216" s="6">
        <v>2119.5</v>
      </c>
      <c r="G2216">
        <v>164</v>
      </c>
      <c r="H2216" t="s">
        <v>3</v>
      </c>
      <c r="I2216">
        <f>IF(shipments[[#This Row],[Boxes]]&gt;0,shipments[[#This Row],[Amount]]/shipments[[#This Row],[Boxes]],"NA")</f>
        <v>12.923780487804878</v>
      </c>
      <c r="J2216" t="str">
        <f>IF(shipments[[#This Row],[Order_Status]] = "Delivered","Yes","No")</f>
        <v>Yes</v>
      </c>
      <c r="K2216" t="str">
        <f>TEXT(shipments[[#This Row],[Shipdate]],"MMMM")</f>
        <v>June</v>
      </c>
      <c r="L2216">
        <f>YEAR(shipments[[#This Row],[Shipdate]])</f>
        <v>2023</v>
      </c>
    </row>
    <row r="2217" spans="1:12" x14ac:dyDescent="0.3">
      <c r="A2217" s="21" t="s">
        <v>2221</v>
      </c>
      <c r="B2217" s="21" t="s">
        <v>7943</v>
      </c>
      <c r="C2217" s="21" t="s">
        <v>7912</v>
      </c>
      <c r="D2217" s="21" t="s">
        <v>7939</v>
      </c>
      <c r="E2217" s="22">
        <v>45530</v>
      </c>
      <c r="F2217" s="23">
        <v>14654.25</v>
      </c>
      <c r="G2217" s="21">
        <v>1128</v>
      </c>
      <c r="H2217" s="21" t="s">
        <v>9</v>
      </c>
      <c r="I2217" s="21">
        <f>IF(shipments[[#This Row],[Boxes]]&gt;0,shipments[[#This Row],[Amount]]/shipments[[#This Row],[Boxes]],"NA")</f>
        <v>12.991356382978724</v>
      </c>
      <c r="J2217" s="21" t="str">
        <f>IF(shipments[[#This Row],[Order_Status]] = "Delivered","Yes","No")</f>
        <v>No</v>
      </c>
      <c r="K2217" s="21" t="str">
        <f>TEXT(shipments[[#This Row],[Shipdate]],"MMMM")</f>
        <v>August</v>
      </c>
      <c r="L2217" s="21">
        <f>YEAR(shipments[[#This Row],[Shipdate]])</f>
        <v>2024</v>
      </c>
    </row>
    <row r="2218" spans="1:12" x14ac:dyDescent="0.3">
      <c r="A2218" s="21" t="s">
        <v>2222</v>
      </c>
      <c r="B2218" s="21" t="s">
        <v>7943</v>
      </c>
      <c r="C2218" s="21" t="s">
        <v>7915</v>
      </c>
      <c r="D2218" s="21" t="s">
        <v>7934</v>
      </c>
      <c r="E2218" s="22">
        <v>45517</v>
      </c>
      <c r="F2218" s="23">
        <v>9540</v>
      </c>
      <c r="G2218" s="21">
        <v>1060</v>
      </c>
      <c r="H2218" s="21" t="s">
        <v>9</v>
      </c>
      <c r="I2218" s="21">
        <f>IF(shipments[[#This Row],[Boxes]]&gt;0,shipments[[#This Row],[Amount]]/shipments[[#This Row],[Boxes]],"NA")</f>
        <v>9</v>
      </c>
      <c r="J2218" s="21" t="str">
        <f>IF(shipments[[#This Row],[Order_Status]] = "Delivered","Yes","No")</f>
        <v>No</v>
      </c>
      <c r="K2218" s="21" t="str">
        <f>TEXT(shipments[[#This Row],[Shipdate]],"MMMM")</f>
        <v>August</v>
      </c>
      <c r="L2218" s="21">
        <f>YEAR(shipments[[#This Row],[Shipdate]])</f>
        <v>2024</v>
      </c>
    </row>
    <row r="2219" spans="1:12" x14ac:dyDescent="0.3">
      <c r="A2219" t="s">
        <v>2223</v>
      </c>
      <c r="B2219" t="s">
        <v>7943</v>
      </c>
      <c r="C2219" t="s">
        <v>7915</v>
      </c>
      <c r="D2219" t="s">
        <v>7935</v>
      </c>
      <c r="E2219" s="1">
        <v>45240</v>
      </c>
      <c r="F2219" s="6">
        <v>1489.5</v>
      </c>
      <c r="G2219">
        <v>213</v>
      </c>
      <c r="H2219" t="s">
        <v>3</v>
      </c>
      <c r="I2219">
        <f>IF(shipments[[#This Row],[Boxes]]&gt;0,shipments[[#This Row],[Amount]]/shipments[[#This Row],[Boxes]],"NA")</f>
        <v>6.992957746478873</v>
      </c>
      <c r="J2219" t="str">
        <f>IF(shipments[[#This Row],[Order_Status]] = "Delivered","Yes","No")</f>
        <v>Yes</v>
      </c>
      <c r="K2219" t="str">
        <f>TEXT(shipments[[#This Row],[Shipdate]],"MMMM")</f>
        <v>November</v>
      </c>
      <c r="L2219">
        <f>YEAR(shipments[[#This Row],[Shipdate]])</f>
        <v>2023</v>
      </c>
    </row>
    <row r="2220" spans="1:12" x14ac:dyDescent="0.3">
      <c r="A2220" t="s">
        <v>2224</v>
      </c>
      <c r="B2220" t="s">
        <v>7943</v>
      </c>
      <c r="C2220" t="s">
        <v>7915</v>
      </c>
      <c r="D2220" t="s">
        <v>7935</v>
      </c>
      <c r="E2220" s="1">
        <v>45006</v>
      </c>
      <c r="F2220" s="6">
        <v>4729.5</v>
      </c>
      <c r="G2220">
        <v>789</v>
      </c>
      <c r="H2220" t="s">
        <v>3</v>
      </c>
      <c r="I2220">
        <f>IF(shipments[[#This Row],[Boxes]]&gt;0,shipments[[#This Row],[Amount]]/shipments[[#This Row],[Boxes]],"NA")</f>
        <v>5.9942965779467681</v>
      </c>
      <c r="J2220" t="str">
        <f>IF(shipments[[#This Row],[Order_Status]] = "Delivered","Yes","No")</f>
        <v>Yes</v>
      </c>
      <c r="K2220" t="str">
        <f>TEXT(shipments[[#This Row],[Shipdate]],"MMMM")</f>
        <v>March</v>
      </c>
      <c r="L2220">
        <f>YEAR(shipments[[#This Row],[Shipdate]])</f>
        <v>2023</v>
      </c>
    </row>
    <row r="2221" spans="1:12" x14ac:dyDescent="0.3">
      <c r="A2221" s="21" t="s">
        <v>2225</v>
      </c>
      <c r="B2221" s="21" t="s">
        <v>7943</v>
      </c>
      <c r="C2221" s="21" t="s">
        <v>7915</v>
      </c>
      <c r="D2221" s="21" t="s">
        <v>7934</v>
      </c>
      <c r="E2221" s="22">
        <v>45551</v>
      </c>
      <c r="F2221" s="23">
        <v>1350</v>
      </c>
      <c r="G2221" s="21">
        <v>150</v>
      </c>
      <c r="H2221" s="21" t="s">
        <v>16</v>
      </c>
      <c r="I2221" s="21">
        <f>IF(shipments[[#This Row],[Boxes]]&gt;0,shipments[[#This Row],[Amount]]/shipments[[#This Row],[Boxes]],"NA")</f>
        <v>9</v>
      </c>
      <c r="J2221" s="21" t="str">
        <f>IF(shipments[[#This Row],[Order_Status]] = "Delivered","Yes","No")</f>
        <v>No</v>
      </c>
      <c r="K2221" s="21" t="str">
        <f>TEXT(shipments[[#This Row],[Shipdate]],"MMMM")</f>
        <v>September</v>
      </c>
      <c r="L2221" s="21">
        <f>YEAR(shipments[[#This Row],[Shipdate]])</f>
        <v>2024</v>
      </c>
    </row>
    <row r="2222" spans="1:12" x14ac:dyDescent="0.3">
      <c r="A2222" s="21" t="s">
        <v>2226</v>
      </c>
      <c r="B2222" s="21" t="s">
        <v>7943</v>
      </c>
      <c r="C2222" s="21" t="s">
        <v>7915</v>
      </c>
      <c r="D2222" s="21" t="s">
        <v>7937</v>
      </c>
      <c r="E2222" s="22">
        <v>45485</v>
      </c>
      <c r="F2222" s="23">
        <v>4304.25</v>
      </c>
      <c r="G2222" s="21">
        <v>615</v>
      </c>
      <c r="H2222" s="21" t="s">
        <v>9</v>
      </c>
      <c r="I2222" s="21">
        <f>IF(shipments[[#This Row],[Boxes]]&gt;0,shipments[[#This Row],[Amount]]/shipments[[#This Row],[Boxes]],"NA")</f>
        <v>6.9987804878048783</v>
      </c>
      <c r="J2222" s="21" t="str">
        <f>IF(shipments[[#This Row],[Order_Status]] = "Delivered","Yes","No")</f>
        <v>No</v>
      </c>
      <c r="K2222" s="21" t="str">
        <f>TEXT(shipments[[#This Row],[Shipdate]],"MMMM")</f>
        <v>July</v>
      </c>
      <c r="L2222" s="21">
        <f>YEAR(shipments[[#This Row],[Shipdate]])</f>
        <v>2024</v>
      </c>
    </row>
    <row r="2223" spans="1:12" x14ac:dyDescent="0.3">
      <c r="A2223" t="s">
        <v>2227</v>
      </c>
      <c r="B2223" t="s">
        <v>7943</v>
      </c>
      <c r="C2223" t="s">
        <v>7915</v>
      </c>
      <c r="D2223" t="s">
        <v>7939</v>
      </c>
      <c r="E2223" s="1">
        <v>45261</v>
      </c>
      <c r="F2223" s="6">
        <v>1581.75</v>
      </c>
      <c r="G2223">
        <v>317</v>
      </c>
      <c r="H2223" t="s">
        <v>3</v>
      </c>
      <c r="I2223">
        <f>IF(shipments[[#This Row],[Boxes]]&gt;0,shipments[[#This Row],[Amount]]/shipments[[#This Row],[Boxes]],"NA")</f>
        <v>4.9897476340694009</v>
      </c>
      <c r="J2223" t="str">
        <f>IF(shipments[[#This Row],[Order_Status]] = "Delivered","Yes","No")</f>
        <v>Yes</v>
      </c>
      <c r="K2223" t="str">
        <f>TEXT(shipments[[#This Row],[Shipdate]],"MMMM")</f>
        <v>December</v>
      </c>
      <c r="L2223">
        <f>YEAR(shipments[[#This Row],[Shipdate]])</f>
        <v>2023</v>
      </c>
    </row>
    <row r="2224" spans="1:12" x14ac:dyDescent="0.3">
      <c r="A2224" s="21" t="s">
        <v>2228</v>
      </c>
      <c r="B2224" s="21" t="s">
        <v>7943</v>
      </c>
      <c r="C2224" s="21" t="s">
        <v>7915</v>
      </c>
      <c r="D2224" s="21" t="s">
        <v>7935</v>
      </c>
      <c r="E2224" s="22">
        <v>45537</v>
      </c>
      <c r="F2224" s="23">
        <v>18666</v>
      </c>
      <c r="G2224" s="21">
        <v>3734</v>
      </c>
      <c r="H2224" s="21" t="s">
        <v>16</v>
      </c>
      <c r="I2224" s="21">
        <f>IF(shipments[[#This Row],[Boxes]]&gt;0,shipments[[#This Row],[Amount]]/shipments[[#This Row],[Boxes]],"NA")</f>
        <v>4.9989287627209427</v>
      </c>
      <c r="J2224" s="21" t="str">
        <f>IF(shipments[[#This Row],[Order_Status]] = "Delivered","Yes","No")</f>
        <v>No</v>
      </c>
      <c r="K2224" s="21" t="str">
        <f>TEXT(shipments[[#This Row],[Shipdate]],"MMMM")</f>
        <v>September</v>
      </c>
      <c r="L2224" s="21">
        <f>YEAR(shipments[[#This Row],[Shipdate]])</f>
        <v>2024</v>
      </c>
    </row>
    <row r="2225" spans="1:12" x14ac:dyDescent="0.3">
      <c r="A2225" s="21" t="s">
        <v>2229</v>
      </c>
      <c r="B2225" s="21" t="s">
        <v>7943</v>
      </c>
      <c r="C2225" s="21" t="s">
        <v>7915</v>
      </c>
      <c r="D2225" s="21" t="s">
        <v>7938</v>
      </c>
      <c r="E2225" s="22">
        <v>45537</v>
      </c>
      <c r="F2225" s="23">
        <v>5067</v>
      </c>
      <c r="G2225" s="21">
        <v>1014</v>
      </c>
      <c r="H2225" s="21" t="s">
        <v>16</v>
      </c>
      <c r="I2225" s="21">
        <f>IF(shipments[[#This Row],[Boxes]]&gt;0,shipments[[#This Row],[Amount]]/shipments[[#This Row],[Boxes]],"NA")</f>
        <v>4.9970414201183431</v>
      </c>
      <c r="J2225" s="21" t="str">
        <f>IF(shipments[[#This Row],[Order_Status]] = "Delivered","Yes","No")</f>
        <v>No</v>
      </c>
      <c r="K2225" s="21" t="str">
        <f>TEXT(shipments[[#This Row],[Shipdate]],"MMMM")</f>
        <v>September</v>
      </c>
      <c r="L2225" s="21">
        <f>YEAR(shipments[[#This Row],[Shipdate]])</f>
        <v>2024</v>
      </c>
    </row>
    <row r="2226" spans="1:12" x14ac:dyDescent="0.3">
      <c r="A2226" t="s">
        <v>2230</v>
      </c>
      <c r="B2226" t="s">
        <v>7943</v>
      </c>
      <c r="C2226" t="s">
        <v>7916</v>
      </c>
      <c r="D2226" t="s">
        <v>7939</v>
      </c>
      <c r="E2226" s="1">
        <v>45180</v>
      </c>
      <c r="F2226" s="6">
        <v>4027.5</v>
      </c>
      <c r="G2226">
        <v>448</v>
      </c>
      <c r="H2226" t="s">
        <v>3</v>
      </c>
      <c r="I2226">
        <f>IF(shipments[[#This Row],[Boxes]]&gt;0,shipments[[#This Row],[Amount]]/shipments[[#This Row],[Boxes]],"NA")</f>
        <v>8.9899553571428577</v>
      </c>
      <c r="J2226" t="str">
        <f>IF(shipments[[#This Row],[Order_Status]] = "Delivered","Yes","No")</f>
        <v>Yes</v>
      </c>
      <c r="K2226" t="str">
        <f>TEXT(shipments[[#This Row],[Shipdate]],"MMMM")</f>
        <v>September</v>
      </c>
      <c r="L2226">
        <f>YEAR(shipments[[#This Row],[Shipdate]])</f>
        <v>2023</v>
      </c>
    </row>
    <row r="2227" spans="1:12" x14ac:dyDescent="0.3">
      <c r="A2227" t="s">
        <v>2231</v>
      </c>
      <c r="B2227" t="s">
        <v>7943</v>
      </c>
      <c r="C2227" t="s">
        <v>7916</v>
      </c>
      <c r="D2227" t="s">
        <v>7935</v>
      </c>
      <c r="E2227" s="1">
        <v>45463</v>
      </c>
      <c r="F2227" s="6">
        <v>380.25</v>
      </c>
      <c r="G2227">
        <v>48</v>
      </c>
      <c r="H2227" t="s">
        <v>3</v>
      </c>
      <c r="I2227">
        <f>IF(shipments[[#This Row],[Boxes]]&gt;0,shipments[[#This Row],[Amount]]/shipments[[#This Row],[Boxes]],"NA")</f>
        <v>7.921875</v>
      </c>
      <c r="J2227" t="str">
        <f>IF(shipments[[#This Row],[Order_Status]] = "Delivered","Yes","No")</f>
        <v>Yes</v>
      </c>
      <c r="K2227" t="str">
        <f>TEXT(shipments[[#This Row],[Shipdate]],"MMMM")</f>
        <v>June</v>
      </c>
      <c r="L2227">
        <f>YEAR(shipments[[#This Row],[Shipdate]])</f>
        <v>2024</v>
      </c>
    </row>
    <row r="2228" spans="1:12" x14ac:dyDescent="0.3">
      <c r="A2228" t="s">
        <v>2232</v>
      </c>
      <c r="B2228" t="s">
        <v>7943</v>
      </c>
      <c r="C2228" t="s">
        <v>7916</v>
      </c>
      <c r="D2228" t="s">
        <v>7937</v>
      </c>
      <c r="E2228" s="1">
        <v>45273</v>
      </c>
      <c r="F2228" s="6">
        <v>7755.75</v>
      </c>
      <c r="G2228">
        <v>862</v>
      </c>
      <c r="H2228" t="s">
        <v>3</v>
      </c>
      <c r="I2228">
        <f>IF(shipments[[#This Row],[Boxes]]&gt;0,shipments[[#This Row],[Amount]]/shipments[[#This Row],[Boxes]],"NA")</f>
        <v>8.997389791183295</v>
      </c>
      <c r="J2228" t="str">
        <f>IF(shipments[[#This Row],[Order_Status]] = "Delivered","Yes","No")</f>
        <v>Yes</v>
      </c>
      <c r="K2228" t="str">
        <f>TEXT(shipments[[#This Row],[Shipdate]],"MMMM")</f>
        <v>December</v>
      </c>
      <c r="L2228">
        <f>YEAR(shipments[[#This Row],[Shipdate]])</f>
        <v>2023</v>
      </c>
    </row>
    <row r="2229" spans="1:12" x14ac:dyDescent="0.3">
      <c r="A2229" t="s">
        <v>2233</v>
      </c>
      <c r="B2229" t="s">
        <v>7943</v>
      </c>
      <c r="C2229" t="s">
        <v>7916</v>
      </c>
      <c r="D2229" t="s">
        <v>7938</v>
      </c>
      <c r="E2229" s="1">
        <v>45054</v>
      </c>
      <c r="F2229" s="6">
        <v>9029.25</v>
      </c>
      <c r="G2229">
        <v>1129</v>
      </c>
      <c r="H2229" t="s">
        <v>3</v>
      </c>
      <c r="I2229">
        <f>IF(shipments[[#This Row],[Boxes]]&gt;0,shipments[[#This Row],[Amount]]/shipments[[#This Row],[Boxes]],"NA")</f>
        <v>7.9975642161204608</v>
      </c>
      <c r="J2229" t="str">
        <f>IF(shipments[[#This Row],[Order_Status]] = "Delivered","Yes","No")</f>
        <v>Yes</v>
      </c>
      <c r="K2229" t="str">
        <f>TEXT(shipments[[#This Row],[Shipdate]],"MMMM")</f>
        <v>May</v>
      </c>
      <c r="L2229">
        <f>YEAR(shipments[[#This Row],[Shipdate]])</f>
        <v>2023</v>
      </c>
    </row>
    <row r="2230" spans="1:12" x14ac:dyDescent="0.3">
      <c r="A2230" t="s">
        <v>2234</v>
      </c>
      <c r="B2230" t="s">
        <v>7943</v>
      </c>
      <c r="C2230" t="s">
        <v>7916</v>
      </c>
      <c r="D2230" t="s">
        <v>7939</v>
      </c>
      <c r="E2230" s="1">
        <v>45427</v>
      </c>
      <c r="F2230" s="6">
        <v>3737.25</v>
      </c>
      <c r="G2230">
        <v>534</v>
      </c>
      <c r="H2230" t="s">
        <v>3</v>
      </c>
      <c r="I2230">
        <f>IF(shipments[[#This Row],[Boxes]]&gt;0,shipments[[#This Row],[Amount]]/shipments[[#This Row],[Boxes]],"NA")</f>
        <v>6.9985955056179776</v>
      </c>
      <c r="J2230" t="str">
        <f>IF(shipments[[#This Row],[Order_Status]] = "Delivered","Yes","No")</f>
        <v>Yes</v>
      </c>
      <c r="K2230" t="str">
        <f>TEXT(shipments[[#This Row],[Shipdate]],"MMMM")</f>
        <v>May</v>
      </c>
      <c r="L2230">
        <f>YEAR(shipments[[#This Row],[Shipdate]])</f>
        <v>2024</v>
      </c>
    </row>
    <row r="2231" spans="1:12" x14ac:dyDescent="0.3">
      <c r="A2231" t="s">
        <v>2235</v>
      </c>
      <c r="B2231" t="s">
        <v>7943</v>
      </c>
      <c r="C2231" t="s">
        <v>7917</v>
      </c>
      <c r="D2231" t="s">
        <v>7937</v>
      </c>
      <c r="E2231" s="1">
        <v>45135</v>
      </c>
      <c r="F2231" s="6">
        <v>2256.75</v>
      </c>
      <c r="G2231">
        <v>91</v>
      </c>
      <c r="H2231" t="s">
        <v>3</v>
      </c>
      <c r="I2231">
        <f>IF(shipments[[#This Row],[Boxes]]&gt;0,shipments[[#This Row],[Amount]]/shipments[[#This Row],[Boxes]],"NA")</f>
        <v>24.799450549450551</v>
      </c>
      <c r="J2231" t="str">
        <f>IF(shipments[[#This Row],[Order_Status]] = "Delivered","Yes","No")</f>
        <v>Yes</v>
      </c>
      <c r="K2231" t="str">
        <f>TEXT(shipments[[#This Row],[Shipdate]],"MMMM")</f>
        <v>July</v>
      </c>
      <c r="L2231">
        <f>YEAR(shipments[[#This Row],[Shipdate]])</f>
        <v>2023</v>
      </c>
    </row>
    <row r="2232" spans="1:12" x14ac:dyDescent="0.3">
      <c r="A2232" t="s">
        <v>2236</v>
      </c>
      <c r="B2232" t="s">
        <v>7943</v>
      </c>
      <c r="C2232" t="s">
        <v>7917</v>
      </c>
      <c r="D2232" t="s">
        <v>7938</v>
      </c>
      <c r="E2232" s="1">
        <v>45350</v>
      </c>
      <c r="F2232" s="6">
        <v>922.5</v>
      </c>
      <c r="G2232">
        <v>35</v>
      </c>
      <c r="H2232" t="s">
        <v>3</v>
      </c>
      <c r="I2232">
        <f>IF(shipments[[#This Row],[Boxes]]&gt;0,shipments[[#This Row],[Amount]]/shipments[[#This Row],[Boxes]],"NA")</f>
        <v>26.357142857142858</v>
      </c>
      <c r="J2232" t="str">
        <f>IF(shipments[[#This Row],[Order_Status]] = "Delivered","Yes","No")</f>
        <v>Yes</v>
      </c>
      <c r="K2232" t="str">
        <f>TEXT(shipments[[#This Row],[Shipdate]],"MMMM")</f>
        <v>February</v>
      </c>
      <c r="L2232">
        <f>YEAR(shipments[[#This Row],[Shipdate]])</f>
        <v>2024</v>
      </c>
    </row>
    <row r="2233" spans="1:12" x14ac:dyDescent="0.3">
      <c r="A2233" s="21" t="s">
        <v>2237</v>
      </c>
      <c r="B2233" s="21" t="s">
        <v>7943</v>
      </c>
      <c r="C2233" s="21" t="s">
        <v>7918</v>
      </c>
      <c r="D2233" s="21" t="s">
        <v>7934</v>
      </c>
      <c r="E2233" s="22">
        <v>45474</v>
      </c>
      <c r="F2233" s="23">
        <v>5537.25</v>
      </c>
      <c r="G2233" s="21">
        <v>213</v>
      </c>
      <c r="H2233" s="21" t="s">
        <v>9</v>
      </c>
      <c r="I2233" s="21">
        <f>IF(shipments[[#This Row],[Boxes]]&gt;0,shipments[[#This Row],[Amount]]/shipments[[#This Row],[Boxes]],"NA")</f>
        <v>25.996478873239436</v>
      </c>
      <c r="J2233" s="21" t="str">
        <f>IF(shipments[[#This Row],[Order_Status]] = "Delivered","Yes","No")</f>
        <v>No</v>
      </c>
      <c r="K2233" s="21" t="str">
        <f>TEXT(shipments[[#This Row],[Shipdate]],"MMMM")</f>
        <v>July</v>
      </c>
      <c r="L2233" s="21">
        <f>YEAR(shipments[[#This Row],[Shipdate]])</f>
        <v>2024</v>
      </c>
    </row>
    <row r="2234" spans="1:12" x14ac:dyDescent="0.3">
      <c r="A2234" t="s">
        <v>2238</v>
      </c>
      <c r="B2234" t="s">
        <v>7943</v>
      </c>
      <c r="C2234" t="s">
        <v>7918</v>
      </c>
      <c r="D2234" t="s">
        <v>7939</v>
      </c>
      <c r="E2234" s="1">
        <v>45106</v>
      </c>
      <c r="F2234" s="6">
        <v>5888.25</v>
      </c>
      <c r="G2234">
        <v>219</v>
      </c>
      <c r="H2234" t="s">
        <v>3</v>
      </c>
      <c r="I2234">
        <f>IF(shipments[[#This Row],[Boxes]]&gt;0,shipments[[#This Row],[Amount]]/shipments[[#This Row],[Boxes]],"NA")</f>
        <v>26.886986301369863</v>
      </c>
      <c r="J2234" t="str">
        <f>IF(shipments[[#This Row],[Order_Status]] = "Delivered","Yes","No")</f>
        <v>Yes</v>
      </c>
      <c r="K2234" t="str">
        <f>TEXT(shipments[[#This Row],[Shipdate]],"MMMM")</f>
        <v>June</v>
      </c>
      <c r="L2234">
        <f>YEAR(shipments[[#This Row],[Shipdate]])</f>
        <v>2023</v>
      </c>
    </row>
    <row r="2235" spans="1:12" x14ac:dyDescent="0.3">
      <c r="A2235" t="s">
        <v>2239</v>
      </c>
      <c r="B2235" t="s">
        <v>7943</v>
      </c>
      <c r="C2235" t="s">
        <v>7918</v>
      </c>
      <c r="D2235" t="s">
        <v>7934</v>
      </c>
      <c r="E2235" s="1">
        <v>45139</v>
      </c>
      <c r="F2235" s="6">
        <v>5492.25</v>
      </c>
      <c r="G2235">
        <v>220</v>
      </c>
      <c r="H2235" t="s">
        <v>3</v>
      </c>
      <c r="I2235">
        <f>IF(shipments[[#This Row],[Boxes]]&gt;0,shipments[[#This Row],[Amount]]/shipments[[#This Row],[Boxes]],"NA")</f>
        <v>24.964772727272727</v>
      </c>
      <c r="J2235" t="str">
        <f>IF(shipments[[#This Row],[Order_Status]] = "Delivered","Yes","No")</f>
        <v>Yes</v>
      </c>
      <c r="K2235" t="str">
        <f>TEXT(shipments[[#This Row],[Shipdate]],"MMMM")</f>
        <v>August</v>
      </c>
      <c r="L2235">
        <f>YEAR(shipments[[#This Row],[Shipdate]])</f>
        <v>2023</v>
      </c>
    </row>
    <row r="2236" spans="1:12" x14ac:dyDescent="0.3">
      <c r="A2236" t="s">
        <v>2240</v>
      </c>
      <c r="B2236" t="s">
        <v>7943</v>
      </c>
      <c r="C2236" t="s">
        <v>7918</v>
      </c>
      <c r="D2236" t="s">
        <v>7935</v>
      </c>
      <c r="E2236" s="1">
        <v>45434</v>
      </c>
      <c r="F2236" s="6">
        <v>4839.75</v>
      </c>
      <c r="G2236">
        <v>187</v>
      </c>
      <c r="H2236" t="s">
        <v>3</v>
      </c>
      <c r="I2236">
        <f>IF(shipments[[#This Row],[Boxes]]&gt;0,shipments[[#This Row],[Amount]]/shipments[[#This Row],[Boxes]],"NA")</f>
        <v>25.88101604278075</v>
      </c>
      <c r="J2236" t="str">
        <f>IF(shipments[[#This Row],[Order_Status]] = "Delivered","Yes","No")</f>
        <v>Yes</v>
      </c>
      <c r="K2236" t="str">
        <f>TEXT(shipments[[#This Row],[Shipdate]],"MMMM")</f>
        <v>May</v>
      </c>
      <c r="L2236">
        <f>YEAR(shipments[[#This Row],[Shipdate]])</f>
        <v>2024</v>
      </c>
    </row>
    <row r="2237" spans="1:12" x14ac:dyDescent="0.3">
      <c r="A2237" t="s">
        <v>2241</v>
      </c>
      <c r="B2237" t="s">
        <v>7943</v>
      </c>
      <c r="C2237" t="s">
        <v>7918</v>
      </c>
      <c r="D2237" t="s">
        <v>7939</v>
      </c>
      <c r="E2237" s="1">
        <v>45223</v>
      </c>
      <c r="F2237" s="6">
        <v>5393.25</v>
      </c>
      <c r="G2237">
        <v>193</v>
      </c>
      <c r="H2237" t="s">
        <v>3</v>
      </c>
      <c r="I2237">
        <f>IF(shipments[[#This Row],[Boxes]]&gt;0,shipments[[#This Row],[Amount]]/shipments[[#This Row],[Boxes]],"NA")</f>
        <v>27.944300518134714</v>
      </c>
      <c r="J2237" t="str">
        <f>IF(shipments[[#This Row],[Order_Status]] = "Delivered","Yes","No")</f>
        <v>Yes</v>
      </c>
      <c r="K2237" t="str">
        <f>TEXT(shipments[[#This Row],[Shipdate]],"MMMM")</f>
        <v>October</v>
      </c>
      <c r="L2237">
        <f>YEAR(shipments[[#This Row],[Shipdate]])</f>
        <v>2023</v>
      </c>
    </row>
    <row r="2238" spans="1:12" x14ac:dyDescent="0.3">
      <c r="A2238" t="s">
        <v>2242</v>
      </c>
      <c r="B2238" t="s">
        <v>7943</v>
      </c>
      <c r="C2238" t="s">
        <v>7919</v>
      </c>
      <c r="D2238" t="s">
        <v>7935</v>
      </c>
      <c r="E2238" s="1">
        <v>45113</v>
      </c>
      <c r="F2238" s="6">
        <v>9033.75</v>
      </c>
      <c r="G2238">
        <v>502</v>
      </c>
      <c r="H2238" t="s">
        <v>3</v>
      </c>
      <c r="I2238">
        <f>IF(shipments[[#This Row],[Boxes]]&gt;0,shipments[[#This Row],[Amount]]/shipments[[#This Row],[Boxes]],"NA")</f>
        <v>17.995517928286851</v>
      </c>
      <c r="J2238" t="str">
        <f>IF(shipments[[#This Row],[Order_Status]] = "Delivered","Yes","No")</f>
        <v>Yes</v>
      </c>
      <c r="K2238" t="str">
        <f>TEXT(shipments[[#This Row],[Shipdate]],"MMMM")</f>
        <v>July</v>
      </c>
      <c r="L2238">
        <f>YEAR(shipments[[#This Row],[Shipdate]])</f>
        <v>2023</v>
      </c>
    </row>
    <row r="2239" spans="1:12" x14ac:dyDescent="0.3">
      <c r="A2239" t="s">
        <v>2243</v>
      </c>
      <c r="B2239" t="s">
        <v>7943</v>
      </c>
      <c r="C2239" t="s">
        <v>7920</v>
      </c>
      <c r="D2239" t="s">
        <v>7937</v>
      </c>
      <c r="E2239" s="1">
        <v>45317</v>
      </c>
      <c r="F2239" s="6">
        <v>5868</v>
      </c>
      <c r="G2239">
        <v>256</v>
      </c>
      <c r="H2239" t="s">
        <v>3</v>
      </c>
      <c r="I2239">
        <f>IF(shipments[[#This Row],[Boxes]]&gt;0,shipments[[#This Row],[Amount]]/shipments[[#This Row],[Boxes]],"NA")</f>
        <v>22.921875</v>
      </c>
      <c r="J2239" t="str">
        <f>IF(shipments[[#This Row],[Order_Status]] = "Delivered","Yes","No")</f>
        <v>Yes</v>
      </c>
      <c r="K2239" t="str">
        <f>TEXT(shipments[[#This Row],[Shipdate]],"MMMM")</f>
        <v>January</v>
      </c>
      <c r="L2239">
        <f>YEAR(shipments[[#This Row],[Shipdate]])</f>
        <v>2024</v>
      </c>
    </row>
    <row r="2240" spans="1:12" x14ac:dyDescent="0.3">
      <c r="A2240" t="s">
        <v>2244</v>
      </c>
      <c r="B2240" t="s">
        <v>7943</v>
      </c>
      <c r="C2240" t="s">
        <v>7921</v>
      </c>
      <c r="D2240" t="s">
        <v>7934</v>
      </c>
      <c r="E2240" s="1">
        <v>45140</v>
      </c>
      <c r="F2240" s="6">
        <v>7472.25</v>
      </c>
      <c r="G2240">
        <v>468</v>
      </c>
      <c r="H2240" t="s">
        <v>3</v>
      </c>
      <c r="I2240">
        <f>IF(shipments[[#This Row],[Boxes]]&gt;0,shipments[[#This Row],[Amount]]/shipments[[#This Row],[Boxes]],"NA")</f>
        <v>15.966346153846153</v>
      </c>
      <c r="J2240" t="str">
        <f>IF(shipments[[#This Row],[Order_Status]] = "Delivered","Yes","No")</f>
        <v>Yes</v>
      </c>
      <c r="K2240" t="str">
        <f>TEXT(shipments[[#This Row],[Shipdate]],"MMMM")</f>
        <v>August</v>
      </c>
      <c r="L2240">
        <f>YEAR(shipments[[#This Row],[Shipdate]])</f>
        <v>2023</v>
      </c>
    </row>
    <row r="2241" spans="1:12" x14ac:dyDescent="0.3">
      <c r="A2241" t="s">
        <v>2245</v>
      </c>
      <c r="B2241" t="s">
        <v>7943</v>
      </c>
      <c r="C2241" t="s">
        <v>7921</v>
      </c>
      <c r="D2241" t="s">
        <v>7934</v>
      </c>
      <c r="E2241" s="1">
        <v>45292</v>
      </c>
      <c r="F2241" s="6">
        <v>4241.25</v>
      </c>
      <c r="G2241">
        <v>283</v>
      </c>
      <c r="H2241" t="s">
        <v>3</v>
      </c>
      <c r="I2241">
        <f>IF(shipments[[#This Row],[Boxes]]&gt;0,shipments[[#This Row],[Amount]]/shipments[[#This Row],[Boxes]],"NA")</f>
        <v>14.986749116607774</v>
      </c>
      <c r="J2241" t="str">
        <f>IF(shipments[[#This Row],[Order_Status]] = "Delivered","Yes","No")</f>
        <v>Yes</v>
      </c>
      <c r="K2241" t="str">
        <f>TEXT(shipments[[#This Row],[Shipdate]],"MMMM")</f>
        <v>January</v>
      </c>
      <c r="L2241">
        <f>YEAR(shipments[[#This Row],[Shipdate]])</f>
        <v>2024</v>
      </c>
    </row>
    <row r="2242" spans="1:12" x14ac:dyDescent="0.3">
      <c r="A2242" t="s">
        <v>2246</v>
      </c>
      <c r="B2242" t="s">
        <v>7943</v>
      </c>
      <c r="C2242" t="s">
        <v>7921</v>
      </c>
      <c r="D2242" t="s">
        <v>7939</v>
      </c>
      <c r="E2242" s="1">
        <v>45223</v>
      </c>
      <c r="F2242" s="6">
        <v>2886.75</v>
      </c>
      <c r="G2242">
        <v>241</v>
      </c>
      <c r="H2242" t="s">
        <v>3</v>
      </c>
      <c r="I2242">
        <f>IF(shipments[[#This Row],[Boxes]]&gt;0,shipments[[#This Row],[Amount]]/shipments[[#This Row],[Boxes]],"NA")</f>
        <v>11.978215767634854</v>
      </c>
      <c r="J2242" t="str">
        <f>IF(shipments[[#This Row],[Order_Status]] = "Delivered","Yes","No")</f>
        <v>Yes</v>
      </c>
      <c r="K2242" t="str">
        <f>TEXT(shipments[[#This Row],[Shipdate]],"MMMM")</f>
        <v>October</v>
      </c>
      <c r="L2242">
        <f>YEAR(shipments[[#This Row],[Shipdate]])</f>
        <v>2023</v>
      </c>
    </row>
    <row r="2243" spans="1:12" x14ac:dyDescent="0.3">
      <c r="A2243" t="s">
        <v>2247</v>
      </c>
      <c r="B2243" t="s">
        <v>7943</v>
      </c>
      <c r="C2243" t="s">
        <v>7921</v>
      </c>
      <c r="D2243" t="s">
        <v>7937</v>
      </c>
      <c r="E2243" s="1">
        <v>44981</v>
      </c>
      <c r="F2243" s="6">
        <v>4959</v>
      </c>
      <c r="G2243">
        <v>414</v>
      </c>
      <c r="H2243" t="s">
        <v>3</v>
      </c>
      <c r="I2243">
        <f>IF(shipments[[#This Row],[Boxes]]&gt;0,shipments[[#This Row],[Amount]]/shipments[[#This Row],[Boxes]],"NA")</f>
        <v>11.978260869565217</v>
      </c>
      <c r="J2243" t="str">
        <f>IF(shipments[[#This Row],[Order_Status]] = "Delivered","Yes","No")</f>
        <v>Yes</v>
      </c>
      <c r="K2243" t="str">
        <f>TEXT(shipments[[#This Row],[Shipdate]],"MMMM")</f>
        <v>February</v>
      </c>
      <c r="L2243">
        <f>YEAR(shipments[[#This Row],[Shipdate]])</f>
        <v>2023</v>
      </c>
    </row>
    <row r="2244" spans="1:12" x14ac:dyDescent="0.3">
      <c r="A2244" t="s">
        <v>2248</v>
      </c>
      <c r="B2244" t="s">
        <v>7943</v>
      </c>
      <c r="C2244" t="s">
        <v>7921</v>
      </c>
      <c r="D2244" t="s">
        <v>7938</v>
      </c>
      <c r="E2244" s="1">
        <v>45310</v>
      </c>
      <c r="F2244" s="6">
        <v>7958.25</v>
      </c>
      <c r="G2244">
        <v>498</v>
      </c>
      <c r="H2244" t="s">
        <v>3</v>
      </c>
      <c r="I2244">
        <f>IF(shipments[[#This Row],[Boxes]]&gt;0,shipments[[#This Row],[Amount]]/shipments[[#This Row],[Boxes]],"NA")</f>
        <v>15.980421686746988</v>
      </c>
      <c r="J2244" t="str">
        <f>IF(shipments[[#This Row],[Order_Status]] = "Delivered","Yes","No")</f>
        <v>Yes</v>
      </c>
      <c r="K2244" t="str">
        <f>TEXT(shipments[[#This Row],[Shipdate]],"MMMM")</f>
        <v>January</v>
      </c>
      <c r="L2244">
        <f>YEAR(shipments[[#This Row],[Shipdate]])</f>
        <v>2024</v>
      </c>
    </row>
    <row r="2245" spans="1:12" x14ac:dyDescent="0.3">
      <c r="A2245" t="s">
        <v>2249</v>
      </c>
      <c r="B2245" t="s">
        <v>7943</v>
      </c>
      <c r="C2245" t="s">
        <v>7922</v>
      </c>
      <c r="D2245" t="s">
        <v>7934</v>
      </c>
      <c r="E2245" s="1">
        <v>44929</v>
      </c>
      <c r="F2245" s="6">
        <v>8743.5</v>
      </c>
      <c r="G2245">
        <v>515</v>
      </c>
      <c r="H2245" t="s">
        <v>3</v>
      </c>
      <c r="I2245">
        <f>IF(shipments[[#This Row],[Boxes]]&gt;0,shipments[[#This Row],[Amount]]/shipments[[#This Row],[Boxes]],"NA")</f>
        <v>16.97766990291262</v>
      </c>
      <c r="J2245" t="str">
        <f>IF(shipments[[#This Row],[Order_Status]] = "Delivered","Yes","No")</f>
        <v>Yes</v>
      </c>
      <c r="K2245" t="str">
        <f>TEXT(shipments[[#This Row],[Shipdate]],"MMMM")</f>
        <v>January</v>
      </c>
      <c r="L2245">
        <f>YEAR(shipments[[#This Row],[Shipdate]])</f>
        <v>2023</v>
      </c>
    </row>
    <row r="2246" spans="1:12" x14ac:dyDescent="0.3">
      <c r="A2246" t="s">
        <v>2250</v>
      </c>
      <c r="B2246" t="s">
        <v>7943</v>
      </c>
      <c r="C2246" t="s">
        <v>7922</v>
      </c>
      <c r="D2246" t="s">
        <v>7934</v>
      </c>
      <c r="E2246" s="1">
        <v>45002</v>
      </c>
      <c r="F2246" s="6">
        <v>12487.5</v>
      </c>
      <c r="G2246">
        <v>694</v>
      </c>
      <c r="H2246" t="s">
        <v>3</v>
      </c>
      <c r="I2246">
        <f>IF(shipments[[#This Row],[Boxes]]&gt;0,shipments[[#This Row],[Amount]]/shipments[[#This Row],[Boxes]],"NA")</f>
        <v>17.993515850144092</v>
      </c>
      <c r="J2246" t="str">
        <f>IF(shipments[[#This Row],[Order_Status]] = "Delivered","Yes","No")</f>
        <v>Yes</v>
      </c>
      <c r="K2246" t="str">
        <f>TEXT(shipments[[#This Row],[Shipdate]],"MMMM")</f>
        <v>March</v>
      </c>
      <c r="L2246">
        <f>YEAR(shipments[[#This Row],[Shipdate]])</f>
        <v>2023</v>
      </c>
    </row>
    <row r="2247" spans="1:12" x14ac:dyDescent="0.3">
      <c r="A2247" t="s">
        <v>2251</v>
      </c>
      <c r="B2247" t="s">
        <v>7943</v>
      </c>
      <c r="C2247" t="s">
        <v>7922</v>
      </c>
      <c r="D2247" t="s">
        <v>7939</v>
      </c>
      <c r="E2247" s="1">
        <v>45408</v>
      </c>
      <c r="F2247" s="6">
        <v>4668.75</v>
      </c>
      <c r="G2247">
        <v>246</v>
      </c>
      <c r="H2247" t="s">
        <v>3</v>
      </c>
      <c r="I2247">
        <f>IF(shipments[[#This Row],[Boxes]]&gt;0,shipments[[#This Row],[Amount]]/shipments[[#This Row],[Boxes]],"NA")</f>
        <v>18.978658536585368</v>
      </c>
      <c r="J2247" t="str">
        <f>IF(shipments[[#This Row],[Order_Status]] = "Delivered","Yes","No")</f>
        <v>Yes</v>
      </c>
      <c r="K2247" t="str">
        <f>TEXT(shipments[[#This Row],[Shipdate]],"MMMM")</f>
        <v>April</v>
      </c>
      <c r="L2247">
        <f>YEAR(shipments[[#This Row],[Shipdate]])</f>
        <v>2024</v>
      </c>
    </row>
    <row r="2248" spans="1:12" x14ac:dyDescent="0.3">
      <c r="A2248" t="s">
        <v>2252</v>
      </c>
      <c r="B2248" t="s">
        <v>7943</v>
      </c>
      <c r="C2248" t="s">
        <v>7923</v>
      </c>
      <c r="D2248" t="s">
        <v>7938</v>
      </c>
      <c r="E2248" s="1">
        <v>45236</v>
      </c>
      <c r="F2248" s="6">
        <v>10302.75</v>
      </c>
      <c r="G2248">
        <v>736</v>
      </c>
      <c r="H2248" t="s">
        <v>3</v>
      </c>
      <c r="I2248">
        <f>IF(shipments[[#This Row],[Boxes]]&gt;0,shipments[[#This Row],[Amount]]/shipments[[#This Row],[Boxes]],"NA")</f>
        <v>13.998301630434783</v>
      </c>
      <c r="J2248" t="str">
        <f>IF(shipments[[#This Row],[Order_Status]] = "Delivered","Yes","No")</f>
        <v>Yes</v>
      </c>
      <c r="K2248" t="str">
        <f>TEXT(shipments[[#This Row],[Shipdate]],"MMMM")</f>
        <v>November</v>
      </c>
      <c r="L2248">
        <f>YEAR(shipments[[#This Row],[Shipdate]])</f>
        <v>2023</v>
      </c>
    </row>
    <row r="2249" spans="1:12" x14ac:dyDescent="0.3">
      <c r="A2249" s="21" t="s">
        <v>2253</v>
      </c>
      <c r="B2249" s="21" t="s">
        <v>7943</v>
      </c>
      <c r="C2249" s="21" t="s">
        <v>7923</v>
      </c>
      <c r="D2249" s="21" t="s">
        <v>7934</v>
      </c>
      <c r="E2249" s="22">
        <v>45478</v>
      </c>
      <c r="F2249" s="23">
        <v>9891</v>
      </c>
      <c r="G2249" s="21">
        <v>619</v>
      </c>
      <c r="H2249" s="21" t="s">
        <v>9</v>
      </c>
      <c r="I2249" s="21">
        <f>IF(shipments[[#This Row],[Boxes]]&gt;0,shipments[[#This Row],[Amount]]/shipments[[#This Row],[Boxes]],"NA")</f>
        <v>15.978998384491115</v>
      </c>
      <c r="J2249" s="21" t="str">
        <f>IF(shipments[[#This Row],[Order_Status]] = "Delivered","Yes","No")</f>
        <v>No</v>
      </c>
      <c r="K2249" s="21" t="str">
        <f>TEXT(shipments[[#This Row],[Shipdate]],"MMMM")</f>
        <v>July</v>
      </c>
      <c r="L2249" s="21">
        <f>YEAR(shipments[[#This Row],[Shipdate]])</f>
        <v>2024</v>
      </c>
    </row>
    <row r="2250" spans="1:12" x14ac:dyDescent="0.3">
      <c r="A2250" s="21" t="s">
        <v>2254</v>
      </c>
      <c r="B2250" s="21" t="s">
        <v>7943</v>
      </c>
      <c r="C2250" s="21" t="s">
        <v>7923</v>
      </c>
      <c r="D2250" s="21" t="s">
        <v>7936</v>
      </c>
      <c r="E2250" s="22">
        <v>45544</v>
      </c>
      <c r="F2250" s="23">
        <v>7056</v>
      </c>
      <c r="G2250" s="21">
        <v>416</v>
      </c>
      <c r="H2250" s="21" t="s">
        <v>16</v>
      </c>
      <c r="I2250" s="21">
        <f>IF(shipments[[#This Row],[Boxes]]&gt;0,shipments[[#This Row],[Amount]]/shipments[[#This Row],[Boxes]],"NA")</f>
        <v>16.96153846153846</v>
      </c>
      <c r="J2250" s="21" t="str">
        <f>IF(shipments[[#This Row],[Order_Status]] = "Delivered","Yes","No")</f>
        <v>No</v>
      </c>
      <c r="K2250" s="21" t="str">
        <f>TEXT(shipments[[#This Row],[Shipdate]],"MMMM")</f>
        <v>September</v>
      </c>
      <c r="L2250" s="21">
        <f>YEAR(shipments[[#This Row],[Shipdate]])</f>
        <v>2024</v>
      </c>
    </row>
    <row r="2251" spans="1:12" x14ac:dyDescent="0.3">
      <c r="A2251" t="s">
        <v>2255</v>
      </c>
      <c r="B2251" t="s">
        <v>7943</v>
      </c>
      <c r="C2251" t="s">
        <v>7924</v>
      </c>
      <c r="D2251" t="s">
        <v>7938</v>
      </c>
      <c r="E2251" s="1">
        <v>45246</v>
      </c>
      <c r="F2251" s="6">
        <v>2376</v>
      </c>
      <c r="G2251">
        <v>340</v>
      </c>
      <c r="H2251" t="s">
        <v>3</v>
      </c>
      <c r="I2251">
        <f>IF(shipments[[#This Row],[Boxes]]&gt;0,shipments[[#This Row],[Amount]]/shipments[[#This Row],[Boxes]],"NA")</f>
        <v>6.9882352941176471</v>
      </c>
      <c r="J2251" t="str">
        <f>IF(shipments[[#This Row],[Order_Status]] = "Delivered","Yes","No")</f>
        <v>Yes</v>
      </c>
      <c r="K2251" t="str">
        <f>TEXT(shipments[[#This Row],[Shipdate]],"MMMM")</f>
        <v>November</v>
      </c>
      <c r="L2251">
        <f>YEAR(shipments[[#This Row],[Shipdate]])</f>
        <v>2023</v>
      </c>
    </row>
    <row r="2252" spans="1:12" x14ac:dyDescent="0.3">
      <c r="A2252" s="21" t="s">
        <v>2256</v>
      </c>
      <c r="B2252" s="21" t="s">
        <v>7943</v>
      </c>
      <c r="C2252" s="21" t="s">
        <v>7924</v>
      </c>
      <c r="D2252" s="21" t="s">
        <v>7939</v>
      </c>
      <c r="E2252" s="22">
        <v>45250</v>
      </c>
      <c r="F2252" s="23">
        <v>7368.75</v>
      </c>
      <c r="G2252" s="21">
        <v>1229</v>
      </c>
      <c r="H2252" s="21" t="s">
        <v>25</v>
      </c>
      <c r="I2252" s="21">
        <f>IF(shipments[[#This Row],[Boxes]]&gt;0,shipments[[#This Row],[Amount]]/shipments[[#This Row],[Boxes]],"NA")</f>
        <v>5.995728234336859</v>
      </c>
      <c r="J2252" s="21" t="str">
        <f>IF(shipments[[#This Row],[Order_Status]] = "Delivered","Yes","No")</f>
        <v>No</v>
      </c>
      <c r="K2252" s="21" t="str">
        <f>TEXT(shipments[[#This Row],[Shipdate]],"MMMM")</f>
        <v>November</v>
      </c>
      <c r="L2252" s="21">
        <f>YEAR(shipments[[#This Row],[Shipdate]])</f>
        <v>2023</v>
      </c>
    </row>
    <row r="2253" spans="1:12" x14ac:dyDescent="0.3">
      <c r="A2253" t="s">
        <v>2257</v>
      </c>
      <c r="B2253" t="s">
        <v>7943</v>
      </c>
      <c r="C2253" t="s">
        <v>7924</v>
      </c>
      <c r="D2253" t="s">
        <v>7938</v>
      </c>
      <c r="E2253" s="1">
        <v>45219</v>
      </c>
      <c r="F2253" s="6">
        <v>218.25</v>
      </c>
      <c r="G2253">
        <v>25</v>
      </c>
      <c r="H2253" t="s">
        <v>3</v>
      </c>
      <c r="I2253">
        <f>IF(shipments[[#This Row],[Boxes]]&gt;0,shipments[[#This Row],[Amount]]/shipments[[#This Row],[Boxes]],"NA")</f>
        <v>8.73</v>
      </c>
      <c r="J2253" t="str">
        <f>IF(shipments[[#This Row],[Order_Status]] = "Delivered","Yes","No")</f>
        <v>Yes</v>
      </c>
      <c r="K2253" t="str">
        <f>TEXT(shipments[[#This Row],[Shipdate]],"MMMM")</f>
        <v>October</v>
      </c>
      <c r="L2253">
        <f>YEAR(shipments[[#This Row],[Shipdate]])</f>
        <v>2023</v>
      </c>
    </row>
    <row r="2254" spans="1:12" x14ac:dyDescent="0.3">
      <c r="A2254" t="s">
        <v>2258</v>
      </c>
      <c r="B2254" t="s">
        <v>7943</v>
      </c>
      <c r="C2254" t="s">
        <v>7924</v>
      </c>
      <c r="D2254" t="s">
        <v>7937</v>
      </c>
      <c r="E2254" s="1">
        <v>45252</v>
      </c>
      <c r="F2254" s="6">
        <v>10748.25</v>
      </c>
      <c r="G2254">
        <v>1195</v>
      </c>
      <c r="H2254" t="s">
        <v>3</v>
      </c>
      <c r="I2254">
        <f>IF(shipments[[#This Row],[Boxes]]&gt;0,shipments[[#This Row],[Amount]]/shipments[[#This Row],[Boxes]],"NA")</f>
        <v>8.9943514644351463</v>
      </c>
      <c r="J2254" t="str">
        <f>IF(shipments[[#This Row],[Order_Status]] = "Delivered","Yes","No")</f>
        <v>Yes</v>
      </c>
      <c r="K2254" t="str">
        <f>TEXT(shipments[[#This Row],[Shipdate]],"MMMM")</f>
        <v>November</v>
      </c>
      <c r="L2254">
        <f>YEAR(shipments[[#This Row],[Shipdate]])</f>
        <v>2023</v>
      </c>
    </row>
    <row r="2255" spans="1:12" x14ac:dyDescent="0.3">
      <c r="A2255" t="s">
        <v>2259</v>
      </c>
      <c r="B2255" t="s">
        <v>7943</v>
      </c>
      <c r="C2255" t="s">
        <v>7924</v>
      </c>
      <c r="D2255" t="s">
        <v>7936</v>
      </c>
      <c r="E2255" s="1">
        <v>44930</v>
      </c>
      <c r="F2255" s="6">
        <v>13191.75</v>
      </c>
      <c r="G2255">
        <v>1466</v>
      </c>
      <c r="H2255" t="s">
        <v>3</v>
      </c>
      <c r="I2255">
        <f>IF(shipments[[#This Row],[Boxes]]&gt;0,shipments[[#This Row],[Amount]]/shipments[[#This Row],[Boxes]],"NA")</f>
        <v>8.9984652114597541</v>
      </c>
      <c r="J2255" t="str">
        <f>IF(shipments[[#This Row],[Order_Status]] = "Delivered","Yes","No")</f>
        <v>Yes</v>
      </c>
      <c r="K2255" t="str">
        <f>TEXT(shipments[[#This Row],[Shipdate]],"MMMM")</f>
        <v>January</v>
      </c>
      <c r="L2255">
        <f>YEAR(shipments[[#This Row],[Shipdate]])</f>
        <v>2023</v>
      </c>
    </row>
    <row r="2256" spans="1:12" x14ac:dyDescent="0.3">
      <c r="A2256" s="21" t="s">
        <v>2260</v>
      </c>
      <c r="B2256" s="21" t="s">
        <v>7943</v>
      </c>
      <c r="C2256" s="21" t="s">
        <v>7924</v>
      </c>
      <c r="D2256" s="21" t="s">
        <v>7934</v>
      </c>
      <c r="E2256" s="22">
        <v>45551</v>
      </c>
      <c r="F2256" s="23">
        <v>1552.5</v>
      </c>
      <c r="G2256" s="21">
        <v>173</v>
      </c>
      <c r="H2256" s="21" t="s">
        <v>16</v>
      </c>
      <c r="I2256" s="21">
        <f>IF(shipments[[#This Row],[Boxes]]&gt;0,shipments[[#This Row],[Amount]]/shipments[[#This Row],[Boxes]],"NA")</f>
        <v>8.9739884393063587</v>
      </c>
      <c r="J2256" s="21" t="str">
        <f>IF(shipments[[#This Row],[Order_Status]] = "Delivered","Yes","No")</f>
        <v>No</v>
      </c>
      <c r="K2256" s="21" t="str">
        <f>TEXT(shipments[[#This Row],[Shipdate]],"MMMM")</f>
        <v>September</v>
      </c>
      <c r="L2256" s="21">
        <f>YEAR(shipments[[#This Row],[Shipdate]])</f>
        <v>2024</v>
      </c>
    </row>
    <row r="2257" spans="1:12" x14ac:dyDescent="0.3">
      <c r="A2257" t="s">
        <v>2261</v>
      </c>
      <c r="B2257" t="s">
        <v>7943</v>
      </c>
      <c r="C2257" t="s">
        <v>7924</v>
      </c>
      <c r="D2257" t="s">
        <v>7939</v>
      </c>
      <c r="E2257" s="1">
        <v>45089</v>
      </c>
      <c r="F2257" s="6">
        <v>5458.5</v>
      </c>
      <c r="G2257">
        <v>546</v>
      </c>
      <c r="H2257" t="s">
        <v>3</v>
      </c>
      <c r="I2257">
        <f>IF(shipments[[#This Row],[Boxes]]&gt;0,shipments[[#This Row],[Amount]]/shipments[[#This Row],[Boxes]],"NA")</f>
        <v>9.9972527472527464</v>
      </c>
      <c r="J2257" t="str">
        <f>IF(shipments[[#This Row],[Order_Status]] = "Delivered","Yes","No")</f>
        <v>Yes</v>
      </c>
      <c r="K2257" t="str">
        <f>TEXT(shipments[[#This Row],[Shipdate]],"MMMM")</f>
        <v>June</v>
      </c>
      <c r="L2257">
        <f>YEAR(shipments[[#This Row],[Shipdate]])</f>
        <v>2023</v>
      </c>
    </row>
    <row r="2258" spans="1:12" x14ac:dyDescent="0.3">
      <c r="A2258" t="s">
        <v>2262</v>
      </c>
      <c r="B2258" t="s">
        <v>7943</v>
      </c>
      <c r="C2258" t="s">
        <v>7925</v>
      </c>
      <c r="D2258" t="s">
        <v>7937</v>
      </c>
      <c r="E2258" s="1">
        <v>45128</v>
      </c>
      <c r="F2258" s="6">
        <v>4396.5</v>
      </c>
      <c r="G2258">
        <v>259</v>
      </c>
      <c r="H2258" t="s">
        <v>3</v>
      </c>
      <c r="I2258">
        <f>IF(shipments[[#This Row],[Boxes]]&gt;0,shipments[[#This Row],[Amount]]/shipments[[#This Row],[Boxes]],"NA")</f>
        <v>16.974903474903474</v>
      </c>
      <c r="J2258" t="str">
        <f>IF(shipments[[#This Row],[Order_Status]] = "Delivered","Yes","No")</f>
        <v>Yes</v>
      </c>
      <c r="K2258" t="str">
        <f>TEXT(shipments[[#This Row],[Shipdate]],"MMMM")</f>
        <v>July</v>
      </c>
      <c r="L2258">
        <f>YEAR(shipments[[#This Row],[Shipdate]])</f>
        <v>2023</v>
      </c>
    </row>
    <row r="2259" spans="1:12" x14ac:dyDescent="0.3">
      <c r="A2259" t="s">
        <v>2263</v>
      </c>
      <c r="B2259" t="s">
        <v>7943</v>
      </c>
      <c r="C2259" t="s">
        <v>7925</v>
      </c>
      <c r="D2259" t="s">
        <v>7938</v>
      </c>
      <c r="E2259" s="1">
        <v>45443</v>
      </c>
      <c r="F2259" s="6">
        <v>4457.25</v>
      </c>
      <c r="G2259">
        <v>319</v>
      </c>
      <c r="H2259" t="s">
        <v>3</v>
      </c>
      <c r="I2259">
        <f>IF(shipments[[#This Row],[Boxes]]&gt;0,shipments[[#This Row],[Amount]]/shipments[[#This Row],[Boxes]],"NA")</f>
        <v>13.972570532915361</v>
      </c>
      <c r="J2259" t="str">
        <f>IF(shipments[[#This Row],[Order_Status]] = "Delivered","Yes","No")</f>
        <v>Yes</v>
      </c>
      <c r="K2259" t="str">
        <f>TEXT(shipments[[#This Row],[Shipdate]],"MMMM")</f>
        <v>May</v>
      </c>
      <c r="L2259">
        <f>YEAR(shipments[[#This Row],[Shipdate]])</f>
        <v>2024</v>
      </c>
    </row>
    <row r="2260" spans="1:12" x14ac:dyDescent="0.3">
      <c r="A2260" t="s">
        <v>2264</v>
      </c>
      <c r="B2260" t="s">
        <v>7943</v>
      </c>
      <c r="C2260" t="s">
        <v>7925</v>
      </c>
      <c r="D2260" t="s">
        <v>7935</v>
      </c>
      <c r="E2260" s="1">
        <v>44999</v>
      </c>
      <c r="F2260" s="6">
        <v>5049</v>
      </c>
      <c r="G2260">
        <v>316</v>
      </c>
      <c r="H2260" t="s">
        <v>3</v>
      </c>
      <c r="I2260">
        <f>IF(shipments[[#This Row],[Boxes]]&gt;0,shipments[[#This Row],[Amount]]/shipments[[#This Row],[Boxes]],"NA")</f>
        <v>15.977848101265822</v>
      </c>
      <c r="J2260" t="str">
        <f>IF(shipments[[#This Row],[Order_Status]] = "Delivered","Yes","No")</f>
        <v>Yes</v>
      </c>
      <c r="K2260" t="str">
        <f>TEXT(shipments[[#This Row],[Shipdate]],"MMMM")</f>
        <v>March</v>
      </c>
      <c r="L2260">
        <f>YEAR(shipments[[#This Row],[Shipdate]])</f>
        <v>2023</v>
      </c>
    </row>
    <row r="2261" spans="1:12" x14ac:dyDescent="0.3">
      <c r="A2261" t="s">
        <v>2265</v>
      </c>
      <c r="B2261" t="s">
        <v>7943</v>
      </c>
      <c r="C2261" t="s">
        <v>7925</v>
      </c>
      <c r="D2261" t="s">
        <v>7936</v>
      </c>
      <c r="E2261" s="1">
        <v>45413</v>
      </c>
      <c r="F2261" s="6">
        <v>4239</v>
      </c>
      <c r="G2261">
        <v>303</v>
      </c>
      <c r="H2261" t="s">
        <v>3</v>
      </c>
      <c r="I2261">
        <f>IF(shipments[[#This Row],[Boxes]]&gt;0,shipments[[#This Row],[Amount]]/shipments[[#This Row],[Boxes]],"NA")</f>
        <v>13.990099009900991</v>
      </c>
      <c r="J2261" t="str">
        <f>IF(shipments[[#This Row],[Order_Status]] = "Delivered","Yes","No")</f>
        <v>Yes</v>
      </c>
      <c r="K2261" t="str">
        <f>TEXT(shipments[[#This Row],[Shipdate]],"MMMM")</f>
        <v>May</v>
      </c>
      <c r="L2261">
        <f>YEAR(shipments[[#This Row],[Shipdate]])</f>
        <v>2024</v>
      </c>
    </row>
    <row r="2262" spans="1:12" x14ac:dyDescent="0.3">
      <c r="A2262" t="s">
        <v>2266</v>
      </c>
      <c r="B2262" t="s">
        <v>7943</v>
      </c>
      <c r="C2262" t="s">
        <v>7925</v>
      </c>
      <c r="D2262" t="s">
        <v>7938</v>
      </c>
      <c r="E2262" s="1">
        <v>45307</v>
      </c>
      <c r="F2262" s="6">
        <v>4416.75</v>
      </c>
      <c r="G2262">
        <v>277</v>
      </c>
      <c r="H2262" t="s">
        <v>3</v>
      </c>
      <c r="I2262">
        <f>IF(shipments[[#This Row],[Boxes]]&gt;0,shipments[[#This Row],[Amount]]/shipments[[#This Row],[Boxes]],"NA")</f>
        <v>15.94494584837545</v>
      </c>
      <c r="J2262" t="str">
        <f>IF(shipments[[#This Row],[Order_Status]] = "Delivered","Yes","No")</f>
        <v>Yes</v>
      </c>
      <c r="K2262" t="str">
        <f>TEXT(shipments[[#This Row],[Shipdate]],"MMMM")</f>
        <v>January</v>
      </c>
      <c r="L2262">
        <f>YEAR(shipments[[#This Row],[Shipdate]])</f>
        <v>2024</v>
      </c>
    </row>
    <row r="2263" spans="1:12" x14ac:dyDescent="0.3">
      <c r="A2263" t="s">
        <v>2267</v>
      </c>
      <c r="B2263" t="s">
        <v>7943</v>
      </c>
      <c r="C2263" t="s">
        <v>7925</v>
      </c>
      <c r="D2263" t="s">
        <v>7939</v>
      </c>
      <c r="E2263" s="1">
        <v>45082</v>
      </c>
      <c r="F2263" s="6">
        <v>477</v>
      </c>
      <c r="G2263">
        <v>32</v>
      </c>
      <c r="H2263" t="s">
        <v>3</v>
      </c>
      <c r="I2263">
        <f>IF(shipments[[#This Row],[Boxes]]&gt;0,shipments[[#This Row],[Amount]]/shipments[[#This Row],[Boxes]],"NA")</f>
        <v>14.90625</v>
      </c>
      <c r="J2263" t="str">
        <f>IF(shipments[[#This Row],[Order_Status]] = "Delivered","Yes","No")</f>
        <v>Yes</v>
      </c>
      <c r="K2263" t="str">
        <f>TEXT(shipments[[#This Row],[Shipdate]],"MMMM")</f>
        <v>June</v>
      </c>
      <c r="L2263">
        <f>YEAR(shipments[[#This Row],[Shipdate]])</f>
        <v>2023</v>
      </c>
    </row>
    <row r="2264" spans="1:12" x14ac:dyDescent="0.3">
      <c r="A2264" t="s">
        <v>2268</v>
      </c>
      <c r="B2264" t="s">
        <v>7943</v>
      </c>
      <c r="C2264" t="s">
        <v>7927</v>
      </c>
      <c r="D2264" t="s">
        <v>7935</v>
      </c>
      <c r="E2264" s="1">
        <v>45371</v>
      </c>
      <c r="F2264" s="6">
        <v>1757.25</v>
      </c>
      <c r="G2264">
        <v>110</v>
      </c>
      <c r="H2264" t="s">
        <v>3</v>
      </c>
      <c r="I2264">
        <f>IF(shipments[[#This Row],[Boxes]]&gt;0,shipments[[#This Row],[Amount]]/shipments[[#This Row],[Boxes]],"NA")</f>
        <v>15.975</v>
      </c>
      <c r="J2264" t="str">
        <f>IF(shipments[[#This Row],[Order_Status]] = "Delivered","Yes","No")</f>
        <v>Yes</v>
      </c>
      <c r="K2264" t="str">
        <f>TEXT(shipments[[#This Row],[Shipdate]],"MMMM")</f>
        <v>March</v>
      </c>
      <c r="L2264">
        <f>YEAR(shipments[[#This Row],[Shipdate]])</f>
        <v>2024</v>
      </c>
    </row>
    <row r="2265" spans="1:12" x14ac:dyDescent="0.3">
      <c r="A2265" t="s">
        <v>2269</v>
      </c>
      <c r="B2265" t="s">
        <v>7943</v>
      </c>
      <c r="C2265" t="s">
        <v>7928</v>
      </c>
      <c r="D2265" t="s">
        <v>7934</v>
      </c>
      <c r="E2265" s="1">
        <v>45120</v>
      </c>
      <c r="F2265" s="6">
        <v>463.5</v>
      </c>
      <c r="G2265">
        <v>58</v>
      </c>
      <c r="H2265" t="s">
        <v>3</v>
      </c>
      <c r="I2265">
        <f>IF(shipments[[#This Row],[Boxes]]&gt;0,shipments[[#This Row],[Amount]]/shipments[[#This Row],[Boxes]],"NA")</f>
        <v>7.9913793103448274</v>
      </c>
      <c r="J2265" t="str">
        <f>IF(shipments[[#This Row],[Order_Status]] = "Delivered","Yes","No")</f>
        <v>Yes</v>
      </c>
      <c r="K2265" t="str">
        <f>TEXT(shipments[[#This Row],[Shipdate]],"MMMM")</f>
        <v>July</v>
      </c>
      <c r="L2265">
        <f>YEAR(shipments[[#This Row],[Shipdate]])</f>
        <v>2023</v>
      </c>
    </row>
    <row r="2266" spans="1:12" x14ac:dyDescent="0.3">
      <c r="A2266" t="s">
        <v>2270</v>
      </c>
      <c r="B2266" t="s">
        <v>7943</v>
      </c>
      <c r="C2266" t="s">
        <v>7928</v>
      </c>
      <c r="D2266" t="s">
        <v>7935</v>
      </c>
      <c r="E2266" s="1">
        <v>45272</v>
      </c>
      <c r="F2266" s="6">
        <v>2783.25</v>
      </c>
      <c r="G2266">
        <v>279</v>
      </c>
      <c r="H2266" t="s">
        <v>3</v>
      </c>
      <c r="I2266">
        <f>IF(shipments[[#This Row],[Boxes]]&gt;0,shipments[[#This Row],[Amount]]/shipments[[#This Row],[Boxes]],"NA")</f>
        <v>9.9758064516129039</v>
      </c>
      <c r="J2266" t="str">
        <f>IF(shipments[[#This Row],[Order_Status]] = "Delivered","Yes","No")</f>
        <v>Yes</v>
      </c>
      <c r="K2266" t="str">
        <f>TEXT(shipments[[#This Row],[Shipdate]],"MMMM")</f>
        <v>December</v>
      </c>
      <c r="L2266">
        <f>YEAR(shipments[[#This Row],[Shipdate]])</f>
        <v>2023</v>
      </c>
    </row>
    <row r="2267" spans="1:12" x14ac:dyDescent="0.3">
      <c r="A2267" t="s">
        <v>2271</v>
      </c>
      <c r="B2267" t="s">
        <v>7943</v>
      </c>
      <c r="C2267" t="s">
        <v>7928</v>
      </c>
      <c r="D2267" t="s">
        <v>7939</v>
      </c>
      <c r="E2267" s="1">
        <v>45218</v>
      </c>
      <c r="F2267" s="6">
        <v>10471.5</v>
      </c>
      <c r="G2267">
        <v>1048</v>
      </c>
      <c r="H2267" t="s">
        <v>3</v>
      </c>
      <c r="I2267">
        <f>IF(shipments[[#This Row],[Boxes]]&gt;0,shipments[[#This Row],[Amount]]/shipments[[#This Row],[Boxes]],"NA")</f>
        <v>9.9918893129770989</v>
      </c>
      <c r="J2267" t="str">
        <f>IF(shipments[[#This Row],[Order_Status]] = "Delivered","Yes","No")</f>
        <v>Yes</v>
      </c>
      <c r="K2267" t="str">
        <f>TEXT(shipments[[#This Row],[Shipdate]],"MMMM")</f>
        <v>October</v>
      </c>
      <c r="L2267">
        <f>YEAR(shipments[[#This Row],[Shipdate]])</f>
        <v>2023</v>
      </c>
    </row>
    <row r="2268" spans="1:12" x14ac:dyDescent="0.3">
      <c r="A2268" t="s">
        <v>2272</v>
      </c>
      <c r="B2268" t="s">
        <v>7943</v>
      </c>
      <c r="C2268" t="s">
        <v>7928</v>
      </c>
      <c r="D2268" t="s">
        <v>7939</v>
      </c>
      <c r="E2268" s="1">
        <v>45254</v>
      </c>
      <c r="F2268" s="6">
        <v>14388.75</v>
      </c>
      <c r="G2268">
        <v>1599</v>
      </c>
      <c r="H2268" t="s">
        <v>3</v>
      </c>
      <c r="I2268">
        <f>IF(shipments[[#This Row],[Boxes]]&gt;0,shipments[[#This Row],[Amount]]/shipments[[#This Row],[Boxes]],"NA")</f>
        <v>8.9985928705440905</v>
      </c>
      <c r="J2268" t="str">
        <f>IF(shipments[[#This Row],[Order_Status]] = "Delivered","Yes","No")</f>
        <v>Yes</v>
      </c>
      <c r="K2268" t="str">
        <f>TEXT(shipments[[#This Row],[Shipdate]],"MMMM")</f>
        <v>November</v>
      </c>
      <c r="L2268">
        <f>YEAR(shipments[[#This Row],[Shipdate]])</f>
        <v>2023</v>
      </c>
    </row>
    <row r="2269" spans="1:12" x14ac:dyDescent="0.3">
      <c r="A2269" t="s">
        <v>2273</v>
      </c>
      <c r="B2269" t="s">
        <v>7943</v>
      </c>
      <c r="C2269" t="s">
        <v>7928</v>
      </c>
      <c r="D2269" t="s">
        <v>7939</v>
      </c>
      <c r="E2269" s="1">
        <v>45414</v>
      </c>
      <c r="F2269" s="6">
        <v>2045.25</v>
      </c>
      <c r="G2269">
        <v>186</v>
      </c>
      <c r="H2269" t="s">
        <v>3</v>
      </c>
      <c r="I2269">
        <f>IF(shipments[[#This Row],[Boxes]]&gt;0,shipments[[#This Row],[Amount]]/shipments[[#This Row],[Boxes]],"NA")</f>
        <v>10.995967741935484</v>
      </c>
      <c r="J2269" t="str">
        <f>IF(shipments[[#This Row],[Order_Status]] = "Delivered","Yes","No")</f>
        <v>Yes</v>
      </c>
      <c r="K2269" t="str">
        <f>TEXT(shipments[[#This Row],[Shipdate]],"MMMM")</f>
        <v>May</v>
      </c>
      <c r="L2269">
        <f>YEAR(shipments[[#This Row],[Shipdate]])</f>
        <v>2024</v>
      </c>
    </row>
    <row r="2270" spans="1:12" x14ac:dyDescent="0.3">
      <c r="A2270" s="21" t="s">
        <v>2274</v>
      </c>
      <c r="B2270" s="21" t="s">
        <v>7943</v>
      </c>
      <c r="C2270" s="21" t="s">
        <v>7929</v>
      </c>
      <c r="D2270" s="21" t="s">
        <v>7938</v>
      </c>
      <c r="E2270" s="22">
        <v>45537</v>
      </c>
      <c r="F2270" s="23">
        <v>3219.75</v>
      </c>
      <c r="G2270" s="21">
        <v>358</v>
      </c>
      <c r="H2270" s="21" t="s">
        <v>16</v>
      </c>
      <c r="I2270" s="21">
        <f>IF(shipments[[#This Row],[Boxes]]&gt;0,shipments[[#This Row],[Amount]]/shipments[[#This Row],[Boxes]],"NA")</f>
        <v>8.9937150837988824</v>
      </c>
      <c r="J2270" s="21" t="str">
        <f>IF(shipments[[#This Row],[Order_Status]] = "Delivered","Yes","No")</f>
        <v>No</v>
      </c>
      <c r="K2270" s="21" t="str">
        <f>TEXT(shipments[[#This Row],[Shipdate]],"MMMM")</f>
        <v>September</v>
      </c>
      <c r="L2270" s="21">
        <f>YEAR(shipments[[#This Row],[Shipdate]])</f>
        <v>2024</v>
      </c>
    </row>
    <row r="2271" spans="1:12" x14ac:dyDescent="0.3">
      <c r="A2271" t="s">
        <v>2275</v>
      </c>
      <c r="B2271" t="s">
        <v>7943</v>
      </c>
      <c r="C2271" t="s">
        <v>7929</v>
      </c>
      <c r="D2271" t="s">
        <v>7938</v>
      </c>
      <c r="E2271" s="1">
        <v>44949</v>
      </c>
      <c r="F2271" s="6">
        <v>425.25</v>
      </c>
      <c r="G2271">
        <v>48</v>
      </c>
      <c r="H2271" t="s">
        <v>3</v>
      </c>
      <c r="I2271">
        <f>IF(shipments[[#This Row],[Boxes]]&gt;0,shipments[[#This Row],[Amount]]/shipments[[#This Row],[Boxes]],"NA")</f>
        <v>8.859375</v>
      </c>
      <c r="J2271" t="str">
        <f>IF(shipments[[#This Row],[Order_Status]] = "Delivered","Yes","No")</f>
        <v>Yes</v>
      </c>
      <c r="K2271" t="str">
        <f>TEXT(shipments[[#This Row],[Shipdate]],"MMMM")</f>
        <v>January</v>
      </c>
      <c r="L2271">
        <f>YEAR(shipments[[#This Row],[Shipdate]])</f>
        <v>2023</v>
      </c>
    </row>
    <row r="2272" spans="1:12" x14ac:dyDescent="0.3">
      <c r="A2272" t="s">
        <v>2276</v>
      </c>
      <c r="B2272" t="s">
        <v>7943</v>
      </c>
      <c r="C2272" t="s">
        <v>7929</v>
      </c>
      <c r="D2272" t="s">
        <v>7939</v>
      </c>
      <c r="E2272" s="1">
        <v>45225</v>
      </c>
      <c r="F2272" s="6">
        <v>7098.75</v>
      </c>
      <c r="G2272">
        <v>888</v>
      </c>
      <c r="H2272" t="s">
        <v>3</v>
      </c>
      <c r="I2272">
        <f>IF(shipments[[#This Row],[Boxes]]&gt;0,shipments[[#This Row],[Amount]]/shipments[[#This Row],[Boxes]],"NA")</f>
        <v>7.9940878378378377</v>
      </c>
      <c r="J2272" t="str">
        <f>IF(shipments[[#This Row],[Order_Status]] = "Delivered","Yes","No")</f>
        <v>Yes</v>
      </c>
      <c r="K2272" t="str">
        <f>TEXT(shipments[[#This Row],[Shipdate]],"MMMM")</f>
        <v>October</v>
      </c>
      <c r="L2272">
        <f>YEAR(shipments[[#This Row],[Shipdate]])</f>
        <v>2023</v>
      </c>
    </row>
    <row r="2273" spans="1:12" x14ac:dyDescent="0.3">
      <c r="A2273" t="s">
        <v>2277</v>
      </c>
      <c r="B2273" t="s">
        <v>7943</v>
      </c>
      <c r="C2273" t="s">
        <v>7929</v>
      </c>
      <c r="D2273" t="s">
        <v>7934</v>
      </c>
      <c r="E2273" s="1">
        <v>45058</v>
      </c>
      <c r="F2273" s="6">
        <v>6196.5</v>
      </c>
      <c r="G2273">
        <v>564</v>
      </c>
      <c r="H2273" t="s">
        <v>3</v>
      </c>
      <c r="I2273">
        <f>IF(shipments[[#This Row],[Boxes]]&gt;0,shipments[[#This Row],[Amount]]/shipments[[#This Row],[Boxes]],"NA")</f>
        <v>10.986702127659575</v>
      </c>
      <c r="J2273" t="str">
        <f>IF(shipments[[#This Row],[Order_Status]] = "Delivered","Yes","No")</f>
        <v>Yes</v>
      </c>
      <c r="K2273" t="str">
        <f>TEXT(shipments[[#This Row],[Shipdate]],"MMMM")</f>
        <v>May</v>
      </c>
      <c r="L2273">
        <f>YEAR(shipments[[#This Row],[Shipdate]])</f>
        <v>2023</v>
      </c>
    </row>
    <row r="2274" spans="1:12" x14ac:dyDescent="0.3">
      <c r="A2274" s="21" t="s">
        <v>2278</v>
      </c>
      <c r="B2274" s="21" t="s">
        <v>7943</v>
      </c>
      <c r="C2274" s="21" t="s">
        <v>7930</v>
      </c>
      <c r="D2274" s="21" t="s">
        <v>7934</v>
      </c>
      <c r="E2274" s="22">
        <v>45488</v>
      </c>
      <c r="F2274" s="23">
        <v>4817.25</v>
      </c>
      <c r="G2274" s="21">
        <v>186</v>
      </c>
      <c r="H2274" s="21" t="s">
        <v>9</v>
      </c>
      <c r="I2274" s="21">
        <f>IF(shipments[[#This Row],[Boxes]]&gt;0,shipments[[#This Row],[Amount]]/shipments[[#This Row],[Boxes]],"NA")</f>
        <v>25.899193548387096</v>
      </c>
      <c r="J2274" s="21" t="str">
        <f>IF(shipments[[#This Row],[Order_Status]] = "Delivered","Yes","No")</f>
        <v>No</v>
      </c>
      <c r="K2274" s="21" t="str">
        <f>TEXT(shipments[[#This Row],[Shipdate]],"MMMM")</f>
        <v>July</v>
      </c>
      <c r="L2274" s="21">
        <f>YEAR(shipments[[#This Row],[Shipdate]])</f>
        <v>2024</v>
      </c>
    </row>
    <row r="2275" spans="1:12" x14ac:dyDescent="0.3">
      <c r="A2275" t="s">
        <v>2279</v>
      </c>
      <c r="B2275" t="s">
        <v>7943</v>
      </c>
      <c r="C2275" t="s">
        <v>7930</v>
      </c>
      <c r="D2275" t="s">
        <v>7935</v>
      </c>
      <c r="E2275" s="1">
        <v>45392</v>
      </c>
      <c r="F2275" s="6">
        <v>3946.5</v>
      </c>
      <c r="G2275">
        <v>147</v>
      </c>
      <c r="H2275" t="s">
        <v>3</v>
      </c>
      <c r="I2275">
        <f>IF(shipments[[#This Row],[Boxes]]&gt;0,shipments[[#This Row],[Amount]]/shipments[[#This Row],[Boxes]],"NA")</f>
        <v>26.846938775510203</v>
      </c>
      <c r="J2275" t="str">
        <f>IF(shipments[[#This Row],[Order_Status]] = "Delivered","Yes","No")</f>
        <v>Yes</v>
      </c>
      <c r="K2275" t="str">
        <f>TEXT(shipments[[#This Row],[Shipdate]],"MMMM")</f>
        <v>April</v>
      </c>
      <c r="L2275">
        <f>YEAR(shipments[[#This Row],[Shipdate]])</f>
        <v>2024</v>
      </c>
    </row>
    <row r="2276" spans="1:12" x14ac:dyDescent="0.3">
      <c r="A2276" s="21" t="s">
        <v>2280</v>
      </c>
      <c r="B2276" s="21" t="s">
        <v>7943</v>
      </c>
      <c r="C2276" s="21" t="s">
        <v>7930</v>
      </c>
      <c r="D2276" s="21" t="s">
        <v>7934</v>
      </c>
      <c r="E2276" s="22">
        <v>45532</v>
      </c>
      <c r="F2276" s="23">
        <v>1273.5</v>
      </c>
      <c r="G2276" s="21">
        <v>46</v>
      </c>
      <c r="H2276" s="21" t="s">
        <v>9</v>
      </c>
      <c r="I2276" s="21">
        <f>IF(shipments[[#This Row],[Boxes]]&gt;0,shipments[[#This Row],[Amount]]/shipments[[#This Row],[Boxes]],"NA")</f>
        <v>27.684782608695652</v>
      </c>
      <c r="J2276" s="21" t="str">
        <f>IF(shipments[[#This Row],[Order_Status]] = "Delivered","Yes","No")</f>
        <v>No</v>
      </c>
      <c r="K2276" s="21" t="str">
        <f>TEXT(shipments[[#This Row],[Shipdate]],"MMMM")</f>
        <v>August</v>
      </c>
      <c r="L2276" s="21">
        <f>YEAR(shipments[[#This Row],[Shipdate]])</f>
        <v>2024</v>
      </c>
    </row>
    <row r="2277" spans="1:12" x14ac:dyDescent="0.3">
      <c r="A2277" t="s">
        <v>2281</v>
      </c>
      <c r="B2277" t="s">
        <v>7943</v>
      </c>
      <c r="C2277" t="s">
        <v>7930</v>
      </c>
      <c r="D2277" t="s">
        <v>7935</v>
      </c>
      <c r="E2277" s="1">
        <v>44935</v>
      </c>
      <c r="F2277" s="6">
        <v>8725.5</v>
      </c>
      <c r="G2277">
        <v>336</v>
      </c>
      <c r="H2277" t="s">
        <v>3</v>
      </c>
      <c r="I2277">
        <f>IF(shipments[[#This Row],[Boxes]]&gt;0,shipments[[#This Row],[Amount]]/shipments[[#This Row],[Boxes]],"NA")</f>
        <v>25.96875</v>
      </c>
      <c r="J2277" t="str">
        <f>IF(shipments[[#This Row],[Order_Status]] = "Delivered","Yes","No")</f>
        <v>Yes</v>
      </c>
      <c r="K2277" t="str">
        <f>TEXT(shipments[[#This Row],[Shipdate]],"MMMM")</f>
        <v>January</v>
      </c>
      <c r="L2277">
        <f>YEAR(shipments[[#This Row],[Shipdate]])</f>
        <v>2023</v>
      </c>
    </row>
    <row r="2278" spans="1:12" x14ac:dyDescent="0.3">
      <c r="A2278" t="s">
        <v>2282</v>
      </c>
      <c r="B2278" t="s">
        <v>7943</v>
      </c>
      <c r="C2278" t="s">
        <v>7931</v>
      </c>
      <c r="D2278" t="s">
        <v>7935</v>
      </c>
      <c r="E2278" s="1">
        <v>45163</v>
      </c>
      <c r="F2278" s="6">
        <v>5631.75</v>
      </c>
      <c r="G2278">
        <v>626</v>
      </c>
      <c r="H2278" t="s">
        <v>3</v>
      </c>
      <c r="I2278">
        <f>IF(shipments[[#This Row],[Boxes]]&gt;0,shipments[[#This Row],[Amount]]/shipments[[#This Row],[Boxes]],"NA")</f>
        <v>8.9964057507987221</v>
      </c>
      <c r="J2278" t="str">
        <f>IF(shipments[[#This Row],[Order_Status]] = "Delivered","Yes","No")</f>
        <v>Yes</v>
      </c>
      <c r="K2278" t="str">
        <f>TEXT(shipments[[#This Row],[Shipdate]],"MMMM")</f>
        <v>August</v>
      </c>
      <c r="L2278">
        <f>YEAR(shipments[[#This Row],[Shipdate]])</f>
        <v>2023</v>
      </c>
    </row>
    <row r="2279" spans="1:12" x14ac:dyDescent="0.3">
      <c r="A2279" t="s">
        <v>2283</v>
      </c>
      <c r="B2279" t="s">
        <v>7943</v>
      </c>
      <c r="C2279" t="s">
        <v>7931</v>
      </c>
      <c r="D2279" t="s">
        <v>7939</v>
      </c>
      <c r="E2279" s="1">
        <v>45188</v>
      </c>
      <c r="F2279" s="6">
        <v>13234.5</v>
      </c>
      <c r="G2279">
        <v>1655</v>
      </c>
      <c r="H2279" t="s">
        <v>3</v>
      </c>
      <c r="I2279">
        <f>IF(shipments[[#This Row],[Boxes]]&gt;0,shipments[[#This Row],[Amount]]/shipments[[#This Row],[Boxes]],"NA")</f>
        <v>7.9966767371601213</v>
      </c>
      <c r="J2279" t="str">
        <f>IF(shipments[[#This Row],[Order_Status]] = "Delivered","Yes","No")</f>
        <v>Yes</v>
      </c>
      <c r="K2279" t="str">
        <f>TEXT(shipments[[#This Row],[Shipdate]],"MMMM")</f>
        <v>September</v>
      </c>
      <c r="L2279">
        <f>YEAR(shipments[[#This Row],[Shipdate]])</f>
        <v>2023</v>
      </c>
    </row>
    <row r="2280" spans="1:12" x14ac:dyDescent="0.3">
      <c r="A2280" s="21" t="s">
        <v>2284</v>
      </c>
      <c r="B2280" s="21" t="s">
        <v>7943</v>
      </c>
      <c r="C2280" s="21" t="s">
        <v>7931</v>
      </c>
      <c r="D2280" s="21" t="s">
        <v>7939</v>
      </c>
      <c r="E2280" s="22">
        <v>45483</v>
      </c>
      <c r="F2280" s="23">
        <v>4659.75</v>
      </c>
      <c r="G2280" s="21">
        <v>583</v>
      </c>
      <c r="H2280" s="21" t="s">
        <v>9</v>
      </c>
      <c r="I2280" s="21">
        <f>IF(shipments[[#This Row],[Boxes]]&gt;0,shipments[[#This Row],[Amount]]/shipments[[#This Row],[Boxes]],"NA")</f>
        <v>7.9927101200686108</v>
      </c>
      <c r="J2280" s="21" t="str">
        <f>IF(shipments[[#This Row],[Order_Status]] = "Delivered","Yes","No")</f>
        <v>No</v>
      </c>
      <c r="K2280" s="21" t="str">
        <f>TEXT(shipments[[#This Row],[Shipdate]],"MMMM")</f>
        <v>July</v>
      </c>
      <c r="L2280" s="21">
        <f>YEAR(shipments[[#This Row],[Shipdate]])</f>
        <v>2024</v>
      </c>
    </row>
    <row r="2281" spans="1:12" x14ac:dyDescent="0.3">
      <c r="A2281" t="s">
        <v>2285</v>
      </c>
      <c r="B2281" t="s">
        <v>7943</v>
      </c>
      <c r="C2281" t="s">
        <v>7933</v>
      </c>
      <c r="D2281" t="s">
        <v>7936</v>
      </c>
      <c r="E2281" s="1">
        <v>45212</v>
      </c>
      <c r="F2281" s="6">
        <v>5040</v>
      </c>
      <c r="G2281">
        <v>280</v>
      </c>
      <c r="H2281" t="s">
        <v>3</v>
      </c>
      <c r="I2281">
        <f>IF(shipments[[#This Row],[Boxes]]&gt;0,shipments[[#This Row],[Amount]]/shipments[[#This Row],[Boxes]],"NA")</f>
        <v>18</v>
      </c>
      <c r="J2281" t="str">
        <f>IF(shipments[[#This Row],[Order_Status]] = "Delivered","Yes","No")</f>
        <v>Yes</v>
      </c>
      <c r="K2281" t="str">
        <f>TEXT(shipments[[#This Row],[Shipdate]],"MMMM")</f>
        <v>October</v>
      </c>
      <c r="L2281">
        <f>YEAR(shipments[[#This Row],[Shipdate]])</f>
        <v>2023</v>
      </c>
    </row>
    <row r="2282" spans="1:12" x14ac:dyDescent="0.3">
      <c r="A2282" t="s">
        <v>2286</v>
      </c>
      <c r="B2282" t="s">
        <v>7944</v>
      </c>
      <c r="C2282" t="s">
        <v>7912</v>
      </c>
      <c r="D2282" t="s">
        <v>7937</v>
      </c>
      <c r="E2282" s="1">
        <v>45128</v>
      </c>
      <c r="F2282" s="6">
        <v>6653.25</v>
      </c>
      <c r="G2282">
        <v>416</v>
      </c>
      <c r="H2282" t="s">
        <v>3</v>
      </c>
      <c r="I2282">
        <f>IF(shipments[[#This Row],[Boxes]]&gt;0,shipments[[#This Row],[Amount]]/shipments[[#This Row],[Boxes]],"NA")</f>
        <v>15.993389423076923</v>
      </c>
      <c r="J2282" t="str">
        <f>IF(shipments[[#This Row],[Order_Status]] = "Delivered","Yes","No")</f>
        <v>Yes</v>
      </c>
      <c r="K2282" t="str">
        <f>TEXT(shipments[[#This Row],[Shipdate]],"MMMM")</f>
        <v>July</v>
      </c>
      <c r="L2282">
        <f>YEAR(shipments[[#This Row],[Shipdate]])</f>
        <v>2023</v>
      </c>
    </row>
    <row r="2283" spans="1:12" x14ac:dyDescent="0.3">
      <c r="A2283" t="s">
        <v>2287</v>
      </c>
      <c r="B2283" t="s">
        <v>7944</v>
      </c>
      <c r="C2283" t="s">
        <v>7912</v>
      </c>
      <c r="D2283" t="s">
        <v>7939</v>
      </c>
      <c r="E2283" s="1">
        <v>45302</v>
      </c>
      <c r="F2283" s="6">
        <v>6950.25</v>
      </c>
      <c r="G2283">
        <v>497</v>
      </c>
      <c r="H2283" t="s">
        <v>3</v>
      </c>
      <c r="I2283">
        <f>IF(shipments[[#This Row],[Boxes]]&gt;0,shipments[[#This Row],[Amount]]/shipments[[#This Row],[Boxes]],"NA")</f>
        <v>13.98440643863179</v>
      </c>
      <c r="J2283" t="str">
        <f>IF(shipments[[#This Row],[Order_Status]] = "Delivered","Yes","No")</f>
        <v>Yes</v>
      </c>
      <c r="K2283" t="str">
        <f>TEXT(shipments[[#This Row],[Shipdate]],"MMMM")</f>
        <v>January</v>
      </c>
      <c r="L2283">
        <f>YEAR(shipments[[#This Row],[Shipdate]])</f>
        <v>2024</v>
      </c>
    </row>
    <row r="2284" spans="1:12" x14ac:dyDescent="0.3">
      <c r="A2284" t="s">
        <v>2288</v>
      </c>
      <c r="B2284" t="s">
        <v>7944</v>
      </c>
      <c r="C2284" t="s">
        <v>7912</v>
      </c>
      <c r="D2284" t="s">
        <v>7935</v>
      </c>
      <c r="E2284" s="1">
        <v>45413</v>
      </c>
      <c r="F2284" s="6">
        <v>2425.5</v>
      </c>
      <c r="G2284">
        <v>174</v>
      </c>
      <c r="H2284" t="s">
        <v>3</v>
      </c>
      <c r="I2284">
        <f>IF(shipments[[#This Row],[Boxes]]&gt;0,shipments[[#This Row],[Amount]]/shipments[[#This Row],[Boxes]],"NA")</f>
        <v>13.939655172413794</v>
      </c>
      <c r="J2284" t="str">
        <f>IF(shipments[[#This Row],[Order_Status]] = "Delivered","Yes","No")</f>
        <v>Yes</v>
      </c>
      <c r="K2284" t="str">
        <f>TEXT(shipments[[#This Row],[Shipdate]],"MMMM")</f>
        <v>May</v>
      </c>
      <c r="L2284">
        <f>YEAR(shipments[[#This Row],[Shipdate]])</f>
        <v>2024</v>
      </c>
    </row>
    <row r="2285" spans="1:12" x14ac:dyDescent="0.3">
      <c r="A2285" t="s">
        <v>2289</v>
      </c>
      <c r="B2285" t="s">
        <v>7944</v>
      </c>
      <c r="C2285" t="s">
        <v>7914</v>
      </c>
      <c r="D2285" t="s">
        <v>7934</v>
      </c>
      <c r="E2285" s="1">
        <v>45099</v>
      </c>
      <c r="F2285" s="6">
        <v>7701.75</v>
      </c>
      <c r="G2285">
        <v>593</v>
      </c>
      <c r="H2285" t="s">
        <v>3</v>
      </c>
      <c r="I2285">
        <f>IF(shipments[[#This Row],[Boxes]]&gt;0,shipments[[#This Row],[Amount]]/shipments[[#This Row],[Boxes]],"NA")</f>
        <v>12.987774030354132</v>
      </c>
      <c r="J2285" t="str">
        <f>IF(shipments[[#This Row],[Order_Status]] = "Delivered","Yes","No")</f>
        <v>Yes</v>
      </c>
      <c r="K2285" t="str">
        <f>TEXT(shipments[[#This Row],[Shipdate]],"MMMM")</f>
        <v>June</v>
      </c>
      <c r="L2285">
        <f>YEAR(shipments[[#This Row],[Shipdate]])</f>
        <v>2023</v>
      </c>
    </row>
    <row r="2286" spans="1:12" x14ac:dyDescent="0.3">
      <c r="A2286" t="s">
        <v>2290</v>
      </c>
      <c r="B2286" t="s">
        <v>7944</v>
      </c>
      <c r="C2286" t="s">
        <v>7914</v>
      </c>
      <c r="D2286" t="s">
        <v>7939</v>
      </c>
      <c r="E2286" s="1">
        <v>45267</v>
      </c>
      <c r="F2286" s="6">
        <v>5361.75</v>
      </c>
      <c r="G2286">
        <v>488</v>
      </c>
      <c r="H2286" t="s">
        <v>3</v>
      </c>
      <c r="I2286">
        <f>IF(shipments[[#This Row],[Boxes]]&gt;0,shipments[[#This Row],[Amount]]/shipments[[#This Row],[Boxes]],"NA")</f>
        <v>10.98719262295082</v>
      </c>
      <c r="J2286" t="str">
        <f>IF(shipments[[#This Row],[Order_Status]] = "Delivered","Yes","No")</f>
        <v>Yes</v>
      </c>
      <c r="K2286" t="str">
        <f>TEXT(shipments[[#This Row],[Shipdate]],"MMMM")</f>
        <v>December</v>
      </c>
      <c r="L2286">
        <f>YEAR(shipments[[#This Row],[Shipdate]])</f>
        <v>2023</v>
      </c>
    </row>
    <row r="2287" spans="1:12" x14ac:dyDescent="0.3">
      <c r="A2287" t="s">
        <v>2291</v>
      </c>
      <c r="B2287" t="s">
        <v>7944</v>
      </c>
      <c r="C2287" t="s">
        <v>7915</v>
      </c>
      <c r="D2287" t="s">
        <v>7935</v>
      </c>
      <c r="E2287" s="1">
        <v>45267</v>
      </c>
      <c r="F2287" s="6">
        <v>9623.25</v>
      </c>
      <c r="G2287">
        <v>1203</v>
      </c>
      <c r="H2287" t="s">
        <v>3</v>
      </c>
      <c r="I2287">
        <f>IF(shipments[[#This Row],[Boxes]]&gt;0,shipments[[#This Row],[Amount]]/shipments[[#This Row],[Boxes]],"NA")</f>
        <v>7.9993765586034913</v>
      </c>
      <c r="J2287" t="str">
        <f>IF(shipments[[#This Row],[Order_Status]] = "Delivered","Yes","No")</f>
        <v>Yes</v>
      </c>
      <c r="K2287" t="str">
        <f>TEXT(shipments[[#This Row],[Shipdate]],"MMMM")</f>
        <v>December</v>
      </c>
      <c r="L2287">
        <f>YEAR(shipments[[#This Row],[Shipdate]])</f>
        <v>2023</v>
      </c>
    </row>
    <row r="2288" spans="1:12" x14ac:dyDescent="0.3">
      <c r="A2288" t="s">
        <v>2292</v>
      </c>
      <c r="B2288" t="s">
        <v>7944</v>
      </c>
      <c r="C2288" t="s">
        <v>7915</v>
      </c>
      <c r="D2288" t="s">
        <v>7939</v>
      </c>
      <c r="E2288" s="1">
        <v>45279</v>
      </c>
      <c r="F2288" s="6">
        <v>1323</v>
      </c>
      <c r="G2288">
        <v>147</v>
      </c>
      <c r="H2288" t="s">
        <v>3</v>
      </c>
      <c r="I2288">
        <f>IF(shipments[[#This Row],[Boxes]]&gt;0,shipments[[#This Row],[Amount]]/shipments[[#This Row],[Boxes]],"NA")</f>
        <v>9</v>
      </c>
      <c r="J2288" t="str">
        <f>IF(shipments[[#This Row],[Order_Status]] = "Delivered","Yes","No")</f>
        <v>Yes</v>
      </c>
      <c r="K2288" t="str">
        <f>TEXT(shipments[[#This Row],[Shipdate]],"MMMM")</f>
        <v>December</v>
      </c>
      <c r="L2288">
        <f>YEAR(shipments[[#This Row],[Shipdate]])</f>
        <v>2023</v>
      </c>
    </row>
    <row r="2289" spans="1:12" x14ac:dyDescent="0.3">
      <c r="A2289" s="21" t="s">
        <v>2293</v>
      </c>
      <c r="B2289" s="21" t="s">
        <v>7944</v>
      </c>
      <c r="C2289" s="21" t="s">
        <v>7915</v>
      </c>
      <c r="D2289" s="21" t="s">
        <v>7934</v>
      </c>
      <c r="E2289" s="22">
        <v>45539</v>
      </c>
      <c r="F2289" s="23">
        <v>9150.75</v>
      </c>
      <c r="G2289" s="21">
        <v>1526</v>
      </c>
      <c r="H2289" s="21" t="s">
        <v>16</v>
      </c>
      <c r="I2289" s="21">
        <f>IF(shipments[[#This Row],[Boxes]]&gt;0,shipments[[#This Row],[Amount]]/shipments[[#This Row],[Boxes]],"NA")</f>
        <v>5.9965596330275233</v>
      </c>
      <c r="J2289" s="21" t="str">
        <f>IF(shipments[[#This Row],[Order_Status]] = "Delivered","Yes","No")</f>
        <v>No</v>
      </c>
      <c r="K2289" s="21" t="str">
        <f>TEXT(shipments[[#This Row],[Shipdate]],"MMMM")</f>
        <v>September</v>
      </c>
      <c r="L2289" s="21">
        <f>YEAR(shipments[[#This Row],[Shipdate]])</f>
        <v>2024</v>
      </c>
    </row>
    <row r="2290" spans="1:12" x14ac:dyDescent="0.3">
      <c r="A2290" t="s">
        <v>2294</v>
      </c>
      <c r="B2290" t="s">
        <v>7944</v>
      </c>
      <c r="C2290" t="s">
        <v>7915</v>
      </c>
      <c r="D2290" t="s">
        <v>7938</v>
      </c>
      <c r="E2290" s="1">
        <v>44967</v>
      </c>
      <c r="F2290" s="6">
        <v>3019.5</v>
      </c>
      <c r="G2290">
        <v>336</v>
      </c>
      <c r="H2290" t="s">
        <v>3</v>
      </c>
      <c r="I2290">
        <f>IF(shipments[[#This Row],[Boxes]]&gt;0,shipments[[#This Row],[Amount]]/shipments[[#This Row],[Boxes]],"NA")</f>
        <v>8.9866071428571423</v>
      </c>
      <c r="J2290" t="str">
        <f>IF(shipments[[#This Row],[Order_Status]] = "Delivered","Yes","No")</f>
        <v>Yes</v>
      </c>
      <c r="K2290" t="str">
        <f>TEXT(shipments[[#This Row],[Shipdate]],"MMMM")</f>
        <v>February</v>
      </c>
      <c r="L2290">
        <f>YEAR(shipments[[#This Row],[Shipdate]])</f>
        <v>2023</v>
      </c>
    </row>
    <row r="2291" spans="1:12" x14ac:dyDescent="0.3">
      <c r="A2291" t="s">
        <v>2295</v>
      </c>
      <c r="B2291" t="s">
        <v>7944</v>
      </c>
      <c r="C2291" t="s">
        <v>7915</v>
      </c>
      <c r="D2291" t="s">
        <v>7938</v>
      </c>
      <c r="E2291" s="1">
        <v>45273</v>
      </c>
      <c r="F2291" s="6">
        <v>2589.75</v>
      </c>
      <c r="G2291">
        <v>518</v>
      </c>
      <c r="H2291" t="s">
        <v>3</v>
      </c>
      <c r="I2291">
        <f>IF(shipments[[#This Row],[Boxes]]&gt;0,shipments[[#This Row],[Amount]]/shipments[[#This Row],[Boxes]],"NA")</f>
        <v>4.9995173745173744</v>
      </c>
      <c r="J2291" t="str">
        <f>IF(shipments[[#This Row],[Order_Status]] = "Delivered","Yes","No")</f>
        <v>Yes</v>
      </c>
      <c r="K2291" t="str">
        <f>TEXT(shipments[[#This Row],[Shipdate]],"MMMM")</f>
        <v>December</v>
      </c>
      <c r="L2291">
        <f>YEAR(shipments[[#This Row],[Shipdate]])</f>
        <v>2023</v>
      </c>
    </row>
    <row r="2292" spans="1:12" x14ac:dyDescent="0.3">
      <c r="A2292" t="s">
        <v>2296</v>
      </c>
      <c r="B2292" t="s">
        <v>7944</v>
      </c>
      <c r="C2292" t="s">
        <v>7915</v>
      </c>
      <c r="D2292" t="s">
        <v>7934</v>
      </c>
      <c r="E2292" s="1">
        <v>45370</v>
      </c>
      <c r="F2292" s="6">
        <v>6410.25</v>
      </c>
      <c r="G2292">
        <v>1069</v>
      </c>
      <c r="H2292" t="s">
        <v>3</v>
      </c>
      <c r="I2292">
        <f>IF(shipments[[#This Row],[Boxes]]&gt;0,shipments[[#This Row],[Amount]]/shipments[[#This Row],[Boxes]],"NA")</f>
        <v>5.9964920486435922</v>
      </c>
      <c r="J2292" t="str">
        <f>IF(shipments[[#This Row],[Order_Status]] = "Delivered","Yes","No")</f>
        <v>Yes</v>
      </c>
      <c r="K2292" t="str">
        <f>TEXT(shipments[[#This Row],[Shipdate]],"MMMM")</f>
        <v>March</v>
      </c>
      <c r="L2292">
        <f>YEAR(shipments[[#This Row],[Shipdate]])</f>
        <v>2024</v>
      </c>
    </row>
    <row r="2293" spans="1:12" x14ac:dyDescent="0.3">
      <c r="A2293" s="21" t="s">
        <v>2297</v>
      </c>
      <c r="B2293" s="21" t="s">
        <v>7944</v>
      </c>
      <c r="C2293" s="21" t="s">
        <v>7915</v>
      </c>
      <c r="D2293" s="21" t="s">
        <v>7935</v>
      </c>
      <c r="E2293" s="22">
        <v>45489</v>
      </c>
      <c r="F2293" s="23">
        <v>7121.25</v>
      </c>
      <c r="G2293" s="21">
        <v>1425</v>
      </c>
      <c r="H2293" s="21" t="s">
        <v>9</v>
      </c>
      <c r="I2293" s="21">
        <f>IF(shipments[[#This Row],[Boxes]]&gt;0,shipments[[#This Row],[Amount]]/shipments[[#This Row],[Boxes]],"NA")</f>
        <v>4.9973684210526317</v>
      </c>
      <c r="J2293" s="21" t="str">
        <f>IF(shipments[[#This Row],[Order_Status]] = "Delivered","Yes","No")</f>
        <v>No</v>
      </c>
      <c r="K2293" s="21" t="str">
        <f>TEXT(shipments[[#This Row],[Shipdate]],"MMMM")</f>
        <v>July</v>
      </c>
      <c r="L2293" s="21">
        <f>YEAR(shipments[[#This Row],[Shipdate]])</f>
        <v>2024</v>
      </c>
    </row>
    <row r="2294" spans="1:12" x14ac:dyDescent="0.3">
      <c r="A2294" t="s">
        <v>2298</v>
      </c>
      <c r="B2294" t="s">
        <v>7944</v>
      </c>
      <c r="C2294" t="s">
        <v>7915</v>
      </c>
      <c r="D2294" t="s">
        <v>7938</v>
      </c>
      <c r="E2294" s="1">
        <v>45042</v>
      </c>
      <c r="F2294" s="6">
        <v>7911</v>
      </c>
      <c r="G2294">
        <v>1319</v>
      </c>
      <c r="H2294" t="s">
        <v>3</v>
      </c>
      <c r="I2294">
        <f>IF(shipments[[#This Row],[Boxes]]&gt;0,shipments[[#This Row],[Amount]]/shipments[[#This Row],[Boxes]],"NA")</f>
        <v>5.9977255496588322</v>
      </c>
      <c r="J2294" t="str">
        <f>IF(shipments[[#This Row],[Order_Status]] = "Delivered","Yes","No")</f>
        <v>Yes</v>
      </c>
      <c r="K2294" t="str">
        <f>TEXT(shipments[[#This Row],[Shipdate]],"MMMM")</f>
        <v>April</v>
      </c>
      <c r="L2294">
        <f>YEAR(shipments[[#This Row],[Shipdate]])</f>
        <v>2023</v>
      </c>
    </row>
    <row r="2295" spans="1:12" x14ac:dyDescent="0.3">
      <c r="A2295" t="s">
        <v>2299</v>
      </c>
      <c r="B2295" t="s">
        <v>7944</v>
      </c>
      <c r="C2295" t="s">
        <v>7916</v>
      </c>
      <c r="D2295" t="s">
        <v>7934</v>
      </c>
      <c r="E2295" s="1">
        <v>45302</v>
      </c>
      <c r="F2295" s="6">
        <v>463.5</v>
      </c>
      <c r="G2295">
        <v>52</v>
      </c>
      <c r="H2295" t="s">
        <v>3</v>
      </c>
      <c r="I2295">
        <f>IF(shipments[[#This Row],[Boxes]]&gt;0,shipments[[#This Row],[Amount]]/shipments[[#This Row],[Boxes]],"NA")</f>
        <v>8.9134615384615383</v>
      </c>
      <c r="J2295" t="str">
        <f>IF(shipments[[#This Row],[Order_Status]] = "Delivered","Yes","No")</f>
        <v>Yes</v>
      </c>
      <c r="K2295" t="str">
        <f>TEXT(shipments[[#This Row],[Shipdate]],"MMMM")</f>
        <v>January</v>
      </c>
      <c r="L2295">
        <f>YEAR(shipments[[#This Row],[Shipdate]])</f>
        <v>2024</v>
      </c>
    </row>
    <row r="2296" spans="1:12" x14ac:dyDescent="0.3">
      <c r="A2296" s="21" t="s">
        <v>2300</v>
      </c>
      <c r="B2296" s="21" t="s">
        <v>7944</v>
      </c>
      <c r="C2296" s="21" t="s">
        <v>7916</v>
      </c>
      <c r="D2296" s="21" t="s">
        <v>7935</v>
      </c>
      <c r="E2296" s="22">
        <v>45474</v>
      </c>
      <c r="F2296" s="23">
        <v>1984.5</v>
      </c>
      <c r="G2296" s="21">
        <v>397</v>
      </c>
      <c r="H2296" s="21" t="s">
        <v>9</v>
      </c>
      <c r="I2296" s="21">
        <f>IF(shipments[[#This Row],[Boxes]]&gt;0,shipments[[#This Row],[Amount]]/shipments[[#This Row],[Boxes]],"NA")</f>
        <v>4.9987405541561714</v>
      </c>
      <c r="J2296" s="21" t="str">
        <f>IF(shipments[[#This Row],[Order_Status]] = "Delivered","Yes","No")</f>
        <v>No</v>
      </c>
      <c r="K2296" s="21" t="str">
        <f>TEXT(shipments[[#This Row],[Shipdate]],"MMMM")</f>
        <v>July</v>
      </c>
      <c r="L2296" s="21">
        <f>YEAR(shipments[[#This Row],[Shipdate]])</f>
        <v>2024</v>
      </c>
    </row>
    <row r="2297" spans="1:12" x14ac:dyDescent="0.3">
      <c r="A2297" t="s">
        <v>2301</v>
      </c>
      <c r="B2297" t="s">
        <v>7944</v>
      </c>
      <c r="C2297" t="s">
        <v>7916</v>
      </c>
      <c r="D2297" t="s">
        <v>7934</v>
      </c>
      <c r="E2297" s="1">
        <v>45266</v>
      </c>
      <c r="F2297" s="6">
        <v>3579.75</v>
      </c>
      <c r="G2297">
        <v>597</v>
      </c>
      <c r="H2297" t="s">
        <v>3</v>
      </c>
      <c r="I2297">
        <f>IF(shipments[[#This Row],[Boxes]]&gt;0,shipments[[#This Row],[Amount]]/shipments[[#This Row],[Boxes]],"NA")</f>
        <v>5.9962311557788945</v>
      </c>
      <c r="J2297" t="str">
        <f>IF(shipments[[#This Row],[Order_Status]] = "Delivered","Yes","No")</f>
        <v>Yes</v>
      </c>
      <c r="K2297" t="str">
        <f>TEXT(shipments[[#This Row],[Shipdate]],"MMMM")</f>
        <v>December</v>
      </c>
      <c r="L2297">
        <f>YEAR(shipments[[#This Row],[Shipdate]])</f>
        <v>2023</v>
      </c>
    </row>
    <row r="2298" spans="1:12" x14ac:dyDescent="0.3">
      <c r="A2298" t="s">
        <v>2302</v>
      </c>
      <c r="B2298" t="s">
        <v>7944</v>
      </c>
      <c r="C2298" t="s">
        <v>7916</v>
      </c>
      <c r="D2298" t="s">
        <v>7938</v>
      </c>
      <c r="E2298" s="1">
        <v>45293</v>
      </c>
      <c r="F2298" s="6">
        <v>2108.25</v>
      </c>
      <c r="G2298">
        <v>302</v>
      </c>
      <c r="H2298" t="s">
        <v>3</v>
      </c>
      <c r="I2298">
        <f>IF(shipments[[#This Row],[Boxes]]&gt;0,shipments[[#This Row],[Amount]]/shipments[[#This Row],[Boxes]],"NA")</f>
        <v>6.9809602649006619</v>
      </c>
      <c r="J2298" t="str">
        <f>IF(shipments[[#This Row],[Order_Status]] = "Delivered","Yes","No")</f>
        <v>Yes</v>
      </c>
      <c r="K2298" t="str">
        <f>TEXT(shipments[[#This Row],[Shipdate]],"MMMM")</f>
        <v>January</v>
      </c>
      <c r="L2298">
        <f>YEAR(shipments[[#This Row],[Shipdate]])</f>
        <v>2024</v>
      </c>
    </row>
    <row r="2299" spans="1:12" x14ac:dyDescent="0.3">
      <c r="A2299" t="s">
        <v>2303</v>
      </c>
      <c r="B2299" t="s">
        <v>7944</v>
      </c>
      <c r="C2299" t="s">
        <v>7916</v>
      </c>
      <c r="D2299" t="s">
        <v>7935</v>
      </c>
      <c r="E2299" s="1">
        <v>45342</v>
      </c>
      <c r="F2299" s="6">
        <v>1325.25</v>
      </c>
      <c r="G2299">
        <v>221</v>
      </c>
      <c r="H2299" t="s">
        <v>3</v>
      </c>
      <c r="I2299">
        <f>IF(shipments[[#This Row],[Boxes]]&gt;0,shipments[[#This Row],[Amount]]/shipments[[#This Row],[Boxes]],"NA")</f>
        <v>5.996606334841629</v>
      </c>
      <c r="J2299" t="str">
        <f>IF(shipments[[#This Row],[Order_Status]] = "Delivered","Yes","No")</f>
        <v>Yes</v>
      </c>
      <c r="K2299" t="str">
        <f>TEXT(shipments[[#This Row],[Shipdate]],"MMMM")</f>
        <v>February</v>
      </c>
      <c r="L2299">
        <f>YEAR(shipments[[#This Row],[Shipdate]])</f>
        <v>2024</v>
      </c>
    </row>
    <row r="2300" spans="1:12" x14ac:dyDescent="0.3">
      <c r="A2300" t="s">
        <v>2304</v>
      </c>
      <c r="B2300" t="s">
        <v>7944</v>
      </c>
      <c r="C2300" t="s">
        <v>7917</v>
      </c>
      <c r="D2300" t="s">
        <v>7934</v>
      </c>
      <c r="E2300" s="1">
        <v>45243</v>
      </c>
      <c r="F2300" s="6">
        <v>8505</v>
      </c>
      <c r="G2300">
        <v>355</v>
      </c>
      <c r="H2300" t="s">
        <v>3</v>
      </c>
      <c r="I2300">
        <f>IF(shipments[[#This Row],[Boxes]]&gt;0,shipments[[#This Row],[Amount]]/shipments[[#This Row],[Boxes]],"NA")</f>
        <v>23.95774647887324</v>
      </c>
      <c r="J2300" t="str">
        <f>IF(shipments[[#This Row],[Order_Status]] = "Delivered","Yes","No")</f>
        <v>Yes</v>
      </c>
      <c r="K2300" t="str">
        <f>TEXT(shipments[[#This Row],[Shipdate]],"MMMM")</f>
        <v>November</v>
      </c>
      <c r="L2300">
        <f>YEAR(shipments[[#This Row],[Shipdate]])</f>
        <v>2023</v>
      </c>
    </row>
    <row r="2301" spans="1:12" x14ac:dyDescent="0.3">
      <c r="A2301" t="s">
        <v>2305</v>
      </c>
      <c r="B2301" t="s">
        <v>7944</v>
      </c>
      <c r="C2301" t="s">
        <v>7918</v>
      </c>
      <c r="D2301" t="s">
        <v>7939</v>
      </c>
      <c r="E2301" s="1">
        <v>45218</v>
      </c>
      <c r="F2301" s="6">
        <v>5519.25</v>
      </c>
      <c r="G2301">
        <v>230</v>
      </c>
      <c r="H2301" t="s">
        <v>3</v>
      </c>
      <c r="I2301">
        <f>IF(shipments[[#This Row],[Boxes]]&gt;0,shipments[[#This Row],[Amount]]/shipments[[#This Row],[Boxes]],"NA")</f>
        <v>23.996739130434783</v>
      </c>
      <c r="J2301" t="str">
        <f>IF(shipments[[#This Row],[Order_Status]] = "Delivered","Yes","No")</f>
        <v>Yes</v>
      </c>
      <c r="K2301" t="str">
        <f>TEXT(shipments[[#This Row],[Shipdate]],"MMMM")</f>
        <v>October</v>
      </c>
      <c r="L2301">
        <f>YEAR(shipments[[#This Row],[Shipdate]])</f>
        <v>2023</v>
      </c>
    </row>
    <row r="2302" spans="1:12" x14ac:dyDescent="0.3">
      <c r="A2302" s="21" t="s">
        <v>2306</v>
      </c>
      <c r="B2302" s="21" t="s">
        <v>7944</v>
      </c>
      <c r="C2302" s="21" t="s">
        <v>7918</v>
      </c>
      <c r="D2302" s="21" t="s">
        <v>7934</v>
      </c>
      <c r="E2302" s="22">
        <v>45502</v>
      </c>
      <c r="F2302" s="23">
        <v>4635</v>
      </c>
      <c r="G2302" s="21">
        <v>166</v>
      </c>
      <c r="H2302" s="21" t="s">
        <v>9</v>
      </c>
      <c r="I2302" s="21">
        <f>IF(shipments[[#This Row],[Boxes]]&gt;0,shipments[[#This Row],[Amount]]/shipments[[#This Row],[Boxes]],"NA")</f>
        <v>27.921686746987952</v>
      </c>
      <c r="J2302" s="21" t="str">
        <f>IF(shipments[[#This Row],[Order_Status]] = "Delivered","Yes","No")</f>
        <v>No</v>
      </c>
      <c r="K2302" s="21" t="str">
        <f>TEXT(shipments[[#This Row],[Shipdate]],"MMMM")</f>
        <v>July</v>
      </c>
      <c r="L2302" s="21">
        <f>YEAR(shipments[[#This Row],[Shipdate]])</f>
        <v>2024</v>
      </c>
    </row>
    <row r="2303" spans="1:12" x14ac:dyDescent="0.3">
      <c r="A2303" s="21" t="s">
        <v>2307</v>
      </c>
      <c r="B2303" s="21" t="s">
        <v>7944</v>
      </c>
      <c r="C2303" s="21" t="s">
        <v>7918</v>
      </c>
      <c r="D2303" s="21" t="s">
        <v>7939</v>
      </c>
      <c r="E2303" s="22">
        <v>45519</v>
      </c>
      <c r="F2303" s="23">
        <v>5724</v>
      </c>
      <c r="G2303" s="21">
        <v>229</v>
      </c>
      <c r="H2303" s="21" t="s">
        <v>9</v>
      </c>
      <c r="I2303" s="21">
        <f>IF(shipments[[#This Row],[Boxes]]&gt;0,shipments[[#This Row],[Amount]]/shipments[[#This Row],[Boxes]],"NA")</f>
        <v>24.995633187772924</v>
      </c>
      <c r="J2303" s="21" t="str">
        <f>IF(shipments[[#This Row],[Order_Status]] = "Delivered","Yes","No")</f>
        <v>No</v>
      </c>
      <c r="K2303" s="21" t="str">
        <f>TEXT(shipments[[#This Row],[Shipdate]],"MMMM")</f>
        <v>August</v>
      </c>
      <c r="L2303" s="21">
        <f>YEAR(shipments[[#This Row],[Shipdate]])</f>
        <v>2024</v>
      </c>
    </row>
    <row r="2304" spans="1:12" x14ac:dyDescent="0.3">
      <c r="A2304" t="s">
        <v>2308</v>
      </c>
      <c r="B2304" t="s">
        <v>7944</v>
      </c>
      <c r="C2304" t="s">
        <v>7919</v>
      </c>
      <c r="D2304" t="s">
        <v>7937</v>
      </c>
      <c r="E2304" s="1">
        <v>45169</v>
      </c>
      <c r="F2304" s="6">
        <v>2493</v>
      </c>
      <c r="G2304">
        <v>139</v>
      </c>
      <c r="H2304" t="s">
        <v>3</v>
      </c>
      <c r="I2304">
        <f>IF(shipments[[#This Row],[Boxes]]&gt;0,shipments[[#This Row],[Amount]]/shipments[[#This Row],[Boxes]],"NA")</f>
        <v>17.935251798561151</v>
      </c>
      <c r="J2304" t="str">
        <f>IF(shipments[[#This Row],[Order_Status]] = "Delivered","Yes","No")</f>
        <v>Yes</v>
      </c>
      <c r="K2304" t="str">
        <f>TEXT(shipments[[#This Row],[Shipdate]],"MMMM")</f>
        <v>August</v>
      </c>
      <c r="L2304">
        <f>YEAR(shipments[[#This Row],[Shipdate]])</f>
        <v>2023</v>
      </c>
    </row>
    <row r="2305" spans="1:12" x14ac:dyDescent="0.3">
      <c r="A2305" t="s">
        <v>2309</v>
      </c>
      <c r="B2305" t="s">
        <v>7944</v>
      </c>
      <c r="C2305" t="s">
        <v>7919</v>
      </c>
      <c r="D2305" t="s">
        <v>7938</v>
      </c>
      <c r="E2305" s="1">
        <v>45203</v>
      </c>
      <c r="F2305" s="6">
        <v>12154.5</v>
      </c>
      <c r="G2305">
        <v>676</v>
      </c>
      <c r="H2305" t="s">
        <v>3</v>
      </c>
      <c r="I2305">
        <f>IF(shipments[[#This Row],[Boxes]]&gt;0,shipments[[#This Row],[Amount]]/shipments[[#This Row],[Boxes]],"NA")</f>
        <v>17.980029585798817</v>
      </c>
      <c r="J2305" t="str">
        <f>IF(shipments[[#This Row],[Order_Status]] = "Delivered","Yes","No")</f>
        <v>Yes</v>
      </c>
      <c r="K2305" t="str">
        <f>TEXT(shipments[[#This Row],[Shipdate]],"MMMM")</f>
        <v>October</v>
      </c>
      <c r="L2305">
        <f>YEAR(shipments[[#This Row],[Shipdate]])</f>
        <v>2023</v>
      </c>
    </row>
    <row r="2306" spans="1:12" x14ac:dyDescent="0.3">
      <c r="A2306" t="s">
        <v>2310</v>
      </c>
      <c r="B2306" t="s">
        <v>7944</v>
      </c>
      <c r="C2306" t="s">
        <v>7919</v>
      </c>
      <c r="D2306" t="s">
        <v>7939</v>
      </c>
      <c r="E2306" s="1">
        <v>45376</v>
      </c>
      <c r="F2306" s="6">
        <v>3683.25</v>
      </c>
      <c r="G2306">
        <v>194</v>
      </c>
      <c r="H2306" t="s">
        <v>3</v>
      </c>
      <c r="I2306">
        <f>IF(shipments[[#This Row],[Boxes]]&gt;0,shipments[[#This Row],[Amount]]/shipments[[#This Row],[Boxes]],"NA")</f>
        <v>18.98582474226804</v>
      </c>
      <c r="J2306" t="str">
        <f>IF(shipments[[#This Row],[Order_Status]] = "Delivered","Yes","No")</f>
        <v>Yes</v>
      </c>
      <c r="K2306" t="str">
        <f>TEXT(shipments[[#This Row],[Shipdate]],"MMMM")</f>
        <v>March</v>
      </c>
      <c r="L2306">
        <f>YEAR(shipments[[#This Row],[Shipdate]])</f>
        <v>2024</v>
      </c>
    </row>
    <row r="2307" spans="1:12" x14ac:dyDescent="0.3">
      <c r="A2307" t="s">
        <v>2311</v>
      </c>
      <c r="B2307" t="s">
        <v>7944</v>
      </c>
      <c r="C2307" t="s">
        <v>7920</v>
      </c>
      <c r="D2307" t="s">
        <v>7934</v>
      </c>
      <c r="E2307" s="1">
        <v>45079</v>
      </c>
      <c r="F2307" s="6">
        <v>6446.25</v>
      </c>
      <c r="G2307">
        <v>294</v>
      </c>
      <c r="H2307" t="s">
        <v>3</v>
      </c>
      <c r="I2307">
        <f>IF(shipments[[#This Row],[Boxes]]&gt;0,shipments[[#This Row],[Amount]]/shipments[[#This Row],[Boxes]],"NA")</f>
        <v>21.926020408163264</v>
      </c>
      <c r="J2307" t="str">
        <f>IF(shipments[[#This Row],[Order_Status]] = "Delivered","Yes","No")</f>
        <v>Yes</v>
      </c>
      <c r="K2307" t="str">
        <f>TEXT(shipments[[#This Row],[Shipdate]],"MMMM")</f>
        <v>June</v>
      </c>
      <c r="L2307">
        <f>YEAR(shipments[[#This Row],[Shipdate]])</f>
        <v>2023</v>
      </c>
    </row>
    <row r="2308" spans="1:12" x14ac:dyDescent="0.3">
      <c r="A2308" t="s">
        <v>2312</v>
      </c>
      <c r="B2308" t="s">
        <v>7944</v>
      </c>
      <c r="C2308" t="s">
        <v>7920</v>
      </c>
      <c r="D2308" t="s">
        <v>7935</v>
      </c>
      <c r="E2308" s="1">
        <v>45414</v>
      </c>
      <c r="F2308" s="6">
        <v>7301.25</v>
      </c>
      <c r="G2308">
        <v>318</v>
      </c>
      <c r="H2308" t="s">
        <v>3</v>
      </c>
      <c r="I2308">
        <f>IF(shipments[[#This Row],[Boxes]]&gt;0,shipments[[#This Row],[Amount]]/shipments[[#This Row],[Boxes]],"NA")</f>
        <v>22.959905660377359</v>
      </c>
      <c r="J2308" t="str">
        <f>IF(shipments[[#This Row],[Order_Status]] = "Delivered","Yes","No")</f>
        <v>Yes</v>
      </c>
      <c r="K2308" t="str">
        <f>TEXT(shipments[[#This Row],[Shipdate]],"MMMM")</f>
        <v>May</v>
      </c>
      <c r="L2308">
        <f>YEAR(shipments[[#This Row],[Shipdate]])</f>
        <v>2024</v>
      </c>
    </row>
    <row r="2309" spans="1:12" x14ac:dyDescent="0.3">
      <c r="A2309" t="s">
        <v>2313</v>
      </c>
      <c r="B2309" t="s">
        <v>7944</v>
      </c>
      <c r="C2309" t="s">
        <v>7920</v>
      </c>
      <c r="D2309" t="s">
        <v>7939</v>
      </c>
      <c r="E2309" s="1">
        <v>45253</v>
      </c>
      <c r="F2309" s="6">
        <v>3352.5</v>
      </c>
      <c r="G2309">
        <v>168</v>
      </c>
      <c r="H2309" t="s">
        <v>3</v>
      </c>
      <c r="I2309">
        <f>IF(shipments[[#This Row],[Boxes]]&gt;0,shipments[[#This Row],[Amount]]/shipments[[#This Row],[Boxes]],"NA")</f>
        <v>19.955357142857142</v>
      </c>
      <c r="J2309" t="str">
        <f>IF(shipments[[#This Row],[Order_Status]] = "Delivered","Yes","No")</f>
        <v>Yes</v>
      </c>
      <c r="K2309" t="str">
        <f>TEXT(shipments[[#This Row],[Shipdate]],"MMMM")</f>
        <v>November</v>
      </c>
      <c r="L2309">
        <f>YEAR(shipments[[#This Row],[Shipdate]])</f>
        <v>2023</v>
      </c>
    </row>
    <row r="2310" spans="1:12" x14ac:dyDescent="0.3">
      <c r="A2310" t="s">
        <v>2314</v>
      </c>
      <c r="B2310" t="s">
        <v>7944</v>
      </c>
      <c r="C2310" t="s">
        <v>7921</v>
      </c>
      <c r="D2310" t="s">
        <v>7936</v>
      </c>
      <c r="E2310" s="1">
        <v>45141</v>
      </c>
      <c r="F2310" s="6">
        <v>7758</v>
      </c>
      <c r="G2310">
        <v>647</v>
      </c>
      <c r="H2310" t="s">
        <v>3</v>
      </c>
      <c r="I2310">
        <f>IF(shipments[[#This Row],[Boxes]]&gt;0,shipments[[#This Row],[Amount]]/shipments[[#This Row],[Boxes]],"NA")</f>
        <v>11.990726429675425</v>
      </c>
      <c r="J2310" t="str">
        <f>IF(shipments[[#This Row],[Order_Status]] = "Delivered","Yes","No")</f>
        <v>Yes</v>
      </c>
      <c r="K2310" t="str">
        <f>TEXT(shipments[[#This Row],[Shipdate]],"MMMM")</f>
        <v>August</v>
      </c>
      <c r="L2310">
        <f>YEAR(shipments[[#This Row],[Shipdate]])</f>
        <v>2023</v>
      </c>
    </row>
    <row r="2311" spans="1:12" x14ac:dyDescent="0.3">
      <c r="A2311" t="s">
        <v>2315</v>
      </c>
      <c r="B2311" t="s">
        <v>7944</v>
      </c>
      <c r="C2311" t="s">
        <v>7921</v>
      </c>
      <c r="D2311" t="s">
        <v>7939</v>
      </c>
      <c r="E2311" s="1">
        <v>45110</v>
      </c>
      <c r="F2311" s="6">
        <v>9893.25</v>
      </c>
      <c r="G2311">
        <v>619</v>
      </c>
      <c r="H2311" t="s">
        <v>3</v>
      </c>
      <c r="I2311">
        <f>IF(shipments[[#This Row],[Boxes]]&gt;0,shipments[[#This Row],[Amount]]/shipments[[#This Row],[Boxes]],"NA")</f>
        <v>15.982633279483037</v>
      </c>
      <c r="J2311" t="str">
        <f>IF(shipments[[#This Row],[Order_Status]] = "Delivered","Yes","No")</f>
        <v>Yes</v>
      </c>
      <c r="K2311" t="str">
        <f>TEXT(shipments[[#This Row],[Shipdate]],"MMMM")</f>
        <v>July</v>
      </c>
      <c r="L2311">
        <f>YEAR(shipments[[#This Row],[Shipdate]])</f>
        <v>2023</v>
      </c>
    </row>
    <row r="2312" spans="1:12" x14ac:dyDescent="0.3">
      <c r="A2312" t="s">
        <v>2316</v>
      </c>
      <c r="B2312" t="s">
        <v>7944</v>
      </c>
      <c r="C2312" t="s">
        <v>7921</v>
      </c>
      <c r="D2312" t="s">
        <v>7934</v>
      </c>
      <c r="E2312" s="1">
        <v>44930</v>
      </c>
      <c r="F2312" s="6">
        <v>855</v>
      </c>
      <c r="G2312">
        <v>72</v>
      </c>
      <c r="H2312" t="s">
        <v>3</v>
      </c>
      <c r="I2312">
        <f>IF(shipments[[#This Row],[Boxes]]&gt;0,shipments[[#This Row],[Amount]]/shipments[[#This Row],[Boxes]],"NA")</f>
        <v>11.875</v>
      </c>
      <c r="J2312" t="str">
        <f>IF(shipments[[#This Row],[Order_Status]] = "Delivered","Yes","No")</f>
        <v>Yes</v>
      </c>
      <c r="K2312" t="str">
        <f>TEXT(shipments[[#This Row],[Shipdate]],"MMMM")</f>
        <v>January</v>
      </c>
      <c r="L2312">
        <f>YEAR(shipments[[#This Row],[Shipdate]])</f>
        <v>2023</v>
      </c>
    </row>
    <row r="2313" spans="1:12" x14ac:dyDescent="0.3">
      <c r="A2313" t="s">
        <v>2317</v>
      </c>
      <c r="B2313" t="s">
        <v>7944</v>
      </c>
      <c r="C2313" t="s">
        <v>7921</v>
      </c>
      <c r="D2313" t="s">
        <v>7938</v>
      </c>
      <c r="E2313" s="1">
        <v>45184</v>
      </c>
      <c r="F2313" s="6">
        <v>8003.25</v>
      </c>
      <c r="G2313">
        <v>667</v>
      </c>
      <c r="H2313" t="s">
        <v>3</v>
      </c>
      <c r="I2313">
        <f>IF(shipments[[#This Row],[Boxes]]&gt;0,shipments[[#This Row],[Amount]]/shipments[[#This Row],[Boxes]],"NA")</f>
        <v>11.99887556221889</v>
      </c>
      <c r="J2313" t="str">
        <f>IF(shipments[[#This Row],[Order_Status]] = "Delivered","Yes","No")</f>
        <v>Yes</v>
      </c>
      <c r="K2313" t="str">
        <f>TEXT(shipments[[#This Row],[Shipdate]],"MMMM")</f>
        <v>September</v>
      </c>
      <c r="L2313">
        <f>YEAR(shipments[[#This Row],[Shipdate]])</f>
        <v>2023</v>
      </c>
    </row>
    <row r="2314" spans="1:12" x14ac:dyDescent="0.3">
      <c r="A2314" t="s">
        <v>2318</v>
      </c>
      <c r="B2314" t="s">
        <v>7944</v>
      </c>
      <c r="C2314" t="s">
        <v>7921</v>
      </c>
      <c r="D2314" t="s">
        <v>7938</v>
      </c>
      <c r="E2314" s="1">
        <v>45173</v>
      </c>
      <c r="F2314" s="6">
        <v>10192.5</v>
      </c>
      <c r="G2314">
        <v>785</v>
      </c>
      <c r="H2314" t="s">
        <v>3</v>
      </c>
      <c r="I2314">
        <f>IF(shipments[[#This Row],[Boxes]]&gt;0,shipments[[#This Row],[Amount]]/shipments[[#This Row],[Boxes]],"NA")</f>
        <v>12.98407643312102</v>
      </c>
      <c r="J2314" t="str">
        <f>IF(shipments[[#This Row],[Order_Status]] = "Delivered","Yes","No")</f>
        <v>Yes</v>
      </c>
      <c r="K2314" t="str">
        <f>TEXT(shipments[[#This Row],[Shipdate]],"MMMM")</f>
        <v>September</v>
      </c>
      <c r="L2314">
        <f>YEAR(shipments[[#This Row],[Shipdate]])</f>
        <v>2023</v>
      </c>
    </row>
    <row r="2315" spans="1:12" x14ac:dyDescent="0.3">
      <c r="A2315" t="s">
        <v>2319</v>
      </c>
      <c r="B2315" t="s">
        <v>7944</v>
      </c>
      <c r="C2315" t="s">
        <v>7921</v>
      </c>
      <c r="D2315" t="s">
        <v>7939</v>
      </c>
      <c r="E2315" s="1">
        <v>45436</v>
      </c>
      <c r="F2315" s="6">
        <v>4619.25</v>
      </c>
      <c r="G2315">
        <v>356</v>
      </c>
      <c r="H2315" t="s">
        <v>3</v>
      </c>
      <c r="I2315">
        <f>IF(shipments[[#This Row],[Boxes]]&gt;0,shipments[[#This Row],[Amount]]/shipments[[#This Row],[Boxes]],"NA")</f>
        <v>12.975421348314606</v>
      </c>
      <c r="J2315" t="str">
        <f>IF(shipments[[#This Row],[Order_Status]] = "Delivered","Yes","No")</f>
        <v>Yes</v>
      </c>
      <c r="K2315" t="str">
        <f>TEXT(shipments[[#This Row],[Shipdate]],"MMMM")</f>
        <v>May</v>
      </c>
      <c r="L2315">
        <f>YEAR(shipments[[#This Row],[Shipdate]])</f>
        <v>2024</v>
      </c>
    </row>
    <row r="2316" spans="1:12" x14ac:dyDescent="0.3">
      <c r="A2316" t="s">
        <v>2320</v>
      </c>
      <c r="B2316" t="s">
        <v>7944</v>
      </c>
      <c r="C2316" t="s">
        <v>7922</v>
      </c>
      <c r="D2316" t="s">
        <v>7935</v>
      </c>
      <c r="E2316" s="1">
        <v>44957</v>
      </c>
      <c r="F2316" s="6">
        <v>10512</v>
      </c>
      <c r="G2316">
        <v>554</v>
      </c>
      <c r="H2316" t="s">
        <v>3</v>
      </c>
      <c r="I2316">
        <f>IF(shipments[[#This Row],[Boxes]]&gt;0,shipments[[#This Row],[Amount]]/shipments[[#This Row],[Boxes]],"NA")</f>
        <v>18.974729241877256</v>
      </c>
      <c r="J2316" t="str">
        <f>IF(shipments[[#This Row],[Order_Status]] = "Delivered","Yes","No")</f>
        <v>Yes</v>
      </c>
      <c r="K2316" t="str">
        <f>TEXT(shipments[[#This Row],[Shipdate]],"MMMM")</f>
        <v>January</v>
      </c>
      <c r="L2316">
        <f>YEAR(shipments[[#This Row],[Shipdate]])</f>
        <v>2023</v>
      </c>
    </row>
    <row r="2317" spans="1:12" x14ac:dyDescent="0.3">
      <c r="A2317" t="s">
        <v>2321</v>
      </c>
      <c r="B2317" t="s">
        <v>7944</v>
      </c>
      <c r="C2317" t="s">
        <v>7922</v>
      </c>
      <c r="D2317" t="s">
        <v>7936</v>
      </c>
      <c r="E2317" s="1">
        <v>44958</v>
      </c>
      <c r="F2317" s="6">
        <v>8331.75</v>
      </c>
      <c r="G2317">
        <v>439</v>
      </c>
      <c r="H2317" t="s">
        <v>3</v>
      </c>
      <c r="I2317">
        <f>IF(shipments[[#This Row],[Boxes]]&gt;0,shipments[[#This Row],[Amount]]/shipments[[#This Row],[Boxes]],"NA")</f>
        <v>18.978929384965831</v>
      </c>
      <c r="J2317" t="str">
        <f>IF(shipments[[#This Row],[Order_Status]] = "Delivered","Yes","No")</f>
        <v>Yes</v>
      </c>
      <c r="K2317" t="str">
        <f>TEXT(shipments[[#This Row],[Shipdate]],"MMMM")</f>
        <v>February</v>
      </c>
      <c r="L2317">
        <f>YEAR(shipments[[#This Row],[Shipdate]])</f>
        <v>2023</v>
      </c>
    </row>
    <row r="2318" spans="1:12" x14ac:dyDescent="0.3">
      <c r="A2318" t="s">
        <v>2322</v>
      </c>
      <c r="B2318" t="s">
        <v>7944</v>
      </c>
      <c r="C2318" t="s">
        <v>7923</v>
      </c>
      <c r="D2318" t="s">
        <v>7934</v>
      </c>
      <c r="E2318" s="1">
        <v>45363</v>
      </c>
      <c r="F2318" s="6">
        <v>5402.25</v>
      </c>
      <c r="G2318">
        <v>416</v>
      </c>
      <c r="H2318" t="s">
        <v>3</v>
      </c>
      <c r="I2318">
        <f>IF(shipments[[#This Row],[Boxes]]&gt;0,shipments[[#This Row],[Amount]]/shipments[[#This Row],[Boxes]],"NA")</f>
        <v>12.986177884615385</v>
      </c>
      <c r="J2318" t="str">
        <f>IF(shipments[[#This Row],[Order_Status]] = "Delivered","Yes","No")</f>
        <v>Yes</v>
      </c>
      <c r="K2318" t="str">
        <f>TEXT(shipments[[#This Row],[Shipdate]],"MMMM")</f>
        <v>March</v>
      </c>
      <c r="L2318">
        <f>YEAR(shipments[[#This Row],[Shipdate]])</f>
        <v>2024</v>
      </c>
    </row>
    <row r="2319" spans="1:12" x14ac:dyDescent="0.3">
      <c r="A2319" t="s">
        <v>2323</v>
      </c>
      <c r="B2319" t="s">
        <v>7944</v>
      </c>
      <c r="C2319" t="s">
        <v>7924</v>
      </c>
      <c r="D2319" t="s">
        <v>7936</v>
      </c>
      <c r="E2319" s="1">
        <v>45257</v>
      </c>
      <c r="F2319" s="6">
        <v>7857</v>
      </c>
      <c r="G2319">
        <v>1310</v>
      </c>
      <c r="H2319" t="s">
        <v>3</v>
      </c>
      <c r="I2319">
        <f>IF(shipments[[#This Row],[Boxes]]&gt;0,shipments[[#This Row],[Amount]]/shipments[[#This Row],[Boxes]],"NA")</f>
        <v>5.9977099236641225</v>
      </c>
      <c r="J2319" t="str">
        <f>IF(shipments[[#This Row],[Order_Status]] = "Delivered","Yes","No")</f>
        <v>Yes</v>
      </c>
      <c r="K2319" t="str">
        <f>TEXT(shipments[[#This Row],[Shipdate]],"MMMM")</f>
        <v>November</v>
      </c>
      <c r="L2319">
        <f>YEAR(shipments[[#This Row],[Shipdate]])</f>
        <v>2023</v>
      </c>
    </row>
    <row r="2320" spans="1:12" x14ac:dyDescent="0.3">
      <c r="A2320" t="s">
        <v>2324</v>
      </c>
      <c r="B2320" t="s">
        <v>7944</v>
      </c>
      <c r="C2320" t="s">
        <v>7924</v>
      </c>
      <c r="D2320" t="s">
        <v>7939</v>
      </c>
      <c r="E2320" s="1">
        <v>44972</v>
      </c>
      <c r="F2320" s="6">
        <v>13047.75</v>
      </c>
      <c r="G2320">
        <v>1305</v>
      </c>
      <c r="H2320" t="s">
        <v>3</v>
      </c>
      <c r="I2320">
        <f>IF(shipments[[#This Row],[Boxes]]&gt;0,shipments[[#This Row],[Amount]]/shipments[[#This Row],[Boxes]],"NA")</f>
        <v>9.9982758620689651</v>
      </c>
      <c r="J2320" t="str">
        <f>IF(shipments[[#This Row],[Order_Status]] = "Delivered","Yes","No")</f>
        <v>Yes</v>
      </c>
      <c r="K2320" t="str">
        <f>TEXT(shipments[[#This Row],[Shipdate]],"MMMM")</f>
        <v>February</v>
      </c>
      <c r="L2320">
        <f>YEAR(shipments[[#This Row],[Shipdate]])</f>
        <v>2023</v>
      </c>
    </row>
    <row r="2321" spans="1:12" x14ac:dyDescent="0.3">
      <c r="A2321" s="21" t="s">
        <v>2325</v>
      </c>
      <c r="B2321" s="21" t="s">
        <v>7944</v>
      </c>
      <c r="C2321" s="21" t="s">
        <v>7924</v>
      </c>
      <c r="D2321" s="21" t="s">
        <v>7934</v>
      </c>
      <c r="E2321" s="22">
        <v>45540</v>
      </c>
      <c r="F2321" s="23">
        <v>13461.75</v>
      </c>
      <c r="G2321" s="21">
        <v>1496</v>
      </c>
      <c r="H2321" s="21" t="s">
        <v>16</v>
      </c>
      <c r="I2321" s="21">
        <f>IF(shipments[[#This Row],[Boxes]]&gt;0,shipments[[#This Row],[Amount]]/shipments[[#This Row],[Boxes]],"NA")</f>
        <v>8.9984959893048124</v>
      </c>
      <c r="J2321" s="21" t="str">
        <f>IF(shipments[[#This Row],[Order_Status]] = "Delivered","Yes","No")</f>
        <v>No</v>
      </c>
      <c r="K2321" s="21" t="str">
        <f>TEXT(shipments[[#This Row],[Shipdate]],"MMMM")</f>
        <v>September</v>
      </c>
      <c r="L2321" s="21">
        <f>YEAR(shipments[[#This Row],[Shipdate]])</f>
        <v>2024</v>
      </c>
    </row>
    <row r="2322" spans="1:12" x14ac:dyDescent="0.3">
      <c r="A2322" t="s">
        <v>2326</v>
      </c>
      <c r="B2322" t="s">
        <v>7944</v>
      </c>
      <c r="C2322" t="s">
        <v>7924</v>
      </c>
      <c r="D2322" t="s">
        <v>7934</v>
      </c>
      <c r="E2322" s="1">
        <v>45299</v>
      </c>
      <c r="F2322" s="6">
        <v>4452.75</v>
      </c>
      <c r="G2322">
        <v>637</v>
      </c>
      <c r="H2322" t="s">
        <v>3</v>
      </c>
      <c r="I2322">
        <f>IF(shipments[[#This Row],[Boxes]]&gt;0,shipments[[#This Row],[Amount]]/shipments[[#This Row],[Boxes]],"NA")</f>
        <v>6.9901883830455258</v>
      </c>
      <c r="J2322" t="str">
        <f>IF(shipments[[#This Row],[Order_Status]] = "Delivered","Yes","No")</f>
        <v>Yes</v>
      </c>
      <c r="K2322" t="str">
        <f>TEXT(shipments[[#This Row],[Shipdate]],"MMMM")</f>
        <v>January</v>
      </c>
      <c r="L2322">
        <f>YEAR(shipments[[#This Row],[Shipdate]])</f>
        <v>2024</v>
      </c>
    </row>
    <row r="2323" spans="1:12" x14ac:dyDescent="0.3">
      <c r="A2323" t="s">
        <v>2327</v>
      </c>
      <c r="B2323" t="s">
        <v>7944</v>
      </c>
      <c r="C2323" t="s">
        <v>7924</v>
      </c>
      <c r="D2323" t="s">
        <v>7937</v>
      </c>
      <c r="E2323" s="1">
        <v>45083</v>
      </c>
      <c r="F2323" s="6">
        <v>3719.25</v>
      </c>
      <c r="G2323">
        <v>532</v>
      </c>
      <c r="H2323" t="s">
        <v>3</v>
      </c>
      <c r="I2323">
        <f>IF(shipments[[#This Row],[Boxes]]&gt;0,shipments[[#This Row],[Amount]]/shipments[[#This Row],[Boxes]],"NA")</f>
        <v>6.9910714285714288</v>
      </c>
      <c r="J2323" t="str">
        <f>IF(shipments[[#This Row],[Order_Status]] = "Delivered","Yes","No")</f>
        <v>Yes</v>
      </c>
      <c r="K2323" t="str">
        <f>TEXT(shipments[[#This Row],[Shipdate]],"MMMM")</f>
        <v>June</v>
      </c>
      <c r="L2323">
        <f>YEAR(shipments[[#This Row],[Shipdate]])</f>
        <v>2023</v>
      </c>
    </row>
    <row r="2324" spans="1:12" x14ac:dyDescent="0.3">
      <c r="A2324" s="21" t="s">
        <v>2328</v>
      </c>
      <c r="B2324" s="21" t="s">
        <v>7944</v>
      </c>
      <c r="C2324" s="21" t="s">
        <v>7924</v>
      </c>
      <c r="D2324" s="21" t="s">
        <v>7935</v>
      </c>
      <c r="E2324" s="22">
        <v>45503</v>
      </c>
      <c r="F2324" s="23">
        <v>189</v>
      </c>
      <c r="G2324" s="21">
        <v>32</v>
      </c>
      <c r="H2324" s="21" t="s">
        <v>9</v>
      </c>
      <c r="I2324" s="21">
        <f>IF(shipments[[#This Row],[Boxes]]&gt;0,shipments[[#This Row],[Amount]]/shipments[[#This Row],[Boxes]],"NA")</f>
        <v>5.90625</v>
      </c>
      <c r="J2324" s="21" t="str">
        <f>IF(shipments[[#This Row],[Order_Status]] = "Delivered","Yes","No")</f>
        <v>No</v>
      </c>
      <c r="K2324" s="21" t="str">
        <f>TEXT(shipments[[#This Row],[Shipdate]],"MMMM")</f>
        <v>July</v>
      </c>
      <c r="L2324" s="21">
        <f>YEAR(shipments[[#This Row],[Shipdate]])</f>
        <v>2024</v>
      </c>
    </row>
    <row r="2325" spans="1:12" x14ac:dyDescent="0.3">
      <c r="A2325" t="s">
        <v>2329</v>
      </c>
      <c r="B2325" t="s">
        <v>7944</v>
      </c>
      <c r="C2325" t="s">
        <v>7925</v>
      </c>
      <c r="D2325" t="s">
        <v>7938</v>
      </c>
      <c r="E2325" s="1">
        <v>44960</v>
      </c>
      <c r="F2325" s="6">
        <v>4164.75</v>
      </c>
      <c r="G2325">
        <v>232</v>
      </c>
      <c r="H2325" t="s">
        <v>3</v>
      </c>
      <c r="I2325">
        <f>IF(shipments[[#This Row],[Boxes]]&gt;0,shipments[[#This Row],[Amount]]/shipments[[#This Row],[Boxes]],"NA")</f>
        <v>17.951508620689655</v>
      </c>
      <c r="J2325" t="str">
        <f>IF(shipments[[#This Row],[Order_Status]] = "Delivered","Yes","No")</f>
        <v>Yes</v>
      </c>
      <c r="K2325" t="str">
        <f>TEXT(shipments[[#This Row],[Shipdate]],"MMMM")</f>
        <v>February</v>
      </c>
      <c r="L2325">
        <f>YEAR(shipments[[#This Row],[Shipdate]])</f>
        <v>2023</v>
      </c>
    </row>
    <row r="2326" spans="1:12" x14ac:dyDescent="0.3">
      <c r="A2326" t="s">
        <v>2330</v>
      </c>
      <c r="B2326" t="s">
        <v>7944</v>
      </c>
      <c r="C2326" t="s">
        <v>7925</v>
      </c>
      <c r="D2326" t="s">
        <v>7934</v>
      </c>
      <c r="E2326" s="1">
        <v>45218</v>
      </c>
      <c r="F2326" s="6">
        <v>4918.5</v>
      </c>
      <c r="G2326">
        <v>352</v>
      </c>
      <c r="H2326" t="s">
        <v>3</v>
      </c>
      <c r="I2326">
        <f>IF(shipments[[#This Row],[Boxes]]&gt;0,shipments[[#This Row],[Amount]]/shipments[[#This Row],[Boxes]],"NA")</f>
        <v>13.973011363636363</v>
      </c>
      <c r="J2326" t="str">
        <f>IF(shipments[[#This Row],[Order_Status]] = "Delivered","Yes","No")</f>
        <v>Yes</v>
      </c>
      <c r="K2326" t="str">
        <f>TEXT(shipments[[#This Row],[Shipdate]],"MMMM")</f>
        <v>October</v>
      </c>
      <c r="L2326">
        <f>YEAR(shipments[[#This Row],[Shipdate]])</f>
        <v>2023</v>
      </c>
    </row>
    <row r="2327" spans="1:12" x14ac:dyDescent="0.3">
      <c r="A2327" t="s">
        <v>2331</v>
      </c>
      <c r="B2327" t="s">
        <v>7944</v>
      </c>
      <c r="C2327" t="s">
        <v>7926</v>
      </c>
      <c r="D2327" t="s">
        <v>7939</v>
      </c>
      <c r="E2327" s="1">
        <v>44971</v>
      </c>
      <c r="F2327" s="6">
        <v>9596.25</v>
      </c>
      <c r="G2327">
        <v>534</v>
      </c>
      <c r="H2327" t="s">
        <v>3</v>
      </c>
      <c r="I2327">
        <f>IF(shipments[[#This Row],[Boxes]]&gt;0,shipments[[#This Row],[Amount]]/shipments[[#This Row],[Boxes]],"NA")</f>
        <v>17.97050561797753</v>
      </c>
      <c r="J2327" t="str">
        <f>IF(shipments[[#This Row],[Order_Status]] = "Delivered","Yes","No")</f>
        <v>Yes</v>
      </c>
      <c r="K2327" t="str">
        <f>TEXT(shipments[[#This Row],[Shipdate]],"MMMM")</f>
        <v>February</v>
      </c>
      <c r="L2327">
        <f>YEAR(shipments[[#This Row],[Shipdate]])</f>
        <v>2023</v>
      </c>
    </row>
    <row r="2328" spans="1:12" x14ac:dyDescent="0.3">
      <c r="A2328" t="s">
        <v>2332</v>
      </c>
      <c r="B2328" t="s">
        <v>7944</v>
      </c>
      <c r="C2328" t="s">
        <v>7927</v>
      </c>
      <c r="D2328" t="s">
        <v>7934</v>
      </c>
      <c r="E2328" s="1">
        <v>45408</v>
      </c>
      <c r="F2328" s="6">
        <v>9047.25</v>
      </c>
      <c r="G2328">
        <v>604</v>
      </c>
      <c r="H2328" t="s">
        <v>3</v>
      </c>
      <c r="I2328">
        <f>IF(shipments[[#This Row],[Boxes]]&gt;0,shipments[[#This Row],[Amount]]/shipments[[#This Row],[Boxes]],"NA")</f>
        <v>14.978890728476822</v>
      </c>
      <c r="J2328" t="str">
        <f>IF(shipments[[#This Row],[Order_Status]] = "Delivered","Yes","No")</f>
        <v>Yes</v>
      </c>
      <c r="K2328" t="str">
        <f>TEXT(shipments[[#This Row],[Shipdate]],"MMMM")</f>
        <v>April</v>
      </c>
      <c r="L2328">
        <f>YEAR(shipments[[#This Row],[Shipdate]])</f>
        <v>2024</v>
      </c>
    </row>
    <row r="2329" spans="1:12" x14ac:dyDescent="0.3">
      <c r="A2329" t="s">
        <v>2333</v>
      </c>
      <c r="B2329" t="s">
        <v>7944</v>
      </c>
      <c r="C2329" t="s">
        <v>7927</v>
      </c>
      <c r="D2329" t="s">
        <v>7934</v>
      </c>
      <c r="E2329" s="1">
        <v>45239</v>
      </c>
      <c r="F2329" s="6">
        <v>7434</v>
      </c>
      <c r="G2329">
        <v>413</v>
      </c>
      <c r="H2329" t="s">
        <v>3</v>
      </c>
      <c r="I2329">
        <f>IF(shipments[[#This Row],[Boxes]]&gt;0,shipments[[#This Row],[Amount]]/shipments[[#This Row],[Boxes]],"NA")</f>
        <v>18</v>
      </c>
      <c r="J2329" t="str">
        <f>IF(shipments[[#This Row],[Order_Status]] = "Delivered","Yes","No")</f>
        <v>Yes</v>
      </c>
      <c r="K2329" t="str">
        <f>TEXT(shipments[[#This Row],[Shipdate]],"MMMM")</f>
        <v>November</v>
      </c>
      <c r="L2329">
        <f>YEAR(shipments[[#This Row],[Shipdate]])</f>
        <v>2023</v>
      </c>
    </row>
    <row r="2330" spans="1:12" x14ac:dyDescent="0.3">
      <c r="A2330" s="21" t="s">
        <v>2334</v>
      </c>
      <c r="B2330" s="21" t="s">
        <v>7944</v>
      </c>
      <c r="C2330" s="21" t="s">
        <v>7927</v>
      </c>
      <c r="D2330" s="21" t="s">
        <v>7939</v>
      </c>
      <c r="E2330" s="22">
        <v>45532</v>
      </c>
      <c r="F2330" s="23">
        <v>2668.5</v>
      </c>
      <c r="G2330" s="21">
        <v>178</v>
      </c>
      <c r="H2330" s="21" t="s">
        <v>9</v>
      </c>
      <c r="I2330" s="21">
        <f>IF(shipments[[#This Row],[Boxes]]&gt;0,shipments[[#This Row],[Amount]]/shipments[[#This Row],[Boxes]],"NA")</f>
        <v>14.991573033707866</v>
      </c>
      <c r="J2330" s="21" t="str">
        <f>IF(shipments[[#This Row],[Order_Status]] = "Delivered","Yes","No")</f>
        <v>No</v>
      </c>
      <c r="K2330" s="21" t="str">
        <f>TEXT(shipments[[#This Row],[Shipdate]],"MMMM")</f>
        <v>August</v>
      </c>
      <c r="L2330" s="21">
        <f>YEAR(shipments[[#This Row],[Shipdate]])</f>
        <v>2024</v>
      </c>
    </row>
    <row r="2331" spans="1:12" x14ac:dyDescent="0.3">
      <c r="A2331" t="s">
        <v>2335</v>
      </c>
      <c r="B2331" t="s">
        <v>7944</v>
      </c>
      <c r="C2331" t="s">
        <v>7927</v>
      </c>
      <c r="D2331" t="s">
        <v>7937</v>
      </c>
      <c r="E2331" s="1">
        <v>45030</v>
      </c>
      <c r="F2331" s="6">
        <v>2448</v>
      </c>
      <c r="G2331">
        <v>153</v>
      </c>
      <c r="H2331" t="s">
        <v>3</v>
      </c>
      <c r="I2331">
        <f>IF(shipments[[#This Row],[Boxes]]&gt;0,shipments[[#This Row],[Amount]]/shipments[[#This Row],[Boxes]],"NA")</f>
        <v>16</v>
      </c>
      <c r="J2331" t="str">
        <f>IF(shipments[[#This Row],[Order_Status]] = "Delivered","Yes","No")</f>
        <v>Yes</v>
      </c>
      <c r="K2331" t="str">
        <f>TEXT(shipments[[#This Row],[Shipdate]],"MMMM")</f>
        <v>April</v>
      </c>
      <c r="L2331">
        <f>YEAR(shipments[[#This Row],[Shipdate]])</f>
        <v>2023</v>
      </c>
    </row>
    <row r="2332" spans="1:12" x14ac:dyDescent="0.3">
      <c r="A2332" t="s">
        <v>2336</v>
      </c>
      <c r="B2332" t="s">
        <v>7944</v>
      </c>
      <c r="C2332" t="s">
        <v>7927</v>
      </c>
      <c r="D2332" t="s">
        <v>7939</v>
      </c>
      <c r="E2332" s="1">
        <v>45268</v>
      </c>
      <c r="F2332" s="6">
        <v>1473.75</v>
      </c>
      <c r="G2332">
        <v>106</v>
      </c>
      <c r="H2332" t="s">
        <v>3</v>
      </c>
      <c r="I2332">
        <f>IF(shipments[[#This Row],[Boxes]]&gt;0,shipments[[#This Row],[Amount]]/shipments[[#This Row],[Boxes]],"NA")</f>
        <v>13.903301886792454</v>
      </c>
      <c r="J2332" t="str">
        <f>IF(shipments[[#This Row],[Order_Status]] = "Delivered","Yes","No")</f>
        <v>Yes</v>
      </c>
      <c r="K2332" t="str">
        <f>TEXT(shipments[[#This Row],[Shipdate]],"MMMM")</f>
        <v>December</v>
      </c>
      <c r="L2332">
        <f>YEAR(shipments[[#This Row],[Shipdate]])</f>
        <v>2023</v>
      </c>
    </row>
    <row r="2333" spans="1:12" x14ac:dyDescent="0.3">
      <c r="A2333" t="s">
        <v>2337</v>
      </c>
      <c r="B2333" t="s">
        <v>7944</v>
      </c>
      <c r="C2333" t="s">
        <v>7927</v>
      </c>
      <c r="D2333" t="s">
        <v>7937</v>
      </c>
      <c r="E2333" s="1">
        <v>45104</v>
      </c>
      <c r="F2333" s="6">
        <v>11873.25</v>
      </c>
      <c r="G2333">
        <v>699</v>
      </c>
      <c r="H2333" t="s">
        <v>3</v>
      </c>
      <c r="I2333">
        <f>IF(shipments[[#This Row],[Boxes]]&gt;0,shipments[[#This Row],[Amount]]/shipments[[#This Row],[Boxes]],"NA")</f>
        <v>16.986051502145923</v>
      </c>
      <c r="J2333" t="str">
        <f>IF(shipments[[#This Row],[Order_Status]] = "Delivered","Yes","No")</f>
        <v>Yes</v>
      </c>
      <c r="K2333" t="str">
        <f>TEXT(shipments[[#This Row],[Shipdate]],"MMMM")</f>
        <v>June</v>
      </c>
      <c r="L2333">
        <f>YEAR(shipments[[#This Row],[Shipdate]])</f>
        <v>2023</v>
      </c>
    </row>
    <row r="2334" spans="1:12" x14ac:dyDescent="0.3">
      <c r="A2334" s="21" t="s">
        <v>2338</v>
      </c>
      <c r="B2334" s="21" t="s">
        <v>7944</v>
      </c>
      <c r="C2334" s="21" t="s">
        <v>7927</v>
      </c>
      <c r="D2334" s="21" t="s">
        <v>7939</v>
      </c>
      <c r="E2334" s="22">
        <v>45482</v>
      </c>
      <c r="F2334" s="23">
        <v>13851</v>
      </c>
      <c r="G2334" s="21">
        <v>770</v>
      </c>
      <c r="H2334" s="21" t="s">
        <v>9</v>
      </c>
      <c r="I2334" s="21">
        <f>IF(shipments[[#This Row],[Boxes]]&gt;0,shipments[[#This Row],[Amount]]/shipments[[#This Row],[Boxes]],"NA")</f>
        <v>17.98831168831169</v>
      </c>
      <c r="J2334" s="21" t="str">
        <f>IF(shipments[[#This Row],[Order_Status]] = "Delivered","Yes","No")</f>
        <v>No</v>
      </c>
      <c r="K2334" s="21" t="str">
        <f>TEXT(shipments[[#This Row],[Shipdate]],"MMMM")</f>
        <v>July</v>
      </c>
      <c r="L2334" s="21">
        <f>YEAR(shipments[[#This Row],[Shipdate]])</f>
        <v>2024</v>
      </c>
    </row>
    <row r="2335" spans="1:12" x14ac:dyDescent="0.3">
      <c r="A2335" t="s">
        <v>2339</v>
      </c>
      <c r="B2335" t="s">
        <v>7944</v>
      </c>
      <c r="C2335" t="s">
        <v>7928</v>
      </c>
      <c r="D2335" t="s">
        <v>7938</v>
      </c>
      <c r="E2335" s="1">
        <v>45432</v>
      </c>
      <c r="F2335" s="6">
        <v>3141</v>
      </c>
      <c r="G2335">
        <v>349</v>
      </c>
      <c r="H2335" t="s">
        <v>3</v>
      </c>
      <c r="I2335">
        <f>IF(shipments[[#This Row],[Boxes]]&gt;0,shipments[[#This Row],[Amount]]/shipments[[#This Row],[Boxes]],"NA")</f>
        <v>9</v>
      </c>
      <c r="J2335" t="str">
        <f>IF(shipments[[#This Row],[Order_Status]] = "Delivered","Yes","No")</f>
        <v>Yes</v>
      </c>
      <c r="K2335" t="str">
        <f>TEXT(shipments[[#This Row],[Shipdate]],"MMMM")</f>
        <v>May</v>
      </c>
      <c r="L2335">
        <f>YEAR(shipments[[#This Row],[Shipdate]])</f>
        <v>2024</v>
      </c>
    </row>
    <row r="2336" spans="1:12" x14ac:dyDescent="0.3">
      <c r="A2336" s="21" t="s">
        <v>2340</v>
      </c>
      <c r="B2336" s="21" t="s">
        <v>7944</v>
      </c>
      <c r="C2336" s="21" t="s">
        <v>7928</v>
      </c>
      <c r="D2336" s="21" t="s">
        <v>7934</v>
      </c>
      <c r="E2336" s="22">
        <v>45530</v>
      </c>
      <c r="F2336" s="23">
        <v>2175.75</v>
      </c>
      <c r="G2336" s="21">
        <v>198</v>
      </c>
      <c r="H2336" s="21" t="s">
        <v>9</v>
      </c>
      <c r="I2336" s="21">
        <f>IF(shipments[[#This Row],[Boxes]]&gt;0,shipments[[#This Row],[Amount]]/shipments[[#This Row],[Boxes]],"NA")</f>
        <v>10.988636363636363</v>
      </c>
      <c r="J2336" s="21" t="str">
        <f>IF(shipments[[#This Row],[Order_Status]] = "Delivered","Yes","No")</f>
        <v>No</v>
      </c>
      <c r="K2336" s="21" t="str">
        <f>TEXT(shipments[[#This Row],[Shipdate]],"MMMM")</f>
        <v>August</v>
      </c>
      <c r="L2336" s="21">
        <f>YEAR(shipments[[#This Row],[Shipdate]])</f>
        <v>2024</v>
      </c>
    </row>
    <row r="2337" spans="1:12" x14ac:dyDescent="0.3">
      <c r="A2337" t="s">
        <v>2341</v>
      </c>
      <c r="B2337" t="s">
        <v>7944</v>
      </c>
      <c r="C2337" t="s">
        <v>7928</v>
      </c>
      <c r="D2337" t="s">
        <v>7938</v>
      </c>
      <c r="E2337" s="1">
        <v>45450</v>
      </c>
      <c r="F2337" s="6">
        <v>326.25</v>
      </c>
      <c r="G2337">
        <v>37</v>
      </c>
      <c r="H2337" t="s">
        <v>3</v>
      </c>
      <c r="I2337">
        <f>IF(shipments[[#This Row],[Boxes]]&gt;0,shipments[[#This Row],[Amount]]/shipments[[#This Row],[Boxes]],"NA")</f>
        <v>8.8175675675675684</v>
      </c>
      <c r="J2337" t="str">
        <f>IF(shipments[[#This Row],[Order_Status]] = "Delivered","Yes","No")</f>
        <v>Yes</v>
      </c>
      <c r="K2337" t="str">
        <f>TEXT(shipments[[#This Row],[Shipdate]],"MMMM")</f>
        <v>June</v>
      </c>
      <c r="L2337">
        <f>YEAR(shipments[[#This Row],[Shipdate]])</f>
        <v>2024</v>
      </c>
    </row>
    <row r="2338" spans="1:12" x14ac:dyDescent="0.3">
      <c r="A2338" t="s">
        <v>2342</v>
      </c>
      <c r="B2338" t="s">
        <v>7944</v>
      </c>
      <c r="C2338" t="s">
        <v>7929</v>
      </c>
      <c r="D2338" t="s">
        <v>7938</v>
      </c>
      <c r="E2338" s="1">
        <v>45174</v>
      </c>
      <c r="F2338" s="6">
        <v>4986</v>
      </c>
      <c r="G2338">
        <v>713</v>
      </c>
      <c r="H2338" t="s">
        <v>3</v>
      </c>
      <c r="I2338">
        <f>IF(shipments[[#This Row],[Boxes]]&gt;0,shipments[[#This Row],[Amount]]/shipments[[#This Row],[Boxes]],"NA")</f>
        <v>6.9929873772791025</v>
      </c>
      <c r="J2338" t="str">
        <f>IF(shipments[[#This Row],[Order_Status]] = "Delivered","Yes","No")</f>
        <v>Yes</v>
      </c>
      <c r="K2338" t="str">
        <f>TEXT(shipments[[#This Row],[Shipdate]],"MMMM")</f>
        <v>September</v>
      </c>
      <c r="L2338">
        <f>YEAR(shipments[[#This Row],[Shipdate]])</f>
        <v>2023</v>
      </c>
    </row>
    <row r="2339" spans="1:12" x14ac:dyDescent="0.3">
      <c r="A2339" t="s">
        <v>2343</v>
      </c>
      <c r="B2339" t="s">
        <v>7944</v>
      </c>
      <c r="C2339" t="s">
        <v>7929</v>
      </c>
      <c r="D2339" t="s">
        <v>7935</v>
      </c>
      <c r="E2339" s="1">
        <v>45093</v>
      </c>
      <c r="F2339" s="6">
        <v>5710.5</v>
      </c>
      <c r="G2339">
        <v>572</v>
      </c>
      <c r="H2339" t="s">
        <v>3</v>
      </c>
      <c r="I2339">
        <f>IF(shipments[[#This Row],[Boxes]]&gt;0,shipments[[#This Row],[Amount]]/shipments[[#This Row],[Boxes]],"NA")</f>
        <v>9.9833916083916083</v>
      </c>
      <c r="J2339" t="str">
        <f>IF(shipments[[#This Row],[Order_Status]] = "Delivered","Yes","No")</f>
        <v>Yes</v>
      </c>
      <c r="K2339" t="str">
        <f>TEXT(shipments[[#This Row],[Shipdate]],"MMMM")</f>
        <v>June</v>
      </c>
      <c r="L2339">
        <f>YEAR(shipments[[#This Row],[Shipdate]])</f>
        <v>2023</v>
      </c>
    </row>
    <row r="2340" spans="1:12" x14ac:dyDescent="0.3">
      <c r="A2340" s="21" t="s">
        <v>2344</v>
      </c>
      <c r="B2340" s="21" t="s">
        <v>7944</v>
      </c>
      <c r="C2340" s="21" t="s">
        <v>7929</v>
      </c>
      <c r="D2340" s="21" t="s">
        <v>7937</v>
      </c>
      <c r="E2340" s="22">
        <v>45532</v>
      </c>
      <c r="F2340" s="23">
        <v>9452.25</v>
      </c>
      <c r="G2340" s="21">
        <v>1182</v>
      </c>
      <c r="H2340" s="21" t="s">
        <v>9</v>
      </c>
      <c r="I2340" s="21">
        <f>IF(shipments[[#This Row],[Boxes]]&gt;0,shipments[[#This Row],[Amount]]/shipments[[#This Row],[Boxes]],"NA")</f>
        <v>7.9968274111675131</v>
      </c>
      <c r="J2340" s="21" t="str">
        <f>IF(shipments[[#This Row],[Order_Status]] = "Delivered","Yes","No")</f>
        <v>No</v>
      </c>
      <c r="K2340" s="21" t="str">
        <f>TEXT(shipments[[#This Row],[Shipdate]],"MMMM")</f>
        <v>August</v>
      </c>
      <c r="L2340" s="21">
        <f>YEAR(shipments[[#This Row],[Shipdate]])</f>
        <v>2024</v>
      </c>
    </row>
    <row r="2341" spans="1:12" x14ac:dyDescent="0.3">
      <c r="A2341" s="21" t="s">
        <v>2345</v>
      </c>
      <c r="B2341" s="21" t="s">
        <v>7944</v>
      </c>
      <c r="C2341" s="21" t="s">
        <v>7930</v>
      </c>
      <c r="D2341" s="21" t="s">
        <v>7938</v>
      </c>
      <c r="E2341" s="22">
        <v>45260</v>
      </c>
      <c r="F2341" s="23">
        <v>3825</v>
      </c>
      <c r="G2341" s="21">
        <v>132</v>
      </c>
      <c r="H2341" s="21" t="s">
        <v>25</v>
      </c>
      <c r="I2341" s="21">
        <f>IF(shipments[[#This Row],[Boxes]]&gt;0,shipments[[#This Row],[Amount]]/shipments[[#This Row],[Boxes]],"NA")</f>
        <v>28.977272727272727</v>
      </c>
      <c r="J2341" s="21" t="str">
        <f>IF(shipments[[#This Row],[Order_Status]] = "Delivered","Yes","No")</f>
        <v>No</v>
      </c>
      <c r="K2341" s="21" t="str">
        <f>TEXT(shipments[[#This Row],[Shipdate]],"MMMM")</f>
        <v>November</v>
      </c>
      <c r="L2341" s="21">
        <f>YEAR(shipments[[#This Row],[Shipdate]])</f>
        <v>2023</v>
      </c>
    </row>
    <row r="2342" spans="1:12" x14ac:dyDescent="0.3">
      <c r="A2342" t="s">
        <v>2346</v>
      </c>
      <c r="B2342" t="s">
        <v>7944</v>
      </c>
      <c r="C2342" t="s">
        <v>7930</v>
      </c>
      <c r="D2342" t="s">
        <v>7935</v>
      </c>
      <c r="E2342" s="1">
        <v>44971</v>
      </c>
      <c r="F2342" s="6">
        <v>1284.75</v>
      </c>
      <c r="G2342">
        <v>46</v>
      </c>
      <c r="H2342" t="s">
        <v>3</v>
      </c>
      <c r="I2342">
        <f>IF(shipments[[#This Row],[Boxes]]&gt;0,shipments[[#This Row],[Amount]]/shipments[[#This Row],[Boxes]],"NA")</f>
        <v>27.929347826086957</v>
      </c>
      <c r="J2342" t="str">
        <f>IF(shipments[[#This Row],[Order_Status]] = "Delivered","Yes","No")</f>
        <v>Yes</v>
      </c>
      <c r="K2342" t="str">
        <f>TEXT(shipments[[#This Row],[Shipdate]],"MMMM")</f>
        <v>February</v>
      </c>
      <c r="L2342">
        <f>YEAR(shipments[[#This Row],[Shipdate]])</f>
        <v>2023</v>
      </c>
    </row>
    <row r="2343" spans="1:12" x14ac:dyDescent="0.3">
      <c r="A2343" t="s">
        <v>2347</v>
      </c>
      <c r="B2343" t="s">
        <v>7944</v>
      </c>
      <c r="C2343" t="s">
        <v>7930</v>
      </c>
      <c r="D2343" t="s">
        <v>7936</v>
      </c>
      <c r="E2343" s="1">
        <v>45418</v>
      </c>
      <c r="F2343" s="6">
        <v>1775.25</v>
      </c>
      <c r="G2343">
        <v>72</v>
      </c>
      <c r="H2343" t="s">
        <v>3</v>
      </c>
      <c r="I2343">
        <f>IF(shipments[[#This Row],[Boxes]]&gt;0,shipments[[#This Row],[Amount]]/shipments[[#This Row],[Boxes]],"NA")</f>
        <v>24.65625</v>
      </c>
      <c r="J2343" t="str">
        <f>IF(shipments[[#This Row],[Order_Status]] = "Delivered","Yes","No")</f>
        <v>Yes</v>
      </c>
      <c r="K2343" t="str">
        <f>TEXT(shipments[[#This Row],[Shipdate]],"MMMM")</f>
        <v>May</v>
      </c>
      <c r="L2343">
        <f>YEAR(shipments[[#This Row],[Shipdate]])</f>
        <v>2024</v>
      </c>
    </row>
    <row r="2344" spans="1:12" x14ac:dyDescent="0.3">
      <c r="A2344" s="21" t="s">
        <v>2348</v>
      </c>
      <c r="B2344" s="21" t="s">
        <v>7944</v>
      </c>
      <c r="C2344" s="21" t="s">
        <v>7932</v>
      </c>
      <c r="D2344" s="21" t="s">
        <v>7939</v>
      </c>
      <c r="E2344" s="22">
        <v>45499</v>
      </c>
      <c r="F2344" s="23">
        <v>9387</v>
      </c>
      <c r="G2344" s="21">
        <v>1341</v>
      </c>
      <c r="H2344" s="21" t="s">
        <v>9</v>
      </c>
      <c r="I2344" s="21">
        <f>IF(shipments[[#This Row],[Boxes]]&gt;0,shipments[[#This Row],[Amount]]/shipments[[#This Row],[Boxes]],"NA")</f>
        <v>7</v>
      </c>
      <c r="J2344" s="21" t="str">
        <f>IF(shipments[[#This Row],[Order_Status]] = "Delivered","Yes","No")</f>
        <v>No</v>
      </c>
      <c r="K2344" s="21" t="str">
        <f>TEXT(shipments[[#This Row],[Shipdate]],"MMMM")</f>
        <v>July</v>
      </c>
      <c r="L2344" s="21">
        <f>YEAR(shipments[[#This Row],[Shipdate]])</f>
        <v>2024</v>
      </c>
    </row>
    <row r="2345" spans="1:12" x14ac:dyDescent="0.3">
      <c r="A2345" t="s">
        <v>2349</v>
      </c>
      <c r="B2345" t="s">
        <v>7944</v>
      </c>
      <c r="C2345" t="s">
        <v>7932</v>
      </c>
      <c r="D2345" t="s">
        <v>7939</v>
      </c>
      <c r="E2345" s="1">
        <v>45391</v>
      </c>
      <c r="F2345" s="6">
        <v>83.25</v>
      </c>
      <c r="G2345">
        <v>8</v>
      </c>
      <c r="H2345" t="s">
        <v>3</v>
      </c>
      <c r="I2345">
        <f>IF(shipments[[#This Row],[Boxes]]&gt;0,shipments[[#This Row],[Amount]]/shipments[[#This Row],[Boxes]],"NA")</f>
        <v>10.40625</v>
      </c>
      <c r="J2345" t="str">
        <f>IF(shipments[[#This Row],[Order_Status]] = "Delivered","Yes","No")</f>
        <v>Yes</v>
      </c>
      <c r="K2345" t="str">
        <f>TEXT(shipments[[#This Row],[Shipdate]],"MMMM")</f>
        <v>April</v>
      </c>
      <c r="L2345">
        <f>YEAR(shipments[[#This Row],[Shipdate]])</f>
        <v>2024</v>
      </c>
    </row>
    <row r="2346" spans="1:12" x14ac:dyDescent="0.3">
      <c r="A2346" t="s">
        <v>2350</v>
      </c>
      <c r="B2346" t="s">
        <v>7944</v>
      </c>
      <c r="C2346" t="s">
        <v>7932</v>
      </c>
      <c r="D2346" t="s">
        <v>7939</v>
      </c>
      <c r="E2346" s="1">
        <v>44943</v>
      </c>
      <c r="F2346" s="6">
        <v>1962</v>
      </c>
      <c r="G2346">
        <v>218</v>
      </c>
      <c r="H2346" t="s">
        <v>3</v>
      </c>
      <c r="I2346">
        <f>IF(shipments[[#This Row],[Boxes]]&gt;0,shipments[[#This Row],[Amount]]/shipments[[#This Row],[Boxes]],"NA")</f>
        <v>9</v>
      </c>
      <c r="J2346" t="str">
        <f>IF(shipments[[#This Row],[Order_Status]] = "Delivered","Yes","No")</f>
        <v>Yes</v>
      </c>
      <c r="K2346" t="str">
        <f>TEXT(shipments[[#This Row],[Shipdate]],"MMMM")</f>
        <v>January</v>
      </c>
      <c r="L2346">
        <f>YEAR(shipments[[#This Row],[Shipdate]])</f>
        <v>2023</v>
      </c>
    </row>
    <row r="2347" spans="1:12" x14ac:dyDescent="0.3">
      <c r="A2347" t="s">
        <v>2351</v>
      </c>
      <c r="B2347" t="s">
        <v>7944</v>
      </c>
      <c r="C2347" t="s">
        <v>7932</v>
      </c>
      <c r="D2347" t="s">
        <v>7939</v>
      </c>
      <c r="E2347" s="1">
        <v>44956</v>
      </c>
      <c r="F2347" s="6">
        <v>6113.25</v>
      </c>
      <c r="G2347">
        <v>612</v>
      </c>
      <c r="H2347" t="s">
        <v>3</v>
      </c>
      <c r="I2347">
        <f>IF(shipments[[#This Row],[Boxes]]&gt;0,shipments[[#This Row],[Amount]]/shipments[[#This Row],[Boxes]],"NA")</f>
        <v>9.9889705882352935</v>
      </c>
      <c r="J2347" t="str">
        <f>IF(shipments[[#This Row],[Order_Status]] = "Delivered","Yes","No")</f>
        <v>Yes</v>
      </c>
      <c r="K2347" t="str">
        <f>TEXT(shipments[[#This Row],[Shipdate]],"MMMM")</f>
        <v>January</v>
      </c>
      <c r="L2347">
        <f>YEAR(shipments[[#This Row],[Shipdate]])</f>
        <v>2023</v>
      </c>
    </row>
    <row r="2348" spans="1:12" x14ac:dyDescent="0.3">
      <c r="A2348" t="s">
        <v>2352</v>
      </c>
      <c r="B2348" t="s">
        <v>7944</v>
      </c>
      <c r="C2348" t="s">
        <v>7932</v>
      </c>
      <c r="D2348" t="s">
        <v>7934</v>
      </c>
      <c r="E2348" s="1">
        <v>45086</v>
      </c>
      <c r="F2348" s="6">
        <v>3955.5</v>
      </c>
      <c r="G2348">
        <v>440</v>
      </c>
      <c r="H2348" t="s">
        <v>3</v>
      </c>
      <c r="I2348">
        <f>IF(shipments[[#This Row],[Boxes]]&gt;0,shipments[[#This Row],[Amount]]/shipments[[#This Row],[Boxes]],"NA")</f>
        <v>8.9897727272727277</v>
      </c>
      <c r="J2348" t="str">
        <f>IF(shipments[[#This Row],[Order_Status]] = "Delivered","Yes","No")</f>
        <v>Yes</v>
      </c>
      <c r="K2348" t="str">
        <f>TEXT(shipments[[#This Row],[Shipdate]],"MMMM")</f>
        <v>June</v>
      </c>
      <c r="L2348">
        <f>YEAR(shipments[[#This Row],[Shipdate]])</f>
        <v>2023</v>
      </c>
    </row>
    <row r="2349" spans="1:12" x14ac:dyDescent="0.3">
      <c r="A2349" t="s">
        <v>2353</v>
      </c>
      <c r="B2349" t="s">
        <v>7944</v>
      </c>
      <c r="C2349" t="s">
        <v>7932</v>
      </c>
      <c r="D2349" t="s">
        <v>7939</v>
      </c>
      <c r="E2349" s="1">
        <v>45272</v>
      </c>
      <c r="F2349" s="6">
        <v>7476.75</v>
      </c>
      <c r="G2349">
        <v>831</v>
      </c>
      <c r="H2349" t="s">
        <v>3</v>
      </c>
      <c r="I2349">
        <f>IF(shipments[[#This Row],[Boxes]]&gt;0,shipments[[#This Row],[Amount]]/shipments[[#This Row],[Boxes]],"NA")</f>
        <v>8.9972924187725631</v>
      </c>
      <c r="J2349" t="str">
        <f>IF(shipments[[#This Row],[Order_Status]] = "Delivered","Yes","No")</f>
        <v>Yes</v>
      </c>
      <c r="K2349" t="str">
        <f>TEXT(shipments[[#This Row],[Shipdate]],"MMMM")</f>
        <v>December</v>
      </c>
      <c r="L2349">
        <f>YEAR(shipments[[#This Row],[Shipdate]])</f>
        <v>2023</v>
      </c>
    </row>
    <row r="2350" spans="1:12" x14ac:dyDescent="0.3">
      <c r="A2350" s="21" t="s">
        <v>2354</v>
      </c>
      <c r="B2350" s="21" t="s">
        <v>7944</v>
      </c>
      <c r="C2350" s="21" t="s">
        <v>7933</v>
      </c>
      <c r="D2350" s="21" t="s">
        <v>7934</v>
      </c>
      <c r="E2350" s="22">
        <v>45552</v>
      </c>
      <c r="F2350" s="23">
        <v>184.5</v>
      </c>
      <c r="G2350" s="21">
        <v>10</v>
      </c>
      <c r="H2350" s="21" t="s">
        <v>16</v>
      </c>
      <c r="I2350" s="21">
        <f>IF(shipments[[#This Row],[Boxes]]&gt;0,shipments[[#This Row],[Amount]]/shipments[[#This Row],[Boxes]],"NA")</f>
        <v>18.45</v>
      </c>
      <c r="J2350" s="21" t="str">
        <f>IF(shipments[[#This Row],[Order_Status]] = "Delivered","Yes","No")</f>
        <v>No</v>
      </c>
      <c r="K2350" s="21" t="str">
        <f>TEXT(shipments[[#This Row],[Shipdate]],"MMMM")</f>
        <v>September</v>
      </c>
      <c r="L2350" s="21">
        <f>YEAR(shipments[[#This Row],[Shipdate]])</f>
        <v>2024</v>
      </c>
    </row>
    <row r="2351" spans="1:12" x14ac:dyDescent="0.3">
      <c r="A2351" s="21" t="s">
        <v>2355</v>
      </c>
      <c r="B2351" s="21" t="s">
        <v>7944</v>
      </c>
      <c r="C2351" s="21" t="s">
        <v>7933</v>
      </c>
      <c r="D2351" s="21" t="s">
        <v>7939</v>
      </c>
      <c r="E2351" s="22">
        <v>45531</v>
      </c>
      <c r="F2351" s="23">
        <v>9459</v>
      </c>
      <c r="G2351" s="21">
        <v>430</v>
      </c>
      <c r="H2351" s="21" t="s">
        <v>9</v>
      </c>
      <c r="I2351" s="21">
        <f>IF(shipments[[#This Row],[Boxes]]&gt;0,shipments[[#This Row],[Amount]]/shipments[[#This Row],[Boxes]],"NA")</f>
        <v>21.99767441860465</v>
      </c>
      <c r="J2351" s="21" t="str">
        <f>IF(shipments[[#This Row],[Order_Status]] = "Delivered","Yes","No")</f>
        <v>No</v>
      </c>
      <c r="K2351" s="21" t="str">
        <f>TEXT(shipments[[#This Row],[Shipdate]],"MMMM")</f>
        <v>August</v>
      </c>
      <c r="L2351" s="21">
        <f>YEAR(shipments[[#This Row],[Shipdate]])</f>
        <v>2024</v>
      </c>
    </row>
    <row r="2352" spans="1:12" x14ac:dyDescent="0.3">
      <c r="A2352" t="s">
        <v>2356</v>
      </c>
      <c r="B2352" t="s">
        <v>7944</v>
      </c>
      <c r="C2352" t="s">
        <v>7933</v>
      </c>
      <c r="D2352" t="s">
        <v>7937</v>
      </c>
      <c r="E2352" s="1">
        <v>44932</v>
      </c>
      <c r="F2352" s="6">
        <v>4173.75</v>
      </c>
      <c r="G2352">
        <v>232</v>
      </c>
      <c r="H2352" t="s">
        <v>3</v>
      </c>
      <c r="I2352">
        <f>IF(shipments[[#This Row],[Boxes]]&gt;0,shipments[[#This Row],[Amount]]/shipments[[#This Row],[Boxes]],"NA")</f>
        <v>17.990301724137932</v>
      </c>
      <c r="J2352" t="str">
        <f>IF(shipments[[#This Row],[Order_Status]] = "Delivered","Yes","No")</f>
        <v>Yes</v>
      </c>
      <c r="K2352" t="str">
        <f>TEXT(shipments[[#This Row],[Shipdate]],"MMMM")</f>
        <v>January</v>
      </c>
      <c r="L2352">
        <f>YEAR(shipments[[#This Row],[Shipdate]])</f>
        <v>2023</v>
      </c>
    </row>
    <row r="2353" spans="1:12" x14ac:dyDescent="0.3">
      <c r="A2353" t="s">
        <v>2357</v>
      </c>
      <c r="B2353" t="s">
        <v>7944</v>
      </c>
      <c r="C2353" t="s">
        <v>7933</v>
      </c>
      <c r="D2353" t="s">
        <v>7938</v>
      </c>
      <c r="E2353" s="1">
        <v>45159</v>
      </c>
      <c r="F2353" s="6">
        <v>11054.25</v>
      </c>
      <c r="G2353">
        <v>503</v>
      </c>
      <c r="H2353" t="s">
        <v>3</v>
      </c>
      <c r="I2353">
        <f>IF(shipments[[#This Row],[Boxes]]&gt;0,shipments[[#This Row],[Amount]]/shipments[[#This Row],[Boxes]],"NA")</f>
        <v>21.976640159045726</v>
      </c>
      <c r="J2353" t="str">
        <f>IF(shipments[[#This Row],[Order_Status]] = "Delivered","Yes","No")</f>
        <v>Yes</v>
      </c>
      <c r="K2353" t="str">
        <f>TEXT(shipments[[#This Row],[Shipdate]],"MMMM")</f>
        <v>August</v>
      </c>
      <c r="L2353">
        <f>YEAR(shipments[[#This Row],[Shipdate]])</f>
        <v>2023</v>
      </c>
    </row>
    <row r="2354" spans="1:12" x14ac:dyDescent="0.3">
      <c r="A2354" t="s">
        <v>2358</v>
      </c>
      <c r="B2354" t="s">
        <v>7944</v>
      </c>
      <c r="C2354" t="s">
        <v>7933</v>
      </c>
      <c r="D2354" t="s">
        <v>7938</v>
      </c>
      <c r="E2354" s="1">
        <v>45082</v>
      </c>
      <c r="F2354" s="6">
        <v>11144.25</v>
      </c>
      <c r="G2354">
        <v>507</v>
      </c>
      <c r="H2354" t="s">
        <v>3</v>
      </c>
      <c r="I2354">
        <f>IF(shipments[[#This Row],[Boxes]]&gt;0,shipments[[#This Row],[Amount]]/shipments[[#This Row],[Boxes]],"NA")</f>
        <v>21.98076923076923</v>
      </c>
      <c r="J2354" t="str">
        <f>IF(shipments[[#This Row],[Order_Status]] = "Delivered","Yes","No")</f>
        <v>Yes</v>
      </c>
      <c r="K2354" t="str">
        <f>TEXT(shipments[[#This Row],[Shipdate]],"MMMM")</f>
        <v>June</v>
      </c>
      <c r="L2354">
        <f>YEAR(shipments[[#This Row],[Shipdate]])</f>
        <v>2023</v>
      </c>
    </row>
    <row r="2355" spans="1:12" x14ac:dyDescent="0.3">
      <c r="A2355" t="s">
        <v>2359</v>
      </c>
      <c r="B2355" t="s">
        <v>7944</v>
      </c>
      <c r="C2355" t="s">
        <v>7933</v>
      </c>
      <c r="D2355" t="s">
        <v>7934</v>
      </c>
      <c r="E2355" s="1">
        <v>45155</v>
      </c>
      <c r="F2355" s="6">
        <v>11817</v>
      </c>
      <c r="G2355">
        <v>538</v>
      </c>
      <c r="H2355" t="s">
        <v>3</v>
      </c>
      <c r="I2355">
        <f>IF(shipments[[#This Row],[Boxes]]&gt;0,shipments[[#This Row],[Amount]]/shipments[[#This Row],[Boxes]],"NA")</f>
        <v>21.964684014869889</v>
      </c>
      <c r="J2355" t="str">
        <f>IF(shipments[[#This Row],[Order_Status]] = "Delivered","Yes","No")</f>
        <v>Yes</v>
      </c>
      <c r="K2355" t="str">
        <f>TEXT(shipments[[#This Row],[Shipdate]],"MMMM")</f>
        <v>August</v>
      </c>
      <c r="L2355">
        <f>YEAR(shipments[[#This Row],[Shipdate]])</f>
        <v>2023</v>
      </c>
    </row>
    <row r="2356" spans="1:12" x14ac:dyDescent="0.3">
      <c r="A2356" s="21" t="s">
        <v>2360</v>
      </c>
      <c r="B2356" s="21" t="s">
        <v>7944</v>
      </c>
      <c r="C2356" s="21" t="s">
        <v>7933</v>
      </c>
      <c r="D2356" s="21" t="s">
        <v>7936</v>
      </c>
      <c r="E2356" s="22">
        <v>45496</v>
      </c>
      <c r="F2356" s="23">
        <v>7062.75</v>
      </c>
      <c r="G2356" s="21">
        <v>372</v>
      </c>
      <c r="H2356" s="21" t="s">
        <v>9</v>
      </c>
      <c r="I2356" s="21">
        <f>IF(shipments[[#This Row],[Boxes]]&gt;0,shipments[[#This Row],[Amount]]/shipments[[#This Row],[Boxes]],"NA")</f>
        <v>18.985887096774192</v>
      </c>
      <c r="J2356" s="21" t="str">
        <f>IF(shipments[[#This Row],[Order_Status]] = "Delivered","Yes","No")</f>
        <v>No</v>
      </c>
      <c r="K2356" s="21" t="str">
        <f>TEXT(shipments[[#This Row],[Shipdate]],"MMMM")</f>
        <v>July</v>
      </c>
      <c r="L2356" s="21">
        <f>YEAR(shipments[[#This Row],[Shipdate]])</f>
        <v>2024</v>
      </c>
    </row>
    <row r="2357" spans="1:12" x14ac:dyDescent="0.3">
      <c r="A2357" s="21" t="s">
        <v>2361</v>
      </c>
      <c r="B2357" s="21" t="s">
        <v>7944</v>
      </c>
      <c r="C2357" s="21" t="s">
        <v>7912</v>
      </c>
      <c r="D2357" s="21" t="s">
        <v>7937</v>
      </c>
      <c r="E2357" s="22">
        <v>45495</v>
      </c>
      <c r="F2357" s="23">
        <v>4932</v>
      </c>
      <c r="G2357" s="21">
        <v>411</v>
      </c>
      <c r="H2357" s="21" t="s">
        <v>9</v>
      </c>
      <c r="I2357" s="21">
        <f>IF(shipments[[#This Row],[Boxes]]&gt;0,shipments[[#This Row],[Amount]]/shipments[[#This Row],[Boxes]],"NA")</f>
        <v>12</v>
      </c>
      <c r="J2357" s="21" t="str">
        <f>IF(shipments[[#This Row],[Order_Status]] = "Delivered","Yes","No")</f>
        <v>No</v>
      </c>
      <c r="K2357" s="21" t="str">
        <f>TEXT(shipments[[#This Row],[Shipdate]],"MMMM")</f>
        <v>July</v>
      </c>
      <c r="L2357" s="21">
        <f>YEAR(shipments[[#This Row],[Shipdate]])</f>
        <v>2024</v>
      </c>
    </row>
    <row r="2358" spans="1:12" x14ac:dyDescent="0.3">
      <c r="A2358" t="s">
        <v>2362</v>
      </c>
      <c r="B2358" t="s">
        <v>7944</v>
      </c>
      <c r="C2358" t="s">
        <v>7912</v>
      </c>
      <c r="D2358" t="s">
        <v>7937</v>
      </c>
      <c r="E2358" s="1">
        <v>44977</v>
      </c>
      <c r="F2358" s="6">
        <v>1892.25</v>
      </c>
      <c r="G2358">
        <v>119</v>
      </c>
      <c r="H2358" t="s">
        <v>3</v>
      </c>
      <c r="I2358">
        <f>IF(shipments[[#This Row],[Boxes]]&gt;0,shipments[[#This Row],[Amount]]/shipments[[#This Row],[Boxes]],"NA")</f>
        <v>15.90126050420168</v>
      </c>
      <c r="J2358" t="str">
        <f>IF(shipments[[#This Row],[Order_Status]] = "Delivered","Yes","No")</f>
        <v>Yes</v>
      </c>
      <c r="K2358" t="str">
        <f>TEXT(shipments[[#This Row],[Shipdate]],"MMMM")</f>
        <v>February</v>
      </c>
      <c r="L2358">
        <f>YEAR(shipments[[#This Row],[Shipdate]])</f>
        <v>2023</v>
      </c>
    </row>
    <row r="2359" spans="1:12" x14ac:dyDescent="0.3">
      <c r="A2359" t="s">
        <v>2363</v>
      </c>
      <c r="B2359" t="s">
        <v>7944</v>
      </c>
      <c r="C2359" t="s">
        <v>7912</v>
      </c>
      <c r="D2359" t="s">
        <v>7939</v>
      </c>
      <c r="E2359" s="1">
        <v>45198</v>
      </c>
      <c r="F2359" s="6">
        <v>6367.5</v>
      </c>
      <c r="G2359">
        <v>531</v>
      </c>
      <c r="H2359" t="s">
        <v>3</v>
      </c>
      <c r="I2359">
        <f>IF(shipments[[#This Row],[Boxes]]&gt;0,shipments[[#This Row],[Amount]]/shipments[[#This Row],[Boxes]],"NA")</f>
        <v>11.991525423728813</v>
      </c>
      <c r="J2359" t="str">
        <f>IF(shipments[[#This Row],[Order_Status]] = "Delivered","Yes","No")</f>
        <v>Yes</v>
      </c>
      <c r="K2359" t="str">
        <f>TEXT(shipments[[#This Row],[Shipdate]],"MMMM")</f>
        <v>September</v>
      </c>
      <c r="L2359">
        <f>YEAR(shipments[[#This Row],[Shipdate]])</f>
        <v>2023</v>
      </c>
    </row>
    <row r="2360" spans="1:12" x14ac:dyDescent="0.3">
      <c r="A2360" s="21" t="s">
        <v>2364</v>
      </c>
      <c r="B2360" s="21" t="s">
        <v>7944</v>
      </c>
      <c r="C2360" s="21" t="s">
        <v>7914</v>
      </c>
      <c r="D2360" s="21" t="s">
        <v>7934</v>
      </c>
      <c r="E2360" s="22">
        <v>45565</v>
      </c>
      <c r="F2360" s="23">
        <v>10341</v>
      </c>
      <c r="G2360" s="21">
        <v>1035</v>
      </c>
      <c r="H2360" s="21" t="s">
        <v>16</v>
      </c>
      <c r="I2360" s="21">
        <f>IF(shipments[[#This Row],[Boxes]]&gt;0,shipments[[#This Row],[Amount]]/shipments[[#This Row],[Boxes]],"NA")</f>
        <v>9.9913043478260875</v>
      </c>
      <c r="J2360" s="21" t="str">
        <f>IF(shipments[[#This Row],[Order_Status]] = "Delivered","Yes","No")</f>
        <v>No</v>
      </c>
      <c r="K2360" s="21" t="str">
        <f>TEXT(shipments[[#This Row],[Shipdate]],"MMMM")</f>
        <v>September</v>
      </c>
      <c r="L2360" s="21">
        <f>YEAR(shipments[[#This Row],[Shipdate]])</f>
        <v>2024</v>
      </c>
    </row>
    <row r="2361" spans="1:12" x14ac:dyDescent="0.3">
      <c r="A2361" t="s">
        <v>2365</v>
      </c>
      <c r="B2361" t="s">
        <v>7944</v>
      </c>
      <c r="C2361" t="s">
        <v>7915</v>
      </c>
      <c r="D2361" t="s">
        <v>7935</v>
      </c>
      <c r="E2361" s="1">
        <v>45215</v>
      </c>
      <c r="F2361" s="6">
        <v>3303</v>
      </c>
      <c r="G2361">
        <v>551</v>
      </c>
      <c r="H2361" t="s">
        <v>3</v>
      </c>
      <c r="I2361">
        <f>IF(shipments[[#This Row],[Boxes]]&gt;0,shipments[[#This Row],[Amount]]/shipments[[#This Row],[Boxes]],"NA")</f>
        <v>5.9945553539019967</v>
      </c>
      <c r="J2361" t="str">
        <f>IF(shipments[[#This Row],[Order_Status]] = "Delivered","Yes","No")</f>
        <v>Yes</v>
      </c>
      <c r="K2361" t="str">
        <f>TEXT(shipments[[#This Row],[Shipdate]],"MMMM")</f>
        <v>October</v>
      </c>
      <c r="L2361">
        <f>YEAR(shipments[[#This Row],[Shipdate]])</f>
        <v>2023</v>
      </c>
    </row>
    <row r="2362" spans="1:12" x14ac:dyDescent="0.3">
      <c r="A2362" t="s">
        <v>2366</v>
      </c>
      <c r="B2362" t="s">
        <v>7944</v>
      </c>
      <c r="C2362" t="s">
        <v>7915</v>
      </c>
      <c r="D2362" t="s">
        <v>7939</v>
      </c>
      <c r="E2362" s="1">
        <v>45028</v>
      </c>
      <c r="F2362" s="6">
        <v>2175.75</v>
      </c>
      <c r="G2362">
        <v>436</v>
      </c>
      <c r="H2362" t="s">
        <v>3</v>
      </c>
      <c r="I2362">
        <f>IF(shipments[[#This Row],[Boxes]]&gt;0,shipments[[#This Row],[Amount]]/shipments[[#This Row],[Boxes]],"NA")</f>
        <v>4.9902522935779814</v>
      </c>
      <c r="J2362" t="str">
        <f>IF(shipments[[#This Row],[Order_Status]] = "Delivered","Yes","No")</f>
        <v>Yes</v>
      </c>
      <c r="K2362" t="str">
        <f>TEXT(shipments[[#This Row],[Shipdate]],"MMMM")</f>
        <v>April</v>
      </c>
      <c r="L2362">
        <f>YEAR(shipments[[#This Row],[Shipdate]])</f>
        <v>2023</v>
      </c>
    </row>
    <row r="2363" spans="1:12" x14ac:dyDescent="0.3">
      <c r="A2363" t="s">
        <v>2367</v>
      </c>
      <c r="B2363" t="s">
        <v>7944</v>
      </c>
      <c r="C2363" t="s">
        <v>7915</v>
      </c>
      <c r="D2363" t="s">
        <v>7939</v>
      </c>
      <c r="E2363" s="1">
        <v>45127</v>
      </c>
      <c r="F2363" s="6">
        <v>776.25</v>
      </c>
      <c r="G2363">
        <v>87</v>
      </c>
      <c r="H2363" t="s">
        <v>3</v>
      </c>
      <c r="I2363">
        <f>IF(shipments[[#This Row],[Boxes]]&gt;0,shipments[[#This Row],[Amount]]/shipments[[#This Row],[Boxes]],"NA")</f>
        <v>8.9224137931034484</v>
      </c>
      <c r="J2363" t="str">
        <f>IF(shipments[[#This Row],[Order_Status]] = "Delivered","Yes","No")</f>
        <v>Yes</v>
      </c>
      <c r="K2363" t="str">
        <f>TEXT(shipments[[#This Row],[Shipdate]],"MMMM")</f>
        <v>July</v>
      </c>
      <c r="L2363">
        <f>YEAR(shipments[[#This Row],[Shipdate]])</f>
        <v>2023</v>
      </c>
    </row>
    <row r="2364" spans="1:12" x14ac:dyDescent="0.3">
      <c r="A2364" t="s">
        <v>2368</v>
      </c>
      <c r="B2364" t="s">
        <v>7944</v>
      </c>
      <c r="C2364" t="s">
        <v>7915</v>
      </c>
      <c r="D2364" t="s">
        <v>7935</v>
      </c>
      <c r="E2364" s="1">
        <v>44967</v>
      </c>
      <c r="F2364" s="6">
        <v>837</v>
      </c>
      <c r="G2364">
        <v>120</v>
      </c>
      <c r="H2364" t="s">
        <v>3</v>
      </c>
      <c r="I2364">
        <f>IF(shipments[[#This Row],[Boxes]]&gt;0,shipments[[#This Row],[Amount]]/shipments[[#This Row],[Boxes]],"NA")</f>
        <v>6.9749999999999996</v>
      </c>
      <c r="J2364" t="str">
        <f>IF(shipments[[#This Row],[Order_Status]] = "Delivered","Yes","No")</f>
        <v>Yes</v>
      </c>
      <c r="K2364" t="str">
        <f>TEXT(shipments[[#This Row],[Shipdate]],"MMMM")</f>
        <v>February</v>
      </c>
      <c r="L2364">
        <f>YEAR(shipments[[#This Row],[Shipdate]])</f>
        <v>2023</v>
      </c>
    </row>
    <row r="2365" spans="1:12" x14ac:dyDescent="0.3">
      <c r="A2365" s="21" t="s">
        <v>2369</v>
      </c>
      <c r="B2365" s="21" t="s">
        <v>7944</v>
      </c>
      <c r="C2365" s="21" t="s">
        <v>7915</v>
      </c>
      <c r="D2365" s="21" t="s">
        <v>7937</v>
      </c>
      <c r="E2365" s="22">
        <v>45544</v>
      </c>
      <c r="F2365" s="23">
        <v>6858</v>
      </c>
      <c r="G2365" s="21">
        <v>858</v>
      </c>
      <c r="H2365" s="21" t="s">
        <v>16</v>
      </c>
      <c r="I2365" s="21">
        <f>IF(shipments[[#This Row],[Boxes]]&gt;0,shipments[[#This Row],[Amount]]/shipments[[#This Row],[Boxes]],"NA")</f>
        <v>7.9930069930069934</v>
      </c>
      <c r="J2365" s="21" t="str">
        <f>IF(shipments[[#This Row],[Order_Status]] = "Delivered","Yes","No")</f>
        <v>No</v>
      </c>
      <c r="K2365" s="21" t="str">
        <f>TEXT(shipments[[#This Row],[Shipdate]],"MMMM")</f>
        <v>September</v>
      </c>
      <c r="L2365" s="21">
        <f>YEAR(shipments[[#This Row],[Shipdate]])</f>
        <v>2024</v>
      </c>
    </row>
    <row r="2366" spans="1:12" x14ac:dyDescent="0.3">
      <c r="A2366" s="21" t="s">
        <v>2370</v>
      </c>
      <c r="B2366" s="21" t="s">
        <v>7944</v>
      </c>
      <c r="C2366" s="21" t="s">
        <v>7915</v>
      </c>
      <c r="D2366" s="21" t="s">
        <v>7937</v>
      </c>
      <c r="E2366" s="22">
        <v>45517</v>
      </c>
      <c r="F2366" s="23">
        <v>7146</v>
      </c>
      <c r="G2366" s="21">
        <v>1021</v>
      </c>
      <c r="H2366" s="21" t="s">
        <v>9</v>
      </c>
      <c r="I2366" s="21">
        <f>IF(shipments[[#This Row],[Boxes]]&gt;0,shipments[[#This Row],[Amount]]/shipments[[#This Row],[Boxes]],"NA")</f>
        <v>6.9990205680705193</v>
      </c>
      <c r="J2366" s="21" t="str">
        <f>IF(shipments[[#This Row],[Order_Status]] = "Delivered","Yes","No")</f>
        <v>No</v>
      </c>
      <c r="K2366" s="21" t="str">
        <f>TEXT(shipments[[#This Row],[Shipdate]],"MMMM")</f>
        <v>August</v>
      </c>
      <c r="L2366" s="21">
        <f>YEAR(shipments[[#This Row],[Shipdate]])</f>
        <v>2024</v>
      </c>
    </row>
    <row r="2367" spans="1:12" x14ac:dyDescent="0.3">
      <c r="A2367" t="s">
        <v>2371</v>
      </c>
      <c r="B2367" t="s">
        <v>7944</v>
      </c>
      <c r="C2367" t="s">
        <v>7915</v>
      </c>
      <c r="D2367" t="s">
        <v>7939</v>
      </c>
      <c r="E2367" s="1">
        <v>45232</v>
      </c>
      <c r="F2367" s="6">
        <v>2164.5</v>
      </c>
      <c r="G2367">
        <v>271</v>
      </c>
      <c r="H2367" t="s">
        <v>3</v>
      </c>
      <c r="I2367">
        <f>IF(shipments[[#This Row],[Boxes]]&gt;0,shipments[[#This Row],[Amount]]/shipments[[#This Row],[Boxes]],"NA")</f>
        <v>7.9870848708487081</v>
      </c>
      <c r="J2367" t="str">
        <f>IF(shipments[[#This Row],[Order_Status]] = "Delivered","Yes","No")</f>
        <v>Yes</v>
      </c>
      <c r="K2367" t="str">
        <f>TEXT(shipments[[#This Row],[Shipdate]],"MMMM")</f>
        <v>November</v>
      </c>
      <c r="L2367">
        <f>YEAR(shipments[[#This Row],[Shipdate]])</f>
        <v>2023</v>
      </c>
    </row>
    <row r="2368" spans="1:12" x14ac:dyDescent="0.3">
      <c r="A2368" t="s">
        <v>2372</v>
      </c>
      <c r="B2368" t="s">
        <v>7944</v>
      </c>
      <c r="C2368" t="s">
        <v>7916</v>
      </c>
      <c r="D2368" t="s">
        <v>7935</v>
      </c>
      <c r="E2368" s="1">
        <v>45436</v>
      </c>
      <c r="F2368" s="6">
        <v>2936.25</v>
      </c>
      <c r="G2368">
        <v>420</v>
      </c>
      <c r="H2368" t="s">
        <v>3</v>
      </c>
      <c r="I2368">
        <f>IF(shipments[[#This Row],[Boxes]]&gt;0,shipments[[#This Row],[Amount]]/shipments[[#This Row],[Boxes]],"NA")</f>
        <v>6.9910714285714288</v>
      </c>
      <c r="J2368" t="str">
        <f>IF(shipments[[#This Row],[Order_Status]] = "Delivered","Yes","No")</f>
        <v>Yes</v>
      </c>
      <c r="K2368" t="str">
        <f>TEXT(shipments[[#This Row],[Shipdate]],"MMMM")</f>
        <v>May</v>
      </c>
      <c r="L2368">
        <f>YEAR(shipments[[#This Row],[Shipdate]])</f>
        <v>2024</v>
      </c>
    </row>
    <row r="2369" spans="1:12" x14ac:dyDescent="0.3">
      <c r="A2369" t="s">
        <v>2373</v>
      </c>
      <c r="B2369" t="s">
        <v>7944</v>
      </c>
      <c r="C2369" t="s">
        <v>7916</v>
      </c>
      <c r="D2369" t="s">
        <v>7938</v>
      </c>
      <c r="E2369" s="1">
        <v>45273</v>
      </c>
      <c r="F2369" s="6">
        <v>8583.75</v>
      </c>
      <c r="G2369">
        <v>1717</v>
      </c>
      <c r="H2369" t="s">
        <v>3</v>
      </c>
      <c r="I2369">
        <f>IF(shipments[[#This Row],[Boxes]]&gt;0,shipments[[#This Row],[Amount]]/shipments[[#This Row],[Boxes]],"NA")</f>
        <v>4.9992719860221317</v>
      </c>
      <c r="J2369" t="str">
        <f>IF(shipments[[#This Row],[Order_Status]] = "Delivered","Yes","No")</f>
        <v>Yes</v>
      </c>
      <c r="K2369" t="str">
        <f>TEXT(shipments[[#This Row],[Shipdate]],"MMMM")</f>
        <v>December</v>
      </c>
      <c r="L2369">
        <f>YEAR(shipments[[#This Row],[Shipdate]])</f>
        <v>2023</v>
      </c>
    </row>
    <row r="2370" spans="1:12" x14ac:dyDescent="0.3">
      <c r="A2370" t="s">
        <v>2374</v>
      </c>
      <c r="B2370" t="s">
        <v>7944</v>
      </c>
      <c r="C2370" t="s">
        <v>7916</v>
      </c>
      <c r="D2370" t="s">
        <v>7939</v>
      </c>
      <c r="E2370" s="1">
        <v>45321</v>
      </c>
      <c r="F2370" s="6">
        <v>6664.5</v>
      </c>
      <c r="G2370">
        <v>1111</v>
      </c>
      <c r="H2370" t="s">
        <v>3</v>
      </c>
      <c r="I2370">
        <f>IF(shipments[[#This Row],[Boxes]]&gt;0,shipments[[#This Row],[Amount]]/shipments[[#This Row],[Boxes]],"NA")</f>
        <v>5.9986498649864988</v>
      </c>
      <c r="J2370" t="str">
        <f>IF(shipments[[#This Row],[Order_Status]] = "Delivered","Yes","No")</f>
        <v>Yes</v>
      </c>
      <c r="K2370" t="str">
        <f>TEXT(shipments[[#This Row],[Shipdate]],"MMMM")</f>
        <v>January</v>
      </c>
      <c r="L2370">
        <f>YEAR(shipments[[#This Row],[Shipdate]])</f>
        <v>2024</v>
      </c>
    </row>
    <row r="2371" spans="1:12" x14ac:dyDescent="0.3">
      <c r="A2371" t="s">
        <v>2375</v>
      </c>
      <c r="B2371" t="s">
        <v>7944</v>
      </c>
      <c r="C2371" t="s">
        <v>7916</v>
      </c>
      <c r="D2371" t="s">
        <v>7938</v>
      </c>
      <c r="E2371" s="1">
        <v>45244</v>
      </c>
      <c r="F2371" s="6">
        <v>4621.5</v>
      </c>
      <c r="G2371">
        <v>925</v>
      </c>
      <c r="H2371" t="s">
        <v>3</v>
      </c>
      <c r="I2371">
        <f>IF(shipments[[#This Row],[Boxes]]&gt;0,shipments[[#This Row],[Amount]]/shipments[[#This Row],[Boxes]],"NA")</f>
        <v>4.996216216216216</v>
      </c>
      <c r="J2371" t="str">
        <f>IF(shipments[[#This Row],[Order_Status]] = "Delivered","Yes","No")</f>
        <v>Yes</v>
      </c>
      <c r="K2371" t="str">
        <f>TEXT(shipments[[#This Row],[Shipdate]],"MMMM")</f>
        <v>November</v>
      </c>
      <c r="L2371">
        <f>YEAR(shipments[[#This Row],[Shipdate]])</f>
        <v>2023</v>
      </c>
    </row>
    <row r="2372" spans="1:12" x14ac:dyDescent="0.3">
      <c r="A2372" t="s">
        <v>2376</v>
      </c>
      <c r="B2372" t="s">
        <v>7944</v>
      </c>
      <c r="C2372" t="s">
        <v>7916</v>
      </c>
      <c r="D2372" t="s">
        <v>7938</v>
      </c>
      <c r="E2372" s="1">
        <v>44960</v>
      </c>
      <c r="F2372" s="6">
        <v>5350.5</v>
      </c>
      <c r="G2372">
        <v>669</v>
      </c>
      <c r="H2372" t="s">
        <v>3</v>
      </c>
      <c r="I2372">
        <f>IF(shipments[[#This Row],[Boxes]]&gt;0,shipments[[#This Row],[Amount]]/shipments[[#This Row],[Boxes]],"NA")</f>
        <v>7.9977578475336326</v>
      </c>
      <c r="J2372" t="str">
        <f>IF(shipments[[#This Row],[Order_Status]] = "Delivered","Yes","No")</f>
        <v>Yes</v>
      </c>
      <c r="K2372" t="str">
        <f>TEXT(shipments[[#This Row],[Shipdate]],"MMMM")</f>
        <v>February</v>
      </c>
      <c r="L2372">
        <f>YEAR(shipments[[#This Row],[Shipdate]])</f>
        <v>2023</v>
      </c>
    </row>
    <row r="2373" spans="1:12" x14ac:dyDescent="0.3">
      <c r="A2373" t="s">
        <v>2377</v>
      </c>
      <c r="B2373" t="s">
        <v>7944</v>
      </c>
      <c r="C2373" t="s">
        <v>7917</v>
      </c>
      <c r="D2373" t="s">
        <v>7934</v>
      </c>
      <c r="E2373" s="1">
        <v>45233</v>
      </c>
      <c r="F2373" s="6">
        <v>7024.5</v>
      </c>
      <c r="G2373">
        <v>293</v>
      </c>
      <c r="H2373" t="s">
        <v>3</v>
      </c>
      <c r="I2373">
        <f>IF(shipments[[#This Row],[Boxes]]&gt;0,shipments[[#This Row],[Amount]]/shipments[[#This Row],[Boxes]],"NA")</f>
        <v>23.974402730375427</v>
      </c>
      <c r="J2373" t="str">
        <f>IF(shipments[[#This Row],[Order_Status]] = "Delivered","Yes","No")</f>
        <v>Yes</v>
      </c>
      <c r="K2373" t="str">
        <f>TEXT(shipments[[#This Row],[Shipdate]],"MMMM")</f>
        <v>November</v>
      </c>
      <c r="L2373">
        <f>YEAR(shipments[[#This Row],[Shipdate]])</f>
        <v>2023</v>
      </c>
    </row>
    <row r="2374" spans="1:12" x14ac:dyDescent="0.3">
      <c r="A2374" t="s">
        <v>2378</v>
      </c>
      <c r="B2374" t="s">
        <v>7944</v>
      </c>
      <c r="C2374" t="s">
        <v>7917</v>
      </c>
      <c r="D2374" t="s">
        <v>7938</v>
      </c>
      <c r="E2374" s="1">
        <v>44979</v>
      </c>
      <c r="F2374" s="6">
        <v>2913.75</v>
      </c>
      <c r="G2374">
        <v>108</v>
      </c>
      <c r="H2374" t="s">
        <v>3</v>
      </c>
      <c r="I2374">
        <f>IF(shipments[[#This Row],[Boxes]]&gt;0,shipments[[#This Row],[Amount]]/shipments[[#This Row],[Boxes]],"NA")</f>
        <v>26.979166666666668</v>
      </c>
      <c r="J2374" t="str">
        <f>IF(shipments[[#This Row],[Order_Status]] = "Delivered","Yes","No")</f>
        <v>Yes</v>
      </c>
      <c r="K2374" t="str">
        <f>TEXT(shipments[[#This Row],[Shipdate]],"MMMM")</f>
        <v>February</v>
      </c>
      <c r="L2374">
        <f>YEAR(shipments[[#This Row],[Shipdate]])</f>
        <v>2023</v>
      </c>
    </row>
    <row r="2375" spans="1:12" x14ac:dyDescent="0.3">
      <c r="A2375" s="21" t="s">
        <v>2379</v>
      </c>
      <c r="B2375" s="21" t="s">
        <v>7944</v>
      </c>
      <c r="C2375" s="21" t="s">
        <v>7917</v>
      </c>
      <c r="D2375" s="21" t="s">
        <v>7939</v>
      </c>
      <c r="E2375" s="22">
        <v>45104</v>
      </c>
      <c r="F2375" s="23">
        <v>8655.75</v>
      </c>
      <c r="G2375" s="21">
        <v>347</v>
      </c>
      <c r="H2375" s="21" t="s">
        <v>25</v>
      </c>
      <c r="I2375" s="21">
        <f>IF(shipments[[#This Row],[Boxes]]&gt;0,shipments[[#This Row],[Amount]]/shipments[[#This Row],[Boxes]],"NA")</f>
        <v>24.944524495677232</v>
      </c>
      <c r="J2375" s="21" t="str">
        <f>IF(shipments[[#This Row],[Order_Status]] = "Delivered","Yes","No")</f>
        <v>No</v>
      </c>
      <c r="K2375" s="21" t="str">
        <f>TEXT(shipments[[#This Row],[Shipdate]],"MMMM")</f>
        <v>June</v>
      </c>
      <c r="L2375" s="21">
        <f>YEAR(shipments[[#This Row],[Shipdate]])</f>
        <v>2023</v>
      </c>
    </row>
    <row r="2376" spans="1:12" x14ac:dyDescent="0.3">
      <c r="A2376" s="21" t="s">
        <v>2380</v>
      </c>
      <c r="B2376" s="21" t="s">
        <v>7944</v>
      </c>
      <c r="C2376" s="21" t="s">
        <v>7918</v>
      </c>
      <c r="D2376" s="21" t="s">
        <v>7939</v>
      </c>
      <c r="E2376" s="22">
        <v>45506</v>
      </c>
      <c r="F2376" s="23">
        <v>5523.75</v>
      </c>
      <c r="G2376" s="21">
        <v>205</v>
      </c>
      <c r="H2376" s="21" t="s">
        <v>9</v>
      </c>
      <c r="I2376" s="21">
        <f>IF(shipments[[#This Row],[Boxes]]&gt;0,shipments[[#This Row],[Amount]]/shipments[[#This Row],[Boxes]],"NA")</f>
        <v>26.945121951219512</v>
      </c>
      <c r="J2376" s="21" t="str">
        <f>IF(shipments[[#This Row],[Order_Status]] = "Delivered","Yes","No")</f>
        <v>No</v>
      </c>
      <c r="K2376" s="21" t="str">
        <f>TEXT(shipments[[#This Row],[Shipdate]],"MMMM")</f>
        <v>August</v>
      </c>
      <c r="L2376" s="21">
        <f>YEAR(shipments[[#This Row],[Shipdate]])</f>
        <v>2024</v>
      </c>
    </row>
    <row r="2377" spans="1:12" x14ac:dyDescent="0.3">
      <c r="A2377" t="s">
        <v>2381</v>
      </c>
      <c r="B2377" t="s">
        <v>7944</v>
      </c>
      <c r="C2377" t="s">
        <v>7918</v>
      </c>
      <c r="D2377" t="s">
        <v>7937</v>
      </c>
      <c r="E2377" s="1">
        <v>45049</v>
      </c>
      <c r="F2377" s="6">
        <v>6106.5</v>
      </c>
      <c r="G2377">
        <v>227</v>
      </c>
      <c r="H2377" t="s">
        <v>3</v>
      </c>
      <c r="I2377">
        <f>IF(shipments[[#This Row],[Boxes]]&gt;0,shipments[[#This Row],[Amount]]/shipments[[#This Row],[Boxes]],"NA")</f>
        <v>26.900881057268723</v>
      </c>
      <c r="J2377" t="str">
        <f>IF(shipments[[#This Row],[Order_Status]] = "Delivered","Yes","No")</f>
        <v>Yes</v>
      </c>
      <c r="K2377" t="str">
        <f>TEXT(shipments[[#This Row],[Shipdate]],"MMMM")</f>
        <v>May</v>
      </c>
      <c r="L2377">
        <f>YEAR(shipments[[#This Row],[Shipdate]])</f>
        <v>2023</v>
      </c>
    </row>
    <row r="2378" spans="1:12" x14ac:dyDescent="0.3">
      <c r="A2378" t="s">
        <v>2382</v>
      </c>
      <c r="B2378" t="s">
        <v>7944</v>
      </c>
      <c r="C2378" t="s">
        <v>7918</v>
      </c>
      <c r="D2378" t="s">
        <v>7935</v>
      </c>
      <c r="E2378" s="1">
        <v>45090</v>
      </c>
      <c r="F2378" s="6">
        <v>5060.25</v>
      </c>
      <c r="G2378">
        <v>188</v>
      </c>
      <c r="H2378" t="s">
        <v>3</v>
      </c>
      <c r="I2378">
        <f>IF(shipments[[#This Row],[Boxes]]&gt;0,shipments[[#This Row],[Amount]]/shipments[[#This Row],[Boxes]],"NA")</f>
        <v>26.916223404255319</v>
      </c>
      <c r="J2378" t="str">
        <f>IF(shipments[[#This Row],[Order_Status]] = "Delivered","Yes","No")</f>
        <v>Yes</v>
      </c>
      <c r="K2378" t="str">
        <f>TEXT(shipments[[#This Row],[Shipdate]],"MMMM")</f>
        <v>June</v>
      </c>
      <c r="L2378">
        <f>YEAR(shipments[[#This Row],[Shipdate]])</f>
        <v>2023</v>
      </c>
    </row>
    <row r="2379" spans="1:12" x14ac:dyDescent="0.3">
      <c r="A2379" t="s">
        <v>2383</v>
      </c>
      <c r="B2379" t="s">
        <v>7944</v>
      </c>
      <c r="C2379" t="s">
        <v>7919</v>
      </c>
      <c r="D2379" t="s">
        <v>7937</v>
      </c>
      <c r="E2379" s="1">
        <v>44984</v>
      </c>
      <c r="F2379" s="6">
        <v>3289.5</v>
      </c>
      <c r="G2379">
        <v>165</v>
      </c>
      <c r="H2379" t="s">
        <v>3</v>
      </c>
      <c r="I2379">
        <f>IF(shipments[[#This Row],[Boxes]]&gt;0,shipments[[#This Row],[Amount]]/shipments[[#This Row],[Boxes]],"NA")</f>
        <v>19.936363636363637</v>
      </c>
      <c r="J2379" t="str">
        <f>IF(shipments[[#This Row],[Order_Status]] = "Delivered","Yes","No")</f>
        <v>Yes</v>
      </c>
      <c r="K2379" t="str">
        <f>TEXT(shipments[[#This Row],[Shipdate]],"MMMM")</f>
        <v>February</v>
      </c>
      <c r="L2379">
        <f>YEAR(shipments[[#This Row],[Shipdate]])</f>
        <v>2023</v>
      </c>
    </row>
    <row r="2380" spans="1:12" x14ac:dyDescent="0.3">
      <c r="A2380" t="s">
        <v>2384</v>
      </c>
      <c r="B2380" t="s">
        <v>7944</v>
      </c>
      <c r="C2380" t="s">
        <v>7919</v>
      </c>
      <c r="D2380" t="s">
        <v>7938</v>
      </c>
      <c r="E2380" s="1">
        <v>45271</v>
      </c>
      <c r="F2380" s="6">
        <v>7443</v>
      </c>
      <c r="G2380">
        <v>339</v>
      </c>
      <c r="H2380" t="s">
        <v>3</v>
      </c>
      <c r="I2380">
        <f>IF(shipments[[#This Row],[Boxes]]&gt;0,shipments[[#This Row],[Amount]]/shipments[[#This Row],[Boxes]],"NA")</f>
        <v>21.955752212389381</v>
      </c>
      <c r="J2380" t="str">
        <f>IF(shipments[[#This Row],[Order_Status]] = "Delivered","Yes","No")</f>
        <v>Yes</v>
      </c>
      <c r="K2380" t="str">
        <f>TEXT(shipments[[#This Row],[Shipdate]],"MMMM")</f>
        <v>December</v>
      </c>
      <c r="L2380">
        <f>YEAR(shipments[[#This Row],[Shipdate]])</f>
        <v>2023</v>
      </c>
    </row>
    <row r="2381" spans="1:12" x14ac:dyDescent="0.3">
      <c r="A2381" t="s">
        <v>2385</v>
      </c>
      <c r="B2381" t="s">
        <v>7944</v>
      </c>
      <c r="C2381" t="s">
        <v>7919</v>
      </c>
      <c r="D2381" t="s">
        <v>7939</v>
      </c>
      <c r="E2381" s="1">
        <v>45078</v>
      </c>
      <c r="F2381" s="6">
        <v>7555.5</v>
      </c>
      <c r="G2381">
        <v>360</v>
      </c>
      <c r="H2381" t="s">
        <v>3</v>
      </c>
      <c r="I2381">
        <f>IF(shipments[[#This Row],[Boxes]]&gt;0,shipments[[#This Row],[Amount]]/shipments[[#This Row],[Boxes]],"NA")</f>
        <v>20.987500000000001</v>
      </c>
      <c r="J2381" t="str">
        <f>IF(shipments[[#This Row],[Order_Status]] = "Delivered","Yes","No")</f>
        <v>Yes</v>
      </c>
      <c r="K2381" t="str">
        <f>TEXT(shipments[[#This Row],[Shipdate]],"MMMM")</f>
        <v>June</v>
      </c>
      <c r="L2381">
        <f>YEAR(shipments[[#This Row],[Shipdate]])</f>
        <v>2023</v>
      </c>
    </row>
    <row r="2382" spans="1:12" x14ac:dyDescent="0.3">
      <c r="A2382" s="21" t="s">
        <v>2386</v>
      </c>
      <c r="B2382" s="21" t="s">
        <v>7944</v>
      </c>
      <c r="C2382" s="21" t="s">
        <v>7920</v>
      </c>
      <c r="D2382" s="21" t="s">
        <v>7934</v>
      </c>
      <c r="E2382" s="22">
        <v>45560</v>
      </c>
      <c r="F2382" s="23">
        <v>2256.75</v>
      </c>
      <c r="G2382" s="21">
        <v>119</v>
      </c>
      <c r="H2382" s="21" t="s">
        <v>16</v>
      </c>
      <c r="I2382" s="21">
        <f>IF(shipments[[#This Row],[Boxes]]&gt;0,shipments[[#This Row],[Amount]]/shipments[[#This Row],[Boxes]],"NA")</f>
        <v>18.964285714285715</v>
      </c>
      <c r="J2382" s="21" t="str">
        <f>IF(shipments[[#This Row],[Order_Status]] = "Delivered","Yes","No")</f>
        <v>No</v>
      </c>
      <c r="K2382" s="21" t="str">
        <f>TEXT(shipments[[#This Row],[Shipdate]],"MMMM")</f>
        <v>September</v>
      </c>
      <c r="L2382" s="21">
        <f>YEAR(shipments[[#This Row],[Shipdate]])</f>
        <v>2024</v>
      </c>
    </row>
    <row r="2383" spans="1:12" x14ac:dyDescent="0.3">
      <c r="A2383" t="s">
        <v>2387</v>
      </c>
      <c r="B2383" t="s">
        <v>7944</v>
      </c>
      <c r="C2383" t="s">
        <v>7920</v>
      </c>
      <c r="D2383" t="s">
        <v>7934</v>
      </c>
      <c r="E2383" s="1">
        <v>45040</v>
      </c>
      <c r="F2383" s="6">
        <v>13871.25</v>
      </c>
      <c r="G2383">
        <v>694</v>
      </c>
      <c r="H2383" t="s">
        <v>3</v>
      </c>
      <c r="I2383">
        <f>IF(shipments[[#This Row],[Boxes]]&gt;0,shipments[[#This Row],[Amount]]/shipments[[#This Row],[Boxes]],"NA")</f>
        <v>19.987391930835734</v>
      </c>
      <c r="J2383" t="str">
        <f>IF(shipments[[#This Row],[Order_Status]] = "Delivered","Yes","No")</f>
        <v>Yes</v>
      </c>
      <c r="K2383" t="str">
        <f>TEXT(shipments[[#This Row],[Shipdate]],"MMMM")</f>
        <v>April</v>
      </c>
      <c r="L2383">
        <f>YEAR(shipments[[#This Row],[Shipdate]])</f>
        <v>2023</v>
      </c>
    </row>
    <row r="2384" spans="1:12" x14ac:dyDescent="0.3">
      <c r="A2384" s="21" t="s">
        <v>2388</v>
      </c>
      <c r="B2384" s="21" t="s">
        <v>7944</v>
      </c>
      <c r="C2384" s="21" t="s">
        <v>7920</v>
      </c>
      <c r="D2384" s="21" t="s">
        <v>7938</v>
      </c>
      <c r="E2384" s="22">
        <v>45506</v>
      </c>
      <c r="F2384" s="23">
        <v>12073.5</v>
      </c>
      <c r="G2384" s="21">
        <v>636</v>
      </c>
      <c r="H2384" s="21" t="s">
        <v>9</v>
      </c>
      <c r="I2384" s="21">
        <f>IF(shipments[[#This Row],[Boxes]]&gt;0,shipments[[#This Row],[Amount]]/shipments[[#This Row],[Boxes]],"NA")</f>
        <v>18.983490566037737</v>
      </c>
      <c r="J2384" s="21" t="str">
        <f>IF(shipments[[#This Row],[Order_Status]] = "Delivered","Yes","No")</f>
        <v>No</v>
      </c>
      <c r="K2384" s="21" t="str">
        <f>TEXT(shipments[[#This Row],[Shipdate]],"MMMM")</f>
        <v>August</v>
      </c>
      <c r="L2384" s="21">
        <f>YEAR(shipments[[#This Row],[Shipdate]])</f>
        <v>2024</v>
      </c>
    </row>
    <row r="2385" spans="1:12" x14ac:dyDescent="0.3">
      <c r="A2385" t="s">
        <v>2389</v>
      </c>
      <c r="B2385" t="s">
        <v>7944</v>
      </c>
      <c r="C2385" t="s">
        <v>7921</v>
      </c>
      <c r="D2385" t="s">
        <v>7935</v>
      </c>
      <c r="E2385" s="1">
        <v>45051</v>
      </c>
      <c r="F2385" s="6">
        <v>1653.75</v>
      </c>
      <c r="G2385">
        <v>138</v>
      </c>
      <c r="H2385" t="s">
        <v>3</v>
      </c>
      <c r="I2385">
        <f>IF(shipments[[#This Row],[Boxes]]&gt;0,shipments[[#This Row],[Amount]]/shipments[[#This Row],[Boxes]],"NA")</f>
        <v>11.983695652173912</v>
      </c>
      <c r="J2385" t="str">
        <f>IF(shipments[[#This Row],[Order_Status]] = "Delivered","Yes","No")</f>
        <v>Yes</v>
      </c>
      <c r="K2385" t="str">
        <f>TEXT(shipments[[#This Row],[Shipdate]],"MMMM")</f>
        <v>May</v>
      </c>
      <c r="L2385">
        <f>YEAR(shipments[[#This Row],[Shipdate]])</f>
        <v>2023</v>
      </c>
    </row>
    <row r="2386" spans="1:12" x14ac:dyDescent="0.3">
      <c r="A2386" t="s">
        <v>2390</v>
      </c>
      <c r="B2386" t="s">
        <v>7944</v>
      </c>
      <c r="C2386" t="s">
        <v>7921</v>
      </c>
      <c r="D2386" t="s">
        <v>7939</v>
      </c>
      <c r="E2386" s="1">
        <v>45350</v>
      </c>
      <c r="F2386" s="6">
        <v>1687.5</v>
      </c>
      <c r="G2386">
        <v>113</v>
      </c>
      <c r="H2386" t="s">
        <v>3</v>
      </c>
      <c r="I2386">
        <f>IF(shipments[[#This Row],[Boxes]]&gt;0,shipments[[#This Row],[Amount]]/shipments[[#This Row],[Boxes]],"NA")</f>
        <v>14.93362831858407</v>
      </c>
      <c r="J2386" t="str">
        <f>IF(shipments[[#This Row],[Order_Status]] = "Delivered","Yes","No")</f>
        <v>Yes</v>
      </c>
      <c r="K2386" t="str">
        <f>TEXT(shipments[[#This Row],[Shipdate]],"MMMM")</f>
        <v>February</v>
      </c>
      <c r="L2386">
        <f>YEAR(shipments[[#This Row],[Shipdate]])</f>
        <v>2024</v>
      </c>
    </row>
    <row r="2387" spans="1:12" x14ac:dyDescent="0.3">
      <c r="A2387" t="s">
        <v>2391</v>
      </c>
      <c r="B2387" t="s">
        <v>7944</v>
      </c>
      <c r="C2387" t="s">
        <v>7922</v>
      </c>
      <c r="D2387" t="s">
        <v>7934</v>
      </c>
      <c r="E2387" s="1">
        <v>45114</v>
      </c>
      <c r="F2387" s="6">
        <v>9177.75</v>
      </c>
      <c r="G2387">
        <v>438</v>
      </c>
      <c r="H2387" t="s">
        <v>3</v>
      </c>
      <c r="I2387">
        <f>IF(shipments[[#This Row],[Boxes]]&gt;0,shipments[[#This Row],[Amount]]/shipments[[#This Row],[Boxes]],"NA")</f>
        <v>20.953767123287673</v>
      </c>
      <c r="J2387" t="str">
        <f>IF(shipments[[#This Row],[Order_Status]] = "Delivered","Yes","No")</f>
        <v>Yes</v>
      </c>
      <c r="K2387" t="str">
        <f>TEXT(shipments[[#This Row],[Shipdate]],"MMMM")</f>
        <v>July</v>
      </c>
      <c r="L2387">
        <f>YEAR(shipments[[#This Row],[Shipdate]])</f>
        <v>2023</v>
      </c>
    </row>
    <row r="2388" spans="1:12" x14ac:dyDescent="0.3">
      <c r="A2388" s="21" t="s">
        <v>2392</v>
      </c>
      <c r="B2388" s="21" t="s">
        <v>7944</v>
      </c>
      <c r="C2388" s="21" t="s">
        <v>7923</v>
      </c>
      <c r="D2388" s="21" t="s">
        <v>7934</v>
      </c>
      <c r="E2388" s="22">
        <v>45252</v>
      </c>
      <c r="F2388" s="23">
        <v>8192.25</v>
      </c>
      <c r="G2388" s="21">
        <v>631</v>
      </c>
      <c r="H2388" s="21" t="s">
        <v>25</v>
      </c>
      <c r="I2388" s="21">
        <f>IF(shipments[[#This Row],[Boxes]]&gt;0,shipments[[#This Row],[Amount]]/shipments[[#This Row],[Boxes]],"NA")</f>
        <v>12.982963549920761</v>
      </c>
      <c r="J2388" s="21" t="str">
        <f>IF(shipments[[#This Row],[Order_Status]] = "Delivered","Yes","No")</f>
        <v>No</v>
      </c>
      <c r="K2388" s="21" t="str">
        <f>TEXT(shipments[[#This Row],[Shipdate]],"MMMM")</f>
        <v>November</v>
      </c>
      <c r="L2388" s="21">
        <f>YEAR(shipments[[#This Row],[Shipdate]])</f>
        <v>2023</v>
      </c>
    </row>
    <row r="2389" spans="1:12" x14ac:dyDescent="0.3">
      <c r="A2389" t="s">
        <v>2393</v>
      </c>
      <c r="B2389" t="s">
        <v>7944</v>
      </c>
      <c r="C2389" t="s">
        <v>7923</v>
      </c>
      <c r="D2389" t="s">
        <v>7939</v>
      </c>
      <c r="E2389" s="1">
        <v>45443</v>
      </c>
      <c r="F2389" s="6">
        <v>870.75</v>
      </c>
      <c r="G2389">
        <v>63</v>
      </c>
      <c r="H2389" t="s">
        <v>3</v>
      </c>
      <c r="I2389">
        <f>IF(shipments[[#This Row],[Boxes]]&gt;0,shipments[[#This Row],[Amount]]/shipments[[#This Row],[Boxes]],"NA")</f>
        <v>13.821428571428571</v>
      </c>
      <c r="J2389" t="str">
        <f>IF(shipments[[#This Row],[Order_Status]] = "Delivered","Yes","No")</f>
        <v>Yes</v>
      </c>
      <c r="K2389" t="str">
        <f>TEXT(shipments[[#This Row],[Shipdate]],"MMMM")</f>
        <v>May</v>
      </c>
      <c r="L2389">
        <f>YEAR(shipments[[#This Row],[Shipdate]])</f>
        <v>2024</v>
      </c>
    </row>
    <row r="2390" spans="1:12" x14ac:dyDescent="0.3">
      <c r="A2390" t="s">
        <v>2394</v>
      </c>
      <c r="B2390" t="s">
        <v>7944</v>
      </c>
      <c r="C2390" t="s">
        <v>7924</v>
      </c>
      <c r="D2390" t="s">
        <v>7936</v>
      </c>
      <c r="E2390" s="1">
        <v>45154</v>
      </c>
      <c r="F2390" s="6">
        <v>7011</v>
      </c>
      <c r="G2390">
        <v>779</v>
      </c>
      <c r="H2390" t="s">
        <v>3</v>
      </c>
      <c r="I2390">
        <f>IF(shipments[[#This Row],[Boxes]]&gt;0,shipments[[#This Row],[Amount]]/shipments[[#This Row],[Boxes]],"NA")</f>
        <v>9</v>
      </c>
      <c r="J2390" t="str">
        <f>IF(shipments[[#This Row],[Order_Status]] = "Delivered","Yes","No")</f>
        <v>Yes</v>
      </c>
      <c r="K2390" t="str">
        <f>TEXT(shipments[[#This Row],[Shipdate]],"MMMM")</f>
        <v>August</v>
      </c>
      <c r="L2390">
        <f>YEAR(shipments[[#This Row],[Shipdate]])</f>
        <v>2023</v>
      </c>
    </row>
    <row r="2391" spans="1:12" x14ac:dyDescent="0.3">
      <c r="A2391" t="s">
        <v>2395</v>
      </c>
      <c r="B2391" t="s">
        <v>7944</v>
      </c>
      <c r="C2391" t="s">
        <v>7924</v>
      </c>
      <c r="D2391" t="s">
        <v>7934</v>
      </c>
      <c r="E2391" s="1">
        <v>45429</v>
      </c>
      <c r="F2391" s="6">
        <v>6131.25</v>
      </c>
      <c r="G2391">
        <v>682</v>
      </c>
      <c r="H2391" t="s">
        <v>3</v>
      </c>
      <c r="I2391">
        <f>IF(shipments[[#This Row],[Boxes]]&gt;0,shipments[[#This Row],[Amount]]/shipments[[#This Row],[Boxes]],"NA")</f>
        <v>8.9901026392961878</v>
      </c>
      <c r="J2391" t="str">
        <f>IF(shipments[[#This Row],[Order_Status]] = "Delivered","Yes","No")</f>
        <v>Yes</v>
      </c>
      <c r="K2391" t="str">
        <f>TEXT(shipments[[#This Row],[Shipdate]],"MMMM")</f>
        <v>May</v>
      </c>
      <c r="L2391">
        <f>YEAR(shipments[[#This Row],[Shipdate]])</f>
        <v>2024</v>
      </c>
    </row>
    <row r="2392" spans="1:12" x14ac:dyDescent="0.3">
      <c r="A2392" t="s">
        <v>2396</v>
      </c>
      <c r="B2392" t="s">
        <v>7944</v>
      </c>
      <c r="C2392" t="s">
        <v>7924</v>
      </c>
      <c r="D2392" t="s">
        <v>7935</v>
      </c>
      <c r="E2392" s="1">
        <v>45092</v>
      </c>
      <c r="F2392" s="6">
        <v>5204.25</v>
      </c>
      <c r="G2392">
        <v>651</v>
      </c>
      <c r="H2392" t="s">
        <v>3</v>
      </c>
      <c r="I2392">
        <f>IF(shipments[[#This Row],[Boxes]]&gt;0,shipments[[#This Row],[Amount]]/shipments[[#This Row],[Boxes]],"NA")</f>
        <v>7.9942396313364057</v>
      </c>
      <c r="J2392" t="str">
        <f>IF(shipments[[#This Row],[Order_Status]] = "Delivered","Yes","No")</f>
        <v>Yes</v>
      </c>
      <c r="K2392" t="str">
        <f>TEXT(shipments[[#This Row],[Shipdate]],"MMMM")</f>
        <v>June</v>
      </c>
      <c r="L2392">
        <f>YEAR(shipments[[#This Row],[Shipdate]])</f>
        <v>2023</v>
      </c>
    </row>
    <row r="2393" spans="1:12" x14ac:dyDescent="0.3">
      <c r="A2393" t="s">
        <v>2397</v>
      </c>
      <c r="B2393" t="s">
        <v>7944</v>
      </c>
      <c r="C2393" t="s">
        <v>7924</v>
      </c>
      <c r="D2393" t="s">
        <v>7935</v>
      </c>
      <c r="E2393" s="1">
        <v>45064</v>
      </c>
      <c r="F2393" s="6">
        <v>3555</v>
      </c>
      <c r="G2393">
        <v>356</v>
      </c>
      <c r="H2393" t="s">
        <v>3</v>
      </c>
      <c r="I2393">
        <f>IF(shipments[[#This Row],[Boxes]]&gt;0,shipments[[#This Row],[Amount]]/shipments[[#This Row],[Boxes]],"NA")</f>
        <v>9.9859550561797761</v>
      </c>
      <c r="J2393" t="str">
        <f>IF(shipments[[#This Row],[Order_Status]] = "Delivered","Yes","No")</f>
        <v>Yes</v>
      </c>
      <c r="K2393" t="str">
        <f>TEXT(shipments[[#This Row],[Shipdate]],"MMMM")</f>
        <v>May</v>
      </c>
      <c r="L2393">
        <f>YEAR(shipments[[#This Row],[Shipdate]])</f>
        <v>2023</v>
      </c>
    </row>
    <row r="2394" spans="1:12" x14ac:dyDescent="0.3">
      <c r="A2394" t="s">
        <v>2398</v>
      </c>
      <c r="B2394" t="s">
        <v>7944</v>
      </c>
      <c r="C2394" t="s">
        <v>7924</v>
      </c>
      <c r="D2394" t="s">
        <v>7935</v>
      </c>
      <c r="E2394" s="1">
        <v>45092</v>
      </c>
      <c r="F2394" s="6">
        <v>1723.5</v>
      </c>
      <c r="G2394">
        <v>216</v>
      </c>
      <c r="H2394" t="s">
        <v>3</v>
      </c>
      <c r="I2394">
        <f>IF(shipments[[#This Row],[Boxes]]&gt;0,shipments[[#This Row],[Amount]]/shipments[[#This Row],[Boxes]],"NA")</f>
        <v>7.979166666666667</v>
      </c>
      <c r="J2394" t="str">
        <f>IF(shipments[[#This Row],[Order_Status]] = "Delivered","Yes","No")</f>
        <v>Yes</v>
      </c>
      <c r="K2394" t="str">
        <f>TEXT(shipments[[#This Row],[Shipdate]],"MMMM")</f>
        <v>June</v>
      </c>
      <c r="L2394">
        <f>YEAR(shipments[[#This Row],[Shipdate]])</f>
        <v>2023</v>
      </c>
    </row>
    <row r="2395" spans="1:12" x14ac:dyDescent="0.3">
      <c r="A2395" t="s">
        <v>2399</v>
      </c>
      <c r="B2395" t="s">
        <v>7944</v>
      </c>
      <c r="C2395" t="s">
        <v>7925</v>
      </c>
      <c r="D2395" t="s">
        <v>7935</v>
      </c>
      <c r="E2395" s="1">
        <v>45044</v>
      </c>
      <c r="F2395" s="6">
        <v>6194.25</v>
      </c>
      <c r="G2395">
        <v>413</v>
      </c>
      <c r="H2395" t="s">
        <v>3</v>
      </c>
      <c r="I2395">
        <f>IF(shipments[[#This Row],[Boxes]]&gt;0,shipments[[#This Row],[Amount]]/shipments[[#This Row],[Boxes]],"NA")</f>
        <v>14.998184019370459</v>
      </c>
      <c r="J2395" t="str">
        <f>IF(shipments[[#This Row],[Order_Status]] = "Delivered","Yes","No")</f>
        <v>Yes</v>
      </c>
      <c r="K2395" t="str">
        <f>TEXT(shipments[[#This Row],[Shipdate]],"MMMM")</f>
        <v>April</v>
      </c>
      <c r="L2395">
        <f>YEAR(shipments[[#This Row],[Shipdate]])</f>
        <v>2023</v>
      </c>
    </row>
    <row r="2396" spans="1:12" x14ac:dyDescent="0.3">
      <c r="A2396" t="s">
        <v>2400</v>
      </c>
      <c r="B2396" t="s">
        <v>7944</v>
      </c>
      <c r="C2396" t="s">
        <v>7927</v>
      </c>
      <c r="D2396" t="s">
        <v>7935</v>
      </c>
      <c r="E2396" s="1">
        <v>45132</v>
      </c>
      <c r="F2396" s="6">
        <v>830.25</v>
      </c>
      <c r="G2396">
        <v>56</v>
      </c>
      <c r="H2396" t="s">
        <v>3</v>
      </c>
      <c r="I2396">
        <f>IF(shipments[[#This Row],[Boxes]]&gt;0,shipments[[#This Row],[Amount]]/shipments[[#This Row],[Boxes]],"NA")</f>
        <v>14.825892857142858</v>
      </c>
      <c r="J2396" t="str">
        <f>IF(shipments[[#This Row],[Order_Status]] = "Delivered","Yes","No")</f>
        <v>Yes</v>
      </c>
      <c r="K2396" t="str">
        <f>TEXT(shipments[[#This Row],[Shipdate]],"MMMM")</f>
        <v>July</v>
      </c>
      <c r="L2396">
        <f>YEAR(shipments[[#This Row],[Shipdate]])</f>
        <v>2023</v>
      </c>
    </row>
    <row r="2397" spans="1:12" x14ac:dyDescent="0.3">
      <c r="A2397" t="s">
        <v>2401</v>
      </c>
      <c r="B2397" t="s">
        <v>7944</v>
      </c>
      <c r="C2397" t="s">
        <v>7927</v>
      </c>
      <c r="D2397" t="s">
        <v>7939</v>
      </c>
      <c r="E2397" s="1">
        <v>45232</v>
      </c>
      <c r="F2397" s="6">
        <v>22.5</v>
      </c>
      <c r="G2397">
        <v>2</v>
      </c>
      <c r="H2397" t="s">
        <v>3</v>
      </c>
      <c r="I2397">
        <f>IF(shipments[[#This Row],[Boxes]]&gt;0,shipments[[#This Row],[Amount]]/shipments[[#This Row],[Boxes]],"NA")</f>
        <v>11.25</v>
      </c>
      <c r="J2397" t="str">
        <f>IF(shipments[[#This Row],[Order_Status]] = "Delivered","Yes","No")</f>
        <v>Yes</v>
      </c>
      <c r="K2397" t="str">
        <f>TEXT(shipments[[#This Row],[Shipdate]],"MMMM")</f>
        <v>November</v>
      </c>
      <c r="L2397">
        <f>YEAR(shipments[[#This Row],[Shipdate]])</f>
        <v>2023</v>
      </c>
    </row>
    <row r="2398" spans="1:12" x14ac:dyDescent="0.3">
      <c r="A2398" t="s">
        <v>2402</v>
      </c>
      <c r="B2398" t="s">
        <v>7944</v>
      </c>
      <c r="C2398" t="s">
        <v>7927</v>
      </c>
      <c r="D2398" t="s">
        <v>7934</v>
      </c>
      <c r="E2398" s="1">
        <v>45391</v>
      </c>
      <c r="F2398" s="6">
        <v>17624.25</v>
      </c>
      <c r="G2398">
        <v>1102</v>
      </c>
      <c r="H2398" t="s">
        <v>3</v>
      </c>
      <c r="I2398">
        <f>IF(shipments[[#This Row],[Boxes]]&gt;0,shipments[[#This Row],[Amount]]/shipments[[#This Row],[Boxes]],"NA")</f>
        <v>15.992967332123412</v>
      </c>
      <c r="J2398" t="str">
        <f>IF(shipments[[#This Row],[Order_Status]] = "Delivered","Yes","No")</f>
        <v>Yes</v>
      </c>
      <c r="K2398" t="str">
        <f>TEXT(shipments[[#This Row],[Shipdate]],"MMMM")</f>
        <v>April</v>
      </c>
      <c r="L2398">
        <f>YEAR(shipments[[#This Row],[Shipdate]])</f>
        <v>2024</v>
      </c>
    </row>
    <row r="2399" spans="1:12" x14ac:dyDescent="0.3">
      <c r="A2399" t="s">
        <v>2403</v>
      </c>
      <c r="B2399" t="s">
        <v>7944</v>
      </c>
      <c r="C2399" t="s">
        <v>7927</v>
      </c>
      <c r="D2399" t="s">
        <v>7935</v>
      </c>
      <c r="E2399" s="1">
        <v>45267</v>
      </c>
      <c r="F2399" s="6">
        <v>8766</v>
      </c>
      <c r="G2399">
        <v>585</v>
      </c>
      <c r="H2399" t="s">
        <v>3</v>
      </c>
      <c r="I2399">
        <f>IF(shipments[[#This Row],[Boxes]]&gt;0,shipments[[#This Row],[Amount]]/shipments[[#This Row],[Boxes]],"NA")</f>
        <v>14.984615384615385</v>
      </c>
      <c r="J2399" t="str">
        <f>IF(shipments[[#This Row],[Order_Status]] = "Delivered","Yes","No")</f>
        <v>Yes</v>
      </c>
      <c r="K2399" t="str">
        <f>TEXT(shipments[[#This Row],[Shipdate]],"MMMM")</f>
        <v>December</v>
      </c>
      <c r="L2399">
        <f>YEAR(shipments[[#This Row],[Shipdate]])</f>
        <v>2023</v>
      </c>
    </row>
    <row r="2400" spans="1:12" x14ac:dyDescent="0.3">
      <c r="A2400" t="s">
        <v>2404</v>
      </c>
      <c r="B2400" t="s">
        <v>7944</v>
      </c>
      <c r="C2400" t="s">
        <v>7927</v>
      </c>
      <c r="D2400" t="s">
        <v>7938</v>
      </c>
      <c r="E2400" s="1">
        <v>45250</v>
      </c>
      <c r="F2400" s="6">
        <v>6702.75</v>
      </c>
      <c r="G2400">
        <v>479</v>
      </c>
      <c r="H2400" t="s">
        <v>3</v>
      </c>
      <c r="I2400">
        <f>IF(shipments[[#This Row],[Boxes]]&gt;0,shipments[[#This Row],[Amount]]/shipments[[#This Row],[Boxes]],"NA")</f>
        <v>13.993215031315239</v>
      </c>
      <c r="J2400" t="str">
        <f>IF(shipments[[#This Row],[Order_Status]] = "Delivered","Yes","No")</f>
        <v>Yes</v>
      </c>
      <c r="K2400" t="str">
        <f>TEXT(shipments[[#This Row],[Shipdate]],"MMMM")</f>
        <v>November</v>
      </c>
      <c r="L2400">
        <f>YEAR(shipments[[#This Row],[Shipdate]])</f>
        <v>2023</v>
      </c>
    </row>
    <row r="2401" spans="1:12" x14ac:dyDescent="0.3">
      <c r="A2401" t="s">
        <v>2405</v>
      </c>
      <c r="B2401" t="s">
        <v>7944</v>
      </c>
      <c r="C2401" t="s">
        <v>7927</v>
      </c>
      <c r="D2401" t="s">
        <v>7938</v>
      </c>
      <c r="E2401" s="1">
        <v>45307</v>
      </c>
      <c r="F2401" s="6">
        <v>11578.5</v>
      </c>
      <c r="G2401">
        <v>644</v>
      </c>
      <c r="H2401" t="s">
        <v>3</v>
      </c>
      <c r="I2401">
        <f>IF(shipments[[#This Row],[Boxes]]&gt;0,shipments[[#This Row],[Amount]]/shipments[[#This Row],[Boxes]],"NA")</f>
        <v>17.979037267080745</v>
      </c>
      <c r="J2401" t="str">
        <f>IF(shipments[[#This Row],[Order_Status]] = "Delivered","Yes","No")</f>
        <v>Yes</v>
      </c>
      <c r="K2401" t="str">
        <f>TEXT(shipments[[#This Row],[Shipdate]],"MMMM")</f>
        <v>January</v>
      </c>
      <c r="L2401">
        <f>YEAR(shipments[[#This Row],[Shipdate]])</f>
        <v>2024</v>
      </c>
    </row>
    <row r="2402" spans="1:12" x14ac:dyDescent="0.3">
      <c r="A2402" t="s">
        <v>2406</v>
      </c>
      <c r="B2402" t="s">
        <v>7944</v>
      </c>
      <c r="C2402" t="s">
        <v>7928</v>
      </c>
      <c r="D2402" t="s">
        <v>7935</v>
      </c>
      <c r="E2402" s="1">
        <v>45188</v>
      </c>
      <c r="F2402" s="6">
        <v>488.25</v>
      </c>
      <c r="G2402">
        <v>49</v>
      </c>
      <c r="H2402" t="s">
        <v>3</v>
      </c>
      <c r="I2402">
        <f>IF(shipments[[#This Row],[Boxes]]&gt;0,shipments[[#This Row],[Amount]]/shipments[[#This Row],[Boxes]],"NA")</f>
        <v>9.9642857142857135</v>
      </c>
      <c r="J2402" t="str">
        <f>IF(shipments[[#This Row],[Order_Status]] = "Delivered","Yes","No")</f>
        <v>Yes</v>
      </c>
      <c r="K2402" t="str">
        <f>TEXT(shipments[[#This Row],[Shipdate]],"MMMM")</f>
        <v>September</v>
      </c>
      <c r="L2402">
        <f>YEAR(shipments[[#This Row],[Shipdate]])</f>
        <v>2023</v>
      </c>
    </row>
    <row r="2403" spans="1:12" x14ac:dyDescent="0.3">
      <c r="A2403" t="s">
        <v>2407</v>
      </c>
      <c r="B2403" t="s">
        <v>7944</v>
      </c>
      <c r="C2403" t="s">
        <v>7928</v>
      </c>
      <c r="D2403" t="s">
        <v>7939</v>
      </c>
      <c r="E2403" s="1">
        <v>45076</v>
      </c>
      <c r="F2403" s="6">
        <v>7276.5</v>
      </c>
      <c r="G2403">
        <v>728</v>
      </c>
      <c r="H2403" t="s">
        <v>3</v>
      </c>
      <c r="I2403">
        <f>IF(shipments[[#This Row],[Boxes]]&gt;0,shipments[[#This Row],[Amount]]/shipments[[#This Row],[Boxes]],"NA")</f>
        <v>9.9951923076923084</v>
      </c>
      <c r="J2403" t="str">
        <f>IF(shipments[[#This Row],[Order_Status]] = "Delivered","Yes","No")</f>
        <v>Yes</v>
      </c>
      <c r="K2403" t="str">
        <f>TEXT(shipments[[#This Row],[Shipdate]],"MMMM")</f>
        <v>May</v>
      </c>
      <c r="L2403">
        <f>YEAR(shipments[[#This Row],[Shipdate]])</f>
        <v>2023</v>
      </c>
    </row>
    <row r="2404" spans="1:12" x14ac:dyDescent="0.3">
      <c r="A2404" t="s">
        <v>2408</v>
      </c>
      <c r="B2404" t="s">
        <v>7944</v>
      </c>
      <c r="C2404" t="s">
        <v>7928</v>
      </c>
      <c r="D2404" t="s">
        <v>7935</v>
      </c>
      <c r="E2404" s="1">
        <v>45140</v>
      </c>
      <c r="F2404" s="6">
        <v>3712.5</v>
      </c>
      <c r="G2404">
        <v>465</v>
      </c>
      <c r="H2404" t="s">
        <v>3</v>
      </c>
      <c r="I2404">
        <f>IF(shipments[[#This Row],[Boxes]]&gt;0,shipments[[#This Row],[Amount]]/shipments[[#This Row],[Boxes]],"NA")</f>
        <v>7.9838709677419351</v>
      </c>
      <c r="J2404" t="str">
        <f>IF(shipments[[#This Row],[Order_Status]] = "Delivered","Yes","No")</f>
        <v>Yes</v>
      </c>
      <c r="K2404" t="str">
        <f>TEXT(shipments[[#This Row],[Shipdate]],"MMMM")</f>
        <v>August</v>
      </c>
      <c r="L2404">
        <f>YEAR(shipments[[#This Row],[Shipdate]])</f>
        <v>2023</v>
      </c>
    </row>
    <row r="2405" spans="1:12" x14ac:dyDescent="0.3">
      <c r="A2405" s="21" t="s">
        <v>2409</v>
      </c>
      <c r="B2405" s="21" t="s">
        <v>7944</v>
      </c>
      <c r="C2405" s="21" t="s">
        <v>7928</v>
      </c>
      <c r="D2405" s="21" t="s">
        <v>7939</v>
      </c>
      <c r="E2405" s="22">
        <v>45491</v>
      </c>
      <c r="F2405" s="23">
        <v>7985.25</v>
      </c>
      <c r="G2405" s="21">
        <v>799</v>
      </c>
      <c r="H2405" s="21" t="s">
        <v>9</v>
      </c>
      <c r="I2405" s="21">
        <f>IF(shipments[[#This Row],[Boxes]]&gt;0,shipments[[#This Row],[Amount]]/shipments[[#This Row],[Boxes]],"NA")</f>
        <v>9.9940550688360457</v>
      </c>
      <c r="J2405" s="21" t="str">
        <f>IF(shipments[[#This Row],[Order_Status]] = "Delivered","Yes","No")</f>
        <v>No</v>
      </c>
      <c r="K2405" s="21" t="str">
        <f>TEXT(shipments[[#This Row],[Shipdate]],"MMMM")</f>
        <v>July</v>
      </c>
      <c r="L2405" s="21">
        <f>YEAR(shipments[[#This Row],[Shipdate]])</f>
        <v>2024</v>
      </c>
    </row>
    <row r="2406" spans="1:12" x14ac:dyDescent="0.3">
      <c r="A2406" t="s">
        <v>2410</v>
      </c>
      <c r="B2406" t="s">
        <v>7944</v>
      </c>
      <c r="C2406" t="s">
        <v>7928</v>
      </c>
      <c r="D2406" t="s">
        <v>7934</v>
      </c>
      <c r="E2406" s="1">
        <v>44965</v>
      </c>
      <c r="F2406" s="6">
        <v>726.75</v>
      </c>
      <c r="G2406">
        <v>104</v>
      </c>
      <c r="H2406" t="s">
        <v>3</v>
      </c>
      <c r="I2406">
        <f>IF(shipments[[#This Row],[Boxes]]&gt;0,shipments[[#This Row],[Amount]]/shipments[[#This Row],[Boxes]],"NA")</f>
        <v>6.9879807692307692</v>
      </c>
      <c r="J2406" t="str">
        <f>IF(shipments[[#This Row],[Order_Status]] = "Delivered","Yes","No")</f>
        <v>Yes</v>
      </c>
      <c r="K2406" t="str">
        <f>TEXT(shipments[[#This Row],[Shipdate]],"MMMM")</f>
        <v>February</v>
      </c>
      <c r="L2406">
        <f>YEAR(shipments[[#This Row],[Shipdate]])</f>
        <v>2023</v>
      </c>
    </row>
    <row r="2407" spans="1:12" x14ac:dyDescent="0.3">
      <c r="A2407" t="s">
        <v>2411</v>
      </c>
      <c r="B2407" t="s">
        <v>7944</v>
      </c>
      <c r="C2407" t="s">
        <v>7928</v>
      </c>
      <c r="D2407" t="s">
        <v>7938</v>
      </c>
      <c r="E2407" s="1">
        <v>45104</v>
      </c>
      <c r="F2407" s="6">
        <v>7346.25</v>
      </c>
      <c r="G2407">
        <v>1050</v>
      </c>
      <c r="H2407" t="s">
        <v>3</v>
      </c>
      <c r="I2407">
        <f>IF(shipments[[#This Row],[Boxes]]&gt;0,shipments[[#This Row],[Amount]]/shipments[[#This Row],[Boxes]],"NA")</f>
        <v>6.996428571428571</v>
      </c>
      <c r="J2407" t="str">
        <f>IF(shipments[[#This Row],[Order_Status]] = "Delivered","Yes","No")</f>
        <v>Yes</v>
      </c>
      <c r="K2407" t="str">
        <f>TEXT(shipments[[#This Row],[Shipdate]],"MMMM")</f>
        <v>June</v>
      </c>
      <c r="L2407">
        <f>YEAR(shipments[[#This Row],[Shipdate]])</f>
        <v>2023</v>
      </c>
    </row>
    <row r="2408" spans="1:12" x14ac:dyDescent="0.3">
      <c r="A2408" t="s">
        <v>2412</v>
      </c>
      <c r="B2408" t="s">
        <v>7944</v>
      </c>
      <c r="C2408" t="s">
        <v>7929</v>
      </c>
      <c r="D2408" t="s">
        <v>7939</v>
      </c>
      <c r="E2408" s="1">
        <v>45226</v>
      </c>
      <c r="F2408" s="6">
        <v>3246.75</v>
      </c>
      <c r="G2408">
        <v>296</v>
      </c>
      <c r="H2408" t="s">
        <v>3</v>
      </c>
      <c r="I2408">
        <f>IF(shipments[[#This Row],[Boxes]]&gt;0,shipments[[#This Row],[Amount]]/shipments[[#This Row],[Boxes]],"NA")</f>
        <v>10.96875</v>
      </c>
      <c r="J2408" t="str">
        <f>IF(shipments[[#This Row],[Order_Status]] = "Delivered","Yes","No")</f>
        <v>Yes</v>
      </c>
      <c r="K2408" t="str">
        <f>TEXT(shipments[[#This Row],[Shipdate]],"MMMM")</f>
        <v>October</v>
      </c>
      <c r="L2408">
        <f>YEAR(shipments[[#This Row],[Shipdate]])</f>
        <v>2023</v>
      </c>
    </row>
    <row r="2409" spans="1:12" x14ac:dyDescent="0.3">
      <c r="A2409" t="s">
        <v>2413</v>
      </c>
      <c r="B2409" t="s">
        <v>7944</v>
      </c>
      <c r="C2409" t="s">
        <v>7929</v>
      </c>
      <c r="D2409" t="s">
        <v>7934</v>
      </c>
      <c r="E2409" s="1">
        <v>45021</v>
      </c>
      <c r="F2409" s="6">
        <v>281.25</v>
      </c>
      <c r="G2409">
        <v>32</v>
      </c>
      <c r="H2409" t="s">
        <v>3</v>
      </c>
      <c r="I2409">
        <f>IF(shipments[[#This Row],[Boxes]]&gt;0,shipments[[#This Row],[Amount]]/shipments[[#This Row],[Boxes]],"NA")</f>
        <v>8.7890625</v>
      </c>
      <c r="J2409" t="str">
        <f>IF(shipments[[#This Row],[Order_Status]] = "Delivered","Yes","No")</f>
        <v>Yes</v>
      </c>
      <c r="K2409" t="str">
        <f>TEXT(shipments[[#This Row],[Shipdate]],"MMMM")</f>
        <v>April</v>
      </c>
      <c r="L2409">
        <f>YEAR(shipments[[#This Row],[Shipdate]])</f>
        <v>2023</v>
      </c>
    </row>
    <row r="2410" spans="1:12" x14ac:dyDescent="0.3">
      <c r="A2410" t="s">
        <v>2414</v>
      </c>
      <c r="B2410" t="s">
        <v>7944</v>
      </c>
      <c r="C2410" t="s">
        <v>7930</v>
      </c>
      <c r="D2410" t="s">
        <v>7937</v>
      </c>
      <c r="E2410" s="1">
        <v>45363</v>
      </c>
      <c r="F2410" s="6">
        <v>569.25</v>
      </c>
      <c r="G2410">
        <v>21</v>
      </c>
      <c r="H2410" t="s">
        <v>3</v>
      </c>
      <c r="I2410">
        <f>IF(shipments[[#This Row],[Boxes]]&gt;0,shipments[[#This Row],[Amount]]/shipments[[#This Row],[Boxes]],"NA")</f>
        <v>27.107142857142858</v>
      </c>
      <c r="J2410" t="str">
        <f>IF(shipments[[#This Row],[Order_Status]] = "Delivered","Yes","No")</f>
        <v>Yes</v>
      </c>
      <c r="K2410" t="str">
        <f>TEXT(shipments[[#This Row],[Shipdate]],"MMMM")</f>
        <v>March</v>
      </c>
      <c r="L2410">
        <f>YEAR(shipments[[#This Row],[Shipdate]])</f>
        <v>2024</v>
      </c>
    </row>
    <row r="2411" spans="1:12" x14ac:dyDescent="0.3">
      <c r="A2411" t="s">
        <v>2415</v>
      </c>
      <c r="B2411" t="s">
        <v>7944</v>
      </c>
      <c r="C2411" t="s">
        <v>7931</v>
      </c>
      <c r="D2411" t="s">
        <v>7934</v>
      </c>
      <c r="E2411" s="1">
        <v>45232</v>
      </c>
      <c r="F2411" s="6">
        <v>87.75</v>
      </c>
      <c r="G2411">
        <v>8</v>
      </c>
      <c r="H2411" t="s">
        <v>3</v>
      </c>
      <c r="I2411">
        <f>IF(shipments[[#This Row],[Boxes]]&gt;0,shipments[[#This Row],[Amount]]/shipments[[#This Row],[Boxes]],"NA")</f>
        <v>10.96875</v>
      </c>
      <c r="J2411" t="str">
        <f>IF(shipments[[#This Row],[Order_Status]] = "Delivered","Yes","No")</f>
        <v>Yes</v>
      </c>
      <c r="K2411" t="str">
        <f>TEXT(shipments[[#This Row],[Shipdate]],"MMMM")</f>
        <v>November</v>
      </c>
      <c r="L2411">
        <f>YEAR(shipments[[#This Row],[Shipdate]])</f>
        <v>2023</v>
      </c>
    </row>
    <row r="2412" spans="1:12" x14ac:dyDescent="0.3">
      <c r="A2412" t="s">
        <v>2416</v>
      </c>
      <c r="B2412" t="s">
        <v>7944</v>
      </c>
      <c r="C2412" t="s">
        <v>7931</v>
      </c>
      <c r="D2412" t="s">
        <v>7938</v>
      </c>
      <c r="E2412" s="1">
        <v>45021</v>
      </c>
      <c r="F2412" s="6">
        <v>4464</v>
      </c>
      <c r="G2412">
        <v>558</v>
      </c>
      <c r="H2412" t="s">
        <v>3</v>
      </c>
      <c r="I2412">
        <f>IF(shipments[[#This Row],[Boxes]]&gt;0,shipments[[#This Row],[Amount]]/shipments[[#This Row],[Boxes]],"NA")</f>
        <v>8</v>
      </c>
      <c r="J2412" t="str">
        <f>IF(shipments[[#This Row],[Order_Status]] = "Delivered","Yes","No")</f>
        <v>Yes</v>
      </c>
      <c r="K2412" t="str">
        <f>TEXT(shipments[[#This Row],[Shipdate]],"MMMM")</f>
        <v>April</v>
      </c>
      <c r="L2412">
        <f>YEAR(shipments[[#This Row],[Shipdate]])</f>
        <v>2023</v>
      </c>
    </row>
    <row r="2413" spans="1:12" x14ac:dyDescent="0.3">
      <c r="A2413" t="s">
        <v>2417</v>
      </c>
      <c r="B2413" t="s">
        <v>7944</v>
      </c>
      <c r="C2413" t="s">
        <v>7931</v>
      </c>
      <c r="D2413" t="s">
        <v>7934</v>
      </c>
      <c r="E2413" s="1">
        <v>45125</v>
      </c>
      <c r="F2413" s="6">
        <v>8399.25</v>
      </c>
      <c r="G2413">
        <v>840</v>
      </c>
      <c r="H2413" t="s">
        <v>3</v>
      </c>
      <c r="I2413">
        <f>IF(shipments[[#This Row],[Boxes]]&gt;0,shipments[[#This Row],[Amount]]/shipments[[#This Row],[Boxes]],"NA")</f>
        <v>9.9991071428571434</v>
      </c>
      <c r="J2413" t="str">
        <f>IF(shipments[[#This Row],[Order_Status]] = "Delivered","Yes","No")</f>
        <v>Yes</v>
      </c>
      <c r="K2413" t="str">
        <f>TEXT(shipments[[#This Row],[Shipdate]],"MMMM")</f>
        <v>July</v>
      </c>
      <c r="L2413">
        <f>YEAR(shipments[[#This Row],[Shipdate]])</f>
        <v>2023</v>
      </c>
    </row>
    <row r="2414" spans="1:12" x14ac:dyDescent="0.3">
      <c r="A2414" t="s">
        <v>2418</v>
      </c>
      <c r="B2414" t="s">
        <v>7944</v>
      </c>
      <c r="C2414" t="s">
        <v>7932</v>
      </c>
      <c r="D2414" t="s">
        <v>7934</v>
      </c>
      <c r="E2414" s="1">
        <v>45462</v>
      </c>
      <c r="F2414" s="6">
        <v>2277</v>
      </c>
      <c r="G2414">
        <v>253</v>
      </c>
      <c r="H2414" t="s">
        <v>3</v>
      </c>
      <c r="I2414">
        <f>IF(shipments[[#This Row],[Boxes]]&gt;0,shipments[[#This Row],[Amount]]/shipments[[#This Row],[Boxes]],"NA")</f>
        <v>9</v>
      </c>
      <c r="J2414" t="str">
        <f>IF(shipments[[#This Row],[Order_Status]] = "Delivered","Yes","No")</f>
        <v>Yes</v>
      </c>
      <c r="K2414" t="str">
        <f>TEXT(shipments[[#This Row],[Shipdate]],"MMMM")</f>
        <v>June</v>
      </c>
      <c r="L2414">
        <f>YEAR(shipments[[#This Row],[Shipdate]])</f>
        <v>2024</v>
      </c>
    </row>
    <row r="2415" spans="1:12" x14ac:dyDescent="0.3">
      <c r="A2415" t="s">
        <v>2419</v>
      </c>
      <c r="B2415" t="s">
        <v>7944</v>
      </c>
      <c r="C2415" t="s">
        <v>7932</v>
      </c>
      <c r="D2415" t="s">
        <v>7934</v>
      </c>
      <c r="E2415" s="1">
        <v>45294</v>
      </c>
      <c r="F2415" s="6">
        <v>5656.5</v>
      </c>
      <c r="G2415">
        <v>566</v>
      </c>
      <c r="H2415" t="s">
        <v>3</v>
      </c>
      <c r="I2415">
        <f>IF(shipments[[#This Row],[Boxes]]&gt;0,shipments[[#This Row],[Amount]]/shipments[[#This Row],[Boxes]],"NA")</f>
        <v>9.9938162544169611</v>
      </c>
      <c r="J2415" t="str">
        <f>IF(shipments[[#This Row],[Order_Status]] = "Delivered","Yes","No")</f>
        <v>Yes</v>
      </c>
      <c r="K2415" t="str">
        <f>TEXT(shipments[[#This Row],[Shipdate]],"MMMM")</f>
        <v>January</v>
      </c>
      <c r="L2415">
        <f>YEAR(shipments[[#This Row],[Shipdate]])</f>
        <v>2024</v>
      </c>
    </row>
    <row r="2416" spans="1:12" x14ac:dyDescent="0.3">
      <c r="A2416" t="s">
        <v>2420</v>
      </c>
      <c r="B2416" t="s">
        <v>7944</v>
      </c>
      <c r="C2416" t="s">
        <v>7933</v>
      </c>
      <c r="D2416" t="s">
        <v>7934</v>
      </c>
      <c r="E2416" s="1">
        <v>45211</v>
      </c>
      <c r="F2416" s="6">
        <v>8725.5</v>
      </c>
      <c r="G2416">
        <v>460</v>
      </c>
      <c r="H2416" t="s">
        <v>3</v>
      </c>
      <c r="I2416">
        <f>IF(shipments[[#This Row],[Boxes]]&gt;0,shipments[[#This Row],[Amount]]/shipments[[#This Row],[Boxes]],"NA")</f>
        <v>18.968478260869563</v>
      </c>
      <c r="J2416" t="str">
        <f>IF(shipments[[#This Row],[Order_Status]] = "Delivered","Yes","No")</f>
        <v>Yes</v>
      </c>
      <c r="K2416" t="str">
        <f>TEXT(shipments[[#This Row],[Shipdate]],"MMMM")</f>
        <v>October</v>
      </c>
      <c r="L2416">
        <f>YEAR(shipments[[#This Row],[Shipdate]])</f>
        <v>2023</v>
      </c>
    </row>
    <row r="2417" spans="1:12" x14ac:dyDescent="0.3">
      <c r="A2417" t="s">
        <v>2421</v>
      </c>
      <c r="B2417" t="s">
        <v>7944</v>
      </c>
      <c r="C2417" t="s">
        <v>7933</v>
      </c>
      <c r="D2417" t="s">
        <v>7939</v>
      </c>
      <c r="E2417" s="1">
        <v>45273</v>
      </c>
      <c r="F2417" s="6">
        <v>6666.75</v>
      </c>
      <c r="G2417">
        <v>371</v>
      </c>
      <c r="H2417" t="s">
        <v>3</v>
      </c>
      <c r="I2417">
        <f>IF(shipments[[#This Row],[Boxes]]&gt;0,shipments[[#This Row],[Amount]]/shipments[[#This Row],[Boxes]],"NA")</f>
        <v>17.96967654986523</v>
      </c>
      <c r="J2417" t="str">
        <f>IF(shipments[[#This Row],[Order_Status]] = "Delivered","Yes","No")</f>
        <v>Yes</v>
      </c>
      <c r="K2417" t="str">
        <f>TEXT(shipments[[#This Row],[Shipdate]],"MMMM")</f>
        <v>December</v>
      </c>
      <c r="L2417">
        <f>YEAR(shipments[[#This Row],[Shipdate]])</f>
        <v>2023</v>
      </c>
    </row>
    <row r="2418" spans="1:12" x14ac:dyDescent="0.3">
      <c r="A2418" t="s">
        <v>2422</v>
      </c>
      <c r="B2418" t="s">
        <v>7944</v>
      </c>
      <c r="C2418" t="s">
        <v>7933</v>
      </c>
      <c r="D2418" t="s">
        <v>7935</v>
      </c>
      <c r="E2418" s="1">
        <v>45232</v>
      </c>
      <c r="F2418" s="6">
        <v>4538.25</v>
      </c>
      <c r="G2418">
        <v>253</v>
      </c>
      <c r="H2418" t="s">
        <v>3</v>
      </c>
      <c r="I2418">
        <f>IF(shipments[[#This Row],[Boxes]]&gt;0,shipments[[#This Row],[Amount]]/shipments[[#This Row],[Boxes]],"NA")</f>
        <v>17.937747035573121</v>
      </c>
      <c r="J2418" t="str">
        <f>IF(shipments[[#This Row],[Order_Status]] = "Delivered","Yes","No")</f>
        <v>Yes</v>
      </c>
      <c r="K2418" t="str">
        <f>TEXT(shipments[[#This Row],[Shipdate]],"MMMM")</f>
        <v>November</v>
      </c>
      <c r="L2418">
        <f>YEAR(shipments[[#This Row],[Shipdate]])</f>
        <v>2023</v>
      </c>
    </row>
    <row r="2419" spans="1:12" x14ac:dyDescent="0.3">
      <c r="A2419" t="s">
        <v>2423</v>
      </c>
      <c r="B2419" t="s">
        <v>7944</v>
      </c>
      <c r="C2419" t="s">
        <v>7933</v>
      </c>
      <c r="D2419" t="s">
        <v>7938</v>
      </c>
      <c r="E2419" s="1">
        <v>45461</v>
      </c>
      <c r="F2419" s="6">
        <v>6828.75</v>
      </c>
      <c r="G2419">
        <v>360</v>
      </c>
      <c r="H2419" t="s">
        <v>3</v>
      </c>
      <c r="I2419">
        <f>IF(shipments[[#This Row],[Boxes]]&gt;0,shipments[[#This Row],[Amount]]/shipments[[#This Row],[Boxes]],"NA")</f>
        <v>18.96875</v>
      </c>
      <c r="J2419" t="str">
        <f>IF(shipments[[#This Row],[Order_Status]] = "Delivered","Yes","No")</f>
        <v>Yes</v>
      </c>
      <c r="K2419" t="str">
        <f>TEXT(shipments[[#This Row],[Shipdate]],"MMMM")</f>
        <v>June</v>
      </c>
      <c r="L2419">
        <f>YEAR(shipments[[#This Row],[Shipdate]])</f>
        <v>2024</v>
      </c>
    </row>
    <row r="2420" spans="1:12" x14ac:dyDescent="0.3">
      <c r="A2420" t="s">
        <v>2424</v>
      </c>
      <c r="B2420" t="s">
        <v>7944</v>
      </c>
      <c r="C2420" t="s">
        <v>7933</v>
      </c>
      <c r="D2420" t="s">
        <v>7939</v>
      </c>
      <c r="E2420" s="1">
        <v>45233</v>
      </c>
      <c r="F2420" s="6">
        <v>7647.75</v>
      </c>
      <c r="G2420">
        <v>383</v>
      </c>
      <c r="H2420" t="s">
        <v>3</v>
      </c>
      <c r="I2420">
        <f>IF(shipments[[#This Row],[Boxes]]&gt;0,shipments[[#This Row],[Amount]]/shipments[[#This Row],[Boxes]],"NA")</f>
        <v>19.968015665796344</v>
      </c>
      <c r="J2420" t="str">
        <f>IF(shipments[[#This Row],[Order_Status]] = "Delivered","Yes","No")</f>
        <v>Yes</v>
      </c>
      <c r="K2420" t="str">
        <f>TEXT(shipments[[#This Row],[Shipdate]],"MMMM")</f>
        <v>November</v>
      </c>
      <c r="L2420">
        <f>YEAR(shipments[[#This Row],[Shipdate]])</f>
        <v>2023</v>
      </c>
    </row>
    <row r="2421" spans="1:12" x14ac:dyDescent="0.3">
      <c r="A2421" t="s">
        <v>2425</v>
      </c>
      <c r="B2421" t="s">
        <v>7944</v>
      </c>
      <c r="C2421" t="s">
        <v>7933</v>
      </c>
      <c r="D2421" t="s">
        <v>7934</v>
      </c>
      <c r="E2421" s="1">
        <v>45216</v>
      </c>
      <c r="F2421" s="6">
        <v>1383.75</v>
      </c>
      <c r="G2421">
        <v>63</v>
      </c>
      <c r="H2421" t="s">
        <v>3</v>
      </c>
      <c r="I2421">
        <f>IF(shipments[[#This Row],[Boxes]]&gt;0,shipments[[#This Row],[Amount]]/shipments[[#This Row],[Boxes]],"NA")</f>
        <v>21.964285714285715</v>
      </c>
      <c r="J2421" t="str">
        <f>IF(shipments[[#This Row],[Order_Status]] = "Delivered","Yes","No")</f>
        <v>Yes</v>
      </c>
      <c r="K2421" t="str">
        <f>TEXT(shipments[[#This Row],[Shipdate]],"MMMM")</f>
        <v>October</v>
      </c>
      <c r="L2421">
        <f>YEAR(shipments[[#This Row],[Shipdate]])</f>
        <v>2023</v>
      </c>
    </row>
    <row r="2422" spans="1:12" x14ac:dyDescent="0.3">
      <c r="A2422" t="s">
        <v>2426</v>
      </c>
      <c r="B2422" t="s">
        <v>7944</v>
      </c>
      <c r="C2422" t="s">
        <v>7933</v>
      </c>
      <c r="D2422" t="s">
        <v>7937</v>
      </c>
      <c r="E2422" s="1">
        <v>45110</v>
      </c>
      <c r="F2422" s="6">
        <v>12208.5</v>
      </c>
      <c r="G2422">
        <v>582</v>
      </c>
      <c r="H2422" t="s">
        <v>3</v>
      </c>
      <c r="I2422">
        <f>IF(shipments[[#This Row],[Boxes]]&gt;0,shipments[[#This Row],[Amount]]/shipments[[#This Row],[Boxes]],"NA")</f>
        <v>20.976804123711339</v>
      </c>
      <c r="J2422" t="str">
        <f>IF(shipments[[#This Row],[Order_Status]] = "Delivered","Yes","No")</f>
        <v>Yes</v>
      </c>
      <c r="K2422" t="str">
        <f>TEXT(shipments[[#This Row],[Shipdate]],"MMMM")</f>
        <v>July</v>
      </c>
      <c r="L2422">
        <f>YEAR(shipments[[#This Row],[Shipdate]])</f>
        <v>2023</v>
      </c>
    </row>
    <row r="2423" spans="1:12" x14ac:dyDescent="0.3">
      <c r="A2423" t="s">
        <v>2427</v>
      </c>
      <c r="B2423" t="s">
        <v>7944</v>
      </c>
      <c r="C2423" t="s">
        <v>7933</v>
      </c>
      <c r="D2423" t="s">
        <v>7938</v>
      </c>
      <c r="E2423" s="1">
        <v>44930</v>
      </c>
      <c r="F2423" s="6">
        <v>5413.5</v>
      </c>
      <c r="G2423">
        <v>285</v>
      </c>
      <c r="H2423" t="s">
        <v>3</v>
      </c>
      <c r="I2423">
        <f>IF(shipments[[#This Row],[Boxes]]&gt;0,shipments[[#This Row],[Amount]]/shipments[[#This Row],[Boxes]],"NA")</f>
        <v>18.994736842105262</v>
      </c>
      <c r="J2423" t="str">
        <f>IF(shipments[[#This Row],[Order_Status]] = "Delivered","Yes","No")</f>
        <v>Yes</v>
      </c>
      <c r="K2423" t="str">
        <f>TEXT(shipments[[#This Row],[Shipdate]],"MMMM")</f>
        <v>January</v>
      </c>
      <c r="L2423">
        <f>YEAR(shipments[[#This Row],[Shipdate]])</f>
        <v>2023</v>
      </c>
    </row>
    <row r="2424" spans="1:12" x14ac:dyDescent="0.3">
      <c r="A2424" t="s">
        <v>2428</v>
      </c>
      <c r="B2424" t="s">
        <v>7944</v>
      </c>
      <c r="C2424" t="s">
        <v>7912</v>
      </c>
      <c r="D2424" t="s">
        <v>7939</v>
      </c>
      <c r="E2424" s="1">
        <v>44958</v>
      </c>
      <c r="F2424" s="6">
        <v>3523.5</v>
      </c>
      <c r="G2424">
        <v>221</v>
      </c>
      <c r="H2424" t="s">
        <v>3</v>
      </c>
      <c r="I2424">
        <f>IF(shipments[[#This Row],[Boxes]]&gt;0,shipments[[#This Row],[Amount]]/shipments[[#This Row],[Boxes]],"NA")</f>
        <v>15.94343891402715</v>
      </c>
      <c r="J2424" t="str">
        <f>IF(shipments[[#This Row],[Order_Status]] = "Delivered","Yes","No")</f>
        <v>Yes</v>
      </c>
      <c r="K2424" t="str">
        <f>TEXT(shipments[[#This Row],[Shipdate]],"MMMM")</f>
        <v>February</v>
      </c>
      <c r="L2424">
        <f>YEAR(shipments[[#This Row],[Shipdate]])</f>
        <v>2023</v>
      </c>
    </row>
    <row r="2425" spans="1:12" x14ac:dyDescent="0.3">
      <c r="A2425" s="21" t="s">
        <v>2429</v>
      </c>
      <c r="B2425" s="21" t="s">
        <v>7944</v>
      </c>
      <c r="C2425" s="21" t="s">
        <v>7912</v>
      </c>
      <c r="D2425" s="21" t="s">
        <v>7935</v>
      </c>
      <c r="E2425" s="22">
        <v>45355</v>
      </c>
      <c r="F2425" s="23">
        <v>6864.75</v>
      </c>
      <c r="G2425" s="21">
        <v>458</v>
      </c>
      <c r="H2425" s="21" t="s">
        <v>25</v>
      </c>
      <c r="I2425" s="21">
        <f>IF(shipments[[#This Row],[Boxes]]&gt;0,shipments[[#This Row],[Amount]]/shipments[[#This Row],[Boxes]],"NA")</f>
        <v>14.988537117903929</v>
      </c>
      <c r="J2425" s="21" t="str">
        <f>IF(shipments[[#This Row],[Order_Status]] = "Delivered","Yes","No")</f>
        <v>No</v>
      </c>
      <c r="K2425" s="21" t="str">
        <f>TEXT(shipments[[#This Row],[Shipdate]],"MMMM")</f>
        <v>March</v>
      </c>
      <c r="L2425" s="21">
        <f>YEAR(shipments[[#This Row],[Shipdate]])</f>
        <v>2024</v>
      </c>
    </row>
    <row r="2426" spans="1:12" x14ac:dyDescent="0.3">
      <c r="A2426" s="21" t="s">
        <v>2430</v>
      </c>
      <c r="B2426" s="21" t="s">
        <v>7944</v>
      </c>
      <c r="C2426" s="21" t="s">
        <v>7912</v>
      </c>
      <c r="D2426" s="21" t="s">
        <v>7938</v>
      </c>
      <c r="E2426" s="22">
        <v>45243</v>
      </c>
      <c r="F2426" s="23">
        <v>5487.75</v>
      </c>
      <c r="G2426" s="21">
        <v>423</v>
      </c>
      <c r="H2426" s="21" t="s">
        <v>25</v>
      </c>
      <c r="I2426" s="21">
        <f>IF(shipments[[#This Row],[Boxes]]&gt;0,shipments[[#This Row],[Amount]]/shipments[[#This Row],[Boxes]],"NA")</f>
        <v>12.973404255319149</v>
      </c>
      <c r="J2426" s="21" t="str">
        <f>IF(shipments[[#This Row],[Order_Status]] = "Delivered","Yes","No")</f>
        <v>No</v>
      </c>
      <c r="K2426" s="21" t="str">
        <f>TEXT(shipments[[#This Row],[Shipdate]],"MMMM")</f>
        <v>November</v>
      </c>
      <c r="L2426" s="21">
        <f>YEAR(shipments[[#This Row],[Shipdate]])</f>
        <v>2023</v>
      </c>
    </row>
    <row r="2427" spans="1:12" x14ac:dyDescent="0.3">
      <c r="A2427" t="s">
        <v>2431</v>
      </c>
      <c r="B2427" t="s">
        <v>7944</v>
      </c>
      <c r="C2427" t="s">
        <v>7912</v>
      </c>
      <c r="D2427" t="s">
        <v>7938</v>
      </c>
      <c r="E2427" s="1">
        <v>45180</v>
      </c>
      <c r="F2427" s="6">
        <v>3690</v>
      </c>
      <c r="G2427">
        <v>284</v>
      </c>
      <c r="H2427" t="s">
        <v>3</v>
      </c>
      <c r="I2427">
        <f>IF(shipments[[#This Row],[Boxes]]&gt;0,shipments[[#This Row],[Amount]]/shipments[[#This Row],[Boxes]],"NA")</f>
        <v>12.992957746478874</v>
      </c>
      <c r="J2427" t="str">
        <f>IF(shipments[[#This Row],[Order_Status]] = "Delivered","Yes","No")</f>
        <v>Yes</v>
      </c>
      <c r="K2427" t="str">
        <f>TEXT(shipments[[#This Row],[Shipdate]],"MMMM")</f>
        <v>September</v>
      </c>
      <c r="L2427">
        <f>YEAR(shipments[[#This Row],[Shipdate]])</f>
        <v>2023</v>
      </c>
    </row>
    <row r="2428" spans="1:12" x14ac:dyDescent="0.3">
      <c r="A2428" s="21" t="s">
        <v>2432</v>
      </c>
      <c r="B2428" s="21" t="s">
        <v>7944</v>
      </c>
      <c r="C2428" s="21" t="s">
        <v>7914</v>
      </c>
      <c r="D2428" s="21" t="s">
        <v>7935</v>
      </c>
      <c r="E2428" s="22">
        <v>45561</v>
      </c>
      <c r="F2428" s="23">
        <v>13263.75</v>
      </c>
      <c r="G2428" s="21">
        <v>1021</v>
      </c>
      <c r="H2428" s="21" t="s">
        <v>16</v>
      </c>
      <c r="I2428" s="21">
        <f>IF(shipments[[#This Row],[Boxes]]&gt;0,shipments[[#This Row],[Amount]]/shipments[[#This Row],[Boxes]],"NA")</f>
        <v>12.990940254652301</v>
      </c>
      <c r="J2428" s="21" t="str">
        <f>IF(shipments[[#This Row],[Order_Status]] = "Delivered","Yes","No")</f>
        <v>No</v>
      </c>
      <c r="K2428" s="21" t="str">
        <f>TEXT(shipments[[#This Row],[Shipdate]],"MMMM")</f>
        <v>September</v>
      </c>
      <c r="L2428" s="21">
        <f>YEAR(shipments[[#This Row],[Shipdate]])</f>
        <v>2024</v>
      </c>
    </row>
    <row r="2429" spans="1:12" x14ac:dyDescent="0.3">
      <c r="A2429" t="s">
        <v>2433</v>
      </c>
      <c r="B2429" t="s">
        <v>7944</v>
      </c>
      <c r="C2429" t="s">
        <v>7914</v>
      </c>
      <c r="D2429" t="s">
        <v>7935</v>
      </c>
      <c r="E2429" s="1">
        <v>45208</v>
      </c>
      <c r="F2429" s="6">
        <v>567</v>
      </c>
      <c r="G2429">
        <v>52</v>
      </c>
      <c r="H2429" t="s">
        <v>3</v>
      </c>
      <c r="I2429">
        <f>IF(shipments[[#This Row],[Boxes]]&gt;0,shipments[[#This Row],[Amount]]/shipments[[#This Row],[Boxes]],"NA")</f>
        <v>10.903846153846153</v>
      </c>
      <c r="J2429" t="str">
        <f>IF(shipments[[#This Row],[Order_Status]] = "Delivered","Yes","No")</f>
        <v>Yes</v>
      </c>
      <c r="K2429" t="str">
        <f>TEXT(shipments[[#This Row],[Shipdate]],"MMMM")</f>
        <v>October</v>
      </c>
      <c r="L2429">
        <f>YEAR(shipments[[#This Row],[Shipdate]])</f>
        <v>2023</v>
      </c>
    </row>
    <row r="2430" spans="1:12" x14ac:dyDescent="0.3">
      <c r="A2430" t="s">
        <v>2434</v>
      </c>
      <c r="B2430" t="s">
        <v>7944</v>
      </c>
      <c r="C2430" t="s">
        <v>7915</v>
      </c>
      <c r="D2430" t="s">
        <v>7934</v>
      </c>
      <c r="E2430" s="1">
        <v>45005</v>
      </c>
      <c r="F2430" s="6">
        <v>5222.25</v>
      </c>
      <c r="G2430">
        <v>747</v>
      </c>
      <c r="H2430" t="s">
        <v>3</v>
      </c>
      <c r="I2430">
        <f>IF(shipments[[#This Row],[Boxes]]&gt;0,shipments[[#This Row],[Amount]]/shipments[[#This Row],[Boxes]],"NA")</f>
        <v>6.9909638554216871</v>
      </c>
      <c r="J2430" t="str">
        <f>IF(shipments[[#This Row],[Order_Status]] = "Delivered","Yes","No")</f>
        <v>Yes</v>
      </c>
      <c r="K2430" t="str">
        <f>TEXT(shipments[[#This Row],[Shipdate]],"MMMM")</f>
        <v>March</v>
      </c>
      <c r="L2430">
        <f>YEAR(shipments[[#This Row],[Shipdate]])</f>
        <v>2023</v>
      </c>
    </row>
    <row r="2431" spans="1:12" x14ac:dyDescent="0.3">
      <c r="A2431" t="s">
        <v>2435</v>
      </c>
      <c r="B2431" t="s">
        <v>7944</v>
      </c>
      <c r="C2431" t="s">
        <v>7915</v>
      </c>
      <c r="D2431" t="s">
        <v>7939</v>
      </c>
      <c r="E2431" s="1">
        <v>45037</v>
      </c>
      <c r="F2431" s="6">
        <v>1509.75</v>
      </c>
      <c r="G2431">
        <v>189</v>
      </c>
      <c r="H2431" t="s">
        <v>3</v>
      </c>
      <c r="I2431">
        <f>IF(shipments[[#This Row],[Boxes]]&gt;0,shipments[[#This Row],[Amount]]/shipments[[#This Row],[Boxes]],"NA")</f>
        <v>7.9880952380952381</v>
      </c>
      <c r="J2431" t="str">
        <f>IF(shipments[[#This Row],[Order_Status]] = "Delivered","Yes","No")</f>
        <v>Yes</v>
      </c>
      <c r="K2431" t="str">
        <f>TEXT(shipments[[#This Row],[Shipdate]],"MMMM")</f>
        <v>April</v>
      </c>
      <c r="L2431">
        <f>YEAR(shipments[[#This Row],[Shipdate]])</f>
        <v>2023</v>
      </c>
    </row>
    <row r="2432" spans="1:12" x14ac:dyDescent="0.3">
      <c r="A2432" t="s">
        <v>2436</v>
      </c>
      <c r="B2432" t="s">
        <v>7944</v>
      </c>
      <c r="C2432" t="s">
        <v>7915</v>
      </c>
      <c r="D2432" t="s">
        <v>7935</v>
      </c>
      <c r="E2432" s="1">
        <v>45265</v>
      </c>
      <c r="F2432" s="6">
        <v>2823.75</v>
      </c>
      <c r="G2432">
        <v>404</v>
      </c>
      <c r="H2432" t="s">
        <v>3</v>
      </c>
      <c r="I2432">
        <f>IF(shipments[[#This Row],[Boxes]]&gt;0,shipments[[#This Row],[Amount]]/shipments[[#This Row],[Boxes]],"NA")</f>
        <v>6.9894801980198018</v>
      </c>
      <c r="J2432" t="str">
        <f>IF(shipments[[#This Row],[Order_Status]] = "Delivered","Yes","No")</f>
        <v>Yes</v>
      </c>
      <c r="K2432" t="str">
        <f>TEXT(shipments[[#This Row],[Shipdate]],"MMMM")</f>
        <v>December</v>
      </c>
      <c r="L2432">
        <f>YEAR(shipments[[#This Row],[Shipdate]])</f>
        <v>2023</v>
      </c>
    </row>
    <row r="2433" spans="1:12" x14ac:dyDescent="0.3">
      <c r="A2433" s="21" t="s">
        <v>2437</v>
      </c>
      <c r="B2433" s="21" t="s">
        <v>7944</v>
      </c>
      <c r="C2433" s="21" t="s">
        <v>7915</v>
      </c>
      <c r="D2433" s="21" t="s">
        <v>7935</v>
      </c>
      <c r="E2433" s="22">
        <v>45561</v>
      </c>
      <c r="F2433" s="23">
        <v>18202.5</v>
      </c>
      <c r="G2433" s="21">
        <v>2601</v>
      </c>
      <c r="H2433" s="21" t="s">
        <v>16</v>
      </c>
      <c r="I2433" s="21">
        <f>IF(shipments[[#This Row],[Boxes]]&gt;0,shipments[[#This Row],[Amount]]/shipments[[#This Row],[Boxes]],"NA")</f>
        <v>6.9982698961937713</v>
      </c>
      <c r="J2433" s="21" t="str">
        <f>IF(shipments[[#This Row],[Order_Status]] = "Delivered","Yes","No")</f>
        <v>No</v>
      </c>
      <c r="K2433" s="21" t="str">
        <f>TEXT(shipments[[#This Row],[Shipdate]],"MMMM")</f>
        <v>September</v>
      </c>
      <c r="L2433" s="21">
        <f>YEAR(shipments[[#This Row],[Shipdate]])</f>
        <v>2024</v>
      </c>
    </row>
    <row r="2434" spans="1:12" x14ac:dyDescent="0.3">
      <c r="A2434" t="s">
        <v>2438</v>
      </c>
      <c r="B2434" t="s">
        <v>7944</v>
      </c>
      <c r="C2434" t="s">
        <v>7915</v>
      </c>
      <c r="D2434" t="s">
        <v>7937</v>
      </c>
      <c r="E2434" s="1">
        <v>44937</v>
      </c>
      <c r="F2434" s="6">
        <v>85.5</v>
      </c>
      <c r="G2434">
        <v>11</v>
      </c>
      <c r="H2434" t="s">
        <v>3</v>
      </c>
      <c r="I2434">
        <f>IF(shipments[[#This Row],[Boxes]]&gt;0,shipments[[#This Row],[Amount]]/shipments[[#This Row],[Boxes]],"NA")</f>
        <v>7.7727272727272725</v>
      </c>
      <c r="J2434" t="str">
        <f>IF(shipments[[#This Row],[Order_Status]] = "Delivered","Yes","No")</f>
        <v>Yes</v>
      </c>
      <c r="K2434" t="str">
        <f>TEXT(shipments[[#This Row],[Shipdate]],"MMMM")</f>
        <v>January</v>
      </c>
      <c r="L2434">
        <f>YEAR(shipments[[#This Row],[Shipdate]])</f>
        <v>2023</v>
      </c>
    </row>
    <row r="2435" spans="1:12" x14ac:dyDescent="0.3">
      <c r="A2435" t="s">
        <v>2439</v>
      </c>
      <c r="B2435" t="s">
        <v>7944</v>
      </c>
      <c r="C2435" t="s">
        <v>7915</v>
      </c>
      <c r="D2435" t="s">
        <v>7937</v>
      </c>
      <c r="E2435" s="1">
        <v>44998</v>
      </c>
      <c r="F2435" s="6">
        <v>6072.75</v>
      </c>
      <c r="G2435">
        <v>1215</v>
      </c>
      <c r="H2435" t="s">
        <v>3</v>
      </c>
      <c r="I2435">
        <f>IF(shipments[[#This Row],[Boxes]]&gt;0,shipments[[#This Row],[Amount]]/shipments[[#This Row],[Boxes]],"NA")</f>
        <v>4.9981481481481485</v>
      </c>
      <c r="J2435" t="str">
        <f>IF(shipments[[#This Row],[Order_Status]] = "Delivered","Yes","No")</f>
        <v>Yes</v>
      </c>
      <c r="K2435" t="str">
        <f>TEXT(shipments[[#This Row],[Shipdate]],"MMMM")</f>
        <v>March</v>
      </c>
      <c r="L2435">
        <f>YEAR(shipments[[#This Row],[Shipdate]])</f>
        <v>2023</v>
      </c>
    </row>
    <row r="2436" spans="1:12" x14ac:dyDescent="0.3">
      <c r="A2436" t="s">
        <v>2440</v>
      </c>
      <c r="B2436" t="s">
        <v>7944</v>
      </c>
      <c r="C2436" t="s">
        <v>7916</v>
      </c>
      <c r="D2436" t="s">
        <v>7938</v>
      </c>
      <c r="E2436" s="1">
        <v>45331</v>
      </c>
      <c r="F2436" s="6">
        <v>7715.25</v>
      </c>
      <c r="G2436">
        <v>1544</v>
      </c>
      <c r="H2436" t="s">
        <v>3</v>
      </c>
      <c r="I2436">
        <f>IF(shipments[[#This Row],[Boxes]]&gt;0,shipments[[#This Row],[Amount]]/shipments[[#This Row],[Boxes]],"NA")</f>
        <v>4.996923575129534</v>
      </c>
      <c r="J2436" t="str">
        <f>IF(shipments[[#This Row],[Order_Status]] = "Delivered","Yes","No")</f>
        <v>Yes</v>
      </c>
      <c r="K2436" t="str">
        <f>TEXT(shipments[[#This Row],[Shipdate]],"MMMM")</f>
        <v>February</v>
      </c>
      <c r="L2436">
        <f>YEAR(shipments[[#This Row],[Shipdate]])</f>
        <v>2024</v>
      </c>
    </row>
    <row r="2437" spans="1:12" x14ac:dyDescent="0.3">
      <c r="A2437" t="s">
        <v>2441</v>
      </c>
      <c r="B2437" t="s">
        <v>7944</v>
      </c>
      <c r="C2437" t="s">
        <v>7916</v>
      </c>
      <c r="D2437" t="s">
        <v>7938</v>
      </c>
      <c r="E2437" s="1">
        <v>44966</v>
      </c>
      <c r="F2437" s="6">
        <v>3462.75</v>
      </c>
      <c r="G2437">
        <v>433</v>
      </c>
      <c r="H2437" t="s">
        <v>3</v>
      </c>
      <c r="I2437">
        <f>IF(shipments[[#This Row],[Boxes]]&gt;0,shipments[[#This Row],[Amount]]/shipments[[#This Row],[Boxes]],"NA")</f>
        <v>7.9971131639722861</v>
      </c>
      <c r="J2437" t="str">
        <f>IF(shipments[[#This Row],[Order_Status]] = "Delivered","Yes","No")</f>
        <v>Yes</v>
      </c>
      <c r="K2437" t="str">
        <f>TEXT(shipments[[#This Row],[Shipdate]],"MMMM")</f>
        <v>February</v>
      </c>
      <c r="L2437">
        <f>YEAR(shipments[[#This Row],[Shipdate]])</f>
        <v>2023</v>
      </c>
    </row>
    <row r="2438" spans="1:12" x14ac:dyDescent="0.3">
      <c r="A2438" t="s">
        <v>2442</v>
      </c>
      <c r="B2438" t="s">
        <v>7944</v>
      </c>
      <c r="C2438" t="s">
        <v>7916</v>
      </c>
      <c r="D2438" t="s">
        <v>7939</v>
      </c>
      <c r="E2438" s="1">
        <v>44951</v>
      </c>
      <c r="F2438" s="6">
        <v>13866.75</v>
      </c>
      <c r="G2438">
        <v>2774</v>
      </c>
      <c r="H2438" t="s">
        <v>3</v>
      </c>
      <c r="I2438">
        <f>IF(shipments[[#This Row],[Boxes]]&gt;0,shipments[[#This Row],[Amount]]/shipments[[#This Row],[Boxes]],"NA")</f>
        <v>4.9988284066330211</v>
      </c>
      <c r="J2438" t="str">
        <f>IF(shipments[[#This Row],[Order_Status]] = "Delivered","Yes","No")</f>
        <v>Yes</v>
      </c>
      <c r="K2438" t="str">
        <f>TEXT(shipments[[#This Row],[Shipdate]],"MMMM")</f>
        <v>January</v>
      </c>
      <c r="L2438">
        <f>YEAR(shipments[[#This Row],[Shipdate]])</f>
        <v>2023</v>
      </c>
    </row>
    <row r="2439" spans="1:12" x14ac:dyDescent="0.3">
      <c r="A2439" t="s">
        <v>2443</v>
      </c>
      <c r="B2439" t="s">
        <v>7944</v>
      </c>
      <c r="C2439" t="s">
        <v>7916</v>
      </c>
      <c r="D2439" t="s">
        <v>7938</v>
      </c>
      <c r="E2439" s="1">
        <v>44974</v>
      </c>
      <c r="F2439" s="6">
        <v>4864.5</v>
      </c>
      <c r="G2439">
        <v>811</v>
      </c>
      <c r="H2439" t="s">
        <v>3</v>
      </c>
      <c r="I2439">
        <f>IF(shipments[[#This Row],[Boxes]]&gt;0,shipments[[#This Row],[Amount]]/shipments[[#This Row],[Boxes]],"NA")</f>
        <v>5.9981504315659677</v>
      </c>
      <c r="J2439" t="str">
        <f>IF(shipments[[#This Row],[Order_Status]] = "Delivered","Yes","No")</f>
        <v>Yes</v>
      </c>
      <c r="K2439" t="str">
        <f>TEXT(shipments[[#This Row],[Shipdate]],"MMMM")</f>
        <v>February</v>
      </c>
      <c r="L2439">
        <f>YEAR(shipments[[#This Row],[Shipdate]])</f>
        <v>2023</v>
      </c>
    </row>
    <row r="2440" spans="1:12" x14ac:dyDescent="0.3">
      <c r="A2440" s="21" t="s">
        <v>2444</v>
      </c>
      <c r="B2440" s="21" t="s">
        <v>7944</v>
      </c>
      <c r="C2440" s="21" t="s">
        <v>7916</v>
      </c>
      <c r="D2440" s="21" t="s">
        <v>7938</v>
      </c>
      <c r="E2440" s="22">
        <v>45547</v>
      </c>
      <c r="F2440" s="23">
        <v>924.75</v>
      </c>
      <c r="G2440" s="21">
        <v>133</v>
      </c>
      <c r="H2440" s="21" t="s">
        <v>16</v>
      </c>
      <c r="I2440" s="21">
        <f>IF(shipments[[#This Row],[Boxes]]&gt;0,shipments[[#This Row],[Amount]]/shipments[[#This Row],[Boxes]],"NA")</f>
        <v>6.9530075187969924</v>
      </c>
      <c r="J2440" s="21" t="str">
        <f>IF(shipments[[#This Row],[Order_Status]] = "Delivered","Yes","No")</f>
        <v>No</v>
      </c>
      <c r="K2440" s="21" t="str">
        <f>TEXT(shipments[[#This Row],[Shipdate]],"MMMM")</f>
        <v>September</v>
      </c>
      <c r="L2440" s="21">
        <f>YEAR(shipments[[#This Row],[Shipdate]])</f>
        <v>2024</v>
      </c>
    </row>
    <row r="2441" spans="1:12" x14ac:dyDescent="0.3">
      <c r="A2441" t="s">
        <v>2445</v>
      </c>
      <c r="B2441" t="s">
        <v>7944</v>
      </c>
      <c r="C2441" t="s">
        <v>7917</v>
      </c>
      <c r="D2441" t="s">
        <v>7935</v>
      </c>
      <c r="E2441" s="1">
        <v>45140</v>
      </c>
      <c r="F2441" s="6">
        <v>5454</v>
      </c>
      <c r="G2441">
        <v>210</v>
      </c>
      <c r="H2441" t="s">
        <v>3</v>
      </c>
      <c r="I2441">
        <f>IF(shipments[[#This Row],[Boxes]]&gt;0,shipments[[#This Row],[Amount]]/shipments[[#This Row],[Boxes]],"NA")</f>
        <v>25.971428571428572</v>
      </c>
      <c r="J2441" t="str">
        <f>IF(shipments[[#This Row],[Order_Status]] = "Delivered","Yes","No")</f>
        <v>Yes</v>
      </c>
      <c r="K2441" t="str">
        <f>TEXT(shipments[[#This Row],[Shipdate]],"MMMM")</f>
        <v>August</v>
      </c>
      <c r="L2441">
        <f>YEAR(shipments[[#This Row],[Shipdate]])</f>
        <v>2023</v>
      </c>
    </row>
    <row r="2442" spans="1:12" x14ac:dyDescent="0.3">
      <c r="A2442" t="s">
        <v>2446</v>
      </c>
      <c r="B2442" t="s">
        <v>7944</v>
      </c>
      <c r="C2442" t="s">
        <v>7918</v>
      </c>
      <c r="D2442" t="s">
        <v>7937</v>
      </c>
      <c r="E2442" s="1">
        <v>45292</v>
      </c>
      <c r="F2442" s="6">
        <v>3771</v>
      </c>
      <c r="G2442">
        <v>135</v>
      </c>
      <c r="H2442" t="s">
        <v>3</v>
      </c>
      <c r="I2442">
        <f>IF(shipments[[#This Row],[Boxes]]&gt;0,shipments[[#This Row],[Amount]]/shipments[[#This Row],[Boxes]],"NA")</f>
        <v>27.933333333333334</v>
      </c>
      <c r="J2442" t="str">
        <f>IF(shipments[[#This Row],[Order_Status]] = "Delivered","Yes","No")</f>
        <v>Yes</v>
      </c>
      <c r="K2442" t="str">
        <f>TEXT(shipments[[#This Row],[Shipdate]],"MMMM")</f>
        <v>January</v>
      </c>
      <c r="L2442">
        <f>YEAR(shipments[[#This Row],[Shipdate]])</f>
        <v>2024</v>
      </c>
    </row>
    <row r="2443" spans="1:12" x14ac:dyDescent="0.3">
      <c r="A2443" t="s">
        <v>2447</v>
      </c>
      <c r="B2443" t="s">
        <v>7944</v>
      </c>
      <c r="C2443" t="s">
        <v>7918</v>
      </c>
      <c r="D2443" t="s">
        <v>7934</v>
      </c>
      <c r="E2443" s="1">
        <v>45323</v>
      </c>
      <c r="F2443" s="6">
        <v>5323.5</v>
      </c>
      <c r="G2443">
        <v>191</v>
      </c>
      <c r="H2443" t="s">
        <v>3</v>
      </c>
      <c r="I2443">
        <f>IF(shipments[[#This Row],[Boxes]]&gt;0,shipments[[#This Row],[Amount]]/shipments[[#This Row],[Boxes]],"NA")</f>
        <v>27.8717277486911</v>
      </c>
      <c r="J2443" t="str">
        <f>IF(shipments[[#This Row],[Order_Status]] = "Delivered","Yes","No")</f>
        <v>Yes</v>
      </c>
      <c r="K2443" t="str">
        <f>TEXT(shipments[[#This Row],[Shipdate]],"MMMM")</f>
        <v>February</v>
      </c>
      <c r="L2443">
        <f>YEAR(shipments[[#This Row],[Shipdate]])</f>
        <v>2024</v>
      </c>
    </row>
    <row r="2444" spans="1:12" x14ac:dyDescent="0.3">
      <c r="A2444" s="21" t="s">
        <v>2448</v>
      </c>
      <c r="B2444" s="21" t="s">
        <v>7944</v>
      </c>
      <c r="C2444" s="21" t="s">
        <v>7918</v>
      </c>
      <c r="D2444" s="21" t="s">
        <v>7938</v>
      </c>
      <c r="E2444" s="22">
        <v>45495</v>
      </c>
      <c r="F2444" s="23">
        <v>6342.75</v>
      </c>
      <c r="G2444" s="21">
        <v>235</v>
      </c>
      <c r="H2444" s="21" t="s">
        <v>9</v>
      </c>
      <c r="I2444" s="21">
        <f>IF(shipments[[#This Row],[Boxes]]&gt;0,shipments[[#This Row],[Amount]]/shipments[[#This Row],[Boxes]],"NA")</f>
        <v>26.990425531914894</v>
      </c>
      <c r="J2444" s="21" t="str">
        <f>IF(shipments[[#This Row],[Order_Status]] = "Delivered","Yes","No")</f>
        <v>No</v>
      </c>
      <c r="K2444" s="21" t="str">
        <f>TEXT(shipments[[#This Row],[Shipdate]],"MMMM")</f>
        <v>July</v>
      </c>
      <c r="L2444" s="21">
        <f>YEAR(shipments[[#This Row],[Shipdate]])</f>
        <v>2024</v>
      </c>
    </row>
    <row r="2445" spans="1:12" x14ac:dyDescent="0.3">
      <c r="A2445" t="s">
        <v>2449</v>
      </c>
      <c r="B2445" t="s">
        <v>7944</v>
      </c>
      <c r="C2445" t="s">
        <v>7918</v>
      </c>
      <c r="D2445" t="s">
        <v>7935</v>
      </c>
      <c r="E2445" s="1">
        <v>45323</v>
      </c>
      <c r="F2445" s="6">
        <v>4961.25</v>
      </c>
      <c r="G2445">
        <v>178</v>
      </c>
      <c r="H2445" t="s">
        <v>3</v>
      </c>
      <c r="I2445">
        <f>IF(shipments[[#This Row],[Boxes]]&gt;0,shipments[[#This Row],[Amount]]/shipments[[#This Row],[Boxes]],"NA")</f>
        <v>27.872191011235955</v>
      </c>
      <c r="J2445" t="str">
        <f>IF(shipments[[#This Row],[Order_Status]] = "Delivered","Yes","No")</f>
        <v>Yes</v>
      </c>
      <c r="K2445" t="str">
        <f>TEXT(shipments[[#This Row],[Shipdate]],"MMMM")</f>
        <v>February</v>
      </c>
      <c r="L2445">
        <f>YEAR(shipments[[#This Row],[Shipdate]])</f>
        <v>2024</v>
      </c>
    </row>
    <row r="2446" spans="1:12" x14ac:dyDescent="0.3">
      <c r="A2446" t="s">
        <v>2450</v>
      </c>
      <c r="B2446" t="s">
        <v>7944</v>
      </c>
      <c r="C2446" t="s">
        <v>7919</v>
      </c>
      <c r="D2446" t="s">
        <v>7939</v>
      </c>
      <c r="E2446" s="1">
        <v>45114</v>
      </c>
      <c r="F2446" s="6">
        <v>4200.75</v>
      </c>
      <c r="G2446">
        <v>234</v>
      </c>
      <c r="H2446" t="s">
        <v>3</v>
      </c>
      <c r="I2446">
        <f>IF(shipments[[#This Row],[Boxes]]&gt;0,shipments[[#This Row],[Amount]]/shipments[[#This Row],[Boxes]],"NA")</f>
        <v>17.951923076923077</v>
      </c>
      <c r="J2446" t="str">
        <f>IF(shipments[[#This Row],[Order_Status]] = "Delivered","Yes","No")</f>
        <v>Yes</v>
      </c>
      <c r="K2446" t="str">
        <f>TEXT(shipments[[#This Row],[Shipdate]],"MMMM")</f>
        <v>July</v>
      </c>
      <c r="L2446">
        <f>YEAR(shipments[[#This Row],[Shipdate]])</f>
        <v>2023</v>
      </c>
    </row>
    <row r="2447" spans="1:12" x14ac:dyDescent="0.3">
      <c r="A2447" t="s">
        <v>2451</v>
      </c>
      <c r="B2447" t="s">
        <v>7944</v>
      </c>
      <c r="C2447" t="s">
        <v>7919</v>
      </c>
      <c r="D2447" t="s">
        <v>7934</v>
      </c>
      <c r="E2447" s="1">
        <v>45329</v>
      </c>
      <c r="F2447" s="6">
        <v>650.25</v>
      </c>
      <c r="G2447">
        <v>30</v>
      </c>
      <c r="H2447" t="s">
        <v>3</v>
      </c>
      <c r="I2447">
        <f>IF(shipments[[#This Row],[Boxes]]&gt;0,shipments[[#This Row],[Amount]]/shipments[[#This Row],[Boxes]],"NA")</f>
        <v>21.675000000000001</v>
      </c>
      <c r="J2447" t="str">
        <f>IF(shipments[[#This Row],[Order_Status]] = "Delivered","Yes","No")</f>
        <v>Yes</v>
      </c>
      <c r="K2447" t="str">
        <f>TEXT(shipments[[#This Row],[Shipdate]],"MMMM")</f>
        <v>February</v>
      </c>
      <c r="L2447">
        <f>YEAR(shipments[[#This Row],[Shipdate]])</f>
        <v>2024</v>
      </c>
    </row>
    <row r="2448" spans="1:12" x14ac:dyDescent="0.3">
      <c r="A2448" s="21" t="s">
        <v>2452</v>
      </c>
      <c r="B2448" s="21" t="s">
        <v>7944</v>
      </c>
      <c r="C2448" s="21" t="s">
        <v>7919</v>
      </c>
      <c r="D2448" s="21" t="s">
        <v>7935</v>
      </c>
      <c r="E2448" s="22">
        <v>45552</v>
      </c>
      <c r="F2448" s="23">
        <v>1237.5</v>
      </c>
      <c r="G2448" s="21">
        <v>59</v>
      </c>
      <c r="H2448" s="21" t="s">
        <v>16</v>
      </c>
      <c r="I2448" s="21">
        <f>IF(shipments[[#This Row],[Boxes]]&gt;0,shipments[[#This Row],[Amount]]/shipments[[#This Row],[Boxes]],"NA")</f>
        <v>20.974576271186439</v>
      </c>
      <c r="J2448" s="21" t="str">
        <f>IF(shipments[[#This Row],[Order_Status]] = "Delivered","Yes","No")</f>
        <v>No</v>
      </c>
      <c r="K2448" s="21" t="str">
        <f>TEXT(shipments[[#This Row],[Shipdate]],"MMMM")</f>
        <v>September</v>
      </c>
      <c r="L2448" s="21">
        <f>YEAR(shipments[[#This Row],[Shipdate]])</f>
        <v>2024</v>
      </c>
    </row>
    <row r="2449" spans="1:12" x14ac:dyDescent="0.3">
      <c r="A2449" s="21" t="s">
        <v>2453</v>
      </c>
      <c r="B2449" s="21" t="s">
        <v>7944</v>
      </c>
      <c r="C2449" s="21" t="s">
        <v>7919</v>
      </c>
      <c r="D2449" s="21" t="s">
        <v>7935</v>
      </c>
      <c r="E2449" s="22">
        <v>45350</v>
      </c>
      <c r="F2449" s="23">
        <v>11193.75</v>
      </c>
      <c r="G2449" s="21">
        <v>509</v>
      </c>
      <c r="H2449" s="21" t="s">
        <v>25</v>
      </c>
      <c r="I2449" s="21">
        <f>IF(shipments[[#This Row],[Boxes]]&gt;0,shipments[[#This Row],[Amount]]/shipments[[#This Row],[Boxes]],"NA")</f>
        <v>21.991650294695482</v>
      </c>
      <c r="J2449" s="21" t="str">
        <f>IF(shipments[[#This Row],[Order_Status]] = "Delivered","Yes","No")</f>
        <v>No</v>
      </c>
      <c r="K2449" s="21" t="str">
        <f>TEXT(shipments[[#This Row],[Shipdate]],"MMMM")</f>
        <v>February</v>
      </c>
      <c r="L2449" s="21">
        <f>YEAR(shipments[[#This Row],[Shipdate]])</f>
        <v>2024</v>
      </c>
    </row>
    <row r="2450" spans="1:12" x14ac:dyDescent="0.3">
      <c r="A2450" t="s">
        <v>2454</v>
      </c>
      <c r="B2450" t="s">
        <v>7944</v>
      </c>
      <c r="C2450" t="s">
        <v>7921</v>
      </c>
      <c r="D2450" t="s">
        <v>7934</v>
      </c>
      <c r="E2450" s="1">
        <v>45328</v>
      </c>
      <c r="F2450" s="6">
        <v>3595.5</v>
      </c>
      <c r="G2450">
        <v>240</v>
      </c>
      <c r="H2450" t="s">
        <v>3</v>
      </c>
      <c r="I2450">
        <f>IF(shipments[[#This Row],[Boxes]]&gt;0,shipments[[#This Row],[Amount]]/shipments[[#This Row],[Boxes]],"NA")</f>
        <v>14.981249999999999</v>
      </c>
      <c r="J2450" t="str">
        <f>IF(shipments[[#This Row],[Order_Status]] = "Delivered","Yes","No")</f>
        <v>Yes</v>
      </c>
      <c r="K2450" t="str">
        <f>TEXT(shipments[[#This Row],[Shipdate]],"MMMM")</f>
        <v>February</v>
      </c>
      <c r="L2450">
        <f>YEAR(shipments[[#This Row],[Shipdate]])</f>
        <v>2024</v>
      </c>
    </row>
    <row r="2451" spans="1:12" x14ac:dyDescent="0.3">
      <c r="A2451" t="s">
        <v>2455</v>
      </c>
      <c r="B2451" t="s">
        <v>7944</v>
      </c>
      <c r="C2451" t="s">
        <v>7921</v>
      </c>
      <c r="D2451" t="s">
        <v>7934</v>
      </c>
      <c r="E2451" s="1">
        <v>45285</v>
      </c>
      <c r="F2451" s="6">
        <v>8446.5</v>
      </c>
      <c r="G2451">
        <v>564</v>
      </c>
      <c r="H2451" t="s">
        <v>3</v>
      </c>
      <c r="I2451">
        <f>IF(shipments[[#This Row],[Boxes]]&gt;0,shipments[[#This Row],[Amount]]/shipments[[#This Row],[Boxes]],"NA")</f>
        <v>14.976063829787234</v>
      </c>
      <c r="J2451" t="str">
        <f>IF(shipments[[#This Row],[Order_Status]] = "Delivered","Yes","No")</f>
        <v>Yes</v>
      </c>
      <c r="K2451" t="str">
        <f>TEXT(shipments[[#This Row],[Shipdate]],"MMMM")</f>
        <v>December</v>
      </c>
      <c r="L2451">
        <f>YEAR(shipments[[#This Row],[Shipdate]])</f>
        <v>2023</v>
      </c>
    </row>
    <row r="2452" spans="1:12" x14ac:dyDescent="0.3">
      <c r="A2452" t="s">
        <v>2456</v>
      </c>
      <c r="B2452" t="s">
        <v>7944</v>
      </c>
      <c r="C2452" t="s">
        <v>7921</v>
      </c>
      <c r="D2452" t="s">
        <v>7934</v>
      </c>
      <c r="E2452" s="1">
        <v>45145</v>
      </c>
      <c r="F2452" s="6">
        <v>3948.75</v>
      </c>
      <c r="G2452">
        <v>304</v>
      </c>
      <c r="H2452" t="s">
        <v>3</v>
      </c>
      <c r="I2452">
        <f>IF(shipments[[#This Row],[Boxes]]&gt;0,shipments[[#This Row],[Amount]]/shipments[[#This Row],[Boxes]],"NA")</f>
        <v>12.989309210526315</v>
      </c>
      <c r="J2452" t="str">
        <f>IF(shipments[[#This Row],[Order_Status]] = "Delivered","Yes","No")</f>
        <v>Yes</v>
      </c>
      <c r="K2452" t="str">
        <f>TEXT(shipments[[#This Row],[Shipdate]],"MMMM")</f>
        <v>August</v>
      </c>
      <c r="L2452">
        <f>YEAR(shipments[[#This Row],[Shipdate]])</f>
        <v>2023</v>
      </c>
    </row>
    <row r="2453" spans="1:12" x14ac:dyDescent="0.3">
      <c r="A2453" s="21" t="s">
        <v>2457</v>
      </c>
      <c r="B2453" s="21" t="s">
        <v>7944</v>
      </c>
      <c r="C2453" s="21" t="s">
        <v>7921</v>
      </c>
      <c r="D2453" s="21" t="s">
        <v>7934</v>
      </c>
      <c r="E2453" s="22">
        <v>45454</v>
      </c>
      <c r="F2453" s="23">
        <v>4416.75</v>
      </c>
      <c r="G2453" s="21">
        <v>340</v>
      </c>
      <c r="H2453" s="21" t="s">
        <v>25</v>
      </c>
      <c r="I2453" s="21">
        <f>IF(shipments[[#This Row],[Boxes]]&gt;0,shipments[[#This Row],[Amount]]/shipments[[#This Row],[Boxes]],"NA")</f>
        <v>12.990441176470588</v>
      </c>
      <c r="J2453" s="21" t="str">
        <f>IF(shipments[[#This Row],[Order_Status]] = "Delivered","Yes","No")</f>
        <v>No</v>
      </c>
      <c r="K2453" s="21" t="str">
        <f>TEXT(shipments[[#This Row],[Shipdate]],"MMMM")</f>
        <v>June</v>
      </c>
      <c r="L2453" s="21">
        <f>YEAR(shipments[[#This Row],[Shipdate]])</f>
        <v>2024</v>
      </c>
    </row>
    <row r="2454" spans="1:12" x14ac:dyDescent="0.3">
      <c r="A2454" t="s">
        <v>2458</v>
      </c>
      <c r="B2454" t="s">
        <v>7944</v>
      </c>
      <c r="C2454" t="s">
        <v>7923</v>
      </c>
      <c r="D2454" t="s">
        <v>7938</v>
      </c>
      <c r="E2454" s="1">
        <v>45272</v>
      </c>
      <c r="F2454" s="6">
        <v>7654.5</v>
      </c>
      <c r="G2454">
        <v>547</v>
      </c>
      <c r="H2454" t="s">
        <v>3</v>
      </c>
      <c r="I2454">
        <f>IF(shipments[[#This Row],[Boxes]]&gt;0,shipments[[#This Row],[Amount]]/shipments[[#This Row],[Boxes]],"NA")</f>
        <v>13.993601462522852</v>
      </c>
      <c r="J2454" t="str">
        <f>IF(shipments[[#This Row],[Order_Status]] = "Delivered","Yes","No")</f>
        <v>Yes</v>
      </c>
      <c r="K2454" t="str">
        <f>TEXT(shipments[[#This Row],[Shipdate]],"MMMM")</f>
        <v>December</v>
      </c>
      <c r="L2454">
        <f>YEAR(shipments[[#This Row],[Shipdate]])</f>
        <v>2023</v>
      </c>
    </row>
    <row r="2455" spans="1:12" x14ac:dyDescent="0.3">
      <c r="A2455" t="s">
        <v>2459</v>
      </c>
      <c r="B2455" t="s">
        <v>7944</v>
      </c>
      <c r="C2455" t="s">
        <v>7923</v>
      </c>
      <c r="D2455" t="s">
        <v>7939</v>
      </c>
      <c r="E2455" s="1">
        <v>45380</v>
      </c>
      <c r="F2455" s="6">
        <v>11848.5</v>
      </c>
      <c r="G2455">
        <v>741</v>
      </c>
      <c r="H2455" t="s">
        <v>3</v>
      </c>
      <c r="I2455">
        <f>IF(shipments[[#This Row],[Boxes]]&gt;0,shipments[[#This Row],[Amount]]/shipments[[#This Row],[Boxes]],"NA")</f>
        <v>15.989878542510121</v>
      </c>
      <c r="J2455" t="str">
        <f>IF(shipments[[#This Row],[Order_Status]] = "Delivered","Yes","No")</f>
        <v>Yes</v>
      </c>
      <c r="K2455" t="str">
        <f>TEXT(shipments[[#This Row],[Shipdate]],"MMMM")</f>
        <v>March</v>
      </c>
      <c r="L2455">
        <f>YEAR(shipments[[#This Row],[Shipdate]])</f>
        <v>2024</v>
      </c>
    </row>
    <row r="2456" spans="1:12" x14ac:dyDescent="0.3">
      <c r="A2456" t="s">
        <v>2460</v>
      </c>
      <c r="B2456" t="s">
        <v>7944</v>
      </c>
      <c r="C2456" t="s">
        <v>7923</v>
      </c>
      <c r="D2456" t="s">
        <v>7935</v>
      </c>
      <c r="E2456" s="1">
        <v>45449</v>
      </c>
      <c r="F2456" s="6">
        <v>5872.5</v>
      </c>
      <c r="G2456">
        <v>346</v>
      </c>
      <c r="H2456" t="s">
        <v>3</v>
      </c>
      <c r="I2456">
        <f>IF(shipments[[#This Row],[Boxes]]&gt;0,shipments[[#This Row],[Amount]]/shipments[[#This Row],[Boxes]],"NA")</f>
        <v>16.972543352601157</v>
      </c>
      <c r="J2456" t="str">
        <f>IF(shipments[[#This Row],[Order_Status]] = "Delivered","Yes","No")</f>
        <v>Yes</v>
      </c>
      <c r="K2456" t="str">
        <f>TEXT(shipments[[#This Row],[Shipdate]],"MMMM")</f>
        <v>June</v>
      </c>
      <c r="L2456">
        <f>YEAR(shipments[[#This Row],[Shipdate]])</f>
        <v>2024</v>
      </c>
    </row>
    <row r="2457" spans="1:12" x14ac:dyDescent="0.3">
      <c r="A2457" t="s">
        <v>2461</v>
      </c>
      <c r="B2457" t="s">
        <v>7944</v>
      </c>
      <c r="C2457" t="s">
        <v>7923</v>
      </c>
      <c r="D2457" t="s">
        <v>7937</v>
      </c>
      <c r="E2457" s="1">
        <v>45246</v>
      </c>
      <c r="F2457" s="6">
        <v>7789.5</v>
      </c>
      <c r="G2457">
        <v>557</v>
      </c>
      <c r="H2457" t="s">
        <v>3</v>
      </c>
      <c r="I2457">
        <f>IF(shipments[[#This Row],[Boxes]]&gt;0,shipments[[#This Row],[Amount]]/shipments[[#This Row],[Boxes]],"NA")</f>
        <v>13.984739676840215</v>
      </c>
      <c r="J2457" t="str">
        <f>IF(shipments[[#This Row],[Order_Status]] = "Delivered","Yes","No")</f>
        <v>Yes</v>
      </c>
      <c r="K2457" t="str">
        <f>TEXT(shipments[[#This Row],[Shipdate]],"MMMM")</f>
        <v>November</v>
      </c>
      <c r="L2457">
        <f>YEAR(shipments[[#This Row],[Shipdate]])</f>
        <v>2023</v>
      </c>
    </row>
    <row r="2458" spans="1:12" x14ac:dyDescent="0.3">
      <c r="A2458" t="s">
        <v>2462</v>
      </c>
      <c r="B2458" t="s">
        <v>7944</v>
      </c>
      <c r="C2458" t="s">
        <v>7923</v>
      </c>
      <c r="D2458" t="s">
        <v>7938</v>
      </c>
      <c r="E2458" s="1">
        <v>45152</v>
      </c>
      <c r="F2458" s="6">
        <v>10815.75</v>
      </c>
      <c r="G2458">
        <v>722</v>
      </c>
      <c r="H2458" t="s">
        <v>3</v>
      </c>
      <c r="I2458">
        <f>IF(shipments[[#This Row],[Boxes]]&gt;0,shipments[[#This Row],[Amount]]/shipments[[#This Row],[Boxes]],"NA")</f>
        <v>14.980263157894736</v>
      </c>
      <c r="J2458" t="str">
        <f>IF(shipments[[#This Row],[Order_Status]] = "Delivered","Yes","No")</f>
        <v>Yes</v>
      </c>
      <c r="K2458" t="str">
        <f>TEXT(shipments[[#This Row],[Shipdate]],"MMMM")</f>
        <v>August</v>
      </c>
      <c r="L2458">
        <f>YEAR(shipments[[#This Row],[Shipdate]])</f>
        <v>2023</v>
      </c>
    </row>
    <row r="2459" spans="1:12" x14ac:dyDescent="0.3">
      <c r="A2459" t="s">
        <v>2463</v>
      </c>
      <c r="B2459" t="s">
        <v>7944</v>
      </c>
      <c r="C2459" t="s">
        <v>7923</v>
      </c>
      <c r="D2459" t="s">
        <v>7939</v>
      </c>
      <c r="E2459" s="1">
        <v>45205</v>
      </c>
      <c r="F2459" s="6">
        <v>5526</v>
      </c>
      <c r="G2459">
        <v>326</v>
      </c>
      <c r="H2459" t="s">
        <v>3</v>
      </c>
      <c r="I2459">
        <f>IF(shipments[[#This Row],[Boxes]]&gt;0,shipments[[#This Row],[Amount]]/shipments[[#This Row],[Boxes]],"NA")</f>
        <v>16.950920245398773</v>
      </c>
      <c r="J2459" t="str">
        <f>IF(shipments[[#This Row],[Order_Status]] = "Delivered","Yes","No")</f>
        <v>Yes</v>
      </c>
      <c r="K2459" t="str">
        <f>TEXT(shipments[[#This Row],[Shipdate]],"MMMM")</f>
        <v>October</v>
      </c>
      <c r="L2459">
        <f>YEAR(shipments[[#This Row],[Shipdate]])</f>
        <v>2023</v>
      </c>
    </row>
    <row r="2460" spans="1:12" x14ac:dyDescent="0.3">
      <c r="A2460" t="s">
        <v>2464</v>
      </c>
      <c r="B2460" t="s">
        <v>7944</v>
      </c>
      <c r="C2460" t="s">
        <v>7924</v>
      </c>
      <c r="D2460" t="s">
        <v>7938</v>
      </c>
      <c r="E2460" s="1">
        <v>45455</v>
      </c>
      <c r="F2460" s="6">
        <v>6088.5</v>
      </c>
      <c r="G2460">
        <v>870</v>
      </c>
      <c r="H2460" t="s">
        <v>3</v>
      </c>
      <c r="I2460">
        <f>IF(shipments[[#This Row],[Boxes]]&gt;0,shipments[[#This Row],[Amount]]/shipments[[#This Row],[Boxes]],"NA")</f>
        <v>6.9982758620689651</v>
      </c>
      <c r="J2460" t="str">
        <f>IF(shipments[[#This Row],[Order_Status]] = "Delivered","Yes","No")</f>
        <v>Yes</v>
      </c>
      <c r="K2460" t="str">
        <f>TEXT(shipments[[#This Row],[Shipdate]],"MMMM")</f>
        <v>June</v>
      </c>
      <c r="L2460">
        <f>YEAR(shipments[[#This Row],[Shipdate]])</f>
        <v>2024</v>
      </c>
    </row>
    <row r="2461" spans="1:12" x14ac:dyDescent="0.3">
      <c r="A2461" t="s">
        <v>2465</v>
      </c>
      <c r="B2461" t="s">
        <v>7944</v>
      </c>
      <c r="C2461" t="s">
        <v>7924</v>
      </c>
      <c r="D2461" t="s">
        <v>7935</v>
      </c>
      <c r="E2461" s="1">
        <v>45266</v>
      </c>
      <c r="F2461" s="6">
        <v>3480.75</v>
      </c>
      <c r="G2461">
        <v>387</v>
      </c>
      <c r="H2461" t="s">
        <v>3</v>
      </c>
      <c r="I2461">
        <f>IF(shipments[[#This Row],[Boxes]]&gt;0,shipments[[#This Row],[Amount]]/shipments[[#This Row],[Boxes]],"NA")</f>
        <v>8.9941860465116275</v>
      </c>
      <c r="J2461" t="str">
        <f>IF(shipments[[#This Row],[Order_Status]] = "Delivered","Yes","No")</f>
        <v>Yes</v>
      </c>
      <c r="K2461" t="str">
        <f>TEXT(shipments[[#This Row],[Shipdate]],"MMMM")</f>
        <v>December</v>
      </c>
      <c r="L2461">
        <f>YEAR(shipments[[#This Row],[Shipdate]])</f>
        <v>2023</v>
      </c>
    </row>
    <row r="2462" spans="1:12" x14ac:dyDescent="0.3">
      <c r="A2462" t="s">
        <v>2466</v>
      </c>
      <c r="B2462" t="s">
        <v>7944</v>
      </c>
      <c r="C2462" t="s">
        <v>7924</v>
      </c>
      <c r="D2462" t="s">
        <v>7935</v>
      </c>
      <c r="E2462" s="1">
        <v>45238</v>
      </c>
      <c r="F2462" s="6">
        <v>8568</v>
      </c>
      <c r="G2462">
        <v>1428</v>
      </c>
      <c r="H2462" t="s">
        <v>3</v>
      </c>
      <c r="I2462">
        <f>IF(shipments[[#This Row],[Boxes]]&gt;0,shipments[[#This Row],[Amount]]/shipments[[#This Row],[Boxes]],"NA")</f>
        <v>6</v>
      </c>
      <c r="J2462" t="str">
        <f>IF(shipments[[#This Row],[Order_Status]] = "Delivered","Yes","No")</f>
        <v>Yes</v>
      </c>
      <c r="K2462" t="str">
        <f>TEXT(shipments[[#This Row],[Shipdate]],"MMMM")</f>
        <v>November</v>
      </c>
      <c r="L2462">
        <f>YEAR(shipments[[#This Row],[Shipdate]])</f>
        <v>2023</v>
      </c>
    </row>
    <row r="2463" spans="1:12" x14ac:dyDescent="0.3">
      <c r="A2463" t="s">
        <v>2467</v>
      </c>
      <c r="B2463" t="s">
        <v>7944</v>
      </c>
      <c r="C2463" t="s">
        <v>7924</v>
      </c>
      <c r="D2463" t="s">
        <v>7939</v>
      </c>
      <c r="E2463" s="1">
        <v>45278</v>
      </c>
      <c r="F2463" s="6">
        <v>6176.25</v>
      </c>
      <c r="G2463">
        <v>618</v>
      </c>
      <c r="H2463" t="s">
        <v>3</v>
      </c>
      <c r="I2463">
        <f>IF(shipments[[#This Row],[Boxes]]&gt;0,shipments[[#This Row],[Amount]]/shipments[[#This Row],[Boxes]],"NA")</f>
        <v>9.9939320388349522</v>
      </c>
      <c r="J2463" t="str">
        <f>IF(shipments[[#This Row],[Order_Status]] = "Delivered","Yes","No")</f>
        <v>Yes</v>
      </c>
      <c r="K2463" t="str">
        <f>TEXT(shipments[[#This Row],[Shipdate]],"MMMM")</f>
        <v>December</v>
      </c>
      <c r="L2463">
        <f>YEAR(shipments[[#This Row],[Shipdate]])</f>
        <v>2023</v>
      </c>
    </row>
    <row r="2464" spans="1:12" x14ac:dyDescent="0.3">
      <c r="A2464" t="s">
        <v>2468</v>
      </c>
      <c r="B2464" t="s">
        <v>7944</v>
      </c>
      <c r="C2464" t="s">
        <v>7924</v>
      </c>
      <c r="D2464" t="s">
        <v>7938</v>
      </c>
      <c r="E2464" s="1">
        <v>45274</v>
      </c>
      <c r="F2464" s="6">
        <v>3604.5</v>
      </c>
      <c r="G2464">
        <v>601</v>
      </c>
      <c r="H2464" t="s">
        <v>3</v>
      </c>
      <c r="I2464">
        <f>IF(shipments[[#This Row],[Boxes]]&gt;0,shipments[[#This Row],[Amount]]/shipments[[#This Row],[Boxes]],"NA")</f>
        <v>5.9975041597337766</v>
      </c>
      <c r="J2464" t="str">
        <f>IF(shipments[[#This Row],[Order_Status]] = "Delivered","Yes","No")</f>
        <v>Yes</v>
      </c>
      <c r="K2464" t="str">
        <f>TEXT(shipments[[#This Row],[Shipdate]],"MMMM")</f>
        <v>December</v>
      </c>
      <c r="L2464">
        <f>YEAR(shipments[[#This Row],[Shipdate]])</f>
        <v>2023</v>
      </c>
    </row>
    <row r="2465" spans="1:12" x14ac:dyDescent="0.3">
      <c r="A2465" t="s">
        <v>2469</v>
      </c>
      <c r="B2465" t="s">
        <v>7944</v>
      </c>
      <c r="C2465" t="s">
        <v>7925</v>
      </c>
      <c r="D2465" t="s">
        <v>7934</v>
      </c>
      <c r="E2465" s="1">
        <v>45455</v>
      </c>
      <c r="F2465" s="6">
        <v>6990.75</v>
      </c>
      <c r="G2465">
        <v>500</v>
      </c>
      <c r="H2465" t="s">
        <v>3</v>
      </c>
      <c r="I2465">
        <f>IF(shipments[[#This Row],[Boxes]]&gt;0,shipments[[#This Row],[Amount]]/shipments[[#This Row],[Boxes]],"NA")</f>
        <v>13.9815</v>
      </c>
      <c r="J2465" t="str">
        <f>IF(shipments[[#This Row],[Order_Status]] = "Delivered","Yes","No")</f>
        <v>Yes</v>
      </c>
      <c r="K2465" t="str">
        <f>TEXT(shipments[[#This Row],[Shipdate]],"MMMM")</f>
        <v>June</v>
      </c>
      <c r="L2465">
        <f>YEAR(shipments[[#This Row],[Shipdate]])</f>
        <v>2024</v>
      </c>
    </row>
    <row r="2466" spans="1:12" x14ac:dyDescent="0.3">
      <c r="A2466" s="21" t="s">
        <v>2470</v>
      </c>
      <c r="B2466" s="21" t="s">
        <v>7944</v>
      </c>
      <c r="C2466" s="21" t="s">
        <v>7925</v>
      </c>
      <c r="D2466" s="21" t="s">
        <v>7937</v>
      </c>
      <c r="E2466" s="22">
        <v>45517</v>
      </c>
      <c r="F2466" s="23">
        <v>3723.75</v>
      </c>
      <c r="G2466" s="21">
        <v>220</v>
      </c>
      <c r="H2466" s="21" t="s">
        <v>9</v>
      </c>
      <c r="I2466" s="21">
        <f>IF(shipments[[#This Row],[Boxes]]&gt;0,shipments[[#This Row],[Amount]]/shipments[[#This Row],[Boxes]],"NA")</f>
        <v>16.926136363636363</v>
      </c>
      <c r="J2466" s="21" t="str">
        <f>IF(shipments[[#This Row],[Order_Status]] = "Delivered","Yes","No")</f>
        <v>No</v>
      </c>
      <c r="K2466" s="21" t="str">
        <f>TEXT(shipments[[#This Row],[Shipdate]],"MMMM")</f>
        <v>August</v>
      </c>
      <c r="L2466" s="21">
        <f>YEAR(shipments[[#This Row],[Shipdate]])</f>
        <v>2024</v>
      </c>
    </row>
    <row r="2467" spans="1:12" x14ac:dyDescent="0.3">
      <c r="A2467" t="s">
        <v>2471</v>
      </c>
      <c r="B2467" t="s">
        <v>7944</v>
      </c>
      <c r="C2467" t="s">
        <v>7926</v>
      </c>
      <c r="D2467" t="s">
        <v>7937</v>
      </c>
      <c r="E2467" s="1">
        <v>45100</v>
      </c>
      <c r="F2467" s="6">
        <v>6756.75</v>
      </c>
      <c r="G2467">
        <v>376</v>
      </c>
      <c r="H2467" t="s">
        <v>3</v>
      </c>
      <c r="I2467">
        <f>IF(shipments[[#This Row],[Boxes]]&gt;0,shipments[[#This Row],[Amount]]/shipments[[#This Row],[Boxes]],"NA")</f>
        <v>17.970079787234042</v>
      </c>
      <c r="J2467" t="str">
        <f>IF(shipments[[#This Row],[Order_Status]] = "Delivered","Yes","No")</f>
        <v>Yes</v>
      </c>
      <c r="K2467" t="str">
        <f>TEXT(shipments[[#This Row],[Shipdate]],"MMMM")</f>
        <v>June</v>
      </c>
      <c r="L2467">
        <f>YEAR(shipments[[#This Row],[Shipdate]])</f>
        <v>2023</v>
      </c>
    </row>
    <row r="2468" spans="1:12" x14ac:dyDescent="0.3">
      <c r="A2468" t="s">
        <v>2472</v>
      </c>
      <c r="B2468" t="s">
        <v>7944</v>
      </c>
      <c r="C2468" t="s">
        <v>7926</v>
      </c>
      <c r="D2468" t="s">
        <v>7939</v>
      </c>
      <c r="E2468" s="1">
        <v>45237</v>
      </c>
      <c r="F2468" s="6">
        <v>11360.25</v>
      </c>
      <c r="G2468">
        <v>669</v>
      </c>
      <c r="H2468" t="s">
        <v>3</v>
      </c>
      <c r="I2468">
        <f>IF(shipments[[#This Row],[Boxes]]&gt;0,shipments[[#This Row],[Amount]]/shipments[[#This Row],[Boxes]],"NA")</f>
        <v>16.980941704035875</v>
      </c>
      <c r="J2468" t="str">
        <f>IF(shipments[[#This Row],[Order_Status]] = "Delivered","Yes","No")</f>
        <v>Yes</v>
      </c>
      <c r="K2468" t="str">
        <f>TEXT(shipments[[#This Row],[Shipdate]],"MMMM")</f>
        <v>November</v>
      </c>
      <c r="L2468">
        <f>YEAR(shipments[[#This Row],[Shipdate]])</f>
        <v>2023</v>
      </c>
    </row>
    <row r="2469" spans="1:12" x14ac:dyDescent="0.3">
      <c r="A2469" t="s">
        <v>2473</v>
      </c>
      <c r="B2469" t="s">
        <v>7944</v>
      </c>
      <c r="C2469" t="s">
        <v>7926</v>
      </c>
      <c r="D2469" t="s">
        <v>7935</v>
      </c>
      <c r="E2469" s="1">
        <v>45166</v>
      </c>
      <c r="F2469" s="6">
        <v>10343.25</v>
      </c>
      <c r="G2469">
        <v>609</v>
      </c>
      <c r="H2469" t="s">
        <v>3</v>
      </c>
      <c r="I2469">
        <f>IF(shipments[[#This Row],[Boxes]]&gt;0,shipments[[#This Row],[Amount]]/shipments[[#This Row],[Boxes]],"NA")</f>
        <v>16.983990147783253</v>
      </c>
      <c r="J2469" t="str">
        <f>IF(shipments[[#This Row],[Order_Status]] = "Delivered","Yes","No")</f>
        <v>Yes</v>
      </c>
      <c r="K2469" t="str">
        <f>TEXT(shipments[[#This Row],[Shipdate]],"MMMM")</f>
        <v>August</v>
      </c>
      <c r="L2469">
        <f>YEAR(shipments[[#This Row],[Shipdate]])</f>
        <v>2023</v>
      </c>
    </row>
    <row r="2470" spans="1:12" x14ac:dyDescent="0.3">
      <c r="A2470" s="21" t="s">
        <v>2474</v>
      </c>
      <c r="B2470" s="21" t="s">
        <v>7944</v>
      </c>
      <c r="C2470" s="21" t="s">
        <v>7927</v>
      </c>
      <c r="D2470" s="21" t="s">
        <v>7939</v>
      </c>
      <c r="E2470" s="22">
        <v>45484</v>
      </c>
      <c r="F2470" s="23">
        <v>4572</v>
      </c>
      <c r="G2470" s="21">
        <v>254</v>
      </c>
      <c r="H2470" s="21" t="s">
        <v>9</v>
      </c>
      <c r="I2470" s="21">
        <f>IF(shipments[[#This Row],[Boxes]]&gt;0,shipments[[#This Row],[Amount]]/shipments[[#This Row],[Boxes]],"NA")</f>
        <v>18</v>
      </c>
      <c r="J2470" s="21" t="str">
        <f>IF(shipments[[#This Row],[Order_Status]] = "Delivered","Yes","No")</f>
        <v>No</v>
      </c>
      <c r="K2470" s="21" t="str">
        <f>TEXT(shipments[[#This Row],[Shipdate]],"MMMM")</f>
        <v>July</v>
      </c>
      <c r="L2470" s="21">
        <f>YEAR(shipments[[#This Row],[Shipdate]])</f>
        <v>2024</v>
      </c>
    </row>
    <row r="2471" spans="1:12" x14ac:dyDescent="0.3">
      <c r="A2471" t="s">
        <v>2475</v>
      </c>
      <c r="B2471" t="s">
        <v>7944</v>
      </c>
      <c r="C2471" t="s">
        <v>7928</v>
      </c>
      <c r="D2471" t="s">
        <v>7937</v>
      </c>
      <c r="E2471" s="1">
        <v>45251</v>
      </c>
      <c r="F2471" s="6">
        <v>902.25</v>
      </c>
      <c r="G2471">
        <v>101</v>
      </c>
      <c r="H2471" t="s">
        <v>3</v>
      </c>
      <c r="I2471">
        <f>IF(shipments[[#This Row],[Boxes]]&gt;0,shipments[[#This Row],[Amount]]/shipments[[#This Row],[Boxes]],"NA")</f>
        <v>8.9331683168316829</v>
      </c>
      <c r="J2471" t="str">
        <f>IF(shipments[[#This Row],[Order_Status]] = "Delivered","Yes","No")</f>
        <v>Yes</v>
      </c>
      <c r="K2471" t="str">
        <f>TEXT(shipments[[#This Row],[Shipdate]],"MMMM")</f>
        <v>November</v>
      </c>
      <c r="L2471">
        <f>YEAR(shipments[[#This Row],[Shipdate]])</f>
        <v>2023</v>
      </c>
    </row>
    <row r="2472" spans="1:12" x14ac:dyDescent="0.3">
      <c r="A2472" t="s">
        <v>2476</v>
      </c>
      <c r="B2472" t="s">
        <v>7944</v>
      </c>
      <c r="C2472" t="s">
        <v>7928</v>
      </c>
      <c r="D2472" t="s">
        <v>7934</v>
      </c>
      <c r="E2472" s="1">
        <v>45343</v>
      </c>
      <c r="F2472" s="6">
        <v>4828.5</v>
      </c>
      <c r="G2472">
        <v>537</v>
      </c>
      <c r="H2472" t="s">
        <v>3</v>
      </c>
      <c r="I2472">
        <f>IF(shipments[[#This Row],[Boxes]]&gt;0,shipments[[#This Row],[Amount]]/shipments[[#This Row],[Boxes]],"NA")</f>
        <v>8.9916201117318444</v>
      </c>
      <c r="J2472" t="str">
        <f>IF(shipments[[#This Row],[Order_Status]] = "Delivered","Yes","No")</f>
        <v>Yes</v>
      </c>
      <c r="K2472" t="str">
        <f>TEXT(shipments[[#This Row],[Shipdate]],"MMMM")</f>
        <v>February</v>
      </c>
      <c r="L2472">
        <f>YEAR(shipments[[#This Row],[Shipdate]])</f>
        <v>2024</v>
      </c>
    </row>
    <row r="2473" spans="1:12" x14ac:dyDescent="0.3">
      <c r="A2473" s="21" t="s">
        <v>2477</v>
      </c>
      <c r="B2473" s="21" t="s">
        <v>7944</v>
      </c>
      <c r="C2473" s="21" t="s">
        <v>7928</v>
      </c>
      <c r="D2473" s="21" t="s">
        <v>7934</v>
      </c>
      <c r="E2473" s="22">
        <v>45475</v>
      </c>
      <c r="F2473" s="23">
        <v>7992</v>
      </c>
      <c r="G2473" s="21">
        <v>727</v>
      </c>
      <c r="H2473" s="21" t="s">
        <v>9</v>
      </c>
      <c r="I2473" s="21">
        <f>IF(shipments[[#This Row],[Boxes]]&gt;0,shipments[[#This Row],[Amount]]/shipments[[#This Row],[Boxes]],"NA")</f>
        <v>10.99312242090784</v>
      </c>
      <c r="J2473" s="21" t="str">
        <f>IF(shipments[[#This Row],[Order_Status]] = "Delivered","Yes","No")</f>
        <v>No</v>
      </c>
      <c r="K2473" s="21" t="str">
        <f>TEXT(shipments[[#This Row],[Shipdate]],"MMMM")</f>
        <v>July</v>
      </c>
      <c r="L2473" s="21">
        <f>YEAR(shipments[[#This Row],[Shipdate]])</f>
        <v>2024</v>
      </c>
    </row>
    <row r="2474" spans="1:12" x14ac:dyDescent="0.3">
      <c r="A2474" t="s">
        <v>2478</v>
      </c>
      <c r="B2474" t="s">
        <v>7944</v>
      </c>
      <c r="C2474" t="s">
        <v>7928</v>
      </c>
      <c r="D2474" t="s">
        <v>7938</v>
      </c>
      <c r="E2474" s="1">
        <v>45148</v>
      </c>
      <c r="F2474" s="6">
        <v>8804.25</v>
      </c>
      <c r="G2474">
        <v>1258</v>
      </c>
      <c r="H2474" t="s">
        <v>3</v>
      </c>
      <c r="I2474">
        <f>IF(shipments[[#This Row],[Boxes]]&gt;0,shipments[[#This Row],[Amount]]/shipments[[#This Row],[Boxes]],"NA")</f>
        <v>6.998608903020668</v>
      </c>
      <c r="J2474" t="str">
        <f>IF(shipments[[#This Row],[Order_Status]] = "Delivered","Yes","No")</f>
        <v>Yes</v>
      </c>
      <c r="K2474" t="str">
        <f>TEXT(shipments[[#This Row],[Shipdate]],"MMMM")</f>
        <v>August</v>
      </c>
      <c r="L2474">
        <f>YEAR(shipments[[#This Row],[Shipdate]])</f>
        <v>2023</v>
      </c>
    </row>
    <row r="2475" spans="1:12" x14ac:dyDescent="0.3">
      <c r="A2475" t="s">
        <v>2479</v>
      </c>
      <c r="B2475" t="s">
        <v>7944</v>
      </c>
      <c r="C2475" t="s">
        <v>7928</v>
      </c>
      <c r="D2475" t="s">
        <v>7934</v>
      </c>
      <c r="E2475" s="1">
        <v>45314</v>
      </c>
      <c r="F2475" s="6">
        <v>5242.5</v>
      </c>
      <c r="G2475">
        <v>583</v>
      </c>
      <c r="H2475" t="s">
        <v>3</v>
      </c>
      <c r="I2475">
        <f>IF(shipments[[#This Row],[Boxes]]&gt;0,shipments[[#This Row],[Amount]]/shipments[[#This Row],[Boxes]],"NA")</f>
        <v>8.9922813036020575</v>
      </c>
      <c r="J2475" t="str">
        <f>IF(shipments[[#This Row],[Order_Status]] = "Delivered","Yes","No")</f>
        <v>Yes</v>
      </c>
      <c r="K2475" t="str">
        <f>TEXT(shipments[[#This Row],[Shipdate]],"MMMM")</f>
        <v>January</v>
      </c>
      <c r="L2475">
        <f>YEAR(shipments[[#This Row],[Shipdate]])</f>
        <v>2024</v>
      </c>
    </row>
    <row r="2476" spans="1:12" x14ac:dyDescent="0.3">
      <c r="A2476" t="s">
        <v>2480</v>
      </c>
      <c r="B2476" t="s">
        <v>7944</v>
      </c>
      <c r="C2476" t="s">
        <v>7928</v>
      </c>
      <c r="D2476" t="s">
        <v>7939</v>
      </c>
      <c r="E2476" s="1">
        <v>45274</v>
      </c>
      <c r="F2476" s="6">
        <v>2238.75</v>
      </c>
      <c r="G2476">
        <v>320</v>
      </c>
      <c r="H2476" t="s">
        <v>3</v>
      </c>
      <c r="I2476">
        <f>IF(shipments[[#This Row],[Boxes]]&gt;0,shipments[[#This Row],[Amount]]/shipments[[#This Row],[Boxes]],"NA")</f>
        <v>6.99609375</v>
      </c>
      <c r="J2476" t="str">
        <f>IF(shipments[[#This Row],[Order_Status]] = "Delivered","Yes","No")</f>
        <v>Yes</v>
      </c>
      <c r="K2476" t="str">
        <f>TEXT(shipments[[#This Row],[Shipdate]],"MMMM")</f>
        <v>December</v>
      </c>
      <c r="L2476">
        <f>YEAR(shipments[[#This Row],[Shipdate]])</f>
        <v>2023</v>
      </c>
    </row>
    <row r="2477" spans="1:12" x14ac:dyDescent="0.3">
      <c r="A2477" t="s">
        <v>2481</v>
      </c>
      <c r="B2477" t="s">
        <v>7944</v>
      </c>
      <c r="C2477" t="s">
        <v>7928</v>
      </c>
      <c r="D2477" t="s">
        <v>7939</v>
      </c>
      <c r="E2477" s="1">
        <v>45330</v>
      </c>
      <c r="F2477" s="6">
        <v>14859</v>
      </c>
      <c r="G2477">
        <v>1486</v>
      </c>
      <c r="H2477" t="s">
        <v>3</v>
      </c>
      <c r="I2477">
        <f>IF(shipments[[#This Row],[Boxes]]&gt;0,shipments[[#This Row],[Amount]]/shipments[[#This Row],[Boxes]],"NA")</f>
        <v>9.9993270524899049</v>
      </c>
      <c r="J2477" t="str">
        <f>IF(shipments[[#This Row],[Order_Status]] = "Delivered","Yes","No")</f>
        <v>Yes</v>
      </c>
      <c r="K2477" t="str">
        <f>TEXT(shipments[[#This Row],[Shipdate]],"MMMM")</f>
        <v>February</v>
      </c>
      <c r="L2477">
        <f>YEAR(shipments[[#This Row],[Shipdate]])</f>
        <v>2024</v>
      </c>
    </row>
    <row r="2478" spans="1:12" x14ac:dyDescent="0.3">
      <c r="A2478" s="21" t="s">
        <v>2482</v>
      </c>
      <c r="B2478" s="21" t="s">
        <v>7944</v>
      </c>
      <c r="C2478" s="21" t="s">
        <v>7929</v>
      </c>
      <c r="D2478" s="21" t="s">
        <v>7934</v>
      </c>
      <c r="E2478" s="22">
        <v>45513</v>
      </c>
      <c r="F2478" s="23">
        <v>1748.25</v>
      </c>
      <c r="G2478" s="21">
        <v>195</v>
      </c>
      <c r="H2478" s="21" t="s">
        <v>9</v>
      </c>
      <c r="I2478" s="21">
        <f>IF(shipments[[#This Row],[Boxes]]&gt;0,shipments[[#This Row],[Amount]]/shipments[[#This Row],[Boxes]],"NA")</f>
        <v>8.9653846153846146</v>
      </c>
      <c r="J2478" s="21" t="str">
        <f>IF(shipments[[#This Row],[Order_Status]] = "Delivered","Yes","No")</f>
        <v>No</v>
      </c>
      <c r="K2478" s="21" t="str">
        <f>TEXT(shipments[[#This Row],[Shipdate]],"MMMM")</f>
        <v>August</v>
      </c>
      <c r="L2478" s="21">
        <f>YEAR(shipments[[#This Row],[Shipdate]])</f>
        <v>2024</v>
      </c>
    </row>
    <row r="2479" spans="1:12" x14ac:dyDescent="0.3">
      <c r="A2479" t="s">
        <v>2483</v>
      </c>
      <c r="B2479" t="s">
        <v>7944</v>
      </c>
      <c r="C2479" t="s">
        <v>7929</v>
      </c>
      <c r="D2479" t="s">
        <v>7934</v>
      </c>
      <c r="E2479" s="1">
        <v>44939</v>
      </c>
      <c r="F2479" s="6">
        <v>2790</v>
      </c>
      <c r="G2479">
        <v>349</v>
      </c>
      <c r="H2479" t="s">
        <v>3</v>
      </c>
      <c r="I2479">
        <f>IF(shipments[[#This Row],[Boxes]]&gt;0,shipments[[#This Row],[Amount]]/shipments[[#This Row],[Boxes]],"NA")</f>
        <v>7.9942693409742116</v>
      </c>
      <c r="J2479" t="str">
        <f>IF(shipments[[#This Row],[Order_Status]] = "Delivered","Yes","No")</f>
        <v>Yes</v>
      </c>
      <c r="K2479" t="str">
        <f>TEXT(shipments[[#This Row],[Shipdate]],"MMMM")</f>
        <v>January</v>
      </c>
      <c r="L2479">
        <f>YEAR(shipments[[#This Row],[Shipdate]])</f>
        <v>2023</v>
      </c>
    </row>
    <row r="2480" spans="1:12" x14ac:dyDescent="0.3">
      <c r="A2480" t="s">
        <v>2484</v>
      </c>
      <c r="B2480" t="s">
        <v>7944</v>
      </c>
      <c r="C2480" t="s">
        <v>7930</v>
      </c>
      <c r="D2480" t="s">
        <v>7938</v>
      </c>
      <c r="E2480" s="1">
        <v>45019</v>
      </c>
      <c r="F2480" s="6">
        <v>4182.75</v>
      </c>
      <c r="G2480">
        <v>150</v>
      </c>
      <c r="H2480" t="s">
        <v>3</v>
      </c>
      <c r="I2480">
        <f>IF(shipments[[#This Row],[Boxes]]&gt;0,shipments[[#This Row],[Amount]]/shipments[[#This Row],[Boxes]],"NA")</f>
        <v>27.885000000000002</v>
      </c>
      <c r="J2480" t="str">
        <f>IF(shipments[[#This Row],[Order_Status]] = "Delivered","Yes","No")</f>
        <v>Yes</v>
      </c>
      <c r="K2480" t="str">
        <f>TEXT(shipments[[#This Row],[Shipdate]],"MMMM")</f>
        <v>April</v>
      </c>
      <c r="L2480">
        <f>YEAR(shipments[[#This Row],[Shipdate]])</f>
        <v>2023</v>
      </c>
    </row>
    <row r="2481" spans="1:12" x14ac:dyDescent="0.3">
      <c r="A2481" t="s">
        <v>2485</v>
      </c>
      <c r="B2481" t="s">
        <v>7944</v>
      </c>
      <c r="C2481" t="s">
        <v>7932</v>
      </c>
      <c r="D2481" t="s">
        <v>7934</v>
      </c>
      <c r="E2481" s="1">
        <v>45443</v>
      </c>
      <c r="F2481" s="6">
        <v>5195.25</v>
      </c>
      <c r="G2481">
        <v>520</v>
      </c>
      <c r="H2481" t="s">
        <v>3</v>
      </c>
      <c r="I2481">
        <f>IF(shipments[[#This Row],[Boxes]]&gt;0,shipments[[#This Row],[Amount]]/shipments[[#This Row],[Boxes]],"NA")</f>
        <v>9.9908653846153843</v>
      </c>
      <c r="J2481" t="str">
        <f>IF(shipments[[#This Row],[Order_Status]] = "Delivered","Yes","No")</f>
        <v>Yes</v>
      </c>
      <c r="K2481" t="str">
        <f>TEXT(shipments[[#This Row],[Shipdate]],"MMMM")</f>
        <v>May</v>
      </c>
      <c r="L2481">
        <f>YEAR(shipments[[#This Row],[Shipdate]])</f>
        <v>2024</v>
      </c>
    </row>
    <row r="2482" spans="1:12" x14ac:dyDescent="0.3">
      <c r="A2482" t="s">
        <v>2486</v>
      </c>
      <c r="B2482" t="s">
        <v>7944</v>
      </c>
      <c r="C2482" t="s">
        <v>7933</v>
      </c>
      <c r="D2482" t="s">
        <v>7939</v>
      </c>
      <c r="E2482" s="1">
        <v>44949</v>
      </c>
      <c r="F2482" s="6">
        <v>3555</v>
      </c>
      <c r="G2482">
        <v>178</v>
      </c>
      <c r="H2482" t="s">
        <v>3</v>
      </c>
      <c r="I2482">
        <f>IF(shipments[[#This Row],[Boxes]]&gt;0,shipments[[#This Row],[Amount]]/shipments[[#This Row],[Boxes]],"NA")</f>
        <v>19.971910112359552</v>
      </c>
      <c r="J2482" t="str">
        <f>IF(shipments[[#This Row],[Order_Status]] = "Delivered","Yes","No")</f>
        <v>Yes</v>
      </c>
      <c r="K2482" t="str">
        <f>TEXT(shipments[[#This Row],[Shipdate]],"MMMM")</f>
        <v>January</v>
      </c>
      <c r="L2482">
        <f>YEAR(shipments[[#This Row],[Shipdate]])</f>
        <v>2023</v>
      </c>
    </row>
    <row r="2483" spans="1:12" x14ac:dyDescent="0.3">
      <c r="A2483" t="s">
        <v>2487</v>
      </c>
      <c r="B2483" t="s">
        <v>7944</v>
      </c>
      <c r="C2483" t="s">
        <v>7933</v>
      </c>
      <c r="D2483" t="s">
        <v>7934</v>
      </c>
      <c r="E2483" s="1">
        <v>45268</v>
      </c>
      <c r="F2483" s="6">
        <v>4313.25</v>
      </c>
      <c r="G2483">
        <v>228</v>
      </c>
      <c r="H2483" t="s">
        <v>3</v>
      </c>
      <c r="I2483">
        <f>IF(shipments[[#This Row],[Boxes]]&gt;0,shipments[[#This Row],[Amount]]/shipments[[#This Row],[Boxes]],"NA")</f>
        <v>18.917763157894736</v>
      </c>
      <c r="J2483" t="str">
        <f>IF(shipments[[#This Row],[Order_Status]] = "Delivered","Yes","No")</f>
        <v>Yes</v>
      </c>
      <c r="K2483" t="str">
        <f>TEXT(shipments[[#This Row],[Shipdate]],"MMMM")</f>
        <v>December</v>
      </c>
      <c r="L2483">
        <f>YEAR(shipments[[#This Row],[Shipdate]])</f>
        <v>2023</v>
      </c>
    </row>
    <row r="2484" spans="1:12" x14ac:dyDescent="0.3">
      <c r="A2484" t="s">
        <v>2488</v>
      </c>
      <c r="B2484" t="s">
        <v>7944</v>
      </c>
      <c r="C2484" t="s">
        <v>7933</v>
      </c>
      <c r="D2484" t="s">
        <v>7938</v>
      </c>
      <c r="E2484" s="1">
        <v>45299</v>
      </c>
      <c r="F2484" s="6">
        <v>8721</v>
      </c>
      <c r="G2484">
        <v>437</v>
      </c>
      <c r="H2484" t="s">
        <v>3</v>
      </c>
      <c r="I2484">
        <f>IF(shipments[[#This Row],[Boxes]]&gt;0,shipments[[#This Row],[Amount]]/shipments[[#This Row],[Boxes]],"NA")</f>
        <v>19.956521739130434</v>
      </c>
      <c r="J2484" t="str">
        <f>IF(shipments[[#This Row],[Order_Status]] = "Delivered","Yes","No")</f>
        <v>Yes</v>
      </c>
      <c r="K2484" t="str">
        <f>TEXT(shipments[[#This Row],[Shipdate]],"MMMM")</f>
        <v>January</v>
      </c>
      <c r="L2484">
        <f>YEAR(shipments[[#This Row],[Shipdate]])</f>
        <v>2024</v>
      </c>
    </row>
    <row r="2485" spans="1:12" x14ac:dyDescent="0.3">
      <c r="A2485" t="s">
        <v>2489</v>
      </c>
      <c r="B2485" t="s">
        <v>7944</v>
      </c>
      <c r="C2485" t="s">
        <v>7933</v>
      </c>
      <c r="D2485" t="s">
        <v>7939</v>
      </c>
      <c r="E2485" s="1">
        <v>45261</v>
      </c>
      <c r="F2485" s="6">
        <v>1410.75</v>
      </c>
      <c r="G2485">
        <v>65</v>
      </c>
      <c r="H2485" t="s">
        <v>3</v>
      </c>
      <c r="I2485">
        <f>IF(shipments[[#This Row],[Boxes]]&gt;0,shipments[[#This Row],[Amount]]/shipments[[#This Row],[Boxes]],"NA")</f>
        <v>21.703846153846154</v>
      </c>
      <c r="J2485" t="str">
        <f>IF(shipments[[#This Row],[Order_Status]] = "Delivered","Yes","No")</f>
        <v>Yes</v>
      </c>
      <c r="K2485" t="str">
        <f>TEXT(shipments[[#This Row],[Shipdate]],"MMMM")</f>
        <v>December</v>
      </c>
      <c r="L2485">
        <f>YEAR(shipments[[#This Row],[Shipdate]])</f>
        <v>2023</v>
      </c>
    </row>
    <row r="2486" spans="1:12" x14ac:dyDescent="0.3">
      <c r="A2486" t="s">
        <v>2490</v>
      </c>
      <c r="B2486" t="s">
        <v>7945</v>
      </c>
      <c r="C2486" t="s">
        <v>7912</v>
      </c>
      <c r="D2486" t="s">
        <v>7938</v>
      </c>
      <c r="E2486" s="1">
        <v>45238</v>
      </c>
      <c r="F2486" s="6">
        <v>11218.5</v>
      </c>
      <c r="G2486">
        <v>802</v>
      </c>
      <c r="H2486" t="s">
        <v>3</v>
      </c>
      <c r="I2486">
        <f>IF(shipments[[#This Row],[Boxes]]&gt;0,shipments[[#This Row],[Amount]]/shipments[[#This Row],[Boxes]],"NA")</f>
        <v>13.988154613466333</v>
      </c>
      <c r="J2486" t="str">
        <f>IF(shipments[[#This Row],[Order_Status]] = "Delivered","Yes","No")</f>
        <v>Yes</v>
      </c>
      <c r="K2486" t="str">
        <f>TEXT(shipments[[#This Row],[Shipdate]],"MMMM")</f>
        <v>November</v>
      </c>
      <c r="L2486">
        <f>YEAR(shipments[[#This Row],[Shipdate]])</f>
        <v>2023</v>
      </c>
    </row>
    <row r="2487" spans="1:12" x14ac:dyDescent="0.3">
      <c r="A2487" s="21" t="s">
        <v>2491</v>
      </c>
      <c r="B2487" s="21" t="s">
        <v>7945</v>
      </c>
      <c r="C2487" s="21" t="s">
        <v>7915</v>
      </c>
      <c r="D2487" s="21" t="s">
        <v>7936</v>
      </c>
      <c r="E2487" s="22">
        <v>45517</v>
      </c>
      <c r="F2487" s="23">
        <v>7332.75</v>
      </c>
      <c r="G2487" s="21">
        <v>917</v>
      </c>
      <c r="H2487" s="21" t="s">
        <v>9</v>
      </c>
      <c r="I2487" s="21">
        <f>IF(shipments[[#This Row],[Boxes]]&gt;0,shipments[[#This Row],[Amount]]/shipments[[#This Row],[Boxes]],"NA")</f>
        <v>7.9964558342420942</v>
      </c>
      <c r="J2487" s="21" t="str">
        <f>IF(shipments[[#This Row],[Order_Status]] = "Delivered","Yes","No")</f>
        <v>No</v>
      </c>
      <c r="K2487" s="21" t="str">
        <f>TEXT(shipments[[#This Row],[Shipdate]],"MMMM")</f>
        <v>August</v>
      </c>
      <c r="L2487" s="21">
        <f>YEAR(shipments[[#This Row],[Shipdate]])</f>
        <v>2024</v>
      </c>
    </row>
    <row r="2488" spans="1:12" x14ac:dyDescent="0.3">
      <c r="A2488" t="s">
        <v>2492</v>
      </c>
      <c r="B2488" t="s">
        <v>7945</v>
      </c>
      <c r="C2488" t="s">
        <v>7915</v>
      </c>
      <c r="D2488" t="s">
        <v>7937</v>
      </c>
      <c r="E2488" s="1">
        <v>45447</v>
      </c>
      <c r="F2488" s="6">
        <v>227.25</v>
      </c>
      <c r="G2488">
        <v>46</v>
      </c>
      <c r="H2488" t="s">
        <v>3</v>
      </c>
      <c r="I2488">
        <f>IF(shipments[[#This Row],[Boxes]]&gt;0,shipments[[#This Row],[Amount]]/shipments[[#This Row],[Boxes]],"NA")</f>
        <v>4.9402173913043477</v>
      </c>
      <c r="J2488" t="str">
        <f>IF(shipments[[#This Row],[Order_Status]] = "Delivered","Yes","No")</f>
        <v>Yes</v>
      </c>
      <c r="K2488" t="str">
        <f>TEXT(shipments[[#This Row],[Shipdate]],"MMMM")</f>
        <v>June</v>
      </c>
      <c r="L2488">
        <f>YEAR(shipments[[#This Row],[Shipdate]])</f>
        <v>2024</v>
      </c>
    </row>
    <row r="2489" spans="1:12" x14ac:dyDescent="0.3">
      <c r="A2489" t="s">
        <v>2493</v>
      </c>
      <c r="B2489" t="s">
        <v>7945</v>
      </c>
      <c r="C2489" t="s">
        <v>7915</v>
      </c>
      <c r="D2489" t="s">
        <v>7935</v>
      </c>
      <c r="E2489" s="1">
        <v>45223</v>
      </c>
      <c r="F2489" s="6">
        <v>2830.5</v>
      </c>
      <c r="G2489">
        <v>405</v>
      </c>
      <c r="H2489" t="s">
        <v>3</v>
      </c>
      <c r="I2489">
        <f>IF(shipments[[#This Row],[Boxes]]&gt;0,shipments[[#This Row],[Amount]]/shipments[[#This Row],[Boxes]],"NA")</f>
        <v>6.9888888888888889</v>
      </c>
      <c r="J2489" t="str">
        <f>IF(shipments[[#This Row],[Order_Status]] = "Delivered","Yes","No")</f>
        <v>Yes</v>
      </c>
      <c r="K2489" t="str">
        <f>TEXT(shipments[[#This Row],[Shipdate]],"MMMM")</f>
        <v>October</v>
      </c>
      <c r="L2489">
        <f>YEAR(shipments[[#This Row],[Shipdate]])</f>
        <v>2023</v>
      </c>
    </row>
    <row r="2490" spans="1:12" x14ac:dyDescent="0.3">
      <c r="A2490" s="21" t="s">
        <v>2494</v>
      </c>
      <c r="B2490" s="21" t="s">
        <v>7945</v>
      </c>
      <c r="C2490" s="21" t="s">
        <v>7915</v>
      </c>
      <c r="D2490" s="21" t="s">
        <v>7939</v>
      </c>
      <c r="E2490" s="22">
        <v>45548</v>
      </c>
      <c r="F2490" s="23">
        <v>15554.25</v>
      </c>
      <c r="G2490" s="21">
        <v>2593</v>
      </c>
      <c r="H2490" s="21" t="s">
        <v>16</v>
      </c>
      <c r="I2490" s="21">
        <f>IF(shipments[[#This Row],[Boxes]]&gt;0,shipments[[#This Row],[Amount]]/shipments[[#This Row],[Boxes]],"NA")</f>
        <v>5.9985537986887776</v>
      </c>
      <c r="J2490" s="21" t="str">
        <f>IF(shipments[[#This Row],[Order_Status]] = "Delivered","Yes","No")</f>
        <v>No</v>
      </c>
      <c r="K2490" s="21" t="str">
        <f>TEXT(shipments[[#This Row],[Shipdate]],"MMMM")</f>
        <v>September</v>
      </c>
      <c r="L2490" s="21">
        <f>YEAR(shipments[[#This Row],[Shipdate]])</f>
        <v>2024</v>
      </c>
    </row>
    <row r="2491" spans="1:12" x14ac:dyDescent="0.3">
      <c r="A2491" t="s">
        <v>2495</v>
      </c>
      <c r="B2491" t="s">
        <v>7945</v>
      </c>
      <c r="C2491" t="s">
        <v>7915</v>
      </c>
      <c r="D2491" t="s">
        <v>7938</v>
      </c>
      <c r="E2491" s="1">
        <v>45365</v>
      </c>
      <c r="F2491" s="6">
        <v>8331.75</v>
      </c>
      <c r="G2491">
        <v>1667</v>
      </c>
      <c r="H2491" t="s">
        <v>3</v>
      </c>
      <c r="I2491">
        <f>IF(shipments[[#This Row],[Boxes]]&gt;0,shipments[[#This Row],[Amount]]/shipments[[#This Row],[Boxes]],"NA")</f>
        <v>4.9980503899220157</v>
      </c>
      <c r="J2491" t="str">
        <f>IF(shipments[[#This Row],[Order_Status]] = "Delivered","Yes","No")</f>
        <v>Yes</v>
      </c>
      <c r="K2491" t="str">
        <f>TEXT(shipments[[#This Row],[Shipdate]],"MMMM")</f>
        <v>March</v>
      </c>
      <c r="L2491">
        <f>YEAR(shipments[[#This Row],[Shipdate]])</f>
        <v>2024</v>
      </c>
    </row>
    <row r="2492" spans="1:12" x14ac:dyDescent="0.3">
      <c r="A2492" s="21" t="s">
        <v>2496</v>
      </c>
      <c r="B2492" s="21" t="s">
        <v>7945</v>
      </c>
      <c r="C2492" s="21" t="s">
        <v>7916</v>
      </c>
      <c r="D2492" s="21" t="s">
        <v>7939</v>
      </c>
      <c r="E2492" s="22">
        <v>45502</v>
      </c>
      <c r="F2492" s="23">
        <v>1390.5</v>
      </c>
      <c r="G2492" s="21">
        <v>279</v>
      </c>
      <c r="H2492" s="21" t="s">
        <v>9</v>
      </c>
      <c r="I2492" s="21">
        <f>IF(shipments[[#This Row],[Boxes]]&gt;0,shipments[[#This Row],[Amount]]/shipments[[#This Row],[Boxes]],"NA")</f>
        <v>4.9838709677419351</v>
      </c>
      <c r="J2492" s="21" t="str">
        <f>IF(shipments[[#This Row],[Order_Status]] = "Delivered","Yes","No")</f>
        <v>No</v>
      </c>
      <c r="K2492" s="21" t="str">
        <f>TEXT(shipments[[#This Row],[Shipdate]],"MMMM")</f>
        <v>July</v>
      </c>
      <c r="L2492" s="21">
        <f>YEAR(shipments[[#This Row],[Shipdate]])</f>
        <v>2024</v>
      </c>
    </row>
    <row r="2493" spans="1:12" x14ac:dyDescent="0.3">
      <c r="A2493" t="s">
        <v>2497</v>
      </c>
      <c r="B2493" t="s">
        <v>7945</v>
      </c>
      <c r="C2493" t="s">
        <v>7916</v>
      </c>
      <c r="D2493" t="s">
        <v>7934</v>
      </c>
      <c r="E2493" s="1">
        <v>45302</v>
      </c>
      <c r="F2493" s="6">
        <v>2110.5</v>
      </c>
      <c r="G2493">
        <v>235</v>
      </c>
      <c r="H2493" t="s">
        <v>3</v>
      </c>
      <c r="I2493">
        <f>IF(shipments[[#This Row],[Boxes]]&gt;0,shipments[[#This Row],[Amount]]/shipments[[#This Row],[Boxes]],"NA")</f>
        <v>8.9808510638297872</v>
      </c>
      <c r="J2493" t="str">
        <f>IF(shipments[[#This Row],[Order_Status]] = "Delivered","Yes","No")</f>
        <v>Yes</v>
      </c>
      <c r="K2493" t="str">
        <f>TEXT(shipments[[#This Row],[Shipdate]],"MMMM")</f>
        <v>January</v>
      </c>
      <c r="L2493">
        <f>YEAR(shipments[[#This Row],[Shipdate]])</f>
        <v>2024</v>
      </c>
    </row>
    <row r="2494" spans="1:12" x14ac:dyDescent="0.3">
      <c r="A2494" t="s">
        <v>2498</v>
      </c>
      <c r="B2494" t="s">
        <v>7945</v>
      </c>
      <c r="C2494" t="s">
        <v>7916</v>
      </c>
      <c r="D2494" t="s">
        <v>7935</v>
      </c>
      <c r="E2494" s="1">
        <v>45062</v>
      </c>
      <c r="F2494" s="6">
        <v>468</v>
      </c>
      <c r="G2494">
        <v>94</v>
      </c>
      <c r="H2494" t="s">
        <v>3</v>
      </c>
      <c r="I2494">
        <f>IF(shipments[[#This Row],[Boxes]]&gt;0,shipments[[#This Row],[Amount]]/shipments[[#This Row],[Boxes]],"NA")</f>
        <v>4.9787234042553195</v>
      </c>
      <c r="J2494" t="str">
        <f>IF(shipments[[#This Row],[Order_Status]] = "Delivered","Yes","No")</f>
        <v>Yes</v>
      </c>
      <c r="K2494" t="str">
        <f>TEXT(shipments[[#This Row],[Shipdate]],"MMMM")</f>
        <v>May</v>
      </c>
      <c r="L2494">
        <f>YEAR(shipments[[#This Row],[Shipdate]])</f>
        <v>2023</v>
      </c>
    </row>
    <row r="2495" spans="1:12" x14ac:dyDescent="0.3">
      <c r="A2495" t="s">
        <v>2499</v>
      </c>
      <c r="B2495" t="s">
        <v>7945</v>
      </c>
      <c r="C2495" t="s">
        <v>7916</v>
      </c>
      <c r="D2495" t="s">
        <v>7938</v>
      </c>
      <c r="E2495" s="1">
        <v>45139</v>
      </c>
      <c r="F2495" s="6">
        <v>3109.5</v>
      </c>
      <c r="G2495">
        <v>445</v>
      </c>
      <c r="H2495" t="s">
        <v>3</v>
      </c>
      <c r="I2495">
        <f>IF(shipments[[#This Row],[Boxes]]&gt;0,shipments[[#This Row],[Amount]]/shipments[[#This Row],[Boxes]],"NA")</f>
        <v>6.9876404494382021</v>
      </c>
      <c r="J2495" t="str">
        <f>IF(shipments[[#This Row],[Order_Status]] = "Delivered","Yes","No")</f>
        <v>Yes</v>
      </c>
      <c r="K2495" t="str">
        <f>TEXT(shipments[[#This Row],[Shipdate]],"MMMM")</f>
        <v>August</v>
      </c>
      <c r="L2495">
        <f>YEAR(shipments[[#This Row],[Shipdate]])</f>
        <v>2023</v>
      </c>
    </row>
    <row r="2496" spans="1:12" x14ac:dyDescent="0.3">
      <c r="A2496" s="21" t="s">
        <v>2500</v>
      </c>
      <c r="B2496" s="21" t="s">
        <v>7945</v>
      </c>
      <c r="C2496" s="21" t="s">
        <v>7916</v>
      </c>
      <c r="D2496" s="21" t="s">
        <v>7935</v>
      </c>
      <c r="E2496" s="22">
        <v>45559</v>
      </c>
      <c r="F2496" s="23">
        <v>6840</v>
      </c>
      <c r="G2496" s="21">
        <v>978</v>
      </c>
      <c r="H2496" s="21" t="s">
        <v>16</v>
      </c>
      <c r="I2496" s="21">
        <f>IF(shipments[[#This Row],[Boxes]]&gt;0,shipments[[#This Row],[Amount]]/shipments[[#This Row],[Boxes]],"NA")</f>
        <v>6.9938650306748462</v>
      </c>
      <c r="J2496" s="21" t="str">
        <f>IF(shipments[[#This Row],[Order_Status]] = "Delivered","Yes","No")</f>
        <v>No</v>
      </c>
      <c r="K2496" s="21" t="str">
        <f>TEXT(shipments[[#This Row],[Shipdate]],"MMMM")</f>
        <v>September</v>
      </c>
      <c r="L2496" s="21">
        <f>YEAR(shipments[[#This Row],[Shipdate]])</f>
        <v>2024</v>
      </c>
    </row>
    <row r="2497" spans="1:12" x14ac:dyDescent="0.3">
      <c r="A2497" t="s">
        <v>2501</v>
      </c>
      <c r="B2497" t="s">
        <v>7945</v>
      </c>
      <c r="C2497" t="s">
        <v>7916</v>
      </c>
      <c r="D2497" t="s">
        <v>7934</v>
      </c>
      <c r="E2497" s="1">
        <v>44943</v>
      </c>
      <c r="F2497" s="6">
        <v>5548.5</v>
      </c>
      <c r="G2497">
        <v>793</v>
      </c>
      <c r="H2497" t="s">
        <v>3</v>
      </c>
      <c r="I2497">
        <f>IF(shipments[[#This Row],[Boxes]]&gt;0,shipments[[#This Row],[Amount]]/shipments[[#This Row],[Boxes]],"NA")</f>
        <v>6.996847414880202</v>
      </c>
      <c r="J2497" t="str">
        <f>IF(shipments[[#This Row],[Order_Status]] = "Delivered","Yes","No")</f>
        <v>Yes</v>
      </c>
      <c r="K2497" t="str">
        <f>TEXT(shipments[[#This Row],[Shipdate]],"MMMM")</f>
        <v>January</v>
      </c>
      <c r="L2497">
        <f>YEAR(shipments[[#This Row],[Shipdate]])</f>
        <v>2023</v>
      </c>
    </row>
    <row r="2498" spans="1:12" x14ac:dyDescent="0.3">
      <c r="A2498" t="s">
        <v>2502</v>
      </c>
      <c r="B2498" t="s">
        <v>7945</v>
      </c>
      <c r="C2498" t="s">
        <v>7916</v>
      </c>
      <c r="D2498" t="s">
        <v>7938</v>
      </c>
      <c r="E2498" s="1">
        <v>45328</v>
      </c>
      <c r="F2498" s="6">
        <v>5103</v>
      </c>
      <c r="G2498">
        <v>638</v>
      </c>
      <c r="H2498" t="s">
        <v>3</v>
      </c>
      <c r="I2498">
        <f>IF(shipments[[#This Row],[Boxes]]&gt;0,shipments[[#This Row],[Amount]]/shipments[[#This Row],[Boxes]],"NA")</f>
        <v>7.9984326018808778</v>
      </c>
      <c r="J2498" t="str">
        <f>IF(shipments[[#This Row],[Order_Status]] = "Delivered","Yes","No")</f>
        <v>Yes</v>
      </c>
      <c r="K2498" t="str">
        <f>TEXT(shipments[[#This Row],[Shipdate]],"MMMM")</f>
        <v>February</v>
      </c>
      <c r="L2498">
        <f>YEAR(shipments[[#This Row],[Shipdate]])</f>
        <v>2024</v>
      </c>
    </row>
    <row r="2499" spans="1:12" x14ac:dyDescent="0.3">
      <c r="A2499" t="s">
        <v>2503</v>
      </c>
      <c r="B2499" t="s">
        <v>7945</v>
      </c>
      <c r="C2499" t="s">
        <v>7917</v>
      </c>
      <c r="D2499" t="s">
        <v>7937</v>
      </c>
      <c r="E2499" s="1">
        <v>45273</v>
      </c>
      <c r="F2499" s="6">
        <v>6.75</v>
      </c>
      <c r="G2499">
        <v>1</v>
      </c>
      <c r="H2499" t="s">
        <v>3</v>
      </c>
      <c r="I2499">
        <f>IF(shipments[[#This Row],[Boxes]]&gt;0,shipments[[#This Row],[Amount]]/shipments[[#This Row],[Boxes]],"NA")</f>
        <v>6.75</v>
      </c>
      <c r="J2499" t="str">
        <f>IF(shipments[[#This Row],[Order_Status]] = "Delivered","Yes","No")</f>
        <v>Yes</v>
      </c>
      <c r="K2499" t="str">
        <f>TEXT(shipments[[#This Row],[Shipdate]],"MMMM")</f>
        <v>December</v>
      </c>
      <c r="L2499">
        <f>YEAR(shipments[[#This Row],[Shipdate]])</f>
        <v>2023</v>
      </c>
    </row>
    <row r="2500" spans="1:12" x14ac:dyDescent="0.3">
      <c r="A2500" t="s">
        <v>2504</v>
      </c>
      <c r="B2500" t="s">
        <v>7945</v>
      </c>
      <c r="C2500" t="s">
        <v>7917</v>
      </c>
      <c r="D2500" t="s">
        <v>7939</v>
      </c>
      <c r="E2500" s="1">
        <v>45222</v>
      </c>
      <c r="F2500" s="6">
        <v>1719</v>
      </c>
      <c r="G2500">
        <v>72</v>
      </c>
      <c r="H2500" t="s">
        <v>3</v>
      </c>
      <c r="I2500">
        <f>IF(shipments[[#This Row],[Boxes]]&gt;0,shipments[[#This Row],[Amount]]/shipments[[#This Row],[Boxes]],"NA")</f>
        <v>23.875</v>
      </c>
      <c r="J2500" t="str">
        <f>IF(shipments[[#This Row],[Order_Status]] = "Delivered","Yes","No")</f>
        <v>Yes</v>
      </c>
      <c r="K2500" t="str">
        <f>TEXT(shipments[[#This Row],[Shipdate]],"MMMM")</f>
        <v>October</v>
      </c>
      <c r="L2500">
        <f>YEAR(shipments[[#This Row],[Shipdate]])</f>
        <v>2023</v>
      </c>
    </row>
    <row r="2501" spans="1:12" x14ac:dyDescent="0.3">
      <c r="A2501" t="s">
        <v>2505</v>
      </c>
      <c r="B2501" t="s">
        <v>7945</v>
      </c>
      <c r="C2501" t="s">
        <v>7919</v>
      </c>
      <c r="D2501" t="s">
        <v>7934</v>
      </c>
      <c r="E2501" s="1">
        <v>45432</v>
      </c>
      <c r="F2501" s="6">
        <v>9024.75</v>
      </c>
      <c r="G2501">
        <v>452</v>
      </c>
      <c r="H2501" t="s">
        <v>3</v>
      </c>
      <c r="I2501">
        <f>IF(shipments[[#This Row],[Boxes]]&gt;0,shipments[[#This Row],[Amount]]/shipments[[#This Row],[Boxes]],"NA")</f>
        <v>19.966261061946902</v>
      </c>
      <c r="J2501" t="str">
        <f>IF(shipments[[#This Row],[Order_Status]] = "Delivered","Yes","No")</f>
        <v>Yes</v>
      </c>
      <c r="K2501" t="str">
        <f>TEXT(shipments[[#This Row],[Shipdate]],"MMMM")</f>
        <v>May</v>
      </c>
      <c r="L2501">
        <f>YEAR(shipments[[#This Row],[Shipdate]])</f>
        <v>2024</v>
      </c>
    </row>
    <row r="2502" spans="1:12" x14ac:dyDescent="0.3">
      <c r="A2502" t="s">
        <v>2506</v>
      </c>
      <c r="B2502" t="s">
        <v>7945</v>
      </c>
      <c r="C2502" t="s">
        <v>7920</v>
      </c>
      <c r="D2502" t="s">
        <v>7936</v>
      </c>
      <c r="E2502" s="1">
        <v>45233</v>
      </c>
      <c r="F2502" s="6">
        <v>5289.75</v>
      </c>
      <c r="G2502">
        <v>265</v>
      </c>
      <c r="H2502" t="s">
        <v>3</v>
      </c>
      <c r="I2502">
        <f>IF(shipments[[#This Row],[Boxes]]&gt;0,shipments[[#This Row],[Amount]]/shipments[[#This Row],[Boxes]],"NA")</f>
        <v>19.961320754716983</v>
      </c>
      <c r="J2502" t="str">
        <f>IF(shipments[[#This Row],[Order_Status]] = "Delivered","Yes","No")</f>
        <v>Yes</v>
      </c>
      <c r="K2502" t="str">
        <f>TEXT(shipments[[#This Row],[Shipdate]],"MMMM")</f>
        <v>November</v>
      </c>
      <c r="L2502">
        <f>YEAR(shipments[[#This Row],[Shipdate]])</f>
        <v>2023</v>
      </c>
    </row>
    <row r="2503" spans="1:12" x14ac:dyDescent="0.3">
      <c r="A2503" s="21" t="s">
        <v>2507</v>
      </c>
      <c r="B2503" s="21" t="s">
        <v>7945</v>
      </c>
      <c r="C2503" s="21" t="s">
        <v>7920</v>
      </c>
      <c r="D2503" s="21" t="s">
        <v>7939</v>
      </c>
      <c r="E2503" s="22">
        <v>45152</v>
      </c>
      <c r="F2503" s="23">
        <v>2164.5</v>
      </c>
      <c r="G2503" s="21">
        <v>109</v>
      </c>
      <c r="H2503" s="21" t="s">
        <v>25</v>
      </c>
      <c r="I2503" s="21">
        <f>IF(shipments[[#This Row],[Boxes]]&gt;0,shipments[[#This Row],[Amount]]/shipments[[#This Row],[Boxes]],"NA")</f>
        <v>19.857798165137616</v>
      </c>
      <c r="J2503" s="21" t="str">
        <f>IF(shipments[[#This Row],[Order_Status]] = "Delivered","Yes","No")</f>
        <v>No</v>
      </c>
      <c r="K2503" s="21" t="str">
        <f>TEXT(shipments[[#This Row],[Shipdate]],"MMMM")</f>
        <v>August</v>
      </c>
      <c r="L2503" s="21">
        <f>YEAR(shipments[[#This Row],[Shipdate]])</f>
        <v>2023</v>
      </c>
    </row>
    <row r="2504" spans="1:12" x14ac:dyDescent="0.3">
      <c r="A2504" t="s">
        <v>2508</v>
      </c>
      <c r="B2504" t="s">
        <v>7945</v>
      </c>
      <c r="C2504" t="s">
        <v>7921</v>
      </c>
      <c r="D2504" t="s">
        <v>7934</v>
      </c>
      <c r="E2504" s="1">
        <v>45196</v>
      </c>
      <c r="F2504" s="6">
        <v>996.75</v>
      </c>
      <c r="G2504">
        <v>77</v>
      </c>
      <c r="H2504" t="s">
        <v>3</v>
      </c>
      <c r="I2504">
        <f>IF(shipments[[#This Row],[Boxes]]&gt;0,shipments[[#This Row],[Amount]]/shipments[[#This Row],[Boxes]],"NA")</f>
        <v>12.944805194805195</v>
      </c>
      <c r="J2504" t="str">
        <f>IF(shipments[[#This Row],[Order_Status]] = "Delivered","Yes","No")</f>
        <v>Yes</v>
      </c>
      <c r="K2504" t="str">
        <f>TEXT(shipments[[#This Row],[Shipdate]],"MMMM")</f>
        <v>September</v>
      </c>
      <c r="L2504">
        <f>YEAR(shipments[[#This Row],[Shipdate]])</f>
        <v>2023</v>
      </c>
    </row>
    <row r="2505" spans="1:12" x14ac:dyDescent="0.3">
      <c r="A2505" s="21" t="s">
        <v>2509</v>
      </c>
      <c r="B2505" s="21" t="s">
        <v>7945</v>
      </c>
      <c r="C2505" s="21" t="s">
        <v>7921</v>
      </c>
      <c r="D2505" s="21" t="s">
        <v>7934</v>
      </c>
      <c r="E2505" s="22">
        <v>45495</v>
      </c>
      <c r="F2505" s="23">
        <v>4808.25</v>
      </c>
      <c r="G2505" s="21">
        <v>370</v>
      </c>
      <c r="H2505" s="21" t="s">
        <v>9</v>
      </c>
      <c r="I2505" s="21">
        <f>IF(shipments[[#This Row],[Boxes]]&gt;0,shipments[[#This Row],[Amount]]/shipments[[#This Row],[Boxes]],"NA")</f>
        <v>12.99527027027027</v>
      </c>
      <c r="J2505" s="21" t="str">
        <f>IF(shipments[[#This Row],[Order_Status]] = "Delivered","Yes","No")</f>
        <v>No</v>
      </c>
      <c r="K2505" s="21" t="str">
        <f>TEXT(shipments[[#This Row],[Shipdate]],"MMMM")</f>
        <v>July</v>
      </c>
      <c r="L2505" s="21">
        <f>YEAR(shipments[[#This Row],[Shipdate]])</f>
        <v>2024</v>
      </c>
    </row>
    <row r="2506" spans="1:12" x14ac:dyDescent="0.3">
      <c r="A2506" t="s">
        <v>2510</v>
      </c>
      <c r="B2506" t="s">
        <v>7945</v>
      </c>
      <c r="C2506" t="s">
        <v>7921</v>
      </c>
      <c r="D2506" t="s">
        <v>7939</v>
      </c>
      <c r="E2506" s="1">
        <v>45012</v>
      </c>
      <c r="F2506" s="6">
        <v>828</v>
      </c>
      <c r="G2506">
        <v>69</v>
      </c>
      <c r="H2506" t="s">
        <v>3</v>
      </c>
      <c r="I2506">
        <f>IF(shipments[[#This Row],[Boxes]]&gt;0,shipments[[#This Row],[Amount]]/shipments[[#This Row],[Boxes]],"NA")</f>
        <v>12</v>
      </c>
      <c r="J2506" t="str">
        <f>IF(shipments[[#This Row],[Order_Status]] = "Delivered","Yes","No")</f>
        <v>Yes</v>
      </c>
      <c r="K2506" t="str">
        <f>TEXT(shipments[[#This Row],[Shipdate]],"MMMM")</f>
        <v>March</v>
      </c>
      <c r="L2506">
        <f>YEAR(shipments[[#This Row],[Shipdate]])</f>
        <v>2023</v>
      </c>
    </row>
    <row r="2507" spans="1:12" x14ac:dyDescent="0.3">
      <c r="A2507" s="21" t="s">
        <v>2511</v>
      </c>
      <c r="B2507" s="21" t="s">
        <v>7945</v>
      </c>
      <c r="C2507" s="21" t="s">
        <v>7921</v>
      </c>
      <c r="D2507" s="21" t="s">
        <v>7935</v>
      </c>
      <c r="E2507" s="22">
        <v>45537</v>
      </c>
      <c r="F2507" s="23">
        <v>9398.25</v>
      </c>
      <c r="G2507" s="21">
        <v>672</v>
      </c>
      <c r="H2507" s="21" t="s">
        <v>16</v>
      </c>
      <c r="I2507" s="21">
        <f>IF(shipments[[#This Row],[Boxes]]&gt;0,shipments[[#This Row],[Amount]]/shipments[[#This Row],[Boxes]],"NA")</f>
        <v>13.985491071428571</v>
      </c>
      <c r="J2507" s="21" t="str">
        <f>IF(shipments[[#This Row],[Order_Status]] = "Delivered","Yes","No")</f>
        <v>No</v>
      </c>
      <c r="K2507" s="21" t="str">
        <f>TEXT(shipments[[#This Row],[Shipdate]],"MMMM")</f>
        <v>September</v>
      </c>
      <c r="L2507" s="21">
        <f>YEAR(shipments[[#This Row],[Shipdate]])</f>
        <v>2024</v>
      </c>
    </row>
    <row r="2508" spans="1:12" x14ac:dyDescent="0.3">
      <c r="A2508" t="s">
        <v>2512</v>
      </c>
      <c r="B2508" t="s">
        <v>7945</v>
      </c>
      <c r="C2508" t="s">
        <v>7922</v>
      </c>
      <c r="D2508" t="s">
        <v>7934</v>
      </c>
      <c r="E2508" s="1">
        <v>45300</v>
      </c>
      <c r="F2508" s="6">
        <v>10899</v>
      </c>
      <c r="G2508">
        <v>519</v>
      </c>
      <c r="H2508" t="s">
        <v>3</v>
      </c>
      <c r="I2508">
        <f>IF(shipments[[#This Row],[Boxes]]&gt;0,shipments[[#This Row],[Amount]]/shipments[[#This Row],[Boxes]],"NA")</f>
        <v>21</v>
      </c>
      <c r="J2508" t="str">
        <f>IF(shipments[[#This Row],[Order_Status]] = "Delivered","Yes","No")</f>
        <v>Yes</v>
      </c>
      <c r="K2508" t="str">
        <f>TEXT(shipments[[#This Row],[Shipdate]],"MMMM")</f>
        <v>January</v>
      </c>
      <c r="L2508">
        <f>YEAR(shipments[[#This Row],[Shipdate]])</f>
        <v>2024</v>
      </c>
    </row>
    <row r="2509" spans="1:12" x14ac:dyDescent="0.3">
      <c r="A2509" t="s">
        <v>2513</v>
      </c>
      <c r="B2509" t="s">
        <v>7945</v>
      </c>
      <c r="C2509" t="s">
        <v>7922</v>
      </c>
      <c r="D2509" t="s">
        <v>7934</v>
      </c>
      <c r="E2509" s="1">
        <v>45344</v>
      </c>
      <c r="F2509" s="6">
        <v>3028.5</v>
      </c>
      <c r="G2509">
        <v>179</v>
      </c>
      <c r="H2509" t="s">
        <v>3</v>
      </c>
      <c r="I2509">
        <f>IF(shipments[[#This Row],[Boxes]]&gt;0,shipments[[#This Row],[Amount]]/shipments[[#This Row],[Boxes]],"NA")</f>
        <v>16.91899441340782</v>
      </c>
      <c r="J2509" t="str">
        <f>IF(shipments[[#This Row],[Order_Status]] = "Delivered","Yes","No")</f>
        <v>Yes</v>
      </c>
      <c r="K2509" t="str">
        <f>TEXT(shipments[[#This Row],[Shipdate]],"MMMM")</f>
        <v>February</v>
      </c>
      <c r="L2509">
        <f>YEAR(shipments[[#This Row],[Shipdate]])</f>
        <v>2024</v>
      </c>
    </row>
    <row r="2510" spans="1:12" x14ac:dyDescent="0.3">
      <c r="A2510" t="s">
        <v>2514</v>
      </c>
      <c r="B2510" t="s">
        <v>7945</v>
      </c>
      <c r="C2510" t="s">
        <v>7922</v>
      </c>
      <c r="D2510" t="s">
        <v>7934</v>
      </c>
      <c r="E2510" s="1">
        <v>45099</v>
      </c>
      <c r="F2510" s="6">
        <v>6075</v>
      </c>
      <c r="G2510">
        <v>304</v>
      </c>
      <c r="H2510" t="s">
        <v>3</v>
      </c>
      <c r="I2510">
        <f>IF(shipments[[#This Row],[Boxes]]&gt;0,shipments[[#This Row],[Amount]]/shipments[[#This Row],[Boxes]],"NA")</f>
        <v>19.983552631578949</v>
      </c>
      <c r="J2510" t="str">
        <f>IF(shipments[[#This Row],[Order_Status]] = "Delivered","Yes","No")</f>
        <v>Yes</v>
      </c>
      <c r="K2510" t="str">
        <f>TEXT(shipments[[#This Row],[Shipdate]],"MMMM")</f>
        <v>June</v>
      </c>
      <c r="L2510">
        <f>YEAR(shipments[[#This Row],[Shipdate]])</f>
        <v>2023</v>
      </c>
    </row>
    <row r="2511" spans="1:12" x14ac:dyDescent="0.3">
      <c r="A2511" t="s">
        <v>2515</v>
      </c>
      <c r="B2511" t="s">
        <v>7945</v>
      </c>
      <c r="C2511" t="s">
        <v>7922</v>
      </c>
      <c r="D2511" t="s">
        <v>7939</v>
      </c>
      <c r="E2511" s="1">
        <v>45380</v>
      </c>
      <c r="F2511" s="6">
        <v>7742.25</v>
      </c>
      <c r="G2511">
        <v>408</v>
      </c>
      <c r="H2511" t="s">
        <v>3</v>
      </c>
      <c r="I2511">
        <f>IF(shipments[[#This Row],[Boxes]]&gt;0,shipments[[#This Row],[Amount]]/shipments[[#This Row],[Boxes]],"NA")</f>
        <v>18.976102941176471</v>
      </c>
      <c r="J2511" t="str">
        <f>IF(shipments[[#This Row],[Order_Status]] = "Delivered","Yes","No")</f>
        <v>Yes</v>
      </c>
      <c r="K2511" t="str">
        <f>TEXT(shipments[[#This Row],[Shipdate]],"MMMM")</f>
        <v>March</v>
      </c>
      <c r="L2511">
        <f>YEAR(shipments[[#This Row],[Shipdate]])</f>
        <v>2024</v>
      </c>
    </row>
    <row r="2512" spans="1:12" x14ac:dyDescent="0.3">
      <c r="A2512" t="s">
        <v>2516</v>
      </c>
      <c r="B2512" t="s">
        <v>7945</v>
      </c>
      <c r="C2512" t="s">
        <v>7923</v>
      </c>
      <c r="D2512" t="s">
        <v>7938</v>
      </c>
      <c r="E2512" s="1">
        <v>44966</v>
      </c>
      <c r="F2512" s="6">
        <v>6752.25</v>
      </c>
      <c r="G2512">
        <v>483</v>
      </c>
      <c r="H2512" t="s">
        <v>3</v>
      </c>
      <c r="I2512">
        <f>IF(shipments[[#This Row],[Boxes]]&gt;0,shipments[[#This Row],[Amount]]/shipments[[#This Row],[Boxes]],"NA")</f>
        <v>13.979813664596273</v>
      </c>
      <c r="J2512" t="str">
        <f>IF(shipments[[#This Row],[Order_Status]] = "Delivered","Yes","No")</f>
        <v>Yes</v>
      </c>
      <c r="K2512" t="str">
        <f>TEXT(shipments[[#This Row],[Shipdate]],"MMMM")</f>
        <v>February</v>
      </c>
      <c r="L2512">
        <f>YEAR(shipments[[#This Row],[Shipdate]])</f>
        <v>2023</v>
      </c>
    </row>
    <row r="2513" spans="1:12" x14ac:dyDescent="0.3">
      <c r="A2513" t="s">
        <v>2517</v>
      </c>
      <c r="B2513" t="s">
        <v>7945</v>
      </c>
      <c r="C2513" t="s">
        <v>7923</v>
      </c>
      <c r="D2513" t="s">
        <v>7938</v>
      </c>
      <c r="E2513" s="1">
        <v>45128</v>
      </c>
      <c r="F2513" s="6">
        <v>7976.25</v>
      </c>
      <c r="G2513">
        <v>614</v>
      </c>
      <c r="H2513" t="s">
        <v>3</v>
      </c>
      <c r="I2513">
        <f>IF(shipments[[#This Row],[Boxes]]&gt;0,shipments[[#This Row],[Amount]]/shipments[[#This Row],[Boxes]],"NA")</f>
        <v>12.990635179153095</v>
      </c>
      <c r="J2513" t="str">
        <f>IF(shipments[[#This Row],[Order_Status]] = "Delivered","Yes","No")</f>
        <v>Yes</v>
      </c>
      <c r="K2513" t="str">
        <f>TEXT(shipments[[#This Row],[Shipdate]],"MMMM")</f>
        <v>July</v>
      </c>
      <c r="L2513">
        <f>YEAR(shipments[[#This Row],[Shipdate]])</f>
        <v>2023</v>
      </c>
    </row>
    <row r="2514" spans="1:12" x14ac:dyDescent="0.3">
      <c r="A2514" s="21" t="s">
        <v>2518</v>
      </c>
      <c r="B2514" s="21" t="s">
        <v>7945</v>
      </c>
      <c r="C2514" s="21" t="s">
        <v>7923</v>
      </c>
      <c r="D2514" s="21" t="s">
        <v>7934</v>
      </c>
      <c r="E2514" s="22">
        <v>45482</v>
      </c>
      <c r="F2514" s="23">
        <v>373.5</v>
      </c>
      <c r="G2514" s="21">
        <v>27</v>
      </c>
      <c r="H2514" s="21" t="s">
        <v>9</v>
      </c>
      <c r="I2514" s="21">
        <f>IF(shipments[[#This Row],[Boxes]]&gt;0,shipments[[#This Row],[Amount]]/shipments[[#This Row],[Boxes]],"NA")</f>
        <v>13.833333333333334</v>
      </c>
      <c r="J2514" s="21" t="str">
        <f>IF(shipments[[#This Row],[Order_Status]] = "Delivered","Yes","No")</f>
        <v>No</v>
      </c>
      <c r="K2514" s="21" t="str">
        <f>TEXT(shipments[[#This Row],[Shipdate]],"MMMM")</f>
        <v>July</v>
      </c>
      <c r="L2514" s="21">
        <f>YEAR(shipments[[#This Row],[Shipdate]])</f>
        <v>2024</v>
      </c>
    </row>
    <row r="2515" spans="1:12" x14ac:dyDescent="0.3">
      <c r="A2515" t="s">
        <v>2519</v>
      </c>
      <c r="B2515" t="s">
        <v>7945</v>
      </c>
      <c r="C2515" t="s">
        <v>7923</v>
      </c>
      <c r="D2515" t="s">
        <v>7937</v>
      </c>
      <c r="E2515" s="1">
        <v>45293</v>
      </c>
      <c r="F2515" s="6">
        <v>6903</v>
      </c>
      <c r="G2515">
        <v>531</v>
      </c>
      <c r="H2515" t="s">
        <v>3</v>
      </c>
      <c r="I2515">
        <f>IF(shipments[[#This Row],[Boxes]]&gt;0,shipments[[#This Row],[Amount]]/shipments[[#This Row],[Boxes]],"NA")</f>
        <v>13</v>
      </c>
      <c r="J2515" t="str">
        <f>IF(shipments[[#This Row],[Order_Status]] = "Delivered","Yes","No")</f>
        <v>Yes</v>
      </c>
      <c r="K2515" t="str">
        <f>TEXT(shipments[[#This Row],[Shipdate]],"MMMM")</f>
        <v>January</v>
      </c>
      <c r="L2515">
        <f>YEAR(shipments[[#This Row],[Shipdate]])</f>
        <v>2024</v>
      </c>
    </row>
    <row r="2516" spans="1:12" x14ac:dyDescent="0.3">
      <c r="A2516" t="s">
        <v>2520</v>
      </c>
      <c r="B2516" t="s">
        <v>7945</v>
      </c>
      <c r="C2516" t="s">
        <v>7923</v>
      </c>
      <c r="D2516" t="s">
        <v>7939</v>
      </c>
      <c r="E2516" s="1">
        <v>45124</v>
      </c>
      <c r="F2516" s="6">
        <v>4506.75</v>
      </c>
      <c r="G2516">
        <v>282</v>
      </c>
      <c r="H2516" t="s">
        <v>3</v>
      </c>
      <c r="I2516">
        <f>IF(shipments[[#This Row],[Boxes]]&gt;0,shipments[[#This Row],[Amount]]/shipments[[#This Row],[Boxes]],"NA")</f>
        <v>15.981382978723405</v>
      </c>
      <c r="J2516" t="str">
        <f>IF(shipments[[#This Row],[Order_Status]] = "Delivered","Yes","No")</f>
        <v>Yes</v>
      </c>
      <c r="K2516" t="str">
        <f>TEXT(shipments[[#This Row],[Shipdate]],"MMMM")</f>
        <v>July</v>
      </c>
      <c r="L2516">
        <f>YEAR(shipments[[#This Row],[Shipdate]])</f>
        <v>2023</v>
      </c>
    </row>
    <row r="2517" spans="1:12" x14ac:dyDescent="0.3">
      <c r="A2517" t="s">
        <v>2521</v>
      </c>
      <c r="B2517" t="s">
        <v>7945</v>
      </c>
      <c r="C2517" t="s">
        <v>7923</v>
      </c>
      <c r="D2517" t="s">
        <v>7935</v>
      </c>
      <c r="E2517" s="1">
        <v>45244</v>
      </c>
      <c r="F2517" s="6">
        <v>5764.5</v>
      </c>
      <c r="G2517">
        <v>385</v>
      </c>
      <c r="H2517" t="s">
        <v>3</v>
      </c>
      <c r="I2517">
        <f>IF(shipments[[#This Row],[Boxes]]&gt;0,shipments[[#This Row],[Amount]]/shipments[[#This Row],[Boxes]],"NA")</f>
        <v>14.972727272727273</v>
      </c>
      <c r="J2517" t="str">
        <f>IF(shipments[[#This Row],[Order_Status]] = "Delivered","Yes","No")</f>
        <v>Yes</v>
      </c>
      <c r="K2517" t="str">
        <f>TEXT(shipments[[#This Row],[Shipdate]],"MMMM")</f>
        <v>November</v>
      </c>
      <c r="L2517">
        <f>YEAR(shipments[[#This Row],[Shipdate]])</f>
        <v>2023</v>
      </c>
    </row>
    <row r="2518" spans="1:12" x14ac:dyDescent="0.3">
      <c r="A2518" t="s">
        <v>2522</v>
      </c>
      <c r="B2518" t="s">
        <v>7945</v>
      </c>
      <c r="C2518" t="s">
        <v>7923</v>
      </c>
      <c r="D2518" t="s">
        <v>7936</v>
      </c>
      <c r="E2518" s="1">
        <v>45127</v>
      </c>
      <c r="F2518" s="6">
        <v>2682</v>
      </c>
      <c r="G2518">
        <v>168</v>
      </c>
      <c r="H2518" t="s">
        <v>3</v>
      </c>
      <c r="I2518">
        <f>IF(shipments[[#This Row],[Boxes]]&gt;0,shipments[[#This Row],[Amount]]/shipments[[#This Row],[Boxes]],"NA")</f>
        <v>15.964285714285714</v>
      </c>
      <c r="J2518" t="str">
        <f>IF(shipments[[#This Row],[Order_Status]] = "Delivered","Yes","No")</f>
        <v>Yes</v>
      </c>
      <c r="K2518" t="str">
        <f>TEXT(shipments[[#This Row],[Shipdate]],"MMMM")</f>
        <v>July</v>
      </c>
      <c r="L2518">
        <f>YEAR(shipments[[#This Row],[Shipdate]])</f>
        <v>2023</v>
      </c>
    </row>
    <row r="2519" spans="1:12" x14ac:dyDescent="0.3">
      <c r="A2519" t="s">
        <v>2523</v>
      </c>
      <c r="B2519" t="s">
        <v>7945</v>
      </c>
      <c r="C2519" t="s">
        <v>7924</v>
      </c>
      <c r="D2519" t="s">
        <v>7938</v>
      </c>
      <c r="E2519" s="1">
        <v>44949</v>
      </c>
      <c r="F2519" s="6">
        <v>6918.75</v>
      </c>
      <c r="G2519">
        <v>865</v>
      </c>
      <c r="H2519" t="s">
        <v>3</v>
      </c>
      <c r="I2519">
        <f>IF(shipments[[#This Row],[Boxes]]&gt;0,shipments[[#This Row],[Amount]]/shipments[[#This Row],[Boxes]],"NA")</f>
        <v>7.9985549132947975</v>
      </c>
      <c r="J2519" t="str">
        <f>IF(shipments[[#This Row],[Order_Status]] = "Delivered","Yes","No")</f>
        <v>Yes</v>
      </c>
      <c r="K2519" t="str">
        <f>TEXT(shipments[[#This Row],[Shipdate]],"MMMM")</f>
        <v>January</v>
      </c>
      <c r="L2519">
        <f>YEAR(shipments[[#This Row],[Shipdate]])</f>
        <v>2023</v>
      </c>
    </row>
    <row r="2520" spans="1:12" x14ac:dyDescent="0.3">
      <c r="A2520" t="s">
        <v>2524</v>
      </c>
      <c r="B2520" t="s">
        <v>7945</v>
      </c>
      <c r="C2520" t="s">
        <v>7924</v>
      </c>
      <c r="D2520" t="s">
        <v>7938</v>
      </c>
      <c r="E2520" s="1">
        <v>45327</v>
      </c>
      <c r="F2520" s="6">
        <v>4106.25</v>
      </c>
      <c r="G2520">
        <v>685</v>
      </c>
      <c r="H2520" t="s">
        <v>3</v>
      </c>
      <c r="I2520">
        <f>IF(shipments[[#This Row],[Boxes]]&gt;0,shipments[[#This Row],[Amount]]/shipments[[#This Row],[Boxes]],"NA")</f>
        <v>5.9945255474452557</v>
      </c>
      <c r="J2520" t="str">
        <f>IF(shipments[[#This Row],[Order_Status]] = "Delivered","Yes","No")</f>
        <v>Yes</v>
      </c>
      <c r="K2520" t="str">
        <f>TEXT(shipments[[#This Row],[Shipdate]],"MMMM")</f>
        <v>February</v>
      </c>
      <c r="L2520">
        <f>YEAR(shipments[[#This Row],[Shipdate]])</f>
        <v>2024</v>
      </c>
    </row>
    <row r="2521" spans="1:12" x14ac:dyDescent="0.3">
      <c r="A2521" s="21" t="s">
        <v>2525</v>
      </c>
      <c r="B2521" s="21" t="s">
        <v>7945</v>
      </c>
      <c r="C2521" s="21" t="s">
        <v>7925</v>
      </c>
      <c r="D2521" s="21" t="s">
        <v>7934</v>
      </c>
      <c r="E2521" s="22">
        <v>45047</v>
      </c>
      <c r="F2521" s="23">
        <v>4648.5</v>
      </c>
      <c r="G2521" s="21">
        <v>291</v>
      </c>
      <c r="H2521" s="21" t="s">
        <v>25</v>
      </c>
      <c r="I2521" s="21">
        <f>IF(shipments[[#This Row],[Boxes]]&gt;0,shipments[[#This Row],[Amount]]/shipments[[#This Row],[Boxes]],"NA")</f>
        <v>15.974226804123711</v>
      </c>
      <c r="J2521" s="21" t="str">
        <f>IF(shipments[[#This Row],[Order_Status]] = "Delivered","Yes","No")</f>
        <v>No</v>
      </c>
      <c r="K2521" s="21" t="str">
        <f>TEXT(shipments[[#This Row],[Shipdate]],"MMMM")</f>
        <v>May</v>
      </c>
      <c r="L2521" s="21">
        <f>YEAR(shipments[[#This Row],[Shipdate]])</f>
        <v>2023</v>
      </c>
    </row>
    <row r="2522" spans="1:12" x14ac:dyDescent="0.3">
      <c r="A2522" t="s">
        <v>2526</v>
      </c>
      <c r="B2522" t="s">
        <v>7945</v>
      </c>
      <c r="C2522" t="s">
        <v>7926</v>
      </c>
      <c r="D2522" t="s">
        <v>7936</v>
      </c>
      <c r="E2522" s="1">
        <v>45293</v>
      </c>
      <c r="F2522" s="6">
        <v>2326.5</v>
      </c>
      <c r="G2522">
        <v>117</v>
      </c>
      <c r="H2522" t="s">
        <v>3</v>
      </c>
      <c r="I2522">
        <f>IF(shipments[[#This Row],[Boxes]]&gt;0,shipments[[#This Row],[Amount]]/shipments[[#This Row],[Boxes]],"NA")</f>
        <v>19.884615384615383</v>
      </c>
      <c r="J2522" t="str">
        <f>IF(shipments[[#This Row],[Order_Status]] = "Delivered","Yes","No")</f>
        <v>Yes</v>
      </c>
      <c r="K2522" t="str">
        <f>TEXT(shipments[[#This Row],[Shipdate]],"MMMM")</f>
        <v>January</v>
      </c>
      <c r="L2522">
        <f>YEAR(shipments[[#This Row],[Shipdate]])</f>
        <v>2024</v>
      </c>
    </row>
    <row r="2523" spans="1:12" x14ac:dyDescent="0.3">
      <c r="A2523" t="s">
        <v>2527</v>
      </c>
      <c r="B2523" t="s">
        <v>7945</v>
      </c>
      <c r="C2523" t="s">
        <v>7927</v>
      </c>
      <c r="D2523" t="s">
        <v>7935</v>
      </c>
      <c r="E2523" s="1">
        <v>45296</v>
      </c>
      <c r="F2523" s="6">
        <v>2976.75</v>
      </c>
      <c r="G2523">
        <v>176</v>
      </c>
      <c r="H2523" t="s">
        <v>3</v>
      </c>
      <c r="I2523">
        <f>IF(shipments[[#This Row],[Boxes]]&gt;0,shipments[[#This Row],[Amount]]/shipments[[#This Row],[Boxes]],"NA")</f>
        <v>16.913352272727273</v>
      </c>
      <c r="J2523" t="str">
        <f>IF(shipments[[#This Row],[Order_Status]] = "Delivered","Yes","No")</f>
        <v>Yes</v>
      </c>
      <c r="K2523" t="str">
        <f>TEXT(shipments[[#This Row],[Shipdate]],"MMMM")</f>
        <v>January</v>
      </c>
      <c r="L2523">
        <f>YEAR(shipments[[#This Row],[Shipdate]])</f>
        <v>2024</v>
      </c>
    </row>
    <row r="2524" spans="1:12" x14ac:dyDescent="0.3">
      <c r="A2524" s="21" t="s">
        <v>2528</v>
      </c>
      <c r="B2524" s="21" t="s">
        <v>7945</v>
      </c>
      <c r="C2524" s="21" t="s">
        <v>7927</v>
      </c>
      <c r="D2524" s="21" t="s">
        <v>7936</v>
      </c>
      <c r="E2524" s="22">
        <v>45533</v>
      </c>
      <c r="F2524" s="23">
        <v>4893.75</v>
      </c>
      <c r="G2524" s="21">
        <v>350</v>
      </c>
      <c r="H2524" s="21" t="s">
        <v>9</v>
      </c>
      <c r="I2524" s="21">
        <f>IF(shipments[[#This Row],[Boxes]]&gt;0,shipments[[#This Row],[Amount]]/shipments[[#This Row],[Boxes]],"NA")</f>
        <v>13.982142857142858</v>
      </c>
      <c r="J2524" s="21" t="str">
        <f>IF(shipments[[#This Row],[Order_Status]] = "Delivered","Yes","No")</f>
        <v>No</v>
      </c>
      <c r="K2524" s="21" t="str">
        <f>TEXT(shipments[[#This Row],[Shipdate]],"MMMM")</f>
        <v>August</v>
      </c>
      <c r="L2524" s="21">
        <f>YEAR(shipments[[#This Row],[Shipdate]])</f>
        <v>2024</v>
      </c>
    </row>
    <row r="2525" spans="1:12" x14ac:dyDescent="0.3">
      <c r="A2525" t="s">
        <v>2529</v>
      </c>
      <c r="B2525" t="s">
        <v>7945</v>
      </c>
      <c r="C2525" t="s">
        <v>7927</v>
      </c>
      <c r="D2525" t="s">
        <v>7939</v>
      </c>
      <c r="E2525" s="1">
        <v>45238</v>
      </c>
      <c r="F2525" s="6">
        <v>5460.75</v>
      </c>
      <c r="G2525">
        <v>342</v>
      </c>
      <c r="H2525" t="s">
        <v>3</v>
      </c>
      <c r="I2525">
        <f>IF(shipments[[#This Row],[Boxes]]&gt;0,shipments[[#This Row],[Amount]]/shipments[[#This Row],[Boxes]],"NA")</f>
        <v>15.967105263157896</v>
      </c>
      <c r="J2525" t="str">
        <f>IF(shipments[[#This Row],[Order_Status]] = "Delivered","Yes","No")</f>
        <v>Yes</v>
      </c>
      <c r="K2525" t="str">
        <f>TEXT(shipments[[#This Row],[Shipdate]],"MMMM")</f>
        <v>November</v>
      </c>
      <c r="L2525">
        <f>YEAR(shipments[[#This Row],[Shipdate]])</f>
        <v>2023</v>
      </c>
    </row>
    <row r="2526" spans="1:12" x14ac:dyDescent="0.3">
      <c r="A2526" s="21" t="s">
        <v>2530</v>
      </c>
      <c r="B2526" s="21" t="s">
        <v>7945</v>
      </c>
      <c r="C2526" s="21" t="s">
        <v>7928</v>
      </c>
      <c r="D2526" s="21" t="s">
        <v>7937</v>
      </c>
      <c r="E2526" s="22">
        <v>45496</v>
      </c>
      <c r="F2526" s="23">
        <v>3422.25</v>
      </c>
      <c r="G2526" s="21">
        <v>343</v>
      </c>
      <c r="H2526" s="21" t="s">
        <v>9</v>
      </c>
      <c r="I2526" s="21">
        <f>IF(shipments[[#This Row],[Boxes]]&gt;0,shipments[[#This Row],[Amount]]/shipments[[#This Row],[Boxes]],"NA")</f>
        <v>9.9774052478134116</v>
      </c>
      <c r="J2526" s="21" t="str">
        <f>IF(shipments[[#This Row],[Order_Status]] = "Delivered","Yes","No")</f>
        <v>No</v>
      </c>
      <c r="K2526" s="21" t="str">
        <f>TEXT(shipments[[#This Row],[Shipdate]],"MMMM")</f>
        <v>July</v>
      </c>
      <c r="L2526" s="21">
        <f>YEAR(shipments[[#This Row],[Shipdate]])</f>
        <v>2024</v>
      </c>
    </row>
    <row r="2527" spans="1:12" x14ac:dyDescent="0.3">
      <c r="A2527" t="s">
        <v>2531</v>
      </c>
      <c r="B2527" t="s">
        <v>7945</v>
      </c>
      <c r="C2527" t="s">
        <v>7928</v>
      </c>
      <c r="D2527" t="s">
        <v>7938</v>
      </c>
      <c r="E2527" s="1">
        <v>45366</v>
      </c>
      <c r="F2527" s="6">
        <v>6599.25</v>
      </c>
      <c r="G2527">
        <v>943</v>
      </c>
      <c r="H2527" t="s">
        <v>3</v>
      </c>
      <c r="I2527">
        <f>IF(shipments[[#This Row],[Boxes]]&gt;0,shipments[[#This Row],[Amount]]/shipments[[#This Row],[Boxes]],"NA")</f>
        <v>6.9981442205726401</v>
      </c>
      <c r="J2527" t="str">
        <f>IF(shipments[[#This Row],[Order_Status]] = "Delivered","Yes","No")</f>
        <v>Yes</v>
      </c>
      <c r="K2527" t="str">
        <f>TEXT(shipments[[#This Row],[Shipdate]],"MMMM")</f>
        <v>March</v>
      </c>
      <c r="L2527">
        <f>YEAR(shipments[[#This Row],[Shipdate]])</f>
        <v>2024</v>
      </c>
    </row>
    <row r="2528" spans="1:12" x14ac:dyDescent="0.3">
      <c r="A2528" t="s">
        <v>2532</v>
      </c>
      <c r="B2528" t="s">
        <v>7945</v>
      </c>
      <c r="C2528" t="s">
        <v>7929</v>
      </c>
      <c r="D2528" t="s">
        <v>7939</v>
      </c>
      <c r="E2528" s="1">
        <v>45295</v>
      </c>
      <c r="F2528" s="6">
        <v>1359</v>
      </c>
      <c r="G2528">
        <v>195</v>
      </c>
      <c r="H2528" t="s">
        <v>3</v>
      </c>
      <c r="I2528">
        <f>IF(shipments[[#This Row],[Boxes]]&gt;0,shipments[[#This Row],[Amount]]/shipments[[#This Row],[Boxes]],"NA")</f>
        <v>6.9692307692307693</v>
      </c>
      <c r="J2528" t="str">
        <f>IF(shipments[[#This Row],[Order_Status]] = "Delivered","Yes","No")</f>
        <v>Yes</v>
      </c>
      <c r="K2528" t="str">
        <f>TEXT(shipments[[#This Row],[Shipdate]],"MMMM")</f>
        <v>January</v>
      </c>
      <c r="L2528">
        <f>YEAR(shipments[[#This Row],[Shipdate]])</f>
        <v>2024</v>
      </c>
    </row>
    <row r="2529" spans="1:12" x14ac:dyDescent="0.3">
      <c r="A2529" s="21" t="s">
        <v>2533</v>
      </c>
      <c r="B2529" s="21" t="s">
        <v>7945</v>
      </c>
      <c r="C2529" s="21" t="s">
        <v>7929</v>
      </c>
      <c r="D2529" s="21" t="s">
        <v>7934</v>
      </c>
      <c r="E2529" s="22">
        <v>45483</v>
      </c>
      <c r="F2529" s="23">
        <v>4893.75</v>
      </c>
      <c r="G2529" s="21">
        <v>612</v>
      </c>
      <c r="H2529" s="21" t="s">
        <v>9</v>
      </c>
      <c r="I2529" s="21">
        <f>IF(shipments[[#This Row],[Boxes]]&gt;0,shipments[[#This Row],[Amount]]/shipments[[#This Row],[Boxes]],"NA")</f>
        <v>7.9963235294117645</v>
      </c>
      <c r="J2529" s="21" t="str">
        <f>IF(shipments[[#This Row],[Order_Status]] = "Delivered","Yes","No")</f>
        <v>No</v>
      </c>
      <c r="K2529" s="21" t="str">
        <f>TEXT(shipments[[#This Row],[Shipdate]],"MMMM")</f>
        <v>July</v>
      </c>
      <c r="L2529" s="21">
        <f>YEAR(shipments[[#This Row],[Shipdate]])</f>
        <v>2024</v>
      </c>
    </row>
    <row r="2530" spans="1:12" x14ac:dyDescent="0.3">
      <c r="A2530" s="21" t="s">
        <v>2534</v>
      </c>
      <c r="B2530" s="21" t="s">
        <v>7945</v>
      </c>
      <c r="C2530" s="21" t="s">
        <v>7930</v>
      </c>
      <c r="D2530" s="21" t="s">
        <v>7934</v>
      </c>
      <c r="E2530" s="22">
        <v>45504</v>
      </c>
      <c r="F2530" s="23">
        <v>8082</v>
      </c>
      <c r="G2530" s="21">
        <v>289</v>
      </c>
      <c r="H2530" s="21" t="s">
        <v>9</v>
      </c>
      <c r="I2530" s="21">
        <f>IF(shipments[[#This Row],[Boxes]]&gt;0,shipments[[#This Row],[Amount]]/shipments[[#This Row],[Boxes]],"NA")</f>
        <v>27.965397923875432</v>
      </c>
      <c r="J2530" s="21" t="str">
        <f>IF(shipments[[#This Row],[Order_Status]] = "Delivered","Yes","No")</f>
        <v>No</v>
      </c>
      <c r="K2530" s="21" t="str">
        <f>TEXT(shipments[[#This Row],[Shipdate]],"MMMM")</f>
        <v>July</v>
      </c>
      <c r="L2530" s="21">
        <f>YEAR(shipments[[#This Row],[Shipdate]])</f>
        <v>2024</v>
      </c>
    </row>
    <row r="2531" spans="1:12" x14ac:dyDescent="0.3">
      <c r="A2531" t="s">
        <v>2535</v>
      </c>
      <c r="B2531" t="s">
        <v>7945</v>
      </c>
      <c r="C2531" t="s">
        <v>7930</v>
      </c>
      <c r="D2531" t="s">
        <v>7939</v>
      </c>
      <c r="E2531" s="1">
        <v>45266</v>
      </c>
      <c r="F2531" s="6">
        <v>8561.25</v>
      </c>
      <c r="G2531">
        <v>343</v>
      </c>
      <c r="H2531" t="s">
        <v>3</v>
      </c>
      <c r="I2531">
        <f>IF(shipments[[#This Row],[Boxes]]&gt;0,shipments[[#This Row],[Amount]]/shipments[[#This Row],[Boxes]],"NA")</f>
        <v>24.959912536443149</v>
      </c>
      <c r="J2531" t="str">
        <f>IF(shipments[[#This Row],[Order_Status]] = "Delivered","Yes","No")</f>
        <v>Yes</v>
      </c>
      <c r="K2531" t="str">
        <f>TEXT(shipments[[#This Row],[Shipdate]],"MMMM")</f>
        <v>December</v>
      </c>
      <c r="L2531">
        <f>YEAR(shipments[[#This Row],[Shipdate]])</f>
        <v>2023</v>
      </c>
    </row>
    <row r="2532" spans="1:12" x14ac:dyDescent="0.3">
      <c r="A2532" t="s">
        <v>2536</v>
      </c>
      <c r="B2532" t="s">
        <v>7945</v>
      </c>
      <c r="C2532" t="s">
        <v>7930</v>
      </c>
      <c r="D2532" t="s">
        <v>7934</v>
      </c>
      <c r="E2532" s="1">
        <v>45040</v>
      </c>
      <c r="F2532" s="6">
        <v>1395</v>
      </c>
      <c r="G2532">
        <v>52</v>
      </c>
      <c r="H2532" t="s">
        <v>3</v>
      </c>
      <c r="I2532">
        <f>IF(shipments[[#This Row],[Boxes]]&gt;0,shipments[[#This Row],[Amount]]/shipments[[#This Row],[Boxes]],"NA")</f>
        <v>26.826923076923077</v>
      </c>
      <c r="J2532" t="str">
        <f>IF(shipments[[#This Row],[Order_Status]] = "Delivered","Yes","No")</f>
        <v>Yes</v>
      </c>
      <c r="K2532" t="str">
        <f>TEXT(shipments[[#This Row],[Shipdate]],"MMMM")</f>
        <v>April</v>
      </c>
      <c r="L2532">
        <f>YEAR(shipments[[#This Row],[Shipdate]])</f>
        <v>2023</v>
      </c>
    </row>
    <row r="2533" spans="1:12" x14ac:dyDescent="0.3">
      <c r="A2533" t="s">
        <v>2537</v>
      </c>
      <c r="B2533" t="s">
        <v>7945</v>
      </c>
      <c r="C2533" t="s">
        <v>7931</v>
      </c>
      <c r="D2533" t="s">
        <v>7938</v>
      </c>
      <c r="E2533" s="1">
        <v>45433</v>
      </c>
      <c r="F2533" s="6">
        <v>11947.5</v>
      </c>
      <c r="G2533">
        <v>1087</v>
      </c>
      <c r="H2533" t="s">
        <v>3</v>
      </c>
      <c r="I2533">
        <f>IF(shipments[[#This Row],[Boxes]]&gt;0,shipments[[#This Row],[Amount]]/shipments[[#This Row],[Boxes]],"NA")</f>
        <v>10.991260349586016</v>
      </c>
      <c r="J2533" t="str">
        <f>IF(shipments[[#This Row],[Order_Status]] = "Delivered","Yes","No")</f>
        <v>Yes</v>
      </c>
      <c r="K2533" t="str">
        <f>TEXT(shipments[[#This Row],[Shipdate]],"MMMM")</f>
        <v>May</v>
      </c>
      <c r="L2533">
        <f>YEAR(shipments[[#This Row],[Shipdate]])</f>
        <v>2024</v>
      </c>
    </row>
    <row r="2534" spans="1:12" x14ac:dyDescent="0.3">
      <c r="A2534" t="s">
        <v>2538</v>
      </c>
      <c r="B2534" t="s">
        <v>7945</v>
      </c>
      <c r="C2534" t="s">
        <v>7931</v>
      </c>
      <c r="D2534" t="s">
        <v>7939</v>
      </c>
      <c r="E2534" s="1">
        <v>44946</v>
      </c>
      <c r="F2534" s="6">
        <v>13221</v>
      </c>
      <c r="G2534">
        <v>1202</v>
      </c>
      <c r="H2534" t="s">
        <v>3</v>
      </c>
      <c r="I2534">
        <f>IF(shipments[[#This Row],[Boxes]]&gt;0,shipments[[#This Row],[Amount]]/shipments[[#This Row],[Boxes]],"NA")</f>
        <v>10.999168053244592</v>
      </c>
      <c r="J2534" t="str">
        <f>IF(shipments[[#This Row],[Order_Status]] = "Delivered","Yes","No")</f>
        <v>Yes</v>
      </c>
      <c r="K2534" t="str">
        <f>TEXT(shipments[[#This Row],[Shipdate]],"MMMM")</f>
        <v>January</v>
      </c>
      <c r="L2534">
        <f>YEAR(shipments[[#This Row],[Shipdate]])</f>
        <v>2023</v>
      </c>
    </row>
    <row r="2535" spans="1:12" x14ac:dyDescent="0.3">
      <c r="A2535" t="s">
        <v>2539</v>
      </c>
      <c r="B2535" t="s">
        <v>7945</v>
      </c>
      <c r="C2535" t="s">
        <v>7931</v>
      </c>
      <c r="D2535" t="s">
        <v>7938</v>
      </c>
      <c r="E2535" s="1">
        <v>45208</v>
      </c>
      <c r="F2535" s="6">
        <v>3883.5</v>
      </c>
      <c r="G2535">
        <v>354</v>
      </c>
      <c r="H2535" t="s">
        <v>3</v>
      </c>
      <c r="I2535">
        <f>IF(shipments[[#This Row],[Boxes]]&gt;0,shipments[[#This Row],[Amount]]/shipments[[#This Row],[Boxes]],"NA")</f>
        <v>10.970338983050848</v>
      </c>
      <c r="J2535" t="str">
        <f>IF(shipments[[#This Row],[Order_Status]] = "Delivered","Yes","No")</f>
        <v>Yes</v>
      </c>
      <c r="K2535" t="str">
        <f>TEXT(shipments[[#This Row],[Shipdate]],"MMMM")</f>
        <v>October</v>
      </c>
      <c r="L2535">
        <f>YEAR(shipments[[#This Row],[Shipdate]])</f>
        <v>2023</v>
      </c>
    </row>
    <row r="2536" spans="1:12" x14ac:dyDescent="0.3">
      <c r="A2536" t="s">
        <v>2540</v>
      </c>
      <c r="B2536" t="s">
        <v>7945</v>
      </c>
      <c r="C2536" t="s">
        <v>7932</v>
      </c>
      <c r="D2536" t="s">
        <v>7939</v>
      </c>
      <c r="E2536" s="1">
        <v>44929</v>
      </c>
      <c r="F2536" s="6">
        <v>3935.25</v>
      </c>
      <c r="G2536">
        <v>438</v>
      </c>
      <c r="H2536" t="s">
        <v>3</v>
      </c>
      <c r="I2536">
        <f>IF(shipments[[#This Row],[Boxes]]&gt;0,shipments[[#This Row],[Amount]]/shipments[[#This Row],[Boxes]],"NA")</f>
        <v>8.9845890410958908</v>
      </c>
      <c r="J2536" t="str">
        <f>IF(shipments[[#This Row],[Order_Status]] = "Delivered","Yes","No")</f>
        <v>Yes</v>
      </c>
      <c r="K2536" t="str">
        <f>TEXT(shipments[[#This Row],[Shipdate]],"MMMM")</f>
        <v>January</v>
      </c>
      <c r="L2536">
        <f>YEAR(shipments[[#This Row],[Shipdate]])</f>
        <v>2023</v>
      </c>
    </row>
    <row r="2537" spans="1:12" x14ac:dyDescent="0.3">
      <c r="A2537" t="s">
        <v>2541</v>
      </c>
      <c r="B2537" t="s">
        <v>7945</v>
      </c>
      <c r="C2537" t="s">
        <v>7932</v>
      </c>
      <c r="D2537" t="s">
        <v>7939</v>
      </c>
      <c r="E2537" s="1">
        <v>45355</v>
      </c>
      <c r="F2537" s="6">
        <v>4965.75</v>
      </c>
      <c r="G2537">
        <v>710</v>
      </c>
      <c r="H2537" t="s">
        <v>3</v>
      </c>
      <c r="I2537">
        <f>IF(shipments[[#This Row],[Boxes]]&gt;0,shipments[[#This Row],[Amount]]/shipments[[#This Row],[Boxes]],"NA")</f>
        <v>6.9940140845070422</v>
      </c>
      <c r="J2537" t="str">
        <f>IF(shipments[[#This Row],[Order_Status]] = "Delivered","Yes","No")</f>
        <v>Yes</v>
      </c>
      <c r="K2537" t="str">
        <f>TEXT(shipments[[#This Row],[Shipdate]],"MMMM")</f>
        <v>March</v>
      </c>
      <c r="L2537">
        <f>YEAR(shipments[[#This Row],[Shipdate]])</f>
        <v>2024</v>
      </c>
    </row>
    <row r="2538" spans="1:12" x14ac:dyDescent="0.3">
      <c r="A2538" t="s">
        <v>2542</v>
      </c>
      <c r="B2538" t="s">
        <v>7945</v>
      </c>
      <c r="C2538" t="s">
        <v>7932</v>
      </c>
      <c r="D2538" t="s">
        <v>7939</v>
      </c>
      <c r="E2538" s="1">
        <v>44958</v>
      </c>
      <c r="F2538" s="6">
        <v>679.5</v>
      </c>
      <c r="G2538">
        <v>85</v>
      </c>
      <c r="H2538" t="s">
        <v>3</v>
      </c>
      <c r="I2538">
        <f>IF(shipments[[#This Row],[Boxes]]&gt;0,shipments[[#This Row],[Amount]]/shipments[[#This Row],[Boxes]],"NA")</f>
        <v>7.9941176470588236</v>
      </c>
      <c r="J2538" t="str">
        <f>IF(shipments[[#This Row],[Order_Status]] = "Delivered","Yes","No")</f>
        <v>Yes</v>
      </c>
      <c r="K2538" t="str">
        <f>TEXT(shipments[[#This Row],[Shipdate]],"MMMM")</f>
        <v>February</v>
      </c>
      <c r="L2538">
        <f>YEAR(shipments[[#This Row],[Shipdate]])</f>
        <v>2023</v>
      </c>
    </row>
    <row r="2539" spans="1:12" x14ac:dyDescent="0.3">
      <c r="A2539" t="s">
        <v>2543</v>
      </c>
      <c r="B2539" t="s">
        <v>7945</v>
      </c>
      <c r="C2539" t="s">
        <v>7932</v>
      </c>
      <c r="D2539" t="s">
        <v>7935</v>
      </c>
      <c r="E2539" s="1">
        <v>45274</v>
      </c>
      <c r="F2539" s="6">
        <v>2403</v>
      </c>
      <c r="G2539">
        <v>219</v>
      </c>
      <c r="H2539" t="s">
        <v>3</v>
      </c>
      <c r="I2539">
        <f>IF(shipments[[#This Row],[Boxes]]&gt;0,shipments[[#This Row],[Amount]]/shipments[[#This Row],[Boxes]],"NA")</f>
        <v>10.972602739726028</v>
      </c>
      <c r="J2539" t="str">
        <f>IF(shipments[[#This Row],[Order_Status]] = "Delivered","Yes","No")</f>
        <v>Yes</v>
      </c>
      <c r="K2539" t="str">
        <f>TEXT(shipments[[#This Row],[Shipdate]],"MMMM")</f>
        <v>December</v>
      </c>
      <c r="L2539">
        <f>YEAR(shipments[[#This Row],[Shipdate]])</f>
        <v>2023</v>
      </c>
    </row>
    <row r="2540" spans="1:12" x14ac:dyDescent="0.3">
      <c r="A2540" t="s">
        <v>2544</v>
      </c>
      <c r="B2540" t="s">
        <v>7945</v>
      </c>
      <c r="C2540" t="s">
        <v>7932</v>
      </c>
      <c r="D2540" t="s">
        <v>7939</v>
      </c>
      <c r="E2540" s="1">
        <v>45471</v>
      </c>
      <c r="F2540" s="6">
        <v>1100.25</v>
      </c>
      <c r="G2540">
        <v>111</v>
      </c>
      <c r="H2540" t="s">
        <v>3</v>
      </c>
      <c r="I2540">
        <f>IF(shipments[[#This Row],[Boxes]]&gt;0,shipments[[#This Row],[Amount]]/shipments[[#This Row],[Boxes]],"NA")</f>
        <v>9.9121621621621614</v>
      </c>
      <c r="J2540" t="str">
        <f>IF(shipments[[#This Row],[Order_Status]] = "Delivered","Yes","No")</f>
        <v>Yes</v>
      </c>
      <c r="K2540" t="str">
        <f>TEXT(shipments[[#This Row],[Shipdate]],"MMMM")</f>
        <v>June</v>
      </c>
      <c r="L2540">
        <f>YEAR(shipments[[#This Row],[Shipdate]])</f>
        <v>2024</v>
      </c>
    </row>
    <row r="2541" spans="1:12" x14ac:dyDescent="0.3">
      <c r="A2541" t="s">
        <v>2545</v>
      </c>
      <c r="B2541" t="s">
        <v>7945</v>
      </c>
      <c r="C2541" t="s">
        <v>7933</v>
      </c>
      <c r="D2541" t="s">
        <v>7935</v>
      </c>
      <c r="E2541" s="1">
        <v>45246</v>
      </c>
      <c r="F2541" s="6">
        <v>1262.25</v>
      </c>
      <c r="G2541">
        <v>58</v>
      </c>
      <c r="H2541" t="s">
        <v>3</v>
      </c>
      <c r="I2541">
        <f>IF(shipments[[#This Row],[Boxes]]&gt;0,shipments[[#This Row],[Amount]]/shipments[[#This Row],[Boxes]],"NA")</f>
        <v>21.762931034482758</v>
      </c>
      <c r="J2541" t="str">
        <f>IF(shipments[[#This Row],[Order_Status]] = "Delivered","Yes","No")</f>
        <v>Yes</v>
      </c>
      <c r="K2541" t="str">
        <f>TEXT(shipments[[#This Row],[Shipdate]],"MMMM")</f>
        <v>November</v>
      </c>
      <c r="L2541">
        <f>YEAR(shipments[[#This Row],[Shipdate]])</f>
        <v>2023</v>
      </c>
    </row>
    <row r="2542" spans="1:12" x14ac:dyDescent="0.3">
      <c r="A2542" t="s">
        <v>2546</v>
      </c>
      <c r="B2542" t="s">
        <v>7945</v>
      </c>
      <c r="C2542" t="s">
        <v>7933</v>
      </c>
      <c r="D2542" t="s">
        <v>7938</v>
      </c>
      <c r="E2542" s="1">
        <v>45323</v>
      </c>
      <c r="F2542" s="6">
        <v>10680.75</v>
      </c>
      <c r="G2542">
        <v>535</v>
      </c>
      <c r="H2542" t="s">
        <v>3</v>
      </c>
      <c r="I2542">
        <f>IF(shipments[[#This Row],[Boxes]]&gt;0,shipments[[#This Row],[Amount]]/shipments[[#This Row],[Boxes]],"NA")</f>
        <v>19.964018691588784</v>
      </c>
      <c r="J2542" t="str">
        <f>IF(shipments[[#This Row],[Order_Status]] = "Delivered","Yes","No")</f>
        <v>Yes</v>
      </c>
      <c r="K2542" t="str">
        <f>TEXT(shipments[[#This Row],[Shipdate]],"MMMM")</f>
        <v>February</v>
      </c>
      <c r="L2542">
        <f>YEAR(shipments[[#This Row],[Shipdate]])</f>
        <v>2024</v>
      </c>
    </row>
    <row r="2543" spans="1:12" x14ac:dyDescent="0.3">
      <c r="A2543" s="21" t="s">
        <v>2547</v>
      </c>
      <c r="B2543" s="21" t="s">
        <v>7945</v>
      </c>
      <c r="C2543" s="21" t="s">
        <v>7933</v>
      </c>
      <c r="D2543" s="21" t="s">
        <v>7938</v>
      </c>
      <c r="E2543" s="22">
        <v>45107</v>
      </c>
      <c r="F2543" s="23">
        <v>7650</v>
      </c>
      <c r="G2543" s="21">
        <v>348</v>
      </c>
      <c r="H2543" s="21" t="s">
        <v>25</v>
      </c>
      <c r="I2543" s="21">
        <f>IF(shipments[[#This Row],[Boxes]]&gt;0,shipments[[#This Row],[Amount]]/shipments[[#This Row],[Boxes]],"NA")</f>
        <v>21.982758620689655</v>
      </c>
      <c r="J2543" s="21" t="str">
        <f>IF(shipments[[#This Row],[Order_Status]] = "Delivered","Yes","No")</f>
        <v>No</v>
      </c>
      <c r="K2543" s="21" t="str">
        <f>TEXT(shipments[[#This Row],[Shipdate]],"MMMM")</f>
        <v>June</v>
      </c>
      <c r="L2543" s="21">
        <f>YEAR(shipments[[#This Row],[Shipdate]])</f>
        <v>2023</v>
      </c>
    </row>
    <row r="2544" spans="1:12" x14ac:dyDescent="0.3">
      <c r="A2544" t="s">
        <v>2548</v>
      </c>
      <c r="B2544" t="s">
        <v>7945</v>
      </c>
      <c r="C2544" t="s">
        <v>7933</v>
      </c>
      <c r="D2544" t="s">
        <v>7934</v>
      </c>
      <c r="E2544" s="1">
        <v>45323</v>
      </c>
      <c r="F2544" s="6">
        <v>7195.5</v>
      </c>
      <c r="G2544">
        <v>360</v>
      </c>
      <c r="H2544" t="s">
        <v>3</v>
      </c>
      <c r="I2544">
        <f>IF(shipments[[#This Row],[Boxes]]&gt;0,shipments[[#This Row],[Amount]]/shipments[[#This Row],[Boxes]],"NA")</f>
        <v>19.987500000000001</v>
      </c>
      <c r="J2544" t="str">
        <f>IF(shipments[[#This Row],[Order_Status]] = "Delivered","Yes","No")</f>
        <v>Yes</v>
      </c>
      <c r="K2544" t="str">
        <f>TEXT(shipments[[#This Row],[Shipdate]],"MMMM")</f>
        <v>February</v>
      </c>
      <c r="L2544">
        <f>YEAR(shipments[[#This Row],[Shipdate]])</f>
        <v>2024</v>
      </c>
    </row>
    <row r="2545" spans="1:12" x14ac:dyDescent="0.3">
      <c r="A2545" t="s">
        <v>2549</v>
      </c>
      <c r="B2545" t="s">
        <v>7945</v>
      </c>
      <c r="C2545" t="s">
        <v>7933</v>
      </c>
      <c r="D2545" t="s">
        <v>7936</v>
      </c>
      <c r="E2545" s="1">
        <v>44930</v>
      </c>
      <c r="F2545" s="6">
        <v>8120.25</v>
      </c>
      <c r="G2545">
        <v>452</v>
      </c>
      <c r="H2545" t="s">
        <v>3</v>
      </c>
      <c r="I2545">
        <f>IF(shipments[[#This Row],[Boxes]]&gt;0,shipments[[#This Row],[Amount]]/shipments[[#This Row],[Boxes]],"NA")</f>
        <v>17.965154867256636</v>
      </c>
      <c r="J2545" t="str">
        <f>IF(shipments[[#This Row],[Order_Status]] = "Delivered","Yes","No")</f>
        <v>Yes</v>
      </c>
      <c r="K2545" t="str">
        <f>TEXT(shipments[[#This Row],[Shipdate]],"MMMM")</f>
        <v>January</v>
      </c>
      <c r="L2545">
        <f>YEAR(shipments[[#This Row],[Shipdate]])</f>
        <v>2023</v>
      </c>
    </row>
    <row r="2546" spans="1:12" x14ac:dyDescent="0.3">
      <c r="A2546" s="21" t="s">
        <v>2550</v>
      </c>
      <c r="B2546" s="21" t="s">
        <v>7945</v>
      </c>
      <c r="C2546" s="21" t="s">
        <v>7933</v>
      </c>
      <c r="D2546" s="21" t="s">
        <v>7938</v>
      </c>
      <c r="E2546" s="22">
        <v>45544</v>
      </c>
      <c r="F2546" s="23">
        <v>3807</v>
      </c>
      <c r="G2546" s="21">
        <v>201</v>
      </c>
      <c r="H2546" s="21" t="s">
        <v>16</v>
      </c>
      <c r="I2546" s="21">
        <f>IF(shipments[[#This Row],[Boxes]]&gt;0,shipments[[#This Row],[Amount]]/shipments[[#This Row],[Boxes]],"NA")</f>
        <v>18.940298507462686</v>
      </c>
      <c r="J2546" s="21" t="str">
        <f>IF(shipments[[#This Row],[Order_Status]] = "Delivered","Yes","No")</f>
        <v>No</v>
      </c>
      <c r="K2546" s="21" t="str">
        <f>TEXT(shipments[[#This Row],[Shipdate]],"MMMM")</f>
        <v>September</v>
      </c>
      <c r="L2546" s="21">
        <f>YEAR(shipments[[#This Row],[Shipdate]])</f>
        <v>2024</v>
      </c>
    </row>
    <row r="2547" spans="1:12" x14ac:dyDescent="0.3">
      <c r="A2547" t="s">
        <v>2551</v>
      </c>
      <c r="B2547" t="s">
        <v>7945</v>
      </c>
      <c r="C2547" t="s">
        <v>7912</v>
      </c>
      <c r="D2547" t="s">
        <v>7939</v>
      </c>
      <c r="E2547" s="1">
        <v>45250</v>
      </c>
      <c r="F2547" s="6">
        <v>7852.5</v>
      </c>
      <c r="G2547">
        <v>524</v>
      </c>
      <c r="H2547" t="s">
        <v>3</v>
      </c>
      <c r="I2547">
        <f>IF(shipments[[#This Row],[Boxes]]&gt;0,shipments[[#This Row],[Amount]]/shipments[[#This Row],[Boxes]],"NA")</f>
        <v>14.985687022900763</v>
      </c>
      <c r="J2547" t="str">
        <f>IF(shipments[[#This Row],[Order_Status]] = "Delivered","Yes","No")</f>
        <v>Yes</v>
      </c>
      <c r="K2547" t="str">
        <f>TEXT(shipments[[#This Row],[Shipdate]],"MMMM")</f>
        <v>November</v>
      </c>
      <c r="L2547">
        <f>YEAR(shipments[[#This Row],[Shipdate]])</f>
        <v>2023</v>
      </c>
    </row>
    <row r="2548" spans="1:12" x14ac:dyDescent="0.3">
      <c r="A2548" t="s">
        <v>2552</v>
      </c>
      <c r="B2548" t="s">
        <v>7945</v>
      </c>
      <c r="C2548" t="s">
        <v>7913</v>
      </c>
      <c r="D2548" t="s">
        <v>7935</v>
      </c>
      <c r="E2548" s="1">
        <v>45316</v>
      </c>
      <c r="F2548" s="6">
        <v>5395.5</v>
      </c>
      <c r="G2548">
        <v>360</v>
      </c>
      <c r="H2548" t="s">
        <v>3</v>
      </c>
      <c r="I2548">
        <f>IF(shipments[[#This Row],[Boxes]]&gt;0,shipments[[#This Row],[Amount]]/shipments[[#This Row],[Boxes]],"NA")</f>
        <v>14.987500000000001</v>
      </c>
      <c r="J2548" t="str">
        <f>IF(shipments[[#This Row],[Order_Status]] = "Delivered","Yes","No")</f>
        <v>Yes</v>
      </c>
      <c r="K2548" t="str">
        <f>TEXT(shipments[[#This Row],[Shipdate]],"MMMM")</f>
        <v>January</v>
      </c>
      <c r="L2548">
        <f>YEAR(shipments[[#This Row],[Shipdate]])</f>
        <v>2024</v>
      </c>
    </row>
    <row r="2549" spans="1:12" x14ac:dyDescent="0.3">
      <c r="A2549" t="s">
        <v>2553</v>
      </c>
      <c r="B2549" t="s">
        <v>7945</v>
      </c>
      <c r="C2549" t="s">
        <v>7915</v>
      </c>
      <c r="D2549" t="s">
        <v>7935</v>
      </c>
      <c r="E2549" s="1">
        <v>45215</v>
      </c>
      <c r="F2549" s="6">
        <v>17613</v>
      </c>
      <c r="G2549">
        <v>2936</v>
      </c>
      <c r="H2549" t="s">
        <v>3</v>
      </c>
      <c r="I2549">
        <f>IF(shipments[[#This Row],[Boxes]]&gt;0,shipments[[#This Row],[Amount]]/shipments[[#This Row],[Boxes]],"NA")</f>
        <v>5.9989782016348778</v>
      </c>
      <c r="J2549" t="str">
        <f>IF(shipments[[#This Row],[Order_Status]] = "Delivered","Yes","No")</f>
        <v>Yes</v>
      </c>
      <c r="K2549" t="str">
        <f>TEXT(shipments[[#This Row],[Shipdate]],"MMMM")</f>
        <v>October</v>
      </c>
      <c r="L2549">
        <f>YEAR(shipments[[#This Row],[Shipdate]])</f>
        <v>2023</v>
      </c>
    </row>
    <row r="2550" spans="1:12" x14ac:dyDescent="0.3">
      <c r="A2550" t="s">
        <v>2554</v>
      </c>
      <c r="B2550" t="s">
        <v>7945</v>
      </c>
      <c r="C2550" t="s">
        <v>7915</v>
      </c>
      <c r="D2550" t="s">
        <v>7937</v>
      </c>
      <c r="E2550" s="1">
        <v>45058</v>
      </c>
      <c r="F2550" s="6">
        <v>2011.5</v>
      </c>
      <c r="G2550">
        <v>403</v>
      </c>
      <c r="H2550" t="s">
        <v>3</v>
      </c>
      <c r="I2550">
        <f>IF(shipments[[#This Row],[Boxes]]&gt;0,shipments[[#This Row],[Amount]]/shipments[[#This Row],[Boxes]],"NA")</f>
        <v>4.9913151364764268</v>
      </c>
      <c r="J2550" t="str">
        <f>IF(shipments[[#This Row],[Order_Status]] = "Delivered","Yes","No")</f>
        <v>Yes</v>
      </c>
      <c r="K2550" t="str">
        <f>TEXT(shipments[[#This Row],[Shipdate]],"MMMM")</f>
        <v>May</v>
      </c>
      <c r="L2550">
        <f>YEAR(shipments[[#This Row],[Shipdate]])</f>
        <v>2023</v>
      </c>
    </row>
    <row r="2551" spans="1:12" x14ac:dyDescent="0.3">
      <c r="A2551" t="s">
        <v>2555</v>
      </c>
      <c r="B2551" t="s">
        <v>7945</v>
      </c>
      <c r="C2551" t="s">
        <v>7915</v>
      </c>
      <c r="D2551" t="s">
        <v>7935</v>
      </c>
      <c r="E2551" s="1">
        <v>45294</v>
      </c>
      <c r="F2551" s="6">
        <v>11207.25</v>
      </c>
      <c r="G2551">
        <v>1246</v>
      </c>
      <c r="H2551" t="s">
        <v>3</v>
      </c>
      <c r="I2551">
        <f>IF(shipments[[#This Row],[Boxes]]&gt;0,shipments[[#This Row],[Amount]]/shipments[[#This Row],[Boxes]],"NA")</f>
        <v>8.9945826645264848</v>
      </c>
      <c r="J2551" t="str">
        <f>IF(shipments[[#This Row],[Order_Status]] = "Delivered","Yes","No")</f>
        <v>Yes</v>
      </c>
      <c r="K2551" t="str">
        <f>TEXT(shipments[[#This Row],[Shipdate]],"MMMM")</f>
        <v>January</v>
      </c>
      <c r="L2551">
        <f>YEAR(shipments[[#This Row],[Shipdate]])</f>
        <v>2024</v>
      </c>
    </row>
    <row r="2552" spans="1:12" x14ac:dyDescent="0.3">
      <c r="A2552" s="21" t="s">
        <v>2556</v>
      </c>
      <c r="B2552" s="21" t="s">
        <v>7945</v>
      </c>
      <c r="C2552" s="21" t="s">
        <v>7915</v>
      </c>
      <c r="D2552" s="21" t="s">
        <v>7934</v>
      </c>
      <c r="E2552" s="22">
        <v>45141</v>
      </c>
      <c r="F2552" s="23">
        <v>1271.25</v>
      </c>
      <c r="G2552" s="21">
        <v>159</v>
      </c>
      <c r="H2552" s="21" t="s">
        <v>25</v>
      </c>
      <c r="I2552" s="21">
        <f>IF(shipments[[#This Row],[Boxes]]&gt;0,shipments[[#This Row],[Amount]]/shipments[[#This Row],[Boxes]],"NA")</f>
        <v>7.9952830188679247</v>
      </c>
      <c r="J2552" s="21" t="str">
        <f>IF(shipments[[#This Row],[Order_Status]] = "Delivered","Yes","No")</f>
        <v>No</v>
      </c>
      <c r="K2552" s="21" t="str">
        <f>TEXT(shipments[[#This Row],[Shipdate]],"MMMM")</f>
        <v>August</v>
      </c>
      <c r="L2552" s="21">
        <f>YEAR(shipments[[#This Row],[Shipdate]])</f>
        <v>2023</v>
      </c>
    </row>
    <row r="2553" spans="1:12" x14ac:dyDescent="0.3">
      <c r="A2553" t="s">
        <v>2557</v>
      </c>
      <c r="B2553" t="s">
        <v>7945</v>
      </c>
      <c r="C2553" t="s">
        <v>7916</v>
      </c>
      <c r="D2553" t="s">
        <v>7937</v>
      </c>
      <c r="E2553" s="1">
        <v>45006</v>
      </c>
      <c r="F2553" s="6">
        <v>8428.5</v>
      </c>
      <c r="G2553">
        <v>1205</v>
      </c>
      <c r="H2553" t="s">
        <v>3</v>
      </c>
      <c r="I2553">
        <f>IF(shipments[[#This Row],[Boxes]]&gt;0,shipments[[#This Row],[Amount]]/shipments[[#This Row],[Boxes]],"NA")</f>
        <v>6.9946058091286307</v>
      </c>
      <c r="J2553" t="str">
        <f>IF(shipments[[#This Row],[Order_Status]] = "Delivered","Yes","No")</f>
        <v>Yes</v>
      </c>
      <c r="K2553" t="str">
        <f>TEXT(shipments[[#This Row],[Shipdate]],"MMMM")</f>
        <v>March</v>
      </c>
      <c r="L2553">
        <f>YEAR(shipments[[#This Row],[Shipdate]])</f>
        <v>2023</v>
      </c>
    </row>
    <row r="2554" spans="1:12" x14ac:dyDescent="0.3">
      <c r="A2554" t="s">
        <v>2558</v>
      </c>
      <c r="B2554" t="s">
        <v>7945</v>
      </c>
      <c r="C2554" t="s">
        <v>7916</v>
      </c>
      <c r="D2554" t="s">
        <v>7938</v>
      </c>
      <c r="E2554" s="1">
        <v>45357</v>
      </c>
      <c r="F2554" s="6">
        <v>1224</v>
      </c>
      <c r="G2554">
        <v>204</v>
      </c>
      <c r="H2554" t="s">
        <v>3</v>
      </c>
      <c r="I2554">
        <f>IF(shipments[[#This Row],[Boxes]]&gt;0,shipments[[#This Row],[Amount]]/shipments[[#This Row],[Boxes]],"NA")</f>
        <v>6</v>
      </c>
      <c r="J2554" t="str">
        <f>IF(shipments[[#This Row],[Order_Status]] = "Delivered","Yes","No")</f>
        <v>Yes</v>
      </c>
      <c r="K2554" t="str">
        <f>TEXT(shipments[[#This Row],[Shipdate]],"MMMM")</f>
        <v>March</v>
      </c>
      <c r="L2554">
        <f>YEAR(shipments[[#This Row],[Shipdate]])</f>
        <v>2024</v>
      </c>
    </row>
    <row r="2555" spans="1:12" x14ac:dyDescent="0.3">
      <c r="A2555" t="s">
        <v>2559</v>
      </c>
      <c r="B2555" t="s">
        <v>7945</v>
      </c>
      <c r="C2555" t="s">
        <v>7916</v>
      </c>
      <c r="D2555" t="s">
        <v>7938</v>
      </c>
      <c r="E2555" s="1">
        <v>45257</v>
      </c>
      <c r="F2555" s="6">
        <v>2517.75</v>
      </c>
      <c r="G2555">
        <v>504</v>
      </c>
      <c r="H2555" t="s">
        <v>3</v>
      </c>
      <c r="I2555">
        <f>IF(shipments[[#This Row],[Boxes]]&gt;0,shipments[[#This Row],[Amount]]/shipments[[#This Row],[Boxes]],"NA")</f>
        <v>4.9955357142857144</v>
      </c>
      <c r="J2555" t="str">
        <f>IF(shipments[[#This Row],[Order_Status]] = "Delivered","Yes","No")</f>
        <v>Yes</v>
      </c>
      <c r="K2555" t="str">
        <f>TEXT(shipments[[#This Row],[Shipdate]],"MMMM")</f>
        <v>November</v>
      </c>
      <c r="L2555">
        <f>YEAR(shipments[[#This Row],[Shipdate]])</f>
        <v>2023</v>
      </c>
    </row>
    <row r="2556" spans="1:12" x14ac:dyDescent="0.3">
      <c r="A2556" s="21" t="s">
        <v>2560</v>
      </c>
      <c r="B2556" s="21" t="s">
        <v>7945</v>
      </c>
      <c r="C2556" s="21" t="s">
        <v>7916</v>
      </c>
      <c r="D2556" s="21" t="s">
        <v>7934</v>
      </c>
      <c r="E2556" s="22">
        <v>45498</v>
      </c>
      <c r="F2556" s="23">
        <v>713.25</v>
      </c>
      <c r="G2556" s="21">
        <v>90</v>
      </c>
      <c r="H2556" s="21" t="s">
        <v>9</v>
      </c>
      <c r="I2556" s="21">
        <f>IF(shipments[[#This Row],[Boxes]]&gt;0,shipments[[#This Row],[Amount]]/shipments[[#This Row],[Boxes]],"NA")</f>
        <v>7.9249999999999998</v>
      </c>
      <c r="J2556" s="21" t="str">
        <f>IF(shipments[[#This Row],[Order_Status]] = "Delivered","Yes","No")</f>
        <v>No</v>
      </c>
      <c r="K2556" s="21" t="str">
        <f>TEXT(shipments[[#This Row],[Shipdate]],"MMMM")</f>
        <v>July</v>
      </c>
      <c r="L2556" s="21">
        <f>YEAR(shipments[[#This Row],[Shipdate]])</f>
        <v>2024</v>
      </c>
    </row>
    <row r="2557" spans="1:12" x14ac:dyDescent="0.3">
      <c r="A2557" t="s">
        <v>2561</v>
      </c>
      <c r="B2557" t="s">
        <v>7945</v>
      </c>
      <c r="C2557" t="s">
        <v>7916</v>
      </c>
      <c r="D2557" t="s">
        <v>7934</v>
      </c>
      <c r="E2557" s="1">
        <v>45188</v>
      </c>
      <c r="F2557" s="6">
        <v>6871.5</v>
      </c>
      <c r="G2557">
        <v>1375</v>
      </c>
      <c r="H2557" t="s">
        <v>3</v>
      </c>
      <c r="I2557">
        <f>IF(shipments[[#This Row],[Boxes]]&gt;0,shipments[[#This Row],[Amount]]/shipments[[#This Row],[Boxes]],"NA")</f>
        <v>4.9974545454545458</v>
      </c>
      <c r="J2557" t="str">
        <f>IF(shipments[[#This Row],[Order_Status]] = "Delivered","Yes","No")</f>
        <v>Yes</v>
      </c>
      <c r="K2557" t="str">
        <f>TEXT(shipments[[#This Row],[Shipdate]],"MMMM")</f>
        <v>September</v>
      </c>
      <c r="L2557">
        <f>YEAR(shipments[[#This Row],[Shipdate]])</f>
        <v>2023</v>
      </c>
    </row>
    <row r="2558" spans="1:12" x14ac:dyDescent="0.3">
      <c r="A2558" s="21" t="s">
        <v>2562</v>
      </c>
      <c r="B2558" s="21" t="s">
        <v>7945</v>
      </c>
      <c r="C2558" s="21" t="s">
        <v>7916</v>
      </c>
      <c r="D2558" s="21" t="s">
        <v>7935</v>
      </c>
      <c r="E2558" s="22">
        <v>45551</v>
      </c>
      <c r="F2558" s="23">
        <v>10527.75</v>
      </c>
      <c r="G2558" s="21">
        <v>1170</v>
      </c>
      <c r="H2558" s="21" t="s">
        <v>16</v>
      </c>
      <c r="I2558" s="21">
        <f>IF(shipments[[#This Row],[Boxes]]&gt;0,shipments[[#This Row],[Amount]]/shipments[[#This Row],[Boxes]],"NA")</f>
        <v>8.9980769230769226</v>
      </c>
      <c r="J2558" s="21" t="str">
        <f>IF(shipments[[#This Row],[Order_Status]] = "Delivered","Yes","No")</f>
        <v>No</v>
      </c>
      <c r="K2558" s="21" t="str">
        <f>TEXT(shipments[[#This Row],[Shipdate]],"MMMM")</f>
        <v>September</v>
      </c>
      <c r="L2558" s="21">
        <f>YEAR(shipments[[#This Row],[Shipdate]])</f>
        <v>2024</v>
      </c>
    </row>
    <row r="2559" spans="1:12" x14ac:dyDescent="0.3">
      <c r="A2559" t="s">
        <v>2563</v>
      </c>
      <c r="B2559" t="s">
        <v>7945</v>
      </c>
      <c r="C2559" t="s">
        <v>7916</v>
      </c>
      <c r="D2559" t="s">
        <v>7934</v>
      </c>
      <c r="E2559" s="1">
        <v>45184</v>
      </c>
      <c r="F2559" s="6">
        <v>3768.75</v>
      </c>
      <c r="G2559">
        <v>754</v>
      </c>
      <c r="H2559" t="s">
        <v>3</v>
      </c>
      <c r="I2559">
        <f>IF(shipments[[#This Row],[Boxes]]&gt;0,shipments[[#This Row],[Amount]]/shipments[[#This Row],[Boxes]],"NA")</f>
        <v>4.9983421750663126</v>
      </c>
      <c r="J2559" t="str">
        <f>IF(shipments[[#This Row],[Order_Status]] = "Delivered","Yes","No")</f>
        <v>Yes</v>
      </c>
      <c r="K2559" t="str">
        <f>TEXT(shipments[[#This Row],[Shipdate]],"MMMM")</f>
        <v>September</v>
      </c>
      <c r="L2559">
        <f>YEAR(shipments[[#This Row],[Shipdate]])</f>
        <v>2023</v>
      </c>
    </row>
    <row r="2560" spans="1:12" x14ac:dyDescent="0.3">
      <c r="A2560" t="s">
        <v>2564</v>
      </c>
      <c r="B2560" t="s">
        <v>7945</v>
      </c>
      <c r="C2560" t="s">
        <v>7917</v>
      </c>
      <c r="D2560" t="s">
        <v>7937</v>
      </c>
      <c r="E2560" s="1">
        <v>45118</v>
      </c>
      <c r="F2560" s="6">
        <v>1377</v>
      </c>
      <c r="G2560">
        <v>51</v>
      </c>
      <c r="H2560" t="s">
        <v>3</v>
      </c>
      <c r="I2560">
        <f>IF(shipments[[#This Row],[Boxes]]&gt;0,shipments[[#This Row],[Amount]]/shipments[[#This Row],[Boxes]],"NA")</f>
        <v>27</v>
      </c>
      <c r="J2560" t="str">
        <f>IF(shipments[[#This Row],[Order_Status]] = "Delivered","Yes","No")</f>
        <v>Yes</v>
      </c>
      <c r="K2560" t="str">
        <f>TEXT(shipments[[#This Row],[Shipdate]],"MMMM")</f>
        <v>July</v>
      </c>
      <c r="L2560">
        <f>YEAR(shipments[[#This Row],[Shipdate]])</f>
        <v>2023</v>
      </c>
    </row>
    <row r="2561" spans="1:12" x14ac:dyDescent="0.3">
      <c r="A2561" t="s">
        <v>2565</v>
      </c>
      <c r="B2561" t="s">
        <v>7945</v>
      </c>
      <c r="C2561" t="s">
        <v>7917</v>
      </c>
      <c r="D2561" t="s">
        <v>7934</v>
      </c>
      <c r="E2561" s="1">
        <v>45448</v>
      </c>
      <c r="F2561" s="6">
        <v>9585</v>
      </c>
      <c r="G2561">
        <v>343</v>
      </c>
      <c r="H2561" t="s">
        <v>3</v>
      </c>
      <c r="I2561">
        <f>IF(shipments[[#This Row],[Boxes]]&gt;0,shipments[[#This Row],[Amount]]/shipments[[#This Row],[Boxes]],"NA")</f>
        <v>27.944606413994169</v>
      </c>
      <c r="J2561" t="str">
        <f>IF(shipments[[#This Row],[Order_Status]] = "Delivered","Yes","No")</f>
        <v>Yes</v>
      </c>
      <c r="K2561" t="str">
        <f>TEXT(shipments[[#This Row],[Shipdate]],"MMMM")</f>
        <v>June</v>
      </c>
      <c r="L2561">
        <f>YEAR(shipments[[#This Row],[Shipdate]])</f>
        <v>2024</v>
      </c>
    </row>
    <row r="2562" spans="1:12" x14ac:dyDescent="0.3">
      <c r="A2562" t="s">
        <v>2566</v>
      </c>
      <c r="B2562" t="s">
        <v>7945</v>
      </c>
      <c r="C2562" t="s">
        <v>7918</v>
      </c>
      <c r="D2562" t="s">
        <v>7934</v>
      </c>
      <c r="E2562" s="1">
        <v>45463</v>
      </c>
      <c r="F2562" s="6">
        <v>6358.5</v>
      </c>
      <c r="G2562">
        <v>265</v>
      </c>
      <c r="H2562" t="s">
        <v>3</v>
      </c>
      <c r="I2562">
        <f>IF(shipments[[#This Row],[Boxes]]&gt;0,shipments[[#This Row],[Amount]]/shipments[[#This Row],[Boxes]],"NA")</f>
        <v>23.994339622641508</v>
      </c>
      <c r="J2562" t="str">
        <f>IF(shipments[[#This Row],[Order_Status]] = "Delivered","Yes","No")</f>
        <v>Yes</v>
      </c>
      <c r="K2562" t="str">
        <f>TEXT(shipments[[#This Row],[Shipdate]],"MMMM")</f>
        <v>June</v>
      </c>
      <c r="L2562">
        <f>YEAR(shipments[[#This Row],[Shipdate]])</f>
        <v>2024</v>
      </c>
    </row>
    <row r="2563" spans="1:12" x14ac:dyDescent="0.3">
      <c r="A2563" t="s">
        <v>2567</v>
      </c>
      <c r="B2563" t="s">
        <v>7945</v>
      </c>
      <c r="C2563" t="s">
        <v>7918</v>
      </c>
      <c r="D2563" t="s">
        <v>7935</v>
      </c>
      <c r="E2563" s="1">
        <v>45096</v>
      </c>
      <c r="F2563" s="6">
        <v>5490</v>
      </c>
      <c r="G2563">
        <v>220</v>
      </c>
      <c r="H2563" t="s">
        <v>3</v>
      </c>
      <c r="I2563">
        <f>IF(shipments[[#This Row],[Boxes]]&gt;0,shipments[[#This Row],[Amount]]/shipments[[#This Row],[Boxes]],"NA")</f>
        <v>24.954545454545453</v>
      </c>
      <c r="J2563" t="str">
        <f>IF(shipments[[#This Row],[Order_Status]] = "Delivered","Yes","No")</f>
        <v>Yes</v>
      </c>
      <c r="K2563" t="str">
        <f>TEXT(shipments[[#This Row],[Shipdate]],"MMMM")</f>
        <v>June</v>
      </c>
      <c r="L2563">
        <f>YEAR(shipments[[#This Row],[Shipdate]])</f>
        <v>2023</v>
      </c>
    </row>
    <row r="2564" spans="1:12" x14ac:dyDescent="0.3">
      <c r="A2564" t="s">
        <v>2568</v>
      </c>
      <c r="B2564" t="s">
        <v>7945</v>
      </c>
      <c r="C2564" t="s">
        <v>7918</v>
      </c>
      <c r="D2564" t="s">
        <v>7934</v>
      </c>
      <c r="E2564" s="1">
        <v>45341</v>
      </c>
      <c r="F2564" s="6">
        <v>5402.25</v>
      </c>
      <c r="G2564">
        <v>201</v>
      </c>
      <c r="H2564" t="s">
        <v>3</v>
      </c>
      <c r="I2564">
        <f>IF(shipments[[#This Row],[Boxes]]&gt;0,shipments[[#This Row],[Amount]]/shipments[[#This Row],[Boxes]],"NA")</f>
        <v>26.876865671641792</v>
      </c>
      <c r="J2564" t="str">
        <f>IF(shipments[[#This Row],[Order_Status]] = "Delivered","Yes","No")</f>
        <v>Yes</v>
      </c>
      <c r="K2564" t="str">
        <f>TEXT(shipments[[#This Row],[Shipdate]],"MMMM")</f>
        <v>February</v>
      </c>
      <c r="L2564">
        <f>YEAR(shipments[[#This Row],[Shipdate]])</f>
        <v>2024</v>
      </c>
    </row>
    <row r="2565" spans="1:12" x14ac:dyDescent="0.3">
      <c r="A2565" t="s">
        <v>2569</v>
      </c>
      <c r="B2565" t="s">
        <v>7945</v>
      </c>
      <c r="C2565" t="s">
        <v>7918</v>
      </c>
      <c r="D2565" t="s">
        <v>7939</v>
      </c>
      <c r="E2565" s="1">
        <v>45189</v>
      </c>
      <c r="F2565" s="6">
        <v>4961.25</v>
      </c>
      <c r="G2565">
        <v>207</v>
      </c>
      <c r="H2565" t="s">
        <v>3</v>
      </c>
      <c r="I2565">
        <f>IF(shipments[[#This Row],[Boxes]]&gt;0,shipments[[#This Row],[Amount]]/shipments[[#This Row],[Boxes]],"NA")</f>
        <v>23.967391304347824</v>
      </c>
      <c r="J2565" t="str">
        <f>IF(shipments[[#This Row],[Order_Status]] = "Delivered","Yes","No")</f>
        <v>Yes</v>
      </c>
      <c r="K2565" t="str">
        <f>TEXT(shipments[[#This Row],[Shipdate]],"MMMM")</f>
        <v>September</v>
      </c>
      <c r="L2565">
        <f>YEAR(shipments[[#This Row],[Shipdate]])</f>
        <v>2023</v>
      </c>
    </row>
    <row r="2566" spans="1:12" x14ac:dyDescent="0.3">
      <c r="A2566" t="s">
        <v>2570</v>
      </c>
      <c r="B2566" t="s">
        <v>7945</v>
      </c>
      <c r="C2566" t="s">
        <v>7918</v>
      </c>
      <c r="D2566" t="s">
        <v>7934</v>
      </c>
      <c r="E2566" s="1">
        <v>45240</v>
      </c>
      <c r="F2566" s="6">
        <v>3946.5</v>
      </c>
      <c r="G2566">
        <v>158</v>
      </c>
      <c r="H2566" t="s">
        <v>3</v>
      </c>
      <c r="I2566">
        <f>IF(shipments[[#This Row],[Boxes]]&gt;0,shipments[[#This Row],[Amount]]/shipments[[#This Row],[Boxes]],"NA")</f>
        <v>24.977848101265824</v>
      </c>
      <c r="J2566" t="str">
        <f>IF(shipments[[#This Row],[Order_Status]] = "Delivered","Yes","No")</f>
        <v>Yes</v>
      </c>
      <c r="K2566" t="str">
        <f>TEXT(shipments[[#This Row],[Shipdate]],"MMMM")</f>
        <v>November</v>
      </c>
      <c r="L2566">
        <f>YEAR(shipments[[#This Row],[Shipdate]])</f>
        <v>2023</v>
      </c>
    </row>
    <row r="2567" spans="1:12" x14ac:dyDescent="0.3">
      <c r="A2567" t="s">
        <v>2571</v>
      </c>
      <c r="B2567" t="s">
        <v>7945</v>
      </c>
      <c r="C2567" t="s">
        <v>7918</v>
      </c>
      <c r="D2567" t="s">
        <v>7937</v>
      </c>
      <c r="E2567" s="1">
        <v>44979</v>
      </c>
      <c r="F2567" s="6">
        <v>6608.25</v>
      </c>
      <c r="G2567">
        <v>265</v>
      </c>
      <c r="H2567" t="s">
        <v>3</v>
      </c>
      <c r="I2567">
        <f>IF(shipments[[#This Row],[Boxes]]&gt;0,shipments[[#This Row],[Amount]]/shipments[[#This Row],[Boxes]],"NA")</f>
        <v>24.93679245283019</v>
      </c>
      <c r="J2567" t="str">
        <f>IF(shipments[[#This Row],[Order_Status]] = "Delivered","Yes","No")</f>
        <v>Yes</v>
      </c>
      <c r="K2567" t="str">
        <f>TEXT(shipments[[#This Row],[Shipdate]],"MMMM")</f>
        <v>February</v>
      </c>
      <c r="L2567">
        <f>YEAR(shipments[[#This Row],[Shipdate]])</f>
        <v>2023</v>
      </c>
    </row>
    <row r="2568" spans="1:12" x14ac:dyDescent="0.3">
      <c r="A2568" t="s">
        <v>2572</v>
      </c>
      <c r="B2568" t="s">
        <v>7945</v>
      </c>
      <c r="C2568" t="s">
        <v>7918</v>
      </c>
      <c r="D2568" t="s">
        <v>7939</v>
      </c>
      <c r="E2568" s="1">
        <v>45195</v>
      </c>
      <c r="F2568" s="6">
        <v>5451.75</v>
      </c>
      <c r="G2568">
        <v>195</v>
      </c>
      <c r="H2568" t="s">
        <v>3</v>
      </c>
      <c r="I2568">
        <f>IF(shipments[[#This Row],[Boxes]]&gt;0,shipments[[#This Row],[Amount]]/shipments[[#This Row],[Boxes]],"NA")</f>
        <v>27.957692307692309</v>
      </c>
      <c r="J2568" t="str">
        <f>IF(shipments[[#This Row],[Order_Status]] = "Delivered","Yes","No")</f>
        <v>Yes</v>
      </c>
      <c r="K2568" t="str">
        <f>TEXT(shipments[[#This Row],[Shipdate]],"MMMM")</f>
        <v>September</v>
      </c>
      <c r="L2568">
        <f>YEAR(shipments[[#This Row],[Shipdate]])</f>
        <v>2023</v>
      </c>
    </row>
    <row r="2569" spans="1:12" x14ac:dyDescent="0.3">
      <c r="A2569" s="21" t="s">
        <v>2573</v>
      </c>
      <c r="B2569" s="21" t="s">
        <v>7945</v>
      </c>
      <c r="C2569" s="21" t="s">
        <v>7919</v>
      </c>
      <c r="D2569" s="21" t="s">
        <v>7934</v>
      </c>
      <c r="E2569" s="22">
        <v>45555</v>
      </c>
      <c r="F2569" s="23">
        <v>3294</v>
      </c>
      <c r="G2569" s="21">
        <v>150</v>
      </c>
      <c r="H2569" s="21" t="s">
        <v>16</v>
      </c>
      <c r="I2569" s="21">
        <f>IF(shipments[[#This Row],[Boxes]]&gt;0,shipments[[#This Row],[Amount]]/shipments[[#This Row],[Boxes]],"NA")</f>
        <v>21.96</v>
      </c>
      <c r="J2569" s="21" t="str">
        <f>IF(shipments[[#This Row],[Order_Status]] = "Delivered","Yes","No")</f>
        <v>No</v>
      </c>
      <c r="K2569" s="21" t="str">
        <f>TEXT(shipments[[#This Row],[Shipdate]],"MMMM")</f>
        <v>September</v>
      </c>
      <c r="L2569" s="21">
        <f>YEAR(shipments[[#This Row],[Shipdate]])</f>
        <v>2024</v>
      </c>
    </row>
    <row r="2570" spans="1:12" x14ac:dyDescent="0.3">
      <c r="A2570" t="s">
        <v>2574</v>
      </c>
      <c r="B2570" t="s">
        <v>7945</v>
      </c>
      <c r="C2570" t="s">
        <v>7919</v>
      </c>
      <c r="D2570" t="s">
        <v>7938</v>
      </c>
      <c r="E2570" s="1">
        <v>45266</v>
      </c>
      <c r="F2570" s="6">
        <v>6212.25</v>
      </c>
      <c r="G2570">
        <v>311</v>
      </c>
      <c r="H2570" t="s">
        <v>3</v>
      </c>
      <c r="I2570">
        <f>IF(shipments[[#This Row],[Boxes]]&gt;0,shipments[[#This Row],[Amount]]/shipments[[#This Row],[Boxes]],"NA")</f>
        <v>19.975080385852092</v>
      </c>
      <c r="J2570" t="str">
        <f>IF(shipments[[#This Row],[Order_Status]] = "Delivered","Yes","No")</f>
        <v>Yes</v>
      </c>
      <c r="K2570" t="str">
        <f>TEXT(shipments[[#This Row],[Shipdate]],"MMMM")</f>
        <v>December</v>
      </c>
      <c r="L2570">
        <f>YEAR(shipments[[#This Row],[Shipdate]])</f>
        <v>2023</v>
      </c>
    </row>
    <row r="2571" spans="1:12" x14ac:dyDescent="0.3">
      <c r="A2571" t="s">
        <v>2575</v>
      </c>
      <c r="B2571" t="s">
        <v>7945</v>
      </c>
      <c r="C2571" t="s">
        <v>7919</v>
      </c>
      <c r="D2571" t="s">
        <v>7939</v>
      </c>
      <c r="E2571" s="1">
        <v>45469</v>
      </c>
      <c r="F2571" s="6">
        <v>4702.5</v>
      </c>
      <c r="G2571">
        <v>248</v>
      </c>
      <c r="H2571" t="s">
        <v>3</v>
      </c>
      <c r="I2571">
        <f>IF(shipments[[#This Row],[Boxes]]&gt;0,shipments[[#This Row],[Amount]]/shipments[[#This Row],[Boxes]],"NA")</f>
        <v>18.961693548387096</v>
      </c>
      <c r="J2571" t="str">
        <f>IF(shipments[[#This Row],[Order_Status]] = "Delivered","Yes","No")</f>
        <v>Yes</v>
      </c>
      <c r="K2571" t="str">
        <f>TEXT(shipments[[#This Row],[Shipdate]],"MMMM")</f>
        <v>June</v>
      </c>
      <c r="L2571">
        <f>YEAR(shipments[[#This Row],[Shipdate]])</f>
        <v>2024</v>
      </c>
    </row>
    <row r="2572" spans="1:12" x14ac:dyDescent="0.3">
      <c r="A2572" t="s">
        <v>2576</v>
      </c>
      <c r="B2572" t="s">
        <v>7945</v>
      </c>
      <c r="C2572" t="s">
        <v>7921</v>
      </c>
      <c r="D2572" t="s">
        <v>7935</v>
      </c>
      <c r="E2572" s="1">
        <v>45111</v>
      </c>
      <c r="F2572" s="6">
        <v>3721.5</v>
      </c>
      <c r="G2572">
        <v>266</v>
      </c>
      <c r="H2572" t="s">
        <v>3</v>
      </c>
      <c r="I2572">
        <f>IF(shipments[[#This Row],[Boxes]]&gt;0,shipments[[#This Row],[Amount]]/shipments[[#This Row],[Boxes]],"NA")</f>
        <v>13.990601503759398</v>
      </c>
      <c r="J2572" t="str">
        <f>IF(shipments[[#This Row],[Order_Status]] = "Delivered","Yes","No")</f>
        <v>Yes</v>
      </c>
      <c r="K2572" t="str">
        <f>TEXT(shipments[[#This Row],[Shipdate]],"MMMM")</f>
        <v>July</v>
      </c>
      <c r="L2572">
        <f>YEAR(shipments[[#This Row],[Shipdate]])</f>
        <v>2023</v>
      </c>
    </row>
    <row r="2573" spans="1:12" x14ac:dyDescent="0.3">
      <c r="A2573" t="s">
        <v>2577</v>
      </c>
      <c r="B2573" t="s">
        <v>7945</v>
      </c>
      <c r="C2573" t="s">
        <v>7921</v>
      </c>
      <c r="D2573" t="s">
        <v>7937</v>
      </c>
      <c r="E2573" s="1">
        <v>45244</v>
      </c>
      <c r="F2573" s="6">
        <v>1586.25</v>
      </c>
      <c r="G2573">
        <v>123</v>
      </c>
      <c r="H2573" t="s">
        <v>3</v>
      </c>
      <c r="I2573">
        <f>IF(shipments[[#This Row],[Boxes]]&gt;0,shipments[[#This Row],[Amount]]/shipments[[#This Row],[Boxes]],"NA")</f>
        <v>12.896341463414634</v>
      </c>
      <c r="J2573" t="str">
        <f>IF(shipments[[#This Row],[Order_Status]] = "Delivered","Yes","No")</f>
        <v>Yes</v>
      </c>
      <c r="K2573" t="str">
        <f>TEXT(shipments[[#This Row],[Shipdate]],"MMMM")</f>
        <v>November</v>
      </c>
      <c r="L2573">
        <f>YEAR(shipments[[#This Row],[Shipdate]])</f>
        <v>2023</v>
      </c>
    </row>
    <row r="2574" spans="1:12" x14ac:dyDescent="0.3">
      <c r="A2574" s="21" t="s">
        <v>2578</v>
      </c>
      <c r="B2574" s="21" t="s">
        <v>7945</v>
      </c>
      <c r="C2574" s="21" t="s">
        <v>7921</v>
      </c>
      <c r="D2574" s="21" t="s">
        <v>7936</v>
      </c>
      <c r="E2574" s="22">
        <v>45540</v>
      </c>
      <c r="F2574" s="23">
        <v>12170.25</v>
      </c>
      <c r="G2574" s="21">
        <v>761</v>
      </c>
      <c r="H2574" s="21" t="s">
        <v>16</v>
      </c>
      <c r="I2574" s="21">
        <f>IF(shipments[[#This Row],[Boxes]]&gt;0,shipments[[#This Row],[Amount]]/shipments[[#This Row],[Boxes]],"NA")</f>
        <v>15.992444152431013</v>
      </c>
      <c r="J2574" s="21" t="str">
        <f>IF(shipments[[#This Row],[Order_Status]] = "Delivered","Yes","No")</f>
        <v>No</v>
      </c>
      <c r="K2574" s="21" t="str">
        <f>TEXT(shipments[[#This Row],[Shipdate]],"MMMM")</f>
        <v>September</v>
      </c>
      <c r="L2574" s="21">
        <f>YEAR(shipments[[#This Row],[Shipdate]])</f>
        <v>2024</v>
      </c>
    </row>
    <row r="2575" spans="1:12" x14ac:dyDescent="0.3">
      <c r="A2575" t="s">
        <v>2579</v>
      </c>
      <c r="B2575" t="s">
        <v>7945</v>
      </c>
      <c r="C2575" t="s">
        <v>7921</v>
      </c>
      <c r="D2575" t="s">
        <v>7934</v>
      </c>
      <c r="E2575" s="1">
        <v>45093</v>
      </c>
      <c r="F2575" s="6">
        <v>10003.5</v>
      </c>
      <c r="G2575">
        <v>626</v>
      </c>
      <c r="H2575" t="s">
        <v>3</v>
      </c>
      <c r="I2575">
        <f>IF(shipments[[#This Row],[Boxes]]&gt;0,shipments[[#This Row],[Amount]]/shipments[[#This Row],[Boxes]],"NA")</f>
        <v>15.980031948881789</v>
      </c>
      <c r="J2575" t="str">
        <f>IF(shipments[[#This Row],[Order_Status]] = "Delivered","Yes","No")</f>
        <v>Yes</v>
      </c>
      <c r="K2575" t="str">
        <f>TEXT(shipments[[#This Row],[Shipdate]],"MMMM")</f>
        <v>June</v>
      </c>
      <c r="L2575">
        <f>YEAR(shipments[[#This Row],[Shipdate]])</f>
        <v>2023</v>
      </c>
    </row>
    <row r="2576" spans="1:12" x14ac:dyDescent="0.3">
      <c r="A2576" t="s">
        <v>2580</v>
      </c>
      <c r="B2576" t="s">
        <v>7945</v>
      </c>
      <c r="C2576" t="s">
        <v>7921</v>
      </c>
      <c r="D2576" t="s">
        <v>7938</v>
      </c>
      <c r="E2576" s="1">
        <v>45135</v>
      </c>
      <c r="F2576" s="6">
        <v>4394.25</v>
      </c>
      <c r="G2576">
        <v>339</v>
      </c>
      <c r="H2576" t="s">
        <v>3</v>
      </c>
      <c r="I2576">
        <f>IF(shipments[[#This Row],[Boxes]]&gt;0,shipments[[#This Row],[Amount]]/shipments[[#This Row],[Boxes]],"NA")</f>
        <v>12.962389380530974</v>
      </c>
      <c r="J2576" t="str">
        <f>IF(shipments[[#This Row],[Order_Status]] = "Delivered","Yes","No")</f>
        <v>Yes</v>
      </c>
      <c r="K2576" t="str">
        <f>TEXT(shipments[[#This Row],[Shipdate]],"MMMM")</f>
        <v>July</v>
      </c>
      <c r="L2576">
        <f>YEAR(shipments[[#This Row],[Shipdate]])</f>
        <v>2023</v>
      </c>
    </row>
    <row r="2577" spans="1:12" x14ac:dyDescent="0.3">
      <c r="A2577" t="s">
        <v>2581</v>
      </c>
      <c r="B2577" t="s">
        <v>7945</v>
      </c>
      <c r="C2577" t="s">
        <v>7921</v>
      </c>
      <c r="D2577" t="s">
        <v>7937</v>
      </c>
      <c r="E2577" s="1">
        <v>45377</v>
      </c>
      <c r="F2577" s="6">
        <v>1638</v>
      </c>
      <c r="G2577">
        <v>126</v>
      </c>
      <c r="H2577" t="s">
        <v>3</v>
      </c>
      <c r="I2577">
        <f>IF(shipments[[#This Row],[Boxes]]&gt;0,shipments[[#This Row],[Amount]]/shipments[[#This Row],[Boxes]],"NA")</f>
        <v>13</v>
      </c>
      <c r="J2577" t="str">
        <f>IF(shipments[[#This Row],[Order_Status]] = "Delivered","Yes","No")</f>
        <v>Yes</v>
      </c>
      <c r="K2577" t="str">
        <f>TEXT(shipments[[#This Row],[Shipdate]],"MMMM")</f>
        <v>March</v>
      </c>
      <c r="L2577">
        <f>YEAR(shipments[[#This Row],[Shipdate]])</f>
        <v>2024</v>
      </c>
    </row>
    <row r="2578" spans="1:12" x14ac:dyDescent="0.3">
      <c r="A2578" t="s">
        <v>2582</v>
      </c>
      <c r="B2578" t="s">
        <v>7945</v>
      </c>
      <c r="C2578" t="s">
        <v>7924</v>
      </c>
      <c r="D2578" t="s">
        <v>7934</v>
      </c>
      <c r="E2578" s="1">
        <v>45029</v>
      </c>
      <c r="F2578" s="6">
        <v>1845</v>
      </c>
      <c r="G2578">
        <v>264</v>
      </c>
      <c r="H2578" t="s">
        <v>3</v>
      </c>
      <c r="I2578">
        <f>IF(shipments[[#This Row],[Boxes]]&gt;0,shipments[[#This Row],[Amount]]/shipments[[#This Row],[Boxes]],"NA")</f>
        <v>6.9886363636363633</v>
      </c>
      <c r="J2578" t="str">
        <f>IF(shipments[[#This Row],[Order_Status]] = "Delivered","Yes","No")</f>
        <v>Yes</v>
      </c>
      <c r="K2578" t="str">
        <f>TEXT(shipments[[#This Row],[Shipdate]],"MMMM")</f>
        <v>April</v>
      </c>
      <c r="L2578">
        <f>YEAR(shipments[[#This Row],[Shipdate]])</f>
        <v>2023</v>
      </c>
    </row>
    <row r="2579" spans="1:12" x14ac:dyDescent="0.3">
      <c r="A2579" s="21" t="s">
        <v>2583</v>
      </c>
      <c r="B2579" s="21" t="s">
        <v>7945</v>
      </c>
      <c r="C2579" s="21" t="s">
        <v>7924</v>
      </c>
      <c r="D2579" s="21" t="s">
        <v>7936</v>
      </c>
      <c r="E2579" s="22">
        <v>45566</v>
      </c>
      <c r="F2579" s="23">
        <v>3921.75</v>
      </c>
      <c r="G2579" s="21">
        <v>436</v>
      </c>
      <c r="H2579" s="21" t="s">
        <v>16</v>
      </c>
      <c r="I2579" s="21">
        <f>IF(shipments[[#This Row],[Boxes]]&gt;0,shipments[[#This Row],[Amount]]/shipments[[#This Row],[Boxes]],"NA")</f>
        <v>8.9948394495412849</v>
      </c>
      <c r="J2579" s="21" t="str">
        <f>IF(shipments[[#This Row],[Order_Status]] = "Delivered","Yes","No")</f>
        <v>No</v>
      </c>
      <c r="K2579" s="21" t="str">
        <f>TEXT(shipments[[#This Row],[Shipdate]],"MMMM")</f>
        <v>October</v>
      </c>
      <c r="L2579" s="21">
        <f>YEAR(shipments[[#This Row],[Shipdate]])</f>
        <v>2024</v>
      </c>
    </row>
    <row r="2580" spans="1:12" x14ac:dyDescent="0.3">
      <c r="A2580" t="s">
        <v>2584</v>
      </c>
      <c r="B2580" t="s">
        <v>7945</v>
      </c>
      <c r="C2580" t="s">
        <v>7924</v>
      </c>
      <c r="D2580" t="s">
        <v>7934</v>
      </c>
      <c r="E2580" s="1">
        <v>45104</v>
      </c>
      <c r="F2580" s="6">
        <v>8777.25</v>
      </c>
      <c r="G2580">
        <v>1254</v>
      </c>
      <c r="H2580" t="s">
        <v>3</v>
      </c>
      <c r="I2580">
        <f>IF(shipments[[#This Row],[Boxes]]&gt;0,shipments[[#This Row],[Amount]]/shipments[[#This Row],[Boxes]],"NA")</f>
        <v>6.9994019138755981</v>
      </c>
      <c r="J2580" t="str">
        <f>IF(shipments[[#This Row],[Order_Status]] = "Delivered","Yes","No")</f>
        <v>Yes</v>
      </c>
      <c r="K2580" t="str">
        <f>TEXT(shipments[[#This Row],[Shipdate]],"MMMM")</f>
        <v>June</v>
      </c>
      <c r="L2580">
        <f>YEAR(shipments[[#This Row],[Shipdate]])</f>
        <v>2023</v>
      </c>
    </row>
    <row r="2581" spans="1:12" x14ac:dyDescent="0.3">
      <c r="A2581" s="21" t="s">
        <v>2585</v>
      </c>
      <c r="B2581" s="21" t="s">
        <v>7945</v>
      </c>
      <c r="C2581" s="21" t="s">
        <v>7924</v>
      </c>
      <c r="D2581" s="21" t="s">
        <v>7938</v>
      </c>
      <c r="E2581" s="22">
        <v>45502</v>
      </c>
      <c r="F2581" s="23">
        <v>8664.75</v>
      </c>
      <c r="G2581" s="21">
        <v>1445</v>
      </c>
      <c r="H2581" s="21" t="s">
        <v>9</v>
      </c>
      <c r="I2581" s="21">
        <f>IF(shipments[[#This Row],[Boxes]]&gt;0,shipments[[#This Row],[Amount]]/shipments[[#This Row],[Boxes]],"NA")</f>
        <v>5.9963667820069206</v>
      </c>
      <c r="J2581" s="21" t="str">
        <f>IF(shipments[[#This Row],[Order_Status]] = "Delivered","Yes","No")</f>
        <v>No</v>
      </c>
      <c r="K2581" s="21" t="str">
        <f>TEXT(shipments[[#This Row],[Shipdate]],"MMMM")</f>
        <v>July</v>
      </c>
      <c r="L2581" s="21">
        <f>YEAR(shipments[[#This Row],[Shipdate]])</f>
        <v>2024</v>
      </c>
    </row>
    <row r="2582" spans="1:12" x14ac:dyDescent="0.3">
      <c r="A2582" t="s">
        <v>2586</v>
      </c>
      <c r="B2582" t="s">
        <v>7945</v>
      </c>
      <c r="C2582" t="s">
        <v>7924</v>
      </c>
      <c r="D2582" t="s">
        <v>7935</v>
      </c>
      <c r="E2582" s="1">
        <v>45414</v>
      </c>
      <c r="F2582" s="6">
        <v>6340.5</v>
      </c>
      <c r="G2582">
        <v>1057</v>
      </c>
      <c r="H2582" t="s">
        <v>3</v>
      </c>
      <c r="I2582">
        <f>IF(shipments[[#This Row],[Boxes]]&gt;0,shipments[[#This Row],[Amount]]/shipments[[#This Row],[Boxes]],"NA")</f>
        <v>5.9985808893093662</v>
      </c>
      <c r="J2582" t="str">
        <f>IF(shipments[[#This Row],[Order_Status]] = "Delivered","Yes","No")</f>
        <v>Yes</v>
      </c>
      <c r="K2582" t="str">
        <f>TEXT(shipments[[#This Row],[Shipdate]],"MMMM")</f>
        <v>May</v>
      </c>
      <c r="L2582">
        <f>YEAR(shipments[[#This Row],[Shipdate]])</f>
        <v>2024</v>
      </c>
    </row>
    <row r="2583" spans="1:12" x14ac:dyDescent="0.3">
      <c r="A2583" t="s">
        <v>2587</v>
      </c>
      <c r="B2583" t="s">
        <v>7945</v>
      </c>
      <c r="C2583" t="s">
        <v>7924</v>
      </c>
      <c r="D2583" t="s">
        <v>7936</v>
      </c>
      <c r="E2583" s="1">
        <v>45240</v>
      </c>
      <c r="F2583" s="6">
        <v>6252.75</v>
      </c>
      <c r="G2583">
        <v>695</v>
      </c>
      <c r="H2583" t="s">
        <v>3</v>
      </c>
      <c r="I2583">
        <f>IF(shipments[[#This Row],[Boxes]]&gt;0,shipments[[#This Row],[Amount]]/shipments[[#This Row],[Boxes]],"NA")</f>
        <v>8.996762589928057</v>
      </c>
      <c r="J2583" t="str">
        <f>IF(shipments[[#This Row],[Order_Status]] = "Delivered","Yes","No")</f>
        <v>Yes</v>
      </c>
      <c r="K2583" t="str">
        <f>TEXT(shipments[[#This Row],[Shipdate]],"MMMM")</f>
        <v>November</v>
      </c>
      <c r="L2583">
        <f>YEAR(shipments[[#This Row],[Shipdate]])</f>
        <v>2023</v>
      </c>
    </row>
    <row r="2584" spans="1:12" x14ac:dyDescent="0.3">
      <c r="A2584" t="s">
        <v>2588</v>
      </c>
      <c r="B2584" t="s">
        <v>7945</v>
      </c>
      <c r="C2584" t="s">
        <v>7925</v>
      </c>
      <c r="D2584" t="s">
        <v>7939</v>
      </c>
      <c r="E2584" s="1">
        <v>45180</v>
      </c>
      <c r="F2584" s="6">
        <v>1329.75</v>
      </c>
      <c r="G2584">
        <v>89</v>
      </c>
      <c r="H2584" t="s">
        <v>3</v>
      </c>
      <c r="I2584">
        <f>IF(shipments[[#This Row],[Boxes]]&gt;0,shipments[[#This Row],[Amount]]/shipments[[#This Row],[Boxes]],"NA")</f>
        <v>14.941011235955056</v>
      </c>
      <c r="J2584" t="str">
        <f>IF(shipments[[#This Row],[Order_Status]] = "Delivered","Yes","No")</f>
        <v>Yes</v>
      </c>
      <c r="K2584" t="str">
        <f>TEXT(shipments[[#This Row],[Shipdate]],"MMMM")</f>
        <v>September</v>
      </c>
      <c r="L2584">
        <f>YEAR(shipments[[#This Row],[Shipdate]])</f>
        <v>2023</v>
      </c>
    </row>
    <row r="2585" spans="1:12" x14ac:dyDescent="0.3">
      <c r="A2585" t="s">
        <v>2589</v>
      </c>
      <c r="B2585" t="s">
        <v>7945</v>
      </c>
      <c r="C2585" t="s">
        <v>7926</v>
      </c>
      <c r="D2585" t="s">
        <v>7938</v>
      </c>
      <c r="E2585" s="1">
        <v>45233</v>
      </c>
      <c r="F2585" s="6">
        <v>3215.25</v>
      </c>
      <c r="G2585">
        <v>179</v>
      </c>
      <c r="H2585" t="s">
        <v>3</v>
      </c>
      <c r="I2585">
        <f>IF(shipments[[#This Row],[Boxes]]&gt;0,shipments[[#This Row],[Amount]]/shipments[[#This Row],[Boxes]],"NA")</f>
        <v>17.962290502793294</v>
      </c>
      <c r="J2585" t="str">
        <f>IF(shipments[[#This Row],[Order_Status]] = "Delivered","Yes","No")</f>
        <v>Yes</v>
      </c>
      <c r="K2585" t="str">
        <f>TEXT(shipments[[#This Row],[Shipdate]],"MMMM")</f>
        <v>November</v>
      </c>
      <c r="L2585">
        <f>YEAR(shipments[[#This Row],[Shipdate]])</f>
        <v>2023</v>
      </c>
    </row>
    <row r="2586" spans="1:12" x14ac:dyDescent="0.3">
      <c r="A2586" t="s">
        <v>2590</v>
      </c>
      <c r="B2586" t="s">
        <v>7945</v>
      </c>
      <c r="C2586" t="s">
        <v>7926</v>
      </c>
      <c r="D2586" t="s">
        <v>7934</v>
      </c>
      <c r="E2586" s="1">
        <v>45208</v>
      </c>
      <c r="F2586" s="6">
        <v>4657.5</v>
      </c>
      <c r="G2586">
        <v>222</v>
      </c>
      <c r="H2586" t="s">
        <v>3</v>
      </c>
      <c r="I2586">
        <f>IF(shipments[[#This Row],[Boxes]]&gt;0,shipments[[#This Row],[Amount]]/shipments[[#This Row],[Boxes]],"NA")</f>
        <v>20.97972972972973</v>
      </c>
      <c r="J2586" t="str">
        <f>IF(shipments[[#This Row],[Order_Status]] = "Delivered","Yes","No")</f>
        <v>Yes</v>
      </c>
      <c r="K2586" t="str">
        <f>TEXT(shipments[[#This Row],[Shipdate]],"MMMM")</f>
        <v>October</v>
      </c>
      <c r="L2586">
        <f>YEAR(shipments[[#This Row],[Shipdate]])</f>
        <v>2023</v>
      </c>
    </row>
    <row r="2587" spans="1:12" x14ac:dyDescent="0.3">
      <c r="A2587" t="s">
        <v>2591</v>
      </c>
      <c r="B2587" t="s">
        <v>7945</v>
      </c>
      <c r="C2587" t="s">
        <v>7926</v>
      </c>
      <c r="D2587" t="s">
        <v>7938</v>
      </c>
      <c r="E2587" s="1">
        <v>45461</v>
      </c>
      <c r="F2587" s="6">
        <v>5125.5</v>
      </c>
      <c r="G2587">
        <v>302</v>
      </c>
      <c r="H2587" t="s">
        <v>3</v>
      </c>
      <c r="I2587">
        <f>IF(shipments[[#This Row],[Boxes]]&gt;0,shipments[[#This Row],[Amount]]/shipments[[#This Row],[Boxes]],"NA")</f>
        <v>16.971854304635762</v>
      </c>
      <c r="J2587" t="str">
        <f>IF(shipments[[#This Row],[Order_Status]] = "Delivered","Yes","No")</f>
        <v>Yes</v>
      </c>
      <c r="K2587" t="str">
        <f>TEXT(shipments[[#This Row],[Shipdate]],"MMMM")</f>
        <v>June</v>
      </c>
      <c r="L2587">
        <f>YEAR(shipments[[#This Row],[Shipdate]])</f>
        <v>2024</v>
      </c>
    </row>
    <row r="2588" spans="1:12" x14ac:dyDescent="0.3">
      <c r="A2588" t="s">
        <v>2592</v>
      </c>
      <c r="B2588" t="s">
        <v>7945</v>
      </c>
      <c r="C2588" t="s">
        <v>7926</v>
      </c>
      <c r="D2588" t="s">
        <v>7939</v>
      </c>
      <c r="E2588" s="1">
        <v>45021</v>
      </c>
      <c r="F2588" s="6">
        <v>8349.75</v>
      </c>
      <c r="G2588">
        <v>464</v>
      </c>
      <c r="H2588" t="s">
        <v>3</v>
      </c>
      <c r="I2588">
        <f>IF(shipments[[#This Row],[Boxes]]&gt;0,shipments[[#This Row],[Amount]]/shipments[[#This Row],[Boxes]],"NA")</f>
        <v>17.995150862068964</v>
      </c>
      <c r="J2588" t="str">
        <f>IF(shipments[[#This Row],[Order_Status]] = "Delivered","Yes","No")</f>
        <v>Yes</v>
      </c>
      <c r="K2588" t="str">
        <f>TEXT(shipments[[#This Row],[Shipdate]],"MMMM")</f>
        <v>April</v>
      </c>
      <c r="L2588">
        <f>YEAR(shipments[[#This Row],[Shipdate]])</f>
        <v>2023</v>
      </c>
    </row>
    <row r="2589" spans="1:12" x14ac:dyDescent="0.3">
      <c r="A2589" t="s">
        <v>2593</v>
      </c>
      <c r="B2589" t="s">
        <v>7945</v>
      </c>
      <c r="C2589" t="s">
        <v>7927</v>
      </c>
      <c r="D2589" t="s">
        <v>7934</v>
      </c>
      <c r="E2589" s="1">
        <v>45202</v>
      </c>
      <c r="F2589" s="6">
        <v>14436</v>
      </c>
      <c r="G2589">
        <v>903</v>
      </c>
      <c r="H2589" t="s">
        <v>3</v>
      </c>
      <c r="I2589">
        <f>IF(shipments[[#This Row],[Boxes]]&gt;0,shipments[[#This Row],[Amount]]/shipments[[#This Row],[Boxes]],"NA")</f>
        <v>15.986710963455149</v>
      </c>
      <c r="J2589" t="str">
        <f>IF(shipments[[#This Row],[Order_Status]] = "Delivered","Yes","No")</f>
        <v>Yes</v>
      </c>
      <c r="K2589" t="str">
        <f>TEXT(shipments[[#This Row],[Shipdate]],"MMMM")</f>
        <v>October</v>
      </c>
      <c r="L2589">
        <f>YEAR(shipments[[#This Row],[Shipdate]])</f>
        <v>2023</v>
      </c>
    </row>
    <row r="2590" spans="1:12" x14ac:dyDescent="0.3">
      <c r="A2590" t="s">
        <v>2594</v>
      </c>
      <c r="B2590" t="s">
        <v>7945</v>
      </c>
      <c r="C2590" t="s">
        <v>7927</v>
      </c>
      <c r="D2590" t="s">
        <v>7934</v>
      </c>
      <c r="E2590" s="1">
        <v>45132</v>
      </c>
      <c r="F2590" s="6">
        <v>13212</v>
      </c>
      <c r="G2590">
        <v>778</v>
      </c>
      <c r="H2590" t="s">
        <v>3</v>
      </c>
      <c r="I2590">
        <f>IF(shipments[[#This Row],[Boxes]]&gt;0,shipments[[#This Row],[Amount]]/shipments[[#This Row],[Boxes]],"NA")</f>
        <v>16.982005141388175</v>
      </c>
      <c r="J2590" t="str">
        <f>IF(shipments[[#This Row],[Order_Status]] = "Delivered","Yes","No")</f>
        <v>Yes</v>
      </c>
      <c r="K2590" t="str">
        <f>TEXT(shipments[[#This Row],[Shipdate]],"MMMM")</f>
        <v>July</v>
      </c>
      <c r="L2590">
        <f>YEAR(shipments[[#This Row],[Shipdate]])</f>
        <v>2023</v>
      </c>
    </row>
    <row r="2591" spans="1:12" x14ac:dyDescent="0.3">
      <c r="A2591" t="s">
        <v>2595</v>
      </c>
      <c r="B2591" t="s">
        <v>7945</v>
      </c>
      <c r="C2591" t="s">
        <v>7927</v>
      </c>
      <c r="D2591" t="s">
        <v>7938</v>
      </c>
      <c r="E2591" s="1">
        <v>45436</v>
      </c>
      <c r="F2591" s="6">
        <v>6185.25</v>
      </c>
      <c r="G2591">
        <v>387</v>
      </c>
      <c r="H2591" t="s">
        <v>3</v>
      </c>
      <c r="I2591">
        <f>IF(shipments[[#This Row],[Boxes]]&gt;0,shipments[[#This Row],[Amount]]/shipments[[#This Row],[Boxes]],"NA")</f>
        <v>15.982558139534884</v>
      </c>
      <c r="J2591" t="str">
        <f>IF(shipments[[#This Row],[Order_Status]] = "Delivered","Yes","No")</f>
        <v>Yes</v>
      </c>
      <c r="K2591" t="str">
        <f>TEXT(shipments[[#This Row],[Shipdate]],"MMMM")</f>
        <v>May</v>
      </c>
      <c r="L2591">
        <f>YEAR(shipments[[#This Row],[Shipdate]])</f>
        <v>2024</v>
      </c>
    </row>
    <row r="2592" spans="1:12" x14ac:dyDescent="0.3">
      <c r="A2592" t="s">
        <v>2596</v>
      </c>
      <c r="B2592" t="s">
        <v>7945</v>
      </c>
      <c r="C2592" t="s">
        <v>7928</v>
      </c>
      <c r="D2592" t="s">
        <v>7934</v>
      </c>
      <c r="E2592" s="1">
        <v>44995</v>
      </c>
      <c r="F2592" s="6">
        <v>6738.75</v>
      </c>
      <c r="G2592">
        <v>843</v>
      </c>
      <c r="H2592" t="s">
        <v>3</v>
      </c>
      <c r="I2592">
        <f>IF(shipments[[#This Row],[Boxes]]&gt;0,shipments[[#This Row],[Amount]]/shipments[[#This Row],[Boxes]],"NA")</f>
        <v>7.9937722419928825</v>
      </c>
      <c r="J2592" t="str">
        <f>IF(shipments[[#This Row],[Order_Status]] = "Delivered","Yes","No")</f>
        <v>Yes</v>
      </c>
      <c r="K2592" t="str">
        <f>TEXT(shipments[[#This Row],[Shipdate]],"MMMM")</f>
        <v>March</v>
      </c>
      <c r="L2592">
        <f>YEAR(shipments[[#This Row],[Shipdate]])</f>
        <v>2023</v>
      </c>
    </row>
    <row r="2593" spans="1:12" x14ac:dyDescent="0.3">
      <c r="A2593" s="21" t="s">
        <v>2597</v>
      </c>
      <c r="B2593" s="21" t="s">
        <v>7945</v>
      </c>
      <c r="C2593" s="21" t="s">
        <v>7928</v>
      </c>
      <c r="D2593" s="21" t="s">
        <v>7939</v>
      </c>
      <c r="E2593" s="22">
        <v>45499</v>
      </c>
      <c r="F2593" s="23">
        <v>10075.5</v>
      </c>
      <c r="G2593" s="21">
        <v>1008</v>
      </c>
      <c r="H2593" s="21" t="s">
        <v>9</v>
      </c>
      <c r="I2593" s="21">
        <f>IF(shipments[[#This Row],[Boxes]]&gt;0,shipments[[#This Row],[Amount]]/shipments[[#This Row],[Boxes]],"NA")</f>
        <v>9.9955357142857135</v>
      </c>
      <c r="J2593" s="21" t="str">
        <f>IF(shipments[[#This Row],[Order_Status]] = "Delivered","Yes","No")</f>
        <v>No</v>
      </c>
      <c r="K2593" s="21" t="str">
        <f>TEXT(shipments[[#This Row],[Shipdate]],"MMMM")</f>
        <v>July</v>
      </c>
      <c r="L2593" s="21">
        <f>YEAR(shipments[[#This Row],[Shipdate]])</f>
        <v>2024</v>
      </c>
    </row>
    <row r="2594" spans="1:12" x14ac:dyDescent="0.3">
      <c r="A2594" t="s">
        <v>2598</v>
      </c>
      <c r="B2594" t="s">
        <v>7945</v>
      </c>
      <c r="C2594" t="s">
        <v>7928</v>
      </c>
      <c r="D2594" t="s">
        <v>7937</v>
      </c>
      <c r="E2594" s="1">
        <v>45281</v>
      </c>
      <c r="F2594" s="6">
        <v>600.75</v>
      </c>
      <c r="G2594">
        <v>86</v>
      </c>
      <c r="H2594" t="s">
        <v>3</v>
      </c>
      <c r="I2594">
        <f>IF(shipments[[#This Row],[Boxes]]&gt;0,shipments[[#This Row],[Amount]]/shipments[[#This Row],[Boxes]],"NA")</f>
        <v>6.9854651162790695</v>
      </c>
      <c r="J2594" t="str">
        <f>IF(shipments[[#This Row],[Order_Status]] = "Delivered","Yes","No")</f>
        <v>Yes</v>
      </c>
      <c r="K2594" t="str">
        <f>TEXT(shipments[[#This Row],[Shipdate]],"MMMM")</f>
        <v>December</v>
      </c>
      <c r="L2594">
        <f>YEAR(shipments[[#This Row],[Shipdate]])</f>
        <v>2023</v>
      </c>
    </row>
    <row r="2595" spans="1:12" x14ac:dyDescent="0.3">
      <c r="A2595" t="s">
        <v>2599</v>
      </c>
      <c r="B2595" t="s">
        <v>7945</v>
      </c>
      <c r="C2595" t="s">
        <v>7929</v>
      </c>
      <c r="D2595" t="s">
        <v>7935</v>
      </c>
      <c r="E2595" s="1">
        <v>45310</v>
      </c>
      <c r="F2595" s="6">
        <v>11106</v>
      </c>
      <c r="G2595">
        <v>1010</v>
      </c>
      <c r="H2595" t="s">
        <v>3</v>
      </c>
      <c r="I2595">
        <f>IF(shipments[[#This Row],[Boxes]]&gt;0,shipments[[#This Row],[Amount]]/shipments[[#This Row],[Boxes]],"NA")</f>
        <v>10.996039603960396</v>
      </c>
      <c r="J2595" t="str">
        <f>IF(shipments[[#This Row],[Order_Status]] = "Delivered","Yes","No")</f>
        <v>Yes</v>
      </c>
      <c r="K2595" t="str">
        <f>TEXT(shipments[[#This Row],[Shipdate]],"MMMM")</f>
        <v>January</v>
      </c>
      <c r="L2595">
        <f>YEAR(shipments[[#This Row],[Shipdate]])</f>
        <v>2024</v>
      </c>
    </row>
    <row r="2596" spans="1:12" x14ac:dyDescent="0.3">
      <c r="A2596" t="s">
        <v>2600</v>
      </c>
      <c r="B2596" t="s">
        <v>7945</v>
      </c>
      <c r="C2596" t="s">
        <v>7929</v>
      </c>
      <c r="D2596" t="s">
        <v>7934</v>
      </c>
      <c r="E2596" s="1">
        <v>45159</v>
      </c>
      <c r="F2596" s="6">
        <v>14805</v>
      </c>
      <c r="G2596">
        <v>1645</v>
      </c>
      <c r="H2596" t="s">
        <v>3</v>
      </c>
      <c r="I2596">
        <f>IF(shipments[[#This Row],[Boxes]]&gt;0,shipments[[#This Row],[Amount]]/shipments[[#This Row],[Boxes]],"NA")</f>
        <v>9</v>
      </c>
      <c r="J2596" t="str">
        <f>IF(shipments[[#This Row],[Order_Status]] = "Delivered","Yes","No")</f>
        <v>Yes</v>
      </c>
      <c r="K2596" t="str">
        <f>TEXT(shipments[[#This Row],[Shipdate]],"MMMM")</f>
        <v>August</v>
      </c>
      <c r="L2596">
        <f>YEAR(shipments[[#This Row],[Shipdate]])</f>
        <v>2023</v>
      </c>
    </row>
    <row r="2597" spans="1:12" x14ac:dyDescent="0.3">
      <c r="A2597" t="s">
        <v>2601</v>
      </c>
      <c r="B2597" t="s">
        <v>7945</v>
      </c>
      <c r="C2597" t="s">
        <v>7929</v>
      </c>
      <c r="D2597" t="s">
        <v>7939</v>
      </c>
      <c r="E2597" s="1">
        <v>45034</v>
      </c>
      <c r="F2597" s="6">
        <v>12611.25</v>
      </c>
      <c r="G2597">
        <v>1802</v>
      </c>
      <c r="H2597" t="s">
        <v>3</v>
      </c>
      <c r="I2597">
        <f>IF(shipments[[#This Row],[Boxes]]&gt;0,shipments[[#This Row],[Amount]]/shipments[[#This Row],[Boxes]],"NA")</f>
        <v>6.9984739178690347</v>
      </c>
      <c r="J2597" t="str">
        <f>IF(shipments[[#This Row],[Order_Status]] = "Delivered","Yes","No")</f>
        <v>Yes</v>
      </c>
      <c r="K2597" t="str">
        <f>TEXT(shipments[[#This Row],[Shipdate]],"MMMM")</f>
        <v>April</v>
      </c>
      <c r="L2597">
        <f>YEAR(shipments[[#This Row],[Shipdate]])</f>
        <v>2023</v>
      </c>
    </row>
    <row r="2598" spans="1:12" x14ac:dyDescent="0.3">
      <c r="A2598" t="s">
        <v>2602</v>
      </c>
      <c r="B2598" t="s">
        <v>7945</v>
      </c>
      <c r="C2598" t="s">
        <v>7929</v>
      </c>
      <c r="D2598" t="s">
        <v>7939</v>
      </c>
      <c r="E2598" s="1">
        <v>45012</v>
      </c>
      <c r="F2598" s="6">
        <v>9812.25</v>
      </c>
      <c r="G2598">
        <v>1227</v>
      </c>
      <c r="H2598" t="s">
        <v>3</v>
      </c>
      <c r="I2598">
        <f>IF(shipments[[#This Row],[Boxes]]&gt;0,shipments[[#This Row],[Amount]]/shipments[[#This Row],[Boxes]],"NA")</f>
        <v>7.9969437652811735</v>
      </c>
      <c r="J2598" t="str">
        <f>IF(shipments[[#This Row],[Order_Status]] = "Delivered","Yes","No")</f>
        <v>Yes</v>
      </c>
      <c r="K2598" t="str">
        <f>TEXT(shipments[[#This Row],[Shipdate]],"MMMM")</f>
        <v>March</v>
      </c>
      <c r="L2598">
        <f>YEAR(shipments[[#This Row],[Shipdate]])</f>
        <v>2023</v>
      </c>
    </row>
    <row r="2599" spans="1:12" x14ac:dyDescent="0.3">
      <c r="A2599" t="s">
        <v>2603</v>
      </c>
      <c r="B2599" t="s">
        <v>7945</v>
      </c>
      <c r="C2599" t="s">
        <v>7929</v>
      </c>
      <c r="D2599" t="s">
        <v>7935</v>
      </c>
      <c r="E2599" s="1">
        <v>45196</v>
      </c>
      <c r="F2599" s="6">
        <v>4509</v>
      </c>
      <c r="G2599">
        <v>564</v>
      </c>
      <c r="H2599" t="s">
        <v>3</v>
      </c>
      <c r="I2599">
        <f>IF(shipments[[#This Row],[Boxes]]&gt;0,shipments[[#This Row],[Amount]]/shipments[[#This Row],[Boxes]],"NA")</f>
        <v>7.9946808510638299</v>
      </c>
      <c r="J2599" t="str">
        <f>IF(shipments[[#This Row],[Order_Status]] = "Delivered","Yes","No")</f>
        <v>Yes</v>
      </c>
      <c r="K2599" t="str">
        <f>TEXT(shipments[[#This Row],[Shipdate]],"MMMM")</f>
        <v>September</v>
      </c>
      <c r="L2599">
        <f>YEAR(shipments[[#This Row],[Shipdate]])</f>
        <v>2023</v>
      </c>
    </row>
    <row r="2600" spans="1:12" x14ac:dyDescent="0.3">
      <c r="A2600" t="s">
        <v>2604</v>
      </c>
      <c r="B2600" t="s">
        <v>7945</v>
      </c>
      <c r="C2600" t="s">
        <v>7930</v>
      </c>
      <c r="D2600" t="s">
        <v>7939</v>
      </c>
      <c r="E2600" s="1">
        <v>45112</v>
      </c>
      <c r="F2600" s="6">
        <v>4529.25</v>
      </c>
      <c r="G2600">
        <v>168</v>
      </c>
      <c r="H2600" t="s">
        <v>3</v>
      </c>
      <c r="I2600">
        <f>IF(shipments[[#This Row],[Boxes]]&gt;0,shipments[[#This Row],[Amount]]/shipments[[#This Row],[Boxes]],"NA")</f>
        <v>26.959821428571427</v>
      </c>
      <c r="J2600" t="str">
        <f>IF(shipments[[#This Row],[Order_Status]] = "Delivered","Yes","No")</f>
        <v>Yes</v>
      </c>
      <c r="K2600" t="str">
        <f>TEXT(shipments[[#This Row],[Shipdate]],"MMMM")</f>
        <v>July</v>
      </c>
      <c r="L2600">
        <f>YEAR(shipments[[#This Row],[Shipdate]])</f>
        <v>2023</v>
      </c>
    </row>
    <row r="2601" spans="1:12" x14ac:dyDescent="0.3">
      <c r="A2601" s="21" t="s">
        <v>2605</v>
      </c>
      <c r="B2601" s="21" t="s">
        <v>7945</v>
      </c>
      <c r="C2601" s="21" t="s">
        <v>7930</v>
      </c>
      <c r="D2601" s="21" t="s">
        <v>7937</v>
      </c>
      <c r="E2601" s="22">
        <v>45503</v>
      </c>
      <c r="F2601" s="23">
        <v>9094.5</v>
      </c>
      <c r="G2601" s="21">
        <v>350</v>
      </c>
      <c r="H2601" s="21" t="s">
        <v>9</v>
      </c>
      <c r="I2601" s="21">
        <f>IF(shipments[[#This Row],[Boxes]]&gt;0,shipments[[#This Row],[Amount]]/shipments[[#This Row],[Boxes]],"NA")</f>
        <v>25.984285714285715</v>
      </c>
      <c r="J2601" s="21" t="str">
        <f>IF(shipments[[#This Row],[Order_Status]] = "Delivered","Yes","No")</f>
        <v>No</v>
      </c>
      <c r="K2601" s="21" t="str">
        <f>TEXT(shipments[[#This Row],[Shipdate]],"MMMM")</f>
        <v>July</v>
      </c>
      <c r="L2601" s="21">
        <f>YEAR(shipments[[#This Row],[Shipdate]])</f>
        <v>2024</v>
      </c>
    </row>
    <row r="2602" spans="1:12" x14ac:dyDescent="0.3">
      <c r="A2602" t="s">
        <v>2606</v>
      </c>
      <c r="B2602" t="s">
        <v>7945</v>
      </c>
      <c r="C2602" t="s">
        <v>7930</v>
      </c>
      <c r="D2602" t="s">
        <v>7938</v>
      </c>
      <c r="E2602" s="1">
        <v>45281</v>
      </c>
      <c r="F2602" s="6">
        <v>6801.75</v>
      </c>
      <c r="G2602">
        <v>273</v>
      </c>
      <c r="H2602" t="s">
        <v>3</v>
      </c>
      <c r="I2602">
        <f>IF(shipments[[#This Row],[Boxes]]&gt;0,shipments[[#This Row],[Amount]]/shipments[[#This Row],[Boxes]],"NA")</f>
        <v>24.914835164835164</v>
      </c>
      <c r="J2602" t="str">
        <f>IF(shipments[[#This Row],[Order_Status]] = "Delivered","Yes","No")</f>
        <v>Yes</v>
      </c>
      <c r="K2602" t="str">
        <f>TEXT(shipments[[#This Row],[Shipdate]],"MMMM")</f>
        <v>December</v>
      </c>
      <c r="L2602">
        <f>YEAR(shipments[[#This Row],[Shipdate]])</f>
        <v>2023</v>
      </c>
    </row>
    <row r="2603" spans="1:12" x14ac:dyDescent="0.3">
      <c r="A2603" t="s">
        <v>2607</v>
      </c>
      <c r="B2603" t="s">
        <v>7945</v>
      </c>
      <c r="C2603" t="s">
        <v>7930</v>
      </c>
      <c r="D2603" t="s">
        <v>7937</v>
      </c>
      <c r="E2603" s="1">
        <v>45131</v>
      </c>
      <c r="F2603" s="6">
        <v>2085.75</v>
      </c>
      <c r="G2603">
        <v>84</v>
      </c>
      <c r="H2603" t="s">
        <v>3</v>
      </c>
      <c r="I2603">
        <f>IF(shipments[[#This Row],[Boxes]]&gt;0,shipments[[#This Row],[Amount]]/shipments[[#This Row],[Boxes]],"NA")</f>
        <v>24.830357142857142</v>
      </c>
      <c r="J2603" t="str">
        <f>IF(shipments[[#This Row],[Order_Status]] = "Delivered","Yes","No")</f>
        <v>Yes</v>
      </c>
      <c r="K2603" t="str">
        <f>TEXT(shipments[[#This Row],[Shipdate]],"MMMM")</f>
        <v>July</v>
      </c>
      <c r="L2603">
        <f>YEAR(shipments[[#This Row],[Shipdate]])</f>
        <v>2023</v>
      </c>
    </row>
    <row r="2604" spans="1:12" x14ac:dyDescent="0.3">
      <c r="A2604" t="s">
        <v>2608</v>
      </c>
      <c r="B2604" t="s">
        <v>7945</v>
      </c>
      <c r="C2604" t="s">
        <v>7931</v>
      </c>
      <c r="D2604" t="s">
        <v>7938</v>
      </c>
      <c r="E2604" s="1">
        <v>45135</v>
      </c>
      <c r="F2604" s="6">
        <v>12514.5</v>
      </c>
      <c r="G2604">
        <v>1043</v>
      </c>
      <c r="H2604" t="s">
        <v>3</v>
      </c>
      <c r="I2604">
        <f>IF(shipments[[#This Row],[Boxes]]&gt;0,shipments[[#This Row],[Amount]]/shipments[[#This Row],[Boxes]],"NA")</f>
        <v>11.99856184084372</v>
      </c>
      <c r="J2604" t="str">
        <f>IF(shipments[[#This Row],[Order_Status]] = "Delivered","Yes","No")</f>
        <v>Yes</v>
      </c>
      <c r="K2604" t="str">
        <f>TEXT(shipments[[#This Row],[Shipdate]],"MMMM")</f>
        <v>July</v>
      </c>
      <c r="L2604">
        <f>YEAR(shipments[[#This Row],[Shipdate]])</f>
        <v>2023</v>
      </c>
    </row>
    <row r="2605" spans="1:12" x14ac:dyDescent="0.3">
      <c r="A2605" s="21" t="s">
        <v>2609</v>
      </c>
      <c r="B2605" s="21" t="s">
        <v>7945</v>
      </c>
      <c r="C2605" s="21" t="s">
        <v>7931</v>
      </c>
      <c r="D2605" s="21" t="s">
        <v>7939</v>
      </c>
      <c r="E2605" s="22">
        <v>45495</v>
      </c>
      <c r="F2605" s="23">
        <v>13054.5</v>
      </c>
      <c r="G2605" s="21">
        <v>1632</v>
      </c>
      <c r="H2605" s="21" t="s">
        <v>9</v>
      </c>
      <c r="I2605" s="21">
        <f>IF(shipments[[#This Row],[Boxes]]&gt;0,shipments[[#This Row],[Amount]]/shipments[[#This Row],[Boxes]],"NA")</f>
        <v>7.9990808823529411</v>
      </c>
      <c r="J2605" s="21" t="str">
        <f>IF(shipments[[#This Row],[Order_Status]] = "Delivered","Yes","No")</f>
        <v>No</v>
      </c>
      <c r="K2605" s="21" t="str">
        <f>TEXT(shipments[[#This Row],[Shipdate]],"MMMM")</f>
        <v>July</v>
      </c>
      <c r="L2605" s="21">
        <f>YEAR(shipments[[#This Row],[Shipdate]])</f>
        <v>2024</v>
      </c>
    </row>
    <row r="2606" spans="1:12" x14ac:dyDescent="0.3">
      <c r="A2606" t="s">
        <v>2610</v>
      </c>
      <c r="B2606" t="s">
        <v>7945</v>
      </c>
      <c r="C2606" t="s">
        <v>7931</v>
      </c>
      <c r="D2606" t="s">
        <v>7934</v>
      </c>
      <c r="E2606" s="1">
        <v>45237</v>
      </c>
      <c r="F2606" s="6">
        <v>12156.75</v>
      </c>
      <c r="G2606">
        <v>1106</v>
      </c>
      <c r="H2606" t="s">
        <v>3</v>
      </c>
      <c r="I2606">
        <f>IF(shipments[[#This Row],[Boxes]]&gt;0,shipments[[#This Row],[Amount]]/shipments[[#This Row],[Boxes]],"NA")</f>
        <v>10.991636528028932</v>
      </c>
      <c r="J2606" t="str">
        <f>IF(shipments[[#This Row],[Order_Status]] = "Delivered","Yes","No")</f>
        <v>Yes</v>
      </c>
      <c r="K2606" t="str">
        <f>TEXT(shipments[[#This Row],[Shipdate]],"MMMM")</f>
        <v>November</v>
      </c>
      <c r="L2606">
        <f>YEAR(shipments[[#This Row],[Shipdate]])</f>
        <v>2023</v>
      </c>
    </row>
    <row r="2607" spans="1:12" x14ac:dyDescent="0.3">
      <c r="A2607" t="s">
        <v>2611</v>
      </c>
      <c r="B2607" t="s">
        <v>7945</v>
      </c>
      <c r="C2607" t="s">
        <v>7931</v>
      </c>
      <c r="D2607" t="s">
        <v>7937</v>
      </c>
      <c r="E2607" s="1">
        <v>45092</v>
      </c>
      <c r="F2607" s="6">
        <v>12345.75</v>
      </c>
      <c r="G2607">
        <v>1235</v>
      </c>
      <c r="H2607" t="s">
        <v>3</v>
      </c>
      <c r="I2607">
        <f>IF(shipments[[#This Row],[Boxes]]&gt;0,shipments[[#This Row],[Amount]]/shipments[[#This Row],[Boxes]],"NA")</f>
        <v>9.9965587044534416</v>
      </c>
      <c r="J2607" t="str">
        <f>IF(shipments[[#This Row],[Order_Status]] = "Delivered","Yes","No")</f>
        <v>Yes</v>
      </c>
      <c r="K2607" t="str">
        <f>TEXT(shipments[[#This Row],[Shipdate]],"MMMM")</f>
        <v>June</v>
      </c>
      <c r="L2607">
        <f>YEAR(shipments[[#This Row],[Shipdate]])</f>
        <v>2023</v>
      </c>
    </row>
    <row r="2608" spans="1:12" x14ac:dyDescent="0.3">
      <c r="A2608" t="s">
        <v>2612</v>
      </c>
      <c r="B2608" t="s">
        <v>7945</v>
      </c>
      <c r="C2608" t="s">
        <v>7932</v>
      </c>
      <c r="D2608" t="s">
        <v>7935</v>
      </c>
      <c r="E2608" s="1">
        <v>45320</v>
      </c>
      <c r="F2608" s="6">
        <v>13941</v>
      </c>
      <c r="G2608">
        <v>1268</v>
      </c>
      <c r="H2608" t="s">
        <v>3</v>
      </c>
      <c r="I2608">
        <f>IF(shipments[[#This Row],[Boxes]]&gt;0,shipments[[#This Row],[Amount]]/shipments[[#This Row],[Boxes]],"NA")</f>
        <v>10.99447949526814</v>
      </c>
      <c r="J2608" t="str">
        <f>IF(shipments[[#This Row],[Order_Status]] = "Delivered","Yes","No")</f>
        <v>Yes</v>
      </c>
      <c r="K2608" t="str">
        <f>TEXT(shipments[[#This Row],[Shipdate]],"MMMM")</f>
        <v>January</v>
      </c>
      <c r="L2608">
        <f>YEAR(shipments[[#This Row],[Shipdate]])</f>
        <v>2024</v>
      </c>
    </row>
    <row r="2609" spans="1:12" x14ac:dyDescent="0.3">
      <c r="A2609" t="s">
        <v>2613</v>
      </c>
      <c r="B2609" t="s">
        <v>7945</v>
      </c>
      <c r="C2609" t="s">
        <v>7932</v>
      </c>
      <c r="D2609" t="s">
        <v>7934</v>
      </c>
      <c r="E2609" s="1">
        <v>45349</v>
      </c>
      <c r="F2609" s="6">
        <v>567</v>
      </c>
      <c r="G2609">
        <v>63</v>
      </c>
      <c r="H2609" t="s">
        <v>3</v>
      </c>
      <c r="I2609">
        <f>IF(shipments[[#This Row],[Boxes]]&gt;0,shipments[[#This Row],[Amount]]/shipments[[#This Row],[Boxes]],"NA")</f>
        <v>9</v>
      </c>
      <c r="J2609" t="str">
        <f>IF(shipments[[#This Row],[Order_Status]] = "Delivered","Yes","No")</f>
        <v>Yes</v>
      </c>
      <c r="K2609" t="str">
        <f>TEXT(shipments[[#This Row],[Shipdate]],"MMMM")</f>
        <v>February</v>
      </c>
      <c r="L2609">
        <f>YEAR(shipments[[#This Row],[Shipdate]])</f>
        <v>2024</v>
      </c>
    </row>
    <row r="2610" spans="1:12" x14ac:dyDescent="0.3">
      <c r="A2610" t="s">
        <v>2614</v>
      </c>
      <c r="B2610" t="s">
        <v>7945</v>
      </c>
      <c r="C2610" t="s">
        <v>7933</v>
      </c>
      <c r="D2610" t="s">
        <v>7934</v>
      </c>
      <c r="E2610" s="1">
        <v>45131</v>
      </c>
      <c r="F2610" s="6">
        <v>3894.75</v>
      </c>
      <c r="G2610">
        <v>178</v>
      </c>
      <c r="H2610" t="s">
        <v>3</v>
      </c>
      <c r="I2610">
        <f>IF(shipments[[#This Row],[Boxes]]&gt;0,shipments[[#This Row],[Amount]]/shipments[[#This Row],[Boxes]],"NA")</f>
        <v>21.88061797752809</v>
      </c>
      <c r="J2610" t="str">
        <f>IF(shipments[[#This Row],[Order_Status]] = "Delivered","Yes","No")</f>
        <v>Yes</v>
      </c>
      <c r="K2610" t="str">
        <f>TEXT(shipments[[#This Row],[Shipdate]],"MMMM")</f>
        <v>July</v>
      </c>
      <c r="L2610">
        <f>YEAR(shipments[[#This Row],[Shipdate]])</f>
        <v>2023</v>
      </c>
    </row>
    <row r="2611" spans="1:12" x14ac:dyDescent="0.3">
      <c r="A2611" s="21" t="s">
        <v>2615</v>
      </c>
      <c r="B2611" s="21" t="s">
        <v>7945</v>
      </c>
      <c r="C2611" s="21" t="s">
        <v>7933</v>
      </c>
      <c r="D2611" s="21" t="s">
        <v>7936</v>
      </c>
      <c r="E2611" s="22">
        <v>45481</v>
      </c>
      <c r="F2611" s="23">
        <v>7141.5</v>
      </c>
      <c r="G2611" s="21">
        <v>325</v>
      </c>
      <c r="H2611" s="21" t="s">
        <v>9</v>
      </c>
      <c r="I2611" s="21">
        <f>IF(shipments[[#This Row],[Boxes]]&gt;0,shipments[[#This Row],[Amount]]/shipments[[#This Row],[Boxes]],"NA")</f>
        <v>21.973846153846154</v>
      </c>
      <c r="J2611" s="21" t="str">
        <f>IF(shipments[[#This Row],[Order_Status]] = "Delivered","Yes","No")</f>
        <v>No</v>
      </c>
      <c r="K2611" s="21" t="str">
        <f>TEXT(shipments[[#This Row],[Shipdate]],"MMMM")</f>
        <v>July</v>
      </c>
      <c r="L2611" s="21">
        <f>YEAR(shipments[[#This Row],[Shipdate]])</f>
        <v>2024</v>
      </c>
    </row>
    <row r="2612" spans="1:12" x14ac:dyDescent="0.3">
      <c r="A2612" t="s">
        <v>2616</v>
      </c>
      <c r="B2612" t="s">
        <v>7945</v>
      </c>
      <c r="C2612" t="s">
        <v>7933</v>
      </c>
      <c r="D2612" t="s">
        <v>7935</v>
      </c>
      <c r="E2612" s="1">
        <v>44952</v>
      </c>
      <c r="F2612" s="6">
        <v>9569.25</v>
      </c>
      <c r="G2612">
        <v>504</v>
      </c>
      <c r="H2612" t="s">
        <v>3</v>
      </c>
      <c r="I2612">
        <f>IF(shipments[[#This Row],[Boxes]]&gt;0,shipments[[#This Row],[Amount]]/shipments[[#This Row],[Boxes]],"NA")</f>
        <v>18.986607142857142</v>
      </c>
      <c r="J2612" t="str">
        <f>IF(shipments[[#This Row],[Order_Status]] = "Delivered","Yes","No")</f>
        <v>Yes</v>
      </c>
      <c r="K2612" t="str">
        <f>TEXT(shipments[[#This Row],[Shipdate]],"MMMM")</f>
        <v>January</v>
      </c>
      <c r="L2612">
        <f>YEAR(shipments[[#This Row],[Shipdate]])</f>
        <v>2023</v>
      </c>
    </row>
    <row r="2613" spans="1:12" x14ac:dyDescent="0.3">
      <c r="A2613" t="s">
        <v>2617</v>
      </c>
      <c r="B2613" t="s">
        <v>7945</v>
      </c>
      <c r="C2613" t="s">
        <v>7933</v>
      </c>
      <c r="D2613" t="s">
        <v>7936</v>
      </c>
      <c r="E2613" s="1">
        <v>45285</v>
      </c>
      <c r="F2613" s="6">
        <v>2445.75</v>
      </c>
      <c r="G2613">
        <v>129</v>
      </c>
      <c r="H2613" t="s">
        <v>3</v>
      </c>
      <c r="I2613">
        <f>IF(shipments[[#This Row],[Boxes]]&gt;0,shipments[[#This Row],[Amount]]/shipments[[#This Row],[Boxes]],"NA")</f>
        <v>18.959302325581394</v>
      </c>
      <c r="J2613" t="str">
        <f>IF(shipments[[#This Row],[Order_Status]] = "Delivered","Yes","No")</f>
        <v>Yes</v>
      </c>
      <c r="K2613" t="str">
        <f>TEXT(shipments[[#This Row],[Shipdate]],"MMMM")</f>
        <v>December</v>
      </c>
      <c r="L2613">
        <f>YEAR(shipments[[#This Row],[Shipdate]])</f>
        <v>2023</v>
      </c>
    </row>
    <row r="2614" spans="1:12" x14ac:dyDescent="0.3">
      <c r="A2614" t="s">
        <v>2618</v>
      </c>
      <c r="B2614" t="s">
        <v>7945</v>
      </c>
      <c r="C2614" t="s">
        <v>7912</v>
      </c>
      <c r="D2614" t="s">
        <v>7934</v>
      </c>
      <c r="E2614" s="1">
        <v>45098</v>
      </c>
      <c r="F2614" s="6">
        <v>3732.75</v>
      </c>
      <c r="G2614">
        <v>267</v>
      </c>
      <c r="H2614" t="s">
        <v>3</v>
      </c>
      <c r="I2614">
        <f>IF(shipments[[#This Row],[Boxes]]&gt;0,shipments[[#This Row],[Amount]]/shipments[[#This Row],[Boxes]],"NA")</f>
        <v>13.980337078651685</v>
      </c>
      <c r="J2614" t="str">
        <f>IF(shipments[[#This Row],[Order_Status]] = "Delivered","Yes","No")</f>
        <v>Yes</v>
      </c>
      <c r="K2614" t="str">
        <f>TEXT(shipments[[#This Row],[Shipdate]],"MMMM")</f>
        <v>June</v>
      </c>
      <c r="L2614">
        <f>YEAR(shipments[[#This Row],[Shipdate]])</f>
        <v>2023</v>
      </c>
    </row>
    <row r="2615" spans="1:12" x14ac:dyDescent="0.3">
      <c r="A2615" t="s">
        <v>2619</v>
      </c>
      <c r="B2615" t="s">
        <v>7945</v>
      </c>
      <c r="C2615" t="s">
        <v>7912</v>
      </c>
      <c r="D2615" t="s">
        <v>7935</v>
      </c>
      <c r="E2615" s="1">
        <v>45078</v>
      </c>
      <c r="F2615" s="6">
        <v>5321.25</v>
      </c>
      <c r="G2615">
        <v>410</v>
      </c>
      <c r="H2615" t="s">
        <v>3</v>
      </c>
      <c r="I2615">
        <f>IF(shipments[[#This Row],[Boxes]]&gt;0,shipments[[#This Row],[Amount]]/shipments[[#This Row],[Boxes]],"NA")</f>
        <v>12.978658536585366</v>
      </c>
      <c r="J2615" t="str">
        <f>IF(shipments[[#This Row],[Order_Status]] = "Delivered","Yes","No")</f>
        <v>Yes</v>
      </c>
      <c r="K2615" t="str">
        <f>TEXT(shipments[[#This Row],[Shipdate]],"MMMM")</f>
        <v>June</v>
      </c>
      <c r="L2615">
        <f>YEAR(shipments[[#This Row],[Shipdate]])</f>
        <v>2023</v>
      </c>
    </row>
    <row r="2616" spans="1:12" x14ac:dyDescent="0.3">
      <c r="A2616" t="s">
        <v>2620</v>
      </c>
      <c r="B2616" t="s">
        <v>7945</v>
      </c>
      <c r="C2616" t="s">
        <v>7912</v>
      </c>
      <c r="D2616" t="s">
        <v>7936</v>
      </c>
      <c r="E2616" s="1">
        <v>45244</v>
      </c>
      <c r="F2616" s="6">
        <v>5773.5</v>
      </c>
      <c r="G2616">
        <v>361</v>
      </c>
      <c r="H2616" t="s">
        <v>3</v>
      </c>
      <c r="I2616">
        <f>IF(shipments[[#This Row],[Boxes]]&gt;0,shipments[[#This Row],[Amount]]/shipments[[#This Row],[Boxes]],"NA")</f>
        <v>15.993074792243767</v>
      </c>
      <c r="J2616" t="str">
        <f>IF(shipments[[#This Row],[Order_Status]] = "Delivered","Yes","No")</f>
        <v>Yes</v>
      </c>
      <c r="K2616" t="str">
        <f>TEXT(shipments[[#This Row],[Shipdate]],"MMMM")</f>
        <v>November</v>
      </c>
      <c r="L2616">
        <f>YEAR(shipments[[#This Row],[Shipdate]])</f>
        <v>2023</v>
      </c>
    </row>
    <row r="2617" spans="1:12" x14ac:dyDescent="0.3">
      <c r="A2617" t="s">
        <v>2621</v>
      </c>
      <c r="B2617" t="s">
        <v>7945</v>
      </c>
      <c r="C2617" t="s">
        <v>7912</v>
      </c>
      <c r="D2617" t="s">
        <v>7939</v>
      </c>
      <c r="E2617" s="1">
        <v>45286</v>
      </c>
      <c r="F2617" s="6">
        <v>1732.5</v>
      </c>
      <c r="G2617">
        <v>109</v>
      </c>
      <c r="H2617" t="s">
        <v>3</v>
      </c>
      <c r="I2617">
        <f>IF(shipments[[#This Row],[Boxes]]&gt;0,shipments[[#This Row],[Amount]]/shipments[[#This Row],[Boxes]],"NA")</f>
        <v>15.894495412844037</v>
      </c>
      <c r="J2617" t="str">
        <f>IF(shipments[[#This Row],[Order_Status]] = "Delivered","Yes","No")</f>
        <v>Yes</v>
      </c>
      <c r="K2617" t="str">
        <f>TEXT(shipments[[#This Row],[Shipdate]],"MMMM")</f>
        <v>December</v>
      </c>
      <c r="L2617">
        <f>YEAR(shipments[[#This Row],[Shipdate]])</f>
        <v>2023</v>
      </c>
    </row>
    <row r="2618" spans="1:12" x14ac:dyDescent="0.3">
      <c r="A2618" t="s">
        <v>2622</v>
      </c>
      <c r="B2618" t="s">
        <v>7945</v>
      </c>
      <c r="C2618" t="s">
        <v>7913</v>
      </c>
      <c r="D2618" t="s">
        <v>7934</v>
      </c>
      <c r="E2618" s="1">
        <v>44964</v>
      </c>
      <c r="F2618" s="6">
        <v>3728.25</v>
      </c>
      <c r="G2618">
        <v>249</v>
      </c>
      <c r="H2618" t="s">
        <v>3</v>
      </c>
      <c r="I2618">
        <f>IF(shipments[[#This Row],[Boxes]]&gt;0,shipments[[#This Row],[Amount]]/shipments[[#This Row],[Boxes]],"NA")</f>
        <v>14.97289156626506</v>
      </c>
      <c r="J2618" t="str">
        <f>IF(shipments[[#This Row],[Order_Status]] = "Delivered","Yes","No")</f>
        <v>Yes</v>
      </c>
      <c r="K2618" t="str">
        <f>TEXT(shipments[[#This Row],[Shipdate]],"MMMM")</f>
        <v>February</v>
      </c>
      <c r="L2618">
        <f>YEAR(shipments[[#This Row],[Shipdate]])</f>
        <v>2023</v>
      </c>
    </row>
    <row r="2619" spans="1:12" x14ac:dyDescent="0.3">
      <c r="A2619" t="s">
        <v>2623</v>
      </c>
      <c r="B2619" t="s">
        <v>7945</v>
      </c>
      <c r="C2619" t="s">
        <v>7914</v>
      </c>
      <c r="D2619" t="s">
        <v>7938</v>
      </c>
      <c r="E2619" s="1">
        <v>45110</v>
      </c>
      <c r="F2619" s="6">
        <v>3735</v>
      </c>
      <c r="G2619">
        <v>374</v>
      </c>
      <c r="H2619" t="s">
        <v>3</v>
      </c>
      <c r="I2619">
        <f>IF(shipments[[#This Row],[Boxes]]&gt;0,shipments[[#This Row],[Amount]]/shipments[[#This Row],[Boxes]],"NA")</f>
        <v>9.9866310160427805</v>
      </c>
      <c r="J2619" t="str">
        <f>IF(shipments[[#This Row],[Order_Status]] = "Delivered","Yes","No")</f>
        <v>Yes</v>
      </c>
      <c r="K2619" t="str">
        <f>TEXT(shipments[[#This Row],[Shipdate]],"MMMM")</f>
        <v>July</v>
      </c>
      <c r="L2619">
        <f>YEAR(shipments[[#This Row],[Shipdate]])</f>
        <v>2023</v>
      </c>
    </row>
    <row r="2620" spans="1:12" x14ac:dyDescent="0.3">
      <c r="A2620" t="s">
        <v>2624</v>
      </c>
      <c r="B2620" t="s">
        <v>7945</v>
      </c>
      <c r="C2620" t="s">
        <v>7915</v>
      </c>
      <c r="D2620" t="s">
        <v>7934</v>
      </c>
      <c r="E2620" s="1">
        <v>45302</v>
      </c>
      <c r="F2620" s="6">
        <v>1386</v>
      </c>
      <c r="G2620">
        <v>154</v>
      </c>
      <c r="H2620" t="s">
        <v>3</v>
      </c>
      <c r="I2620">
        <f>IF(shipments[[#This Row],[Boxes]]&gt;0,shipments[[#This Row],[Amount]]/shipments[[#This Row],[Boxes]],"NA")</f>
        <v>9</v>
      </c>
      <c r="J2620" t="str">
        <f>IF(shipments[[#This Row],[Order_Status]] = "Delivered","Yes","No")</f>
        <v>Yes</v>
      </c>
      <c r="K2620" t="str">
        <f>TEXT(shipments[[#This Row],[Shipdate]],"MMMM")</f>
        <v>January</v>
      </c>
      <c r="L2620">
        <f>YEAR(shipments[[#This Row],[Shipdate]])</f>
        <v>2024</v>
      </c>
    </row>
    <row r="2621" spans="1:12" x14ac:dyDescent="0.3">
      <c r="A2621" t="s">
        <v>2625</v>
      </c>
      <c r="B2621" t="s">
        <v>7945</v>
      </c>
      <c r="C2621" t="s">
        <v>7915</v>
      </c>
      <c r="D2621" t="s">
        <v>7937</v>
      </c>
      <c r="E2621" s="1">
        <v>45233</v>
      </c>
      <c r="F2621" s="6">
        <v>5373</v>
      </c>
      <c r="G2621">
        <v>597</v>
      </c>
      <c r="H2621" t="s">
        <v>3</v>
      </c>
      <c r="I2621">
        <f>IF(shipments[[#This Row],[Boxes]]&gt;0,shipments[[#This Row],[Amount]]/shipments[[#This Row],[Boxes]],"NA")</f>
        <v>9</v>
      </c>
      <c r="J2621" t="str">
        <f>IF(shipments[[#This Row],[Order_Status]] = "Delivered","Yes","No")</f>
        <v>Yes</v>
      </c>
      <c r="K2621" t="str">
        <f>TEXT(shipments[[#This Row],[Shipdate]],"MMMM")</f>
        <v>November</v>
      </c>
      <c r="L2621">
        <f>YEAR(shipments[[#This Row],[Shipdate]])</f>
        <v>2023</v>
      </c>
    </row>
    <row r="2622" spans="1:12" x14ac:dyDescent="0.3">
      <c r="A2622" t="s">
        <v>2626</v>
      </c>
      <c r="B2622" t="s">
        <v>7945</v>
      </c>
      <c r="C2622" t="s">
        <v>7915</v>
      </c>
      <c r="D2622" t="s">
        <v>7938</v>
      </c>
      <c r="E2622" s="1">
        <v>45092</v>
      </c>
      <c r="F2622" s="6">
        <v>6995.25</v>
      </c>
      <c r="G2622">
        <v>1000</v>
      </c>
      <c r="H2622" t="s">
        <v>3</v>
      </c>
      <c r="I2622">
        <f>IF(shipments[[#This Row],[Boxes]]&gt;0,shipments[[#This Row],[Amount]]/shipments[[#This Row],[Boxes]],"NA")</f>
        <v>6.9952500000000004</v>
      </c>
      <c r="J2622" t="str">
        <f>IF(shipments[[#This Row],[Order_Status]] = "Delivered","Yes","No")</f>
        <v>Yes</v>
      </c>
      <c r="K2622" t="str">
        <f>TEXT(shipments[[#This Row],[Shipdate]],"MMMM")</f>
        <v>June</v>
      </c>
      <c r="L2622">
        <f>YEAR(shipments[[#This Row],[Shipdate]])</f>
        <v>2023</v>
      </c>
    </row>
    <row r="2623" spans="1:12" x14ac:dyDescent="0.3">
      <c r="A2623" s="21" t="s">
        <v>2627</v>
      </c>
      <c r="B2623" s="21" t="s">
        <v>7945</v>
      </c>
      <c r="C2623" s="21" t="s">
        <v>7915</v>
      </c>
      <c r="D2623" s="21" t="s">
        <v>7939</v>
      </c>
      <c r="E2623" s="22">
        <v>45502</v>
      </c>
      <c r="F2623" s="23">
        <v>7105.5</v>
      </c>
      <c r="G2623" s="21">
        <v>1185</v>
      </c>
      <c r="H2623" s="21" t="s">
        <v>9</v>
      </c>
      <c r="I2623" s="21">
        <f>IF(shipments[[#This Row],[Boxes]]&gt;0,shipments[[#This Row],[Amount]]/shipments[[#This Row],[Boxes]],"NA")</f>
        <v>5.9962025316455696</v>
      </c>
      <c r="J2623" s="21" t="str">
        <f>IF(shipments[[#This Row],[Order_Status]] = "Delivered","Yes","No")</f>
        <v>No</v>
      </c>
      <c r="K2623" s="21" t="str">
        <f>TEXT(shipments[[#This Row],[Shipdate]],"MMMM")</f>
        <v>July</v>
      </c>
      <c r="L2623" s="21">
        <f>YEAR(shipments[[#This Row],[Shipdate]])</f>
        <v>2024</v>
      </c>
    </row>
    <row r="2624" spans="1:12" x14ac:dyDescent="0.3">
      <c r="A2624" t="s">
        <v>2628</v>
      </c>
      <c r="B2624" t="s">
        <v>7945</v>
      </c>
      <c r="C2624" t="s">
        <v>7916</v>
      </c>
      <c r="D2624" t="s">
        <v>7935</v>
      </c>
      <c r="E2624" s="1">
        <v>45288</v>
      </c>
      <c r="F2624" s="6">
        <v>4263.75</v>
      </c>
      <c r="G2624">
        <v>853</v>
      </c>
      <c r="H2624" t="s">
        <v>3</v>
      </c>
      <c r="I2624">
        <f>IF(shipments[[#This Row],[Boxes]]&gt;0,shipments[[#This Row],[Amount]]/shipments[[#This Row],[Boxes]],"NA")</f>
        <v>4.9985345838218054</v>
      </c>
      <c r="J2624" t="str">
        <f>IF(shipments[[#This Row],[Order_Status]] = "Delivered","Yes","No")</f>
        <v>Yes</v>
      </c>
      <c r="K2624" t="str">
        <f>TEXT(shipments[[#This Row],[Shipdate]],"MMMM")</f>
        <v>December</v>
      </c>
      <c r="L2624">
        <f>YEAR(shipments[[#This Row],[Shipdate]])</f>
        <v>2023</v>
      </c>
    </row>
    <row r="2625" spans="1:12" x14ac:dyDescent="0.3">
      <c r="A2625" s="21" t="s">
        <v>2629</v>
      </c>
      <c r="B2625" s="21" t="s">
        <v>7945</v>
      </c>
      <c r="C2625" s="21" t="s">
        <v>7916</v>
      </c>
      <c r="D2625" s="21" t="s">
        <v>7934</v>
      </c>
      <c r="E2625" s="22">
        <v>45187</v>
      </c>
      <c r="F2625" s="23">
        <v>285.75</v>
      </c>
      <c r="G2625" s="21">
        <v>41</v>
      </c>
      <c r="H2625" s="21" t="s">
        <v>25</v>
      </c>
      <c r="I2625" s="21">
        <f>IF(shipments[[#This Row],[Boxes]]&gt;0,shipments[[#This Row],[Amount]]/shipments[[#This Row],[Boxes]],"NA")</f>
        <v>6.9695121951219514</v>
      </c>
      <c r="J2625" s="21" t="str">
        <f>IF(shipments[[#This Row],[Order_Status]] = "Delivered","Yes","No")</f>
        <v>No</v>
      </c>
      <c r="K2625" s="21" t="str">
        <f>TEXT(shipments[[#This Row],[Shipdate]],"MMMM")</f>
        <v>September</v>
      </c>
      <c r="L2625" s="21">
        <f>YEAR(shipments[[#This Row],[Shipdate]])</f>
        <v>2023</v>
      </c>
    </row>
    <row r="2626" spans="1:12" x14ac:dyDescent="0.3">
      <c r="A2626" s="21" t="s">
        <v>2630</v>
      </c>
      <c r="B2626" s="21" t="s">
        <v>7945</v>
      </c>
      <c r="C2626" s="21" t="s">
        <v>7916</v>
      </c>
      <c r="D2626" s="21" t="s">
        <v>7934</v>
      </c>
      <c r="E2626" s="22">
        <v>45098</v>
      </c>
      <c r="F2626" s="23">
        <v>5280.75</v>
      </c>
      <c r="G2626" s="21">
        <v>881</v>
      </c>
      <c r="H2626" s="21" t="s">
        <v>25</v>
      </c>
      <c r="I2626" s="21">
        <f>IF(shipments[[#This Row],[Boxes]]&gt;0,shipments[[#This Row],[Amount]]/shipments[[#This Row],[Boxes]],"NA")</f>
        <v>5.9940408626560728</v>
      </c>
      <c r="J2626" s="21" t="str">
        <f>IF(shipments[[#This Row],[Order_Status]] = "Delivered","Yes","No")</f>
        <v>No</v>
      </c>
      <c r="K2626" s="21" t="str">
        <f>TEXT(shipments[[#This Row],[Shipdate]],"MMMM")</f>
        <v>June</v>
      </c>
      <c r="L2626" s="21">
        <f>YEAR(shipments[[#This Row],[Shipdate]])</f>
        <v>2023</v>
      </c>
    </row>
    <row r="2627" spans="1:12" x14ac:dyDescent="0.3">
      <c r="A2627" t="s">
        <v>2631</v>
      </c>
      <c r="B2627" t="s">
        <v>7945</v>
      </c>
      <c r="C2627" t="s">
        <v>7916</v>
      </c>
      <c r="D2627" t="s">
        <v>7938</v>
      </c>
      <c r="E2627" s="1">
        <v>45439</v>
      </c>
      <c r="F2627" s="6">
        <v>8561.25</v>
      </c>
      <c r="G2627">
        <v>952</v>
      </c>
      <c r="H2627" t="s">
        <v>3</v>
      </c>
      <c r="I2627">
        <f>IF(shipments[[#This Row],[Boxes]]&gt;0,shipments[[#This Row],[Amount]]/shipments[[#This Row],[Boxes]],"NA")</f>
        <v>8.9929096638655466</v>
      </c>
      <c r="J2627" t="str">
        <f>IF(shipments[[#This Row],[Order_Status]] = "Delivered","Yes","No")</f>
        <v>Yes</v>
      </c>
      <c r="K2627" t="str">
        <f>TEXT(shipments[[#This Row],[Shipdate]],"MMMM")</f>
        <v>May</v>
      </c>
      <c r="L2627">
        <f>YEAR(shipments[[#This Row],[Shipdate]])</f>
        <v>2024</v>
      </c>
    </row>
    <row r="2628" spans="1:12" x14ac:dyDescent="0.3">
      <c r="A2628" t="s">
        <v>2632</v>
      </c>
      <c r="B2628" t="s">
        <v>7945</v>
      </c>
      <c r="C2628" t="s">
        <v>7916</v>
      </c>
      <c r="D2628" t="s">
        <v>7934</v>
      </c>
      <c r="E2628" s="1">
        <v>45330</v>
      </c>
      <c r="F2628" s="6">
        <v>6320.25</v>
      </c>
      <c r="G2628">
        <v>1054</v>
      </c>
      <c r="H2628" t="s">
        <v>3</v>
      </c>
      <c r="I2628">
        <f>IF(shipments[[#This Row],[Boxes]]&gt;0,shipments[[#This Row],[Amount]]/shipments[[#This Row],[Boxes]],"NA")</f>
        <v>5.9964421252371913</v>
      </c>
      <c r="J2628" t="str">
        <f>IF(shipments[[#This Row],[Order_Status]] = "Delivered","Yes","No")</f>
        <v>Yes</v>
      </c>
      <c r="K2628" t="str">
        <f>TEXT(shipments[[#This Row],[Shipdate]],"MMMM")</f>
        <v>February</v>
      </c>
      <c r="L2628">
        <f>YEAR(shipments[[#This Row],[Shipdate]])</f>
        <v>2024</v>
      </c>
    </row>
    <row r="2629" spans="1:12" x14ac:dyDescent="0.3">
      <c r="A2629" t="s">
        <v>2633</v>
      </c>
      <c r="B2629" t="s">
        <v>7945</v>
      </c>
      <c r="C2629" t="s">
        <v>7917</v>
      </c>
      <c r="D2629" t="s">
        <v>7937</v>
      </c>
      <c r="E2629" s="1">
        <v>44949</v>
      </c>
      <c r="F2629" s="6">
        <v>6662.25</v>
      </c>
      <c r="G2629">
        <v>257</v>
      </c>
      <c r="H2629" t="s">
        <v>3</v>
      </c>
      <c r="I2629">
        <f>IF(shipments[[#This Row],[Boxes]]&gt;0,shipments[[#This Row],[Amount]]/shipments[[#This Row],[Boxes]],"NA")</f>
        <v>25.923151750972764</v>
      </c>
      <c r="J2629" t="str">
        <f>IF(shipments[[#This Row],[Order_Status]] = "Delivered","Yes","No")</f>
        <v>Yes</v>
      </c>
      <c r="K2629" t="str">
        <f>TEXT(shipments[[#This Row],[Shipdate]],"MMMM")</f>
        <v>January</v>
      </c>
      <c r="L2629">
        <f>YEAR(shipments[[#This Row],[Shipdate]])</f>
        <v>2023</v>
      </c>
    </row>
    <row r="2630" spans="1:12" x14ac:dyDescent="0.3">
      <c r="A2630" t="s">
        <v>2634</v>
      </c>
      <c r="B2630" t="s">
        <v>7945</v>
      </c>
      <c r="C2630" t="s">
        <v>7917</v>
      </c>
      <c r="D2630" t="s">
        <v>7939</v>
      </c>
      <c r="E2630" s="1">
        <v>44932</v>
      </c>
      <c r="F2630" s="6">
        <v>3096</v>
      </c>
      <c r="G2630">
        <v>115</v>
      </c>
      <c r="H2630" t="s">
        <v>3</v>
      </c>
      <c r="I2630">
        <f>IF(shipments[[#This Row],[Boxes]]&gt;0,shipments[[#This Row],[Amount]]/shipments[[#This Row],[Boxes]],"NA")</f>
        <v>26.921739130434784</v>
      </c>
      <c r="J2630" t="str">
        <f>IF(shipments[[#This Row],[Order_Status]] = "Delivered","Yes","No")</f>
        <v>Yes</v>
      </c>
      <c r="K2630" t="str">
        <f>TEXT(shipments[[#This Row],[Shipdate]],"MMMM")</f>
        <v>January</v>
      </c>
      <c r="L2630">
        <f>YEAR(shipments[[#This Row],[Shipdate]])</f>
        <v>2023</v>
      </c>
    </row>
    <row r="2631" spans="1:12" x14ac:dyDescent="0.3">
      <c r="A2631" t="s">
        <v>2635</v>
      </c>
      <c r="B2631" t="s">
        <v>7945</v>
      </c>
      <c r="C2631" t="s">
        <v>7918</v>
      </c>
      <c r="D2631" t="s">
        <v>7939</v>
      </c>
      <c r="E2631" s="1">
        <v>45345</v>
      </c>
      <c r="F2631" s="6">
        <v>5343.75</v>
      </c>
      <c r="G2631">
        <v>198</v>
      </c>
      <c r="H2631" t="s">
        <v>3</v>
      </c>
      <c r="I2631">
        <f>IF(shipments[[#This Row],[Boxes]]&gt;0,shipments[[#This Row],[Amount]]/shipments[[#This Row],[Boxes]],"NA")</f>
        <v>26.988636363636363</v>
      </c>
      <c r="J2631" t="str">
        <f>IF(shipments[[#This Row],[Order_Status]] = "Delivered","Yes","No")</f>
        <v>Yes</v>
      </c>
      <c r="K2631" t="str">
        <f>TEXT(shipments[[#This Row],[Shipdate]],"MMMM")</f>
        <v>February</v>
      </c>
      <c r="L2631">
        <f>YEAR(shipments[[#This Row],[Shipdate]])</f>
        <v>2024</v>
      </c>
    </row>
    <row r="2632" spans="1:12" x14ac:dyDescent="0.3">
      <c r="A2632" t="s">
        <v>2636</v>
      </c>
      <c r="B2632" t="s">
        <v>7945</v>
      </c>
      <c r="C2632" t="s">
        <v>7919</v>
      </c>
      <c r="D2632" t="s">
        <v>7935</v>
      </c>
      <c r="E2632" s="1">
        <v>45273</v>
      </c>
      <c r="F2632" s="6">
        <v>10275.75</v>
      </c>
      <c r="G2632">
        <v>541</v>
      </c>
      <c r="H2632" t="s">
        <v>3</v>
      </c>
      <c r="I2632">
        <f>IF(shipments[[#This Row],[Boxes]]&gt;0,shipments[[#This Row],[Amount]]/shipments[[#This Row],[Boxes]],"NA")</f>
        <v>18.993992606284657</v>
      </c>
      <c r="J2632" t="str">
        <f>IF(shipments[[#This Row],[Order_Status]] = "Delivered","Yes","No")</f>
        <v>Yes</v>
      </c>
      <c r="K2632" t="str">
        <f>TEXT(shipments[[#This Row],[Shipdate]],"MMMM")</f>
        <v>December</v>
      </c>
      <c r="L2632">
        <f>YEAR(shipments[[#This Row],[Shipdate]])</f>
        <v>2023</v>
      </c>
    </row>
    <row r="2633" spans="1:12" x14ac:dyDescent="0.3">
      <c r="A2633" t="s">
        <v>2637</v>
      </c>
      <c r="B2633" t="s">
        <v>7945</v>
      </c>
      <c r="C2633" t="s">
        <v>7919</v>
      </c>
      <c r="D2633" t="s">
        <v>7939</v>
      </c>
      <c r="E2633" s="1">
        <v>44967</v>
      </c>
      <c r="F2633" s="6">
        <v>3865.5</v>
      </c>
      <c r="G2633">
        <v>185</v>
      </c>
      <c r="H2633" t="s">
        <v>3</v>
      </c>
      <c r="I2633">
        <f>IF(shipments[[#This Row],[Boxes]]&gt;0,shipments[[#This Row],[Amount]]/shipments[[#This Row],[Boxes]],"NA")</f>
        <v>20.894594594594594</v>
      </c>
      <c r="J2633" t="str">
        <f>IF(shipments[[#This Row],[Order_Status]] = "Delivered","Yes","No")</f>
        <v>Yes</v>
      </c>
      <c r="K2633" t="str">
        <f>TEXT(shipments[[#This Row],[Shipdate]],"MMMM")</f>
        <v>February</v>
      </c>
      <c r="L2633">
        <f>YEAR(shipments[[#This Row],[Shipdate]])</f>
        <v>2023</v>
      </c>
    </row>
    <row r="2634" spans="1:12" x14ac:dyDescent="0.3">
      <c r="A2634" t="s">
        <v>2638</v>
      </c>
      <c r="B2634" t="s">
        <v>7945</v>
      </c>
      <c r="C2634" t="s">
        <v>7919</v>
      </c>
      <c r="D2634" t="s">
        <v>7934</v>
      </c>
      <c r="E2634" s="1">
        <v>45384</v>
      </c>
      <c r="F2634" s="6">
        <v>2400.75</v>
      </c>
      <c r="G2634">
        <v>115</v>
      </c>
      <c r="H2634" t="s">
        <v>3</v>
      </c>
      <c r="I2634">
        <f>IF(shipments[[#This Row],[Boxes]]&gt;0,shipments[[#This Row],[Amount]]/shipments[[#This Row],[Boxes]],"NA")</f>
        <v>20.876086956521739</v>
      </c>
      <c r="J2634" t="str">
        <f>IF(shipments[[#This Row],[Order_Status]] = "Delivered","Yes","No")</f>
        <v>Yes</v>
      </c>
      <c r="K2634" t="str">
        <f>TEXT(shipments[[#This Row],[Shipdate]],"MMMM")</f>
        <v>April</v>
      </c>
      <c r="L2634">
        <f>YEAR(shipments[[#This Row],[Shipdate]])</f>
        <v>2024</v>
      </c>
    </row>
    <row r="2635" spans="1:12" x14ac:dyDescent="0.3">
      <c r="A2635" t="s">
        <v>2639</v>
      </c>
      <c r="B2635" t="s">
        <v>7945</v>
      </c>
      <c r="C2635" t="s">
        <v>7919</v>
      </c>
      <c r="D2635" t="s">
        <v>7936</v>
      </c>
      <c r="E2635" s="1">
        <v>45083</v>
      </c>
      <c r="F2635" s="6">
        <v>3890.25</v>
      </c>
      <c r="G2635">
        <v>195</v>
      </c>
      <c r="H2635" t="s">
        <v>3</v>
      </c>
      <c r="I2635">
        <f>IF(shipments[[#This Row],[Boxes]]&gt;0,shipments[[#This Row],[Amount]]/shipments[[#This Row],[Boxes]],"NA")</f>
        <v>19.95</v>
      </c>
      <c r="J2635" t="str">
        <f>IF(shipments[[#This Row],[Order_Status]] = "Delivered","Yes","No")</f>
        <v>Yes</v>
      </c>
      <c r="K2635" t="str">
        <f>TEXT(shipments[[#This Row],[Shipdate]],"MMMM")</f>
        <v>June</v>
      </c>
      <c r="L2635">
        <f>YEAR(shipments[[#This Row],[Shipdate]])</f>
        <v>2023</v>
      </c>
    </row>
    <row r="2636" spans="1:12" x14ac:dyDescent="0.3">
      <c r="A2636" t="s">
        <v>2640</v>
      </c>
      <c r="B2636" t="s">
        <v>7945</v>
      </c>
      <c r="C2636" t="s">
        <v>7919</v>
      </c>
      <c r="D2636" t="s">
        <v>7934</v>
      </c>
      <c r="E2636" s="1">
        <v>45321</v>
      </c>
      <c r="F2636" s="6">
        <v>14055.75</v>
      </c>
      <c r="G2636">
        <v>740</v>
      </c>
      <c r="H2636" t="s">
        <v>3</v>
      </c>
      <c r="I2636">
        <f>IF(shipments[[#This Row],[Boxes]]&gt;0,shipments[[#This Row],[Amount]]/shipments[[#This Row],[Boxes]],"NA")</f>
        <v>18.994256756756755</v>
      </c>
      <c r="J2636" t="str">
        <f>IF(shipments[[#This Row],[Order_Status]] = "Delivered","Yes","No")</f>
        <v>Yes</v>
      </c>
      <c r="K2636" t="str">
        <f>TEXT(shipments[[#This Row],[Shipdate]],"MMMM")</f>
        <v>January</v>
      </c>
      <c r="L2636">
        <f>YEAR(shipments[[#This Row],[Shipdate]])</f>
        <v>2024</v>
      </c>
    </row>
    <row r="2637" spans="1:12" x14ac:dyDescent="0.3">
      <c r="A2637" t="s">
        <v>2641</v>
      </c>
      <c r="B2637" t="s">
        <v>7945</v>
      </c>
      <c r="C2637" t="s">
        <v>7921</v>
      </c>
      <c r="D2637" t="s">
        <v>7938</v>
      </c>
      <c r="E2637" s="1">
        <v>44985</v>
      </c>
      <c r="F2637" s="6">
        <v>4189.5</v>
      </c>
      <c r="G2637">
        <v>300</v>
      </c>
      <c r="H2637" t="s">
        <v>3</v>
      </c>
      <c r="I2637">
        <f>IF(shipments[[#This Row],[Boxes]]&gt;0,shipments[[#This Row],[Amount]]/shipments[[#This Row],[Boxes]],"NA")</f>
        <v>13.965</v>
      </c>
      <c r="J2637" t="str">
        <f>IF(shipments[[#This Row],[Order_Status]] = "Delivered","Yes","No")</f>
        <v>Yes</v>
      </c>
      <c r="K2637" t="str">
        <f>TEXT(shipments[[#This Row],[Shipdate]],"MMMM")</f>
        <v>February</v>
      </c>
      <c r="L2637">
        <f>YEAR(shipments[[#This Row],[Shipdate]])</f>
        <v>2023</v>
      </c>
    </row>
    <row r="2638" spans="1:12" x14ac:dyDescent="0.3">
      <c r="A2638" t="s">
        <v>2642</v>
      </c>
      <c r="B2638" t="s">
        <v>7945</v>
      </c>
      <c r="C2638" t="s">
        <v>7921</v>
      </c>
      <c r="D2638" t="s">
        <v>7939</v>
      </c>
      <c r="E2638" s="1">
        <v>44978</v>
      </c>
      <c r="F2638" s="6">
        <v>5870.25</v>
      </c>
      <c r="G2638">
        <v>367</v>
      </c>
      <c r="H2638" t="s">
        <v>3</v>
      </c>
      <c r="I2638">
        <f>IF(shipments[[#This Row],[Boxes]]&gt;0,shipments[[#This Row],[Amount]]/shipments[[#This Row],[Boxes]],"NA")</f>
        <v>15.995231607629428</v>
      </c>
      <c r="J2638" t="str">
        <f>IF(shipments[[#This Row],[Order_Status]] = "Delivered","Yes","No")</f>
        <v>Yes</v>
      </c>
      <c r="K2638" t="str">
        <f>TEXT(shipments[[#This Row],[Shipdate]],"MMMM")</f>
        <v>February</v>
      </c>
      <c r="L2638">
        <f>YEAR(shipments[[#This Row],[Shipdate]])</f>
        <v>2023</v>
      </c>
    </row>
    <row r="2639" spans="1:12" x14ac:dyDescent="0.3">
      <c r="A2639" t="s">
        <v>2643</v>
      </c>
      <c r="B2639" t="s">
        <v>7945</v>
      </c>
      <c r="C2639" t="s">
        <v>7921</v>
      </c>
      <c r="D2639" t="s">
        <v>7934</v>
      </c>
      <c r="E2639" s="1">
        <v>45196</v>
      </c>
      <c r="F2639" s="6">
        <v>6041.25</v>
      </c>
      <c r="G2639">
        <v>504</v>
      </c>
      <c r="H2639" t="s">
        <v>3</v>
      </c>
      <c r="I2639">
        <f>IF(shipments[[#This Row],[Boxes]]&gt;0,shipments[[#This Row],[Amount]]/shipments[[#This Row],[Boxes]],"NA")</f>
        <v>11.986607142857142</v>
      </c>
      <c r="J2639" t="str">
        <f>IF(shipments[[#This Row],[Order_Status]] = "Delivered","Yes","No")</f>
        <v>Yes</v>
      </c>
      <c r="K2639" t="str">
        <f>TEXT(shipments[[#This Row],[Shipdate]],"MMMM")</f>
        <v>September</v>
      </c>
      <c r="L2639">
        <f>YEAR(shipments[[#This Row],[Shipdate]])</f>
        <v>2023</v>
      </c>
    </row>
    <row r="2640" spans="1:12" x14ac:dyDescent="0.3">
      <c r="A2640" t="s">
        <v>2644</v>
      </c>
      <c r="B2640" t="s">
        <v>7945</v>
      </c>
      <c r="C2640" t="s">
        <v>7921</v>
      </c>
      <c r="D2640" t="s">
        <v>7939</v>
      </c>
      <c r="E2640" s="1">
        <v>45093</v>
      </c>
      <c r="F2640" s="6">
        <v>4146.75</v>
      </c>
      <c r="G2640">
        <v>260</v>
      </c>
      <c r="H2640" t="s">
        <v>3</v>
      </c>
      <c r="I2640">
        <f>IF(shipments[[#This Row],[Boxes]]&gt;0,shipments[[#This Row],[Amount]]/shipments[[#This Row],[Boxes]],"NA")</f>
        <v>15.949038461538462</v>
      </c>
      <c r="J2640" t="str">
        <f>IF(shipments[[#This Row],[Order_Status]] = "Delivered","Yes","No")</f>
        <v>Yes</v>
      </c>
      <c r="K2640" t="str">
        <f>TEXT(shipments[[#This Row],[Shipdate]],"MMMM")</f>
        <v>June</v>
      </c>
      <c r="L2640">
        <f>YEAR(shipments[[#This Row],[Shipdate]])</f>
        <v>2023</v>
      </c>
    </row>
    <row r="2641" spans="1:12" x14ac:dyDescent="0.3">
      <c r="A2641" t="s">
        <v>2645</v>
      </c>
      <c r="B2641" t="s">
        <v>7945</v>
      </c>
      <c r="C2641" t="s">
        <v>7921</v>
      </c>
      <c r="D2641" t="s">
        <v>7936</v>
      </c>
      <c r="E2641" s="1">
        <v>45209</v>
      </c>
      <c r="F2641" s="6">
        <v>1725.75</v>
      </c>
      <c r="G2641">
        <v>124</v>
      </c>
      <c r="H2641" t="s">
        <v>3</v>
      </c>
      <c r="I2641">
        <f>IF(shipments[[#This Row],[Boxes]]&gt;0,shipments[[#This Row],[Amount]]/shipments[[#This Row],[Boxes]],"NA")</f>
        <v>13.91733870967742</v>
      </c>
      <c r="J2641" t="str">
        <f>IF(shipments[[#This Row],[Order_Status]] = "Delivered","Yes","No")</f>
        <v>Yes</v>
      </c>
      <c r="K2641" t="str">
        <f>TEXT(shipments[[#This Row],[Shipdate]],"MMMM")</f>
        <v>October</v>
      </c>
      <c r="L2641">
        <f>YEAR(shipments[[#This Row],[Shipdate]])</f>
        <v>2023</v>
      </c>
    </row>
    <row r="2642" spans="1:12" x14ac:dyDescent="0.3">
      <c r="A2642" t="s">
        <v>2646</v>
      </c>
      <c r="B2642" t="s">
        <v>7945</v>
      </c>
      <c r="C2642" t="s">
        <v>7921</v>
      </c>
      <c r="D2642" t="s">
        <v>7939</v>
      </c>
      <c r="E2642" s="1">
        <v>45105</v>
      </c>
      <c r="F2642" s="6">
        <v>1361.25</v>
      </c>
      <c r="G2642">
        <v>86</v>
      </c>
      <c r="H2642" t="s">
        <v>3</v>
      </c>
      <c r="I2642">
        <f>IF(shipments[[#This Row],[Boxes]]&gt;0,shipments[[#This Row],[Amount]]/shipments[[#This Row],[Boxes]],"NA")</f>
        <v>15.828488372093023</v>
      </c>
      <c r="J2642" t="str">
        <f>IF(shipments[[#This Row],[Order_Status]] = "Delivered","Yes","No")</f>
        <v>Yes</v>
      </c>
      <c r="K2642" t="str">
        <f>TEXT(shipments[[#This Row],[Shipdate]],"MMMM")</f>
        <v>June</v>
      </c>
      <c r="L2642">
        <f>YEAR(shipments[[#This Row],[Shipdate]])</f>
        <v>2023</v>
      </c>
    </row>
    <row r="2643" spans="1:12" x14ac:dyDescent="0.3">
      <c r="A2643" t="s">
        <v>2647</v>
      </c>
      <c r="B2643" t="s">
        <v>7945</v>
      </c>
      <c r="C2643" t="s">
        <v>7922</v>
      </c>
      <c r="D2643" t="s">
        <v>7934</v>
      </c>
      <c r="E2643" s="1">
        <v>45161</v>
      </c>
      <c r="F2643" s="6">
        <v>4700.25</v>
      </c>
      <c r="G2643">
        <v>224</v>
      </c>
      <c r="H2643" t="s">
        <v>3</v>
      </c>
      <c r="I2643">
        <f>IF(shipments[[#This Row],[Boxes]]&gt;0,shipments[[#This Row],[Amount]]/shipments[[#This Row],[Boxes]],"NA")</f>
        <v>20.983258928571427</v>
      </c>
      <c r="J2643" t="str">
        <f>IF(shipments[[#This Row],[Order_Status]] = "Delivered","Yes","No")</f>
        <v>Yes</v>
      </c>
      <c r="K2643" t="str">
        <f>TEXT(shipments[[#This Row],[Shipdate]],"MMMM")</f>
        <v>August</v>
      </c>
      <c r="L2643">
        <f>YEAR(shipments[[#This Row],[Shipdate]])</f>
        <v>2023</v>
      </c>
    </row>
    <row r="2644" spans="1:12" x14ac:dyDescent="0.3">
      <c r="A2644" t="s">
        <v>2648</v>
      </c>
      <c r="B2644" t="s">
        <v>7945</v>
      </c>
      <c r="C2644" t="s">
        <v>7922</v>
      </c>
      <c r="D2644" t="s">
        <v>7934</v>
      </c>
      <c r="E2644" s="1">
        <v>44942</v>
      </c>
      <c r="F2644" s="6">
        <v>7290</v>
      </c>
      <c r="G2644">
        <v>384</v>
      </c>
      <c r="H2644" t="s">
        <v>3</v>
      </c>
      <c r="I2644">
        <f>IF(shipments[[#This Row],[Boxes]]&gt;0,shipments[[#This Row],[Amount]]/shipments[[#This Row],[Boxes]],"NA")</f>
        <v>18.984375</v>
      </c>
      <c r="J2644" t="str">
        <f>IF(shipments[[#This Row],[Order_Status]] = "Delivered","Yes","No")</f>
        <v>Yes</v>
      </c>
      <c r="K2644" t="str">
        <f>TEXT(shipments[[#This Row],[Shipdate]],"MMMM")</f>
        <v>January</v>
      </c>
      <c r="L2644">
        <f>YEAR(shipments[[#This Row],[Shipdate]])</f>
        <v>2023</v>
      </c>
    </row>
    <row r="2645" spans="1:12" x14ac:dyDescent="0.3">
      <c r="A2645" t="s">
        <v>2649</v>
      </c>
      <c r="B2645" t="s">
        <v>7945</v>
      </c>
      <c r="C2645" t="s">
        <v>7923</v>
      </c>
      <c r="D2645" t="s">
        <v>7934</v>
      </c>
      <c r="E2645" s="1">
        <v>45229</v>
      </c>
      <c r="F2645" s="6">
        <v>9144</v>
      </c>
      <c r="G2645">
        <v>610</v>
      </c>
      <c r="H2645" t="s">
        <v>3</v>
      </c>
      <c r="I2645">
        <f>IF(shipments[[#This Row],[Boxes]]&gt;0,shipments[[#This Row],[Amount]]/shipments[[#This Row],[Boxes]],"NA")</f>
        <v>14.99016393442623</v>
      </c>
      <c r="J2645" t="str">
        <f>IF(shipments[[#This Row],[Order_Status]] = "Delivered","Yes","No")</f>
        <v>Yes</v>
      </c>
      <c r="K2645" t="str">
        <f>TEXT(shipments[[#This Row],[Shipdate]],"MMMM")</f>
        <v>October</v>
      </c>
      <c r="L2645">
        <f>YEAR(shipments[[#This Row],[Shipdate]])</f>
        <v>2023</v>
      </c>
    </row>
    <row r="2646" spans="1:12" x14ac:dyDescent="0.3">
      <c r="A2646" t="s">
        <v>2650</v>
      </c>
      <c r="B2646" t="s">
        <v>7945</v>
      </c>
      <c r="C2646" t="s">
        <v>7923</v>
      </c>
      <c r="D2646" t="s">
        <v>7938</v>
      </c>
      <c r="E2646" s="1">
        <v>45331</v>
      </c>
      <c r="F2646" s="6">
        <v>11862</v>
      </c>
      <c r="G2646">
        <v>698</v>
      </c>
      <c r="H2646" t="s">
        <v>3</v>
      </c>
      <c r="I2646">
        <f>IF(shipments[[#This Row],[Boxes]]&gt;0,shipments[[#This Row],[Amount]]/shipments[[#This Row],[Boxes]],"NA")</f>
        <v>16.994269340974213</v>
      </c>
      <c r="J2646" t="str">
        <f>IF(shipments[[#This Row],[Order_Status]] = "Delivered","Yes","No")</f>
        <v>Yes</v>
      </c>
      <c r="K2646" t="str">
        <f>TEXT(shipments[[#This Row],[Shipdate]],"MMMM")</f>
        <v>February</v>
      </c>
      <c r="L2646">
        <f>YEAR(shipments[[#This Row],[Shipdate]])</f>
        <v>2024</v>
      </c>
    </row>
    <row r="2647" spans="1:12" x14ac:dyDescent="0.3">
      <c r="A2647" t="s">
        <v>2651</v>
      </c>
      <c r="B2647" t="s">
        <v>7945</v>
      </c>
      <c r="C2647" t="s">
        <v>7924</v>
      </c>
      <c r="D2647" t="s">
        <v>7937</v>
      </c>
      <c r="E2647" s="1">
        <v>44981</v>
      </c>
      <c r="F2647" s="6">
        <v>3467.25</v>
      </c>
      <c r="G2647">
        <v>578</v>
      </c>
      <c r="H2647" t="s">
        <v>3</v>
      </c>
      <c r="I2647">
        <f>IF(shipments[[#This Row],[Boxes]]&gt;0,shipments[[#This Row],[Amount]]/shipments[[#This Row],[Boxes]],"NA")</f>
        <v>5.9987024221453291</v>
      </c>
      <c r="J2647" t="str">
        <f>IF(shipments[[#This Row],[Order_Status]] = "Delivered","Yes","No")</f>
        <v>Yes</v>
      </c>
      <c r="K2647" t="str">
        <f>TEXT(shipments[[#This Row],[Shipdate]],"MMMM")</f>
        <v>February</v>
      </c>
      <c r="L2647">
        <f>YEAR(shipments[[#This Row],[Shipdate]])</f>
        <v>2023</v>
      </c>
    </row>
    <row r="2648" spans="1:12" x14ac:dyDescent="0.3">
      <c r="A2648" t="s">
        <v>2652</v>
      </c>
      <c r="B2648" t="s">
        <v>7945</v>
      </c>
      <c r="C2648" t="s">
        <v>7924</v>
      </c>
      <c r="D2648" t="s">
        <v>7938</v>
      </c>
      <c r="E2648" s="1">
        <v>44974</v>
      </c>
      <c r="F2648" s="6">
        <v>1896.75</v>
      </c>
      <c r="G2648">
        <v>271</v>
      </c>
      <c r="H2648" t="s">
        <v>3</v>
      </c>
      <c r="I2648">
        <f>IF(shipments[[#This Row],[Boxes]]&gt;0,shipments[[#This Row],[Amount]]/shipments[[#This Row],[Boxes]],"NA")</f>
        <v>6.9990774907749076</v>
      </c>
      <c r="J2648" t="str">
        <f>IF(shipments[[#This Row],[Order_Status]] = "Delivered","Yes","No")</f>
        <v>Yes</v>
      </c>
      <c r="K2648" t="str">
        <f>TEXT(shipments[[#This Row],[Shipdate]],"MMMM")</f>
        <v>February</v>
      </c>
      <c r="L2648">
        <f>YEAR(shipments[[#This Row],[Shipdate]])</f>
        <v>2023</v>
      </c>
    </row>
    <row r="2649" spans="1:12" x14ac:dyDescent="0.3">
      <c r="A2649" t="s">
        <v>2653</v>
      </c>
      <c r="B2649" t="s">
        <v>7945</v>
      </c>
      <c r="C2649" t="s">
        <v>7924</v>
      </c>
      <c r="D2649" t="s">
        <v>7934</v>
      </c>
      <c r="E2649" s="1">
        <v>45411</v>
      </c>
      <c r="F2649" s="6">
        <v>5919.75</v>
      </c>
      <c r="G2649">
        <v>846</v>
      </c>
      <c r="H2649" t="s">
        <v>3</v>
      </c>
      <c r="I2649">
        <f>IF(shipments[[#This Row],[Boxes]]&gt;0,shipments[[#This Row],[Amount]]/shipments[[#This Row],[Boxes]],"NA")</f>
        <v>6.9973404255319149</v>
      </c>
      <c r="J2649" t="str">
        <f>IF(shipments[[#This Row],[Order_Status]] = "Delivered","Yes","No")</f>
        <v>Yes</v>
      </c>
      <c r="K2649" t="str">
        <f>TEXT(shipments[[#This Row],[Shipdate]],"MMMM")</f>
        <v>April</v>
      </c>
      <c r="L2649">
        <f>YEAR(shipments[[#This Row],[Shipdate]])</f>
        <v>2024</v>
      </c>
    </row>
    <row r="2650" spans="1:12" x14ac:dyDescent="0.3">
      <c r="A2650" t="s">
        <v>2654</v>
      </c>
      <c r="B2650" t="s">
        <v>7945</v>
      </c>
      <c r="C2650" t="s">
        <v>7924</v>
      </c>
      <c r="D2650" t="s">
        <v>7939</v>
      </c>
      <c r="E2650" s="1">
        <v>45062</v>
      </c>
      <c r="F2650" s="6">
        <v>670.5</v>
      </c>
      <c r="G2650">
        <v>84</v>
      </c>
      <c r="H2650" t="s">
        <v>3</v>
      </c>
      <c r="I2650">
        <f>IF(shipments[[#This Row],[Boxes]]&gt;0,shipments[[#This Row],[Amount]]/shipments[[#This Row],[Boxes]],"NA")</f>
        <v>7.9821428571428568</v>
      </c>
      <c r="J2650" t="str">
        <f>IF(shipments[[#This Row],[Order_Status]] = "Delivered","Yes","No")</f>
        <v>Yes</v>
      </c>
      <c r="K2650" t="str">
        <f>TEXT(shipments[[#This Row],[Shipdate]],"MMMM")</f>
        <v>May</v>
      </c>
      <c r="L2650">
        <f>YEAR(shipments[[#This Row],[Shipdate]])</f>
        <v>2023</v>
      </c>
    </row>
    <row r="2651" spans="1:12" x14ac:dyDescent="0.3">
      <c r="A2651" t="s">
        <v>2655</v>
      </c>
      <c r="B2651" t="s">
        <v>7945</v>
      </c>
      <c r="C2651" t="s">
        <v>7924</v>
      </c>
      <c r="D2651" t="s">
        <v>7934</v>
      </c>
      <c r="E2651" s="1">
        <v>45100</v>
      </c>
      <c r="F2651" s="6">
        <v>13016.25</v>
      </c>
      <c r="G2651">
        <v>1628</v>
      </c>
      <c r="H2651" t="s">
        <v>3</v>
      </c>
      <c r="I2651">
        <f>IF(shipments[[#This Row],[Boxes]]&gt;0,shipments[[#This Row],[Amount]]/shipments[[#This Row],[Boxes]],"NA")</f>
        <v>7.9952395577395574</v>
      </c>
      <c r="J2651" t="str">
        <f>IF(shipments[[#This Row],[Order_Status]] = "Delivered","Yes","No")</f>
        <v>Yes</v>
      </c>
      <c r="K2651" t="str">
        <f>TEXT(shipments[[#This Row],[Shipdate]],"MMMM")</f>
        <v>June</v>
      </c>
      <c r="L2651">
        <f>YEAR(shipments[[#This Row],[Shipdate]])</f>
        <v>2023</v>
      </c>
    </row>
    <row r="2652" spans="1:12" x14ac:dyDescent="0.3">
      <c r="A2652" t="s">
        <v>2656</v>
      </c>
      <c r="B2652" t="s">
        <v>7945</v>
      </c>
      <c r="C2652" t="s">
        <v>7924</v>
      </c>
      <c r="D2652" t="s">
        <v>7938</v>
      </c>
      <c r="E2652" s="1">
        <v>45237</v>
      </c>
      <c r="F2652" s="6">
        <v>7557.75</v>
      </c>
      <c r="G2652">
        <v>945</v>
      </c>
      <c r="H2652" t="s">
        <v>3</v>
      </c>
      <c r="I2652">
        <f>IF(shipments[[#This Row],[Boxes]]&gt;0,shipments[[#This Row],[Amount]]/shipments[[#This Row],[Boxes]],"NA")</f>
        <v>7.9976190476190476</v>
      </c>
      <c r="J2652" t="str">
        <f>IF(shipments[[#This Row],[Order_Status]] = "Delivered","Yes","No")</f>
        <v>Yes</v>
      </c>
      <c r="K2652" t="str">
        <f>TEXT(shipments[[#This Row],[Shipdate]],"MMMM")</f>
        <v>November</v>
      </c>
      <c r="L2652">
        <f>YEAR(shipments[[#This Row],[Shipdate]])</f>
        <v>2023</v>
      </c>
    </row>
    <row r="2653" spans="1:12" x14ac:dyDescent="0.3">
      <c r="A2653" t="s">
        <v>2657</v>
      </c>
      <c r="B2653" t="s">
        <v>7945</v>
      </c>
      <c r="C2653" t="s">
        <v>7925</v>
      </c>
      <c r="D2653" t="s">
        <v>7939</v>
      </c>
      <c r="E2653" s="1">
        <v>45250</v>
      </c>
      <c r="F2653" s="6">
        <v>4414.5</v>
      </c>
      <c r="G2653">
        <v>260</v>
      </c>
      <c r="H2653" t="s">
        <v>3</v>
      </c>
      <c r="I2653">
        <f>IF(shipments[[#This Row],[Boxes]]&gt;0,shipments[[#This Row],[Amount]]/shipments[[#This Row],[Boxes]],"NA")</f>
        <v>16.978846153846153</v>
      </c>
      <c r="J2653" t="str">
        <f>IF(shipments[[#This Row],[Order_Status]] = "Delivered","Yes","No")</f>
        <v>Yes</v>
      </c>
      <c r="K2653" t="str">
        <f>TEXT(shipments[[#This Row],[Shipdate]],"MMMM")</f>
        <v>November</v>
      </c>
      <c r="L2653">
        <f>YEAR(shipments[[#This Row],[Shipdate]])</f>
        <v>2023</v>
      </c>
    </row>
    <row r="2654" spans="1:12" x14ac:dyDescent="0.3">
      <c r="A2654" t="s">
        <v>2658</v>
      </c>
      <c r="B2654" t="s">
        <v>7945</v>
      </c>
      <c r="C2654" t="s">
        <v>7925</v>
      </c>
      <c r="D2654" t="s">
        <v>7934</v>
      </c>
      <c r="E2654" s="1">
        <v>44974</v>
      </c>
      <c r="F2654" s="6">
        <v>6516</v>
      </c>
      <c r="G2654">
        <v>435</v>
      </c>
      <c r="H2654" t="s">
        <v>3</v>
      </c>
      <c r="I2654">
        <f>IF(shipments[[#This Row],[Boxes]]&gt;0,shipments[[#This Row],[Amount]]/shipments[[#This Row],[Boxes]],"NA")</f>
        <v>14.979310344827587</v>
      </c>
      <c r="J2654" t="str">
        <f>IF(shipments[[#This Row],[Order_Status]] = "Delivered","Yes","No")</f>
        <v>Yes</v>
      </c>
      <c r="K2654" t="str">
        <f>TEXT(shipments[[#This Row],[Shipdate]],"MMMM")</f>
        <v>February</v>
      </c>
      <c r="L2654">
        <f>YEAR(shipments[[#This Row],[Shipdate]])</f>
        <v>2023</v>
      </c>
    </row>
    <row r="2655" spans="1:12" x14ac:dyDescent="0.3">
      <c r="A2655" s="21" t="s">
        <v>2659</v>
      </c>
      <c r="B2655" s="21" t="s">
        <v>7945</v>
      </c>
      <c r="C2655" s="21" t="s">
        <v>7925</v>
      </c>
      <c r="D2655" s="21" t="s">
        <v>7937</v>
      </c>
      <c r="E2655" s="22">
        <v>45499</v>
      </c>
      <c r="F2655" s="23">
        <v>5937.75</v>
      </c>
      <c r="G2655" s="21">
        <v>372</v>
      </c>
      <c r="H2655" s="21" t="s">
        <v>9</v>
      </c>
      <c r="I2655" s="21">
        <f>IF(shipments[[#This Row],[Boxes]]&gt;0,shipments[[#This Row],[Amount]]/shipments[[#This Row],[Boxes]],"NA")</f>
        <v>15.961693548387096</v>
      </c>
      <c r="J2655" s="21" t="str">
        <f>IF(shipments[[#This Row],[Order_Status]] = "Delivered","Yes","No")</f>
        <v>No</v>
      </c>
      <c r="K2655" s="21" t="str">
        <f>TEXT(shipments[[#This Row],[Shipdate]],"MMMM")</f>
        <v>July</v>
      </c>
      <c r="L2655" s="21">
        <f>YEAR(shipments[[#This Row],[Shipdate]])</f>
        <v>2024</v>
      </c>
    </row>
    <row r="2656" spans="1:12" x14ac:dyDescent="0.3">
      <c r="A2656" t="s">
        <v>2660</v>
      </c>
      <c r="B2656" t="s">
        <v>7945</v>
      </c>
      <c r="C2656" t="s">
        <v>7925</v>
      </c>
      <c r="D2656" t="s">
        <v>7939</v>
      </c>
      <c r="E2656" s="1">
        <v>45261</v>
      </c>
      <c r="F2656" s="6">
        <v>6954.75</v>
      </c>
      <c r="G2656">
        <v>387</v>
      </c>
      <c r="H2656" t="s">
        <v>3</v>
      </c>
      <c r="I2656">
        <f>IF(shipments[[#This Row],[Boxes]]&gt;0,shipments[[#This Row],[Amount]]/shipments[[#This Row],[Boxes]],"NA")</f>
        <v>17.970930232558139</v>
      </c>
      <c r="J2656" t="str">
        <f>IF(shipments[[#This Row],[Order_Status]] = "Delivered","Yes","No")</f>
        <v>Yes</v>
      </c>
      <c r="K2656" t="str">
        <f>TEXT(shipments[[#This Row],[Shipdate]],"MMMM")</f>
        <v>December</v>
      </c>
      <c r="L2656">
        <f>YEAR(shipments[[#This Row],[Shipdate]])</f>
        <v>2023</v>
      </c>
    </row>
    <row r="2657" spans="1:12" x14ac:dyDescent="0.3">
      <c r="A2657" t="s">
        <v>2661</v>
      </c>
      <c r="B2657" t="s">
        <v>7945</v>
      </c>
      <c r="C2657" t="s">
        <v>7925</v>
      </c>
      <c r="D2657" t="s">
        <v>7934</v>
      </c>
      <c r="E2657" s="1">
        <v>45168</v>
      </c>
      <c r="F2657" s="6">
        <v>7589.25</v>
      </c>
      <c r="G2657">
        <v>506</v>
      </c>
      <c r="H2657" t="s">
        <v>3</v>
      </c>
      <c r="I2657">
        <f>IF(shipments[[#This Row],[Boxes]]&gt;0,shipments[[#This Row],[Amount]]/shipments[[#This Row],[Boxes]],"NA")</f>
        <v>14.998517786561266</v>
      </c>
      <c r="J2657" t="str">
        <f>IF(shipments[[#This Row],[Order_Status]] = "Delivered","Yes","No")</f>
        <v>Yes</v>
      </c>
      <c r="K2657" t="str">
        <f>TEXT(shipments[[#This Row],[Shipdate]],"MMMM")</f>
        <v>August</v>
      </c>
      <c r="L2657">
        <f>YEAR(shipments[[#This Row],[Shipdate]])</f>
        <v>2023</v>
      </c>
    </row>
    <row r="2658" spans="1:12" x14ac:dyDescent="0.3">
      <c r="A2658" s="21" t="s">
        <v>2662</v>
      </c>
      <c r="B2658" s="21" t="s">
        <v>7945</v>
      </c>
      <c r="C2658" s="21" t="s">
        <v>7925</v>
      </c>
      <c r="D2658" s="21" t="s">
        <v>7938</v>
      </c>
      <c r="E2658" s="22">
        <v>45517</v>
      </c>
      <c r="F2658" s="23">
        <v>5422.5</v>
      </c>
      <c r="G2658" s="21">
        <v>388</v>
      </c>
      <c r="H2658" s="21" t="s">
        <v>9</v>
      </c>
      <c r="I2658" s="21">
        <f>IF(shipments[[#This Row],[Boxes]]&gt;0,shipments[[#This Row],[Amount]]/shipments[[#This Row],[Boxes]],"NA")</f>
        <v>13.975515463917526</v>
      </c>
      <c r="J2658" s="21" t="str">
        <f>IF(shipments[[#This Row],[Order_Status]] = "Delivered","Yes","No")</f>
        <v>No</v>
      </c>
      <c r="K2658" s="21" t="str">
        <f>TEXT(shipments[[#This Row],[Shipdate]],"MMMM")</f>
        <v>August</v>
      </c>
      <c r="L2658" s="21">
        <f>YEAR(shipments[[#This Row],[Shipdate]])</f>
        <v>2024</v>
      </c>
    </row>
    <row r="2659" spans="1:12" x14ac:dyDescent="0.3">
      <c r="A2659" t="s">
        <v>2663</v>
      </c>
      <c r="B2659" t="s">
        <v>7945</v>
      </c>
      <c r="C2659" t="s">
        <v>7925</v>
      </c>
      <c r="D2659" t="s">
        <v>7939</v>
      </c>
      <c r="E2659" s="1">
        <v>45120</v>
      </c>
      <c r="F2659" s="6">
        <v>5782.5</v>
      </c>
      <c r="G2659">
        <v>362</v>
      </c>
      <c r="H2659" t="s">
        <v>3</v>
      </c>
      <c r="I2659">
        <f>IF(shipments[[#This Row],[Boxes]]&gt;0,shipments[[#This Row],[Amount]]/shipments[[#This Row],[Boxes]],"NA")</f>
        <v>15.973756906077348</v>
      </c>
      <c r="J2659" t="str">
        <f>IF(shipments[[#This Row],[Order_Status]] = "Delivered","Yes","No")</f>
        <v>Yes</v>
      </c>
      <c r="K2659" t="str">
        <f>TEXT(shipments[[#This Row],[Shipdate]],"MMMM")</f>
        <v>July</v>
      </c>
      <c r="L2659">
        <f>YEAR(shipments[[#This Row],[Shipdate]])</f>
        <v>2023</v>
      </c>
    </row>
    <row r="2660" spans="1:12" x14ac:dyDescent="0.3">
      <c r="A2660" t="s">
        <v>2664</v>
      </c>
      <c r="B2660" t="s">
        <v>7945</v>
      </c>
      <c r="C2660" t="s">
        <v>7926</v>
      </c>
      <c r="D2660" t="s">
        <v>7934</v>
      </c>
      <c r="E2660" s="1">
        <v>45419</v>
      </c>
      <c r="F2660" s="6">
        <v>7679.25</v>
      </c>
      <c r="G2660">
        <v>366</v>
      </c>
      <c r="H2660" t="s">
        <v>3</v>
      </c>
      <c r="I2660">
        <f>IF(shipments[[#This Row],[Boxes]]&gt;0,shipments[[#This Row],[Amount]]/shipments[[#This Row],[Boxes]],"NA")</f>
        <v>20.981557377049182</v>
      </c>
      <c r="J2660" t="str">
        <f>IF(shipments[[#This Row],[Order_Status]] = "Delivered","Yes","No")</f>
        <v>Yes</v>
      </c>
      <c r="K2660" t="str">
        <f>TEXT(shipments[[#This Row],[Shipdate]],"MMMM")</f>
        <v>May</v>
      </c>
      <c r="L2660">
        <f>YEAR(shipments[[#This Row],[Shipdate]])</f>
        <v>2024</v>
      </c>
    </row>
    <row r="2661" spans="1:12" x14ac:dyDescent="0.3">
      <c r="A2661" s="21" t="s">
        <v>2665</v>
      </c>
      <c r="B2661" s="21" t="s">
        <v>7945</v>
      </c>
      <c r="C2661" s="21" t="s">
        <v>7926</v>
      </c>
      <c r="D2661" s="21" t="s">
        <v>7934</v>
      </c>
      <c r="E2661" s="22">
        <v>45544</v>
      </c>
      <c r="F2661" s="23">
        <v>8637.75</v>
      </c>
      <c r="G2661" s="21">
        <v>480</v>
      </c>
      <c r="H2661" s="21" t="s">
        <v>16</v>
      </c>
      <c r="I2661" s="21">
        <f>IF(shipments[[#This Row],[Boxes]]&gt;0,shipments[[#This Row],[Amount]]/shipments[[#This Row],[Boxes]],"NA")</f>
        <v>17.995312500000001</v>
      </c>
      <c r="J2661" s="21" t="str">
        <f>IF(shipments[[#This Row],[Order_Status]] = "Delivered","Yes","No")</f>
        <v>No</v>
      </c>
      <c r="K2661" s="21" t="str">
        <f>TEXT(shipments[[#This Row],[Shipdate]],"MMMM")</f>
        <v>September</v>
      </c>
      <c r="L2661" s="21">
        <f>YEAR(shipments[[#This Row],[Shipdate]])</f>
        <v>2024</v>
      </c>
    </row>
    <row r="2662" spans="1:12" x14ac:dyDescent="0.3">
      <c r="A2662" s="21" t="s">
        <v>2666</v>
      </c>
      <c r="B2662" s="21" t="s">
        <v>7945</v>
      </c>
      <c r="C2662" s="21" t="s">
        <v>7927</v>
      </c>
      <c r="D2662" s="21" t="s">
        <v>7934</v>
      </c>
      <c r="E2662" s="22">
        <v>45541</v>
      </c>
      <c r="F2662" s="23">
        <v>276.75</v>
      </c>
      <c r="G2662" s="21">
        <v>19</v>
      </c>
      <c r="H2662" s="21" t="s">
        <v>16</v>
      </c>
      <c r="I2662" s="21">
        <f>IF(shipments[[#This Row],[Boxes]]&gt;0,shipments[[#This Row],[Amount]]/shipments[[#This Row],[Boxes]],"NA")</f>
        <v>14.565789473684211</v>
      </c>
      <c r="J2662" s="21" t="str">
        <f>IF(shipments[[#This Row],[Order_Status]] = "Delivered","Yes","No")</f>
        <v>No</v>
      </c>
      <c r="K2662" s="21" t="str">
        <f>TEXT(shipments[[#This Row],[Shipdate]],"MMMM")</f>
        <v>September</v>
      </c>
      <c r="L2662" s="21">
        <f>YEAR(shipments[[#This Row],[Shipdate]])</f>
        <v>2024</v>
      </c>
    </row>
    <row r="2663" spans="1:12" x14ac:dyDescent="0.3">
      <c r="A2663" t="s">
        <v>2667</v>
      </c>
      <c r="B2663" t="s">
        <v>7945</v>
      </c>
      <c r="C2663" t="s">
        <v>7927</v>
      </c>
      <c r="D2663" t="s">
        <v>7934</v>
      </c>
      <c r="E2663" s="1">
        <v>45240</v>
      </c>
      <c r="F2663" s="6">
        <v>10181.25</v>
      </c>
      <c r="G2663">
        <v>679</v>
      </c>
      <c r="H2663" t="s">
        <v>3</v>
      </c>
      <c r="I2663">
        <f>IF(shipments[[#This Row],[Boxes]]&gt;0,shipments[[#This Row],[Amount]]/shipments[[#This Row],[Boxes]],"NA")</f>
        <v>14.994477172312223</v>
      </c>
      <c r="J2663" t="str">
        <f>IF(shipments[[#This Row],[Order_Status]] = "Delivered","Yes","No")</f>
        <v>Yes</v>
      </c>
      <c r="K2663" t="str">
        <f>TEXT(shipments[[#This Row],[Shipdate]],"MMMM")</f>
        <v>November</v>
      </c>
      <c r="L2663">
        <f>YEAR(shipments[[#This Row],[Shipdate]])</f>
        <v>2023</v>
      </c>
    </row>
    <row r="2664" spans="1:12" x14ac:dyDescent="0.3">
      <c r="A2664" s="21" t="s">
        <v>2668</v>
      </c>
      <c r="B2664" s="21" t="s">
        <v>7945</v>
      </c>
      <c r="C2664" s="21" t="s">
        <v>7927</v>
      </c>
      <c r="D2664" s="21" t="s">
        <v>7938</v>
      </c>
      <c r="E2664" s="22">
        <v>45553</v>
      </c>
      <c r="F2664" s="23">
        <v>9333</v>
      </c>
      <c r="G2664" s="21">
        <v>623</v>
      </c>
      <c r="H2664" s="21" t="s">
        <v>16</v>
      </c>
      <c r="I2664" s="21">
        <f>IF(shipments[[#This Row],[Boxes]]&gt;0,shipments[[#This Row],[Amount]]/shipments[[#This Row],[Boxes]],"NA")</f>
        <v>14.980738362760835</v>
      </c>
      <c r="J2664" s="21" t="str">
        <f>IF(shipments[[#This Row],[Order_Status]] = "Delivered","Yes","No")</f>
        <v>No</v>
      </c>
      <c r="K2664" s="21" t="str">
        <f>TEXT(shipments[[#This Row],[Shipdate]],"MMMM")</f>
        <v>September</v>
      </c>
      <c r="L2664" s="21">
        <f>YEAR(shipments[[#This Row],[Shipdate]])</f>
        <v>2024</v>
      </c>
    </row>
    <row r="2665" spans="1:12" x14ac:dyDescent="0.3">
      <c r="A2665" t="s">
        <v>2669</v>
      </c>
      <c r="B2665" t="s">
        <v>7945</v>
      </c>
      <c r="C2665" t="s">
        <v>7927</v>
      </c>
      <c r="D2665" t="s">
        <v>7934</v>
      </c>
      <c r="E2665" s="1">
        <v>44966</v>
      </c>
      <c r="F2665" s="6">
        <v>1296</v>
      </c>
      <c r="G2665">
        <v>93</v>
      </c>
      <c r="H2665" t="s">
        <v>3</v>
      </c>
      <c r="I2665">
        <f>IF(shipments[[#This Row],[Boxes]]&gt;0,shipments[[#This Row],[Amount]]/shipments[[#This Row],[Boxes]],"NA")</f>
        <v>13.935483870967742</v>
      </c>
      <c r="J2665" t="str">
        <f>IF(shipments[[#This Row],[Order_Status]] = "Delivered","Yes","No")</f>
        <v>Yes</v>
      </c>
      <c r="K2665" t="str">
        <f>TEXT(shipments[[#This Row],[Shipdate]],"MMMM")</f>
        <v>February</v>
      </c>
      <c r="L2665">
        <f>YEAR(shipments[[#This Row],[Shipdate]])</f>
        <v>2023</v>
      </c>
    </row>
    <row r="2666" spans="1:12" x14ac:dyDescent="0.3">
      <c r="A2666" t="s">
        <v>2670</v>
      </c>
      <c r="B2666" t="s">
        <v>7945</v>
      </c>
      <c r="C2666" t="s">
        <v>7927</v>
      </c>
      <c r="D2666" t="s">
        <v>7938</v>
      </c>
      <c r="E2666" s="1">
        <v>45271</v>
      </c>
      <c r="F2666" s="6">
        <v>12903.75</v>
      </c>
      <c r="G2666">
        <v>922</v>
      </c>
      <c r="H2666" t="s">
        <v>3</v>
      </c>
      <c r="I2666">
        <f>IF(shipments[[#This Row],[Boxes]]&gt;0,shipments[[#This Row],[Amount]]/shipments[[#This Row],[Boxes]],"NA")</f>
        <v>13.995390455531453</v>
      </c>
      <c r="J2666" t="str">
        <f>IF(shipments[[#This Row],[Order_Status]] = "Delivered","Yes","No")</f>
        <v>Yes</v>
      </c>
      <c r="K2666" t="str">
        <f>TEXT(shipments[[#This Row],[Shipdate]],"MMMM")</f>
        <v>December</v>
      </c>
      <c r="L2666">
        <f>YEAR(shipments[[#This Row],[Shipdate]])</f>
        <v>2023</v>
      </c>
    </row>
    <row r="2667" spans="1:12" x14ac:dyDescent="0.3">
      <c r="A2667" t="s">
        <v>2671</v>
      </c>
      <c r="B2667" t="s">
        <v>7945</v>
      </c>
      <c r="C2667" t="s">
        <v>7927</v>
      </c>
      <c r="D2667" t="s">
        <v>7934</v>
      </c>
      <c r="E2667" s="1">
        <v>45380</v>
      </c>
      <c r="F2667" s="6">
        <v>5141.25</v>
      </c>
      <c r="G2667">
        <v>286</v>
      </c>
      <c r="H2667" t="s">
        <v>3</v>
      </c>
      <c r="I2667">
        <f>IF(shipments[[#This Row],[Boxes]]&gt;0,shipments[[#This Row],[Amount]]/shipments[[#This Row],[Boxes]],"NA")</f>
        <v>17.9763986013986</v>
      </c>
      <c r="J2667" t="str">
        <f>IF(shipments[[#This Row],[Order_Status]] = "Delivered","Yes","No")</f>
        <v>Yes</v>
      </c>
      <c r="K2667" t="str">
        <f>TEXT(shipments[[#This Row],[Shipdate]],"MMMM")</f>
        <v>March</v>
      </c>
      <c r="L2667">
        <f>YEAR(shipments[[#This Row],[Shipdate]])</f>
        <v>2024</v>
      </c>
    </row>
    <row r="2668" spans="1:12" x14ac:dyDescent="0.3">
      <c r="A2668" t="s">
        <v>2672</v>
      </c>
      <c r="B2668" t="s">
        <v>7945</v>
      </c>
      <c r="C2668" t="s">
        <v>7927</v>
      </c>
      <c r="D2668" t="s">
        <v>7939</v>
      </c>
      <c r="E2668" s="1">
        <v>45274</v>
      </c>
      <c r="F2668" s="6">
        <v>6743.25</v>
      </c>
      <c r="G2668">
        <v>482</v>
      </c>
      <c r="H2668" t="s">
        <v>3</v>
      </c>
      <c r="I2668">
        <f>IF(shipments[[#This Row],[Boxes]]&gt;0,shipments[[#This Row],[Amount]]/shipments[[#This Row],[Boxes]],"NA")</f>
        <v>13.990145228215768</v>
      </c>
      <c r="J2668" t="str">
        <f>IF(shipments[[#This Row],[Order_Status]] = "Delivered","Yes","No")</f>
        <v>Yes</v>
      </c>
      <c r="K2668" t="str">
        <f>TEXT(shipments[[#This Row],[Shipdate]],"MMMM")</f>
        <v>December</v>
      </c>
      <c r="L2668">
        <f>YEAR(shipments[[#This Row],[Shipdate]])</f>
        <v>2023</v>
      </c>
    </row>
    <row r="2669" spans="1:12" x14ac:dyDescent="0.3">
      <c r="A2669" t="s">
        <v>2673</v>
      </c>
      <c r="B2669" t="s">
        <v>7945</v>
      </c>
      <c r="C2669" t="s">
        <v>7928</v>
      </c>
      <c r="D2669" t="s">
        <v>7934</v>
      </c>
      <c r="E2669" s="1">
        <v>45236</v>
      </c>
      <c r="F2669" s="6">
        <v>807.75</v>
      </c>
      <c r="G2669">
        <v>116</v>
      </c>
      <c r="H2669" t="s">
        <v>3</v>
      </c>
      <c r="I2669">
        <f>IF(shipments[[#This Row],[Boxes]]&gt;0,shipments[[#This Row],[Amount]]/shipments[[#This Row],[Boxes]],"NA")</f>
        <v>6.9633620689655169</v>
      </c>
      <c r="J2669" t="str">
        <f>IF(shipments[[#This Row],[Order_Status]] = "Delivered","Yes","No")</f>
        <v>Yes</v>
      </c>
      <c r="K2669" t="str">
        <f>TEXT(shipments[[#This Row],[Shipdate]],"MMMM")</f>
        <v>November</v>
      </c>
      <c r="L2669">
        <f>YEAR(shipments[[#This Row],[Shipdate]])</f>
        <v>2023</v>
      </c>
    </row>
    <row r="2670" spans="1:12" x14ac:dyDescent="0.3">
      <c r="A2670" s="21" t="s">
        <v>2674</v>
      </c>
      <c r="B2670" s="21" t="s">
        <v>7945</v>
      </c>
      <c r="C2670" s="21" t="s">
        <v>7928</v>
      </c>
      <c r="D2670" s="21" t="s">
        <v>7937</v>
      </c>
      <c r="E2670" s="22">
        <v>45539</v>
      </c>
      <c r="F2670" s="23">
        <v>112.5</v>
      </c>
      <c r="G2670" s="21">
        <v>11</v>
      </c>
      <c r="H2670" s="21" t="s">
        <v>16</v>
      </c>
      <c r="I2670" s="21">
        <f>IF(shipments[[#This Row],[Boxes]]&gt;0,shipments[[#This Row],[Amount]]/shipments[[#This Row],[Boxes]],"NA")</f>
        <v>10.227272727272727</v>
      </c>
      <c r="J2670" s="21" t="str">
        <f>IF(shipments[[#This Row],[Order_Status]] = "Delivered","Yes","No")</f>
        <v>No</v>
      </c>
      <c r="K2670" s="21" t="str">
        <f>TEXT(shipments[[#This Row],[Shipdate]],"MMMM")</f>
        <v>September</v>
      </c>
      <c r="L2670" s="21">
        <f>YEAR(shipments[[#This Row],[Shipdate]])</f>
        <v>2024</v>
      </c>
    </row>
    <row r="2671" spans="1:12" x14ac:dyDescent="0.3">
      <c r="A2671" s="21" t="s">
        <v>2675</v>
      </c>
      <c r="B2671" s="21" t="s">
        <v>7945</v>
      </c>
      <c r="C2671" s="21" t="s">
        <v>7928</v>
      </c>
      <c r="D2671" s="21" t="s">
        <v>7938</v>
      </c>
      <c r="E2671" s="22">
        <v>45097</v>
      </c>
      <c r="F2671" s="23">
        <v>5334.75</v>
      </c>
      <c r="G2671" s="21">
        <v>593</v>
      </c>
      <c r="H2671" s="21" t="s">
        <v>25</v>
      </c>
      <c r="I2671" s="21">
        <f>IF(shipments[[#This Row],[Boxes]]&gt;0,shipments[[#This Row],[Amount]]/shipments[[#This Row],[Boxes]],"NA")</f>
        <v>8.9962057335581793</v>
      </c>
      <c r="J2671" s="21" t="str">
        <f>IF(shipments[[#This Row],[Order_Status]] = "Delivered","Yes","No")</f>
        <v>No</v>
      </c>
      <c r="K2671" s="21" t="str">
        <f>TEXT(shipments[[#This Row],[Shipdate]],"MMMM")</f>
        <v>June</v>
      </c>
      <c r="L2671" s="21">
        <f>YEAR(shipments[[#This Row],[Shipdate]])</f>
        <v>2023</v>
      </c>
    </row>
    <row r="2672" spans="1:12" x14ac:dyDescent="0.3">
      <c r="A2672" t="s">
        <v>2676</v>
      </c>
      <c r="B2672" t="s">
        <v>7945</v>
      </c>
      <c r="C2672" t="s">
        <v>7928</v>
      </c>
      <c r="D2672" t="s">
        <v>7934</v>
      </c>
      <c r="E2672" s="1">
        <v>45246</v>
      </c>
      <c r="F2672" s="6">
        <v>7375.5</v>
      </c>
      <c r="G2672">
        <v>1054</v>
      </c>
      <c r="H2672" t="s">
        <v>3</v>
      </c>
      <c r="I2672">
        <f>IF(shipments[[#This Row],[Boxes]]&gt;0,shipments[[#This Row],[Amount]]/shipments[[#This Row],[Boxes]],"NA")</f>
        <v>6.9976280834914615</v>
      </c>
      <c r="J2672" t="str">
        <f>IF(shipments[[#This Row],[Order_Status]] = "Delivered","Yes","No")</f>
        <v>Yes</v>
      </c>
      <c r="K2672" t="str">
        <f>TEXT(shipments[[#This Row],[Shipdate]],"MMMM")</f>
        <v>November</v>
      </c>
      <c r="L2672">
        <f>YEAR(shipments[[#This Row],[Shipdate]])</f>
        <v>2023</v>
      </c>
    </row>
    <row r="2673" spans="1:12" x14ac:dyDescent="0.3">
      <c r="A2673" t="s">
        <v>2677</v>
      </c>
      <c r="B2673" t="s">
        <v>7945</v>
      </c>
      <c r="C2673" t="s">
        <v>7929</v>
      </c>
      <c r="D2673" t="s">
        <v>7937</v>
      </c>
      <c r="E2673" s="1">
        <v>45138</v>
      </c>
      <c r="F2673" s="6">
        <v>4837.5</v>
      </c>
      <c r="G2673">
        <v>440</v>
      </c>
      <c r="H2673" t="s">
        <v>3</v>
      </c>
      <c r="I2673">
        <f>IF(shipments[[#This Row],[Boxes]]&gt;0,shipments[[#This Row],[Amount]]/shipments[[#This Row],[Boxes]],"NA")</f>
        <v>10.994318181818182</v>
      </c>
      <c r="J2673" t="str">
        <f>IF(shipments[[#This Row],[Order_Status]] = "Delivered","Yes","No")</f>
        <v>Yes</v>
      </c>
      <c r="K2673" t="str">
        <f>TEXT(shipments[[#This Row],[Shipdate]],"MMMM")</f>
        <v>July</v>
      </c>
      <c r="L2673">
        <f>YEAR(shipments[[#This Row],[Shipdate]])</f>
        <v>2023</v>
      </c>
    </row>
    <row r="2674" spans="1:12" x14ac:dyDescent="0.3">
      <c r="A2674" s="21" t="s">
        <v>2678</v>
      </c>
      <c r="B2674" s="21" t="s">
        <v>7945</v>
      </c>
      <c r="C2674" s="21" t="s">
        <v>7929</v>
      </c>
      <c r="D2674" s="21" t="s">
        <v>7937</v>
      </c>
      <c r="E2674" s="22">
        <v>44971</v>
      </c>
      <c r="F2674" s="23">
        <v>3863.25</v>
      </c>
      <c r="G2674" s="21">
        <v>552</v>
      </c>
      <c r="H2674" s="21" t="s">
        <v>25</v>
      </c>
      <c r="I2674" s="21">
        <f>IF(shipments[[#This Row],[Boxes]]&gt;0,shipments[[#This Row],[Amount]]/shipments[[#This Row],[Boxes]],"NA")</f>
        <v>6.9986413043478262</v>
      </c>
      <c r="J2674" s="21" t="str">
        <f>IF(shipments[[#This Row],[Order_Status]] = "Delivered","Yes","No")</f>
        <v>No</v>
      </c>
      <c r="K2674" s="21" t="str">
        <f>TEXT(shipments[[#This Row],[Shipdate]],"MMMM")</f>
        <v>February</v>
      </c>
      <c r="L2674" s="21">
        <f>YEAR(shipments[[#This Row],[Shipdate]])</f>
        <v>2023</v>
      </c>
    </row>
    <row r="2675" spans="1:12" x14ac:dyDescent="0.3">
      <c r="A2675" s="21" t="s">
        <v>2679</v>
      </c>
      <c r="B2675" s="21" t="s">
        <v>7945</v>
      </c>
      <c r="C2675" s="21" t="s">
        <v>7929</v>
      </c>
      <c r="D2675" s="21" t="s">
        <v>7937</v>
      </c>
      <c r="E2675" s="22">
        <v>45280</v>
      </c>
      <c r="F2675" s="23">
        <v>3314.25</v>
      </c>
      <c r="G2675" s="21">
        <v>332</v>
      </c>
      <c r="H2675" s="21" t="s">
        <v>25</v>
      </c>
      <c r="I2675" s="21">
        <f>IF(shipments[[#This Row],[Boxes]]&gt;0,shipments[[#This Row],[Amount]]/shipments[[#This Row],[Boxes]],"NA")</f>
        <v>9.9826807228915655</v>
      </c>
      <c r="J2675" s="21" t="str">
        <f>IF(shipments[[#This Row],[Order_Status]] = "Delivered","Yes","No")</f>
        <v>No</v>
      </c>
      <c r="K2675" s="21" t="str">
        <f>TEXT(shipments[[#This Row],[Shipdate]],"MMMM")</f>
        <v>December</v>
      </c>
      <c r="L2675" s="21">
        <f>YEAR(shipments[[#This Row],[Shipdate]])</f>
        <v>2023</v>
      </c>
    </row>
    <row r="2676" spans="1:12" x14ac:dyDescent="0.3">
      <c r="A2676" s="21" t="s">
        <v>2680</v>
      </c>
      <c r="B2676" s="21" t="s">
        <v>7945</v>
      </c>
      <c r="C2676" s="21" t="s">
        <v>7929</v>
      </c>
      <c r="D2676" s="21" t="s">
        <v>7934</v>
      </c>
      <c r="E2676" s="22">
        <v>45478</v>
      </c>
      <c r="F2676" s="23">
        <v>14208.75</v>
      </c>
      <c r="G2676" s="21">
        <v>1579</v>
      </c>
      <c r="H2676" s="21" t="s">
        <v>9</v>
      </c>
      <c r="I2676" s="21">
        <f>IF(shipments[[#This Row],[Boxes]]&gt;0,shipments[[#This Row],[Amount]]/shipments[[#This Row],[Boxes]],"NA")</f>
        <v>8.9985750474984165</v>
      </c>
      <c r="J2676" s="21" t="str">
        <f>IF(shipments[[#This Row],[Order_Status]] = "Delivered","Yes","No")</f>
        <v>No</v>
      </c>
      <c r="K2676" s="21" t="str">
        <f>TEXT(shipments[[#This Row],[Shipdate]],"MMMM")</f>
        <v>July</v>
      </c>
      <c r="L2676" s="21">
        <f>YEAR(shipments[[#This Row],[Shipdate]])</f>
        <v>2024</v>
      </c>
    </row>
    <row r="2677" spans="1:12" x14ac:dyDescent="0.3">
      <c r="A2677" t="s">
        <v>2681</v>
      </c>
      <c r="B2677" t="s">
        <v>7945</v>
      </c>
      <c r="C2677" t="s">
        <v>7929</v>
      </c>
      <c r="D2677" t="s">
        <v>7935</v>
      </c>
      <c r="E2677" s="1">
        <v>44981</v>
      </c>
      <c r="F2677" s="6">
        <v>2391.75</v>
      </c>
      <c r="G2677">
        <v>240</v>
      </c>
      <c r="H2677" t="s">
        <v>3</v>
      </c>
      <c r="I2677">
        <f>IF(shipments[[#This Row],[Boxes]]&gt;0,shipments[[#This Row],[Amount]]/shipments[[#This Row],[Boxes]],"NA")</f>
        <v>9.9656249999999993</v>
      </c>
      <c r="J2677" t="str">
        <f>IF(shipments[[#This Row],[Order_Status]] = "Delivered","Yes","No")</f>
        <v>Yes</v>
      </c>
      <c r="K2677" t="str">
        <f>TEXT(shipments[[#This Row],[Shipdate]],"MMMM")</f>
        <v>February</v>
      </c>
      <c r="L2677">
        <f>YEAR(shipments[[#This Row],[Shipdate]])</f>
        <v>2023</v>
      </c>
    </row>
    <row r="2678" spans="1:12" x14ac:dyDescent="0.3">
      <c r="A2678" t="s">
        <v>2682</v>
      </c>
      <c r="B2678" t="s">
        <v>7945</v>
      </c>
      <c r="C2678" t="s">
        <v>7930</v>
      </c>
      <c r="D2678" t="s">
        <v>7934</v>
      </c>
      <c r="E2678" s="1">
        <v>44957</v>
      </c>
      <c r="F2678" s="6">
        <v>2076.75</v>
      </c>
      <c r="G2678">
        <v>77</v>
      </c>
      <c r="H2678" t="s">
        <v>3</v>
      </c>
      <c r="I2678">
        <f>IF(shipments[[#This Row],[Boxes]]&gt;0,shipments[[#This Row],[Amount]]/shipments[[#This Row],[Boxes]],"NA")</f>
        <v>26.970779220779221</v>
      </c>
      <c r="J2678" t="str">
        <f>IF(shipments[[#This Row],[Order_Status]] = "Delivered","Yes","No")</f>
        <v>Yes</v>
      </c>
      <c r="K2678" t="str">
        <f>TEXT(shipments[[#This Row],[Shipdate]],"MMMM")</f>
        <v>January</v>
      </c>
      <c r="L2678">
        <f>YEAR(shipments[[#This Row],[Shipdate]])</f>
        <v>2023</v>
      </c>
    </row>
    <row r="2679" spans="1:12" x14ac:dyDescent="0.3">
      <c r="A2679" t="s">
        <v>2683</v>
      </c>
      <c r="B2679" t="s">
        <v>7945</v>
      </c>
      <c r="C2679" t="s">
        <v>7931</v>
      </c>
      <c r="D2679" t="s">
        <v>7935</v>
      </c>
      <c r="E2679" s="1">
        <v>45280</v>
      </c>
      <c r="F2679" s="6">
        <v>1086.75</v>
      </c>
      <c r="G2679">
        <v>99</v>
      </c>
      <c r="H2679" t="s">
        <v>3</v>
      </c>
      <c r="I2679">
        <f>IF(shipments[[#This Row],[Boxes]]&gt;0,shipments[[#This Row],[Amount]]/shipments[[#This Row],[Boxes]],"NA")</f>
        <v>10.977272727272727</v>
      </c>
      <c r="J2679" t="str">
        <f>IF(shipments[[#This Row],[Order_Status]] = "Delivered","Yes","No")</f>
        <v>Yes</v>
      </c>
      <c r="K2679" t="str">
        <f>TEXT(shipments[[#This Row],[Shipdate]],"MMMM")</f>
        <v>December</v>
      </c>
      <c r="L2679">
        <f>YEAR(shipments[[#This Row],[Shipdate]])</f>
        <v>2023</v>
      </c>
    </row>
    <row r="2680" spans="1:12" x14ac:dyDescent="0.3">
      <c r="A2680" t="s">
        <v>2684</v>
      </c>
      <c r="B2680" t="s">
        <v>7945</v>
      </c>
      <c r="C2680" t="s">
        <v>7931</v>
      </c>
      <c r="D2680" t="s">
        <v>7938</v>
      </c>
      <c r="E2680" s="1">
        <v>45455</v>
      </c>
      <c r="F2680" s="6">
        <v>17599.5</v>
      </c>
      <c r="G2680">
        <v>1467</v>
      </c>
      <c r="H2680" t="s">
        <v>3</v>
      </c>
      <c r="I2680">
        <f>IF(shipments[[#This Row],[Boxes]]&gt;0,shipments[[#This Row],[Amount]]/shipments[[#This Row],[Boxes]],"NA")</f>
        <v>11.996932515337424</v>
      </c>
      <c r="J2680" t="str">
        <f>IF(shipments[[#This Row],[Order_Status]] = "Delivered","Yes","No")</f>
        <v>Yes</v>
      </c>
      <c r="K2680" t="str">
        <f>TEXT(shipments[[#This Row],[Shipdate]],"MMMM")</f>
        <v>June</v>
      </c>
      <c r="L2680">
        <f>YEAR(shipments[[#This Row],[Shipdate]])</f>
        <v>2024</v>
      </c>
    </row>
    <row r="2681" spans="1:12" x14ac:dyDescent="0.3">
      <c r="A2681" t="s">
        <v>2685</v>
      </c>
      <c r="B2681" t="s">
        <v>7945</v>
      </c>
      <c r="C2681" t="s">
        <v>7931</v>
      </c>
      <c r="D2681" t="s">
        <v>7938</v>
      </c>
      <c r="E2681" s="1">
        <v>45072</v>
      </c>
      <c r="F2681" s="6">
        <v>12519</v>
      </c>
      <c r="G2681">
        <v>1044</v>
      </c>
      <c r="H2681" t="s">
        <v>3</v>
      </c>
      <c r="I2681">
        <f>IF(shipments[[#This Row],[Boxes]]&gt;0,shipments[[#This Row],[Amount]]/shipments[[#This Row],[Boxes]],"NA")</f>
        <v>11.991379310344827</v>
      </c>
      <c r="J2681" t="str">
        <f>IF(shipments[[#This Row],[Order_Status]] = "Delivered","Yes","No")</f>
        <v>Yes</v>
      </c>
      <c r="K2681" t="str">
        <f>TEXT(shipments[[#This Row],[Shipdate]],"MMMM")</f>
        <v>May</v>
      </c>
      <c r="L2681">
        <f>YEAR(shipments[[#This Row],[Shipdate]])</f>
        <v>2023</v>
      </c>
    </row>
    <row r="2682" spans="1:12" x14ac:dyDescent="0.3">
      <c r="A2682" s="21" t="s">
        <v>2686</v>
      </c>
      <c r="B2682" s="21" t="s">
        <v>7945</v>
      </c>
      <c r="C2682" s="21" t="s">
        <v>7931</v>
      </c>
      <c r="D2682" s="21" t="s">
        <v>7939</v>
      </c>
      <c r="E2682" s="22">
        <v>45539</v>
      </c>
      <c r="F2682" s="23">
        <v>2576.25</v>
      </c>
      <c r="G2682" s="21">
        <v>258</v>
      </c>
      <c r="H2682" s="21" t="s">
        <v>16</v>
      </c>
      <c r="I2682" s="21">
        <f>IF(shipments[[#This Row],[Boxes]]&gt;0,shipments[[#This Row],[Amount]]/shipments[[#This Row],[Boxes]],"NA")</f>
        <v>9.9854651162790695</v>
      </c>
      <c r="J2682" s="21" t="str">
        <f>IF(shipments[[#This Row],[Order_Status]] = "Delivered","Yes","No")</f>
        <v>No</v>
      </c>
      <c r="K2682" s="21" t="str">
        <f>TEXT(shipments[[#This Row],[Shipdate]],"MMMM")</f>
        <v>September</v>
      </c>
      <c r="L2682" s="21">
        <f>YEAR(shipments[[#This Row],[Shipdate]])</f>
        <v>2024</v>
      </c>
    </row>
    <row r="2683" spans="1:12" x14ac:dyDescent="0.3">
      <c r="A2683" t="s">
        <v>2687</v>
      </c>
      <c r="B2683" t="s">
        <v>7945</v>
      </c>
      <c r="C2683" t="s">
        <v>7932</v>
      </c>
      <c r="D2683" t="s">
        <v>7934</v>
      </c>
      <c r="E2683" s="1">
        <v>45250</v>
      </c>
      <c r="F2683" s="6">
        <v>285.75</v>
      </c>
      <c r="G2683">
        <v>29</v>
      </c>
      <c r="H2683" t="s">
        <v>3</v>
      </c>
      <c r="I2683">
        <f>IF(shipments[[#This Row],[Boxes]]&gt;0,shipments[[#This Row],[Amount]]/shipments[[#This Row],[Boxes]],"NA")</f>
        <v>9.8534482758620694</v>
      </c>
      <c r="J2683" t="str">
        <f>IF(shipments[[#This Row],[Order_Status]] = "Delivered","Yes","No")</f>
        <v>Yes</v>
      </c>
      <c r="K2683" t="str">
        <f>TEXT(shipments[[#This Row],[Shipdate]],"MMMM")</f>
        <v>November</v>
      </c>
      <c r="L2683">
        <f>YEAR(shipments[[#This Row],[Shipdate]])</f>
        <v>2023</v>
      </c>
    </row>
    <row r="2684" spans="1:12" x14ac:dyDescent="0.3">
      <c r="A2684" t="s">
        <v>2688</v>
      </c>
      <c r="B2684" t="s">
        <v>7945</v>
      </c>
      <c r="C2684" t="s">
        <v>7932</v>
      </c>
      <c r="D2684" t="s">
        <v>7934</v>
      </c>
      <c r="E2684" s="1">
        <v>45194</v>
      </c>
      <c r="F2684" s="6">
        <v>3512.25</v>
      </c>
      <c r="G2684">
        <v>391</v>
      </c>
      <c r="H2684" t="s">
        <v>3</v>
      </c>
      <c r="I2684">
        <f>IF(shipments[[#This Row],[Boxes]]&gt;0,shipments[[#This Row],[Amount]]/shipments[[#This Row],[Boxes]],"NA")</f>
        <v>8.9827365728900261</v>
      </c>
      <c r="J2684" t="str">
        <f>IF(shipments[[#This Row],[Order_Status]] = "Delivered","Yes","No")</f>
        <v>Yes</v>
      </c>
      <c r="K2684" t="str">
        <f>TEXT(shipments[[#This Row],[Shipdate]],"MMMM")</f>
        <v>September</v>
      </c>
      <c r="L2684">
        <f>YEAR(shipments[[#This Row],[Shipdate]])</f>
        <v>2023</v>
      </c>
    </row>
    <row r="2685" spans="1:12" x14ac:dyDescent="0.3">
      <c r="A2685" t="s">
        <v>2689</v>
      </c>
      <c r="B2685" t="s">
        <v>7945</v>
      </c>
      <c r="C2685" t="s">
        <v>7932</v>
      </c>
      <c r="D2685" t="s">
        <v>7935</v>
      </c>
      <c r="E2685" s="1">
        <v>45287</v>
      </c>
      <c r="F2685" s="6">
        <v>2929.5</v>
      </c>
      <c r="G2685">
        <v>293</v>
      </c>
      <c r="H2685" t="s">
        <v>3</v>
      </c>
      <c r="I2685">
        <f>IF(shipments[[#This Row],[Boxes]]&gt;0,shipments[[#This Row],[Amount]]/shipments[[#This Row],[Boxes]],"NA")</f>
        <v>9.9982935153583625</v>
      </c>
      <c r="J2685" t="str">
        <f>IF(shipments[[#This Row],[Order_Status]] = "Delivered","Yes","No")</f>
        <v>Yes</v>
      </c>
      <c r="K2685" t="str">
        <f>TEXT(shipments[[#This Row],[Shipdate]],"MMMM")</f>
        <v>December</v>
      </c>
      <c r="L2685">
        <f>YEAR(shipments[[#This Row],[Shipdate]])</f>
        <v>2023</v>
      </c>
    </row>
    <row r="2686" spans="1:12" x14ac:dyDescent="0.3">
      <c r="A2686" t="s">
        <v>2690</v>
      </c>
      <c r="B2686" t="s">
        <v>7945</v>
      </c>
      <c r="C2686" t="s">
        <v>7932</v>
      </c>
      <c r="D2686" t="s">
        <v>7938</v>
      </c>
      <c r="E2686" s="1">
        <v>45132</v>
      </c>
      <c r="F2686" s="6">
        <v>6999.75</v>
      </c>
      <c r="G2686">
        <v>875</v>
      </c>
      <c r="H2686" t="s">
        <v>3</v>
      </c>
      <c r="I2686">
        <f>IF(shipments[[#This Row],[Boxes]]&gt;0,shipments[[#This Row],[Amount]]/shipments[[#This Row],[Boxes]],"NA")</f>
        <v>7.999714285714286</v>
      </c>
      <c r="J2686" t="str">
        <f>IF(shipments[[#This Row],[Order_Status]] = "Delivered","Yes","No")</f>
        <v>Yes</v>
      </c>
      <c r="K2686" t="str">
        <f>TEXT(shipments[[#This Row],[Shipdate]],"MMMM")</f>
        <v>July</v>
      </c>
      <c r="L2686">
        <f>YEAR(shipments[[#This Row],[Shipdate]])</f>
        <v>2023</v>
      </c>
    </row>
    <row r="2687" spans="1:12" x14ac:dyDescent="0.3">
      <c r="A2687" t="s">
        <v>2691</v>
      </c>
      <c r="B2687" t="s">
        <v>7945</v>
      </c>
      <c r="C2687" t="s">
        <v>7932</v>
      </c>
      <c r="D2687" t="s">
        <v>7936</v>
      </c>
      <c r="E2687" s="1">
        <v>45163</v>
      </c>
      <c r="F2687" s="6">
        <v>2261.25</v>
      </c>
      <c r="G2687">
        <v>283</v>
      </c>
      <c r="H2687" t="s">
        <v>3</v>
      </c>
      <c r="I2687">
        <f>IF(shipments[[#This Row],[Boxes]]&gt;0,shipments[[#This Row],[Amount]]/shipments[[#This Row],[Boxes]],"NA")</f>
        <v>7.9902826855123674</v>
      </c>
      <c r="J2687" t="str">
        <f>IF(shipments[[#This Row],[Order_Status]] = "Delivered","Yes","No")</f>
        <v>Yes</v>
      </c>
      <c r="K2687" t="str">
        <f>TEXT(shipments[[#This Row],[Shipdate]],"MMMM")</f>
        <v>August</v>
      </c>
      <c r="L2687">
        <f>YEAR(shipments[[#This Row],[Shipdate]])</f>
        <v>2023</v>
      </c>
    </row>
    <row r="2688" spans="1:12" x14ac:dyDescent="0.3">
      <c r="A2688" t="s">
        <v>2692</v>
      </c>
      <c r="B2688" t="s">
        <v>7945</v>
      </c>
      <c r="C2688" t="s">
        <v>7932</v>
      </c>
      <c r="D2688" t="s">
        <v>7935</v>
      </c>
      <c r="E2688" s="1">
        <v>45393</v>
      </c>
      <c r="F2688" s="6">
        <v>2819.25</v>
      </c>
      <c r="G2688">
        <v>403</v>
      </c>
      <c r="H2688" t="s">
        <v>3</v>
      </c>
      <c r="I2688">
        <f>IF(shipments[[#This Row],[Boxes]]&gt;0,shipments[[#This Row],[Amount]]/shipments[[#This Row],[Boxes]],"NA")</f>
        <v>6.9956575682382134</v>
      </c>
      <c r="J2688" t="str">
        <f>IF(shipments[[#This Row],[Order_Status]] = "Delivered","Yes","No")</f>
        <v>Yes</v>
      </c>
      <c r="K2688" t="str">
        <f>TEXT(shipments[[#This Row],[Shipdate]],"MMMM")</f>
        <v>April</v>
      </c>
      <c r="L2688">
        <f>YEAR(shipments[[#This Row],[Shipdate]])</f>
        <v>2024</v>
      </c>
    </row>
    <row r="2689" spans="1:12" x14ac:dyDescent="0.3">
      <c r="A2689" t="s">
        <v>2693</v>
      </c>
      <c r="B2689" t="s">
        <v>7945</v>
      </c>
      <c r="C2689" t="s">
        <v>7933</v>
      </c>
      <c r="D2689" t="s">
        <v>7938</v>
      </c>
      <c r="E2689" s="1">
        <v>45128</v>
      </c>
      <c r="F2689" s="6">
        <v>11283.75</v>
      </c>
      <c r="G2689">
        <v>594</v>
      </c>
      <c r="H2689" t="s">
        <v>3</v>
      </c>
      <c r="I2689">
        <f>IF(shipments[[#This Row],[Boxes]]&gt;0,shipments[[#This Row],[Amount]]/shipments[[#This Row],[Boxes]],"NA")</f>
        <v>18.996212121212121</v>
      </c>
      <c r="J2689" t="str">
        <f>IF(shipments[[#This Row],[Order_Status]] = "Delivered","Yes","No")</f>
        <v>Yes</v>
      </c>
      <c r="K2689" t="str">
        <f>TEXT(shipments[[#This Row],[Shipdate]],"MMMM")</f>
        <v>July</v>
      </c>
      <c r="L2689">
        <f>YEAR(shipments[[#This Row],[Shipdate]])</f>
        <v>2023</v>
      </c>
    </row>
    <row r="2690" spans="1:12" x14ac:dyDescent="0.3">
      <c r="A2690" t="s">
        <v>2694</v>
      </c>
      <c r="B2690" t="s">
        <v>7945</v>
      </c>
      <c r="C2690" t="s">
        <v>7933</v>
      </c>
      <c r="D2690" t="s">
        <v>7937</v>
      </c>
      <c r="E2690" s="1">
        <v>44929</v>
      </c>
      <c r="F2690" s="6">
        <v>8354.25</v>
      </c>
      <c r="G2690">
        <v>380</v>
      </c>
      <c r="H2690" t="s">
        <v>3</v>
      </c>
      <c r="I2690">
        <f>IF(shipments[[#This Row],[Boxes]]&gt;0,shipments[[#This Row],[Amount]]/shipments[[#This Row],[Boxes]],"NA")</f>
        <v>21.984868421052632</v>
      </c>
      <c r="J2690" t="str">
        <f>IF(shipments[[#This Row],[Order_Status]] = "Delivered","Yes","No")</f>
        <v>Yes</v>
      </c>
      <c r="K2690" t="str">
        <f>TEXT(shipments[[#This Row],[Shipdate]],"MMMM")</f>
        <v>January</v>
      </c>
      <c r="L2690">
        <f>YEAR(shipments[[#This Row],[Shipdate]])</f>
        <v>2023</v>
      </c>
    </row>
    <row r="2691" spans="1:12" x14ac:dyDescent="0.3">
      <c r="A2691" t="s">
        <v>2695</v>
      </c>
      <c r="B2691" t="s">
        <v>7945</v>
      </c>
      <c r="C2691" t="s">
        <v>7933</v>
      </c>
      <c r="D2691" t="s">
        <v>7939</v>
      </c>
      <c r="E2691" s="1">
        <v>44972</v>
      </c>
      <c r="F2691" s="6">
        <v>4133.25</v>
      </c>
      <c r="G2691">
        <v>197</v>
      </c>
      <c r="H2691" t="s">
        <v>3</v>
      </c>
      <c r="I2691">
        <f>IF(shipments[[#This Row],[Boxes]]&gt;0,shipments[[#This Row],[Amount]]/shipments[[#This Row],[Boxes]],"NA")</f>
        <v>20.980964467005077</v>
      </c>
      <c r="J2691" t="str">
        <f>IF(shipments[[#This Row],[Order_Status]] = "Delivered","Yes","No")</f>
        <v>Yes</v>
      </c>
      <c r="K2691" t="str">
        <f>TEXT(shipments[[#This Row],[Shipdate]],"MMMM")</f>
        <v>February</v>
      </c>
      <c r="L2691">
        <f>YEAR(shipments[[#This Row],[Shipdate]])</f>
        <v>2023</v>
      </c>
    </row>
    <row r="2692" spans="1:12" x14ac:dyDescent="0.3">
      <c r="A2692" t="s">
        <v>2696</v>
      </c>
      <c r="B2692" t="s">
        <v>7945</v>
      </c>
      <c r="C2692" t="s">
        <v>7933</v>
      </c>
      <c r="D2692" t="s">
        <v>7938</v>
      </c>
      <c r="E2692" s="1">
        <v>45349</v>
      </c>
      <c r="F2692" s="6">
        <v>10593</v>
      </c>
      <c r="G2692">
        <v>505</v>
      </c>
      <c r="H2692" t="s">
        <v>3</v>
      </c>
      <c r="I2692">
        <f>IF(shipments[[#This Row],[Boxes]]&gt;0,shipments[[#This Row],[Amount]]/shipments[[#This Row],[Boxes]],"NA")</f>
        <v>20.976237623762376</v>
      </c>
      <c r="J2692" t="str">
        <f>IF(shipments[[#This Row],[Order_Status]] = "Delivered","Yes","No")</f>
        <v>Yes</v>
      </c>
      <c r="K2692" t="str">
        <f>TEXT(shipments[[#This Row],[Shipdate]],"MMMM")</f>
        <v>February</v>
      </c>
      <c r="L2692">
        <f>YEAR(shipments[[#This Row],[Shipdate]])</f>
        <v>2024</v>
      </c>
    </row>
    <row r="2693" spans="1:12" x14ac:dyDescent="0.3">
      <c r="A2693" t="s">
        <v>2697</v>
      </c>
      <c r="B2693" t="s">
        <v>7945</v>
      </c>
      <c r="C2693" t="s">
        <v>7912</v>
      </c>
      <c r="D2693" t="s">
        <v>7939</v>
      </c>
      <c r="E2693" s="1">
        <v>45238</v>
      </c>
      <c r="F2693" s="6">
        <v>6867</v>
      </c>
      <c r="G2693">
        <v>430</v>
      </c>
      <c r="H2693" t="s">
        <v>3</v>
      </c>
      <c r="I2693">
        <f>IF(shipments[[#This Row],[Boxes]]&gt;0,shipments[[#This Row],[Amount]]/shipments[[#This Row],[Boxes]],"NA")</f>
        <v>15.969767441860466</v>
      </c>
      <c r="J2693" t="str">
        <f>IF(shipments[[#This Row],[Order_Status]] = "Delivered","Yes","No")</f>
        <v>Yes</v>
      </c>
      <c r="K2693" t="str">
        <f>TEXT(shipments[[#This Row],[Shipdate]],"MMMM")</f>
        <v>November</v>
      </c>
      <c r="L2693">
        <f>YEAR(shipments[[#This Row],[Shipdate]])</f>
        <v>2023</v>
      </c>
    </row>
    <row r="2694" spans="1:12" x14ac:dyDescent="0.3">
      <c r="A2694" s="21" t="s">
        <v>2698</v>
      </c>
      <c r="B2694" s="21" t="s">
        <v>7945</v>
      </c>
      <c r="C2694" s="21" t="s">
        <v>7912</v>
      </c>
      <c r="D2694" s="21" t="s">
        <v>7938</v>
      </c>
      <c r="E2694" s="22">
        <v>45541</v>
      </c>
      <c r="F2694" s="23">
        <v>2414.25</v>
      </c>
      <c r="G2694" s="21">
        <v>186</v>
      </c>
      <c r="H2694" s="21" t="s">
        <v>16</v>
      </c>
      <c r="I2694" s="21">
        <f>IF(shipments[[#This Row],[Boxes]]&gt;0,shipments[[#This Row],[Amount]]/shipments[[#This Row],[Boxes]],"NA")</f>
        <v>12.97983870967742</v>
      </c>
      <c r="J2694" s="21" t="str">
        <f>IF(shipments[[#This Row],[Order_Status]] = "Delivered","Yes","No")</f>
        <v>No</v>
      </c>
      <c r="K2694" s="21" t="str">
        <f>TEXT(shipments[[#This Row],[Shipdate]],"MMMM")</f>
        <v>September</v>
      </c>
      <c r="L2694" s="21">
        <f>YEAR(shipments[[#This Row],[Shipdate]])</f>
        <v>2024</v>
      </c>
    </row>
    <row r="2695" spans="1:12" x14ac:dyDescent="0.3">
      <c r="A2695" s="21" t="s">
        <v>2699</v>
      </c>
      <c r="B2695" s="21" t="s">
        <v>7945</v>
      </c>
      <c r="C2695" s="21" t="s">
        <v>7912</v>
      </c>
      <c r="D2695" s="21" t="s">
        <v>7934</v>
      </c>
      <c r="E2695" s="22">
        <v>45512</v>
      </c>
      <c r="F2695" s="23">
        <v>5181.75</v>
      </c>
      <c r="G2695" s="21">
        <v>324</v>
      </c>
      <c r="H2695" s="21" t="s">
        <v>9</v>
      </c>
      <c r="I2695" s="21">
        <f>IF(shipments[[#This Row],[Boxes]]&gt;0,shipments[[#This Row],[Amount]]/shipments[[#This Row],[Boxes]],"NA")</f>
        <v>15.993055555555555</v>
      </c>
      <c r="J2695" s="21" t="str">
        <f>IF(shipments[[#This Row],[Order_Status]] = "Delivered","Yes","No")</f>
        <v>No</v>
      </c>
      <c r="K2695" s="21" t="str">
        <f>TEXT(shipments[[#This Row],[Shipdate]],"MMMM")</f>
        <v>August</v>
      </c>
      <c r="L2695" s="21">
        <f>YEAR(shipments[[#This Row],[Shipdate]])</f>
        <v>2024</v>
      </c>
    </row>
    <row r="2696" spans="1:12" x14ac:dyDescent="0.3">
      <c r="A2696" t="s">
        <v>2700</v>
      </c>
      <c r="B2696" t="s">
        <v>7945</v>
      </c>
      <c r="C2696" t="s">
        <v>7912</v>
      </c>
      <c r="D2696" t="s">
        <v>7939</v>
      </c>
      <c r="E2696" s="1">
        <v>45009</v>
      </c>
      <c r="F2696" s="6">
        <v>1998</v>
      </c>
      <c r="G2696">
        <v>143</v>
      </c>
      <c r="H2696" t="s">
        <v>3</v>
      </c>
      <c r="I2696">
        <f>IF(shipments[[#This Row],[Boxes]]&gt;0,shipments[[#This Row],[Amount]]/shipments[[#This Row],[Boxes]],"NA")</f>
        <v>13.972027972027972</v>
      </c>
      <c r="J2696" t="str">
        <f>IF(shipments[[#This Row],[Order_Status]] = "Delivered","Yes","No")</f>
        <v>Yes</v>
      </c>
      <c r="K2696" t="str">
        <f>TEXT(shipments[[#This Row],[Shipdate]],"MMMM")</f>
        <v>March</v>
      </c>
      <c r="L2696">
        <f>YEAR(shipments[[#This Row],[Shipdate]])</f>
        <v>2023</v>
      </c>
    </row>
    <row r="2697" spans="1:12" x14ac:dyDescent="0.3">
      <c r="A2697" t="s">
        <v>2701</v>
      </c>
      <c r="B2697" t="s">
        <v>7945</v>
      </c>
      <c r="C2697" t="s">
        <v>7913</v>
      </c>
      <c r="D2697" t="s">
        <v>7937</v>
      </c>
      <c r="E2697" s="1">
        <v>45463</v>
      </c>
      <c r="F2697" s="6">
        <v>6115.5</v>
      </c>
      <c r="G2697">
        <v>383</v>
      </c>
      <c r="H2697" t="s">
        <v>3</v>
      </c>
      <c r="I2697">
        <f>IF(shipments[[#This Row],[Boxes]]&gt;0,shipments[[#This Row],[Amount]]/shipments[[#This Row],[Boxes]],"NA")</f>
        <v>15.967362924281984</v>
      </c>
      <c r="J2697" t="str">
        <f>IF(shipments[[#This Row],[Order_Status]] = "Delivered","Yes","No")</f>
        <v>Yes</v>
      </c>
      <c r="K2697" t="str">
        <f>TEXT(shipments[[#This Row],[Shipdate]],"MMMM")</f>
        <v>June</v>
      </c>
      <c r="L2697">
        <f>YEAR(shipments[[#This Row],[Shipdate]])</f>
        <v>2024</v>
      </c>
    </row>
    <row r="2698" spans="1:12" x14ac:dyDescent="0.3">
      <c r="A2698" s="21" t="s">
        <v>2702</v>
      </c>
      <c r="B2698" s="21" t="s">
        <v>7945</v>
      </c>
      <c r="C2698" s="21" t="s">
        <v>7915</v>
      </c>
      <c r="D2698" s="21" t="s">
        <v>7937</v>
      </c>
      <c r="E2698" s="22">
        <v>45448</v>
      </c>
      <c r="F2698" s="23">
        <v>2326.5</v>
      </c>
      <c r="G2698" s="21">
        <v>333</v>
      </c>
      <c r="H2698" s="21" t="s">
        <v>25</v>
      </c>
      <c r="I2698" s="21">
        <f>IF(shipments[[#This Row],[Boxes]]&gt;0,shipments[[#This Row],[Amount]]/shipments[[#This Row],[Boxes]],"NA")</f>
        <v>6.9864864864864868</v>
      </c>
      <c r="J2698" s="21" t="str">
        <f>IF(shipments[[#This Row],[Order_Status]] = "Delivered","Yes","No")</f>
        <v>No</v>
      </c>
      <c r="K2698" s="21" t="str">
        <f>TEXT(shipments[[#This Row],[Shipdate]],"MMMM")</f>
        <v>June</v>
      </c>
      <c r="L2698" s="21">
        <f>YEAR(shipments[[#This Row],[Shipdate]])</f>
        <v>2024</v>
      </c>
    </row>
    <row r="2699" spans="1:12" x14ac:dyDescent="0.3">
      <c r="A2699" t="s">
        <v>2703</v>
      </c>
      <c r="B2699" t="s">
        <v>7945</v>
      </c>
      <c r="C2699" t="s">
        <v>7915</v>
      </c>
      <c r="D2699" t="s">
        <v>7939</v>
      </c>
      <c r="E2699" s="1">
        <v>45128</v>
      </c>
      <c r="F2699" s="6">
        <v>4169.25</v>
      </c>
      <c r="G2699">
        <v>834</v>
      </c>
      <c r="H2699" t="s">
        <v>3</v>
      </c>
      <c r="I2699">
        <f>IF(shipments[[#This Row],[Boxes]]&gt;0,shipments[[#This Row],[Amount]]/shipments[[#This Row],[Boxes]],"NA")</f>
        <v>4.9991007194244608</v>
      </c>
      <c r="J2699" t="str">
        <f>IF(shipments[[#This Row],[Order_Status]] = "Delivered","Yes","No")</f>
        <v>Yes</v>
      </c>
      <c r="K2699" t="str">
        <f>TEXT(shipments[[#This Row],[Shipdate]],"MMMM")</f>
        <v>July</v>
      </c>
      <c r="L2699">
        <f>YEAR(shipments[[#This Row],[Shipdate]])</f>
        <v>2023</v>
      </c>
    </row>
    <row r="2700" spans="1:12" x14ac:dyDescent="0.3">
      <c r="A2700" t="s">
        <v>2704</v>
      </c>
      <c r="B2700" t="s">
        <v>7945</v>
      </c>
      <c r="C2700" t="s">
        <v>7915</v>
      </c>
      <c r="D2700" t="s">
        <v>7934</v>
      </c>
      <c r="E2700" s="1">
        <v>45286</v>
      </c>
      <c r="F2700" s="6">
        <v>2949.75</v>
      </c>
      <c r="G2700">
        <v>492</v>
      </c>
      <c r="H2700" t="s">
        <v>3</v>
      </c>
      <c r="I2700">
        <f>IF(shipments[[#This Row],[Boxes]]&gt;0,shipments[[#This Row],[Amount]]/shipments[[#This Row],[Boxes]],"NA")</f>
        <v>5.9954268292682924</v>
      </c>
      <c r="J2700" t="str">
        <f>IF(shipments[[#This Row],[Order_Status]] = "Delivered","Yes","No")</f>
        <v>Yes</v>
      </c>
      <c r="K2700" t="str">
        <f>TEXT(shipments[[#This Row],[Shipdate]],"MMMM")</f>
        <v>December</v>
      </c>
      <c r="L2700">
        <f>YEAR(shipments[[#This Row],[Shipdate]])</f>
        <v>2023</v>
      </c>
    </row>
    <row r="2701" spans="1:12" x14ac:dyDescent="0.3">
      <c r="A2701" t="s">
        <v>2705</v>
      </c>
      <c r="B2701" t="s">
        <v>7945</v>
      </c>
      <c r="C2701" t="s">
        <v>7915</v>
      </c>
      <c r="D2701" t="s">
        <v>7936</v>
      </c>
      <c r="E2701" s="1">
        <v>45265</v>
      </c>
      <c r="F2701" s="6">
        <v>10401.75</v>
      </c>
      <c r="G2701">
        <v>1156</v>
      </c>
      <c r="H2701" t="s">
        <v>3</v>
      </c>
      <c r="I2701">
        <f>IF(shipments[[#This Row],[Boxes]]&gt;0,shipments[[#This Row],[Amount]]/shipments[[#This Row],[Boxes]],"NA")</f>
        <v>8.9980536332179923</v>
      </c>
      <c r="J2701" t="str">
        <f>IF(shipments[[#This Row],[Order_Status]] = "Delivered","Yes","No")</f>
        <v>Yes</v>
      </c>
      <c r="K2701" t="str">
        <f>TEXT(shipments[[#This Row],[Shipdate]],"MMMM")</f>
        <v>December</v>
      </c>
      <c r="L2701">
        <f>YEAR(shipments[[#This Row],[Shipdate]])</f>
        <v>2023</v>
      </c>
    </row>
    <row r="2702" spans="1:12" x14ac:dyDescent="0.3">
      <c r="A2702" s="21" t="s">
        <v>2706</v>
      </c>
      <c r="B2702" s="21" t="s">
        <v>7945</v>
      </c>
      <c r="C2702" s="21" t="s">
        <v>7915</v>
      </c>
      <c r="D2702" s="21" t="s">
        <v>7937</v>
      </c>
      <c r="E2702" s="22">
        <v>45555</v>
      </c>
      <c r="F2702" s="23">
        <v>7753.5</v>
      </c>
      <c r="G2702" s="21">
        <v>970</v>
      </c>
      <c r="H2702" s="21" t="s">
        <v>16</v>
      </c>
      <c r="I2702" s="21">
        <f>IF(shipments[[#This Row],[Boxes]]&gt;0,shipments[[#This Row],[Amount]]/shipments[[#This Row],[Boxes]],"NA")</f>
        <v>7.993298969072165</v>
      </c>
      <c r="J2702" s="21" t="str">
        <f>IF(shipments[[#This Row],[Order_Status]] = "Delivered","Yes","No")</f>
        <v>No</v>
      </c>
      <c r="K2702" s="21" t="str">
        <f>TEXT(shipments[[#This Row],[Shipdate]],"MMMM")</f>
        <v>September</v>
      </c>
      <c r="L2702" s="21">
        <f>YEAR(shipments[[#This Row],[Shipdate]])</f>
        <v>2024</v>
      </c>
    </row>
    <row r="2703" spans="1:12" x14ac:dyDescent="0.3">
      <c r="A2703" t="s">
        <v>2707</v>
      </c>
      <c r="B2703" t="s">
        <v>7945</v>
      </c>
      <c r="C2703" t="s">
        <v>7915</v>
      </c>
      <c r="D2703" t="s">
        <v>7938</v>
      </c>
      <c r="E2703" s="1">
        <v>45036</v>
      </c>
      <c r="F2703" s="6">
        <v>3651.75</v>
      </c>
      <c r="G2703">
        <v>522</v>
      </c>
      <c r="H2703" t="s">
        <v>3</v>
      </c>
      <c r="I2703">
        <f>IF(shipments[[#This Row],[Boxes]]&gt;0,shipments[[#This Row],[Amount]]/shipments[[#This Row],[Boxes]],"NA")</f>
        <v>6.9956896551724137</v>
      </c>
      <c r="J2703" t="str">
        <f>IF(shipments[[#This Row],[Order_Status]] = "Delivered","Yes","No")</f>
        <v>Yes</v>
      </c>
      <c r="K2703" t="str">
        <f>TEXT(shipments[[#This Row],[Shipdate]],"MMMM")</f>
        <v>April</v>
      </c>
      <c r="L2703">
        <f>YEAR(shipments[[#This Row],[Shipdate]])</f>
        <v>2023</v>
      </c>
    </row>
    <row r="2704" spans="1:12" x14ac:dyDescent="0.3">
      <c r="A2704" t="s">
        <v>2708</v>
      </c>
      <c r="B2704" t="s">
        <v>7945</v>
      </c>
      <c r="C2704" t="s">
        <v>7915</v>
      </c>
      <c r="D2704" t="s">
        <v>7935</v>
      </c>
      <c r="E2704" s="1">
        <v>45278</v>
      </c>
      <c r="F2704" s="6">
        <v>5897.25</v>
      </c>
      <c r="G2704">
        <v>656</v>
      </c>
      <c r="H2704" t="s">
        <v>3</v>
      </c>
      <c r="I2704">
        <f>IF(shipments[[#This Row],[Boxes]]&gt;0,shipments[[#This Row],[Amount]]/shipments[[#This Row],[Boxes]],"NA")</f>
        <v>8.989710365853659</v>
      </c>
      <c r="J2704" t="str">
        <f>IF(shipments[[#This Row],[Order_Status]] = "Delivered","Yes","No")</f>
        <v>Yes</v>
      </c>
      <c r="K2704" t="str">
        <f>TEXT(shipments[[#This Row],[Shipdate]],"MMMM")</f>
        <v>December</v>
      </c>
      <c r="L2704">
        <f>YEAR(shipments[[#This Row],[Shipdate]])</f>
        <v>2023</v>
      </c>
    </row>
    <row r="2705" spans="1:12" x14ac:dyDescent="0.3">
      <c r="A2705" t="s">
        <v>2709</v>
      </c>
      <c r="B2705" t="s">
        <v>7945</v>
      </c>
      <c r="C2705" t="s">
        <v>7915</v>
      </c>
      <c r="D2705" t="s">
        <v>7938</v>
      </c>
      <c r="E2705" s="1">
        <v>45126</v>
      </c>
      <c r="F2705" s="6">
        <v>9402.75</v>
      </c>
      <c r="G2705">
        <v>1045</v>
      </c>
      <c r="H2705" t="s">
        <v>3</v>
      </c>
      <c r="I2705">
        <f>IF(shipments[[#This Row],[Boxes]]&gt;0,shipments[[#This Row],[Amount]]/shipments[[#This Row],[Boxes]],"NA")</f>
        <v>8.9978468899521538</v>
      </c>
      <c r="J2705" t="str">
        <f>IF(shipments[[#This Row],[Order_Status]] = "Delivered","Yes","No")</f>
        <v>Yes</v>
      </c>
      <c r="K2705" t="str">
        <f>TEXT(shipments[[#This Row],[Shipdate]],"MMMM")</f>
        <v>July</v>
      </c>
      <c r="L2705">
        <f>YEAR(shipments[[#This Row],[Shipdate]])</f>
        <v>2023</v>
      </c>
    </row>
    <row r="2706" spans="1:12" x14ac:dyDescent="0.3">
      <c r="A2706" t="s">
        <v>2710</v>
      </c>
      <c r="B2706" t="s">
        <v>7945</v>
      </c>
      <c r="C2706" t="s">
        <v>7916</v>
      </c>
      <c r="D2706" t="s">
        <v>7935</v>
      </c>
      <c r="E2706" s="1">
        <v>45204</v>
      </c>
      <c r="F2706" s="6">
        <v>3678.75</v>
      </c>
      <c r="G2706">
        <v>614</v>
      </c>
      <c r="H2706" t="s">
        <v>3</v>
      </c>
      <c r="I2706">
        <f>IF(shipments[[#This Row],[Boxes]]&gt;0,shipments[[#This Row],[Amount]]/shipments[[#This Row],[Boxes]],"NA")</f>
        <v>5.9914495114006519</v>
      </c>
      <c r="J2706" t="str">
        <f>IF(shipments[[#This Row],[Order_Status]] = "Delivered","Yes","No")</f>
        <v>Yes</v>
      </c>
      <c r="K2706" t="str">
        <f>TEXT(shipments[[#This Row],[Shipdate]],"MMMM")</f>
        <v>October</v>
      </c>
      <c r="L2706">
        <f>YEAR(shipments[[#This Row],[Shipdate]])</f>
        <v>2023</v>
      </c>
    </row>
    <row r="2707" spans="1:12" x14ac:dyDescent="0.3">
      <c r="A2707" t="s">
        <v>2711</v>
      </c>
      <c r="B2707" t="s">
        <v>7945</v>
      </c>
      <c r="C2707" t="s">
        <v>7916</v>
      </c>
      <c r="D2707" t="s">
        <v>7939</v>
      </c>
      <c r="E2707" s="1">
        <v>45323</v>
      </c>
      <c r="F2707" s="6">
        <v>1163.25</v>
      </c>
      <c r="G2707">
        <v>146</v>
      </c>
      <c r="H2707" t="s">
        <v>3</v>
      </c>
      <c r="I2707">
        <f>IF(shipments[[#This Row],[Boxes]]&gt;0,shipments[[#This Row],[Amount]]/shipments[[#This Row],[Boxes]],"NA")</f>
        <v>7.9674657534246576</v>
      </c>
      <c r="J2707" t="str">
        <f>IF(shipments[[#This Row],[Order_Status]] = "Delivered","Yes","No")</f>
        <v>Yes</v>
      </c>
      <c r="K2707" t="str">
        <f>TEXT(shipments[[#This Row],[Shipdate]],"MMMM")</f>
        <v>February</v>
      </c>
      <c r="L2707">
        <f>YEAR(shipments[[#This Row],[Shipdate]])</f>
        <v>2024</v>
      </c>
    </row>
    <row r="2708" spans="1:12" x14ac:dyDescent="0.3">
      <c r="A2708" t="s">
        <v>2712</v>
      </c>
      <c r="B2708" t="s">
        <v>7945</v>
      </c>
      <c r="C2708" t="s">
        <v>7917</v>
      </c>
      <c r="D2708" t="s">
        <v>7934</v>
      </c>
      <c r="E2708" s="1">
        <v>45224</v>
      </c>
      <c r="F2708" s="6">
        <v>3537</v>
      </c>
      <c r="G2708">
        <v>137</v>
      </c>
      <c r="H2708" t="s">
        <v>3</v>
      </c>
      <c r="I2708">
        <f>IF(shipments[[#This Row],[Boxes]]&gt;0,shipments[[#This Row],[Amount]]/shipments[[#This Row],[Boxes]],"NA")</f>
        <v>25.817518248175183</v>
      </c>
      <c r="J2708" t="str">
        <f>IF(shipments[[#This Row],[Order_Status]] = "Delivered","Yes","No")</f>
        <v>Yes</v>
      </c>
      <c r="K2708" t="str">
        <f>TEXT(shipments[[#This Row],[Shipdate]],"MMMM")</f>
        <v>October</v>
      </c>
      <c r="L2708">
        <f>YEAR(shipments[[#This Row],[Shipdate]])</f>
        <v>2023</v>
      </c>
    </row>
    <row r="2709" spans="1:12" x14ac:dyDescent="0.3">
      <c r="A2709" t="s">
        <v>2713</v>
      </c>
      <c r="B2709" t="s">
        <v>7945</v>
      </c>
      <c r="C2709" t="s">
        <v>7917</v>
      </c>
      <c r="D2709" t="s">
        <v>7935</v>
      </c>
      <c r="E2709" s="1">
        <v>45099</v>
      </c>
      <c r="F2709" s="6">
        <v>1703.25</v>
      </c>
      <c r="G2709">
        <v>71</v>
      </c>
      <c r="H2709" t="s">
        <v>3</v>
      </c>
      <c r="I2709">
        <f>IF(shipments[[#This Row],[Boxes]]&gt;0,shipments[[#This Row],[Amount]]/shipments[[#This Row],[Boxes]],"NA")</f>
        <v>23.989436619718308</v>
      </c>
      <c r="J2709" t="str">
        <f>IF(shipments[[#This Row],[Order_Status]] = "Delivered","Yes","No")</f>
        <v>Yes</v>
      </c>
      <c r="K2709" t="str">
        <f>TEXT(shipments[[#This Row],[Shipdate]],"MMMM")</f>
        <v>June</v>
      </c>
      <c r="L2709">
        <f>YEAR(shipments[[#This Row],[Shipdate]])</f>
        <v>2023</v>
      </c>
    </row>
    <row r="2710" spans="1:12" x14ac:dyDescent="0.3">
      <c r="A2710" t="s">
        <v>2714</v>
      </c>
      <c r="B2710" t="s">
        <v>7945</v>
      </c>
      <c r="C2710" t="s">
        <v>7917</v>
      </c>
      <c r="D2710" t="s">
        <v>7936</v>
      </c>
      <c r="E2710" s="1">
        <v>45313</v>
      </c>
      <c r="F2710" s="6">
        <v>1307.25</v>
      </c>
      <c r="G2710">
        <v>55</v>
      </c>
      <c r="H2710" t="s">
        <v>3</v>
      </c>
      <c r="I2710">
        <f>IF(shipments[[#This Row],[Boxes]]&gt;0,shipments[[#This Row],[Amount]]/shipments[[#This Row],[Boxes]],"NA")</f>
        <v>23.768181818181819</v>
      </c>
      <c r="J2710" t="str">
        <f>IF(shipments[[#This Row],[Order_Status]] = "Delivered","Yes","No")</f>
        <v>Yes</v>
      </c>
      <c r="K2710" t="str">
        <f>TEXT(shipments[[#This Row],[Shipdate]],"MMMM")</f>
        <v>January</v>
      </c>
      <c r="L2710">
        <f>YEAR(shipments[[#This Row],[Shipdate]])</f>
        <v>2024</v>
      </c>
    </row>
    <row r="2711" spans="1:12" x14ac:dyDescent="0.3">
      <c r="A2711" t="s">
        <v>2715</v>
      </c>
      <c r="B2711" t="s">
        <v>7945</v>
      </c>
      <c r="C2711" t="s">
        <v>7917</v>
      </c>
      <c r="D2711" t="s">
        <v>7938</v>
      </c>
      <c r="E2711" s="1">
        <v>44960</v>
      </c>
      <c r="F2711" s="6">
        <v>3510</v>
      </c>
      <c r="G2711">
        <v>135</v>
      </c>
      <c r="H2711" t="s">
        <v>3</v>
      </c>
      <c r="I2711">
        <f>IF(shipments[[#This Row],[Boxes]]&gt;0,shipments[[#This Row],[Amount]]/shipments[[#This Row],[Boxes]],"NA")</f>
        <v>26</v>
      </c>
      <c r="J2711" t="str">
        <f>IF(shipments[[#This Row],[Order_Status]] = "Delivered","Yes","No")</f>
        <v>Yes</v>
      </c>
      <c r="K2711" t="str">
        <f>TEXT(shipments[[#This Row],[Shipdate]],"MMMM")</f>
        <v>February</v>
      </c>
      <c r="L2711">
        <f>YEAR(shipments[[#This Row],[Shipdate]])</f>
        <v>2023</v>
      </c>
    </row>
    <row r="2712" spans="1:12" x14ac:dyDescent="0.3">
      <c r="A2712" t="s">
        <v>2716</v>
      </c>
      <c r="B2712" t="s">
        <v>7945</v>
      </c>
      <c r="C2712" t="s">
        <v>7917</v>
      </c>
      <c r="D2712" t="s">
        <v>7938</v>
      </c>
      <c r="E2712" s="1">
        <v>45121</v>
      </c>
      <c r="F2712" s="6">
        <v>5238</v>
      </c>
      <c r="G2712">
        <v>194</v>
      </c>
      <c r="H2712" t="s">
        <v>3</v>
      </c>
      <c r="I2712">
        <f>IF(shipments[[#This Row],[Boxes]]&gt;0,shipments[[#This Row],[Amount]]/shipments[[#This Row],[Boxes]],"NA")</f>
        <v>27</v>
      </c>
      <c r="J2712" t="str">
        <f>IF(shipments[[#This Row],[Order_Status]] = "Delivered","Yes","No")</f>
        <v>Yes</v>
      </c>
      <c r="K2712" t="str">
        <f>TEXT(shipments[[#This Row],[Shipdate]],"MMMM")</f>
        <v>July</v>
      </c>
      <c r="L2712">
        <f>YEAR(shipments[[#This Row],[Shipdate]])</f>
        <v>2023</v>
      </c>
    </row>
    <row r="2713" spans="1:12" x14ac:dyDescent="0.3">
      <c r="A2713" t="s">
        <v>2717</v>
      </c>
      <c r="B2713" t="s">
        <v>7945</v>
      </c>
      <c r="C2713" t="s">
        <v>7917</v>
      </c>
      <c r="D2713" t="s">
        <v>7938</v>
      </c>
      <c r="E2713" s="1">
        <v>45405</v>
      </c>
      <c r="F2713" s="6">
        <v>324</v>
      </c>
      <c r="G2713">
        <v>13</v>
      </c>
      <c r="H2713" t="s">
        <v>3</v>
      </c>
      <c r="I2713">
        <f>IF(shipments[[#This Row],[Boxes]]&gt;0,shipments[[#This Row],[Amount]]/shipments[[#This Row],[Boxes]],"NA")</f>
        <v>24.923076923076923</v>
      </c>
      <c r="J2713" t="str">
        <f>IF(shipments[[#This Row],[Order_Status]] = "Delivered","Yes","No")</f>
        <v>Yes</v>
      </c>
      <c r="K2713" t="str">
        <f>TEXT(shipments[[#This Row],[Shipdate]],"MMMM")</f>
        <v>April</v>
      </c>
      <c r="L2713">
        <f>YEAR(shipments[[#This Row],[Shipdate]])</f>
        <v>2024</v>
      </c>
    </row>
    <row r="2714" spans="1:12" x14ac:dyDescent="0.3">
      <c r="A2714" t="s">
        <v>2718</v>
      </c>
      <c r="B2714" t="s">
        <v>7945</v>
      </c>
      <c r="C2714" t="s">
        <v>7918</v>
      </c>
      <c r="D2714" t="s">
        <v>7935</v>
      </c>
      <c r="E2714" s="1">
        <v>45099</v>
      </c>
      <c r="F2714" s="6">
        <v>5710.5</v>
      </c>
      <c r="G2714">
        <v>220</v>
      </c>
      <c r="H2714" t="s">
        <v>3</v>
      </c>
      <c r="I2714">
        <f>IF(shipments[[#This Row],[Boxes]]&gt;0,shipments[[#This Row],[Amount]]/shipments[[#This Row],[Boxes]],"NA")</f>
        <v>25.956818181818182</v>
      </c>
      <c r="J2714" t="str">
        <f>IF(shipments[[#This Row],[Order_Status]] = "Delivered","Yes","No")</f>
        <v>Yes</v>
      </c>
      <c r="K2714" t="str">
        <f>TEXT(shipments[[#This Row],[Shipdate]],"MMMM")</f>
        <v>June</v>
      </c>
      <c r="L2714">
        <f>YEAR(shipments[[#This Row],[Shipdate]])</f>
        <v>2023</v>
      </c>
    </row>
    <row r="2715" spans="1:12" x14ac:dyDescent="0.3">
      <c r="A2715" t="s">
        <v>2719</v>
      </c>
      <c r="B2715" t="s">
        <v>7945</v>
      </c>
      <c r="C2715" t="s">
        <v>7918</v>
      </c>
      <c r="D2715" t="s">
        <v>7935</v>
      </c>
      <c r="E2715" s="1">
        <v>45449</v>
      </c>
      <c r="F2715" s="6">
        <v>6653.25</v>
      </c>
      <c r="G2715">
        <v>238</v>
      </c>
      <c r="H2715" t="s">
        <v>3</v>
      </c>
      <c r="I2715">
        <f>IF(shipments[[#This Row],[Boxes]]&gt;0,shipments[[#This Row],[Amount]]/shipments[[#This Row],[Boxes]],"NA")</f>
        <v>27.954831932773111</v>
      </c>
      <c r="J2715" t="str">
        <f>IF(shipments[[#This Row],[Order_Status]] = "Delivered","Yes","No")</f>
        <v>Yes</v>
      </c>
      <c r="K2715" t="str">
        <f>TEXT(shipments[[#This Row],[Shipdate]],"MMMM")</f>
        <v>June</v>
      </c>
      <c r="L2715">
        <f>YEAR(shipments[[#This Row],[Shipdate]])</f>
        <v>2024</v>
      </c>
    </row>
    <row r="2716" spans="1:12" x14ac:dyDescent="0.3">
      <c r="A2716" t="s">
        <v>2720</v>
      </c>
      <c r="B2716" t="s">
        <v>7945</v>
      </c>
      <c r="C2716" t="s">
        <v>7918</v>
      </c>
      <c r="D2716" t="s">
        <v>7934</v>
      </c>
      <c r="E2716" s="1">
        <v>45356</v>
      </c>
      <c r="F2716" s="6">
        <v>5694.75</v>
      </c>
      <c r="G2716">
        <v>220</v>
      </c>
      <c r="H2716" t="s">
        <v>3</v>
      </c>
      <c r="I2716">
        <f>IF(shipments[[#This Row],[Boxes]]&gt;0,shipments[[#This Row],[Amount]]/shipments[[#This Row],[Boxes]],"NA")</f>
        <v>25.885227272727274</v>
      </c>
      <c r="J2716" t="str">
        <f>IF(shipments[[#This Row],[Order_Status]] = "Delivered","Yes","No")</f>
        <v>Yes</v>
      </c>
      <c r="K2716" t="str">
        <f>TEXT(shipments[[#This Row],[Shipdate]],"MMMM")</f>
        <v>March</v>
      </c>
      <c r="L2716">
        <f>YEAR(shipments[[#This Row],[Shipdate]])</f>
        <v>2024</v>
      </c>
    </row>
    <row r="2717" spans="1:12" x14ac:dyDescent="0.3">
      <c r="A2717" t="s">
        <v>2721</v>
      </c>
      <c r="B2717" t="s">
        <v>7945</v>
      </c>
      <c r="C2717" t="s">
        <v>7918</v>
      </c>
      <c r="D2717" t="s">
        <v>7938</v>
      </c>
      <c r="E2717" s="1">
        <v>45125</v>
      </c>
      <c r="F2717" s="6">
        <v>4806</v>
      </c>
      <c r="G2717">
        <v>201</v>
      </c>
      <c r="H2717" t="s">
        <v>3</v>
      </c>
      <c r="I2717">
        <f>IF(shipments[[#This Row],[Boxes]]&gt;0,shipments[[#This Row],[Amount]]/shipments[[#This Row],[Boxes]],"NA")</f>
        <v>23.910447761194028</v>
      </c>
      <c r="J2717" t="str">
        <f>IF(shipments[[#This Row],[Order_Status]] = "Delivered","Yes","No")</f>
        <v>Yes</v>
      </c>
      <c r="K2717" t="str">
        <f>TEXT(shipments[[#This Row],[Shipdate]],"MMMM")</f>
        <v>July</v>
      </c>
      <c r="L2717">
        <f>YEAR(shipments[[#This Row],[Shipdate]])</f>
        <v>2023</v>
      </c>
    </row>
    <row r="2718" spans="1:12" x14ac:dyDescent="0.3">
      <c r="A2718" t="s">
        <v>2722</v>
      </c>
      <c r="B2718" t="s">
        <v>7945</v>
      </c>
      <c r="C2718" t="s">
        <v>7918</v>
      </c>
      <c r="D2718" t="s">
        <v>7939</v>
      </c>
      <c r="E2718" s="1">
        <v>45049</v>
      </c>
      <c r="F2718" s="6">
        <v>5593.5</v>
      </c>
      <c r="G2718">
        <v>200</v>
      </c>
      <c r="H2718" t="s">
        <v>3</v>
      </c>
      <c r="I2718">
        <f>IF(shipments[[#This Row],[Boxes]]&gt;0,shipments[[#This Row],[Amount]]/shipments[[#This Row],[Boxes]],"NA")</f>
        <v>27.967500000000001</v>
      </c>
      <c r="J2718" t="str">
        <f>IF(shipments[[#This Row],[Order_Status]] = "Delivered","Yes","No")</f>
        <v>Yes</v>
      </c>
      <c r="K2718" t="str">
        <f>TEXT(shipments[[#This Row],[Shipdate]],"MMMM")</f>
        <v>May</v>
      </c>
      <c r="L2718">
        <f>YEAR(shipments[[#This Row],[Shipdate]])</f>
        <v>2023</v>
      </c>
    </row>
    <row r="2719" spans="1:12" x14ac:dyDescent="0.3">
      <c r="A2719" t="s">
        <v>2723</v>
      </c>
      <c r="B2719" t="s">
        <v>7945</v>
      </c>
      <c r="C2719" t="s">
        <v>7919</v>
      </c>
      <c r="D2719" t="s">
        <v>7934</v>
      </c>
      <c r="E2719" s="1">
        <v>45446</v>
      </c>
      <c r="F2719" s="6">
        <v>3885.75</v>
      </c>
      <c r="G2719">
        <v>186</v>
      </c>
      <c r="H2719" t="s">
        <v>3</v>
      </c>
      <c r="I2719">
        <f>IF(shipments[[#This Row],[Boxes]]&gt;0,shipments[[#This Row],[Amount]]/shipments[[#This Row],[Boxes]],"NA")</f>
        <v>20.891129032258064</v>
      </c>
      <c r="J2719" t="str">
        <f>IF(shipments[[#This Row],[Order_Status]] = "Delivered","Yes","No")</f>
        <v>Yes</v>
      </c>
      <c r="K2719" t="str">
        <f>TEXT(shipments[[#This Row],[Shipdate]],"MMMM")</f>
        <v>June</v>
      </c>
      <c r="L2719">
        <f>YEAR(shipments[[#This Row],[Shipdate]])</f>
        <v>2024</v>
      </c>
    </row>
    <row r="2720" spans="1:12" x14ac:dyDescent="0.3">
      <c r="A2720" s="21" t="s">
        <v>2724</v>
      </c>
      <c r="B2720" s="21" t="s">
        <v>7945</v>
      </c>
      <c r="C2720" s="21" t="s">
        <v>7919</v>
      </c>
      <c r="D2720" s="21" t="s">
        <v>7938</v>
      </c>
      <c r="E2720" s="22">
        <v>45523</v>
      </c>
      <c r="F2720" s="23">
        <v>10210.5</v>
      </c>
      <c r="G2720" s="21">
        <v>487</v>
      </c>
      <c r="H2720" s="21" t="s">
        <v>9</v>
      </c>
      <c r="I2720" s="21">
        <f>IF(shipments[[#This Row],[Boxes]]&gt;0,shipments[[#This Row],[Amount]]/shipments[[#This Row],[Boxes]],"NA")</f>
        <v>20.966119096509239</v>
      </c>
      <c r="J2720" s="21" t="str">
        <f>IF(shipments[[#This Row],[Order_Status]] = "Delivered","Yes","No")</f>
        <v>No</v>
      </c>
      <c r="K2720" s="21" t="str">
        <f>TEXT(shipments[[#This Row],[Shipdate]],"MMMM")</f>
        <v>August</v>
      </c>
      <c r="L2720" s="21">
        <f>YEAR(shipments[[#This Row],[Shipdate]])</f>
        <v>2024</v>
      </c>
    </row>
    <row r="2721" spans="1:12" x14ac:dyDescent="0.3">
      <c r="A2721" t="s">
        <v>2725</v>
      </c>
      <c r="B2721" t="s">
        <v>7945</v>
      </c>
      <c r="C2721" t="s">
        <v>7919</v>
      </c>
      <c r="D2721" t="s">
        <v>7938</v>
      </c>
      <c r="E2721" s="1">
        <v>45341</v>
      </c>
      <c r="F2721" s="6">
        <v>319.5</v>
      </c>
      <c r="G2721">
        <v>15</v>
      </c>
      <c r="H2721" t="s">
        <v>3</v>
      </c>
      <c r="I2721">
        <f>IF(shipments[[#This Row],[Boxes]]&gt;0,shipments[[#This Row],[Amount]]/shipments[[#This Row],[Boxes]],"NA")</f>
        <v>21.3</v>
      </c>
      <c r="J2721" t="str">
        <f>IF(shipments[[#This Row],[Order_Status]] = "Delivered","Yes","No")</f>
        <v>Yes</v>
      </c>
      <c r="K2721" t="str">
        <f>TEXT(shipments[[#This Row],[Shipdate]],"MMMM")</f>
        <v>February</v>
      </c>
      <c r="L2721">
        <f>YEAR(shipments[[#This Row],[Shipdate]])</f>
        <v>2024</v>
      </c>
    </row>
    <row r="2722" spans="1:12" x14ac:dyDescent="0.3">
      <c r="A2722" s="21" t="s">
        <v>2726</v>
      </c>
      <c r="B2722" s="21" t="s">
        <v>7945</v>
      </c>
      <c r="C2722" s="21" t="s">
        <v>7919</v>
      </c>
      <c r="D2722" s="21" t="s">
        <v>7935</v>
      </c>
      <c r="E2722" s="22">
        <v>45537</v>
      </c>
      <c r="F2722" s="23">
        <v>2004.75</v>
      </c>
      <c r="G2722" s="21">
        <v>96</v>
      </c>
      <c r="H2722" s="21" t="s">
        <v>16</v>
      </c>
      <c r="I2722" s="21">
        <f>IF(shipments[[#This Row],[Boxes]]&gt;0,shipments[[#This Row],[Amount]]/shipments[[#This Row],[Boxes]],"NA")</f>
        <v>20.8828125</v>
      </c>
      <c r="J2722" s="21" t="str">
        <f>IF(shipments[[#This Row],[Order_Status]] = "Delivered","Yes","No")</f>
        <v>No</v>
      </c>
      <c r="K2722" s="21" t="str">
        <f>TEXT(shipments[[#This Row],[Shipdate]],"MMMM")</f>
        <v>September</v>
      </c>
      <c r="L2722" s="21">
        <f>YEAR(shipments[[#This Row],[Shipdate]])</f>
        <v>2024</v>
      </c>
    </row>
    <row r="2723" spans="1:12" x14ac:dyDescent="0.3">
      <c r="A2723" t="s">
        <v>2727</v>
      </c>
      <c r="B2723" t="s">
        <v>7945</v>
      </c>
      <c r="C2723" t="s">
        <v>7919</v>
      </c>
      <c r="D2723" t="s">
        <v>7937</v>
      </c>
      <c r="E2723" s="1">
        <v>45462</v>
      </c>
      <c r="F2723" s="6">
        <v>7857</v>
      </c>
      <c r="G2723">
        <v>358</v>
      </c>
      <c r="H2723" t="s">
        <v>3</v>
      </c>
      <c r="I2723">
        <f>IF(shipments[[#This Row],[Boxes]]&gt;0,shipments[[#This Row],[Amount]]/shipments[[#This Row],[Boxes]],"NA")</f>
        <v>21.946927374301676</v>
      </c>
      <c r="J2723" t="str">
        <f>IF(shipments[[#This Row],[Order_Status]] = "Delivered","Yes","No")</f>
        <v>Yes</v>
      </c>
      <c r="K2723" t="str">
        <f>TEXT(shipments[[#This Row],[Shipdate]],"MMMM")</f>
        <v>June</v>
      </c>
      <c r="L2723">
        <f>YEAR(shipments[[#This Row],[Shipdate]])</f>
        <v>2024</v>
      </c>
    </row>
    <row r="2724" spans="1:12" x14ac:dyDescent="0.3">
      <c r="A2724" t="s">
        <v>2728</v>
      </c>
      <c r="B2724" t="s">
        <v>7945</v>
      </c>
      <c r="C2724" t="s">
        <v>7919</v>
      </c>
      <c r="D2724" t="s">
        <v>7936</v>
      </c>
      <c r="E2724" s="1">
        <v>45223</v>
      </c>
      <c r="F2724" s="6">
        <v>2880</v>
      </c>
      <c r="G2724">
        <v>138</v>
      </c>
      <c r="H2724" t="s">
        <v>3</v>
      </c>
      <c r="I2724">
        <f>IF(shipments[[#This Row],[Boxes]]&gt;0,shipments[[#This Row],[Amount]]/shipments[[#This Row],[Boxes]],"NA")</f>
        <v>20.869565217391305</v>
      </c>
      <c r="J2724" t="str">
        <f>IF(shipments[[#This Row],[Order_Status]] = "Delivered","Yes","No")</f>
        <v>Yes</v>
      </c>
      <c r="K2724" t="str">
        <f>TEXT(shipments[[#This Row],[Shipdate]],"MMMM")</f>
        <v>October</v>
      </c>
      <c r="L2724">
        <f>YEAR(shipments[[#This Row],[Shipdate]])</f>
        <v>2023</v>
      </c>
    </row>
    <row r="2725" spans="1:12" x14ac:dyDescent="0.3">
      <c r="A2725" t="s">
        <v>2729</v>
      </c>
      <c r="B2725" t="s">
        <v>7945</v>
      </c>
      <c r="C2725" t="s">
        <v>7919</v>
      </c>
      <c r="D2725" t="s">
        <v>7937</v>
      </c>
      <c r="E2725" s="1">
        <v>44979</v>
      </c>
      <c r="F2725" s="6">
        <v>675</v>
      </c>
      <c r="G2725">
        <v>31</v>
      </c>
      <c r="H2725" t="s">
        <v>3</v>
      </c>
      <c r="I2725">
        <f>IF(shipments[[#This Row],[Boxes]]&gt;0,shipments[[#This Row],[Amount]]/shipments[[#This Row],[Boxes]],"NA")</f>
        <v>21.774193548387096</v>
      </c>
      <c r="J2725" t="str">
        <f>IF(shipments[[#This Row],[Order_Status]] = "Delivered","Yes","No")</f>
        <v>Yes</v>
      </c>
      <c r="K2725" t="str">
        <f>TEXT(shipments[[#This Row],[Shipdate]],"MMMM")</f>
        <v>February</v>
      </c>
      <c r="L2725">
        <f>YEAR(shipments[[#This Row],[Shipdate]])</f>
        <v>2023</v>
      </c>
    </row>
    <row r="2726" spans="1:12" x14ac:dyDescent="0.3">
      <c r="A2726" t="s">
        <v>2730</v>
      </c>
      <c r="B2726" t="s">
        <v>7945</v>
      </c>
      <c r="C2726" t="s">
        <v>7919</v>
      </c>
      <c r="D2726" t="s">
        <v>7939</v>
      </c>
      <c r="E2726" s="1">
        <v>45285</v>
      </c>
      <c r="F2726" s="6">
        <v>5595.75</v>
      </c>
      <c r="G2726">
        <v>280</v>
      </c>
      <c r="H2726" t="s">
        <v>3</v>
      </c>
      <c r="I2726">
        <f>IF(shipments[[#This Row],[Boxes]]&gt;0,shipments[[#This Row],[Amount]]/shipments[[#This Row],[Boxes]],"NA")</f>
        <v>19.984821428571429</v>
      </c>
      <c r="J2726" t="str">
        <f>IF(shipments[[#This Row],[Order_Status]] = "Delivered","Yes","No")</f>
        <v>Yes</v>
      </c>
      <c r="K2726" t="str">
        <f>TEXT(shipments[[#This Row],[Shipdate]],"MMMM")</f>
        <v>December</v>
      </c>
      <c r="L2726">
        <f>YEAR(shipments[[#This Row],[Shipdate]])</f>
        <v>2023</v>
      </c>
    </row>
    <row r="2727" spans="1:12" x14ac:dyDescent="0.3">
      <c r="A2727" t="s">
        <v>2731</v>
      </c>
      <c r="B2727" t="s">
        <v>7945</v>
      </c>
      <c r="C2727" t="s">
        <v>7921</v>
      </c>
      <c r="D2727" t="s">
        <v>7939</v>
      </c>
      <c r="E2727" s="1">
        <v>44930</v>
      </c>
      <c r="F2727" s="6">
        <v>4104</v>
      </c>
      <c r="G2727">
        <v>257</v>
      </c>
      <c r="H2727" t="s">
        <v>3</v>
      </c>
      <c r="I2727">
        <f>IF(shipments[[#This Row],[Boxes]]&gt;0,shipments[[#This Row],[Amount]]/shipments[[#This Row],[Boxes]],"NA")</f>
        <v>15.968871595330739</v>
      </c>
      <c r="J2727" t="str">
        <f>IF(shipments[[#This Row],[Order_Status]] = "Delivered","Yes","No")</f>
        <v>Yes</v>
      </c>
      <c r="K2727" t="str">
        <f>TEXT(shipments[[#This Row],[Shipdate]],"MMMM")</f>
        <v>January</v>
      </c>
      <c r="L2727">
        <f>YEAR(shipments[[#This Row],[Shipdate]])</f>
        <v>2023</v>
      </c>
    </row>
    <row r="2728" spans="1:12" x14ac:dyDescent="0.3">
      <c r="A2728" s="21" t="s">
        <v>2732</v>
      </c>
      <c r="B2728" s="21" t="s">
        <v>7945</v>
      </c>
      <c r="C2728" s="21" t="s">
        <v>7921</v>
      </c>
      <c r="D2728" s="21" t="s">
        <v>7935</v>
      </c>
      <c r="E2728" s="22">
        <v>45498</v>
      </c>
      <c r="F2728" s="23">
        <v>297</v>
      </c>
      <c r="G2728" s="21">
        <v>20</v>
      </c>
      <c r="H2728" s="21" t="s">
        <v>9</v>
      </c>
      <c r="I2728" s="21">
        <f>IF(shipments[[#This Row],[Boxes]]&gt;0,shipments[[#This Row],[Amount]]/shipments[[#This Row],[Boxes]],"NA")</f>
        <v>14.85</v>
      </c>
      <c r="J2728" s="21" t="str">
        <f>IF(shipments[[#This Row],[Order_Status]] = "Delivered","Yes","No")</f>
        <v>No</v>
      </c>
      <c r="K2728" s="21" t="str">
        <f>TEXT(shipments[[#This Row],[Shipdate]],"MMMM")</f>
        <v>July</v>
      </c>
      <c r="L2728" s="21">
        <f>YEAR(shipments[[#This Row],[Shipdate]])</f>
        <v>2024</v>
      </c>
    </row>
    <row r="2729" spans="1:12" x14ac:dyDescent="0.3">
      <c r="A2729" t="s">
        <v>2733</v>
      </c>
      <c r="B2729" t="s">
        <v>7945</v>
      </c>
      <c r="C2729" t="s">
        <v>7921</v>
      </c>
      <c r="D2729" t="s">
        <v>7938</v>
      </c>
      <c r="E2729" s="1">
        <v>45147</v>
      </c>
      <c r="F2729" s="6">
        <v>10653.75</v>
      </c>
      <c r="G2729">
        <v>820</v>
      </c>
      <c r="H2729" t="s">
        <v>3</v>
      </c>
      <c r="I2729">
        <f>IF(shipments[[#This Row],[Boxes]]&gt;0,shipments[[#This Row],[Amount]]/shipments[[#This Row],[Boxes]],"NA")</f>
        <v>12.992378048780488</v>
      </c>
      <c r="J2729" t="str">
        <f>IF(shipments[[#This Row],[Order_Status]] = "Delivered","Yes","No")</f>
        <v>Yes</v>
      </c>
      <c r="K2729" t="str">
        <f>TEXT(shipments[[#This Row],[Shipdate]],"MMMM")</f>
        <v>August</v>
      </c>
      <c r="L2729">
        <f>YEAR(shipments[[#This Row],[Shipdate]])</f>
        <v>2023</v>
      </c>
    </row>
    <row r="2730" spans="1:12" x14ac:dyDescent="0.3">
      <c r="A2730" t="s">
        <v>2734</v>
      </c>
      <c r="B2730" t="s">
        <v>7945</v>
      </c>
      <c r="C2730" t="s">
        <v>7921</v>
      </c>
      <c r="D2730" t="s">
        <v>7937</v>
      </c>
      <c r="E2730" s="1">
        <v>44991</v>
      </c>
      <c r="F2730" s="6">
        <v>9315</v>
      </c>
      <c r="G2730">
        <v>666</v>
      </c>
      <c r="H2730" t="s">
        <v>3</v>
      </c>
      <c r="I2730">
        <f>IF(shipments[[#This Row],[Boxes]]&gt;0,shipments[[#This Row],[Amount]]/shipments[[#This Row],[Boxes]],"NA")</f>
        <v>13.986486486486486</v>
      </c>
      <c r="J2730" t="str">
        <f>IF(shipments[[#This Row],[Order_Status]] = "Delivered","Yes","No")</f>
        <v>Yes</v>
      </c>
      <c r="K2730" t="str">
        <f>TEXT(shipments[[#This Row],[Shipdate]],"MMMM")</f>
        <v>March</v>
      </c>
      <c r="L2730">
        <f>YEAR(shipments[[#This Row],[Shipdate]])</f>
        <v>2023</v>
      </c>
    </row>
    <row r="2731" spans="1:12" x14ac:dyDescent="0.3">
      <c r="A2731" s="21" t="s">
        <v>2735</v>
      </c>
      <c r="B2731" s="21" t="s">
        <v>7945</v>
      </c>
      <c r="C2731" s="21" t="s">
        <v>7921</v>
      </c>
      <c r="D2731" s="21" t="s">
        <v>7938</v>
      </c>
      <c r="E2731" s="22">
        <v>45163</v>
      </c>
      <c r="F2731" s="23">
        <v>15419.25</v>
      </c>
      <c r="G2731" s="21">
        <v>1102</v>
      </c>
      <c r="H2731" s="21" t="s">
        <v>25</v>
      </c>
      <c r="I2731" s="21">
        <f>IF(shipments[[#This Row],[Boxes]]&gt;0,shipments[[#This Row],[Amount]]/shipments[[#This Row],[Boxes]],"NA")</f>
        <v>13.992059891107077</v>
      </c>
      <c r="J2731" s="21" t="str">
        <f>IF(shipments[[#This Row],[Order_Status]] = "Delivered","Yes","No")</f>
        <v>No</v>
      </c>
      <c r="K2731" s="21" t="str">
        <f>TEXT(shipments[[#This Row],[Shipdate]],"MMMM")</f>
        <v>August</v>
      </c>
      <c r="L2731" s="21">
        <f>YEAR(shipments[[#This Row],[Shipdate]])</f>
        <v>2023</v>
      </c>
    </row>
    <row r="2732" spans="1:12" x14ac:dyDescent="0.3">
      <c r="A2732" s="21" t="s">
        <v>2736</v>
      </c>
      <c r="B2732" s="21" t="s">
        <v>7945</v>
      </c>
      <c r="C2732" s="21" t="s">
        <v>7921</v>
      </c>
      <c r="D2732" s="21" t="s">
        <v>7934</v>
      </c>
      <c r="E2732" s="22">
        <v>45560</v>
      </c>
      <c r="F2732" s="23">
        <v>2830.5</v>
      </c>
      <c r="G2732" s="21">
        <v>218</v>
      </c>
      <c r="H2732" s="21" t="s">
        <v>16</v>
      </c>
      <c r="I2732" s="21">
        <f>IF(shipments[[#This Row],[Boxes]]&gt;0,shipments[[#This Row],[Amount]]/shipments[[#This Row],[Boxes]],"NA")</f>
        <v>12.98394495412844</v>
      </c>
      <c r="J2732" s="21" t="str">
        <f>IF(shipments[[#This Row],[Order_Status]] = "Delivered","Yes","No")</f>
        <v>No</v>
      </c>
      <c r="K2732" s="21" t="str">
        <f>TEXT(shipments[[#This Row],[Shipdate]],"MMMM")</f>
        <v>September</v>
      </c>
      <c r="L2732" s="21">
        <f>YEAR(shipments[[#This Row],[Shipdate]])</f>
        <v>2024</v>
      </c>
    </row>
    <row r="2733" spans="1:12" x14ac:dyDescent="0.3">
      <c r="A2733" t="s">
        <v>2737</v>
      </c>
      <c r="B2733" t="s">
        <v>7945</v>
      </c>
      <c r="C2733" t="s">
        <v>7922</v>
      </c>
      <c r="D2733" t="s">
        <v>7934</v>
      </c>
      <c r="E2733" s="1">
        <v>45105</v>
      </c>
      <c r="F2733" s="6">
        <v>4018.5</v>
      </c>
      <c r="G2733">
        <v>212</v>
      </c>
      <c r="H2733" t="s">
        <v>3</v>
      </c>
      <c r="I2733">
        <f>IF(shipments[[#This Row],[Boxes]]&gt;0,shipments[[#This Row],[Amount]]/shipments[[#This Row],[Boxes]],"NA")</f>
        <v>18.955188679245282</v>
      </c>
      <c r="J2733" t="str">
        <f>IF(shipments[[#This Row],[Order_Status]] = "Delivered","Yes","No")</f>
        <v>Yes</v>
      </c>
      <c r="K2733" t="str">
        <f>TEXT(shipments[[#This Row],[Shipdate]],"MMMM")</f>
        <v>June</v>
      </c>
      <c r="L2733">
        <f>YEAR(shipments[[#This Row],[Shipdate]])</f>
        <v>2023</v>
      </c>
    </row>
    <row r="2734" spans="1:12" x14ac:dyDescent="0.3">
      <c r="A2734" s="21" t="s">
        <v>2738</v>
      </c>
      <c r="B2734" s="21" t="s">
        <v>7945</v>
      </c>
      <c r="C2734" s="21" t="s">
        <v>7923</v>
      </c>
      <c r="D2734" s="21" t="s">
        <v>7935</v>
      </c>
      <c r="E2734" s="22">
        <v>45475</v>
      </c>
      <c r="F2734" s="23">
        <v>5757.75</v>
      </c>
      <c r="G2734" s="21">
        <v>384</v>
      </c>
      <c r="H2734" s="21" t="s">
        <v>9</v>
      </c>
      <c r="I2734" s="21">
        <f>IF(shipments[[#This Row],[Boxes]]&gt;0,shipments[[#This Row],[Amount]]/shipments[[#This Row],[Boxes]],"NA")</f>
        <v>14.994140625</v>
      </c>
      <c r="J2734" s="21" t="str">
        <f>IF(shipments[[#This Row],[Order_Status]] = "Delivered","Yes","No")</f>
        <v>No</v>
      </c>
      <c r="K2734" s="21" t="str">
        <f>TEXT(shipments[[#This Row],[Shipdate]],"MMMM")</f>
        <v>July</v>
      </c>
      <c r="L2734" s="21">
        <f>YEAR(shipments[[#This Row],[Shipdate]])</f>
        <v>2024</v>
      </c>
    </row>
    <row r="2735" spans="1:12" x14ac:dyDescent="0.3">
      <c r="A2735" t="s">
        <v>2739</v>
      </c>
      <c r="B2735" t="s">
        <v>7945</v>
      </c>
      <c r="C2735" t="s">
        <v>7923</v>
      </c>
      <c r="D2735" t="s">
        <v>7938</v>
      </c>
      <c r="E2735" s="1">
        <v>44974</v>
      </c>
      <c r="F2735" s="6">
        <v>7242.75</v>
      </c>
      <c r="G2735">
        <v>518</v>
      </c>
      <c r="H2735" t="s">
        <v>3</v>
      </c>
      <c r="I2735">
        <f>IF(shipments[[#This Row],[Boxes]]&gt;0,shipments[[#This Row],[Amount]]/shipments[[#This Row],[Boxes]],"NA")</f>
        <v>13.982142857142858</v>
      </c>
      <c r="J2735" t="str">
        <f>IF(shipments[[#This Row],[Order_Status]] = "Delivered","Yes","No")</f>
        <v>Yes</v>
      </c>
      <c r="K2735" t="str">
        <f>TEXT(shipments[[#This Row],[Shipdate]],"MMMM")</f>
        <v>February</v>
      </c>
      <c r="L2735">
        <f>YEAR(shipments[[#This Row],[Shipdate]])</f>
        <v>2023</v>
      </c>
    </row>
    <row r="2736" spans="1:12" x14ac:dyDescent="0.3">
      <c r="A2736" t="s">
        <v>2740</v>
      </c>
      <c r="B2736" t="s">
        <v>7945</v>
      </c>
      <c r="C2736" t="s">
        <v>7923</v>
      </c>
      <c r="D2736" t="s">
        <v>7937</v>
      </c>
      <c r="E2736" s="1">
        <v>45254</v>
      </c>
      <c r="F2736" s="6">
        <v>420.75</v>
      </c>
      <c r="G2736">
        <v>25</v>
      </c>
      <c r="H2736" t="s">
        <v>3</v>
      </c>
      <c r="I2736">
        <f>IF(shipments[[#This Row],[Boxes]]&gt;0,shipments[[#This Row],[Amount]]/shipments[[#This Row],[Boxes]],"NA")</f>
        <v>16.829999999999998</v>
      </c>
      <c r="J2736" t="str">
        <f>IF(shipments[[#This Row],[Order_Status]] = "Delivered","Yes","No")</f>
        <v>Yes</v>
      </c>
      <c r="K2736" t="str">
        <f>TEXT(shipments[[#This Row],[Shipdate]],"MMMM")</f>
        <v>November</v>
      </c>
      <c r="L2736">
        <f>YEAR(shipments[[#This Row],[Shipdate]])</f>
        <v>2023</v>
      </c>
    </row>
    <row r="2737" spans="1:12" x14ac:dyDescent="0.3">
      <c r="A2737" t="s">
        <v>2741</v>
      </c>
      <c r="B2737" t="s">
        <v>7945</v>
      </c>
      <c r="C2737" t="s">
        <v>7924</v>
      </c>
      <c r="D2737" t="s">
        <v>7934</v>
      </c>
      <c r="E2737" s="1">
        <v>44946</v>
      </c>
      <c r="F2737" s="6">
        <v>2097</v>
      </c>
      <c r="G2737">
        <v>300</v>
      </c>
      <c r="H2737" t="s">
        <v>3</v>
      </c>
      <c r="I2737">
        <f>IF(shipments[[#This Row],[Boxes]]&gt;0,shipments[[#This Row],[Amount]]/shipments[[#This Row],[Boxes]],"NA")</f>
        <v>6.99</v>
      </c>
      <c r="J2737" t="str">
        <f>IF(shipments[[#This Row],[Order_Status]] = "Delivered","Yes","No")</f>
        <v>Yes</v>
      </c>
      <c r="K2737" t="str">
        <f>TEXT(shipments[[#This Row],[Shipdate]],"MMMM")</f>
        <v>January</v>
      </c>
      <c r="L2737">
        <f>YEAR(shipments[[#This Row],[Shipdate]])</f>
        <v>2023</v>
      </c>
    </row>
    <row r="2738" spans="1:12" x14ac:dyDescent="0.3">
      <c r="A2738" t="s">
        <v>2742</v>
      </c>
      <c r="B2738" t="s">
        <v>7945</v>
      </c>
      <c r="C2738" t="s">
        <v>7924</v>
      </c>
      <c r="D2738" t="s">
        <v>7939</v>
      </c>
      <c r="E2738" s="1">
        <v>45288</v>
      </c>
      <c r="F2738" s="6">
        <v>12107.25</v>
      </c>
      <c r="G2738">
        <v>1730</v>
      </c>
      <c r="H2738" t="s">
        <v>3</v>
      </c>
      <c r="I2738">
        <f>IF(shipments[[#This Row],[Boxes]]&gt;0,shipments[[#This Row],[Amount]]/shipments[[#This Row],[Boxes]],"NA")</f>
        <v>6.9984104046242779</v>
      </c>
      <c r="J2738" t="str">
        <f>IF(shipments[[#This Row],[Order_Status]] = "Delivered","Yes","No")</f>
        <v>Yes</v>
      </c>
      <c r="K2738" t="str">
        <f>TEXT(shipments[[#This Row],[Shipdate]],"MMMM")</f>
        <v>December</v>
      </c>
      <c r="L2738">
        <f>YEAR(shipments[[#This Row],[Shipdate]])</f>
        <v>2023</v>
      </c>
    </row>
    <row r="2739" spans="1:12" x14ac:dyDescent="0.3">
      <c r="A2739" t="s">
        <v>2743</v>
      </c>
      <c r="B2739" t="s">
        <v>7945</v>
      </c>
      <c r="C2739" t="s">
        <v>7925</v>
      </c>
      <c r="D2739" t="s">
        <v>7934</v>
      </c>
      <c r="E2739" s="1">
        <v>45182</v>
      </c>
      <c r="F2739" s="6">
        <v>5656.5</v>
      </c>
      <c r="G2739">
        <v>405</v>
      </c>
      <c r="H2739" t="s">
        <v>3</v>
      </c>
      <c r="I2739">
        <f>IF(shipments[[#This Row],[Boxes]]&gt;0,shipments[[#This Row],[Amount]]/shipments[[#This Row],[Boxes]],"NA")</f>
        <v>13.966666666666667</v>
      </c>
      <c r="J2739" t="str">
        <f>IF(shipments[[#This Row],[Order_Status]] = "Delivered","Yes","No")</f>
        <v>Yes</v>
      </c>
      <c r="K2739" t="str">
        <f>TEXT(shipments[[#This Row],[Shipdate]],"MMMM")</f>
        <v>September</v>
      </c>
      <c r="L2739">
        <f>YEAR(shipments[[#This Row],[Shipdate]])</f>
        <v>2023</v>
      </c>
    </row>
    <row r="2740" spans="1:12" x14ac:dyDescent="0.3">
      <c r="A2740" s="21" t="s">
        <v>2744</v>
      </c>
      <c r="B2740" s="21" t="s">
        <v>7945</v>
      </c>
      <c r="C2740" s="21" t="s">
        <v>7925</v>
      </c>
      <c r="D2740" s="21" t="s">
        <v>7934</v>
      </c>
      <c r="E2740" s="22">
        <v>45036</v>
      </c>
      <c r="F2740" s="23">
        <v>7114.5</v>
      </c>
      <c r="G2740" s="21">
        <v>419</v>
      </c>
      <c r="H2740" s="21" t="s">
        <v>25</v>
      </c>
      <c r="I2740" s="21">
        <f>IF(shipments[[#This Row],[Boxes]]&gt;0,shipments[[#This Row],[Amount]]/shipments[[#This Row],[Boxes]],"NA")</f>
        <v>16.979713603818617</v>
      </c>
      <c r="J2740" s="21" t="str">
        <f>IF(shipments[[#This Row],[Order_Status]] = "Delivered","Yes","No")</f>
        <v>No</v>
      </c>
      <c r="K2740" s="21" t="str">
        <f>TEXT(shipments[[#This Row],[Shipdate]],"MMMM")</f>
        <v>April</v>
      </c>
      <c r="L2740" s="21">
        <f>YEAR(shipments[[#This Row],[Shipdate]])</f>
        <v>2023</v>
      </c>
    </row>
    <row r="2741" spans="1:12" x14ac:dyDescent="0.3">
      <c r="A2741" t="s">
        <v>2745</v>
      </c>
      <c r="B2741" t="s">
        <v>7945</v>
      </c>
      <c r="C2741" t="s">
        <v>7925</v>
      </c>
      <c r="D2741" t="s">
        <v>7934</v>
      </c>
      <c r="E2741" s="1">
        <v>45288</v>
      </c>
      <c r="F2741" s="6">
        <v>6786</v>
      </c>
      <c r="G2741">
        <v>425</v>
      </c>
      <c r="H2741" t="s">
        <v>3</v>
      </c>
      <c r="I2741">
        <f>IF(shipments[[#This Row],[Boxes]]&gt;0,shipments[[#This Row],[Amount]]/shipments[[#This Row],[Boxes]],"NA")</f>
        <v>15.967058823529412</v>
      </c>
      <c r="J2741" t="str">
        <f>IF(shipments[[#This Row],[Order_Status]] = "Delivered","Yes","No")</f>
        <v>Yes</v>
      </c>
      <c r="K2741" t="str">
        <f>TEXT(shipments[[#This Row],[Shipdate]],"MMMM")</f>
        <v>December</v>
      </c>
      <c r="L2741">
        <f>YEAR(shipments[[#This Row],[Shipdate]])</f>
        <v>2023</v>
      </c>
    </row>
    <row r="2742" spans="1:12" x14ac:dyDescent="0.3">
      <c r="A2742" s="21" t="s">
        <v>2746</v>
      </c>
      <c r="B2742" s="21" t="s">
        <v>7945</v>
      </c>
      <c r="C2742" s="21" t="s">
        <v>7925</v>
      </c>
      <c r="D2742" s="21" t="s">
        <v>7937</v>
      </c>
      <c r="E2742" s="22">
        <v>45523</v>
      </c>
      <c r="F2742" s="23">
        <v>4099.5</v>
      </c>
      <c r="G2742" s="21">
        <v>228</v>
      </c>
      <c r="H2742" s="21" t="s">
        <v>9</v>
      </c>
      <c r="I2742" s="21">
        <f>IF(shipments[[#This Row],[Boxes]]&gt;0,shipments[[#This Row],[Amount]]/shipments[[#This Row],[Boxes]],"NA")</f>
        <v>17.980263157894736</v>
      </c>
      <c r="J2742" s="21" t="str">
        <f>IF(shipments[[#This Row],[Order_Status]] = "Delivered","Yes","No")</f>
        <v>No</v>
      </c>
      <c r="K2742" s="21" t="str">
        <f>TEXT(shipments[[#This Row],[Shipdate]],"MMMM")</f>
        <v>August</v>
      </c>
      <c r="L2742" s="21">
        <f>YEAR(shipments[[#This Row],[Shipdate]])</f>
        <v>2024</v>
      </c>
    </row>
    <row r="2743" spans="1:12" x14ac:dyDescent="0.3">
      <c r="A2743" t="s">
        <v>2747</v>
      </c>
      <c r="B2743" t="s">
        <v>7945</v>
      </c>
      <c r="C2743" t="s">
        <v>7926</v>
      </c>
      <c r="D2743" t="s">
        <v>7934</v>
      </c>
      <c r="E2743" s="1">
        <v>45288</v>
      </c>
      <c r="F2743" s="6">
        <v>2261.25</v>
      </c>
      <c r="G2743">
        <v>134</v>
      </c>
      <c r="H2743" t="s">
        <v>3</v>
      </c>
      <c r="I2743">
        <f>IF(shipments[[#This Row],[Boxes]]&gt;0,shipments[[#This Row],[Amount]]/shipments[[#This Row],[Boxes]],"NA")</f>
        <v>16.875</v>
      </c>
      <c r="J2743" t="str">
        <f>IF(shipments[[#This Row],[Order_Status]] = "Delivered","Yes","No")</f>
        <v>Yes</v>
      </c>
      <c r="K2743" t="str">
        <f>TEXT(shipments[[#This Row],[Shipdate]],"MMMM")</f>
        <v>December</v>
      </c>
      <c r="L2743">
        <f>YEAR(shipments[[#This Row],[Shipdate]])</f>
        <v>2023</v>
      </c>
    </row>
    <row r="2744" spans="1:12" x14ac:dyDescent="0.3">
      <c r="A2744" t="s">
        <v>2748</v>
      </c>
      <c r="B2744" t="s">
        <v>7945</v>
      </c>
      <c r="C2744" t="s">
        <v>7926</v>
      </c>
      <c r="D2744" t="s">
        <v>7938</v>
      </c>
      <c r="E2744" s="1">
        <v>45219</v>
      </c>
      <c r="F2744" s="6">
        <v>5301</v>
      </c>
      <c r="G2744">
        <v>295</v>
      </c>
      <c r="H2744" t="s">
        <v>3</v>
      </c>
      <c r="I2744">
        <f>IF(shipments[[#This Row],[Boxes]]&gt;0,shipments[[#This Row],[Amount]]/shipments[[#This Row],[Boxes]],"NA")</f>
        <v>17.969491525423727</v>
      </c>
      <c r="J2744" t="str">
        <f>IF(shipments[[#This Row],[Order_Status]] = "Delivered","Yes","No")</f>
        <v>Yes</v>
      </c>
      <c r="K2744" t="str">
        <f>TEXT(shipments[[#This Row],[Shipdate]],"MMMM")</f>
        <v>October</v>
      </c>
      <c r="L2744">
        <f>YEAR(shipments[[#This Row],[Shipdate]])</f>
        <v>2023</v>
      </c>
    </row>
    <row r="2745" spans="1:12" x14ac:dyDescent="0.3">
      <c r="A2745" t="s">
        <v>2749</v>
      </c>
      <c r="B2745" t="s">
        <v>7945</v>
      </c>
      <c r="C2745" t="s">
        <v>7926</v>
      </c>
      <c r="D2745" t="s">
        <v>7935</v>
      </c>
      <c r="E2745" s="1">
        <v>45085</v>
      </c>
      <c r="F2745" s="6">
        <v>7544.25</v>
      </c>
      <c r="G2745">
        <v>420</v>
      </c>
      <c r="H2745" t="s">
        <v>3</v>
      </c>
      <c r="I2745">
        <f>IF(shipments[[#This Row],[Boxes]]&gt;0,shipments[[#This Row],[Amount]]/shipments[[#This Row],[Boxes]],"NA")</f>
        <v>17.962499999999999</v>
      </c>
      <c r="J2745" t="str">
        <f>IF(shipments[[#This Row],[Order_Status]] = "Delivered","Yes","No")</f>
        <v>Yes</v>
      </c>
      <c r="K2745" t="str">
        <f>TEXT(shipments[[#This Row],[Shipdate]],"MMMM")</f>
        <v>June</v>
      </c>
      <c r="L2745">
        <f>YEAR(shipments[[#This Row],[Shipdate]])</f>
        <v>2023</v>
      </c>
    </row>
    <row r="2746" spans="1:12" x14ac:dyDescent="0.3">
      <c r="A2746" t="s">
        <v>2750</v>
      </c>
      <c r="B2746" t="s">
        <v>7945</v>
      </c>
      <c r="C2746" t="s">
        <v>7926</v>
      </c>
      <c r="D2746" t="s">
        <v>7936</v>
      </c>
      <c r="E2746" s="1">
        <v>45254</v>
      </c>
      <c r="F2746" s="6">
        <v>4824</v>
      </c>
      <c r="G2746">
        <v>268</v>
      </c>
      <c r="H2746" t="s">
        <v>3</v>
      </c>
      <c r="I2746">
        <f>IF(shipments[[#This Row],[Boxes]]&gt;0,shipments[[#This Row],[Amount]]/shipments[[#This Row],[Boxes]],"NA")</f>
        <v>18</v>
      </c>
      <c r="J2746" t="str">
        <f>IF(shipments[[#This Row],[Order_Status]] = "Delivered","Yes","No")</f>
        <v>Yes</v>
      </c>
      <c r="K2746" t="str">
        <f>TEXT(shipments[[#This Row],[Shipdate]],"MMMM")</f>
        <v>November</v>
      </c>
      <c r="L2746">
        <f>YEAR(shipments[[#This Row],[Shipdate]])</f>
        <v>2023</v>
      </c>
    </row>
    <row r="2747" spans="1:12" x14ac:dyDescent="0.3">
      <c r="A2747" t="s">
        <v>2751</v>
      </c>
      <c r="B2747" t="s">
        <v>7945</v>
      </c>
      <c r="C2747" t="s">
        <v>7926</v>
      </c>
      <c r="D2747" t="s">
        <v>7939</v>
      </c>
      <c r="E2747" s="1">
        <v>45110</v>
      </c>
      <c r="F2747" s="6">
        <v>681.75</v>
      </c>
      <c r="G2747">
        <v>33</v>
      </c>
      <c r="H2747" t="s">
        <v>3</v>
      </c>
      <c r="I2747">
        <f>IF(shipments[[#This Row],[Boxes]]&gt;0,shipments[[#This Row],[Amount]]/shipments[[#This Row],[Boxes]],"NA")</f>
        <v>20.65909090909091</v>
      </c>
      <c r="J2747" t="str">
        <f>IF(shipments[[#This Row],[Order_Status]] = "Delivered","Yes","No")</f>
        <v>Yes</v>
      </c>
      <c r="K2747" t="str">
        <f>TEXT(shipments[[#This Row],[Shipdate]],"MMMM")</f>
        <v>July</v>
      </c>
      <c r="L2747">
        <f>YEAR(shipments[[#This Row],[Shipdate]])</f>
        <v>2023</v>
      </c>
    </row>
    <row r="2748" spans="1:12" x14ac:dyDescent="0.3">
      <c r="A2748" t="s">
        <v>2752</v>
      </c>
      <c r="B2748" t="s">
        <v>7945</v>
      </c>
      <c r="C2748" t="s">
        <v>7927</v>
      </c>
      <c r="D2748" t="s">
        <v>7935</v>
      </c>
      <c r="E2748" s="1">
        <v>44931</v>
      </c>
      <c r="F2748" s="6">
        <v>9976.5</v>
      </c>
      <c r="G2748">
        <v>587</v>
      </c>
      <c r="H2748" t="s">
        <v>3</v>
      </c>
      <c r="I2748">
        <f>IF(shipments[[#This Row],[Boxes]]&gt;0,shipments[[#This Row],[Amount]]/shipments[[#This Row],[Boxes]],"NA")</f>
        <v>16.995741056218058</v>
      </c>
      <c r="J2748" t="str">
        <f>IF(shipments[[#This Row],[Order_Status]] = "Delivered","Yes","No")</f>
        <v>Yes</v>
      </c>
      <c r="K2748" t="str">
        <f>TEXT(shipments[[#This Row],[Shipdate]],"MMMM")</f>
        <v>January</v>
      </c>
      <c r="L2748">
        <f>YEAR(shipments[[#This Row],[Shipdate]])</f>
        <v>2023</v>
      </c>
    </row>
    <row r="2749" spans="1:12" x14ac:dyDescent="0.3">
      <c r="A2749" t="s">
        <v>2753</v>
      </c>
      <c r="B2749" t="s">
        <v>7945</v>
      </c>
      <c r="C2749" t="s">
        <v>7928</v>
      </c>
      <c r="D2749" t="s">
        <v>7935</v>
      </c>
      <c r="E2749" s="1">
        <v>45208</v>
      </c>
      <c r="F2749" s="6">
        <v>8901</v>
      </c>
      <c r="G2749">
        <v>1272</v>
      </c>
      <c r="H2749" t="s">
        <v>3</v>
      </c>
      <c r="I2749">
        <f>IF(shipments[[#This Row],[Boxes]]&gt;0,shipments[[#This Row],[Amount]]/shipments[[#This Row],[Boxes]],"NA")</f>
        <v>6.9976415094339623</v>
      </c>
      <c r="J2749" t="str">
        <f>IF(shipments[[#This Row],[Order_Status]] = "Delivered","Yes","No")</f>
        <v>Yes</v>
      </c>
      <c r="K2749" t="str">
        <f>TEXT(shipments[[#This Row],[Shipdate]],"MMMM")</f>
        <v>October</v>
      </c>
      <c r="L2749">
        <f>YEAR(shipments[[#This Row],[Shipdate]])</f>
        <v>2023</v>
      </c>
    </row>
    <row r="2750" spans="1:12" x14ac:dyDescent="0.3">
      <c r="A2750" t="s">
        <v>2754</v>
      </c>
      <c r="B2750" t="s">
        <v>7945</v>
      </c>
      <c r="C2750" t="s">
        <v>7928</v>
      </c>
      <c r="D2750" t="s">
        <v>7937</v>
      </c>
      <c r="E2750" s="1">
        <v>45274</v>
      </c>
      <c r="F2750" s="6">
        <v>2389.5</v>
      </c>
      <c r="G2750">
        <v>342</v>
      </c>
      <c r="H2750" t="s">
        <v>3</v>
      </c>
      <c r="I2750">
        <f>IF(shipments[[#This Row],[Boxes]]&gt;0,shipments[[#This Row],[Amount]]/shipments[[#This Row],[Boxes]],"NA")</f>
        <v>6.9868421052631575</v>
      </c>
      <c r="J2750" t="str">
        <f>IF(shipments[[#This Row],[Order_Status]] = "Delivered","Yes","No")</f>
        <v>Yes</v>
      </c>
      <c r="K2750" t="str">
        <f>TEXT(shipments[[#This Row],[Shipdate]],"MMMM")</f>
        <v>December</v>
      </c>
      <c r="L2750">
        <f>YEAR(shipments[[#This Row],[Shipdate]])</f>
        <v>2023</v>
      </c>
    </row>
    <row r="2751" spans="1:12" x14ac:dyDescent="0.3">
      <c r="A2751" t="s">
        <v>2755</v>
      </c>
      <c r="B2751" t="s">
        <v>7945</v>
      </c>
      <c r="C2751" t="s">
        <v>7929</v>
      </c>
      <c r="D2751" t="s">
        <v>7939</v>
      </c>
      <c r="E2751" s="1">
        <v>45134</v>
      </c>
      <c r="F2751" s="6">
        <v>650.25</v>
      </c>
      <c r="G2751">
        <v>93</v>
      </c>
      <c r="H2751" t="s">
        <v>3</v>
      </c>
      <c r="I2751">
        <f>IF(shipments[[#This Row],[Boxes]]&gt;0,shipments[[#This Row],[Amount]]/shipments[[#This Row],[Boxes]],"NA")</f>
        <v>6.991935483870968</v>
      </c>
      <c r="J2751" t="str">
        <f>IF(shipments[[#This Row],[Order_Status]] = "Delivered","Yes","No")</f>
        <v>Yes</v>
      </c>
      <c r="K2751" t="str">
        <f>TEXT(shipments[[#This Row],[Shipdate]],"MMMM")</f>
        <v>July</v>
      </c>
      <c r="L2751">
        <f>YEAR(shipments[[#This Row],[Shipdate]])</f>
        <v>2023</v>
      </c>
    </row>
    <row r="2752" spans="1:12" x14ac:dyDescent="0.3">
      <c r="A2752" t="s">
        <v>2756</v>
      </c>
      <c r="B2752" t="s">
        <v>7945</v>
      </c>
      <c r="C2752" t="s">
        <v>7929</v>
      </c>
      <c r="D2752" t="s">
        <v>7937</v>
      </c>
      <c r="E2752" s="1">
        <v>45266</v>
      </c>
      <c r="F2752" s="6">
        <v>7470</v>
      </c>
      <c r="G2752">
        <v>680</v>
      </c>
      <c r="H2752" t="s">
        <v>3</v>
      </c>
      <c r="I2752">
        <f>IF(shipments[[#This Row],[Boxes]]&gt;0,shipments[[#This Row],[Amount]]/shipments[[#This Row],[Boxes]],"NA")</f>
        <v>10.985294117647058</v>
      </c>
      <c r="J2752" t="str">
        <f>IF(shipments[[#This Row],[Order_Status]] = "Delivered","Yes","No")</f>
        <v>Yes</v>
      </c>
      <c r="K2752" t="str">
        <f>TEXT(shipments[[#This Row],[Shipdate]],"MMMM")</f>
        <v>December</v>
      </c>
      <c r="L2752">
        <f>YEAR(shipments[[#This Row],[Shipdate]])</f>
        <v>2023</v>
      </c>
    </row>
    <row r="2753" spans="1:12" x14ac:dyDescent="0.3">
      <c r="A2753" t="s">
        <v>2757</v>
      </c>
      <c r="B2753" t="s">
        <v>7945</v>
      </c>
      <c r="C2753" t="s">
        <v>7929</v>
      </c>
      <c r="D2753" t="s">
        <v>7937</v>
      </c>
      <c r="E2753" s="1">
        <v>45202</v>
      </c>
      <c r="F2753" s="6">
        <v>2621.25</v>
      </c>
      <c r="G2753">
        <v>292</v>
      </c>
      <c r="H2753" t="s">
        <v>3</v>
      </c>
      <c r="I2753">
        <f>IF(shipments[[#This Row],[Boxes]]&gt;0,shipments[[#This Row],[Amount]]/shipments[[#This Row],[Boxes]],"NA")</f>
        <v>8.9768835616438363</v>
      </c>
      <c r="J2753" t="str">
        <f>IF(shipments[[#This Row],[Order_Status]] = "Delivered","Yes","No")</f>
        <v>Yes</v>
      </c>
      <c r="K2753" t="str">
        <f>TEXT(shipments[[#This Row],[Shipdate]],"MMMM")</f>
        <v>October</v>
      </c>
      <c r="L2753">
        <f>YEAR(shipments[[#This Row],[Shipdate]])</f>
        <v>2023</v>
      </c>
    </row>
    <row r="2754" spans="1:12" x14ac:dyDescent="0.3">
      <c r="A2754" s="21" t="s">
        <v>2758</v>
      </c>
      <c r="B2754" s="21" t="s">
        <v>7945</v>
      </c>
      <c r="C2754" s="21" t="s">
        <v>7929</v>
      </c>
      <c r="D2754" s="21" t="s">
        <v>7937</v>
      </c>
      <c r="E2754" s="22">
        <v>45555</v>
      </c>
      <c r="F2754" s="23">
        <v>4171.5</v>
      </c>
      <c r="G2754" s="21">
        <v>522</v>
      </c>
      <c r="H2754" s="21" t="s">
        <v>16</v>
      </c>
      <c r="I2754" s="21">
        <f>IF(shipments[[#This Row],[Boxes]]&gt;0,shipments[[#This Row],[Amount]]/shipments[[#This Row],[Boxes]],"NA")</f>
        <v>7.9913793103448274</v>
      </c>
      <c r="J2754" s="21" t="str">
        <f>IF(shipments[[#This Row],[Order_Status]] = "Delivered","Yes","No")</f>
        <v>No</v>
      </c>
      <c r="K2754" s="21" t="str">
        <f>TEXT(shipments[[#This Row],[Shipdate]],"MMMM")</f>
        <v>September</v>
      </c>
      <c r="L2754" s="21">
        <f>YEAR(shipments[[#This Row],[Shipdate]])</f>
        <v>2024</v>
      </c>
    </row>
    <row r="2755" spans="1:12" x14ac:dyDescent="0.3">
      <c r="A2755" t="s">
        <v>2759</v>
      </c>
      <c r="B2755" t="s">
        <v>7945</v>
      </c>
      <c r="C2755" t="s">
        <v>7930</v>
      </c>
      <c r="D2755" t="s">
        <v>7938</v>
      </c>
      <c r="E2755" s="1">
        <v>45342</v>
      </c>
      <c r="F2755" s="6">
        <v>1379.25</v>
      </c>
      <c r="G2755">
        <v>54</v>
      </c>
      <c r="H2755" t="s">
        <v>3</v>
      </c>
      <c r="I2755">
        <f>IF(shipments[[#This Row],[Boxes]]&gt;0,shipments[[#This Row],[Amount]]/shipments[[#This Row],[Boxes]],"NA")</f>
        <v>25.541666666666668</v>
      </c>
      <c r="J2755" t="str">
        <f>IF(shipments[[#This Row],[Order_Status]] = "Delivered","Yes","No")</f>
        <v>Yes</v>
      </c>
      <c r="K2755" t="str">
        <f>TEXT(shipments[[#This Row],[Shipdate]],"MMMM")</f>
        <v>February</v>
      </c>
      <c r="L2755">
        <f>YEAR(shipments[[#This Row],[Shipdate]])</f>
        <v>2024</v>
      </c>
    </row>
    <row r="2756" spans="1:12" x14ac:dyDescent="0.3">
      <c r="A2756" t="s">
        <v>2760</v>
      </c>
      <c r="B2756" t="s">
        <v>7945</v>
      </c>
      <c r="C2756" t="s">
        <v>7930</v>
      </c>
      <c r="D2756" t="s">
        <v>7938</v>
      </c>
      <c r="E2756" s="1">
        <v>45245</v>
      </c>
      <c r="F2756" s="6">
        <v>9076.5</v>
      </c>
      <c r="G2756">
        <v>350</v>
      </c>
      <c r="H2756" t="s">
        <v>3</v>
      </c>
      <c r="I2756">
        <f>IF(shipments[[#This Row],[Boxes]]&gt;0,shipments[[#This Row],[Amount]]/shipments[[#This Row],[Boxes]],"NA")</f>
        <v>25.932857142857141</v>
      </c>
      <c r="J2756" t="str">
        <f>IF(shipments[[#This Row],[Order_Status]] = "Delivered","Yes","No")</f>
        <v>Yes</v>
      </c>
      <c r="K2756" t="str">
        <f>TEXT(shipments[[#This Row],[Shipdate]],"MMMM")</f>
        <v>November</v>
      </c>
      <c r="L2756">
        <f>YEAR(shipments[[#This Row],[Shipdate]])</f>
        <v>2023</v>
      </c>
    </row>
    <row r="2757" spans="1:12" x14ac:dyDescent="0.3">
      <c r="A2757" t="s">
        <v>2761</v>
      </c>
      <c r="B2757" t="s">
        <v>7945</v>
      </c>
      <c r="C2757" t="s">
        <v>7931</v>
      </c>
      <c r="D2757" t="s">
        <v>7935</v>
      </c>
      <c r="E2757" s="1">
        <v>45219</v>
      </c>
      <c r="F2757" s="6">
        <v>2758.5</v>
      </c>
      <c r="G2757">
        <v>276</v>
      </c>
      <c r="H2757" t="s">
        <v>3</v>
      </c>
      <c r="I2757">
        <f>IF(shipments[[#This Row],[Boxes]]&gt;0,shipments[[#This Row],[Amount]]/shipments[[#This Row],[Boxes]],"NA")</f>
        <v>9.9945652173913047</v>
      </c>
      <c r="J2757" t="str">
        <f>IF(shipments[[#This Row],[Order_Status]] = "Delivered","Yes","No")</f>
        <v>Yes</v>
      </c>
      <c r="K2757" t="str">
        <f>TEXT(shipments[[#This Row],[Shipdate]],"MMMM")</f>
        <v>October</v>
      </c>
      <c r="L2757">
        <f>YEAR(shipments[[#This Row],[Shipdate]])</f>
        <v>2023</v>
      </c>
    </row>
    <row r="2758" spans="1:12" x14ac:dyDescent="0.3">
      <c r="A2758" t="s">
        <v>2762</v>
      </c>
      <c r="B2758" t="s">
        <v>7945</v>
      </c>
      <c r="C2758" t="s">
        <v>7931</v>
      </c>
      <c r="D2758" t="s">
        <v>7938</v>
      </c>
      <c r="E2758" s="1">
        <v>45317</v>
      </c>
      <c r="F2758" s="6">
        <v>9031.5</v>
      </c>
      <c r="G2758">
        <v>1129</v>
      </c>
      <c r="H2758" t="s">
        <v>3</v>
      </c>
      <c r="I2758">
        <f>IF(shipments[[#This Row],[Boxes]]&gt;0,shipments[[#This Row],[Amount]]/shipments[[#This Row],[Boxes]],"NA")</f>
        <v>7.9995571302037201</v>
      </c>
      <c r="J2758" t="str">
        <f>IF(shipments[[#This Row],[Order_Status]] = "Delivered","Yes","No")</f>
        <v>Yes</v>
      </c>
      <c r="K2758" t="str">
        <f>TEXT(shipments[[#This Row],[Shipdate]],"MMMM")</f>
        <v>January</v>
      </c>
      <c r="L2758">
        <f>YEAR(shipments[[#This Row],[Shipdate]])</f>
        <v>2024</v>
      </c>
    </row>
    <row r="2759" spans="1:12" x14ac:dyDescent="0.3">
      <c r="A2759" t="s">
        <v>2763</v>
      </c>
      <c r="B2759" t="s">
        <v>7945</v>
      </c>
      <c r="C2759" t="s">
        <v>7931</v>
      </c>
      <c r="D2759" t="s">
        <v>7937</v>
      </c>
      <c r="E2759" s="1">
        <v>45104</v>
      </c>
      <c r="F2759" s="6">
        <v>504</v>
      </c>
      <c r="G2759">
        <v>42</v>
      </c>
      <c r="H2759" t="s">
        <v>3</v>
      </c>
      <c r="I2759">
        <f>IF(shipments[[#This Row],[Boxes]]&gt;0,shipments[[#This Row],[Amount]]/shipments[[#This Row],[Boxes]],"NA")</f>
        <v>12</v>
      </c>
      <c r="J2759" t="str">
        <f>IF(shipments[[#This Row],[Order_Status]] = "Delivered","Yes","No")</f>
        <v>Yes</v>
      </c>
      <c r="K2759" t="str">
        <f>TEXT(shipments[[#This Row],[Shipdate]],"MMMM")</f>
        <v>June</v>
      </c>
      <c r="L2759">
        <f>YEAR(shipments[[#This Row],[Shipdate]])</f>
        <v>2023</v>
      </c>
    </row>
    <row r="2760" spans="1:12" x14ac:dyDescent="0.3">
      <c r="A2760" s="21" t="s">
        <v>2764</v>
      </c>
      <c r="B2760" s="21" t="s">
        <v>7945</v>
      </c>
      <c r="C2760" s="21" t="s">
        <v>7931</v>
      </c>
      <c r="D2760" s="21" t="s">
        <v>7939</v>
      </c>
      <c r="E2760" s="22">
        <v>45551</v>
      </c>
      <c r="F2760" s="23">
        <v>5094</v>
      </c>
      <c r="G2760" s="21">
        <v>566</v>
      </c>
      <c r="H2760" s="21" t="s">
        <v>16</v>
      </c>
      <c r="I2760" s="21">
        <f>IF(shipments[[#This Row],[Boxes]]&gt;0,shipments[[#This Row],[Amount]]/shipments[[#This Row],[Boxes]],"NA")</f>
        <v>9</v>
      </c>
      <c r="J2760" s="21" t="str">
        <f>IF(shipments[[#This Row],[Order_Status]] = "Delivered","Yes","No")</f>
        <v>No</v>
      </c>
      <c r="K2760" s="21" t="str">
        <f>TEXT(shipments[[#This Row],[Shipdate]],"MMMM")</f>
        <v>September</v>
      </c>
      <c r="L2760" s="21">
        <f>YEAR(shipments[[#This Row],[Shipdate]])</f>
        <v>2024</v>
      </c>
    </row>
    <row r="2761" spans="1:12" x14ac:dyDescent="0.3">
      <c r="A2761" t="s">
        <v>2765</v>
      </c>
      <c r="B2761" t="s">
        <v>7945</v>
      </c>
      <c r="C2761" t="s">
        <v>7932</v>
      </c>
      <c r="D2761" t="s">
        <v>7934</v>
      </c>
      <c r="E2761" s="1">
        <v>44957</v>
      </c>
      <c r="F2761" s="6">
        <v>9508.5</v>
      </c>
      <c r="G2761">
        <v>1359</v>
      </c>
      <c r="H2761" t="s">
        <v>3</v>
      </c>
      <c r="I2761">
        <f>IF(shipments[[#This Row],[Boxes]]&gt;0,shipments[[#This Row],[Amount]]/shipments[[#This Row],[Boxes]],"NA")</f>
        <v>6.9966887417218544</v>
      </c>
      <c r="J2761" t="str">
        <f>IF(shipments[[#This Row],[Order_Status]] = "Delivered","Yes","No")</f>
        <v>Yes</v>
      </c>
      <c r="K2761" t="str">
        <f>TEXT(shipments[[#This Row],[Shipdate]],"MMMM")</f>
        <v>January</v>
      </c>
      <c r="L2761">
        <f>YEAR(shipments[[#This Row],[Shipdate]])</f>
        <v>2023</v>
      </c>
    </row>
    <row r="2762" spans="1:12" x14ac:dyDescent="0.3">
      <c r="A2762" t="s">
        <v>2766</v>
      </c>
      <c r="B2762" t="s">
        <v>7945</v>
      </c>
      <c r="C2762" t="s">
        <v>7932</v>
      </c>
      <c r="D2762" t="s">
        <v>7935</v>
      </c>
      <c r="E2762" s="1">
        <v>45041</v>
      </c>
      <c r="F2762" s="6">
        <v>1059.75</v>
      </c>
      <c r="G2762">
        <v>106</v>
      </c>
      <c r="H2762" t="s">
        <v>3</v>
      </c>
      <c r="I2762">
        <f>IF(shipments[[#This Row],[Boxes]]&gt;0,shipments[[#This Row],[Amount]]/shipments[[#This Row],[Boxes]],"NA")</f>
        <v>9.9976415094339615</v>
      </c>
      <c r="J2762" t="str">
        <f>IF(shipments[[#This Row],[Order_Status]] = "Delivered","Yes","No")</f>
        <v>Yes</v>
      </c>
      <c r="K2762" t="str">
        <f>TEXT(shipments[[#This Row],[Shipdate]],"MMMM")</f>
        <v>April</v>
      </c>
      <c r="L2762">
        <f>YEAR(shipments[[#This Row],[Shipdate]])</f>
        <v>2023</v>
      </c>
    </row>
    <row r="2763" spans="1:12" x14ac:dyDescent="0.3">
      <c r="A2763" t="s">
        <v>2767</v>
      </c>
      <c r="B2763" t="s">
        <v>7945</v>
      </c>
      <c r="C2763" t="s">
        <v>7933</v>
      </c>
      <c r="D2763" t="s">
        <v>7934</v>
      </c>
      <c r="E2763" s="1">
        <v>44957</v>
      </c>
      <c r="F2763" s="6">
        <v>5028.75</v>
      </c>
      <c r="G2763">
        <v>229</v>
      </c>
      <c r="H2763" t="s">
        <v>3</v>
      </c>
      <c r="I2763">
        <f>IF(shipments[[#This Row],[Boxes]]&gt;0,shipments[[#This Row],[Amount]]/shipments[[#This Row],[Boxes]],"NA")</f>
        <v>21.959606986899562</v>
      </c>
      <c r="J2763" t="str">
        <f>IF(shipments[[#This Row],[Order_Status]] = "Delivered","Yes","No")</f>
        <v>Yes</v>
      </c>
      <c r="K2763" t="str">
        <f>TEXT(shipments[[#This Row],[Shipdate]],"MMMM")</f>
        <v>January</v>
      </c>
      <c r="L2763">
        <f>YEAR(shipments[[#This Row],[Shipdate]])</f>
        <v>2023</v>
      </c>
    </row>
    <row r="2764" spans="1:12" x14ac:dyDescent="0.3">
      <c r="A2764" t="s">
        <v>2768</v>
      </c>
      <c r="B2764" t="s">
        <v>7945</v>
      </c>
      <c r="C2764" t="s">
        <v>7933</v>
      </c>
      <c r="D2764" t="s">
        <v>7936</v>
      </c>
      <c r="E2764" s="1">
        <v>45471</v>
      </c>
      <c r="F2764" s="6">
        <v>10674</v>
      </c>
      <c r="G2764">
        <v>486</v>
      </c>
      <c r="H2764" t="s">
        <v>3</v>
      </c>
      <c r="I2764">
        <f>IF(shipments[[#This Row],[Boxes]]&gt;0,shipments[[#This Row],[Amount]]/shipments[[#This Row],[Boxes]],"NA")</f>
        <v>21.962962962962962</v>
      </c>
      <c r="J2764" t="str">
        <f>IF(shipments[[#This Row],[Order_Status]] = "Delivered","Yes","No")</f>
        <v>Yes</v>
      </c>
      <c r="K2764" t="str">
        <f>TEXT(shipments[[#This Row],[Shipdate]],"MMMM")</f>
        <v>June</v>
      </c>
      <c r="L2764">
        <f>YEAR(shipments[[#This Row],[Shipdate]])</f>
        <v>2024</v>
      </c>
    </row>
    <row r="2765" spans="1:12" x14ac:dyDescent="0.3">
      <c r="A2765" t="s">
        <v>2769</v>
      </c>
      <c r="B2765" t="s">
        <v>7945</v>
      </c>
      <c r="C2765" t="s">
        <v>7933</v>
      </c>
      <c r="D2765" t="s">
        <v>7934</v>
      </c>
      <c r="E2765" s="1">
        <v>45233</v>
      </c>
      <c r="F2765" s="6">
        <v>3282.75</v>
      </c>
      <c r="G2765">
        <v>173</v>
      </c>
      <c r="H2765" t="s">
        <v>3</v>
      </c>
      <c r="I2765">
        <f>IF(shipments[[#This Row],[Boxes]]&gt;0,shipments[[#This Row],[Amount]]/shipments[[#This Row],[Boxes]],"NA")</f>
        <v>18.97543352601156</v>
      </c>
      <c r="J2765" t="str">
        <f>IF(shipments[[#This Row],[Order_Status]] = "Delivered","Yes","No")</f>
        <v>Yes</v>
      </c>
      <c r="K2765" t="str">
        <f>TEXT(shipments[[#This Row],[Shipdate]],"MMMM")</f>
        <v>November</v>
      </c>
      <c r="L2765">
        <f>YEAR(shipments[[#This Row],[Shipdate]])</f>
        <v>2023</v>
      </c>
    </row>
    <row r="2766" spans="1:12" x14ac:dyDescent="0.3">
      <c r="A2766" t="s">
        <v>2770</v>
      </c>
      <c r="B2766" t="s">
        <v>7945</v>
      </c>
      <c r="C2766" t="s">
        <v>7933</v>
      </c>
      <c r="D2766" t="s">
        <v>7938</v>
      </c>
      <c r="E2766" s="1">
        <v>44967</v>
      </c>
      <c r="F2766" s="6">
        <v>9531</v>
      </c>
      <c r="G2766">
        <v>477</v>
      </c>
      <c r="H2766" t="s">
        <v>3</v>
      </c>
      <c r="I2766">
        <f>IF(shipments[[#This Row],[Boxes]]&gt;0,shipments[[#This Row],[Amount]]/shipments[[#This Row],[Boxes]],"NA")</f>
        <v>19.981132075471699</v>
      </c>
      <c r="J2766" t="str">
        <f>IF(shipments[[#This Row],[Order_Status]] = "Delivered","Yes","No")</f>
        <v>Yes</v>
      </c>
      <c r="K2766" t="str">
        <f>TEXT(shipments[[#This Row],[Shipdate]],"MMMM")</f>
        <v>February</v>
      </c>
      <c r="L2766">
        <f>YEAR(shipments[[#This Row],[Shipdate]])</f>
        <v>2023</v>
      </c>
    </row>
    <row r="2767" spans="1:12" x14ac:dyDescent="0.3">
      <c r="A2767" t="s">
        <v>2771</v>
      </c>
      <c r="B2767" t="s">
        <v>7945</v>
      </c>
      <c r="C2767" t="s">
        <v>7912</v>
      </c>
      <c r="D2767" t="s">
        <v>7935</v>
      </c>
      <c r="E2767" s="1">
        <v>45233</v>
      </c>
      <c r="F2767" s="6">
        <v>220.5</v>
      </c>
      <c r="G2767">
        <v>15</v>
      </c>
      <c r="H2767" t="s">
        <v>3</v>
      </c>
      <c r="I2767">
        <f>IF(shipments[[#This Row],[Boxes]]&gt;0,shipments[[#This Row],[Amount]]/shipments[[#This Row],[Boxes]],"NA")</f>
        <v>14.7</v>
      </c>
      <c r="J2767" t="str">
        <f>IF(shipments[[#This Row],[Order_Status]] = "Delivered","Yes","No")</f>
        <v>Yes</v>
      </c>
      <c r="K2767" t="str">
        <f>TEXT(shipments[[#This Row],[Shipdate]],"MMMM")</f>
        <v>November</v>
      </c>
      <c r="L2767">
        <f>YEAR(shipments[[#This Row],[Shipdate]])</f>
        <v>2023</v>
      </c>
    </row>
    <row r="2768" spans="1:12" x14ac:dyDescent="0.3">
      <c r="A2768" t="s">
        <v>2772</v>
      </c>
      <c r="B2768" t="s">
        <v>7945</v>
      </c>
      <c r="C2768" t="s">
        <v>7912</v>
      </c>
      <c r="D2768" t="s">
        <v>7934</v>
      </c>
      <c r="E2768" s="1">
        <v>45114</v>
      </c>
      <c r="F2768" s="6">
        <v>17604</v>
      </c>
      <c r="G2768">
        <v>1258</v>
      </c>
      <c r="H2768" t="s">
        <v>3</v>
      </c>
      <c r="I2768">
        <f>IF(shipments[[#This Row],[Boxes]]&gt;0,shipments[[#This Row],[Amount]]/shipments[[#This Row],[Boxes]],"NA")</f>
        <v>13.993640699523052</v>
      </c>
      <c r="J2768" t="str">
        <f>IF(shipments[[#This Row],[Order_Status]] = "Delivered","Yes","No")</f>
        <v>Yes</v>
      </c>
      <c r="K2768" t="str">
        <f>TEXT(shipments[[#This Row],[Shipdate]],"MMMM")</f>
        <v>July</v>
      </c>
      <c r="L2768">
        <f>YEAR(shipments[[#This Row],[Shipdate]])</f>
        <v>2023</v>
      </c>
    </row>
    <row r="2769" spans="1:12" x14ac:dyDescent="0.3">
      <c r="A2769" t="s">
        <v>2773</v>
      </c>
      <c r="B2769" t="s">
        <v>7945</v>
      </c>
      <c r="C2769" t="s">
        <v>7912</v>
      </c>
      <c r="D2769" t="s">
        <v>7939</v>
      </c>
      <c r="E2769" s="1">
        <v>45282</v>
      </c>
      <c r="F2769" s="6">
        <v>382.5</v>
      </c>
      <c r="G2769">
        <v>28</v>
      </c>
      <c r="H2769" t="s">
        <v>3</v>
      </c>
      <c r="I2769">
        <f>IF(shipments[[#This Row],[Boxes]]&gt;0,shipments[[#This Row],[Amount]]/shipments[[#This Row],[Boxes]],"NA")</f>
        <v>13.660714285714286</v>
      </c>
      <c r="J2769" t="str">
        <f>IF(shipments[[#This Row],[Order_Status]] = "Delivered","Yes","No")</f>
        <v>Yes</v>
      </c>
      <c r="K2769" t="str">
        <f>TEXT(shipments[[#This Row],[Shipdate]],"MMMM")</f>
        <v>December</v>
      </c>
      <c r="L2769">
        <f>YEAR(shipments[[#This Row],[Shipdate]])</f>
        <v>2023</v>
      </c>
    </row>
    <row r="2770" spans="1:12" x14ac:dyDescent="0.3">
      <c r="A2770" t="s">
        <v>2774</v>
      </c>
      <c r="B2770" t="s">
        <v>7945</v>
      </c>
      <c r="C2770" t="s">
        <v>7912</v>
      </c>
      <c r="D2770" t="s">
        <v>7934</v>
      </c>
      <c r="E2770" s="1">
        <v>45127</v>
      </c>
      <c r="F2770" s="6">
        <v>1986.75</v>
      </c>
      <c r="G2770">
        <v>125</v>
      </c>
      <c r="H2770" t="s">
        <v>3</v>
      </c>
      <c r="I2770">
        <f>IF(shipments[[#This Row],[Boxes]]&gt;0,shipments[[#This Row],[Amount]]/shipments[[#This Row],[Boxes]],"NA")</f>
        <v>15.894</v>
      </c>
      <c r="J2770" t="str">
        <f>IF(shipments[[#This Row],[Order_Status]] = "Delivered","Yes","No")</f>
        <v>Yes</v>
      </c>
      <c r="K2770" t="str">
        <f>TEXT(shipments[[#This Row],[Shipdate]],"MMMM")</f>
        <v>July</v>
      </c>
      <c r="L2770">
        <f>YEAR(shipments[[#This Row],[Shipdate]])</f>
        <v>2023</v>
      </c>
    </row>
    <row r="2771" spans="1:12" x14ac:dyDescent="0.3">
      <c r="A2771" t="s">
        <v>2775</v>
      </c>
      <c r="B2771" t="s">
        <v>7945</v>
      </c>
      <c r="C2771" t="s">
        <v>7915</v>
      </c>
      <c r="D2771" t="s">
        <v>7938</v>
      </c>
      <c r="E2771" s="1">
        <v>45278</v>
      </c>
      <c r="F2771" s="6">
        <v>3217.5</v>
      </c>
      <c r="G2771">
        <v>537</v>
      </c>
      <c r="H2771" t="s">
        <v>3</v>
      </c>
      <c r="I2771">
        <f>IF(shipments[[#This Row],[Boxes]]&gt;0,shipments[[#This Row],[Amount]]/shipments[[#This Row],[Boxes]],"NA")</f>
        <v>5.9916201117318435</v>
      </c>
      <c r="J2771" t="str">
        <f>IF(shipments[[#This Row],[Order_Status]] = "Delivered","Yes","No")</f>
        <v>Yes</v>
      </c>
      <c r="K2771" t="str">
        <f>TEXT(shipments[[#This Row],[Shipdate]],"MMMM")</f>
        <v>December</v>
      </c>
      <c r="L2771">
        <f>YEAR(shipments[[#This Row],[Shipdate]])</f>
        <v>2023</v>
      </c>
    </row>
    <row r="2772" spans="1:12" x14ac:dyDescent="0.3">
      <c r="A2772" t="s">
        <v>2776</v>
      </c>
      <c r="B2772" t="s">
        <v>7945</v>
      </c>
      <c r="C2772" t="s">
        <v>7915</v>
      </c>
      <c r="D2772" t="s">
        <v>7936</v>
      </c>
      <c r="E2772" s="1">
        <v>45211</v>
      </c>
      <c r="F2772" s="6">
        <v>5143.5</v>
      </c>
      <c r="G2772">
        <v>1029</v>
      </c>
      <c r="H2772" t="s">
        <v>3</v>
      </c>
      <c r="I2772">
        <f>IF(shipments[[#This Row],[Boxes]]&gt;0,shipments[[#This Row],[Amount]]/shipments[[#This Row],[Boxes]],"NA")</f>
        <v>4.9985422740524781</v>
      </c>
      <c r="J2772" t="str">
        <f>IF(shipments[[#This Row],[Order_Status]] = "Delivered","Yes","No")</f>
        <v>Yes</v>
      </c>
      <c r="K2772" t="str">
        <f>TEXT(shipments[[#This Row],[Shipdate]],"MMMM")</f>
        <v>October</v>
      </c>
      <c r="L2772">
        <f>YEAR(shipments[[#This Row],[Shipdate]])</f>
        <v>2023</v>
      </c>
    </row>
    <row r="2773" spans="1:12" x14ac:dyDescent="0.3">
      <c r="A2773" t="s">
        <v>2777</v>
      </c>
      <c r="B2773" t="s">
        <v>7945</v>
      </c>
      <c r="C2773" t="s">
        <v>7915</v>
      </c>
      <c r="D2773" t="s">
        <v>7938</v>
      </c>
      <c r="E2773" s="1">
        <v>45323</v>
      </c>
      <c r="F2773" s="6">
        <v>14735.25</v>
      </c>
      <c r="G2773">
        <v>2106</v>
      </c>
      <c r="H2773" t="s">
        <v>3</v>
      </c>
      <c r="I2773">
        <f>IF(shipments[[#This Row],[Boxes]]&gt;0,shipments[[#This Row],[Amount]]/shipments[[#This Row],[Boxes]],"NA")</f>
        <v>6.9967948717948714</v>
      </c>
      <c r="J2773" t="str">
        <f>IF(shipments[[#This Row],[Order_Status]] = "Delivered","Yes","No")</f>
        <v>Yes</v>
      </c>
      <c r="K2773" t="str">
        <f>TEXT(shipments[[#This Row],[Shipdate]],"MMMM")</f>
        <v>February</v>
      </c>
      <c r="L2773">
        <f>YEAR(shipments[[#This Row],[Shipdate]])</f>
        <v>2024</v>
      </c>
    </row>
    <row r="2774" spans="1:12" x14ac:dyDescent="0.3">
      <c r="A2774" s="21" t="s">
        <v>2778</v>
      </c>
      <c r="B2774" s="21" t="s">
        <v>7945</v>
      </c>
      <c r="C2774" s="21" t="s">
        <v>7915</v>
      </c>
      <c r="D2774" s="21" t="s">
        <v>7934</v>
      </c>
      <c r="E2774" s="22">
        <v>45196</v>
      </c>
      <c r="F2774" s="23">
        <v>8604</v>
      </c>
      <c r="G2774" s="21">
        <v>1721</v>
      </c>
      <c r="H2774" s="21" t="s">
        <v>25</v>
      </c>
      <c r="I2774" s="21">
        <f>IF(shipments[[#This Row],[Boxes]]&gt;0,shipments[[#This Row],[Amount]]/shipments[[#This Row],[Boxes]],"NA")</f>
        <v>4.9994189424753053</v>
      </c>
      <c r="J2774" s="21" t="str">
        <f>IF(shipments[[#This Row],[Order_Status]] = "Delivered","Yes","No")</f>
        <v>No</v>
      </c>
      <c r="K2774" s="21" t="str">
        <f>TEXT(shipments[[#This Row],[Shipdate]],"MMMM")</f>
        <v>September</v>
      </c>
      <c r="L2774" s="21">
        <f>YEAR(shipments[[#This Row],[Shipdate]])</f>
        <v>2023</v>
      </c>
    </row>
    <row r="2775" spans="1:12" x14ac:dyDescent="0.3">
      <c r="A2775" t="s">
        <v>2779</v>
      </c>
      <c r="B2775" t="s">
        <v>7945</v>
      </c>
      <c r="C2775" t="s">
        <v>7915</v>
      </c>
      <c r="D2775" t="s">
        <v>7937</v>
      </c>
      <c r="E2775" s="1">
        <v>45113</v>
      </c>
      <c r="F2775" s="6">
        <v>4227.75</v>
      </c>
      <c r="G2775">
        <v>470</v>
      </c>
      <c r="H2775" t="s">
        <v>3</v>
      </c>
      <c r="I2775">
        <f>IF(shipments[[#This Row],[Boxes]]&gt;0,shipments[[#This Row],[Amount]]/shipments[[#This Row],[Boxes]],"NA")</f>
        <v>8.9952127659574472</v>
      </c>
      <c r="J2775" t="str">
        <f>IF(shipments[[#This Row],[Order_Status]] = "Delivered","Yes","No")</f>
        <v>Yes</v>
      </c>
      <c r="K2775" t="str">
        <f>TEXT(shipments[[#This Row],[Shipdate]],"MMMM")</f>
        <v>July</v>
      </c>
      <c r="L2775">
        <f>YEAR(shipments[[#This Row],[Shipdate]])</f>
        <v>2023</v>
      </c>
    </row>
    <row r="2776" spans="1:12" x14ac:dyDescent="0.3">
      <c r="A2776" t="s">
        <v>2780</v>
      </c>
      <c r="B2776" t="s">
        <v>7945</v>
      </c>
      <c r="C2776" t="s">
        <v>7915</v>
      </c>
      <c r="D2776" t="s">
        <v>7939</v>
      </c>
      <c r="E2776" s="1">
        <v>45054</v>
      </c>
      <c r="F2776" s="6">
        <v>6885</v>
      </c>
      <c r="G2776">
        <v>1148</v>
      </c>
      <c r="H2776" t="s">
        <v>3</v>
      </c>
      <c r="I2776">
        <f>IF(shipments[[#This Row],[Boxes]]&gt;0,shipments[[#This Row],[Amount]]/shipments[[#This Row],[Boxes]],"NA")</f>
        <v>5.9973867595818815</v>
      </c>
      <c r="J2776" t="str">
        <f>IF(shipments[[#This Row],[Order_Status]] = "Delivered","Yes","No")</f>
        <v>Yes</v>
      </c>
      <c r="K2776" t="str">
        <f>TEXT(shipments[[#This Row],[Shipdate]],"MMMM")</f>
        <v>May</v>
      </c>
      <c r="L2776">
        <f>YEAR(shipments[[#This Row],[Shipdate]])</f>
        <v>2023</v>
      </c>
    </row>
    <row r="2777" spans="1:12" x14ac:dyDescent="0.3">
      <c r="A2777" t="s">
        <v>2781</v>
      </c>
      <c r="B2777" t="s">
        <v>7945</v>
      </c>
      <c r="C2777" t="s">
        <v>7916</v>
      </c>
      <c r="D2777" t="s">
        <v>7935</v>
      </c>
      <c r="E2777" s="1">
        <v>45117</v>
      </c>
      <c r="F2777" s="6">
        <v>2081.25</v>
      </c>
      <c r="G2777">
        <v>417</v>
      </c>
      <c r="H2777" t="s">
        <v>3</v>
      </c>
      <c r="I2777">
        <f>IF(shipments[[#This Row],[Boxes]]&gt;0,shipments[[#This Row],[Amount]]/shipments[[#This Row],[Boxes]],"NA")</f>
        <v>4.9910071942446042</v>
      </c>
      <c r="J2777" t="str">
        <f>IF(shipments[[#This Row],[Order_Status]] = "Delivered","Yes","No")</f>
        <v>Yes</v>
      </c>
      <c r="K2777" t="str">
        <f>TEXT(shipments[[#This Row],[Shipdate]],"MMMM")</f>
        <v>July</v>
      </c>
      <c r="L2777">
        <f>YEAR(shipments[[#This Row],[Shipdate]])</f>
        <v>2023</v>
      </c>
    </row>
    <row r="2778" spans="1:12" x14ac:dyDescent="0.3">
      <c r="A2778" t="s">
        <v>2782</v>
      </c>
      <c r="B2778" t="s">
        <v>7945</v>
      </c>
      <c r="C2778" t="s">
        <v>7916</v>
      </c>
      <c r="D2778" t="s">
        <v>7938</v>
      </c>
      <c r="E2778" s="1">
        <v>45121</v>
      </c>
      <c r="F2778" s="6">
        <v>4439.25</v>
      </c>
      <c r="G2778">
        <v>555</v>
      </c>
      <c r="H2778" t="s">
        <v>3</v>
      </c>
      <c r="I2778">
        <f>IF(shipments[[#This Row],[Boxes]]&gt;0,shipments[[#This Row],[Amount]]/shipments[[#This Row],[Boxes]],"NA")</f>
        <v>7.9986486486486488</v>
      </c>
      <c r="J2778" t="str">
        <f>IF(shipments[[#This Row],[Order_Status]] = "Delivered","Yes","No")</f>
        <v>Yes</v>
      </c>
      <c r="K2778" t="str">
        <f>TEXT(shipments[[#This Row],[Shipdate]],"MMMM")</f>
        <v>July</v>
      </c>
      <c r="L2778">
        <f>YEAR(shipments[[#This Row],[Shipdate]])</f>
        <v>2023</v>
      </c>
    </row>
    <row r="2779" spans="1:12" x14ac:dyDescent="0.3">
      <c r="A2779" t="s">
        <v>2783</v>
      </c>
      <c r="B2779" t="s">
        <v>7945</v>
      </c>
      <c r="C2779" t="s">
        <v>7916</v>
      </c>
      <c r="D2779" t="s">
        <v>7934</v>
      </c>
      <c r="E2779" s="1">
        <v>45223</v>
      </c>
      <c r="F2779" s="6">
        <v>519.75</v>
      </c>
      <c r="G2779">
        <v>58</v>
      </c>
      <c r="H2779" t="s">
        <v>3</v>
      </c>
      <c r="I2779">
        <f>IF(shipments[[#This Row],[Boxes]]&gt;0,shipments[[#This Row],[Amount]]/shipments[[#This Row],[Boxes]],"NA")</f>
        <v>8.9612068965517242</v>
      </c>
      <c r="J2779" t="str">
        <f>IF(shipments[[#This Row],[Order_Status]] = "Delivered","Yes","No")</f>
        <v>Yes</v>
      </c>
      <c r="K2779" t="str">
        <f>TEXT(shipments[[#This Row],[Shipdate]],"MMMM")</f>
        <v>October</v>
      </c>
      <c r="L2779">
        <f>YEAR(shipments[[#This Row],[Shipdate]])</f>
        <v>2023</v>
      </c>
    </row>
    <row r="2780" spans="1:12" x14ac:dyDescent="0.3">
      <c r="A2780" t="s">
        <v>2784</v>
      </c>
      <c r="B2780" t="s">
        <v>7945</v>
      </c>
      <c r="C2780" t="s">
        <v>7916</v>
      </c>
      <c r="D2780" t="s">
        <v>7938</v>
      </c>
      <c r="E2780" s="1">
        <v>45266</v>
      </c>
      <c r="F2780" s="6">
        <v>1154.25</v>
      </c>
      <c r="G2780">
        <v>231</v>
      </c>
      <c r="H2780" t="s">
        <v>3</v>
      </c>
      <c r="I2780">
        <f>IF(shipments[[#This Row],[Boxes]]&gt;0,shipments[[#This Row],[Amount]]/shipments[[#This Row],[Boxes]],"NA")</f>
        <v>4.9967532467532472</v>
      </c>
      <c r="J2780" t="str">
        <f>IF(shipments[[#This Row],[Order_Status]] = "Delivered","Yes","No")</f>
        <v>Yes</v>
      </c>
      <c r="K2780" t="str">
        <f>TEXT(shipments[[#This Row],[Shipdate]],"MMMM")</f>
        <v>December</v>
      </c>
      <c r="L2780">
        <f>YEAR(shipments[[#This Row],[Shipdate]])</f>
        <v>2023</v>
      </c>
    </row>
    <row r="2781" spans="1:12" x14ac:dyDescent="0.3">
      <c r="A2781" t="s">
        <v>2785</v>
      </c>
      <c r="B2781" t="s">
        <v>7945</v>
      </c>
      <c r="C2781" t="s">
        <v>7916</v>
      </c>
      <c r="D2781" t="s">
        <v>7934</v>
      </c>
      <c r="E2781" s="1">
        <v>45009</v>
      </c>
      <c r="F2781" s="6">
        <v>1228.5</v>
      </c>
      <c r="G2781">
        <v>176</v>
      </c>
      <c r="H2781" t="s">
        <v>3</v>
      </c>
      <c r="I2781">
        <f>IF(shipments[[#This Row],[Boxes]]&gt;0,shipments[[#This Row],[Amount]]/shipments[[#This Row],[Boxes]],"NA")</f>
        <v>6.9801136363636367</v>
      </c>
      <c r="J2781" t="str">
        <f>IF(shipments[[#This Row],[Order_Status]] = "Delivered","Yes","No")</f>
        <v>Yes</v>
      </c>
      <c r="K2781" t="str">
        <f>TEXT(shipments[[#This Row],[Shipdate]],"MMMM")</f>
        <v>March</v>
      </c>
      <c r="L2781">
        <f>YEAR(shipments[[#This Row],[Shipdate]])</f>
        <v>2023</v>
      </c>
    </row>
    <row r="2782" spans="1:12" x14ac:dyDescent="0.3">
      <c r="A2782" t="s">
        <v>2786</v>
      </c>
      <c r="B2782" t="s">
        <v>7945</v>
      </c>
      <c r="C2782" t="s">
        <v>7916</v>
      </c>
      <c r="D2782" t="s">
        <v>7939</v>
      </c>
      <c r="E2782" s="1">
        <v>45308</v>
      </c>
      <c r="F2782" s="6">
        <v>3669.75</v>
      </c>
      <c r="G2782">
        <v>612</v>
      </c>
      <c r="H2782" t="s">
        <v>3</v>
      </c>
      <c r="I2782">
        <f>IF(shipments[[#This Row],[Boxes]]&gt;0,shipments[[#This Row],[Amount]]/shipments[[#This Row],[Boxes]],"NA")</f>
        <v>5.9963235294117645</v>
      </c>
      <c r="J2782" t="str">
        <f>IF(shipments[[#This Row],[Order_Status]] = "Delivered","Yes","No")</f>
        <v>Yes</v>
      </c>
      <c r="K2782" t="str">
        <f>TEXT(shipments[[#This Row],[Shipdate]],"MMMM")</f>
        <v>January</v>
      </c>
      <c r="L2782">
        <f>YEAR(shipments[[#This Row],[Shipdate]])</f>
        <v>2024</v>
      </c>
    </row>
    <row r="2783" spans="1:12" x14ac:dyDescent="0.3">
      <c r="A2783" t="s">
        <v>2787</v>
      </c>
      <c r="B2783" t="s">
        <v>7945</v>
      </c>
      <c r="C2783" t="s">
        <v>7917</v>
      </c>
      <c r="D2783" t="s">
        <v>7937</v>
      </c>
      <c r="E2783" s="1">
        <v>45266</v>
      </c>
      <c r="F2783" s="6">
        <v>5343.75</v>
      </c>
      <c r="G2783">
        <v>191</v>
      </c>
      <c r="H2783" t="s">
        <v>3</v>
      </c>
      <c r="I2783">
        <f>IF(shipments[[#This Row],[Boxes]]&gt;0,shipments[[#This Row],[Amount]]/shipments[[#This Row],[Boxes]],"NA")</f>
        <v>27.977748691099478</v>
      </c>
      <c r="J2783" t="str">
        <f>IF(shipments[[#This Row],[Order_Status]] = "Delivered","Yes","No")</f>
        <v>Yes</v>
      </c>
      <c r="K2783" t="str">
        <f>TEXT(shipments[[#This Row],[Shipdate]],"MMMM")</f>
        <v>December</v>
      </c>
      <c r="L2783">
        <f>YEAR(shipments[[#This Row],[Shipdate]])</f>
        <v>2023</v>
      </c>
    </row>
    <row r="2784" spans="1:12" x14ac:dyDescent="0.3">
      <c r="A2784" t="s">
        <v>2788</v>
      </c>
      <c r="B2784" t="s">
        <v>7945</v>
      </c>
      <c r="C2784" t="s">
        <v>7918</v>
      </c>
      <c r="D2784" t="s">
        <v>7939</v>
      </c>
      <c r="E2784" s="1">
        <v>45188</v>
      </c>
      <c r="F2784" s="6">
        <v>5841</v>
      </c>
      <c r="G2784">
        <v>244</v>
      </c>
      <c r="H2784" t="s">
        <v>3</v>
      </c>
      <c r="I2784">
        <f>IF(shipments[[#This Row],[Boxes]]&gt;0,shipments[[#This Row],[Amount]]/shipments[[#This Row],[Boxes]],"NA")</f>
        <v>23.938524590163933</v>
      </c>
      <c r="J2784" t="str">
        <f>IF(shipments[[#This Row],[Order_Status]] = "Delivered","Yes","No")</f>
        <v>Yes</v>
      </c>
      <c r="K2784" t="str">
        <f>TEXT(shipments[[#This Row],[Shipdate]],"MMMM")</f>
        <v>September</v>
      </c>
      <c r="L2784">
        <f>YEAR(shipments[[#This Row],[Shipdate]])</f>
        <v>2023</v>
      </c>
    </row>
    <row r="2785" spans="1:12" x14ac:dyDescent="0.3">
      <c r="A2785" t="s">
        <v>2789</v>
      </c>
      <c r="B2785" t="s">
        <v>7945</v>
      </c>
      <c r="C2785" t="s">
        <v>7918</v>
      </c>
      <c r="D2785" t="s">
        <v>7939</v>
      </c>
      <c r="E2785" s="1">
        <v>45327</v>
      </c>
      <c r="F2785" s="6">
        <v>5829.75</v>
      </c>
      <c r="G2785">
        <v>225</v>
      </c>
      <c r="H2785" t="s">
        <v>3</v>
      </c>
      <c r="I2785">
        <f>IF(shipments[[#This Row],[Boxes]]&gt;0,shipments[[#This Row],[Amount]]/shipments[[#This Row],[Boxes]],"NA")</f>
        <v>25.91</v>
      </c>
      <c r="J2785" t="str">
        <f>IF(shipments[[#This Row],[Order_Status]] = "Delivered","Yes","No")</f>
        <v>Yes</v>
      </c>
      <c r="K2785" t="str">
        <f>TEXT(shipments[[#This Row],[Shipdate]],"MMMM")</f>
        <v>February</v>
      </c>
      <c r="L2785">
        <f>YEAR(shipments[[#This Row],[Shipdate]])</f>
        <v>2024</v>
      </c>
    </row>
    <row r="2786" spans="1:12" x14ac:dyDescent="0.3">
      <c r="A2786" t="s">
        <v>2790</v>
      </c>
      <c r="B2786" t="s">
        <v>7945</v>
      </c>
      <c r="C2786" t="s">
        <v>7918</v>
      </c>
      <c r="D2786" t="s">
        <v>7936</v>
      </c>
      <c r="E2786" s="1">
        <v>45335</v>
      </c>
      <c r="F2786" s="6">
        <v>5559.75</v>
      </c>
      <c r="G2786">
        <v>206</v>
      </c>
      <c r="H2786" t="s">
        <v>3</v>
      </c>
      <c r="I2786">
        <f>IF(shipments[[#This Row],[Boxes]]&gt;0,shipments[[#This Row],[Amount]]/shipments[[#This Row],[Boxes]],"NA")</f>
        <v>26.989077669902912</v>
      </c>
      <c r="J2786" t="str">
        <f>IF(shipments[[#This Row],[Order_Status]] = "Delivered","Yes","No")</f>
        <v>Yes</v>
      </c>
      <c r="K2786" t="str">
        <f>TEXT(shipments[[#This Row],[Shipdate]],"MMMM")</f>
        <v>February</v>
      </c>
      <c r="L2786">
        <f>YEAR(shipments[[#This Row],[Shipdate]])</f>
        <v>2024</v>
      </c>
    </row>
    <row r="2787" spans="1:12" x14ac:dyDescent="0.3">
      <c r="A2787" t="s">
        <v>2791</v>
      </c>
      <c r="B2787" t="s">
        <v>7945</v>
      </c>
      <c r="C2787" t="s">
        <v>7919</v>
      </c>
      <c r="D2787" t="s">
        <v>7935</v>
      </c>
      <c r="E2787" s="1">
        <v>45301</v>
      </c>
      <c r="F2787" s="6">
        <v>8016.75</v>
      </c>
      <c r="G2787">
        <v>365</v>
      </c>
      <c r="H2787" t="s">
        <v>3</v>
      </c>
      <c r="I2787">
        <f>IF(shipments[[#This Row],[Boxes]]&gt;0,shipments[[#This Row],[Amount]]/shipments[[#This Row],[Boxes]],"NA")</f>
        <v>21.963698630136985</v>
      </c>
      <c r="J2787" t="str">
        <f>IF(shipments[[#This Row],[Order_Status]] = "Delivered","Yes","No")</f>
        <v>Yes</v>
      </c>
      <c r="K2787" t="str">
        <f>TEXT(shipments[[#This Row],[Shipdate]],"MMMM")</f>
        <v>January</v>
      </c>
      <c r="L2787">
        <f>YEAR(shipments[[#This Row],[Shipdate]])</f>
        <v>2024</v>
      </c>
    </row>
    <row r="2788" spans="1:12" x14ac:dyDescent="0.3">
      <c r="A2788" t="s">
        <v>2792</v>
      </c>
      <c r="B2788" t="s">
        <v>7945</v>
      </c>
      <c r="C2788" t="s">
        <v>7919</v>
      </c>
      <c r="D2788" t="s">
        <v>7937</v>
      </c>
      <c r="E2788" s="1">
        <v>45148</v>
      </c>
      <c r="F2788" s="6">
        <v>11139.75</v>
      </c>
      <c r="G2788">
        <v>507</v>
      </c>
      <c r="H2788" t="s">
        <v>3</v>
      </c>
      <c r="I2788">
        <f>IF(shipments[[#This Row],[Boxes]]&gt;0,shipments[[#This Row],[Amount]]/shipments[[#This Row],[Boxes]],"NA")</f>
        <v>21.971893491124259</v>
      </c>
      <c r="J2788" t="str">
        <f>IF(shipments[[#This Row],[Order_Status]] = "Delivered","Yes","No")</f>
        <v>Yes</v>
      </c>
      <c r="K2788" t="str">
        <f>TEXT(shipments[[#This Row],[Shipdate]],"MMMM")</f>
        <v>August</v>
      </c>
      <c r="L2788">
        <f>YEAR(shipments[[#This Row],[Shipdate]])</f>
        <v>2023</v>
      </c>
    </row>
    <row r="2789" spans="1:12" x14ac:dyDescent="0.3">
      <c r="A2789" s="21" t="s">
        <v>2793</v>
      </c>
      <c r="B2789" s="21" t="s">
        <v>7945</v>
      </c>
      <c r="C2789" s="21" t="s">
        <v>7919</v>
      </c>
      <c r="D2789" s="21" t="s">
        <v>7935</v>
      </c>
      <c r="E2789" s="22">
        <v>45502</v>
      </c>
      <c r="F2789" s="23">
        <v>5564.25</v>
      </c>
      <c r="G2789" s="21">
        <v>310</v>
      </c>
      <c r="H2789" s="21" t="s">
        <v>9</v>
      </c>
      <c r="I2789" s="21">
        <f>IF(shipments[[#This Row],[Boxes]]&gt;0,shipments[[#This Row],[Amount]]/shipments[[#This Row],[Boxes]],"NA")</f>
        <v>17.949193548387097</v>
      </c>
      <c r="J2789" s="21" t="str">
        <f>IF(shipments[[#This Row],[Order_Status]] = "Delivered","Yes","No")</f>
        <v>No</v>
      </c>
      <c r="K2789" s="21" t="str">
        <f>TEXT(shipments[[#This Row],[Shipdate]],"MMMM")</f>
        <v>July</v>
      </c>
      <c r="L2789" s="21">
        <f>YEAR(shipments[[#This Row],[Shipdate]])</f>
        <v>2024</v>
      </c>
    </row>
    <row r="2790" spans="1:12" x14ac:dyDescent="0.3">
      <c r="A2790" t="s">
        <v>2794</v>
      </c>
      <c r="B2790" t="s">
        <v>7945</v>
      </c>
      <c r="C2790" t="s">
        <v>7921</v>
      </c>
      <c r="D2790" t="s">
        <v>7938</v>
      </c>
      <c r="E2790" s="1">
        <v>45268</v>
      </c>
      <c r="F2790" s="6">
        <v>3260.25</v>
      </c>
      <c r="G2790">
        <v>251</v>
      </c>
      <c r="H2790" t="s">
        <v>3</v>
      </c>
      <c r="I2790">
        <f>IF(shipments[[#This Row],[Boxes]]&gt;0,shipments[[#This Row],[Amount]]/shipments[[#This Row],[Boxes]],"NA")</f>
        <v>12.989043824701195</v>
      </c>
      <c r="J2790" t="str">
        <f>IF(shipments[[#This Row],[Order_Status]] = "Delivered","Yes","No")</f>
        <v>Yes</v>
      </c>
      <c r="K2790" t="str">
        <f>TEXT(shipments[[#This Row],[Shipdate]],"MMMM")</f>
        <v>December</v>
      </c>
      <c r="L2790">
        <f>YEAR(shipments[[#This Row],[Shipdate]])</f>
        <v>2023</v>
      </c>
    </row>
    <row r="2791" spans="1:12" x14ac:dyDescent="0.3">
      <c r="A2791" s="21" t="s">
        <v>2795</v>
      </c>
      <c r="B2791" s="21" t="s">
        <v>7945</v>
      </c>
      <c r="C2791" s="21" t="s">
        <v>7921</v>
      </c>
      <c r="D2791" s="21" t="s">
        <v>7934</v>
      </c>
      <c r="E2791" s="22">
        <v>45503</v>
      </c>
      <c r="F2791" s="23">
        <v>17615.25</v>
      </c>
      <c r="G2791" s="21">
        <v>1468</v>
      </c>
      <c r="H2791" s="21" t="s">
        <v>9</v>
      </c>
      <c r="I2791" s="21">
        <f>IF(shipments[[#This Row],[Boxes]]&gt;0,shipments[[#This Row],[Amount]]/shipments[[#This Row],[Boxes]],"NA")</f>
        <v>11.999489100817438</v>
      </c>
      <c r="J2791" s="21" t="str">
        <f>IF(shipments[[#This Row],[Order_Status]] = "Delivered","Yes","No")</f>
        <v>No</v>
      </c>
      <c r="K2791" s="21" t="str">
        <f>TEXT(shipments[[#This Row],[Shipdate]],"MMMM")</f>
        <v>July</v>
      </c>
      <c r="L2791" s="21">
        <f>YEAR(shipments[[#This Row],[Shipdate]])</f>
        <v>2024</v>
      </c>
    </row>
    <row r="2792" spans="1:12" x14ac:dyDescent="0.3">
      <c r="A2792" t="s">
        <v>2796</v>
      </c>
      <c r="B2792" t="s">
        <v>7945</v>
      </c>
      <c r="C2792" t="s">
        <v>7921</v>
      </c>
      <c r="D2792" t="s">
        <v>7939</v>
      </c>
      <c r="E2792" s="1">
        <v>45296</v>
      </c>
      <c r="F2792" s="6">
        <v>13038.75</v>
      </c>
      <c r="G2792">
        <v>932</v>
      </c>
      <c r="H2792" t="s">
        <v>3</v>
      </c>
      <c r="I2792">
        <f>IF(shipments[[#This Row],[Boxes]]&gt;0,shipments[[#This Row],[Amount]]/shipments[[#This Row],[Boxes]],"NA")</f>
        <v>13.990075107296137</v>
      </c>
      <c r="J2792" t="str">
        <f>IF(shipments[[#This Row],[Order_Status]] = "Delivered","Yes","No")</f>
        <v>Yes</v>
      </c>
      <c r="K2792" t="str">
        <f>TEXT(shipments[[#This Row],[Shipdate]],"MMMM")</f>
        <v>January</v>
      </c>
      <c r="L2792">
        <f>YEAR(shipments[[#This Row],[Shipdate]])</f>
        <v>2024</v>
      </c>
    </row>
    <row r="2793" spans="1:12" x14ac:dyDescent="0.3">
      <c r="A2793" t="s">
        <v>2797</v>
      </c>
      <c r="B2793" t="s">
        <v>7945</v>
      </c>
      <c r="C2793" t="s">
        <v>7922</v>
      </c>
      <c r="D2793" t="s">
        <v>7937</v>
      </c>
      <c r="E2793" s="1">
        <v>44984</v>
      </c>
      <c r="F2793" s="6">
        <v>3532.5</v>
      </c>
      <c r="G2793">
        <v>169</v>
      </c>
      <c r="H2793" t="s">
        <v>3</v>
      </c>
      <c r="I2793">
        <f>IF(shipments[[#This Row],[Boxes]]&gt;0,shipments[[#This Row],[Amount]]/shipments[[#This Row],[Boxes]],"NA")</f>
        <v>20.902366863905325</v>
      </c>
      <c r="J2793" t="str">
        <f>IF(shipments[[#This Row],[Order_Status]] = "Delivered","Yes","No")</f>
        <v>Yes</v>
      </c>
      <c r="K2793" t="str">
        <f>TEXT(shipments[[#This Row],[Shipdate]],"MMMM")</f>
        <v>February</v>
      </c>
      <c r="L2793">
        <f>YEAR(shipments[[#This Row],[Shipdate]])</f>
        <v>2023</v>
      </c>
    </row>
    <row r="2794" spans="1:12" x14ac:dyDescent="0.3">
      <c r="A2794" t="s">
        <v>2798</v>
      </c>
      <c r="B2794" t="s">
        <v>7945</v>
      </c>
      <c r="C2794" t="s">
        <v>7923</v>
      </c>
      <c r="D2794" t="s">
        <v>7937</v>
      </c>
      <c r="E2794" s="1">
        <v>45455</v>
      </c>
      <c r="F2794" s="6">
        <v>12739.5</v>
      </c>
      <c r="G2794">
        <v>850</v>
      </c>
      <c r="H2794" t="s">
        <v>3</v>
      </c>
      <c r="I2794">
        <f>IF(shipments[[#This Row],[Boxes]]&gt;0,shipments[[#This Row],[Amount]]/shipments[[#This Row],[Boxes]],"NA")</f>
        <v>14.98764705882353</v>
      </c>
      <c r="J2794" t="str">
        <f>IF(shipments[[#This Row],[Order_Status]] = "Delivered","Yes","No")</f>
        <v>Yes</v>
      </c>
      <c r="K2794" t="str">
        <f>TEXT(shipments[[#This Row],[Shipdate]],"MMMM")</f>
        <v>June</v>
      </c>
      <c r="L2794">
        <f>YEAR(shipments[[#This Row],[Shipdate]])</f>
        <v>2024</v>
      </c>
    </row>
    <row r="2795" spans="1:12" x14ac:dyDescent="0.3">
      <c r="A2795" t="s">
        <v>2799</v>
      </c>
      <c r="B2795" t="s">
        <v>7945</v>
      </c>
      <c r="C2795" t="s">
        <v>7923</v>
      </c>
      <c r="D2795" t="s">
        <v>7939</v>
      </c>
      <c r="E2795" s="1">
        <v>45463</v>
      </c>
      <c r="F2795" s="6">
        <v>4482</v>
      </c>
      <c r="G2795">
        <v>281</v>
      </c>
      <c r="H2795" t="s">
        <v>3</v>
      </c>
      <c r="I2795">
        <f>IF(shipments[[#This Row],[Boxes]]&gt;0,shipments[[#This Row],[Amount]]/shipments[[#This Row],[Boxes]],"NA")</f>
        <v>15.95017793594306</v>
      </c>
      <c r="J2795" t="str">
        <f>IF(shipments[[#This Row],[Order_Status]] = "Delivered","Yes","No")</f>
        <v>Yes</v>
      </c>
      <c r="K2795" t="str">
        <f>TEXT(shipments[[#This Row],[Shipdate]],"MMMM")</f>
        <v>June</v>
      </c>
      <c r="L2795">
        <f>YEAR(shipments[[#This Row],[Shipdate]])</f>
        <v>2024</v>
      </c>
    </row>
    <row r="2796" spans="1:12" x14ac:dyDescent="0.3">
      <c r="A2796" t="s">
        <v>2800</v>
      </c>
      <c r="B2796" t="s">
        <v>7945</v>
      </c>
      <c r="C2796" t="s">
        <v>7923</v>
      </c>
      <c r="D2796" t="s">
        <v>7934</v>
      </c>
      <c r="E2796" s="1">
        <v>45244</v>
      </c>
      <c r="F2796" s="6">
        <v>10561.5</v>
      </c>
      <c r="G2796">
        <v>755</v>
      </c>
      <c r="H2796" t="s">
        <v>3</v>
      </c>
      <c r="I2796">
        <f>IF(shipments[[#This Row],[Boxes]]&gt;0,shipments[[#This Row],[Amount]]/shipments[[#This Row],[Boxes]],"NA")</f>
        <v>13.988741721854305</v>
      </c>
      <c r="J2796" t="str">
        <f>IF(shipments[[#This Row],[Order_Status]] = "Delivered","Yes","No")</f>
        <v>Yes</v>
      </c>
      <c r="K2796" t="str">
        <f>TEXT(shipments[[#This Row],[Shipdate]],"MMMM")</f>
        <v>November</v>
      </c>
      <c r="L2796">
        <f>YEAR(shipments[[#This Row],[Shipdate]])</f>
        <v>2023</v>
      </c>
    </row>
    <row r="2797" spans="1:12" x14ac:dyDescent="0.3">
      <c r="A2797" t="s">
        <v>2801</v>
      </c>
      <c r="B2797" t="s">
        <v>7945</v>
      </c>
      <c r="C2797" t="s">
        <v>7923</v>
      </c>
      <c r="D2797" t="s">
        <v>7938</v>
      </c>
      <c r="E2797" s="1">
        <v>45315</v>
      </c>
      <c r="F2797" s="6">
        <v>4342.5</v>
      </c>
      <c r="G2797">
        <v>290</v>
      </c>
      <c r="H2797" t="s">
        <v>3</v>
      </c>
      <c r="I2797">
        <f>IF(shipments[[#This Row],[Boxes]]&gt;0,shipments[[#This Row],[Amount]]/shipments[[#This Row],[Boxes]],"NA")</f>
        <v>14.974137931034482</v>
      </c>
      <c r="J2797" t="str">
        <f>IF(shipments[[#This Row],[Order_Status]] = "Delivered","Yes","No")</f>
        <v>Yes</v>
      </c>
      <c r="K2797" t="str">
        <f>TEXT(shipments[[#This Row],[Shipdate]],"MMMM")</f>
        <v>January</v>
      </c>
      <c r="L2797">
        <f>YEAR(shipments[[#This Row],[Shipdate]])</f>
        <v>2024</v>
      </c>
    </row>
    <row r="2798" spans="1:12" x14ac:dyDescent="0.3">
      <c r="A2798" t="s">
        <v>2802</v>
      </c>
      <c r="B2798" t="s">
        <v>7945</v>
      </c>
      <c r="C2798" t="s">
        <v>7923</v>
      </c>
      <c r="D2798" t="s">
        <v>7939</v>
      </c>
      <c r="E2798" s="1">
        <v>44987</v>
      </c>
      <c r="F2798" s="6">
        <v>4927.5</v>
      </c>
      <c r="G2798">
        <v>308</v>
      </c>
      <c r="H2798" t="s">
        <v>3</v>
      </c>
      <c r="I2798">
        <f>IF(shipments[[#This Row],[Boxes]]&gt;0,shipments[[#This Row],[Amount]]/shipments[[#This Row],[Boxes]],"NA")</f>
        <v>15.998376623376624</v>
      </c>
      <c r="J2798" t="str">
        <f>IF(shipments[[#This Row],[Order_Status]] = "Delivered","Yes","No")</f>
        <v>Yes</v>
      </c>
      <c r="K2798" t="str">
        <f>TEXT(shipments[[#This Row],[Shipdate]],"MMMM")</f>
        <v>March</v>
      </c>
      <c r="L2798">
        <f>YEAR(shipments[[#This Row],[Shipdate]])</f>
        <v>2023</v>
      </c>
    </row>
    <row r="2799" spans="1:12" x14ac:dyDescent="0.3">
      <c r="A2799" t="s">
        <v>2803</v>
      </c>
      <c r="B2799" t="s">
        <v>7945</v>
      </c>
      <c r="C2799" t="s">
        <v>7924</v>
      </c>
      <c r="D2799" t="s">
        <v>7934</v>
      </c>
      <c r="E2799" s="1">
        <v>45313</v>
      </c>
      <c r="F2799" s="6">
        <v>9373.5</v>
      </c>
      <c r="G2799">
        <v>1340</v>
      </c>
      <c r="H2799" t="s">
        <v>3</v>
      </c>
      <c r="I2799">
        <f>IF(shipments[[#This Row],[Boxes]]&gt;0,shipments[[#This Row],[Amount]]/shipments[[#This Row],[Boxes]],"NA")</f>
        <v>6.9951492537313431</v>
      </c>
      <c r="J2799" t="str">
        <f>IF(shipments[[#This Row],[Order_Status]] = "Delivered","Yes","No")</f>
        <v>Yes</v>
      </c>
      <c r="K2799" t="str">
        <f>TEXT(shipments[[#This Row],[Shipdate]],"MMMM")</f>
        <v>January</v>
      </c>
      <c r="L2799">
        <f>YEAR(shipments[[#This Row],[Shipdate]])</f>
        <v>2024</v>
      </c>
    </row>
    <row r="2800" spans="1:12" x14ac:dyDescent="0.3">
      <c r="A2800" t="s">
        <v>2804</v>
      </c>
      <c r="B2800" t="s">
        <v>7945</v>
      </c>
      <c r="C2800" t="s">
        <v>7924</v>
      </c>
      <c r="D2800" t="s">
        <v>7934</v>
      </c>
      <c r="E2800" s="1">
        <v>45189</v>
      </c>
      <c r="F2800" s="6">
        <v>2875.5</v>
      </c>
      <c r="G2800">
        <v>360</v>
      </c>
      <c r="H2800" t="s">
        <v>3</v>
      </c>
      <c r="I2800">
        <f>IF(shipments[[#This Row],[Boxes]]&gt;0,shipments[[#This Row],[Amount]]/shipments[[#This Row],[Boxes]],"NA")</f>
        <v>7.9874999999999998</v>
      </c>
      <c r="J2800" t="str">
        <f>IF(shipments[[#This Row],[Order_Status]] = "Delivered","Yes","No")</f>
        <v>Yes</v>
      </c>
      <c r="K2800" t="str">
        <f>TEXT(shipments[[#This Row],[Shipdate]],"MMMM")</f>
        <v>September</v>
      </c>
      <c r="L2800">
        <f>YEAR(shipments[[#This Row],[Shipdate]])</f>
        <v>2023</v>
      </c>
    </row>
    <row r="2801" spans="1:12" x14ac:dyDescent="0.3">
      <c r="A2801" t="s">
        <v>2805</v>
      </c>
      <c r="B2801" t="s">
        <v>7945</v>
      </c>
      <c r="C2801" t="s">
        <v>7924</v>
      </c>
      <c r="D2801" t="s">
        <v>7935</v>
      </c>
      <c r="E2801" s="1">
        <v>45226</v>
      </c>
      <c r="F2801" s="6">
        <v>1152</v>
      </c>
      <c r="G2801">
        <v>192</v>
      </c>
      <c r="H2801" t="s">
        <v>3</v>
      </c>
      <c r="I2801">
        <f>IF(shipments[[#This Row],[Boxes]]&gt;0,shipments[[#This Row],[Amount]]/shipments[[#This Row],[Boxes]],"NA")</f>
        <v>6</v>
      </c>
      <c r="J2801" t="str">
        <f>IF(shipments[[#This Row],[Order_Status]] = "Delivered","Yes","No")</f>
        <v>Yes</v>
      </c>
      <c r="K2801" t="str">
        <f>TEXT(shipments[[#This Row],[Shipdate]],"MMMM")</f>
        <v>October</v>
      </c>
      <c r="L2801">
        <f>YEAR(shipments[[#This Row],[Shipdate]])</f>
        <v>2023</v>
      </c>
    </row>
    <row r="2802" spans="1:12" x14ac:dyDescent="0.3">
      <c r="A2802" t="s">
        <v>2806</v>
      </c>
      <c r="B2802" t="s">
        <v>7945</v>
      </c>
      <c r="C2802" t="s">
        <v>7924</v>
      </c>
      <c r="D2802" t="s">
        <v>7936</v>
      </c>
      <c r="E2802" s="1">
        <v>45085</v>
      </c>
      <c r="F2802" s="6">
        <v>2468.25</v>
      </c>
      <c r="G2802">
        <v>275</v>
      </c>
      <c r="H2802" t="s">
        <v>3</v>
      </c>
      <c r="I2802">
        <f>IF(shipments[[#This Row],[Boxes]]&gt;0,shipments[[#This Row],[Amount]]/shipments[[#This Row],[Boxes]],"NA")</f>
        <v>8.9754545454545447</v>
      </c>
      <c r="J2802" t="str">
        <f>IF(shipments[[#This Row],[Order_Status]] = "Delivered","Yes","No")</f>
        <v>Yes</v>
      </c>
      <c r="K2802" t="str">
        <f>TEXT(shipments[[#This Row],[Shipdate]],"MMMM")</f>
        <v>June</v>
      </c>
      <c r="L2802">
        <f>YEAR(shipments[[#This Row],[Shipdate]])</f>
        <v>2023</v>
      </c>
    </row>
    <row r="2803" spans="1:12" x14ac:dyDescent="0.3">
      <c r="A2803" t="s">
        <v>2807</v>
      </c>
      <c r="B2803" t="s">
        <v>7945</v>
      </c>
      <c r="C2803" t="s">
        <v>7924</v>
      </c>
      <c r="D2803" t="s">
        <v>7938</v>
      </c>
      <c r="E2803" s="1">
        <v>44963</v>
      </c>
      <c r="F2803" s="6">
        <v>555.75</v>
      </c>
      <c r="G2803">
        <v>80</v>
      </c>
      <c r="H2803" t="s">
        <v>3</v>
      </c>
      <c r="I2803">
        <f>IF(shipments[[#This Row],[Boxes]]&gt;0,shipments[[#This Row],[Amount]]/shipments[[#This Row],[Boxes]],"NA")</f>
        <v>6.9468750000000004</v>
      </c>
      <c r="J2803" t="str">
        <f>IF(shipments[[#This Row],[Order_Status]] = "Delivered","Yes","No")</f>
        <v>Yes</v>
      </c>
      <c r="K2803" t="str">
        <f>TEXT(shipments[[#This Row],[Shipdate]],"MMMM")</f>
        <v>February</v>
      </c>
      <c r="L2803">
        <f>YEAR(shipments[[#This Row],[Shipdate]])</f>
        <v>2023</v>
      </c>
    </row>
    <row r="2804" spans="1:12" x14ac:dyDescent="0.3">
      <c r="A2804" t="s">
        <v>2808</v>
      </c>
      <c r="B2804" t="s">
        <v>7945</v>
      </c>
      <c r="C2804" t="s">
        <v>7925</v>
      </c>
      <c r="D2804" t="s">
        <v>7939</v>
      </c>
      <c r="E2804" s="1">
        <v>45460</v>
      </c>
      <c r="F2804" s="6">
        <v>5013</v>
      </c>
      <c r="G2804">
        <v>314</v>
      </c>
      <c r="H2804" t="s">
        <v>3</v>
      </c>
      <c r="I2804">
        <f>IF(shipments[[#This Row],[Boxes]]&gt;0,shipments[[#This Row],[Amount]]/shipments[[#This Row],[Boxes]],"NA")</f>
        <v>15.964968152866241</v>
      </c>
      <c r="J2804" t="str">
        <f>IF(shipments[[#This Row],[Order_Status]] = "Delivered","Yes","No")</f>
        <v>Yes</v>
      </c>
      <c r="K2804" t="str">
        <f>TEXT(shipments[[#This Row],[Shipdate]],"MMMM")</f>
        <v>June</v>
      </c>
      <c r="L2804">
        <f>YEAR(shipments[[#This Row],[Shipdate]])</f>
        <v>2024</v>
      </c>
    </row>
    <row r="2805" spans="1:12" x14ac:dyDescent="0.3">
      <c r="A2805" s="21" t="s">
        <v>2809</v>
      </c>
      <c r="B2805" s="21" t="s">
        <v>7945</v>
      </c>
      <c r="C2805" s="21" t="s">
        <v>7925</v>
      </c>
      <c r="D2805" s="21" t="s">
        <v>7935</v>
      </c>
      <c r="E2805" s="22">
        <v>45476</v>
      </c>
      <c r="F2805" s="23">
        <v>9888.75</v>
      </c>
      <c r="G2805" s="21">
        <v>619</v>
      </c>
      <c r="H2805" s="21" t="s">
        <v>9</v>
      </c>
      <c r="I2805" s="21">
        <f>IF(shipments[[#This Row],[Boxes]]&gt;0,shipments[[#This Row],[Amount]]/shipments[[#This Row],[Boxes]],"NA")</f>
        <v>15.975363489499193</v>
      </c>
      <c r="J2805" s="21" t="str">
        <f>IF(shipments[[#This Row],[Order_Status]] = "Delivered","Yes","No")</f>
        <v>No</v>
      </c>
      <c r="K2805" s="21" t="str">
        <f>TEXT(shipments[[#This Row],[Shipdate]],"MMMM")</f>
        <v>July</v>
      </c>
      <c r="L2805" s="21">
        <f>YEAR(shipments[[#This Row],[Shipdate]])</f>
        <v>2024</v>
      </c>
    </row>
    <row r="2806" spans="1:12" x14ac:dyDescent="0.3">
      <c r="A2806" s="21" t="s">
        <v>2810</v>
      </c>
      <c r="B2806" s="21" t="s">
        <v>7945</v>
      </c>
      <c r="C2806" s="21" t="s">
        <v>7927</v>
      </c>
      <c r="D2806" s="21" t="s">
        <v>7935</v>
      </c>
      <c r="E2806" s="22">
        <v>45497</v>
      </c>
      <c r="F2806" s="23">
        <v>5931</v>
      </c>
      <c r="G2806" s="21">
        <v>424</v>
      </c>
      <c r="H2806" s="21" t="s">
        <v>9</v>
      </c>
      <c r="I2806" s="21">
        <f>IF(shipments[[#This Row],[Boxes]]&gt;0,shipments[[#This Row],[Amount]]/shipments[[#This Row],[Boxes]],"NA")</f>
        <v>13.988207547169811</v>
      </c>
      <c r="J2806" s="21" t="str">
        <f>IF(shipments[[#This Row],[Order_Status]] = "Delivered","Yes","No")</f>
        <v>No</v>
      </c>
      <c r="K2806" s="21" t="str">
        <f>TEXT(shipments[[#This Row],[Shipdate]],"MMMM")</f>
        <v>July</v>
      </c>
      <c r="L2806" s="21">
        <f>YEAR(shipments[[#This Row],[Shipdate]])</f>
        <v>2024</v>
      </c>
    </row>
    <row r="2807" spans="1:12" x14ac:dyDescent="0.3">
      <c r="A2807" t="s">
        <v>2811</v>
      </c>
      <c r="B2807" t="s">
        <v>7945</v>
      </c>
      <c r="C2807" t="s">
        <v>7927</v>
      </c>
      <c r="D2807" t="s">
        <v>7934</v>
      </c>
      <c r="E2807" s="1">
        <v>45468</v>
      </c>
      <c r="F2807" s="6">
        <v>14132.25</v>
      </c>
      <c r="G2807">
        <v>1010</v>
      </c>
      <c r="H2807" t="s">
        <v>3</v>
      </c>
      <c r="I2807">
        <f>IF(shipments[[#This Row],[Boxes]]&gt;0,shipments[[#This Row],[Amount]]/shipments[[#This Row],[Boxes]],"NA")</f>
        <v>13.992326732673268</v>
      </c>
      <c r="J2807" t="str">
        <f>IF(shipments[[#This Row],[Order_Status]] = "Delivered","Yes","No")</f>
        <v>Yes</v>
      </c>
      <c r="K2807" t="str">
        <f>TEXT(shipments[[#This Row],[Shipdate]],"MMMM")</f>
        <v>June</v>
      </c>
      <c r="L2807">
        <f>YEAR(shipments[[#This Row],[Shipdate]])</f>
        <v>2024</v>
      </c>
    </row>
    <row r="2808" spans="1:12" x14ac:dyDescent="0.3">
      <c r="A2808" s="21" t="s">
        <v>2812</v>
      </c>
      <c r="B2808" s="21" t="s">
        <v>7945</v>
      </c>
      <c r="C2808" s="21" t="s">
        <v>7927</v>
      </c>
      <c r="D2808" s="21" t="s">
        <v>7939</v>
      </c>
      <c r="E2808" s="22">
        <v>45502</v>
      </c>
      <c r="F2808" s="23">
        <v>12953.25</v>
      </c>
      <c r="G2808" s="21">
        <v>810</v>
      </c>
      <c r="H2808" s="21" t="s">
        <v>9</v>
      </c>
      <c r="I2808" s="21">
        <f>IF(shipments[[#This Row],[Boxes]]&gt;0,shipments[[#This Row],[Amount]]/shipments[[#This Row],[Boxes]],"NA")</f>
        <v>15.991666666666667</v>
      </c>
      <c r="J2808" s="21" t="str">
        <f>IF(shipments[[#This Row],[Order_Status]] = "Delivered","Yes","No")</f>
        <v>No</v>
      </c>
      <c r="K2808" s="21" t="str">
        <f>TEXT(shipments[[#This Row],[Shipdate]],"MMMM")</f>
        <v>July</v>
      </c>
      <c r="L2808" s="21">
        <f>YEAR(shipments[[#This Row],[Shipdate]])</f>
        <v>2024</v>
      </c>
    </row>
    <row r="2809" spans="1:12" x14ac:dyDescent="0.3">
      <c r="A2809" t="s">
        <v>2813</v>
      </c>
      <c r="B2809" t="s">
        <v>7945</v>
      </c>
      <c r="C2809" t="s">
        <v>7928</v>
      </c>
      <c r="D2809" t="s">
        <v>7934</v>
      </c>
      <c r="E2809" s="1">
        <v>45288</v>
      </c>
      <c r="F2809" s="6">
        <v>4578.75</v>
      </c>
      <c r="G2809">
        <v>655</v>
      </c>
      <c r="H2809" t="s">
        <v>3</v>
      </c>
      <c r="I2809">
        <f>IF(shipments[[#This Row],[Boxes]]&gt;0,shipments[[#This Row],[Amount]]/shipments[[#This Row],[Boxes]],"NA")</f>
        <v>6.9904580152671754</v>
      </c>
      <c r="J2809" t="str">
        <f>IF(shipments[[#This Row],[Order_Status]] = "Delivered","Yes","No")</f>
        <v>Yes</v>
      </c>
      <c r="K2809" t="str">
        <f>TEXT(shipments[[#This Row],[Shipdate]],"MMMM")</f>
        <v>December</v>
      </c>
      <c r="L2809">
        <f>YEAR(shipments[[#This Row],[Shipdate]])</f>
        <v>2023</v>
      </c>
    </row>
    <row r="2810" spans="1:12" x14ac:dyDescent="0.3">
      <c r="A2810" t="s">
        <v>2814</v>
      </c>
      <c r="B2810" t="s">
        <v>7945</v>
      </c>
      <c r="C2810" t="s">
        <v>7929</v>
      </c>
      <c r="D2810" t="s">
        <v>7934</v>
      </c>
      <c r="E2810" s="1">
        <v>45349</v>
      </c>
      <c r="F2810" s="6">
        <v>15711.75</v>
      </c>
      <c r="G2810">
        <v>1429</v>
      </c>
      <c r="H2810" t="s">
        <v>3</v>
      </c>
      <c r="I2810">
        <f>IF(shipments[[#This Row],[Boxes]]&gt;0,shipments[[#This Row],[Amount]]/shipments[[#This Row],[Boxes]],"NA")</f>
        <v>10.994926522043388</v>
      </c>
      <c r="J2810" t="str">
        <f>IF(shipments[[#This Row],[Order_Status]] = "Delivered","Yes","No")</f>
        <v>Yes</v>
      </c>
      <c r="K2810" t="str">
        <f>TEXT(shipments[[#This Row],[Shipdate]],"MMMM")</f>
        <v>February</v>
      </c>
      <c r="L2810">
        <f>YEAR(shipments[[#This Row],[Shipdate]])</f>
        <v>2024</v>
      </c>
    </row>
    <row r="2811" spans="1:12" x14ac:dyDescent="0.3">
      <c r="A2811" t="s">
        <v>2815</v>
      </c>
      <c r="B2811" t="s">
        <v>7945</v>
      </c>
      <c r="C2811" t="s">
        <v>7929</v>
      </c>
      <c r="D2811" t="s">
        <v>7934</v>
      </c>
      <c r="E2811" s="1">
        <v>45422</v>
      </c>
      <c r="F2811" s="6">
        <v>7762.5</v>
      </c>
      <c r="G2811">
        <v>971</v>
      </c>
      <c r="H2811" t="s">
        <v>3</v>
      </c>
      <c r="I2811">
        <f>IF(shipments[[#This Row],[Boxes]]&gt;0,shipments[[#This Row],[Amount]]/shipments[[#This Row],[Boxes]],"NA")</f>
        <v>7.994335736354274</v>
      </c>
      <c r="J2811" t="str">
        <f>IF(shipments[[#This Row],[Order_Status]] = "Delivered","Yes","No")</f>
        <v>Yes</v>
      </c>
      <c r="K2811" t="str">
        <f>TEXT(shipments[[#This Row],[Shipdate]],"MMMM")</f>
        <v>May</v>
      </c>
      <c r="L2811">
        <f>YEAR(shipments[[#This Row],[Shipdate]])</f>
        <v>2024</v>
      </c>
    </row>
    <row r="2812" spans="1:12" x14ac:dyDescent="0.3">
      <c r="A2812" t="s">
        <v>2816</v>
      </c>
      <c r="B2812" t="s">
        <v>7945</v>
      </c>
      <c r="C2812" t="s">
        <v>7929</v>
      </c>
      <c r="D2812" t="s">
        <v>7935</v>
      </c>
      <c r="E2812" s="1">
        <v>44949</v>
      </c>
      <c r="F2812" s="6">
        <v>10145.25</v>
      </c>
      <c r="G2812">
        <v>1015</v>
      </c>
      <c r="H2812" t="s">
        <v>3</v>
      </c>
      <c r="I2812">
        <f>IF(shipments[[#This Row],[Boxes]]&gt;0,shipments[[#This Row],[Amount]]/shipments[[#This Row],[Boxes]],"NA")</f>
        <v>9.9953201970443342</v>
      </c>
      <c r="J2812" t="str">
        <f>IF(shipments[[#This Row],[Order_Status]] = "Delivered","Yes","No")</f>
        <v>Yes</v>
      </c>
      <c r="K2812" t="str">
        <f>TEXT(shipments[[#This Row],[Shipdate]],"MMMM")</f>
        <v>January</v>
      </c>
      <c r="L2812">
        <f>YEAR(shipments[[#This Row],[Shipdate]])</f>
        <v>2023</v>
      </c>
    </row>
    <row r="2813" spans="1:12" x14ac:dyDescent="0.3">
      <c r="A2813" t="s">
        <v>2817</v>
      </c>
      <c r="B2813" t="s">
        <v>7945</v>
      </c>
      <c r="C2813" t="s">
        <v>7929</v>
      </c>
      <c r="D2813" t="s">
        <v>7938</v>
      </c>
      <c r="E2813" s="1">
        <v>45203</v>
      </c>
      <c r="F2813" s="6">
        <v>7632</v>
      </c>
      <c r="G2813">
        <v>954</v>
      </c>
      <c r="H2813" t="s">
        <v>3</v>
      </c>
      <c r="I2813">
        <f>IF(shipments[[#This Row],[Boxes]]&gt;0,shipments[[#This Row],[Amount]]/shipments[[#This Row],[Boxes]],"NA")</f>
        <v>8</v>
      </c>
      <c r="J2813" t="str">
        <f>IF(shipments[[#This Row],[Order_Status]] = "Delivered","Yes","No")</f>
        <v>Yes</v>
      </c>
      <c r="K2813" t="str">
        <f>TEXT(shipments[[#This Row],[Shipdate]],"MMMM")</f>
        <v>October</v>
      </c>
      <c r="L2813">
        <f>YEAR(shipments[[#This Row],[Shipdate]])</f>
        <v>2023</v>
      </c>
    </row>
    <row r="2814" spans="1:12" x14ac:dyDescent="0.3">
      <c r="A2814" t="s">
        <v>2818</v>
      </c>
      <c r="B2814" t="s">
        <v>7945</v>
      </c>
      <c r="C2814" t="s">
        <v>7929</v>
      </c>
      <c r="D2814" t="s">
        <v>7935</v>
      </c>
      <c r="E2814" s="1">
        <v>45369</v>
      </c>
      <c r="F2814" s="6">
        <v>1712.25</v>
      </c>
      <c r="G2814">
        <v>172</v>
      </c>
      <c r="H2814" t="s">
        <v>3</v>
      </c>
      <c r="I2814">
        <f>IF(shipments[[#This Row],[Boxes]]&gt;0,shipments[[#This Row],[Amount]]/shipments[[#This Row],[Boxes]],"NA")</f>
        <v>9.9549418604651159</v>
      </c>
      <c r="J2814" t="str">
        <f>IF(shipments[[#This Row],[Order_Status]] = "Delivered","Yes","No")</f>
        <v>Yes</v>
      </c>
      <c r="K2814" t="str">
        <f>TEXT(shipments[[#This Row],[Shipdate]],"MMMM")</f>
        <v>March</v>
      </c>
      <c r="L2814">
        <f>YEAR(shipments[[#This Row],[Shipdate]])</f>
        <v>2024</v>
      </c>
    </row>
    <row r="2815" spans="1:12" x14ac:dyDescent="0.3">
      <c r="A2815" t="s">
        <v>2819</v>
      </c>
      <c r="B2815" t="s">
        <v>7945</v>
      </c>
      <c r="C2815" t="s">
        <v>7929</v>
      </c>
      <c r="D2815" t="s">
        <v>7936</v>
      </c>
      <c r="E2815" s="1">
        <v>45350</v>
      </c>
      <c r="F2815" s="6">
        <v>9006.75</v>
      </c>
      <c r="G2815">
        <v>1287</v>
      </c>
      <c r="H2815" t="s">
        <v>3</v>
      </c>
      <c r="I2815">
        <f>IF(shipments[[#This Row],[Boxes]]&gt;0,shipments[[#This Row],[Amount]]/shipments[[#This Row],[Boxes]],"NA")</f>
        <v>6.9982517482517483</v>
      </c>
      <c r="J2815" t="str">
        <f>IF(shipments[[#This Row],[Order_Status]] = "Delivered","Yes","No")</f>
        <v>Yes</v>
      </c>
      <c r="K2815" t="str">
        <f>TEXT(shipments[[#This Row],[Shipdate]],"MMMM")</f>
        <v>February</v>
      </c>
      <c r="L2815">
        <f>YEAR(shipments[[#This Row],[Shipdate]])</f>
        <v>2024</v>
      </c>
    </row>
    <row r="2816" spans="1:12" x14ac:dyDescent="0.3">
      <c r="A2816" t="s">
        <v>2820</v>
      </c>
      <c r="B2816" t="s">
        <v>7945</v>
      </c>
      <c r="C2816" t="s">
        <v>7929</v>
      </c>
      <c r="D2816" t="s">
        <v>7937</v>
      </c>
      <c r="E2816" s="1">
        <v>45216</v>
      </c>
      <c r="F2816" s="6">
        <v>1561.5</v>
      </c>
      <c r="G2816">
        <v>196</v>
      </c>
      <c r="H2816" t="s">
        <v>3</v>
      </c>
      <c r="I2816">
        <f>IF(shipments[[#This Row],[Boxes]]&gt;0,shipments[[#This Row],[Amount]]/shipments[[#This Row],[Boxes]],"NA")</f>
        <v>7.966836734693878</v>
      </c>
      <c r="J2816" t="str">
        <f>IF(shipments[[#This Row],[Order_Status]] = "Delivered","Yes","No")</f>
        <v>Yes</v>
      </c>
      <c r="K2816" t="str">
        <f>TEXT(shipments[[#This Row],[Shipdate]],"MMMM")</f>
        <v>October</v>
      </c>
      <c r="L2816">
        <f>YEAR(shipments[[#This Row],[Shipdate]])</f>
        <v>2023</v>
      </c>
    </row>
    <row r="2817" spans="1:12" x14ac:dyDescent="0.3">
      <c r="A2817" t="s">
        <v>2821</v>
      </c>
      <c r="B2817" t="s">
        <v>7945</v>
      </c>
      <c r="C2817" t="s">
        <v>7931</v>
      </c>
      <c r="D2817" t="s">
        <v>7935</v>
      </c>
      <c r="E2817" s="1">
        <v>45259</v>
      </c>
      <c r="F2817" s="6">
        <v>9288</v>
      </c>
      <c r="G2817">
        <v>1032</v>
      </c>
      <c r="H2817" t="s">
        <v>3</v>
      </c>
      <c r="I2817">
        <f>IF(shipments[[#This Row],[Boxes]]&gt;0,shipments[[#This Row],[Amount]]/shipments[[#This Row],[Boxes]],"NA")</f>
        <v>9</v>
      </c>
      <c r="J2817" t="str">
        <f>IF(shipments[[#This Row],[Order_Status]] = "Delivered","Yes","No")</f>
        <v>Yes</v>
      </c>
      <c r="K2817" t="str">
        <f>TEXT(shipments[[#This Row],[Shipdate]],"MMMM")</f>
        <v>November</v>
      </c>
      <c r="L2817">
        <f>YEAR(shipments[[#This Row],[Shipdate]])</f>
        <v>2023</v>
      </c>
    </row>
    <row r="2818" spans="1:12" x14ac:dyDescent="0.3">
      <c r="A2818" s="21" t="s">
        <v>2822</v>
      </c>
      <c r="B2818" s="21" t="s">
        <v>7945</v>
      </c>
      <c r="C2818" s="21" t="s">
        <v>7931</v>
      </c>
      <c r="D2818" s="21" t="s">
        <v>7937</v>
      </c>
      <c r="E2818" s="22">
        <v>45555</v>
      </c>
      <c r="F2818" s="23">
        <v>10147.5</v>
      </c>
      <c r="G2818" s="21">
        <v>1269</v>
      </c>
      <c r="H2818" s="21" t="s">
        <v>16</v>
      </c>
      <c r="I2818" s="21">
        <f>IF(shipments[[#This Row],[Boxes]]&gt;0,shipments[[#This Row],[Amount]]/shipments[[#This Row],[Boxes]],"NA")</f>
        <v>7.9964539007092199</v>
      </c>
      <c r="J2818" s="21" t="str">
        <f>IF(shipments[[#This Row],[Order_Status]] = "Delivered","Yes","No")</f>
        <v>No</v>
      </c>
      <c r="K2818" s="21" t="str">
        <f>TEXT(shipments[[#This Row],[Shipdate]],"MMMM")</f>
        <v>September</v>
      </c>
      <c r="L2818" s="21">
        <f>YEAR(shipments[[#This Row],[Shipdate]])</f>
        <v>2024</v>
      </c>
    </row>
    <row r="2819" spans="1:12" x14ac:dyDescent="0.3">
      <c r="A2819" s="21" t="s">
        <v>2823</v>
      </c>
      <c r="B2819" s="21" t="s">
        <v>7945</v>
      </c>
      <c r="C2819" s="21" t="s">
        <v>7932</v>
      </c>
      <c r="D2819" s="21" t="s">
        <v>7937</v>
      </c>
      <c r="E2819" s="22">
        <v>45559</v>
      </c>
      <c r="F2819" s="23">
        <v>2315.25</v>
      </c>
      <c r="G2819" s="21">
        <v>290</v>
      </c>
      <c r="H2819" s="21" t="s">
        <v>16</v>
      </c>
      <c r="I2819" s="21">
        <f>IF(shipments[[#This Row],[Boxes]]&gt;0,shipments[[#This Row],[Amount]]/shipments[[#This Row],[Boxes]],"NA")</f>
        <v>7.9836206896551722</v>
      </c>
      <c r="J2819" s="21" t="str">
        <f>IF(shipments[[#This Row],[Order_Status]] = "Delivered","Yes","No")</f>
        <v>No</v>
      </c>
      <c r="K2819" s="21" t="str">
        <f>TEXT(shipments[[#This Row],[Shipdate]],"MMMM")</f>
        <v>September</v>
      </c>
      <c r="L2819" s="21">
        <f>YEAR(shipments[[#This Row],[Shipdate]])</f>
        <v>2024</v>
      </c>
    </row>
    <row r="2820" spans="1:12" x14ac:dyDescent="0.3">
      <c r="A2820" t="s">
        <v>2824</v>
      </c>
      <c r="B2820" t="s">
        <v>7945</v>
      </c>
      <c r="C2820" t="s">
        <v>7932</v>
      </c>
      <c r="D2820" t="s">
        <v>7935</v>
      </c>
      <c r="E2820" s="1">
        <v>45273</v>
      </c>
      <c r="F2820" s="6">
        <v>4826.25</v>
      </c>
      <c r="G2820">
        <v>690</v>
      </c>
      <c r="H2820" t="s">
        <v>3</v>
      </c>
      <c r="I2820">
        <f>IF(shipments[[#This Row],[Boxes]]&gt;0,shipments[[#This Row],[Amount]]/shipments[[#This Row],[Boxes]],"NA")</f>
        <v>6.9945652173913047</v>
      </c>
      <c r="J2820" t="str">
        <f>IF(shipments[[#This Row],[Order_Status]] = "Delivered","Yes","No")</f>
        <v>Yes</v>
      </c>
      <c r="K2820" t="str">
        <f>TEXT(shipments[[#This Row],[Shipdate]],"MMMM")</f>
        <v>December</v>
      </c>
      <c r="L2820">
        <f>YEAR(shipments[[#This Row],[Shipdate]])</f>
        <v>2023</v>
      </c>
    </row>
    <row r="2821" spans="1:12" x14ac:dyDescent="0.3">
      <c r="A2821" t="s">
        <v>2825</v>
      </c>
      <c r="B2821" t="s">
        <v>7945</v>
      </c>
      <c r="C2821" t="s">
        <v>7932</v>
      </c>
      <c r="D2821" t="s">
        <v>7939</v>
      </c>
      <c r="E2821" s="1">
        <v>44973</v>
      </c>
      <c r="F2821" s="6">
        <v>7002</v>
      </c>
      <c r="G2821">
        <v>637</v>
      </c>
      <c r="H2821" t="s">
        <v>3</v>
      </c>
      <c r="I2821">
        <f>IF(shipments[[#This Row],[Boxes]]&gt;0,shipments[[#This Row],[Amount]]/shipments[[#This Row],[Boxes]],"NA")</f>
        <v>10.992150706436421</v>
      </c>
      <c r="J2821" t="str">
        <f>IF(shipments[[#This Row],[Order_Status]] = "Delivered","Yes","No")</f>
        <v>Yes</v>
      </c>
      <c r="K2821" t="str">
        <f>TEXT(shipments[[#This Row],[Shipdate]],"MMMM")</f>
        <v>February</v>
      </c>
      <c r="L2821">
        <f>YEAR(shipments[[#This Row],[Shipdate]])</f>
        <v>2023</v>
      </c>
    </row>
    <row r="2822" spans="1:12" x14ac:dyDescent="0.3">
      <c r="A2822" s="21" t="s">
        <v>2826</v>
      </c>
      <c r="B2822" s="21" t="s">
        <v>7945</v>
      </c>
      <c r="C2822" s="21" t="s">
        <v>7932</v>
      </c>
      <c r="D2822" s="21" t="s">
        <v>7935</v>
      </c>
      <c r="E2822" s="22">
        <v>45539</v>
      </c>
      <c r="F2822" s="23">
        <v>69.75</v>
      </c>
      <c r="G2822" s="21">
        <v>9</v>
      </c>
      <c r="H2822" s="21" t="s">
        <v>16</v>
      </c>
      <c r="I2822" s="21">
        <f>IF(shipments[[#This Row],[Boxes]]&gt;0,shipments[[#This Row],[Amount]]/shipments[[#This Row],[Boxes]],"NA")</f>
        <v>7.75</v>
      </c>
      <c r="J2822" s="21" t="str">
        <f>IF(shipments[[#This Row],[Order_Status]] = "Delivered","Yes","No")</f>
        <v>No</v>
      </c>
      <c r="K2822" s="21" t="str">
        <f>TEXT(shipments[[#This Row],[Shipdate]],"MMMM")</f>
        <v>September</v>
      </c>
      <c r="L2822" s="21">
        <f>YEAR(shipments[[#This Row],[Shipdate]])</f>
        <v>2024</v>
      </c>
    </row>
    <row r="2823" spans="1:12" x14ac:dyDescent="0.3">
      <c r="A2823" t="s">
        <v>2827</v>
      </c>
      <c r="B2823" t="s">
        <v>7945</v>
      </c>
      <c r="C2823" t="s">
        <v>7933</v>
      </c>
      <c r="D2823" t="s">
        <v>7935</v>
      </c>
      <c r="E2823" s="1">
        <v>44960</v>
      </c>
      <c r="F2823" s="6">
        <v>6826.5</v>
      </c>
      <c r="G2823">
        <v>360</v>
      </c>
      <c r="H2823" t="s">
        <v>3</v>
      </c>
      <c r="I2823">
        <f>IF(shipments[[#This Row],[Boxes]]&gt;0,shipments[[#This Row],[Amount]]/shipments[[#This Row],[Boxes]],"NA")</f>
        <v>18.962499999999999</v>
      </c>
      <c r="J2823" t="str">
        <f>IF(shipments[[#This Row],[Order_Status]] = "Delivered","Yes","No")</f>
        <v>Yes</v>
      </c>
      <c r="K2823" t="str">
        <f>TEXT(shipments[[#This Row],[Shipdate]],"MMMM")</f>
        <v>February</v>
      </c>
      <c r="L2823">
        <f>YEAR(shipments[[#This Row],[Shipdate]])</f>
        <v>2023</v>
      </c>
    </row>
    <row r="2824" spans="1:12" x14ac:dyDescent="0.3">
      <c r="A2824" t="s">
        <v>2828</v>
      </c>
      <c r="B2824" t="s">
        <v>7945</v>
      </c>
      <c r="C2824" t="s">
        <v>7933</v>
      </c>
      <c r="D2824" t="s">
        <v>7938</v>
      </c>
      <c r="E2824" s="1">
        <v>45195</v>
      </c>
      <c r="F2824" s="6">
        <v>8997.75</v>
      </c>
      <c r="G2824">
        <v>474</v>
      </c>
      <c r="H2824" t="s">
        <v>3</v>
      </c>
      <c r="I2824">
        <f>IF(shipments[[#This Row],[Boxes]]&gt;0,shipments[[#This Row],[Amount]]/shipments[[#This Row],[Boxes]],"NA")</f>
        <v>18.98259493670886</v>
      </c>
      <c r="J2824" t="str">
        <f>IF(shipments[[#This Row],[Order_Status]] = "Delivered","Yes","No")</f>
        <v>Yes</v>
      </c>
      <c r="K2824" t="str">
        <f>TEXT(shipments[[#This Row],[Shipdate]],"MMMM")</f>
        <v>September</v>
      </c>
      <c r="L2824">
        <f>YEAR(shipments[[#This Row],[Shipdate]])</f>
        <v>2023</v>
      </c>
    </row>
    <row r="2825" spans="1:12" x14ac:dyDescent="0.3">
      <c r="A2825" s="21" t="s">
        <v>2829</v>
      </c>
      <c r="B2825" s="21" t="s">
        <v>7945</v>
      </c>
      <c r="C2825" s="21" t="s">
        <v>7933</v>
      </c>
      <c r="D2825" s="21" t="s">
        <v>7935</v>
      </c>
      <c r="E2825" s="22">
        <v>45506</v>
      </c>
      <c r="F2825" s="23">
        <v>3847.5</v>
      </c>
      <c r="G2825" s="21">
        <v>193</v>
      </c>
      <c r="H2825" s="21" t="s">
        <v>9</v>
      </c>
      <c r="I2825" s="21">
        <f>IF(shipments[[#This Row],[Boxes]]&gt;0,shipments[[#This Row],[Amount]]/shipments[[#This Row],[Boxes]],"NA")</f>
        <v>19.935233160621763</v>
      </c>
      <c r="J2825" s="21" t="str">
        <f>IF(shipments[[#This Row],[Order_Status]] = "Delivered","Yes","No")</f>
        <v>No</v>
      </c>
      <c r="K2825" s="21" t="str">
        <f>TEXT(shipments[[#This Row],[Shipdate]],"MMMM")</f>
        <v>August</v>
      </c>
      <c r="L2825" s="21">
        <f>YEAR(shipments[[#This Row],[Shipdate]])</f>
        <v>2024</v>
      </c>
    </row>
    <row r="2826" spans="1:12" x14ac:dyDescent="0.3">
      <c r="A2826" t="s">
        <v>2830</v>
      </c>
      <c r="B2826" t="s">
        <v>7945</v>
      </c>
      <c r="C2826" t="s">
        <v>7933</v>
      </c>
      <c r="D2826" t="s">
        <v>7935</v>
      </c>
      <c r="E2826" s="1">
        <v>45348</v>
      </c>
      <c r="F2826" s="6">
        <v>9945</v>
      </c>
      <c r="G2826">
        <v>498</v>
      </c>
      <c r="H2826" t="s">
        <v>3</v>
      </c>
      <c r="I2826">
        <f>IF(shipments[[#This Row],[Boxes]]&gt;0,shipments[[#This Row],[Amount]]/shipments[[#This Row],[Boxes]],"NA")</f>
        <v>19.96987951807229</v>
      </c>
      <c r="J2826" t="str">
        <f>IF(shipments[[#This Row],[Order_Status]] = "Delivered","Yes","No")</f>
        <v>Yes</v>
      </c>
      <c r="K2826" t="str">
        <f>TEXT(shipments[[#This Row],[Shipdate]],"MMMM")</f>
        <v>February</v>
      </c>
      <c r="L2826">
        <f>YEAR(shipments[[#This Row],[Shipdate]])</f>
        <v>2024</v>
      </c>
    </row>
    <row r="2827" spans="1:12" x14ac:dyDescent="0.3">
      <c r="A2827" t="s">
        <v>2831</v>
      </c>
      <c r="B2827" t="s">
        <v>7945</v>
      </c>
      <c r="C2827" t="s">
        <v>7933</v>
      </c>
      <c r="D2827" t="s">
        <v>7935</v>
      </c>
      <c r="E2827" s="1">
        <v>45077</v>
      </c>
      <c r="F2827" s="6">
        <v>10566</v>
      </c>
      <c r="G2827">
        <v>504</v>
      </c>
      <c r="H2827" t="s">
        <v>3</v>
      </c>
      <c r="I2827">
        <f>IF(shipments[[#This Row],[Boxes]]&gt;0,shipments[[#This Row],[Amount]]/shipments[[#This Row],[Boxes]],"NA")</f>
        <v>20.964285714285715</v>
      </c>
      <c r="J2827" t="str">
        <f>IF(shipments[[#This Row],[Order_Status]] = "Delivered","Yes","No")</f>
        <v>Yes</v>
      </c>
      <c r="K2827" t="str">
        <f>TEXT(shipments[[#This Row],[Shipdate]],"MMMM")</f>
        <v>May</v>
      </c>
      <c r="L2827">
        <f>YEAR(shipments[[#This Row],[Shipdate]])</f>
        <v>2023</v>
      </c>
    </row>
    <row r="2828" spans="1:12" x14ac:dyDescent="0.3">
      <c r="A2828" t="s">
        <v>2832</v>
      </c>
      <c r="B2828" t="s">
        <v>7945</v>
      </c>
      <c r="C2828" t="s">
        <v>7933</v>
      </c>
      <c r="D2828" t="s">
        <v>7935</v>
      </c>
      <c r="E2828" s="1">
        <v>45077</v>
      </c>
      <c r="F2828" s="6">
        <v>11965.5</v>
      </c>
      <c r="G2828">
        <v>630</v>
      </c>
      <c r="H2828" t="s">
        <v>3</v>
      </c>
      <c r="I2828">
        <f>IF(shipments[[#This Row],[Boxes]]&gt;0,shipments[[#This Row],[Amount]]/shipments[[#This Row],[Boxes]],"NA")</f>
        <v>18.992857142857144</v>
      </c>
      <c r="J2828" t="str">
        <f>IF(shipments[[#This Row],[Order_Status]] = "Delivered","Yes","No")</f>
        <v>Yes</v>
      </c>
      <c r="K2828" t="str">
        <f>TEXT(shipments[[#This Row],[Shipdate]],"MMMM")</f>
        <v>May</v>
      </c>
      <c r="L2828">
        <f>YEAR(shipments[[#This Row],[Shipdate]])</f>
        <v>2023</v>
      </c>
    </row>
    <row r="2829" spans="1:12" x14ac:dyDescent="0.3">
      <c r="A2829" t="s">
        <v>2833</v>
      </c>
      <c r="B2829" t="s">
        <v>7945</v>
      </c>
      <c r="C2829" t="s">
        <v>7933</v>
      </c>
      <c r="D2829" t="s">
        <v>7937</v>
      </c>
      <c r="E2829" s="1">
        <v>45078</v>
      </c>
      <c r="F2829" s="6">
        <v>5931</v>
      </c>
      <c r="G2829">
        <v>283</v>
      </c>
      <c r="H2829" t="s">
        <v>3</v>
      </c>
      <c r="I2829">
        <f>IF(shipments[[#This Row],[Boxes]]&gt;0,shipments[[#This Row],[Amount]]/shipments[[#This Row],[Boxes]],"NA")</f>
        <v>20.957597173144876</v>
      </c>
      <c r="J2829" t="str">
        <f>IF(shipments[[#This Row],[Order_Status]] = "Delivered","Yes","No")</f>
        <v>Yes</v>
      </c>
      <c r="K2829" t="str">
        <f>TEXT(shipments[[#This Row],[Shipdate]],"MMMM")</f>
        <v>June</v>
      </c>
      <c r="L2829">
        <f>YEAR(shipments[[#This Row],[Shipdate]])</f>
        <v>2023</v>
      </c>
    </row>
    <row r="2830" spans="1:12" x14ac:dyDescent="0.3">
      <c r="A2830" s="21" t="s">
        <v>2834</v>
      </c>
      <c r="B2830" s="21" t="s">
        <v>7945</v>
      </c>
      <c r="C2830" s="21" t="s">
        <v>7912</v>
      </c>
      <c r="D2830" s="21" t="s">
        <v>7934</v>
      </c>
      <c r="E2830" s="22">
        <v>45513</v>
      </c>
      <c r="F2830" s="23">
        <v>12143.25</v>
      </c>
      <c r="G2830" s="21">
        <v>810</v>
      </c>
      <c r="H2830" s="21" t="s">
        <v>9</v>
      </c>
      <c r="I2830" s="21">
        <f>IF(shipments[[#This Row],[Boxes]]&gt;0,shipments[[#This Row],[Amount]]/shipments[[#This Row],[Boxes]],"NA")</f>
        <v>14.991666666666667</v>
      </c>
      <c r="J2830" s="21" t="str">
        <f>IF(shipments[[#This Row],[Order_Status]] = "Delivered","Yes","No")</f>
        <v>No</v>
      </c>
      <c r="K2830" s="21" t="str">
        <f>TEXT(shipments[[#This Row],[Shipdate]],"MMMM")</f>
        <v>August</v>
      </c>
      <c r="L2830" s="21">
        <f>YEAR(shipments[[#This Row],[Shipdate]])</f>
        <v>2024</v>
      </c>
    </row>
    <row r="2831" spans="1:12" x14ac:dyDescent="0.3">
      <c r="A2831" s="21" t="s">
        <v>2835</v>
      </c>
      <c r="B2831" s="21" t="s">
        <v>7945</v>
      </c>
      <c r="C2831" s="21" t="s">
        <v>7912</v>
      </c>
      <c r="D2831" s="21" t="s">
        <v>7938</v>
      </c>
      <c r="E2831" s="22">
        <v>45519</v>
      </c>
      <c r="F2831" s="23">
        <v>5827.5</v>
      </c>
      <c r="G2831" s="21">
        <v>449</v>
      </c>
      <c r="H2831" s="21" t="s">
        <v>9</v>
      </c>
      <c r="I2831" s="21">
        <f>IF(shipments[[#This Row],[Boxes]]&gt;0,shipments[[#This Row],[Amount]]/shipments[[#This Row],[Boxes]],"NA")</f>
        <v>12.978841870824054</v>
      </c>
      <c r="J2831" s="21" t="str">
        <f>IF(shipments[[#This Row],[Order_Status]] = "Delivered","Yes","No")</f>
        <v>No</v>
      </c>
      <c r="K2831" s="21" t="str">
        <f>TEXT(shipments[[#This Row],[Shipdate]],"MMMM")</f>
        <v>August</v>
      </c>
      <c r="L2831" s="21">
        <f>YEAR(shipments[[#This Row],[Shipdate]])</f>
        <v>2024</v>
      </c>
    </row>
    <row r="2832" spans="1:12" x14ac:dyDescent="0.3">
      <c r="A2832" t="s">
        <v>2836</v>
      </c>
      <c r="B2832" t="s">
        <v>7945</v>
      </c>
      <c r="C2832" t="s">
        <v>7912</v>
      </c>
      <c r="D2832" t="s">
        <v>7934</v>
      </c>
      <c r="E2832" s="1">
        <v>45030</v>
      </c>
      <c r="F2832" s="6">
        <v>555.75</v>
      </c>
      <c r="G2832">
        <v>40</v>
      </c>
      <c r="H2832" t="s">
        <v>3</v>
      </c>
      <c r="I2832">
        <f>IF(shipments[[#This Row],[Boxes]]&gt;0,shipments[[#This Row],[Amount]]/shipments[[#This Row],[Boxes]],"NA")</f>
        <v>13.893750000000001</v>
      </c>
      <c r="J2832" t="str">
        <f>IF(shipments[[#This Row],[Order_Status]] = "Delivered","Yes","No")</f>
        <v>Yes</v>
      </c>
      <c r="K2832" t="str">
        <f>TEXT(shipments[[#This Row],[Shipdate]],"MMMM")</f>
        <v>April</v>
      </c>
      <c r="L2832">
        <f>YEAR(shipments[[#This Row],[Shipdate]])</f>
        <v>2023</v>
      </c>
    </row>
    <row r="2833" spans="1:12" x14ac:dyDescent="0.3">
      <c r="A2833" t="s">
        <v>2837</v>
      </c>
      <c r="B2833" t="s">
        <v>7945</v>
      </c>
      <c r="C2833" t="s">
        <v>7915</v>
      </c>
      <c r="D2833" t="s">
        <v>7935</v>
      </c>
      <c r="E2833" s="1">
        <v>45295</v>
      </c>
      <c r="F2833" s="6">
        <v>14256</v>
      </c>
      <c r="G2833">
        <v>2376</v>
      </c>
      <c r="H2833" t="s">
        <v>3</v>
      </c>
      <c r="I2833">
        <f>IF(shipments[[#This Row],[Boxes]]&gt;0,shipments[[#This Row],[Amount]]/shipments[[#This Row],[Boxes]],"NA")</f>
        <v>6</v>
      </c>
      <c r="J2833" t="str">
        <f>IF(shipments[[#This Row],[Order_Status]] = "Delivered","Yes","No")</f>
        <v>Yes</v>
      </c>
      <c r="K2833" t="str">
        <f>TEXT(shipments[[#This Row],[Shipdate]],"MMMM")</f>
        <v>January</v>
      </c>
      <c r="L2833">
        <f>YEAR(shipments[[#This Row],[Shipdate]])</f>
        <v>2024</v>
      </c>
    </row>
    <row r="2834" spans="1:12" x14ac:dyDescent="0.3">
      <c r="A2834" t="s">
        <v>2838</v>
      </c>
      <c r="B2834" t="s">
        <v>7945</v>
      </c>
      <c r="C2834" t="s">
        <v>7915</v>
      </c>
      <c r="D2834" t="s">
        <v>7934</v>
      </c>
      <c r="E2834" s="1">
        <v>45212</v>
      </c>
      <c r="F2834" s="6">
        <v>2702.25</v>
      </c>
      <c r="G2834">
        <v>451</v>
      </c>
      <c r="H2834" t="s">
        <v>3</v>
      </c>
      <c r="I2834">
        <f>IF(shipments[[#This Row],[Boxes]]&gt;0,shipments[[#This Row],[Amount]]/shipments[[#This Row],[Boxes]],"NA")</f>
        <v>5.9916851441241681</v>
      </c>
      <c r="J2834" t="str">
        <f>IF(shipments[[#This Row],[Order_Status]] = "Delivered","Yes","No")</f>
        <v>Yes</v>
      </c>
      <c r="K2834" t="str">
        <f>TEXT(shipments[[#This Row],[Shipdate]],"MMMM")</f>
        <v>October</v>
      </c>
      <c r="L2834">
        <f>YEAR(shipments[[#This Row],[Shipdate]])</f>
        <v>2023</v>
      </c>
    </row>
    <row r="2835" spans="1:12" x14ac:dyDescent="0.3">
      <c r="A2835" t="s">
        <v>2839</v>
      </c>
      <c r="B2835" t="s">
        <v>7945</v>
      </c>
      <c r="C2835" t="s">
        <v>7915</v>
      </c>
      <c r="D2835" t="s">
        <v>7939</v>
      </c>
      <c r="E2835" s="1">
        <v>45254</v>
      </c>
      <c r="F2835" s="6">
        <v>4169.25</v>
      </c>
      <c r="G2835">
        <v>695</v>
      </c>
      <c r="H2835" t="s">
        <v>3</v>
      </c>
      <c r="I2835">
        <f>IF(shipments[[#This Row],[Boxes]]&gt;0,shipments[[#This Row],[Amount]]/shipments[[#This Row],[Boxes]],"NA")</f>
        <v>5.9989208633093529</v>
      </c>
      <c r="J2835" t="str">
        <f>IF(shipments[[#This Row],[Order_Status]] = "Delivered","Yes","No")</f>
        <v>Yes</v>
      </c>
      <c r="K2835" t="str">
        <f>TEXT(shipments[[#This Row],[Shipdate]],"MMMM")</f>
        <v>November</v>
      </c>
      <c r="L2835">
        <f>YEAR(shipments[[#This Row],[Shipdate]])</f>
        <v>2023</v>
      </c>
    </row>
    <row r="2836" spans="1:12" x14ac:dyDescent="0.3">
      <c r="A2836" t="s">
        <v>2840</v>
      </c>
      <c r="B2836" t="s">
        <v>7945</v>
      </c>
      <c r="C2836" t="s">
        <v>7916</v>
      </c>
      <c r="D2836" t="s">
        <v>7938</v>
      </c>
      <c r="E2836" s="1">
        <v>45253</v>
      </c>
      <c r="F2836" s="6">
        <v>2115</v>
      </c>
      <c r="G2836">
        <v>265</v>
      </c>
      <c r="H2836" t="s">
        <v>3</v>
      </c>
      <c r="I2836">
        <f>IF(shipments[[#This Row],[Boxes]]&gt;0,shipments[[#This Row],[Amount]]/shipments[[#This Row],[Boxes]],"NA")</f>
        <v>7.9811320754716979</v>
      </c>
      <c r="J2836" t="str">
        <f>IF(shipments[[#This Row],[Order_Status]] = "Delivered","Yes","No")</f>
        <v>Yes</v>
      </c>
      <c r="K2836" t="str">
        <f>TEXT(shipments[[#This Row],[Shipdate]],"MMMM")</f>
        <v>November</v>
      </c>
      <c r="L2836">
        <f>YEAR(shipments[[#This Row],[Shipdate]])</f>
        <v>2023</v>
      </c>
    </row>
    <row r="2837" spans="1:12" x14ac:dyDescent="0.3">
      <c r="A2837" t="s">
        <v>2841</v>
      </c>
      <c r="B2837" t="s">
        <v>7945</v>
      </c>
      <c r="C2837" t="s">
        <v>7916</v>
      </c>
      <c r="D2837" t="s">
        <v>7939</v>
      </c>
      <c r="E2837" s="1">
        <v>45376</v>
      </c>
      <c r="F2837" s="6">
        <v>524.25</v>
      </c>
      <c r="G2837">
        <v>59</v>
      </c>
      <c r="H2837" t="s">
        <v>3</v>
      </c>
      <c r="I2837">
        <f>IF(shipments[[#This Row],[Boxes]]&gt;0,shipments[[#This Row],[Amount]]/shipments[[#This Row],[Boxes]],"NA")</f>
        <v>8.8855932203389827</v>
      </c>
      <c r="J2837" t="str">
        <f>IF(shipments[[#This Row],[Order_Status]] = "Delivered","Yes","No")</f>
        <v>Yes</v>
      </c>
      <c r="K2837" t="str">
        <f>TEXT(shipments[[#This Row],[Shipdate]],"MMMM")</f>
        <v>March</v>
      </c>
      <c r="L2837">
        <f>YEAR(shipments[[#This Row],[Shipdate]])</f>
        <v>2024</v>
      </c>
    </row>
    <row r="2838" spans="1:12" x14ac:dyDescent="0.3">
      <c r="A2838" t="s">
        <v>2842</v>
      </c>
      <c r="B2838" t="s">
        <v>7945</v>
      </c>
      <c r="C2838" t="s">
        <v>7916</v>
      </c>
      <c r="D2838" t="s">
        <v>7937</v>
      </c>
      <c r="E2838" s="1">
        <v>45147</v>
      </c>
      <c r="F2838" s="6">
        <v>7913.25</v>
      </c>
      <c r="G2838">
        <v>1583</v>
      </c>
      <c r="H2838" t="s">
        <v>3</v>
      </c>
      <c r="I2838">
        <f>IF(shipments[[#This Row],[Boxes]]&gt;0,shipments[[#This Row],[Amount]]/shipments[[#This Row],[Boxes]],"NA")</f>
        <v>4.9988945041061275</v>
      </c>
      <c r="J2838" t="str">
        <f>IF(shipments[[#This Row],[Order_Status]] = "Delivered","Yes","No")</f>
        <v>Yes</v>
      </c>
      <c r="K2838" t="str">
        <f>TEXT(shipments[[#This Row],[Shipdate]],"MMMM")</f>
        <v>August</v>
      </c>
      <c r="L2838">
        <f>YEAR(shipments[[#This Row],[Shipdate]])</f>
        <v>2023</v>
      </c>
    </row>
    <row r="2839" spans="1:12" x14ac:dyDescent="0.3">
      <c r="A2839" t="s">
        <v>2843</v>
      </c>
      <c r="B2839" t="s">
        <v>7945</v>
      </c>
      <c r="C2839" t="s">
        <v>7916</v>
      </c>
      <c r="D2839" t="s">
        <v>7939</v>
      </c>
      <c r="E2839" s="1">
        <v>45118</v>
      </c>
      <c r="F2839" s="6">
        <v>3798</v>
      </c>
      <c r="G2839">
        <v>422</v>
      </c>
      <c r="H2839" t="s">
        <v>3</v>
      </c>
      <c r="I2839">
        <f>IF(shipments[[#This Row],[Boxes]]&gt;0,shipments[[#This Row],[Amount]]/shipments[[#This Row],[Boxes]],"NA")</f>
        <v>9</v>
      </c>
      <c r="J2839" t="str">
        <f>IF(shipments[[#This Row],[Order_Status]] = "Delivered","Yes","No")</f>
        <v>Yes</v>
      </c>
      <c r="K2839" t="str">
        <f>TEXT(shipments[[#This Row],[Shipdate]],"MMMM")</f>
        <v>July</v>
      </c>
      <c r="L2839">
        <f>YEAR(shipments[[#This Row],[Shipdate]])</f>
        <v>2023</v>
      </c>
    </row>
    <row r="2840" spans="1:12" x14ac:dyDescent="0.3">
      <c r="A2840" t="s">
        <v>2844</v>
      </c>
      <c r="B2840" t="s">
        <v>7945</v>
      </c>
      <c r="C2840" t="s">
        <v>7917</v>
      </c>
      <c r="D2840" t="s">
        <v>7934</v>
      </c>
      <c r="E2840" s="1">
        <v>45258</v>
      </c>
      <c r="F2840" s="6">
        <v>371.25</v>
      </c>
      <c r="G2840">
        <v>16</v>
      </c>
      <c r="H2840" t="s">
        <v>3</v>
      </c>
      <c r="I2840">
        <f>IF(shipments[[#This Row],[Boxes]]&gt;0,shipments[[#This Row],[Amount]]/shipments[[#This Row],[Boxes]],"NA")</f>
        <v>23.203125</v>
      </c>
      <c r="J2840" t="str">
        <f>IF(shipments[[#This Row],[Order_Status]] = "Delivered","Yes","No")</f>
        <v>Yes</v>
      </c>
      <c r="K2840" t="str">
        <f>TEXT(shipments[[#This Row],[Shipdate]],"MMMM")</f>
        <v>November</v>
      </c>
      <c r="L2840">
        <f>YEAR(shipments[[#This Row],[Shipdate]])</f>
        <v>2023</v>
      </c>
    </row>
    <row r="2841" spans="1:12" x14ac:dyDescent="0.3">
      <c r="A2841" t="s">
        <v>2845</v>
      </c>
      <c r="B2841" t="s">
        <v>7945</v>
      </c>
      <c r="C2841" t="s">
        <v>7918</v>
      </c>
      <c r="D2841" t="s">
        <v>7937</v>
      </c>
      <c r="E2841" s="1">
        <v>44938</v>
      </c>
      <c r="F2841" s="6">
        <v>6016.5</v>
      </c>
      <c r="G2841">
        <v>232</v>
      </c>
      <c r="H2841" t="s">
        <v>3</v>
      </c>
      <c r="I2841">
        <f>IF(shipments[[#This Row],[Boxes]]&gt;0,shipments[[#This Row],[Amount]]/shipments[[#This Row],[Boxes]],"NA")</f>
        <v>25.933189655172413</v>
      </c>
      <c r="J2841" t="str">
        <f>IF(shipments[[#This Row],[Order_Status]] = "Delivered","Yes","No")</f>
        <v>Yes</v>
      </c>
      <c r="K2841" t="str">
        <f>TEXT(shipments[[#This Row],[Shipdate]],"MMMM")</f>
        <v>January</v>
      </c>
      <c r="L2841">
        <f>YEAR(shipments[[#This Row],[Shipdate]])</f>
        <v>2023</v>
      </c>
    </row>
    <row r="2842" spans="1:12" x14ac:dyDescent="0.3">
      <c r="A2842" s="21" t="s">
        <v>2846</v>
      </c>
      <c r="B2842" s="21" t="s">
        <v>7945</v>
      </c>
      <c r="C2842" s="21" t="s">
        <v>7918</v>
      </c>
      <c r="D2842" s="21" t="s">
        <v>7934</v>
      </c>
      <c r="E2842" s="22">
        <v>45552</v>
      </c>
      <c r="F2842" s="23">
        <v>5069.25</v>
      </c>
      <c r="G2842" s="21">
        <v>188</v>
      </c>
      <c r="H2842" s="21" t="s">
        <v>16</v>
      </c>
      <c r="I2842" s="21">
        <f>IF(shipments[[#This Row],[Boxes]]&gt;0,shipments[[#This Row],[Amount]]/shipments[[#This Row],[Boxes]],"NA")</f>
        <v>26.964095744680851</v>
      </c>
      <c r="J2842" s="21" t="str">
        <f>IF(shipments[[#This Row],[Order_Status]] = "Delivered","Yes","No")</f>
        <v>No</v>
      </c>
      <c r="K2842" s="21" t="str">
        <f>TEXT(shipments[[#This Row],[Shipdate]],"MMMM")</f>
        <v>September</v>
      </c>
      <c r="L2842" s="21">
        <f>YEAR(shipments[[#This Row],[Shipdate]])</f>
        <v>2024</v>
      </c>
    </row>
    <row r="2843" spans="1:12" x14ac:dyDescent="0.3">
      <c r="A2843" t="s">
        <v>2847</v>
      </c>
      <c r="B2843" t="s">
        <v>7945</v>
      </c>
      <c r="C2843" t="s">
        <v>7919</v>
      </c>
      <c r="D2843" t="s">
        <v>7938</v>
      </c>
      <c r="E2843" s="1">
        <v>45161</v>
      </c>
      <c r="F2843" s="6">
        <v>3420</v>
      </c>
      <c r="G2843">
        <v>190</v>
      </c>
      <c r="H2843" t="s">
        <v>3</v>
      </c>
      <c r="I2843">
        <f>IF(shipments[[#This Row],[Boxes]]&gt;0,shipments[[#This Row],[Amount]]/shipments[[#This Row],[Boxes]],"NA")</f>
        <v>18</v>
      </c>
      <c r="J2843" t="str">
        <f>IF(shipments[[#This Row],[Order_Status]] = "Delivered","Yes","No")</f>
        <v>Yes</v>
      </c>
      <c r="K2843" t="str">
        <f>TEXT(shipments[[#This Row],[Shipdate]],"MMMM")</f>
        <v>August</v>
      </c>
      <c r="L2843">
        <f>YEAR(shipments[[#This Row],[Shipdate]])</f>
        <v>2023</v>
      </c>
    </row>
    <row r="2844" spans="1:12" x14ac:dyDescent="0.3">
      <c r="A2844" t="s">
        <v>2848</v>
      </c>
      <c r="B2844" t="s">
        <v>7945</v>
      </c>
      <c r="C2844" t="s">
        <v>7919</v>
      </c>
      <c r="D2844" t="s">
        <v>7938</v>
      </c>
      <c r="E2844" s="1">
        <v>45106</v>
      </c>
      <c r="F2844" s="6">
        <v>3960</v>
      </c>
      <c r="G2844">
        <v>180</v>
      </c>
      <c r="H2844" t="s">
        <v>3</v>
      </c>
      <c r="I2844">
        <f>IF(shipments[[#This Row],[Boxes]]&gt;0,shipments[[#This Row],[Amount]]/shipments[[#This Row],[Boxes]],"NA")</f>
        <v>22</v>
      </c>
      <c r="J2844" t="str">
        <f>IF(shipments[[#This Row],[Order_Status]] = "Delivered","Yes","No")</f>
        <v>Yes</v>
      </c>
      <c r="K2844" t="str">
        <f>TEXT(shipments[[#This Row],[Shipdate]],"MMMM")</f>
        <v>June</v>
      </c>
      <c r="L2844">
        <f>YEAR(shipments[[#This Row],[Shipdate]])</f>
        <v>2023</v>
      </c>
    </row>
    <row r="2845" spans="1:12" x14ac:dyDescent="0.3">
      <c r="A2845" t="s">
        <v>2849</v>
      </c>
      <c r="B2845" t="s">
        <v>7945</v>
      </c>
      <c r="C2845" t="s">
        <v>7920</v>
      </c>
      <c r="D2845" t="s">
        <v>7936</v>
      </c>
      <c r="E2845" s="1">
        <v>45240</v>
      </c>
      <c r="F2845" s="6">
        <v>1131.75</v>
      </c>
      <c r="G2845">
        <v>52</v>
      </c>
      <c r="H2845" t="s">
        <v>3</v>
      </c>
      <c r="I2845">
        <f>IF(shipments[[#This Row],[Boxes]]&gt;0,shipments[[#This Row],[Amount]]/shipments[[#This Row],[Boxes]],"NA")</f>
        <v>21.764423076923077</v>
      </c>
      <c r="J2845" t="str">
        <f>IF(shipments[[#This Row],[Order_Status]] = "Delivered","Yes","No")</f>
        <v>Yes</v>
      </c>
      <c r="K2845" t="str">
        <f>TEXT(shipments[[#This Row],[Shipdate]],"MMMM")</f>
        <v>November</v>
      </c>
      <c r="L2845">
        <f>YEAR(shipments[[#This Row],[Shipdate]])</f>
        <v>2023</v>
      </c>
    </row>
    <row r="2846" spans="1:12" x14ac:dyDescent="0.3">
      <c r="A2846" t="s">
        <v>2850</v>
      </c>
      <c r="B2846" t="s">
        <v>7945</v>
      </c>
      <c r="C2846" t="s">
        <v>7920</v>
      </c>
      <c r="D2846" t="s">
        <v>7939</v>
      </c>
      <c r="E2846" s="1">
        <v>45085</v>
      </c>
      <c r="F2846" s="6">
        <v>8509.5</v>
      </c>
      <c r="G2846">
        <v>448</v>
      </c>
      <c r="H2846" t="s">
        <v>3</v>
      </c>
      <c r="I2846">
        <f>IF(shipments[[#This Row],[Boxes]]&gt;0,shipments[[#This Row],[Amount]]/shipments[[#This Row],[Boxes]],"NA")</f>
        <v>18.994419642857142</v>
      </c>
      <c r="J2846" t="str">
        <f>IF(shipments[[#This Row],[Order_Status]] = "Delivered","Yes","No")</f>
        <v>Yes</v>
      </c>
      <c r="K2846" t="str">
        <f>TEXT(shipments[[#This Row],[Shipdate]],"MMMM")</f>
        <v>June</v>
      </c>
      <c r="L2846">
        <f>YEAR(shipments[[#This Row],[Shipdate]])</f>
        <v>2023</v>
      </c>
    </row>
    <row r="2847" spans="1:12" x14ac:dyDescent="0.3">
      <c r="A2847" s="21" t="s">
        <v>2851</v>
      </c>
      <c r="B2847" s="21" t="s">
        <v>7945</v>
      </c>
      <c r="C2847" s="21" t="s">
        <v>7921</v>
      </c>
      <c r="D2847" s="21" t="s">
        <v>7934</v>
      </c>
      <c r="E2847" s="22">
        <v>45540</v>
      </c>
      <c r="F2847" s="23">
        <v>3208.5</v>
      </c>
      <c r="G2847" s="21">
        <v>230</v>
      </c>
      <c r="H2847" s="21" t="s">
        <v>16</v>
      </c>
      <c r="I2847" s="21">
        <f>IF(shipments[[#This Row],[Boxes]]&gt;0,shipments[[#This Row],[Amount]]/shipments[[#This Row],[Boxes]],"NA")</f>
        <v>13.95</v>
      </c>
      <c r="J2847" s="21" t="str">
        <f>IF(shipments[[#This Row],[Order_Status]] = "Delivered","Yes","No")</f>
        <v>No</v>
      </c>
      <c r="K2847" s="21" t="str">
        <f>TEXT(shipments[[#This Row],[Shipdate]],"MMMM")</f>
        <v>September</v>
      </c>
      <c r="L2847" s="21">
        <f>YEAR(shipments[[#This Row],[Shipdate]])</f>
        <v>2024</v>
      </c>
    </row>
    <row r="2848" spans="1:12" x14ac:dyDescent="0.3">
      <c r="A2848" t="s">
        <v>2852</v>
      </c>
      <c r="B2848" t="s">
        <v>7945</v>
      </c>
      <c r="C2848" t="s">
        <v>7921</v>
      </c>
      <c r="D2848" t="s">
        <v>7935</v>
      </c>
      <c r="E2848" s="1">
        <v>45149</v>
      </c>
      <c r="F2848" s="6">
        <v>1419.75</v>
      </c>
      <c r="G2848">
        <v>89</v>
      </c>
      <c r="H2848" t="s">
        <v>3</v>
      </c>
      <c r="I2848">
        <f>IF(shipments[[#This Row],[Boxes]]&gt;0,shipments[[#This Row],[Amount]]/shipments[[#This Row],[Boxes]],"NA")</f>
        <v>15.952247191011235</v>
      </c>
      <c r="J2848" t="str">
        <f>IF(shipments[[#This Row],[Order_Status]] = "Delivered","Yes","No")</f>
        <v>Yes</v>
      </c>
      <c r="K2848" t="str">
        <f>TEXT(shipments[[#This Row],[Shipdate]],"MMMM")</f>
        <v>August</v>
      </c>
      <c r="L2848">
        <f>YEAR(shipments[[#This Row],[Shipdate]])</f>
        <v>2023</v>
      </c>
    </row>
    <row r="2849" spans="1:12" x14ac:dyDescent="0.3">
      <c r="A2849" t="s">
        <v>2853</v>
      </c>
      <c r="B2849" t="s">
        <v>7945</v>
      </c>
      <c r="C2849" t="s">
        <v>7921</v>
      </c>
      <c r="D2849" t="s">
        <v>7938</v>
      </c>
      <c r="E2849" s="1">
        <v>45078</v>
      </c>
      <c r="F2849" s="6">
        <v>10138.5</v>
      </c>
      <c r="G2849">
        <v>845</v>
      </c>
      <c r="H2849" t="s">
        <v>3</v>
      </c>
      <c r="I2849">
        <f>IF(shipments[[#This Row],[Boxes]]&gt;0,shipments[[#This Row],[Amount]]/shipments[[#This Row],[Boxes]],"NA")</f>
        <v>11.998224852071006</v>
      </c>
      <c r="J2849" t="str">
        <f>IF(shipments[[#This Row],[Order_Status]] = "Delivered","Yes","No")</f>
        <v>Yes</v>
      </c>
      <c r="K2849" t="str">
        <f>TEXT(shipments[[#This Row],[Shipdate]],"MMMM")</f>
        <v>June</v>
      </c>
      <c r="L2849">
        <f>YEAR(shipments[[#This Row],[Shipdate]])</f>
        <v>2023</v>
      </c>
    </row>
    <row r="2850" spans="1:12" x14ac:dyDescent="0.3">
      <c r="A2850" t="s">
        <v>2854</v>
      </c>
      <c r="B2850" t="s">
        <v>7945</v>
      </c>
      <c r="C2850" t="s">
        <v>7921</v>
      </c>
      <c r="D2850" t="s">
        <v>7935</v>
      </c>
      <c r="E2850" s="1">
        <v>45447</v>
      </c>
      <c r="F2850" s="6">
        <v>2279.25</v>
      </c>
      <c r="G2850">
        <v>176</v>
      </c>
      <c r="H2850" t="s">
        <v>3</v>
      </c>
      <c r="I2850">
        <f>IF(shipments[[#This Row],[Boxes]]&gt;0,shipments[[#This Row],[Amount]]/shipments[[#This Row],[Boxes]],"NA")</f>
        <v>12.950284090909092</v>
      </c>
      <c r="J2850" t="str">
        <f>IF(shipments[[#This Row],[Order_Status]] = "Delivered","Yes","No")</f>
        <v>Yes</v>
      </c>
      <c r="K2850" t="str">
        <f>TEXT(shipments[[#This Row],[Shipdate]],"MMMM")</f>
        <v>June</v>
      </c>
      <c r="L2850">
        <f>YEAR(shipments[[#This Row],[Shipdate]])</f>
        <v>2024</v>
      </c>
    </row>
    <row r="2851" spans="1:12" x14ac:dyDescent="0.3">
      <c r="A2851" t="s">
        <v>2855</v>
      </c>
      <c r="B2851" t="s">
        <v>7945</v>
      </c>
      <c r="C2851" t="s">
        <v>7921</v>
      </c>
      <c r="D2851" t="s">
        <v>7936</v>
      </c>
      <c r="E2851" s="1">
        <v>45218</v>
      </c>
      <c r="F2851" s="6">
        <v>11632.5</v>
      </c>
      <c r="G2851">
        <v>895</v>
      </c>
      <c r="H2851" t="s">
        <v>3</v>
      </c>
      <c r="I2851">
        <f>IF(shipments[[#This Row],[Boxes]]&gt;0,shipments[[#This Row],[Amount]]/shipments[[#This Row],[Boxes]],"NA")</f>
        <v>12.997206703910615</v>
      </c>
      <c r="J2851" t="str">
        <f>IF(shipments[[#This Row],[Order_Status]] = "Delivered","Yes","No")</f>
        <v>Yes</v>
      </c>
      <c r="K2851" t="str">
        <f>TEXT(shipments[[#This Row],[Shipdate]],"MMMM")</f>
        <v>October</v>
      </c>
      <c r="L2851">
        <f>YEAR(shipments[[#This Row],[Shipdate]])</f>
        <v>2023</v>
      </c>
    </row>
    <row r="2852" spans="1:12" x14ac:dyDescent="0.3">
      <c r="A2852" t="s">
        <v>2856</v>
      </c>
      <c r="B2852" t="s">
        <v>7945</v>
      </c>
      <c r="C2852" t="s">
        <v>7921</v>
      </c>
      <c r="D2852" t="s">
        <v>7935</v>
      </c>
      <c r="E2852" s="1">
        <v>45112</v>
      </c>
      <c r="F2852" s="6">
        <v>2139.75</v>
      </c>
      <c r="G2852">
        <v>153</v>
      </c>
      <c r="H2852" t="s">
        <v>3</v>
      </c>
      <c r="I2852">
        <f>IF(shipments[[#This Row],[Boxes]]&gt;0,shipments[[#This Row],[Amount]]/shipments[[#This Row],[Boxes]],"NA")</f>
        <v>13.985294117647058</v>
      </c>
      <c r="J2852" t="str">
        <f>IF(shipments[[#This Row],[Order_Status]] = "Delivered","Yes","No")</f>
        <v>Yes</v>
      </c>
      <c r="K2852" t="str">
        <f>TEXT(shipments[[#This Row],[Shipdate]],"MMMM")</f>
        <v>July</v>
      </c>
      <c r="L2852">
        <f>YEAR(shipments[[#This Row],[Shipdate]])</f>
        <v>2023</v>
      </c>
    </row>
    <row r="2853" spans="1:12" x14ac:dyDescent="0.3">
      <c r="A2853" t="s">
        <v>2857</v>
      </c>
      <c r="B2853" t="s">
        <v>7945</v>
      </c>
      <c r="C2853" t="s">
        <v>7921</v>
      </c>
      <c r="D2853" t="s">
        <v>7938</v>
      </c>
      <c r="E2853" s="1">
        <v>45002</v>
      </c>
      <c r="F2853" s="6">
        <v>13387.5</v>
      </c>
      <c r="G2853">
        <v>837</v>
      </c>
      <c r="H2853" t="s">
        <v>3</v>
      </c>
      <c r="I2853">
        <f>IF(shipments[[#This Row],[Boxes]]&gt;0,shipments[[#This Row],[Amount]]/shipments[[#This Row],[Boxes]],"NA")</f>
        <v>15.994623655913978</v>
      </c>
      <c r="J2853" t="str">
        <f>IF(shipments[[#This Row],[Order_Status]] = "Delivered","Yes","No")</f>
        <v>Yes</v>
      </c>
      <c r="K2853" t="str">
        <f>TEXT(shipments[[#This Row],[Shipdate]],"MMMM")</f>
        <v>March</v>
      </c>
      <c r="L2853">
        <f>YEAR(shipments[[#This Row],[Shipdate]])</f>
        <v>2023</v>
      </c>
    </row>
    <row r="2854" spans="1:12" x14ac:dyDescent="0.3">
      <c r="A2854" t="s">
        <v>2858</v>
      </c>
      <c r="B2854" t="s">
        <v>7945</v>
      </c>
      <c r="C2854" t="s">
        <v>7922</v>
      </c>
      <c r="D2854" t="s">
        <v>7937</v>
      </c>
      <c r="E2854" s="1">
        <v>45272</v>
      </c>
      <c r="F2854" s="6">
        <v>2920.5</v>
      </c>
      <c r="G2854">
        <v>147</v>
      </c>
      <c r="H2854" t="s">
        <v>3</v>
      </c>
      <c r="I2854">
        <f>IF(shipments[[#This Row],[Boxes]]&gt;0,shipments[[#This Row],[Amount]]/shipments[[#This Row],[Boxes]],"NA")</f>
        <v>19.867346938775512</v>
      </c>
      <c r="J2854" t="str">
        <f>IF(shipments[[#This Row],[Order_Status]] = "Delivered","Yes","No")</f>
        <v>Yes</v>
      </c>
      <c r="K2854" t="str">
        <f>TEXT(shipments[[#This Row],[Shipdate]],"MMMM")</f>
        <v>December</v>
      </c>
      <c r="L2854">
        <f>YEAR(shipments[[#This Row],[Shipdate]])</f>
        <v>2023</v>
      </c>
    </row>
    <row r="2855" spans="1:12" x14ac:dyDescent="0.3">
      <c r="A2855" s="21" t="s">
        <v>2859</v>
      </c>
      <c r="B2855" s="21" t="s">
        <v>7945</v>
      </c>
      <c r="C2855" s="21" t="s">
        <v>7922</v>
      </c>
      <c r="D2855" s="21" t="s">
        <v>7938</v>
      </c>
      <c r="E2855" s="22">
        <v>45495</v>
      </c>
      <c r="F2855" s="23">
        <v>5690.25</v>
      </c>
      <c r="G2855" s="21">
        <v>285</v>
      </c>
      <c r="H2855" s="21" t="s">
        <v>9</v>
      </c>
      <c r="I2855" s="21">
        <f>IF(shipments[[#This Row],[Boxes]]&gt;0,shipments[[#This Row],[Amount]]/shipments[[#This Row],[Boxes]],"NA")</f>
        <v>19.965789473684211</v>
      </c>
      <c r="J2855" s="21" t="str">
        <f>IF(shipments[[#This Row],[Order_Status]] = "Delivered","Yes","No")</f>
        <v>No</v>
      </c>
      <c r="K2855" s="21" t="str">
        <f>TEXT(shipments[[#This Row],[Shipdate]],"MMMM")</f>
        <v>July</v>
      </c>
      <c r="L2855" s="21">
        <f>YEAR(shipments[[#This Row],[Shipdate]])</f>
        <v>2024</v>
      </c>
    </row>
    <row r="2856" spans="1:12" x14ac:dyDescent="0.3">
      <c r="A2856" t="s">
        <v>2860</v>
      </c>
      <c r="B2856" t="s">
        <v>7945</v>
      </c>
      <c r="C2856" t="s">
        <v>7923</v>
      </c>
      <c r="D2856" t="s">
        <v>7936</v>
      </c>
      <c r="E2856" s="1">
        <v>44960</v>
      </c>
      <c r="F2856" s="6">
        <v>9843.75</v>
      </c>
      <c r="G2856">
        <v>704</v>
      </c>
      <c r="H2856" t="s">
        <v>3</v>
      </c>
      <c r="I2856">
        <f>IF(shipments[[#This Row],[Boxes]]&gt;0,shipments[[#This Row],[Amount]]/shipments[[#This Row],[Boxes]],"NA")</f>
        <v>13.982599431818182</v>
      </c>
      <c r="J2856" t="str">
        <f>IF(shipments[[#This Row],[Order_Status]] = "Delivered","Yes","No")</f>
        <v>Yes</v>
      </c>
      <c r="K2856" t="str">
        <f>TEXT(shipments[[#This Row],[Shipdate]],"MMMM")</f>
        <v>February</v>
      </c>
      <c r="L2856">
        <f>YEAR(shipments[[#This Row],[Shipdate]])</f>
        <v>2023</v>
      </c>
    </row>
    <row r="2857" spans="1:12" x14ac:dyDescent="0.3">
      <c r="A2857" t="s">
        <v>2861</v>
      </c>
      <c r="B2857" t="s">
        <v>7945</v>
      </c>
      <c r="C2857" t="s">
        <v>7923</v>
      </c>
      <c r="D2857" t="s">
        <v>7934</v>
      </c>
      <c r="E2857" s="1">
        <v>45447</v>
      </c>
      <c r="F2857" s="6">
        <v>1237.5</v>
      </c>
      <c r="G2857">
        <v>83</v>
      </c>
      <c r="H2857" t="s">
        <v>3</v>
      </c>
      <c r="I2857">
        <f>IF(shipments[[#This Row],[Boxes]]&gt;0,shipments[[#This Row],[Amount]]/shipments[[#This Row],[Boxes]],"NA")</f>
        <v>14.909638554216867</v>
      </c>
      <c r="J2857" t="str">
        <f>IF(shipments[[#This Row],[Order_Status]] = "Delivered","Yes","No")</f>
        <v>Yes</v>
      </c>
      <c r="K2857" t="str">
        <f>TEXT(shipments[[#This Row],[Shipdate]],"MMMM")</f>
        <v>June</v>
      </c>
      <c r="L2857">
        <f>YEAR(shipments[[#This Row],[Shipdate]])</f>
        <v>2024</v>
      </c>
    </row>
    <row r="2858" spans="1:12" x14ac:dyDescent="0.3">
      <c r="A2858" t="s">
        <v>2862</v>
      </c>
      <c r="B2858" t="s">
        <v>7945</v>
      </c>
      <c r="C2858" t="s">
        <v>7923</v>
      </c>
      <c r="D2858" t="s">
        <v>7938</v>
      </c>
      <c r="E2858" s="1">
        <v>45278</v>
      </c>
      <c r="F2858" s="6">
        <v>9688.5</v>
      </c>
      <c r="G2858">
        <v>646</v>
      </c>
      <c r="H2858" t="s">
        <v>3</v>
      </c>
      <c r="I2858">
        <f>IF(shipments[[#This Row],[Boxes]]&gt;0,shipments[[#This Row],[Amount]]/shipments[[#This Row],[Boxes]],"NA")</f>
        <v>14.997678018575851</v>
      </c>
      <c r="J2858" t="str">
        <f>IF(shipments[[#This Row],[Order_Status]] = "Delivered","Yes","No")</f>
        <v>Yes</v>
      </c>
      <c r="K2858" t="str">
        <f>TEXT(shipments[[#This Row],[Shipdate]],"MMMM")</f>
        <v>December</v>
      </c>
      <c r="L2858">
        <f>YEAR(shipments[[#This Row],[Shipdate]])</f>
        <v>2023</v>
      </c>
    </row>
    <row r="2859" spans="1:12" x14ac:dyDescent="0.3">
      <c r="A2859" s="21" t="s">
        <v>2863</v>
      </c>
      <c r="B2859" s="21" t="s">
        <v>7945</v>
      </c>
      <c r="C2859" s="21" t="s">
        <v>7923</v>
      </c>
      <c r="D2859" s="21" t="s">
        <v>7939</v>
      </c>
      <c r="E2859" s="22">
        <v>45519</v>
      </c>
      <c r="F2859" s="23">
        <v>9661.5</v>
      </c>
      <c r="G2859" s="21">
        <v>744</v>
      </c>
      <c r="H2859" s="21" t="s">
        <v>9</v>
      </c>
      <c r="I2859" s="21">
        <f>IF(shipments[[#This Row],[Boxes]]&gt;0,shipments[[#This Row],[Amount]]/shipments[[#This Row],[Boxes]],"NA")</f>
        <v>12.985887096774194</v>
      </c>
      <c r="J2859" s="21" t="str">
        <f>IF(shipments[[#This Row],[Order_Status]] = "Delivered","Yes","No")</f>
        <v>No</v>
      </c>
      <c r="K2859" s="21" t="str">
        <f>TEXT(shipments[[#This Row],[Shipdate]],"MMMM")</f>
        <v>August</v>
      </c>
      <c r="L2859" s="21">
        <f>YEAR(shipments[[#This Row],[Shipdate]])</f>
        <v>2024</v>
      </c>
    </row>
    <row r="2860" spans="1:12" x14ac:dyDescent="0.3">
      <c r="A2860" t="s">
        <v>2864</v>
      </c>
      <c r="B2860" t="s">
        <v>7945</v>
      </c>
      <c r="C2860" t="s">
        <v>7924</v>
      </c>
      <c r="D2860" t="s">
        <v>7935</v>
      </c>
      <c r="E2860" s="1">
        <v>45169</v>
      </c>
      <c r="F2860" s="6">
        <v>5364</v>
      </c>
      <c r="G2860">
        <v>767</v>
      </c>
      <c r="H2860" t="s">
        <v>3</v>
      </c>
      <c r="I2860">
        <f>IF(shipments[[#This Row],[Boxes]]&gt;0,shipments[[#This Row],[Amount]]/shipments[[#This Row],[Boxes]],"NA")</f>
        <v>6.9934810951760102</v>
      </c>
      <c r="J2860" t="str">
        <f>IF(shipments[[#This Row],[Order_Status]] = "Delivered","Yes","No")</f>
        <v>Yes</v>
      </c>
      <c r="K2860" t="str">
        <f>TEXT(shipments[[#This Row],[Shipdate]],"MMMM")</f>
        <v>August</v>
      </c>
      <c r="L2860">
        <f>YEAR(shipments[[#This Row],[Shipdate]])</f>
        <v>2023</v>
      </c>
    </row>
    <row r="2861" spans="1:12" x14ac:dyDescent="0.3">
      <c r="A2861" s="21" t="s">
        <v>2865</v>
      </c>
      <c r="B2861" s="21" t="s">
        <v>7945</v>
      </c>
      <c r="C2861" s="21" t="s">
        <v>7924</v>
      </c>
      <c r="D2861" s="21" t="s">
        <v>7935</v>
      </c>
      <c r="E2861" s="22">
        <v>45517</v>
      </c>
      <c r="F2861" s="23">
        <v>2362.5</v>
      </c>
      <c r="G2861" s="21">
        <v>263</v>
      </c>
      <c r="H2861" s="21" t="s">
        <v>9</v>
      </c>
      <c r="I2861" s="21">
        <f>IF(shipments[[#This Row],[Boxes]]&gt;0,shipments[[#This Row],[Amount]]/shipments[[#This Row],[Boxes]],"NA")</f>
        <v>8.9828897338403042</v>
      </c>
      <c r="J2861" s="21" t="str">
        <f>IF(shipments[[#This Row],[Order_Status]] = "Delivered","Yes","No")</f>
        <v>No</v>
      </c>
      <c r="K2861" s="21" t="str">
        <f>TEXT(shipments[[#This Row],[Shipdate]],"MMMM")</f>
        <v>August</v>
      </c>
      <c r="L2861" s="21">
        <f>YEAR(shipments[[#This Row],[Shipdate]])</f>
        <v>2024</v>
      </c>
    </row>
    <row r="2862" spans="1:12" x14ac:dyDescent="0.3">
      <c r="A2862" t="s">
        <v>2866</v>
      </c>
      <c r="B2862" t="s">
        <v>7945</v>
      </c>
      <c r="C2862" t="s">
        <v>7924</v>
      </c>
      <c r="D2862" t="s">
        <v>7938</v>
      </c>
      <c r="E2862" s="1">
        <v>45295</v>
      </c>
      <c r="F2862" s="6">
        <v>7956</v>
      </c>
      <c r="G2862">
        <v>1326</v>
      </c>
      <c r="H2862" t="s">
        <v>3</v>
      </c>
      <c r="I2862">
        <f>IF(shipments[[#This Row],[Boxes]]&gt;0,shipments[[#This Row],[Amount]]/shipments[[#This Row],[Boxes]],"NA")</f>
        <v>6</v>
      </c>
      <c r="J2862" t="str">
        <f>IF(shipments[[#This Row],[Order_Status]] = "Delivered","Yes","No")</f>
        <v>Yes</v>
      </c>
      <c r="K2862" t="str">
        <f>TEXT(shipments[[#This Row],[Shipdate]],"MMMM")</f>
        <v>January</v>
      </c>
      <c r="L2862">
        <f>YEAR(shipments[[#This Row],[Shipdate]])</f>
        <v>2024</v>
      </c>
    </row>
    <row r="2863" spans="1:12" x14ac:dyDescent="0.3">
      <c r="A2863" t="s">
        <v>2867</v>
      </c>
      <c r="B2863" t="s">
        <v>7945</v>
      </c>
      <c r="C2863" t="s">
        <v>7924</v>
      </c>
      <c r="D2863" t="s">
        <v>7935</v>
      </c>
      <c r="E2863" s="1">
        <v>45208</v>
      </c>
      <c r="F2863" s="6">
        <v>8538.75</v>
      </c>
      <c r="G2863">
        <v>949</v>
      </c>
      <c r="H2863" t="s">
        <v>3</v>
      </c>
      <c r="I2863">
        <f>IF(shipments[[#This Row],[Boxes]]&gt;0,shipments[[#This Row],[Amount]]/shipments[[#This Row],[Boxes]],"NA")</f>
        <v>8.9976290832455224</v>
      </c>
      <c r="J2863" t="str">
        <f>IF(shipments[[#This Row],[Order_Status]] = "Delivered","Yes","No")</f>
        <v>Yes</v>
      </c>
      <c r="K2863" t="str">
        <f>TEXT(shipments[[#This Row],[Shipdate]],"MMMM")</f>
        <v>October</v>
      </c>
      <c r="L2863">
        <f>YEAR(shipments[[#This Row],[Shipdate]])</f>
        <v>2023</v>
      </c>
    </row>
    <row r="2864" spans="1:12" x14ac:dyDescent="0.3">
      <c r="A2864" t="s">
        <v>2868</v>
      </c>
      <c r="B2864" t="s">
        <v>7945</v>
      </c>
      <c r="C2864" t="s">
        <v>7925</v>
      </c>
      <c r="D2864" t="s">
        <v>7934</v>
      </c>
      <c r="E2864" s="1">
        <v>44965</v>
      </c>
      <c r="F2864" s="6">
        <v>6561</v>
      </c>
      <c r="G2864">
        <v>469</v>
      </c>
      <c r="H2864" t="s">
        <v>3</v>
      </c>
      <c r="I2864">
        <f>IF(shipments[[#This Row],[Boxes]]&gt;0,shipments[[#This Row],[Amount]]/shipments[[#This Row],[Boxes]],"NA")</f>
        <v>13.989339019189766</v>
      </c>
      <c r="J2864" t="str">
        <f>IF(shipments[[#This Row],[Order_Status]] = "Delivered","Yes","No")</f>
        <v>Yes</v>
      </c>
      <c r="K2864" t="str">
        <f>TEXT(shipments[[#This Row],[Shipdate]],"MMMM")</f>
        <v>February</v>
      </c>
      <c r="L2864">
        <f>YEAR(shipments[[#This Row],[Shipdate]])</f>
        <v>2023</v>
      </c>
    </row>
    <row r="2865" spans="1:12" x14ac:dyDescent="0.3">
      <c r="A2865" t="s">
        <v>2869</v>
      </c>
      <c r="B2865" t="s">
        <v>7945</v>
      </c>
      <c r="C2865" t="s">
        <v>7925</v>
      </c>
      <c r="D2865" t="s">
        <v>7935</v>
      </c>
      <c r="E2865" s="1">
        <v>45310</v>
      </c>
      <c r="F2865" s="6">
        <v>3012.75</v>
      </c>
      <c r="G2865">
        <v>201</v>
      </c>
      <c r="H2865" t="s">
        <v>3</v>
      </c>
      <c r="I2865">
        <f>IF(shipments[[#This Row],[Boxes]]&gt;0,shipments[[#This Row],[Amount]]/shipments[[#This Row],[Boxes]],"NA")</f>
        <v>14.988805970149254</v>
      </c>
      <c r="J2865" t="str">
        <f>IF(shipments[[#This Row],[Order_Status]] = "Delivered","Yes","No")</f>
        <v>Yes</v>
      </c>
      <c r="K2865" t="str">
        <f>TEXT(shipments[[#This Row],[Shipdate]],"MMMM")</f>
        <v>January</v>
      </c>
      <c r="L2865">
        <f>YEAR(shipments[[#This Row],[Shipdate]])</f>
        <v>2024</v>
      </c>
    </row>
    <row r="2866" spans="1:12" x14ac:dyDescent="0.3">
      <c r="A2866" s="21" t="s">
        <v>2870</v>
      </c>
      <c r="B2866" s="21" t="s">
        <v>7945</v>
      </c>
      <c r="C2866" s="21" t="s">
        <v>7926</v>
      </c>
      <c r="D2866" s="21" t="s">
        <v>7934</v>
      </c>
      <c r="E2866" s="22">
        <v>45490</v>
      </c>
      <c r="F2866" s="23">
        <v>3163.5</v>
      </c>
      <c r="G2866" s="21">
        <v>167</v>
      </c>
      <c r="H2866" s="21" t="s">
        <v>9</v>
      </c>
      <c r="I2866" s="21">
        <f>IF(shipments[[#This Row],[Boxes]]&gt;0,shipments[[#This Row],[Amount]]/shipments[[#This Row],[Boxes]],"NA")</f>
        <v>18.943113772455089</v>
      </c>
      <c r="J2866" s="21" t="str">
        <f>IF(shipments[[#This Row],[Order_Status]] = "Delivered","Yes","No")</f>
        <v>No</v>
      </c>
      <c r="K2866" s="21" t="str">
        <f>TEXT(shipments[[#This Row],[Shipdate]],"MMMM")</f>
        <v>July</v>
      </c>
      <c r="L2866" s="21">
        <f>YEAR(shipments[[#This Row],[Shipdate]])</f>
        <v>2024</v>
      </c>
    </row>
    <row r="2867" spans="1:12" x14ac:dyDescent="0.3">
      <c r="A2867" t="s">
        <v>2871</v>
      </c>
      <c r="B2867" t="s">
        <v>7945</v>
      </c>
      <c r="C2867" t="s">
        <v>7926</v>
      </c>
      <c r="D2867" t="s">
        <v>7939</v>
      </c>
      <c r="E2867" s="1">
        <v>45217</v>
      </c>
      <c r="F2867" s="6">
        <v>8696.25</v>
      </c>
      <c r="G2867">
        <v>484</v>
      </c>
      <c r="H2867" t="s">
        <v>3</v>
      </c>
      <c r="I2867">
        <f>IF(shipments[[#This Row],[Boxes]]&gt;0,shipments[[#This Row],[Amount]]/shipments[[#This Row],[Boxes]],"NA")</f>
        <v>17.967458677685951</v>
      </c>
      <c r="J2867" t="str">
        <f>IF(shipments[[#This Row],[Order_Status]] = "Delivered","Yes","No")</f>
        <v>Yes</v>
      </c>
      <c r="K2867" t="str">
        <f>TEXT(shipments[[#This Row],[Shipdate]],"MMMM")</f>
        <v>October</v>
      </c>
      <c r="L2867">
        <f>YEAR(shipments[[#This Row],[Shipdate]])</f>
        <v>2023</v>
      </c>
    </row>
    <row r="2868" spans="1:12" x14ac:dyDescent="0.3">
      <c r="A2868" t="s">
        <v>2872</v>
      </c>
      <c r="B2868" t="s">
        <v>7945</v>
      </c>
      <c r="C2868" t="s">
        <v>7927</v>
      </c>
      <c r="D2868" t="s">
        <v>7936</v>
      </c>
      <c r="E2868" s="1">
        <v>45281</v>
      </c>
      <c r="F2868" s="6">
        <v>4014</v>
      </c>
      <c r="G2868">
        <v>237</v>
      </c>
      <c r="H2868" t="s">
        <v>3</v>
      </c>
      <c r="I2868">
        <f>IF(shipments[[#This Row],[Boxes]]&gt;0,shipments[[#This Row],[Amount]]/shipments[[#This Row],[Boxes]],"NA")</f>
        <v>16.936708860759495</v>
      </c>
      <c r="J2868" t="str">
        <f>IF(shipments[[#This Row],[Order_Status]] = "Delivered","Yes","No")</f>
        <v>Yes</v>
      </c>
      <c r="K2868" t="str">
        <f>TEXT(shipments[[#This Row],[Shipdate]],"MMMM")</f>
        <v>December</v>
      </c>
      <c r="L2868">
        <f>YEAR(shipments[[#This Row],[Shipdate]])</f>
        <v>2023</v>
      </c>
    </row>
    <row r="2869" spans="1:12" x14ac:dyDescent="0.3">
      <c r="A2869" t="s">
        <v>2873</v>
      </c>
      <c r="B2869" t="s">
        <v>7945</v>
      </c>
      <c r="C2869" t="s">
        <v>7927</v>
      </c>
      <c r="D2869" t="s">
        <v>7939</v>
      </c>
      <c r="E2869" s="1">
        <v>45149</v>
      </c>
      <c r="F2869" s="6">
        <v>8928</v>
      </c>
      <c r="G2869">
        <v>558</v>
      </c>
      <c r="H2869" t="s">
        <v>3</v>
      </c>
      <c r="I2869">
        <f>IF(shipments[[#This Row],[Boxes]]&gt;0,shipments[[#This Row],[Amount]]/shipments[[#This Row],[Boxes]],"NA")</f>
        <v>16</v>
      </c>
      <c r="J2869" t="str">
        <f>IF(shipments[[#This Row],[Order_Status]] = "Delivered","Yes","No")</f>
        <v>Yes</v>
      </c>
      <c r="K2869" t="str">
        <f>TEXT(shipments[[#This Row],[Shipdate]],"MMMM")</f>
        <v>August</v>
      </c>
      <c r="L2869">
        <f>YEAR(shipments[[#This Row],[Shipdate]])</f>
        <v>2023</v>
      </c>
    </row>
    <row r="2870" spans="1:12" x14ac:dyDescent="0.3">
      <c r="A2870" t="s">
        <v>2874</v>
      </c>
      <c r="B2870" t="s">
        <v>7945</v>
      </c>
      <c r="C2870" t="s">
        <v>7927</v>
      </c>
      <c r="D2870" t="s">
        <v>7934</v>
      </c>
      <c r="E2870" s="1">
        <v>44937</v>
      </c>
      <c r="F2870" s="6">
        <v>7143.75</v>
      </c>
      <c r="G2870">
        <v>511</v>
      </c>
      <c r="H2870" t="s">
        <v>3</v>
      </c>
      <c r="I2870">
        <f>IF(shipments[[#This Row],[Boxes]]&gt;0,shipments[[#This Row],[Amount]]/shipments[[#This Row],[Boxes]],"NA")</f>
        <v>13.979941291585128</v>
      </c>
      <c r="J2870" t="str">
        <f>IF(shipments[[#This Row],[Order_Status]] = "Delivered","Yes","No")</f>
        <v>Yes</v>
      </c>
      <c r="K2870" t="str">
        <f>TEXT(shipments[[#This Row],[Shipdate]],"MMMM")</f>
        <v>January</v>
      </c>
      <c r="L2870">
        <f>YEAR(shipments[[#This Row],[Shipdate]])</f>
        <v>2023</v>
      </c>
    </row>
    <row r="2871" spans="1:12" x14ac:dyDescent="0.3">
      <c r="A2871" t="s">
        <v>2875</v>
      </c>
      <c r="B2871" t="s">
        <v>7945</v>
      </c>
      <c r="C2871" t="s">
        <v>7927</v>
      </c>
      <c r="D2871" t="s">
        <v>7935</v>
      </c>
      <c r="E2871" s="1">
        <v>44977</v>
      </c>
      <c r="F2871" s="6">
        <v>10480.5</v>
      </c>
      <c r="G2871">
        <v>656</v>
      </c>
      <c r="H2871" t="s">
        <v>3</v>
      </c>
      <c r="I2871">
        <f>IF(shipments[[#This Row],[Boxes]]&gt;0,shipments[[#This Row],[Amount]]/shipments[[#This Row],[Boxes]],"NA")</f>
        <v>15.976371951219512</v>
      </c>
      <c r="J2871" t="str">
        <f>IF(shipments[[#This Row],[Order_Status]] = "Delivered","Yes","No")</f>
        <v>Yes</v>
      </c>
      <c r="K2871" t="str">
        <f>TEXT(shipments[[#This Row],[Shipdate]],"MMMM")</f>
        <v>February</v>
      </c>
      <c r="L2871">
        <f>YEAR(shipments[[#This Row],[Shipdate]])</f>
        <v>2023</v>
      </c>
    </row>
    <row r="2872" spans="1:12" x14ac:dyDescent="0.3">
      <c r="A2872" s="21" t="s">
        <v>2876</v>
      </c>
      <c r="B2872" s="21" t="s">
        <v>7945</v>
      </c>
      <c r="C2872" s="21" t="s">
        <v>7927</v>
      </c>
      <c r="D2872" s="21" t="s">
        <v>7936</v>
      </c>
      <c r="E2872" s="22">
        <v>45548</v>
      </c>
      <c r="F2872" s="23">
        <v>4131</v>
      </c>
      <c r="G2872" s="21">
        <v>259</v>
      </c>
      <c r="H2872" s="21" t="s">
        <v>16</v>
      </c>
      <c r="I2872" s="21">
        <f>IF(shipments[[#This Row],[Boxes]]&gt;0,shipments[[#This Row],[Amount]]/shipments[[#This Row],[Boxes]],"NA")</f>
        <v>15.94980694980695</v>
      </c>
      <c r="J2872" s="21" t="str">
        <f>IF(shipments[[#This Row],[Order_Status]] = "Delivered","Yes","No")</f>
        <v>No</v>
      </c>
      <c r="K2872" s="21" t="str">
        <f>TEXT(shipments[[#This Row],[Shipdate]],"MMMM")</f>
        <v>September</v>
      </c>
      <c r="L2872" s="21">
        <f>YEAR(shipments[[#This Row],[Shipdate]])</f>
        <v>2024</v>
      </c>
    </row>
    <row r="2873" spans="1:12" x14ac:dyDescent="0.3">
      <c r="A2873" t="s">
        <v>2877</v>
      </c>
      <c r="B2873" t="s">
        <v>7945</v>
      </c>
      <c r="C2873" t="s">
        <v>7927</v>
      </c>
      <c r="D2873" t="s">
        <v>7934</v>
      </c>
      <c r="E2873" s="1">
        <v>45083</v>
      </c>
      <c r="F2873" s="6">
        <v>8471.25</v>
      </c>
      <c r="G2873">
        <v>530</v>
      </c>
      <c r="H2873" t="s">
        <v>3</v>
      </c>
      <c r="I2873">
        <f>IF(shipments[[#This Row],[Boxes]]&gt;0,shipments[[#This Row],[Amount]]/shipments[[#This Row],[Boxes]],"NA")</f>
        <v>15.983490566037736</v>
      </c>
      <c r="J2873" t="str">
        <f>IF(shipments[[#This Row],[Order_Status]] = "Delivered","Yes","No")</f>
        <v>Yes</v>
      </c>
      <c r="K2873" t="str">
        <f>TEXT(shipments[[#This Row],[Shipdate]],"MMMM")</f>
        <v>June</v>
      </c>
      <c r="L2873">
        <f>YEAR(shipments[[#This Row],[Shipdate]])</f>
        <v>2023</v>
      </c>
    </row>
    <row r="2874" spans="1:12" x14ac:dyDescent="0.3">
      <c r="A2874" t="s">
        <v>2878</v>
      </c>
      <c r="B2874" t="s">
        <v>7945</v>
      </c>
      <c r="C2874" t="s">
        <v>7927</v>
      </c>
      <c r="D2874" t="s">
        <v>7939</v>
      </c>
      <c r="E2874" s="1">
        <v>45250</v>
      </c>
      <c r="F2874" s="6">
        <v>5258.25</v>
      </c>
      <c r="G2874">
        <v>310</v>
      </c>
      <c r="H2874" t="s">
        <v>3</v>
      </c>
      <c r="I2874">
        <f>IF(shipments[[#This Row],[Boxes]]&gt;0,shipments[[#This Row],[Amount]]/shipments[[#This Row],[Boxes]],"NA")</f>
        <v>16.962096774193547</v>
      </c>
      <c r="J2874" t="str">
        <f>IF(shipments[[#This Row],[Order_Status]] = "Delivered","Yes","No")</f>
        <v>Yes</v>
      </c>
      <c r="K2874" t="str">
        <f>TEXT(shipments[[#This Row],[Shipdate]],"MMMM")</f>
        <v>November</v>
      </c>
      <c r="L2874">
        <f>YEAR(shipments[[#This Row],[Shipdate]])</f>
        <v>2023</v>
      </c>
    </row>
    <row r="2875" spans="1:12" x14ac:dyDescent="0.3">
      <c r="A2875" t="s">
        <v>2879</v>
      </c>
      <c r="B2875" t="s">
        <v>7945</v>
      </c>
      <c r="C2875" t="s">
        <v>7928</v>
      </c>
      <c r="D2875" t="s">
        <v>7937</v>
      </c>
      <c r="E2875" s="1">
        <v>45168</v>
      </c>
      <c r="F2875" s="6">
        <v>7947</v>
      </c>
      <c r="G2875">
        <v>795</v>
      </c>
      <c r="H2875" t="s">
        <v>3</v>
      </c>
      <c r="I2875">
        <f>IF(shipments[[#This Row],[Boxes]]&gt;0,shipments[[#This Row],[Amount]]/shipments[[#This Row],[Boxes]],"NA")</f>
        <v>9.9962264150943394</v>
      </c>
      <c r="J2875" t="str">
        <f>IF(shipments[[#This Row],[Order_Status]] = "Delivered","Yes","No")</f>
        <v>Yes</v>
      </c>
      <c r="K2875" t="str">
        <f>TEXT(shipments[[#This Row],[Shipdate]],"MMMM")</f>
        <v>August</v>
      </c>
      <c r="L2875">
        <f>YEAR(shipments[[#This Row],[Shipdate]])</f>
        <v>2023</v>
      </c>
    </row>
    <row r="2876" spans="1:12" x14ac:dyDescent="0.3">
      <c r="A2876" s="21" t="s">
        <v>2880</v>
      </c>
      <c r="B2876" s="21" t="s">
        <v>7945</v>
      </c>
      <c r="C2876" s="21" t="s">
        <v>7929</v>
      </c>
      <c r="D2876" s="21" t="s">
        <v>7935</v>
      </c>
      <c r="E2876" s="22">
        <v>45541</v>
      </c>
      <c r="F2876" s="23">
        <v>8664.75</v>
      </c>
      <c r="G2876" s="21">
        <v>788</v>
      </c>
      <c r="H2876" s="21" t="s">
        <v>16</v>
      </c>
      <c r="I2876" s="21">
        <f>IF(shipments[[#This Row],[Boxes]]&gt;0,shipments[[#This Row],[Amount]]/shipments[[#This Row],[Boxes]],"NA")</f>
        <v>10.995875634517766</v>
      </c>
      <c r="J2876" s="21" t="str">
        <f>IF(shipments[[#This Row],[Order_Status]] = "Delivered","Yes","No")</f>
        <v>No</v>
      </c>
      <c r="K2876" s="21" t="str">
        <f>TEXT(shipments[[#This Row],[Shipdate]],"MMMM")</f>
        <v>September</v>
      </c>
      <c r="L2876" s="21">
        <f>YEAR(shipments[[#This Row],[Shipdate]])</f>
        <v>2024</v>
      </c>
    </row>
    <row r="2877" spans="1:12" x14ac:dyDescent="0.3">
      <c r="A2877" t="s">
        <v>2881</v>
      </c>
      <c r="B2877" t="s">
        <v>7945</v>
      </c>
      <c r="C2877" t="s">
        <v>7929</v>
      </c>
      <c r="D2877" t="s">
        <v>7937</v>
      </c>
      <c r="E2877" s="1">
        <v>45002</v>
      </c>
      <c r="F2877" s="6">
        <v>12132</v>
      </c>
      <c r="G2877">
        <v>1214</v>
      </c>
      <c r="H2877" t="s">
        <v>3</v>
      </c>
      <c r="I2877">
        <f>IF(shipments[[#This Row],[Boxes]]&gt;0,shipments[[#This Row],[Amount]]/shipments[[#This Row],[Boxes]],"NA")</f>
        <v>9.9934102141680388</v>
      </c>
      <c r="J2877" t="str">
        <f>IF(shipments[[#This Row],[Order_Status]] = "Delivered","Yes","No")</f>
        <v>Yes</v>
      </c>
      <c r="K2877" t="str">
        <f>TEXT(shipments[[#This Row],[Shipdate]],"MMMM")</f>
        <v>March</v>
      </c>
      <c r="L2877">
        <f>YEAR(shipments[[#This Row],[Shipdate]])</f>
        <v>2023</v>
      </c>
    </row>
    <row r="2878" spans="1:12" x14ac:dyDescent="0.3">
      <c r="A2878" t="s">
        <v>2882</v>
      </c>
      <c r="B2878" t="s">
        <v>7945</v>
      </c>
      <c r="C2878" t="s">
        <v>7929</v>
      </c>
      <c r="D2878" t="s">
        <v>7938</v>
      </c>
      <c r="E2878" s="1">
        <v>45314</v>
      </c>
      <c r="F2878" s="6">
        <v>2088</v>
      </c>
      <c r="G2878">
        <v>232</v>
      </c>
      <c r="H2878" t="s">
        <v>3</v>
      </c>
      <c r="I2878">
        <f>IF(shipments[[#This Row],[Boxes]]&gt;0,shipments[[#This Row],[Amount]]/shipments[[#This Row],[Boxes]],"NA")</f>
        <v>9</v>
      </c>
      <c r="J2878" t="str">
        <f>IF(shipments[[#This Row],[Order_Status]] = "Delivered","Yes","No")</f>
        <v>Yes</v>
      </c>
      <c r="K2878" t="str">
        <f>TEXT(shipments[[#This Row],[Shipdate]],"MMMM")</f>
        <v>January</v>
      </c>
      <c r="L2878">
        <f>YEAR(shipments[[#This Row],[Shipdate]])</f>
        <v>2024</v>
      </c>
    </row>
    <row r="2879" spans="1:12" x14ac:dyDescent="0.3">
      <c r="A2879" s="21" t="s">
        <v>2883</v>
      </c>
      <c r="B2879" s="21" t="s">
        <v>7945</v>
      </c>
      <c r="C2879" s="21" t="s">
        <v>7929</v>
      </c>
      <c r="D2879" s="21" t="s">
        <v>7935</v>
      </c>
      <c r="E2879" s="22">
        <v>45504</v>
      </c>
      <c r="F2879" s="23">
        <v>1174.5</v>
      </c>
      <c r="G2879" s="21">
        <v>131</v>
      </c>
      <c r="H2879" s="21" t="s">
        <v>9</v>
      </c>
      <c r="I2879" s="21">
        <f>IF(shipments[[#This Row],[Boxes]]&gt;0,shipments[[#This Row],[Amount]]/shipments[[#This Row],[Boxes]],"NA")</f>
        <v>8.9656488549618327</v>
      </c>
      <c r="J2879" s="21" t="str">
        <f>IF(shipments[[#This Row],[Order_Status]] = "Delivered","Yes","No")</f>
        <v>No</v>
      </c>
      <c r="K2879" s="21" t="str">
        <f>TEXT(shipments[[#This Row],[Shipdate]],"MMMM")</f>
        <v>July</v>
      </c>
      <c r="L2879" s="21">
        <f>YEAR(shipments[[#This Row],[Shipdate]])</f>
        <v>2024</v>
      </c>
    </row>
    <row r="2880" spans="1:12" x14ac:dyDescent="0.3">
      <c r="A2880" t="s">
        <v>2884</v>
      </c>
      <c r="B2880" t="s">
        <v>7945</v>
      </c>
      <c r="C2880" t="s">
        <v>7929</v>
      </c>
      <c r="D2880" t="s">
        <v>7936</v>
      </c>
      <c r="E2880" s="1">
        <v>45114</v>
      </c>
      <c r="F2880" s="6">
        <v>3575.25</v>
      </c>
      <c r="G2880">
        <v>447</v>
      </c>
      <c r="H2880" t="s">
        <v>3</v>
      </c>
      <c r="I2880">
        <f>IF(shipments[[#This Row],[Boxes]]&gt;0,shipments[[#This Row],[Amount]]/shipments[[#This Row],[Boxes]],"NA")</f>
        <v>7.9983221476510069</v>
      </c>
      <c r="J2880" t="str">
        <f>IF(shipments[[#This Row],[Order_Status]] = "Delivered","Yes","No")</f>
        <v>Yes</v>
      </c>
      <c r="K2880" t="str">
        <f>TEXT(shipments[[#This Row],[Shipdate]],"MMMM")</f>
        <v>July</v>
      </c>
      <c r="L2880">
        <f>YEAR(shipments[[#This Row],[Shipdate]])</f>
        <v>2023</v>
      </c>
    </row>
    <row r="2881" spans="1:12" x14ac:dyDescent="0.3">
      <c r="A2881" t="s">
        <v>2885</v>
      </c>
      <c r="B2881" t="s">
        <v>7945</v>
      </c>
      <c r="C2881" t="s">
        <v>7930</v>
      </c>
      <c r="D2881" t="s">
        <v>7939</v>
      </c>
      <c r="E2881" s="1">
        <v>44949</v>
      </c>
      <c r="F2881" s="6">
        <v>3822.75</v>
      </c>
      <c r="G2881">
        <v>137</v>
      </c>
      <c r="H2881" t="s">
        <v>3</v>
      </c>
      <c r="I2881">
        <f>IF(shipments[[#This Row],[Boxes]]&gt;0,shipments[[#This Row],[Amount]]/shipments[[#This Row],[Boxes]],"NA")</f>
        <v>27.903284671532848</v>
      </c>
      <c r="J2881" t="str">
        <f>IF(shipments[[#This Row],[Order_Status]] = "Delivered","Yes","No")</f>
        <v>Yes</v>
      </c>
      <c r="K2881" t="str">
        <f>TEXT(shipments[[#This Row],[Shipdate]],"MMMM")</f>
        <v>January</v>
      </c>
      <c r="L2881">
        <f>YEAR(shipments[[#This Row],[Shipdate]])</f>
        <v>2023</v>
      </c>
    </row>
    <row r="2882" spans="1:12" x14ac:dyDescent="0.3">
      <c r="A2882" s="21" t="s">
        <v>2886</v>
      </c>
      <c r="B2882" s="21" t="s">
        <v>7945</v>
      </c>
      <c r="C2882" s="21" t="s">
        <v>7931</v>
      </c>
      <c r="D2882" s="21" t="s">
        <v>7934</v>
      </c>
      <c r="E2882" s="22">
        <v>45560</v>
      </c>
      <c r="F2882" s="23">
        <v>10154.25</v>
      </c>
      <c r="G2882" s="21">
        <v>1016</v>
      </c>
      <c r="H2882" s="21" t="s">
        <v>16</v>
      </c>
      <c r="I2882" s="21">
        <f>IF(shipments[[#This Row],[Boxes]]&gt;0,shipments[[#This Row],[Amount]]/shipments[[#This Row],[Boxes]],"NA")</f>
        <v>9.9943405511811019</v>
      </c>
      <c r="J2882" s="21" t="str">
        <f>IF(shipments[[#This Row],[Order_Status]] = "Delivered","Yes","No")</f>
        <v>No</v>
      </c>
      <c r="K2882" s="21" t="str">
        <f>TEXT(shipments[[#This Row],[Shipdate]],"MMMM")</f>
        <v>September</v>
      </c>
      <c r="L2882" s="21">
        <f>YEAR(shipments[[#This Row],[Shipdate]])</f>
        <v>2024</v>
      </c>
    </row>
    <row r="2883" spans="1:12" x14ac:dyDescent="0.3">
      <c r="A2883" s="21" t="s">
        <v>2887</v>
      </c>
      <c r="B2883" s="21" t="s">
        <v>7945</v>
      </c>
      <c r="C2883" s="21" t="s">
        <v>7931</v>
      </c>
      <c r="D2883" s="21" t="s">
        <v>7938</v>
      </c>
      <c r="E2883" s="22">
        <v>45540</v>
      </c>
      <c r="F2883" s="23">
        <v>11441.25</v>
      </c>
      <c r="G2883" s="21">
        <v>1041</v>
      </c>
      <c r="H2883" s="21" t="s">
        <v>16</v>
      </c>
      <c r="I2883" s="21">
        <f>IF(shipments[[#This Row],[Boxes]]&gt;0,shipments[[#This Row],[Amount]]/shipments[[#This Row],[Boxes]],"NA")</f>
        <v>10.990634005763688</v>
      </c>
      <c r="J2883" s="21" t="str">
        <f>IF(shipments[[#This Row],[Order_Status]] = "Delivered","Yes","No")</f>
        <v>No</v>
      </c>
      <c r="K2883" s="21" t="str">
        <f>TEXT(shipments[[#This Row],[Shipdate]],"MMMM")</f>
        <v>September</v>
      </c>
      <c r="L2883" s="21">
        <f>YEAR(shipments[[#This Row],[Shipdate]])</f>
        <v>2024</v>
      </c>
    </row>
    <row r="2884" spans="1:12" x14ac:dyDescent="0.3">
      <c r="A2884" t="s">
        <v>2888</v>
      </c>
      <c r="B2884" t="s">
        <v>7945</v>
      </c>
      <c r="C2884" t="s">
        <v>7932</v>
      </c>
      <c r="D2884" t="s">
        <v>7935</v>
      </c>
      <c r="E2884" s="1">
        <v>45281</v>
      </c>
      <c r="F2884" s="6">
        <v>10037.25</v>
      </c>
      <c r="G2884">
        <v>1004</v>
      </c>
      <c r="H2884" t="s">
        <v>3</v>
      </c>
      <c r="I2884">
        <f>IF(shipments[[#This Row],[Boxes]]&gt;0,shipments[[#This Row],[Amount]]/shipments[[#This Row],[Boxes]],"NA")</f>
        <v>9.9972609561752996</v>
      </c>
      <c r="J2884" t="str">
        <f>IF(shipments[[#This Row],[Order_Status]] = "Delivered","Yes","No")</f>
        <v>Yes</v>
      </c>
      <c r="K2884" t="str">
        <f>TEXT(shipments[[#This Row],[Shipdate]],"MMMM")</f>
        <v>December</v>
      </c>
      <c r="L2884">
        <f>YEAR(shipments[[#This Row],[Shipdate]])</f>
        <v>2023</v>
      </c>
    </row>
    <row r="2885" spans="1:12" x14ac:dyDescent="0.3">
      <c r="A2885" s="21" t="s">
        <v>2889</v>
      </c>
      <c r="B2885" s="21" t="s">
        <v>7945</v>
      </c>
      <c r="C2885" s="21" t="s">
        <v>7932</v>
      </c>
      <c r="D2885" s="21" t="s">
        <v>7938</v>
      </c>
      <c r="E2885" s="22">
        <v>45526</v>
      </c>
      <c r="F2885" s="23">
        <v>6363</v>
      </c>
      <c r="G2885" s="21">
        <v>637</v>
      </c>
      <c r="H2885" s="21" t="s">
        <v>25</v>
      </c>
      <c r="I2885" s="21">
        <f>IF(shipments[[#This Row],[Boxes]]&gt;0,shipments[[#This Row],[Amount]]/shipments[[#This Row],[Boxes]],"NA")</f>
        <v>9.9890109890109891</v>
      </c>
      <c r="J2885" s="21" t="str">
        <f>IF(shipments[[#This Row],[Order_Status]] = "Delivered","Yes","No")</f>
        <v>No</v>
      </c>
      <c r="K2885" s="21" t="str">
        <f>TEXT(shipments[[#This Row],[Shipdate]],"MMMM")</f>
        <v>August</v>
      </c>
      <c r="L2885" s="21">
        <f>YEAR(shipments[[#This Row],[Shipdate]])</f>
        <v>2024</v>
      </c>
    </row>
    <row r="2886" spans="1:12" x14ac:dyDescent="0.3">
      <c r="A2886" t="s">
        <v>2890</v>
      </c>
      <c r="B2886" t="s">
        <v>7945</v>
      </c>
      <c r="C2886" t="s">
        <v>7932</v>
      </c>
      <c r="D2886" t="s">
        <v>7939</v>
      </c>
      <c r="E2886" s="1">
        <v>45436</v>
      </c>
      <c r="F2886" s="6">
        <v>607.5</v>
      </c>
      <c r="G2886">
        <v>68</v>
      </c>
      <c r="H2886" t="s">
        <v>3</v>
      </c>
      <c r="I2886">
        <f>IF(shipments[[#This Row],[Boxes]]&gt;0,shipments[[#This Row],[Amount]]/shipments[[#This Row],[Boxes]],"NA")</f>
        <v>8.9338235294117645</v>
      </c>
      <c r="J2886" t="str">
        <f>IF(shipments[[#This Row],[Order_Status]] = "Delivered","Yes","No")</f>
        <v>Yes</v>
      </c>
      <c r="K2886" t="str">
        <f>TEXT(shipments[[#This Row],[Shipdate]],"MMMM")</f>
        <v>May</v>
      </c>
      <c r="L2886">
        <f>YEAR(shipments[[#This Row],[Shipdate]])</f>
        <v>2024</v>
      </c>
    </row>
    <row r="2887" spans="1:12" x14ac:dyDescent="0.3">
      <c r="A2887" t="s">
        <v>2891</v>
      </c>
      <c r="B2887" t="s">
        <v>7945</v>
      </c>
      <c r="C2887" t="s">
        <v>7933</v>
      </c>
      <c r="D2887" t="s">
        <v>7935</v>
      </c>
      <c r="E2887" s="1">
        <v>45288</v>
      </c>
      <c r="F2887" s="6">
        <v>10575</v>
      </c>
      <c r="G2887">
        <v>504</v>
      </c>
      <c r="H2887" t="s">
        <v>3</v>
      </c>
      <c r="I2887">
        <f>IF(shipments[[#This Row],[Boxes]]&gt;0,shipments[[#This Row],[Amount]]/shipments[[#This Row],[Boxes]],"NA")</f>
        <v>20.982142857142858</v>
      </c>
      <c r="J2887" t="str">
        <f>IF(shipments[[#This Row],[Order_Status]] = "Delivered","Yes","No")</f>
        <v>Yes</v>
      </c>
      <c r="K2887" t="str">
        <f>TEXT(shipments[[#This Row],[Shipdate]],"MMMM")</f>
        <v>December</v>
      </c>
      <c r="L2887">
        <f>YEAR(shipments[[#This Row],[Shipdate]])</f>
        <v>2023</v>
      </c>
    </row>
    <row r="2888" spans="1:12" x14ac:dyDescent="0.3">
      <c r="A2888" t="s">
        <v>2892</v>
      </c>
      <c r="B2888" t="s">
        <v>7945</v>
      </c>
      <c r="C2888" t="s">
        <v>7933</v>
      </c>
      <c r="D2888" t="s">
        <v>7937</v>
      </c>
      <c r="E2888" s="1">
        <v>45258</v>
      </c>
      <c r="F2888" s="6">
        <v>5575.5</v>
      </c>
      <c r="G2888">
        <v>294</v>
      </c>
      <c r="H2888" t="s">
        <v>3</v>
      </c>
      <c r="I2888">
        <f>IF(shipments[[#This Row],[Boxes]]&gt;0,shipments[[#This Row],[Amount]]/shipments[[#This Row],[Boxes]],"NA")</f>
        <v>18.964285714285715</v>
      </c>
      <c r="J2888" t="str">
        <f>IF(shipments[[#This Row],[Order_Status]] = "Delivered","Yes","No")</f>
        <v>Yes</v>
      </c>
      <c r="K2888" t="str">
        <f>TEXT(shipments[[#This Row],[Shipdate]],"MMMM")</f>
        <v>November</v>
      </c>
      <c r="L2888">
        <f>YEAR(shipments[[#This Row],[Shipdate]])</f>
        <v>2023</v>
      </c>
    </row>
    <row r="2889" spans="1:12" x14ac:dyDescent="0.3">
      <c r="A2889" t="s">
        <v>2893</v>
      </c>
      <c r="B2889" t="s">
        <v>7945</v>
      </c>
      <c r="C2889" t="s">
        <v>7933</v>
      </c>
      <c r="D2889" t="s">
        <v>7934</v>
      </c>
      <c r="E2889" s="1">
        <v>45078</v>
      </c>
      <c r="F2889" s="6">
        <v>5100.75</v>
      </c>
      <c r="G2889">
        <v>256</v>
      </c>
      <c r="H2889" t="s">
        <v>3</v>
      </c>
      <c r="I2889">
        <f>IF(shipments[[#This Row],[Boxes]]&gt;0,shipments[[#This Row],[Amount]]/shipments[[#This Row],[Boxes]],"NA")</f>
        <v>19.9248046875</v>
      </c>
      <c r="J2889" t="str">
        <f>IF(shipments[[#This Row],[Order_Status]] = "Delivered","Yes","No")</f>
        <v>Yes</v>
      </c>
      <c r="K2889" t="str">
        <f>TEXT(shipments[[#This Row],[Shipdate]],"MMMM")</f>
        <v>June</v>
      </c>
      <c r="L2889">
        <f>YEAR(shipments[[#This Row],[Shipdate]])</f>
        <v>2023</v>
      </c>
    </row>
    <row r="2890" spans="1:12" x14ac:dyDescent="0.3">
      <c r="A2890" t="s">
        <v>2894</v>
      </c>
      <c r="B2890" t="s">
        <v>7945</v>
      </c>
      <c r="C2890" t="s">
        <v>7933</v>
      </c>
      <c r="D2890" t="s">
        <v>7935</v>
      </c>
      <c r="E2890" s="1">
        <v>45379</v>
      </c>
      <c r="F2890" s="6">
        <v>1453.5</v>
      </c>
      <c r="G2890">
        <v>77</v>
      </c>
      <c r="H2890" t="s">
        <v>3</v>
      </c>
      <c r="I2890">
        <f>IF(shipments[[#This Row],[Boxes]]&gt;0,shipments[[#This Row],[Amount]]/shipments[[#This Row],[Boxes]],"NA")</f>
        <v>18.876623376623378</v>
      </c>
      <c r="J2890" t="str">
        <f>IF(shipments[[#This Row],[Order_Status]] = "Delivered","Yes","No")</f>
        <v>Yes</v>
      </c>
      <c r="K2890" t="str">
        <f>TEXT(shipments[[#This Row],[Shipdate]],"MMMM")</f>
        <v>March</v>
      </c>
      <c r="L2890">
        <f>YEAR(shipments[[#This Row],[Shipdate]])</f>
        <v>2024</v>
      </c>
    </row>
    <row r="2891" spans="1:12" x14ac:dyDescent="0.3">
      <c r="A2891" t="s">
        <v>2895</v>
      </c>
      <c r="B2891" t="s">
        <v>7945</v>
      </c>
      <c r="C2891" t="s">
        <v>7912</v>
      </c>
      <c r="D2891" t="s">
        <v>7939</v>
      </c>
      <c r="E2891" s="1">
        <v>44943</v>
      </c>
      <c r="F2891" s="6">
        <v>832.5</v>
      </c>
      <c r="G2891">
        <v>60</v>
      </c>
      <c r="H2891" t="s">
        <v>3</v>
      </c>
      <c r="I2891">
        <f>IF(shipments[[#This Row],[Boxes]]&gt;0,shipments[[#This Row],[Amount]]/shipments[[#This Row],[Boxes]],"NA")</f>
        <v>13.875</v>
      </c>
      <c r="J2891" t="str">
        <f>IF(shipments[[#This Row],[Order_Status]] = "Delivered","Yes","No")</f>
        <v>Yes</v>
      </c>
      <c r="K2891" t="str">
        <f>TEXT(shipments[[#This Row],[Shipdate]],"MMMM")</f>
        <v>January</v>
      </c>
      <c r="L2891">
        <f>YEAR(shipments[[#This Row],[Shipdate]])</f>
        <v>2023</v>
      </c>
    </row>
    <row r="2892" spans="1:12" x14ac:dyDescent="0.3">
      <c r="A2892" t="s">
        <v>2896</v>
      </c>
      <c r="B2892" t="s">
        <v>7945</v>
      </c>
      <c r="C2892" t="s">
        <v>7912</v>
      </c>
      <c r="D2892" t="s">
        <v>7936</v>
      </c>
      <c r="E2892" s="1">
        <v>45287</v>
      </c>
      <c r="F2892" s="6">
        <v>10356.75</v>
      </c>
      <c r="G2892">
        <v>740</v>
      </c>
      <c r="H2892" t="s">
        <v>3</v>
      </c>
      <c r="I2892">
        <f>IF(shipments[[#This Row],[Boxes]]&gt;0,shipments[[#This Row],[Amount]]/shipments[[#This Row],[Boxes]],"NA")</f>
        <v>13.995608108108108</v>
      </c>
      <c r="J2892" t="str">
        <f>IF(shipments[[#This Row],[Order_Status]] = "Delivered","Yes","No")</f>
        <v>Yes</v>
      </c>
      <c r="K2892" t="str">
        <f>TEXT(shipments[[#This Row],[Shipdate]],"MMMM")</f>
        <v>December</v>
      </c>
      <c r="L2892">
        <f>YEAR(shipments[[#This Row],[Shipdate]])</f>
        <v>2023</v>
      </c>
    </row>
    <row r="2893" spans="1:12" x14ac:dyDescent="0.3">
      <c r="A2893" t="s">
        <v>2897</v>
      </c>
      <c r="B2893" t="s">
        <v>7945</v>
      </c>
      <c r="C2893" t="s">
        <v>7912</v>
      </c>
      <c r="D2893" t="s">
        <v>7939</v>
      </c>
      <c r="E2893" s="1">
        <v>45293</v>
      </c>
      <c r="F2893" s="6">
        <v>2623.5</v>
      </c>
      <c r="G2893">
        <v>164</v>
      </c>
      <c r="H2893" t="s">
        <v>3</v>
      </c>
      <c r="I2893">
        <f>IF(shipments[[#This Row],[Boxes]]&gt;0,shipments[[#This Row],[Amount]]/shipments[[#This Row],[Boxes]],"NA")</f>
        <v>15.996951219512194</v>
      </c>
      <c r="J2893" t="str">
        <f>IF(shipments[[#This Row],[Order_Status]] = "Delivered","Yes","No")</f>
        <v>Yes</v>
      </c>
      <c r="K2893" t="str">
        <f>TEXT(shipments[[#This Row],[Shipdate]],"MMMM")</f>
        <v>January</v>
      </c>
      <c r="L2893">
        <f>YEAR(shipments[[#This Row],[Shipdate]])</f>
        <v>2024</v>
      </c>
    </row>
    <row r="2894" spans="1:12" x14ac:dyDescent="0.3">
      <c r="A2894" t="s">
        <v>2898</v>
      </c>
      <c r="B2894" t="s">
        <v>7945</v>
      </c>
      <c r="C2894" t="s">
        <v>7912</v>
      </c>
      <c r="D2894" t="s">
        <v>7934</v>
      </c>
      <c r="E2894" s="1">
        <v>44951</v>
      </c>
      <c r="F2894" s="6">
        <v>2097</v>
      </c>
      <c r="G2894">
        <v>175</v>
      </c>
      <c r="H2894" t="s">
        <v>3</v>
      </c>
      <c r="I2894">
        <f>IF(shipments[[#This Row],[Boxes]]&gt;0,shipments[[#This Row],[Amount]]/shipments[[#This Row],[Boxes]],"NA")</f>
        <v>11.982857142857142</v>
      </c>
      <c r="J2894" t="str">
        <f>IF(shipments[[#This Row],[Order_Status]] = "Delivered","Yes","No")</f>
        <v>Yes</v>
      </c>
      <c r="K2894" t="str">
        <f>TEXT(shipments[[#This Row],[Shipdate]],"MMMM")</f>
        <v>January</v>
      </c>
      <c r="L2894">
        <f>YEAR(shipments[[#This Row],[Shipdate]])</f>
        <v>2023</v>
      </c>
    </row>
    <row r="2895" spans="1:12" x14ac:dyDescent="0.3">
      <c r="A2895" s="21" t="s">
        <v>2899</v>
      </c>
      <c r="B2895" s="21" t="s">
        <v>7945</v>
      </c>
      <c r="C2895" s="21" t="s">
        <v>7912</v>
      </c>
      <c r="D2895" s="21" t="s">
        <v>7935</v>
      </c>
      <c r="E2895" s="22">
        <v>45477</v>
      </c>
      <c r="F2895" s="23">
        <v>4045.5</v>
      </c>
      <c r="G2895" s="21">
        <v>253</v>
      </c>
      <c r="H2895" s="21" t="s">
        <v>9</v>
      </c>
      <c r="I2895" s="21">
        <f>IF(shipments[[#This Row],[Boxes]]&gt;0,shipments[[#This Row],[Amount]]/shipments[[#This Row],[Boxes]],"NA")</f>
        <v>15.9901185770751</v>
      </c>
      <c r="J2895" s="21" t="str">
        <f>IF(shipments[[#This Row],[Order_Status]] = "Delivered","Yes","No")</f>
        <v>No</v>
      </c>
      <c r="K2895" s="21" t="str">
        <f>TEXT(shipments[[#This Row],[Shipdate]],"MMMM")</f>
        <v>July</v>
      </c>
      <c r="L2895" s="21">
        <f>YEAR(shipments[[#This Row],[Shipdate]])</f>
        <v>2024</v>
      </c>
    </row>
    <row r="2896" spans="1:12" x14ac:dyDescent="0.3">
      <c r="A2896" t="s">
        <v>2900</v>
      </c>
      <c r="B2896" t="s">
        <v>7945</v>
      </c>
      <c r="C2896" t="s">
        <v>7912</v>
      </c>
      <c r="D2896" t="s">
        <v>7938</v>
      </c>
      <c r="E2896" s="1">
        <v>45280</v>
      </c>
      <c r="F2896" s="6">
        <v>74.25</v>
      </c>
      <c r="G2896">
        <v>6</v>
      </c>
      <c r="H2896" t="s">
        <v>3</v>
      </c>
      <c r="I2896">
        <f>IF(shipments[[#This Row],[Boxes]]&gt;0,shipments[[#This Row],[Amount]]/shipments[[#This Row],[Boxes]],"NA")</f>
        <v>12.375</v>
      </c>
      <c r="J2896" t="str">
        <f>IF(shipments[[#This Row],[Order_Status]] = "Delivered","Yes","No")</f>
        <v>Yes</v>
      </c>
      <c r="K2896" t="str">
        <f>TEXT(shipments[[#This Row],[Shipdate]],"MMMM")</f>
        <v>December</v>
      </c>
      <c r="L2896">
        <f>YEAR(shipments[[#This Row],[Shipdate]])</f>
        <v>2023</v>
      </c>
    </row>
    <row r="2897" spans="1:12" x14ac:dyDescent="0.3">
      <c r="A2897" t="s">
        <v>2901</v>
      </c>
      <c r="B2897" t="s">
        <v>7945</v>
      </c>
      <c r="C2897" t="s">
        <v>7915</v>
      </c>
      <c r="D2897" t="s">
        <v>7937</v>
      </c>
      <c r="E2897" s="1">
        <v>45149</v>
      </c>
      <c r="F2897" s="6">
        <v>879.75</v>
      </c>
      <c r="G2897">
        <v>110</v>
      </c>
      <c r="H2897" t="s">
        <v>3</v>
      </c>
      <c r="I2897">
        <f>IF(shipments[[#This Row],[Boxes]]&gt;0,shipments[[#This Row],[Amount]]/shipments[[#This Row],[Boxes]],"NA")</f>
        <v>7.997727272727273</v>
      </c>
      <c r="J2897" t="str">
        <f>IF(shipments[[#This Row],[Order_Status]] = "Delivered","Yes","No")</f>
        <v>Yes</v>
      </c>
      <c r="K2897" t="str">
        <f>TEXT(shipments[[#This Row],[Shipdate]],"MMMM")</f>
        <v>August</v>
      </c>
      <c r="L2897">
        <f>YEAR(shipments[[#This Row],[Shipdate]])</f>
        <v>2023</v>
      </c>
    </row>
    <row r="2898" spans="1:12" x14ac:dyDescent="0.3">
      <c r="A2898" t="s">
        <v>2902</v>
      </c>
      <c r="B2898" t="s">
        <v>7945</v>
      </c>
      <c r="C2898" t="s">
        <v>7915</v>
      </c>
      <c r="D2898" t="s">
        <v>7935</v>
      </c>
      <c r="E2898" s="1">
        <v>45471</v>
      </c>
      <c r="F2898" s="6">
        <v>2700</v>
      </c>
      <c r="G2898">
        <v>386</v>
      </c>
      <c r="H2898" t="s">
        <v>3</v>
      </c>
      <c r="I2898">
        <f>IF(shipments[[#This Row],[Boxes]]&gt;0,shipments[[#This Row],[Amount]]/shipments[[#This Row],[Boxes]],"NA")</f>
        <v>6.9948186528497409</v>
      </c>
      <c r="J2898" t="str">
        <f>IF(shipments[[#This Row],[Order_Status]] = "Delivered","Yes","No")</f>
        <v>Yes</v>
      </c>
      <c r="K2898" t="str">
        <f>TEXT(shipments[[#This Row],[Shipdate]],"MMMM")</f>
        <v>June</v>
      </c>
      <c r="L2898">
        <f>YEAR(shipments[[#This Row],[Shipdate]])</f>
        <v>2024</v>
      </c>
    </row>
    <row r="2899" spans="1:12" x14ac:dyDescent="0.3">
      <c r="A2899" t="s">
        <v>2903</v>
      </c>
      <c r="B2899" t="s">
        <v>7945</v>
      </c>
      <c r="C2899" t="s">
        <v>7915</v>
      </c>
      <c r="D2899" t="s">
        <v>7938</v>
      </c>
      <c r="E2899" s="1">
        <v>45415</v>
      </c>
      <c r="F2899" s="6">
        <v>5046.75</v>
      </c>
      <c r="G2899">
        <v>721</v>
      </c>
      <c r="H2899" t="s">
        <v>3</v>
      </c>
      <c r="I2899">
        <f>IF(shipments[[#This Row],[Boxes]]&gt;0,shipments[[#This Row],[Amount]]/shipments[[#This Row],[Boxes]],"NA")</f>
        <v>6.9996532593619971</v>
      </c>
      <c r="J2899" t="str">
        <f>IF(shipments[[#This Row],[Order_Status]] = "Delivered","Yes","No")</f>
        <v>Yes</v>
      </c>
      <c r="K2899" t="str">
        <f>TEXT(shipments[[#This Row],[Shipdate]],"MMMM")</f>
        <v>May</v>
      </c>
      <c r="L2899">
        <f>YEAR(shipments[[#This Row],[Shipdate]])</f>
        <v>2024</v>
      </c>
    </row>
    <row r="2900" spans="1:12" x14ac:dyDescent="0.3">
      <c r="A2900" t="s">
        <v>2904</v>
      </c>
      <c r="B2900" t="s">
        <v>7945</v>
      </c>
      <c r="C2900" t="s">
        <v>7915</v>
      </c>
      <c r="D2900" t="s">
        <v>7939</v>
      </c>
      <c r="E2900" s="1">
        <v>45467</v>
      </c>
      <c r="F2900" s="6">
        <v>4014</v>
      </c>
      <c r="G2900">
        <v>446</v>
      </c>
      <c r="H2900" t="s">
        <v>3</v>
      </c>
      <c r="I2900">
        <f>IF(shipments[[#This Row],[Boxes]]&gt;0,shipments[[#This Row],[Amount]]/shipments[[#This Row],[Boxes]],"NA")</f>
        <v>9</v>
      </c>
      <c r="J2900" t="str">
        <f>IF(shipments[[#This Row],[Order_Status]] = "Delivered","Yes","No")</f>
        <v>Yes</v>
      </c>
      <c r="K2900" t="str">
        <f>TEXT(shipments[[#This Row],[Shipdate]],"MMMM")</f>
        <v>June</v>
      </c>
      <c r="L2900">
        <f>YEAR(shipments[[#This Row],[Shipdate]])</f>
        <v>2024</v>
      </c>
    </row>
    <row r="2901" spans="1:12" x14ac:dyDescent="0.3">
      <c r="A2901" t="s">
        <v>2905</v>
      </c>
      <c r="B2901" t="s">
        <v>7945</v>
      </c>
      <c r="C2901" t="s">
        <v>7916</v>
      </c>
      <c r="D2901" t="s">
        <v>7934</v>
      </c>
      <c r="E2901" s="1">
        <v>45415</v>
      </c>
      <c r="F2901" s="6">
        <v>263.25</v>
      </c>
      <c r="G2901">
        <v>33</v>
      </c>
      <c r="H2901" t="s">
        <v>3</v>
      </c>
      <c r="I2901">
        <f>IF(shipments[[#This Row],[Boxes]]&gt;0,shipments[[#This Row],[Amount]]/shipments[[#This Row],[Boxes]],"NA")</f>
        <v>7.9772727272727275</v>
      </c>
      <c r="J2901" t="str">
        <f>IF(shipments[[#This Row],[Order_Status]] = "Delivered","Yes","No")</f>
        <v>Yes</v>
      </c>
      <c r="K2901" t="str">
        <f>TEXT(shipments[[#This Row],[Shipdate]],"MMMM")</f>
        <v>May</v>
      </c>
      <c r="L2901">
        <f>YEAR(shipments[[#This Row],[Shipdate]])</f>
        <v>2024</v>
      </c>
    </row>
    <row r="2902" spans="1:12" x14ac:dyDescent="0.3">
      <c r="A2902" s="21" t="s">
        <v>2906</v>
      </c>
      <c r="B2902" s="21" t="s">
        <v>7945</v>
      </c>
      <c r="C2902" s="21" t="s">
        <v>7916</v>
      </c>
      <c r="D2902" s="21" t="s">
        <v>7934</v>
      </c>
      <c r="E2902" s="22">
        <v>45546</v>
      </c>
      <c r="F2902" s="23">
        <v>2583</v>
      </c>
      <c r="G2902" s="21">
        <v>517</v>
      </c>
      <c r="H2902" s="21" t="s">
        <v>16</v>
      </c>
      <c r="I2902" s="21">
        <f>IF(shipments[[#This Row],[Boxes]]&gt;0,shipments[[#This Row],[Amount]]/shipments[[#This Row],[Boxes]],"NA")</f>
        <v>4.9961315280464218</v>
      </c>
      <c r="J2902" s="21" t="str">
        <f>IF(shipments[[#This Row],[Order_Status]] = "Delivered","Yes","No")</f>
        <v>No</v>
      </c>
      <c r="K2902" s="21" t="str">
        <f>TEXT(shipments[[#This Row],[Shipdate]],"MMMM")</f>
        <v>September</v>
      </c>
      <c r="L2902" s="21">
        <f>YEAR(shipments[[#This Row],[Shipdate]])</f>
        <v>2024</v>
      </c>
    </row>
    <row r="2903" spans="1:12" x14ac:dyDescent="0.3">
      <c r="A2903" t="s">
        <v>2907</v>
      </c>
      <c r="B2903" t="s">
        <v>7945</v>
      </c>
      <c r="C2903" t="s">
        <v>7916</v>
      </c>
      <c r="D2903" t="s">
        <v>7939</v>
      </c>
      <c r="E2903" s="1">
        <v>45272</v>
      </c>
      <c r="F2903" s="6">
        <v>6511.5</v>
      </c>
      <c r="G2903">
        <v>931</v>
      </c>
      <c r="H2903" t="s">
        <v>3</v>
      </c>
      <c r="I2903">
        <f>IF(shipments[[#This Row],[Boxes]]&gt;0,shipments[[#This Row],[Amount]]/shipments[[#This Row],[Boxes]],"NA")</f>
        <v>6.9940923737916219</v>
      </c>
      <c r="J2903" t="str">
        <f>IF(shipments[[#This Row],[Order_Status]] = "Delivered","Yes","No")</f>
        <v>Yes</v>
      </c>
      <c r="K2903" t="str">
        <f>TEXT(shipments[[#This Row],[Shipdate]],"MMMM")</f>
        <v>December</v>
      </c>
      <c r="L2903">
        <f>YEAR(shipments[[#This Row],[Shipdate]])</f>
        <v>2023</v>
      </c>
    </row>
    <row r="2904" spans="1:12" x14ac:dyDescent="0.3">
      <c r="A2904" s="21" t="s">
        <v>2908</v>
      </c>
      <c r="B2904" s="21" t="s">
        <v>7945</v>
      </c>
      <c r="C2904" s="21" t="s">
        <v>7916</v>
      </c>
      <c r="D2904" s="21" t="s">
        <v>7934</v>
      </c>
      <c r="E2904" s="22">
        <v>45303</v>
      </c>
      <c r="F2904" s="23">
        <v>1120.5</v>
      </c>
      <c r="G2904" s="21">
        <v>161</v>
      </c>
      <c r="H2904" s="21" t="s">
        <v>25</v>
      </c>
      <c r="I2904" s="21">
        <f>IF(shipments[[#This Row],[Boxes]]&gt;0,shipments[[#This Row],[Amount]]/shipments[[#This Row],[Boxes]],"NA")</f>
        <v>6.9596273291925463</v>
      </c>
      <c r="J2904" s="21" t="str">
        <f>IF(shipments[[#This Row],[Order_Status]] = "Delivered","Yes","No")</f>
        <v>No</v>
      </c>
      <c r="K2904" s="21" t="str">
        <f>TEXT(shipments[[#This Row],[Shipdate]],"MMMM")</f>
        <v>January</v>
      </c>
      <c r="L2904" s="21">
        <f>YEAR(shipments[[#This Row],[Shipdate]])</f>
        <v>2024</v>
      </c>
    </row>
    <row r="2905" spans="1:12" x14ac:dyDescent="0.3">
      <c r="A2905" t="s">
        <v>2909</v>
      </c>
      <c r="B2905" t="s">
        <v>7945</v>
      </c>
      <c r="C2905" t="s">
        <v>7917</v>
      </c>
      <c r="D2905" t="s">
        <v>7935</v>
      </c>
      <c r="E2905" s="1">
        <v>45264</v>
      </c>
      <c r="F2905" s="6">
        <v>1759.5</v>
      </c>
      <c r="G2905">
        <v>68</v>
      </c>
      <c r="H2905" t="s">
        <v>3</v>
      </c>
      <c r="I2905">
        <f>IF(shipments[[#This Row],[Boxes]]&gt;0,shipments[[#This Row],[Amount]]/shipments[[#This Row],[Boxes]],"NA")</f>
        <v>25.875</v>
      </c>
      <c r="J2905" t="str">
        <f>IF(shipments[[#This Row],[Order_Status]] = "Delivered","Yes","No")</f>
        <v>Yes</v>
      </c>
      <c r="K2905" t="str">
        <f>TEXT(shipments[[#This Row],[Shipdate]],"MMMM")</f>
        <v>December</v>
      </c>
      <c r="L2905">
        <f>YEAR(shipments[[#This Row],[Shipdate]])</f>
        <v>2023</v>
      </c>
    </row>
    <row r="2906" spans="1:12" x14ac:dyDescent="0.3">
      <c r="A2906" s="21" t="s">
        <v>2910</v>
      </c>
      <c r="B2906" s="21" t="s">
        <v>7945</v>
      </c>
      <c r="C2906" s="21" t="s">
        <v>7917</v>
      </c>
      <c r="D2906" s="21" t="s">
        <v>7937</v>
      </c>
      <c r="E2906" s="22">
        <v>45562</v>
      </c>
      <c r="F2906" s="23">
        <v>6655.5</v>
      </c>
      <c r="G2906" s="21">
        <v>278</v>
      </c>
      <c r="H2906" s="21" t="s">
        <v>16</v>
      </c>
      <c r="I2906" s="21">
        <f>IF(shipments[[#This Row],[Boxes]]&gt;0,shipments[[#This Row],[Amount]]/shipments[[#This Row],[Boxes]],"NA")</f>
        <v>23.940647482014388</v>
      </c>
      <c r="J2906" s="21" t="str">
        <f>IF(shipments[[#This Row],[Order_Status]] = "Delivered","Yes","No")</f>
        <v>No</v>
      </c>
      <c r="K2906" s="21" t="str">
        <f>TEXT(shipments[[#This Row],[Shipdate]],"MMMM")</f>
        <v>September</v>
      </c>
      <c r="L2906" s="21">
        <f>YEAR(shipments[[#This Row],[Shipdate]])</f>
        <v>2024</v>
      </c>
    </row>
    <row r="2907" spans="1:12" x14ac:dyDescent="0.3">
      <c r="A2907" t="s">
        <v>2911</v>
      </c>
      <c r="B2907" t="s">
        <v>7945</v>
      </c>
      <c r="C2907" t="s">
        <v>7918</v>
      </c>
      <c r="D2907" t="s">
        <v>7934</v>
      </c>
      <c r="E2907" s="1">
        <v>45244</v>
      </c>
      <c r="F2907" s="6">
        <v>5580</v>
      </c>
      <c r="G2907">
        <v>215</v>
      </c>
      <c r="H2907" t="s">
        <v>3</v>
      </c>
      <c r="I2907">
        <f>IF(shipments[[#This Row],[Boxes]]&gt;0,shipments[[#This Row],[Amount]]/shipments[[#This Row],[Boxes]],"NA")</f>
        <v>25.953488372093023</v>
      </c>
      <c r="J2907" t="str">
        <f>IF(shipments[[#This Row],[Order_Status]] = "Delivered","Yes","No")</f>
        <v>Yes</v>
      </c>
      <c r="K2907" t="str">
        <f>TEXT(shipments[[#This Row],[Shipdate]],"MMMM")</f>
        <v>November</v>
      </c>
      <c r="L2907">
        <f>YEAR(shipments[[#This Row],[Shipdate]])</f>
        <v>2023</v>
      </c>
    </row>
    <row r="2908" spans="1:12" x14ac:dyDescent="0.3">
      <c r="A2908" t="s">
        <v>2912</v>
      </c>
      <c r="B2908" t="s">
        <v>7945</v>
      </c>
      <c r="C2908" t="s">
        <v>7918</v>
      </c>
      <c r="D2908" t="s">
        <v>7938</v>
      </c>
      <c r="E2908" s="1">
        <v>45224</v>
      </c>
      <c r="F2908" s="6">
        <v>5667.75</v>
      </c>
      <c r="G2908">
        <v>218</v>
      </c>
      <c r="H2908" t="s">
        <v>3</v>
      </c>
      <c r="I2908">
        <f>IF(shipments[[#This Row],[Boxes]]&gt;0,shipments[[#This Row],[Amount]]/shipments[[#This Row],[Boxes]],"NA")</f>
        <v>25.998853211009173</v>
      </c>
      <c r="J2908" t="str">
        <f>IF(shipments[[#This Row],[Order_Status]] = "Delivered","Yes","No")</f>
        <v>Yes</v>
      </c>
      <c r="K2908" t="str">
        <f>TEXT(shipments[[#This Row],[Shipdate]],"MMMM")</f>
        <v>October</v>
      </c>
      <c r="L2908">
        <f>YEAR(shipments[[#This Row],[Shipdate]])</f>
        <v>2023</v>
      </c>
    </row>
    <row r="2909" spans="1:12" x14ac:dyDescent="0.3">
      <c r="A2909" s="21" t="s">
        <v>2913</v>
      </c>
      <c r="B2909" s="21" t="s">
        <v>7945</v>
      </c>
      <c r="C2909" s="21" t="s">
        <v>7918</v>
      </c>
      <c r="D2909" s="21" t="s">
        <v>7935</v>
      </c>
      <c r="E2909" s="22">
        <v>45482</v>
      </c>
      <c r="F2909" s="23">
        <v>5208.75</v>
      </c>
      <c r="G2909" s="21">
        <v>209</v>
      </c>
      <c r="H2909" s="21" t="s">
        <v>9</v>
      </c>
      <c r="I2909" s="21">
        <f>IF(shipments[[#This Row],[Boxes]]&gt;0,shipments[[#This Row],[Amount]]/shipments[[#This Row],[Boxes]],"NA")</f>
        <v>24.922248803827753</v>
      </c>
      <c r="J2909" s="21" t="str">
        <f>IF(shipments[[#This Row],[Order_Status]] = "Delivered","Yes","No")</f>
        <v>No</v>
      </c>
      <c r="K2909" s="21" t="str">
        <f>TEXT(shipments[[#This Row],[Shipdate]],"MMMM")</f>
        <v>July</v>
      </c>
      <c r="L2909" s="21">
        <f>YEAR(shipments[[#This Row],[Shipdate]])</f>
        <v>2024</v>
      </c>
    </row>
    <row r="2910" spans="1:12" x14ac:dyDescent="0.3">
      <c r="A2910" t="s">
        <v>2914</v>
      </c>
      <c r="B2910" t="s">
        <v>7945</v>
      </c>
      <c r="C2910" t="s">
        <v>7918</v>
      </c>
      <c r="D2910" t="s">
        <v>7939</v>
      </c>
      <c r="E2910" s="1">
        <v>45288</v>
      </c>
      <c r="F2910" s="6">
        <v>4927.5</v>
      </c>
      <c r="G2910">
        <v>190</v>
      </c>
      <c r="H2910" t="s">
        <v>3</v>
      </c>
      <c r="I2910">
        <f>IF(shipments[[#This Row],[Boxes]]&gt;0,shipments[[#This Row],[Amount]]/shipments[[#This Row],[Boxes]],"NA")</f>
        <v>25.934210526315791</v>
      </c>
      <c r="J2910" t="str">
        <f>IF(shipments[[#This Row],[Order_Status]] = "Delivered","Yes","No")</f>
        <v>Yes</v>
      </c>
      <c r="K2910" t="str">
        <f>TEXT(shipments[[#This Row],[Shipdate]],"MMMM")</f>
        <v>December</v>
      </c>
      <c r="L2910">
        <f>YEAR(shipments[[#This Row],[Shipdate]])</f>
        <v>2023</v>
      </c>
    </row>
    <row r="2911" spans="1:12" x14ac:dyDescent="0.3">
      <c r="A2911" t="s">
        <v>2915</v>
      </c>
      <c r="B2911" t="s">
        <v>7945</v>
      </c>
      <c r="C2911" t="s">
        <v>7918</v>
      </c>
      <c r="D2911" t="s">
        <v>7939</v>
      </c>
      <c r="E2911" s="1">
        <v>45062</v>
      </c>
      <c r="F2911" s="6">
        <v>4659.75</v>
      </c>
      <c r="G2911">
        <v>173</v>
      </c>
      <c r="H2911" t="s">
        <v>3</v>
      </c>
      <c r="I2911">
        <f>IF(shipments[[#This Row],[Boxes]]&gt;0,shipments[[#This Row],[Amount]]/shipments[[#This Row],[Boxes]],"NA")</f>
        <v>26.934971098265898</v>
      </c>
      <c r="J2911" t="str">
        <f>IF(shipments[[#This Row],[Order_Status]] = "Delivered","Yes","No")</f>
        <v>Yes</v>
      </c>
      <c r="K2911" t="str">
        <f>TEXT(shipments[[#This Row],[Shipdate]],"MMMM")</f>
        <v>May</v>
      </c>
      <c r="L2911">
        <f>YEAR(shipments[[#This Row],[Shipdate]])</f>
        <v>2023</v>
      </c>
    </row>
    <row r="2912" spans="1:12" x14ac:dyDescent="0.3">
      <c r="A2912" t="s">
        <v>2916</v>
      </c>
      <c r="B2912" t="s">
        <v>7945</v>
      </c>
      <c r="C2912" t="s">
        <v>7918</v>
      </c>
      <c r="D2912" t="s">
        <v>7934</v>
      </c>
      <c r="E2912" s="1">
        <v>45063</v>
      </c>
      <c r="F2912" s="6">
        <v>5469.75</v>
      </c>
      <c r="G2912">
        <v>219</v>
      </c>
      <c r="H2912" t="s">
        <v>3</v>
      </c>
      <c r="I2912">
        <f>IF(shipments[[#This Row],[Boxes]]&gt;0,shipments[[#This Row],[Amount]]/shipments[[#This Row],[Boxes]],"NA")</f>
        <v>24.976027397260275</v>
      </c>
      <c r="J2912" t="str">
        <f>IF(shipments[[#This Row],[Order_Status]] = "Delivered","Yes","No")</f>
        <v>Yes</v>
      </c>
      <c r="K2912" t="str">
        <f>TEXT(shipments[[#This Row],[Shipdate]],"MMMM")</f>
        <v>May</v>
      </c>
      <c r="L2912">
        <f>YEAR(shipments[[#This Row],[Shipdate]])</f>
        <v>2023</v>
      </c>
    </row>
    <row r="2913" spans="1:12" x14ac:dyDescent="0.3">
      <c r="A2913" t="s">
        <v>2917</v>
      </c>
      <c r="B2913" t="s">
        <v>7945</v>
      </c>
      <c r="C2913" t="s">
        <v>7918</v>
      </c>
      <c r="D2913" t="s">
        <v>7939</v>
      </c>
      <c r="E2913" s="1">
        <v>45264</v>
      </c>
      <c r="F2913" s="6">
        <v>5613.75</v>
      </c>
      <c r="G2913">
        <v>208</v>
      </c>
      <c r="H2913" t="s">
        <v>3</v>
      </c>
      <c r="I2913">
        <f>IF(shipments[[#This Row],[Boxes]]&gt;0,shipments[[#This Row],[Amount]]/shipments[[#This Row],[Boxes]],"NA")</f>
        <v>26.989182692307693</v>
      </c>
      <c r="J2913" t="str">
        <f>IF(shipments[[#This Row],[Order_Status]] = "Delivered","Yes","No")</f>
        <v>Yes</v>
      </c>
      <c r="K2913" t="str">
        <f>TEXT(shipments[[#This Row],[Shipdate]],"MMMM")</f>
        <v>December</v>
      </c>
      <c r="L2913">
        <f>YEAR(shipments[[#This Row],[Shipdate]])</f>
        <v>2023</v>
      </c>
    </row>
    <row r="2914" spans="1:12" x14ac:dyDescent="0.3">
      <c r="A2914" t="s">
        <v>2918</v>
      </c>
      <c r="B2914" t="s">
        <v>7945</v>
      </c>
      <c r="C2914" t="s">
        <v>7918</v>
      </c>
      <c r="D2914" t="s">
        <v>7935</v>
      </c>
      <c r="E2914" s="1">
        <v>45440</v>
      </c>
      <c r="F2914" s="6">
        <v>5863.5</v>
      </c>
      <c r="G2914">
        <v>210</v>
      </c>
      <c r="H2914" t="s">
        <v>3</v>
      </c>
      <c r="I2914">
        <f>IF(shipments[[#This Row],[Boxes]]&gt;0,shipments[[#This Row],[Amount]]/shipments[[#This Row],[Boxes]],"NA")</f>
        <v>27.921428571428571</v>
      </c>
      <c r="J2914" t="str">
        <f>IF(shipments[[#This Row],[Order_Status]] = "Delivered","Yes","No")</f>
        <v>Yes</v>
      </c>
      <c r="K2914" t="str">
        <f>TEXT(shipments[[#This Row],[Shipdate]],"MMMM")</f>
        <v>May</v>
      </c>
      <c r="L2914">
        <f>YEAR(shipments[[#This Row],[Shipdate]])</f>
        <v>2024</v>
      </c>
    </row>
    <row r="2915" spans="1:12" x14ac:dyDescent="0.3">
      <c r="A2915" t="s">
        <v>2919</v>
      </c>
      <c r="B2915" t="s">
        <v>7945</v>
      </c>
      <c r="C2915" t="s">
        <v>7918</v>
      </c>
      <c r="D2915" t="s">
        <v>7935</v>
      </c>
      <c r="E2915" s="1">
        <v>44966</v>
      </c>
      <c r="F2915" s="6">
        <v>6772.5</v>
      </c>
      <c r="G2915">
        <v>271</v>
      </c>
      <c r="H2915" t="s">
        <v>3</v>
      </c>
      <c r="I2915">
        <f>IF(shipments[[#This Row],[Boxes]]&gt;0,shipments[[#This Row],[Amount]]/shipments[[#This Row],[Boxes]],"NA")</f>
        <v>24.990774907749078</v>
      </c>
      <c r="J2915" t="str">
        <f>IF(shipments[[#This Row],[Order_Status]] = "Delivered","Yes","No")</f>
        <v>Yes</v>
      </c>
      <c r="K2915" t="str">
        <f>TEXT(shipments[[#This Row],[Shipdate]],"MMMM")</f>
        <v>February</v>
      </c>
      <c r="L2915">
        <f>YEAR(shipments[[#This Row],[Shipdate]])</f>
        <v>2023</v>
      </c>
    </row>
    <row r="2916" spans="1:12" x14ac:dyDescent="0.3">
      <c r="A2916" t="s">
        <v>2920</v>
      </c>
      <c r="B2916" t="s">
        <v>7945</v>
      </c>
      <c r="C2916" t="s">
        <v>7919</v>
      </c>
      <c r="D2916" t="s">
        <v>7937</v>
      </c>
      <c r="E2916" s="1">
        <v>45113</v>
      </c>
      <c r="F2916" s="6">
        <v>9094.5</v>
      </c>
      <c r="G2916">
        <v>455</v>
      </c>
      <c r="H2916" t="s">
        <v>3</v>
      </c>
      <c r="I2916">
        <f>IF(shipments[[#This Row],[Boxes]]&gt;0,shipments[[#This Row],[Amount]]/shipments[[#This Row],[Boxes]],"NA")</f>
        <v>19.987912087912086</v>
      </c>
      <c r="J2916" t="str">
        <f>IF(shipments[[#This Row],[Order_Status]] = "Delivered","Yes","No")</f>
        <v>Yes</v>
      </c>
      <c r="K2916" t="str">
        <f>TEXT(shipments[[#This Row],[Shipdate]],"MMMM")</f>
        <v>July</v>
      </c>
      <c r="L2916">
        <f>YEAR(shipments[[#This Row],[Shipdate]])</f>
        <v>2023</v>
      </c>
    </row>
    <row r="2917" spans="1:12" x14ac:dyDescent="0.3">
      <c r="A2917" s="21" t="s">
        <v>2921</v>
      </c>
      <c r="B2917" s="21" t="s">
        <v>7945</v>
      </c>
      <c r="C2917" s="21" t="s">
        <v>7919</v>
      </c>
      <c r="D2917" s="21" t="s">
        <v>7935</v>
      </c>
      <c r="E2917" s="22">
        <v>45519</v>
      </c>
      <c r="F2917" s="23">
        <v>4074.75</v>
      </c>
      <c r="G2917" s="21">
        <v>215</v>
      </c>
      <c r="H2917" s="21" t="s">
        <v>9</v>
      </c>
      <c r="I2917" s="21">
        <f>IF(shipments[[#This Row],[Boxes]]&gt;0,shipments[[#This Row],[Amount]]/shipments[[#This Row],[Boxes]],"NA")</f>
        <v>18.95232558139535</v>
      </c>
      <c r="J2917" s="21" t="str">
        <f>IF(shipments[[#This Row],[Order_Status]] = "Delivered","Yes","No")</f>
        <v>No</v>
      </c>
      <c r="K2917" s="21" t="str">
        <f>TEXT(shipments[[#This Row],[Shipdate]],"MMMM")</f>
        <v>August</v>
      </c>
      <c r="L2917" s="21">
        <f>YEAR(shipments[[#This Row],[Shipdate]])</f>
        <v>2024</v>
      </c>
    </row>
    <row r="2918" spans="1:12" x14ac:dyDescent="0.3">
      <c r="A2918" t="s">
        <v>2922</v>
      </c>
      <c r="B2918" t="s">
        <v>7945</v>
      </c>
      <c r="C2918" t="s">
        <v>7919</v>
      </c>
      <c r="D2918" t="s">
        <v>7934</v>
      </c>
      <c r="E2918" s="1">
        <v>44977</v>
      </c>
      <c r="F2918" s="6">
        <v>5211</v>
      </c>
      <c r="G2918">
        <v>275</v>
      </c>
      <c r="H2918" t="s">
        <v>3</v>
      </c>
      <c r="I2918">
        <f>IF(shipments[[#This Row],[Boxes]]&gt;0,shipments[[#This Row],[Amount]]/shipments[[#This Row],[Boxes]],"NA")</f>
        <v>18.949090909090909</v>
      </c>
      <c r="J2918" t="str">
        <f>IF(shipments[[#This Row],[Order_Status]] = "Delivered","Yes","No")</f>
        <v>Yes</v>
      </c>
      <c r="K2918" t="str">
        <f>TEXT(shipments[[#This Row],[Shipdate]],"MMMM")</f>
        <v>February</v>
      </c>
      <c r="L2918">
        <f>YEAR(shipments[[#This Row],[Shipdate]])</f>
        <v>2023</v>
      </c>
    </row>
    <row r="2919" spans="1:12" x14ac:dyDescent="0.3">
      <c r="A2919" s="21" t="s">
        <v>2923</v>
      </c>
      <c r="B2919" s="21" t="s">
        <v>7945</v>
      </c>
      <c r="C2919" s="21" t="s">
        <v>7920</v>
      </c>
      <c r="D2919" s="21" t="s">
        <v>7935</v>
      </c>
      <c r="E2919" s="22">
        <v>45453</v>
      </c>
      <c r="F2919" s="23">
        <v>4551.75</v>
      </c>
      <c r="G2919" s="21">
        <v>217</v>
      </c>
      <c r="H2919" s="21" t="s">
        <v>25</v>
      </c>
      <c r="I2919" s="21">
        <f>IF(shipments[[#This Row],[Boxes]]&gt;0,shipments[[#This Row],[Amount]]/shipments[[#This Row],[Boxes]],"NA")</f>
        <v>20.975806451612904</v>
      </c>
      <c r="J2919" s="21" t="str">
        <f>IF(shipments[[#This Row],[Order_Status]] = "Delivered","Yes","No")</f>
        <v>No</v>
      </c>
      <c r="K2919" s="21" t="str">
        <f>TEXT(shipments[[#This Row],[Shipdate]],"MMMM")</f>
        <v>June</v>
      </c>
      <c r="L2919" s="21">
        <f>YEAR(shipments[[#This Row],[Shipdate]])</f>
        <v>2024</v>
      </c>
    </row>
    <row r="2920" spans="1:12" x14ac:dyDescent="0.3">
      <c r="A2920" t="s">
        <v>2924</v>
      </c>
      <c r="B2920" t="s">
        <v>7945</v>
      </c>
      <c r="C2920" t="s">
        <v>7920</v>
      </c>
      <c r="D2920" t="s">
        <v>7939</v>
      </c>
      <c r="E2920" s="1">
        <v>45433</v>
      </c>
      <c r="F2920" s="6">
        <v>13659.75</v>
      </c>
      <c r="G2920">
        <v>594</v>
      </c>
      <c r="H2920" t="s">
        <v>3</v>
      </c>
      <c r="I2920">
        <f>IF(shipments[[#This Row],[Boxes]]&gt;0,shipments[[#This Row],[Amount]]/shipments[[#This Row],[Boxes]],"NA")</f>
        <v>22.996212121212121</v>
      </c>
      <c r="J2920" t="str">
        <f>IF(shipments[[#This Row],[Order_Status]] = "Delivered","Yes","No")</f>
        <v>Yes</v>
      </c>
      <c r="K2920" t="str">
        <f>TEXT(shipments[[#This Row],[Shipdate]],"MMMM")</f>
        <v>May</v>
      </c>
      <c r="L2920">
        <f>YEAR(shipments[[#This Row],[Shipdate]])</f>
        <v>2024</v>
      </c>
    </row>
    <row r="2921" spans="1:12" x14ac:dyDescent="0.3">
      <c r="A2921" t="s">
        <v>2925</v>
      </c>
      <c r="B2921" t="s">
        <v>7945</v>
      </c>
      <c r="C2921" t="s">
        <v>7921</v>
      </c>
      <c r="D2921" t="s">
        <v>7935</v>
      </c>
      <c r="E2921" s="1">
        <v>45147</v>
      </c>
      <c r="F2921" s="6">
        <v>652.5</v>
      </c>
      <c r="G2921">
        <v>44</v>
      </c>
      <c r="H2921" t="s">
        <v>3</v>
      </c>
      <c r="I2921">
        <f>IF(shipments[[#This Row],[Boxes]]&gt;0,shipments[[#This Row],[Amount]]/shipments[[#This Row],[Boxes]],"NA")</f>
        <v>14.829545454545455</v>
      </c>
      <c r="J2921" t="str">
        <f>IF(shipments[[#This Row],[Order_Status]] = "Delivered","Yes","No")</f>
        <v>Yes</v>
      </c>
      <c r="K2921" t="str">
        <f>TEXT(shipments[[#This Row],[Shipdate]],"MMMM")</f>
        <v>August</v>
      </c>
      <c r="L2921">
        <f>YEAR(shipments[[#This Row],[Shipdate]])</f>
        <v>2023</v>
      </c>
    </row>
    <row r="2922" spans="1:12" x14ac:dyDescent="0.3">
      <c r="A2922" t="s">
        <v>2926</v>
      </c>
      <c r="B2922" t="s">
        <v>7945</v>
      </c>
      <c r="C2922" t="s">
        <v>7921</v>
      </c>
      <c r="D2922" t="s">
        <v>7939</v>
      </c>
      <c r="E2922" s="1">
        <v>45140</v>
      </c>
      <c r="F2922" s="6">
        <v>2832.75</v>
      </c>
      <c r="G2922">
        <v>189</v>
      </c>
      <c r="H2922" t="s">
        <v>3</v>
      </c>
      <c r="I2922">
        <f>IF(shipments[[#This Row],[Boxes]]&gt;0,shipments[[#This Row],[Amount]]/shipments[[#This Row],[Boxes]],"NA")</f>
        <v>14.988095238095237</v>
      </c>
      <c r="J2922" t="str">
        <f>IF(shipments[[#This Row],[Order_Status]] = "Delivered","Yes","No")</f>
        <v>Yes</v>
      </c>
      <c r="K2922" t="str">
        <f>TEXT(shipments[[#This Row],[Shipdate]],"MMMM")</f>
        <v>August</v>
      </c>
      <c r="L2922">
        <f>YEAR(shipments[[#This Row],[Shipdate]])</f>
        <v>2023</v>
      </c>
    </row>
    <row r="2923" spans="1:12" x14ac:dyDescent="0.3">
      <c r="A2923" t="s">
        <v>2927</v>
      </c>
      <c r="B2923" t="s">
        <v>7945</v>
      </c>
      <c r="C2923" t="s">
        <v>7921</v>
      </c>
      <c r="D2923" t="s">
        <v>7935</v>
      </c>
      <c r="E2923" s="1">
        <v>45061</v>
      </c>
      <c r="F2923" s="6">
        <v>11432.25</v>
      </c>
      <c r="G2923">
        <v>715</v>
      </c>
      <c r="H2923" t="s">
        <v>3</v>
      </c>
      <c r="I2923">
        <f>IF(shipments[[#This Row],[Boxes]]&gt;0,shipments[[#This Row],[Amount]]/shipments[[#This Row],[Boxes]],"NA")</f>
        <v>15.989160839160839</v>
      </c>
      <c r="J2923" t="str">
        <f>IF(shipments[[#This Row],[Order_Status]] = "Delivered","Yes","No")</f>
        <v>Yes</v>
      </c>
      <c r="K2923" t="str">
        <f>TEXT(shipments[[#This Row],[Shipdate]],"MMMM")</f>
        <v>May</v>
      </c>
      <c r="L2923">
        <f>YEAR(shipments[[#This Row],[Shipdate]])</f>
        <v>2023</v>
      </c>
    </row>
    <row r="2924" spans="1:12" x14ac:dyDescent="0.3">
      <c r="A2924" t="s">
        <v>2928</v>
      </c>
      <c r="B2924" t="s">
        <v>7945</v>
      </c>
      <c r="C2924" t="s">
        <v>7921</v>
      </c>
      <c r="D2924" t="s">
        <v>7938</v>
      </c>
      <c r="E2924" s="1">
        <v>45310</v>
      </c>
      <c r="F2924" s="6">
        <v>438.75</v>
      </c>
      <c r="G2924">
        <v>34</v>
      </c>
      <c r="H2924" t="s">
        <v>3</v>
      </c>
      <c r="I2924">
        <f>IF(shipments[[#This Row],[Boxes]]&gt;0,shipments[[#This Row],[Amount]]/shipments[[#This Row],[Boxes]],"NA")</f>
        <v>12.904411764705882</v>
      </c>
      <c r="J2924" t="str">
        <f>IF(shipments[[#This Row],[Order_Status]] = "Delivered","Yes","No")</f>
        <v>Yes</v>
      </c>
      <c r="K2924" t="str">
        <f>TEXT(shipments[[#This Row],[Shipdate]],"MMMM")</f>
        <v>January</v>
      </c>
      <c r="L2924">
        <f>YEAR(shipments[[#This Row],[Shipdate]])</f>
        <v>2024</v>
      </c>
    </row>
    <row r="2925" spans="1:12" x14ac:dyDescent="0.3">
      <c r="A2925" t="s">
        <v>2929</v>
      </c>
      <c r="B2925" t="s">
        <v>7945</v>
      </c>
      <c r="C2925" t="s">
        <v>7921</v>
      </c>
      <c r="D2925" t="s">
        <v>7939</v>
      </c>
      <c r="E2925" s="1">
        <v>45062</v>
      </c>
      <c r="F2925" s="6">
        <v>10903.5</v>
      </c>
      <c r="G2925">
        <v>779</v>
      </c>
      <c r="H2925" t="s">
        <v>3</v>
      </c>
      <c r="I2925">
        <f>IF(shipments[[#This Row],[Boxes]]&gt;0,shipments[[#This Row],[Amount]]/shipments[[#This Row],[Boxes]],"NA")</f>
        <v>13.996790757381259</v>
      </c>
      <c r="J2925" t="str">
        <f>IF(shipments[[#This Row],[Order_Status]] = "Delivered","Yes","No")</f>
        <v>Yes</v>
      </c>
      <c r="K2925" t="str">
        <f>TEXT(shipments[[#This Row],[Shipdate]],"MMMM")</f>
        <v>May</v>
      </c>
      <c r="L2925">
        <f>YEAR(shipments[[#This Row],[Shipdate]])</f>
        <v>2023</v>
      </c>
    </row>
    <row r="2926" spans="1:12" x14ac:dyDescent="0.3">
      <c r="A2926" t="s">
        <v>2930</v>
      </c>
      <c r="B2926" t="s">
        <v>7945</v>
      </c>
      <c r="C2926" t="s">
        <v>7922</v>
      </c>
      <c r="D2926" t="s">
        <v>7939</v>
      </c>
      <c r="E2926" s="1">
        <v>45132</v>
      </c>
      <c r="F2926" s="6">
        <v>6032.25</v>
      </c>
      <c r="G2926">
        <v>288</v>
      </c>
      <c r="H2926" t="s">
        <v>3</v>
      </c>
      <c r="I2926">
        <f>IF(shipments[[#This Row],[Boxes]]&gt;0,shipments[[#This Row],[Amount]]/shipments[[#This Row],[Boxes]],"NA")</f>
        <v>20.9453125</v>
      </c>
      <c r="J2926" t="str">
        <f>IF(shipments[[#This Row],[Order_Status]] = "Delivered","Yes","No")</f>
        <v>Yes</v>
      </c>
      <c r="K2926" t="str">
        <f>TEXT(shipments[[#This Row],[Shipdate]],"MMMM")</f>
        <v>July</v>
      </c>
      <c r="L2926">
        <f>YEAR(shipments[[#This Row],[Shipdate]])</f>
        <v>2023</v>
      </c>
    </row>
    <row r="2927" spans="1:12" x14ac:dyDescent="0.3">
      <c r="A2927" t="s">
        <v>2931</v>
      </c>
      <c r="B2927" t="s">
        <v>7945</v>
      </c>
      <c r="C2927" t="s">
        <v>7924</v>
      </c>
      <c r="D2927" t="s">
        <v>7937</v>
      </c>
      <c r="E2927" s="1">
        <v>44971</v>
      </c>
      <c r="F2927" s="6">
        <v>2247.75</v>
      </c>
      <c r="G2927">
        <v>250</v>
      </c>
      <c r="H2927" t="s">
        <v>3</v>
      </c>
      <c r="I2927">
        <f>IF(shipments[[#This Row],[Boxes]]&gt;0,shipments[[#This Row],[Amount]]/shipments[[#This Row],[Boxes]],"NA")</f>
        <v>8.9909999999999997</v>
      </c>
      <c r="J2927" t="str">
        <f>IF(shipments[[#This Row],[Order_Status]] = "Delivered","Yes","No")</f>
        <v>Yes</v>
      </c>
      <c r="K2927" t="str">
        <f>TEXT(shipments[[#This Row],[Shipdate]],"MMMM")</f>
        <v>February</v>
      </c>
      <c r="L2927">
        <f>YEAR(shipments[[#This Row],[Shipdate]])</f>
        <v>2023</v>
      </c>
    </row>
    <row r="2928" spans="1:12" x14ac:dyDescent="0.3">
      <c r="A2928" t="s">
        <v>2932</v>
      </c>
      <c r="B2928" t="s">
        <v>7945</v>
      </c>
      <c r="C2928" t="s">
        <v>7924</v>
      </c>
      <c r="D2928" t="s">
        <v>7934</v>
      </c>
      <c r="E2928" s="1">
        <v>45215</v>
      </c>
      <c r="F2928" s="6">
        <v>479.25</v>
      </c>
      <c r="G2928">
        <v>48</v>
      </c>
      <c r="H2928" t="s">
        <v>3</v>
      </c>
      <c r="I2928">
        <f>IF(shipments[[#This Row],[Boxes]]&gt;0,shipments[[#This Row],[Amount]]/shipments[[#This Row],[Boxes]],"NA")</f>
        <v>9.984375</v>
      </c>
      <c r="J2928" t="str">
        <f>IF(shipments[[#This Row],[Order_Status]] = "Delivered","Yes","No")</f>
        <v>Yes</v>
      </c>
      <c r="K2928" t="str">
        <f>TEXT(shipments[[#This Row],[Shipdate]],"MMMM")</f>
        <v>October</v>
      </c>
      <c r="L2928">
        <f>YEAR(shipments[[#This Row],[Shipdate]])</f>
        <v>2023</v>
      </c>
    </row>
    <row r="2929" spans="1:12" x14ac:dyDescent="0.3">
      <c r="A2929" t="s">
        <v>2933</v>
      </c>
      <c r="B2929" t="s">
        <v>7945</v>
      </c>
      <c r="C2929" t="s">
        <v>7924</v>
      </c>
      <c r="D2929" t="s">
        <v>7934</v>
      </c>
      <c r="E2929" s="1">
        <v>45161</v>
      </c>
      <c r="F2929" s="6">
        <v>3804.75</v>
      </c>
      <c r="G2929">
        <v>423</v>
      </c>
      <c r="H2929" t="s">
        <v>3</v>
      </c>
      <c r="I2929">
        <f>IF(shipments[[#This Row],[Boxes]]&gt;0,shipments[[#This Row],[Amount]]/shipments[[#This Row],[Boxes]],"NA")</f>
        <v>8.9946808510638299</v>
      </c>
      <c r="J2929" t="str">
        <f>IF(shipments[[#This Row],[Order_Status]] = "Delivered","Yes","No")</f>
        <v>Yes</v>
      </c>
      <c r="K2929" t="str">
        <f>TEXT(shipments[[#This Row],[Shipdate]],"MMMM")</f>
        <v>August</v>
      </c>
      <c r="L2929">
        <f>YEAR(shipments[[#This Row],[Shipdate]])</f>
        <v>2023</v>
      </c>
    </row>
    <row r="2930" spans="1:12" x14ac:dyDescent="0.3">
      <c r="A2930" s="21" t="s">
        <v>2934</v>
      </c>
      <c r="B2930" s="21" t="s">
        <v>7945</v>
      </c>
      <c r="C2930" s="21" t="s">
        <v>7924</v>
      </c>
      <c r="D2930" s="21" t="s">
        <v>7934</v>
      </c>
      <c r="E2930" s="22">
        <v>45517</v>
      </c>
      <c r="F2930" s="23">
        <v>2229.75</v>
      </c>
      <c r="G2930" s="21">
        <v>372</v>
      </c>
      <c r="H2930" s="21" t="s">
        <v>9</v>
      </c>
      <c r="I2930" s="21">
        <f>IF(shipments[[#This Row],[Boxes]]&gt;0,shipments[[#This Row],[Amount]]/shipments[[#This Row],[Boxes]],"NA")</f>
        <v>5.993951612903226</v>
      </c>
      <c r="J2930" s="21" t="str">
        <f>IF(shipments[[#This Row],[Order_Status]] = "Delivered","Yes","No")</f>
        <v>No</v>
      </c>
      <c r="K2930" s="21" t="str">
        <f>TEXT(shipments[[#This Row],[Shipdate]],"MMMM")</f>
        <v>August</v>
      </c>
      <c r="L2930" s="21">
        <f>YEAR(shipments[[#This Row],[Shipdate]])</f>
        <v>2024</v>
      </c>
    </row>
    <row r="2931" spans="1:12" x14ac:dyDescent="0.3">
      <c r="A2931" s="21" t="s">
        <v>2935</v>
      </c>
      <c r="B2931" s="21" t="s">
        <v>7945</v>
      </c>
      <c r="C2931" s="21" t="s">
        <v>7924</v>
      </c>
      <c r="D2931" s="21" t="s">
        <v>7938</v>
      </c>
      <c r="E2931" s="22">
        <v>45531</v>
      </c>
      <c r="F2931" s="23">
        <v>11992.5</v>
      </c>
      <c r="G2931" s="21">
        <v>1200</v>
      </c>
      <c r="H2931" s="21" t="s">
        <v>9</v>
      </c>
      <c r="I2931" s="21">
        <f>IF(shipments[[#This Row],[Boxes]]&gt;0,shipments[[#This Row],[Amount]]/shipments[[#This Row],[Boxes]],"NA")</f>
        <v>9.9937500000000004</v>
      </c>
      <c r="J2931" s="21" t="str">
        <f>IF(shipments[[#This Row],[Order_Status]] = "Delivered","Yes","No")</f>
        <v>No</v>
      </c>
      <c r="K2931" s="21" t="str">
        <f>TEXT(shipments[[#This Row],[Shipdate]],"MMMM")</f>
        <v>August</v>
      </c>
      <c r="L2931" s="21">
        <f>YEAR(shipments[[#This Row],[Shipdate]])</f>
        <v>2024</v>
      </c>
    </row>
    <row r="2932" spans="1:12" x14ac:dyDescent="0.3">
      <c r="A2932" t="s">
        <v>2936</v>
      </c>
      <c r="B2932" t="s">
        <v>7945</v>
      </c>
      <c r="C2932" t="s">
        <v>7926</v>
      </c>
      <c r="D2932" t="s">
        <v>7937</v>
      </c>
      <c r="E2932" s="1">
        <v>45324</v>
      </c>
      <c r="F2932" s="6">
        <v>6480</v>
      </c>
      <c r="G2932">
        <v>324</v>
      </c>
      <c r="H2932" t="s">
        <v>3</v>
      </c>
      <c r="I2932">
        <f>IF(shipments[[#This Row],[Boxes]]&gt;0,shipments[[#This Row],[Amount]]/shipments[[#This Row],[Boxes]],"NA")</f>
        <v>20</v>
      </c>
      <c r="J2932" t="str">
        <f>IF(shipments[[#This Row],[Order_Status]] = "Delivered","Yes","No")</f>
        <v>Yes</v>
      </c>
      <c r="K2932" t="str">
        <f>TEXT(shipments[[#This Row],[Shipdate]],"MMMM")</f>
        <v>February</v>
      </c>
      <c r="L2932">
        <f>YEAR(shipments[[#This Row],[Shipdate]])</f>
        <v>2024</v>
      </c>
    </row>
    <row r="2933" spans="1:12" x14ac:dyDescent="0.3">
      <c r="A2933" t="s">
        <v>2937</v>
      </c>
      <c r="B2933" t="s">
        <v>7945</v>
      </c>
      <c r="C2933" t="s">
        <v>7927</v>
      </c>
      <c r="D2933" t="s">
        <v>7938</v>
      </c>
      <c r="E2933" s="1">
        <v>45082</v>
      </c>
      <c r="F2933" s="6">
        <v>12010.5</v>
      </c>
      <c r="G2933">
        <v>858</v>
      </c>
      <c r="H2933" t="s">
        <v>3</v>
      </c>
      <c r="I2933">
        <f>IF(shipments[[#This Row],[Boxes]]&gt;0,shipments[[#This Row],[Amount]]/shipments[[#This Row],[Boxes]],"NA")</f>
        <v>13.998251748251748</v>
      </c>
      <c r="J2933" t="str">
        <f>IF(shipments[[#This Row],[Order_Status]] = "Delivered","Yes","No")</f>
        <v>Yes</v>
      </c>
      <c r="K2933" t="str">
        <f>TEXT(shipments[[#This Row],[Shipdate]],"MMMM")</f>
        <v>June</v>
      </c>
      <c r="L2933">
        <f>YEAR(shipments[[#This Row],[Shipdate]])</f>
        <v>2023</v>
      </c>
    </row>
    <row r="2934" spans="1:12" x14ac:dyDescent="0.3">
      <c r="A2934" t="s">
        <v>2938</v>
      </c>
      <c r="B2934" t="s">
        <v>7945</v>
      </c>
      <c r="C2934" t="s">
        <v>7927</v>
      </c>
      <c r="D2934" t="s">
        <v>7936</v>
      </c>
      <c r="E2934" s="1">
        <v>45449</v>
      </c>
      <c r="F2934" s="6">
        <v>6423.75</v>
      </c>
      <c r="G2934">
        <v>429</v>
      </c>
      <c r="H2934" t="s">
        <v>3</v>
      </c>
      <c r="I2934">
        <f>IF(shipments[[#This Row],[Boxes]]&gt;0,shipments[[#This Row],[Amount]]/shipments[[#This Row],[Boxes]],"NA")</f>
        <v>14.973776223776223</v>
      </c>
      <c r="J2934" t="str">
        <f>IF(shipments[[#This Row],[Order_Status]] = "Delivered","Yes","No")</f>
        <v>Yes</v>
      </c>
      <c r="K2934" t="str">
        <f>TEXT(shipments[[#This Row],[Shipdate]],"MMMM")</f>
        <v>June</v>
      </c>
      <c r="L2934">
        <f>YEAR(shipments[[#This Row],[Shipdate]])</f>
        <v>2024</v>
      </c>
    </row>
    <row r="2935" spans="1:12" x14ac:dyDescent="0.3">
      <c r="A2935" t="s">
        <v>2939</v>
      </c>
      <c r="B2935" t="s">
        <v>7945</v>
      </c>
      <c r="C2935" t="s">
        <v>7927</v>
      </c>
      <c r="D2935" t="s">
        <v>7934</v>
      </c>
      <c r="E2935" s="1">
        <v>44932</v>
      </c>
      <c r="F2935" s="6">
        <v>6468.75</v>
      </c>
      <c r="G2935">
        <v>432</v>
      </c>
      <c r="H2935" t="s">
        <v>3</v>
      </c>
      <c r="I2935">
        <f>IF(shipments[[#This Row],[Boxes]]&gt;0,shipments[[#This Row],[Amount]]/shipments[[#This Row],[Boxes]],"NA")</f>
        <v>14.973958333333334</v>
      </c>
      <c r="J2935" t="str">
        <f>IF(shipments[[#This Row],[Order_Status]] = "Delivered","Yes","No")</f>
        <v>Yes</v>
      </c>
      <c r="K2935" t="str">
        <f>TEXT(shipments[[#This Row],[Shipdate]],"MMMM")</f>
        <v>January</v>
      </c>
      <c r="L2935">
        <f>YEAR(shipments[[#This Row],[Shipdate]])</f>
        <v>2023</v>
      </c>
    </row>
    <row r="2936" spans="1:12" x14ac:dyDescent="0.3">
      <c r="A2936" t="s">
        <v>2940</v>
      </c>
      <c r="B2936" t="s">
        <v>7945</v>
      </c>
      <c r="C2936" t="s">
        <v>7927</v>
      </c>
      <c r="D2936" t="s">
        <v>7937</v>
      </c>
      <c r="E2936" s="1">
        <v>45391</v>
      </c>
      <c r="F2936" s="6">
        <v>15423.75</v>
      </c>
      <c r="G2936">
        <v>1029</v>
      </c>
      <c r="H2936" t="s">
        <v>3</v>
      </c>
      <c r="I2936">
        <f>IF(shipments[[#This Row],[Boxes]]&gt;0,shipments[[#This Row],[Amount]]/shipments[[#This Row],[Boxes]],"NA")</f>
        <v>14.989067055393585</v>
      </c>
      <c r="J2936" t="str">
        <f>IF(shipments[[#This Row],[Order_Status]] = "Delivered","Yes","No")</f>
        <v>Yes</v>
      </c>
      <c r="K2936" t="str">
        <f>TEXT(shipments[[#This Row],[Shipdate]],"MMMM")</f>
        <v>April</v>
      </c>
      <c r="L2936">
        <f>YEAR(shipments[[#This Row],[Shipdate]])</f>
        <v>2024</v>
      </c>
    </row>
    <row r="2937" spans="1:12" x14ac:dyDescent="0.3">
      <c r="A2937" t="s">
        <v>2941</v>
      </c>
      <c r="B2937" t="s">
        <v>7945</v>
      </c>
      <c r="C2937" t="s">
        <v>7928</v>
      </c>
      <c r="D2937" t="s">
        <v>7937</v>
      </c>
      <c r="E2937" s="1">
        <v>45159</v>
      </c>
      <c r="F2937" s="6">
        <v>1721.25</v>
      </c>
      <c r="G2937">
        <v>157</v>
      </c>
      <c r="H2937" t="s">
        <v>3</v>
      </c>
      <c r="I2937">
        <f>IF(shipments[[#This Row],[Boxes]]&gt;0,shipments[[#This Row],[Amount]]/shipments[[#This Row],[Boxes]],"NA")</f>
        <v>10.963375796178344</v>
      </c>
      <c r="J2937" t="str">
        <f>IF(shipments[[#This Row],[Order_Status]] = "Delivered","Yes","No")</f>
        <v>Yes</v>
      </c>
      <c r="K2937" t="str">
        <f>TEXT(shipments[[#This Row],[Shipdate]],"MMMM")</f>
        <v>August</v>
      </c>
      <c r="L2937">
        <f>YEAR(shipments[[#This Row],[Shipdate]])</f>
        <v>2023</v>
      </c>
    </row>
    <row r="2938" spans="1:12" x14ac:dyDescent="0.3">
      <c r="A2938" t="s">
        <v>2942</v>
      </c>
      <c r="B2938" t="s">
        <v>7945</v>
      </c>
      <c r="C2938" t="s">
        <v>7928</v>
      </c>
      <c r="D2938" t="s">
        <v>7937</v>
      </c>
      <c r="E2938" s="1">
        <v>45061</v>
      </c>
      <c r="F2938" s="6">
        <v>2477.25</v>
      </c>
      <c r="G2938">
        <v>248</v>
      </c>
      <c r="H2938" t="s">
        <v>3</v>
      </c>
      <c r="I2938">
        <f>IF(shipments[[#This Row],[Boxes]]&gt;0,shipments[[#This Row],[Amount]]/shipments[[#This Row],[Boxes]],"NA")</f>
        <v>9.9889112903225801</v>
      </c>
      <c r="J2938" t="str">
        <f>IF(shipments[[#This Row],[Order_Status]] = "Delivered","Yes","No")</f>
        <v>Yes</v>
      </c>
      <c r="K2938" t="str">
        <f>TEXT(shipments[[#This Row],[Shipdate]],"MMMM")</f>
        <v>May</v>
      </c>
      <c r="L2938">
        <f>YEAR(shipments[[#This Row],[Shipdate]])</f>
        <v>2023</v>
      </c>
    </row>
    <row r="2939" spans="1:12" x14ac:dyDescent="0.3">
      <c r="A2939" t="s">
        <v>2943</v>
      </c>
      <c r="B2939" t="s">
        <v>7945</v>
      </c>
      <c r="C2939" t="s">
        <v>7928</v>
      </c>
      <c r="D2939" t="s">
        <v>7939</v>
      </c>
      <c r="E2939" s="1">
        <v>45222</v>
      </c>
      <c r="F2939" s="6">
        <v>13518</v>
      </c>
      <c r="G2939">
        <v>1932</v>
      </c>
      <c r="H2939" t="s">
        <v>3</v>
      </c>
      <c r="I2939">
        <f>IF(shipments[[#This Row],[Boxes]]&gt;0,shipments[[#This Row],[Amount]]/shipments[[#This Row],[Boxes]],"NA")</f>
        <v>6.9968944099378882</v>
      </c>
      <c r="J2939" t="str">
        <f>IF(shipments[[#This Row],[Order_Status]] = "Delivered","Yes","No")</f>
        <v>Yes</v>
      </c>
      <c r="K2939" t="str">
        <f>TEXT(shipments[[#This Row],[Shipdate]],"MMMM")</f>
        <v>October</v>
      </c>
      <c r="L2939">
        <f>YEAR(shipments[[#This Row],[Shipdate]])</f>
        <v>2023</v>
      </c>
    </row>
    <row r="2940" spans="1:12" x14ac:dyDescent="0.3">
      <c r="A2940" t="s">
        <v>2944</v>
      </c>
      <c r="B2940" t="s">
        <v>7945</v>
      </c>
      <c r="C2940" t="s">
        <v>7928</v>
      </c>
      <c r="D2940" t="s">
        <v>7935</v>
      </c>
      <c r="E2940" s="1">
        <v>45119</v>
      </c>
      <c r="F2940" s="6">
        <v>2722.5</v>
      </c>
      <c r="G2940">
        <v>389</v>
      </c>
      <c r="H2940" t="s">
        <v>3</v>
      </c>
      <c r="I2940">
        <f>IF(shipments[[#This Row],[Boxes]]&gt;0,shipments[[#This Row],[Amount]]/shipments[[#This Row],[Boxes]],"NA")</f>
        <v>6.9987146529562985</v>
      </c>
      <c r="J2940" t="str">
        <f>IF(shipments[[#This Row],[Order_Status]] = "Delivered","Yes","No")</f>
        <v>Yes</v>
      </c>
      <c r="K2940" t="str">
        <f>TEXT(shipments[[#This Row],[Shipdate]],"MMMM")</f>
        <v>July</v>
      </c>
      <c r="L2940">
        <f>YEAR(shipments[[#This Row],[Shipdate]])</f>
        <v>2023</v>
      </c>
    </row>
    <row r="2941" spans="1:12" x14ac:dyDescent="0.3">
      <c r="A2941" t="s">
        <v>2945</v>
      </c>
      <c r="B2941" t="s">
        <v>7945</v>
      </c>
      <c r="C2941" t="s">
        <v>7928</v>
      </c>
      <c r="D2941" t="s">
        <v>7938</v>
      </c>
      <c r="E2941" s="1">
        <v>45279</v>
      </c>
      <c r="F2941" s="6">
        <v>5789.25</v>
      </c>
      <c r="G2941">
        <v>828</v>
      </c>
      <c r="H2941" t="s">
        <v>3</v>
      </c>
      <c r="I2941">
        <f>IF(shipments[[#This Row],[Boxes]]&gt;0,shipments[[#This Row],[Amount]]/shipments[[#This Row],[Boxes]],"NA")</f>
        <v>6.9918478260869561</v>
      </c>
      <c r="J2941" t="str">
        <f>IF(shipments[[#This Row],[Order_Status]] = "Delivered","Yes","No")</f>
        <v>Yes</v>
      </c>
      <c r="K2941" t="str">
        <f>TEXT(shipments[[#This Row],[Shipdate]],"MMMM")</f>
        <v>December</v>
      </c>
      <c r="L2941">
        <f>YEAR(shipments[[#This Row],[Shipdate]])</f>
        <v>2023</v>
      </c>
    </row>
    <row r="2942" spans="1:12" x14ac:dyDescent="0.3">
      <c r="A2942" t="s">
        <v>2946</v>
      </c>
      <c r="B2942" t="s">
        <v>7945</v>
      </c>
      <c r="C2942" t="s">
        <v>7929</v>
      </c>
      <c r="D2942" t="s">
        <v>7934</v>
      </c>
      <c r="E2942" s="1">
        <v>45133</v>
      </c>
      <c r="F2942" s="6">
        <v>10921.5</v>
      </c>
      <c r="G2942">
        <v>1214</v>
      </c>
      <c r="H2942" t="s">
        <v>3</v>
      </c>
      <c r="I2942">
        <f>IF(shipments[[#This Row],[Boxes]]&gt;0,shipments[[#This Row],[Amount]]/shipments[[#This Row],[Boxes]],"NA")</f>
        <v>8.9962932454695217</v>
      </c>
      <c r="J2942" t="str">
        <f>IF(shipments[[#This Row],[Order_Status]] = "Delivered","Yes","No")</f>
        <v>Yes</v>
      </c>
      <c r="K2942" t="str">
        <f>TEXT(shipments[[#This Row],[Shipdate]],"MMMM")</f>
        <v>July</v>
      </c>
      <c r="L2942">
        <f>YEAR(shipments[[#This Row],[Shipdate]])</f>
        <v>2023</v>
      </c>
    </row>
    <row r="2943" spans="1:12" x14ac:dyDescent="0.3">
      <c r="A2943" s="21" t="s">
        <v>2947</v>
      </c>
      <c r="B2943" s="21" t="s">
        <v>7945</v>
      </c>
      <c r="C2943" s="21" t="s">
        <v>7929</v>
      </c>
      <c r="D2943" s="21" t="s">
        <v>7939</v>
      </c>
      <c r="E2943" s="22">
        <v>45540</v>
      </c>
      <c r="F2943" s="23">
        <v>1593</v>
      </c>
      <c r="G2943" s="21">
        <v>228</v>
      </c>
      <c r="H2943" s="21" t="s">
        <v>16</v>
      </c>
      <c r="I2943" s="21">
        <f>IF(shipments[[#This Row],[Boxes]]&gt;0,shipments[[#This Row],[Amount]]/shipments[[#This Row],[Boxes]],"NA")</f>
        <v>6.9868421052631575</v>
      </c>
      <c r="J2943" s="21" t="str">
        <f>IF(shipments[[#This Row],[Order_Status]] = "Delivered","Yes","No")</f>
        <v>No</v>
      </c>
      <c r="K2943" s="21" t="str">
        <f>TEXT(shipments[[#This Row],[Shipdate]],"MMMM")</f>
        <v>September</v>
      </c>
      <c r="L2943" s="21">
        <f>YEAR(shipments[[#This Row],[Shipdate]])</f>
        <v>2024</v>
      </c>
    </row>
    <row r="2944" spans="1:12" x14ac:dyDescent="0.3">
      <c r="A2944" t="s">
        <v>2948</v>
      </c>
      <c r="B2944" t="s">
        <v>7945</v>
      </c>
      <c r="C2944" t="s">
        <v>7929</v>
      </c>
      <c r="D2944" t="s">
        <v>7936</v>
      </c>
      <c r="E2944" s="1">
        <v>45103</v>
      </c>
      <c r="F2944" s="6">
        <v>18288</v>
      </c>
      <c r="G2944">
        <v>1663</v>
      </c>
      <c r="H2944" t="s">
        <v>3</v>
      </c>
      <c r="I2944">
        <f>IF(shipments[[#This Row],[Boxes]]&gt;0,shipments[[#This Row],[Amount]]/shipments[[#This Row],[Boxes]],"NA")</f>
        <v>10.996993385447986</v>
      </c>
      <c r="J2944" t="str">
        <f>IF(shipments[[#This Row],[Order_Status]] = "Delivered","Yes","No")</f>
        <v>Yes</v>
      </c>
      <c r="K2944" t="str">
        <f>TEXT(shipments[[#This Row],[Shipdate]],"MMMM")</f>
        <v>June</v>
      </c>
      <c r="L2944">
        <f>YEAR(shipments[[#This Row],[Shipdate]])</f>
        <v>2023</v>
      </c>
    </row>
    <row r="2945" spans="1:12" x14ac:dyDescent="0.3">
      <c r="A2945" t="s">
        <v>2949</v>
      </c>
      <c r="B2945" t="s">
        <v>7945</v>
      </c>
      <c r="C2945" t="s">
        <v>7929</v>
      </c>
      <c r="D2945" t="s">
        <v>7938</v>
      </c>
      <c r="E2945" s="1">
        <v>45077</v>
      </c>
      <c r="F2945" s="6">
        <v>9333</v>
      </c>
      <c r="G2945">
        <v>1037</v>
      </c>
      <c r="H2945" t="s">
        <v>3</v>
      </c>
      <c r="I2945">
        <f>IF(shipments[[#This Row],[Boxes]]&gt;0,shipments[[#This Row],[Amount]]/shipments[[#This Row],[Boxes]],"NA")</f>
        <v>9</v>
      </c>
      <c r="J2945" t="str">
        <f>IF(shipments[[#This Row],[Order_Status]] = "Delivered","Yes","No")</f>
        <v>Yes</v>
      </c>
      <c r="K2945" t="str">
        <f>TEXT(shipments[[#This Row],[Shipdate]],"MMMM")</f>
        <v>May</v>
      </c>
      <c r="L2945">
        <f>YEAR(shipments[[#This Row],[Shipdate]])</f>
        <v>2023</v>
      </c>
    </row>
    <row r="2946" spans="1:12" x14ac:dyDescent="0.3">
      <c r="A2946" t="s">
        <v>2950</v>
      </c>
      <c r="B2946" t="s">
        <v>7945</v>
      </c>
      <c r="C2946" t="s">
        <v>7930</v>
      </c>
      <c r="D2946" t="s">
        <v>7937</v>
      </c>
      <c r="E2946" s="1">
        <v>45268</v>
      </c>
      <c r="F2946" s="6">
        <v>3642.75</v>
      </c>
      <c r="G2946">
        <v>131</v>
      </c>
      <c r="H2946" t="s">
        <v>3</v>
      </c>
      <c r="I2946">
        <f>IF(shipments[[#This Row],[Boxes]]&gt;0,shipments[[#This Row],[Amount]]/shipments[[#This Row],[Boxes]],"NA")</f>
        <v>27.807251908396946</v>
      </c>
      <c r="J2946" t="str">
        <f>IF(shipments[[#This Row],[Order_Status]] = "Delivered","Yes","No")</f>
        <v>Yes</v>
      </c>
      <c r="K2946" t="str">
        <f>TEXT(shipments[[#This Row],[Shipdate]],"MMMM")</f>
        <v>December</v>
      </c>
      <c r="L2946">
        <f>YEAR(shipments[[#This Row],[Shipdate]])</f>
        <v>2023</v>
      </c>
    </row>
    <row r="2947" spans="1:12" x14ac:dyDescent="0.3">
      <c r="A2947" t="s">
        <v>2951</v>
      </c>
      <c r="B2947" t="s">
        <v>7945</v>
      </c>
      <c r="C2947" t="s">
        <v>7931</v>
      </c>
      <c r="D2947" t="s">
        <v>7938</v>
      </c>
      <c r="E2947" s="1">
        <v>45183</v>
      </c>
      <c r="F2947" s="6">
        <v>13007.25</v>
      </c>
      <c r="G2947">
        <v>1446</v>
      </c>
      <c r="H2947" t="s">
        <v>3</v>
      </c>
      <c r="I2947">
        <f>IF(shipments[[#This Row],[Boxes]]&gt;0,shipments[[#This Row],[Amount]]/shipments[[#This Row],[Boxes]],"NA")</f>
        <v>8.9953319502074685</v>
      </c>
      <c r="J2947" t="str">
        <f>IF(shipments[[#This Row],[Order_Status]] = "Delivered","Yes","No")</f>
        <v>Yes</v>
      </c>
      <c r="K2947" t="str">
        <f>TEXT(shipments[[#This Row],[Shipdate]],"MMMM")</f>
        <v>September</v>
      </c>
      <c r="L2947">
        <f>YEAR(shipments[[#This Row],[Shipdate]])</f>
        <v>2023</v>
      </c>
    </row>
    <row r="2948" spans="1:12" x14ac:dyDescent="0.3">
      <c r="A2948" t="s">
        <v>2952</v>
      </c>
      <c r="B2948" t="s">
        <v>7945</v>
      </c>
      <c r="C2948" t="s">
        <v>7931</v>
      </c>
      <c r="D2948" t="s">
        <v>7938</v>
      </c>
      <c r="E2948" s="1">
        <v>45159</v>
      </c>
      <c r="F2948" s="6">
        <v>10221.75</v>
      </c>
      <c r="G2948">
        <v>1023</v>
      </c>
      <c r="H2948" t="s">
        <v>3</v>
      </c>
      <c r="I2948">
        <f>IF(shipments[[#This Row],[Boxes]]&gt;0,shipments[[#This Row],[Amount]]/shipments[[#This Row],[Boxes]],"NA")</f>
        <v>9.991935483870968</v>
      </c>
      <c r="J2948" t="str">
        <f>IF(shipments[[#This Row],[Order_Status]] = "Delivered","Yes","No")</f>
        <v>Yes</v>
      </c>
      <c r="K2948" t="str">
        <f>TEXT(shipments[[#This Row],[Shipdate]],"MMMM")</f>
        <v>August</v>
      </c>
      <c r="L2948">
        <f>YEAR(shipments[[#This Row],[Shipdate]])</f>
        <v>2023</v>
      </c>
    </row>
    <row r="2949" spans="1:12" x14ac:dyDescent="0.3">
      <c r="A2949" t="s">
        <v>2953</v>
      </c>
      <c r="B2949" t="s">
        <v>7945</v>
      </c>
      <c r="C2949" t="s">
        <v>7932</v>
      </c>
      <c r="D2949" t="s">
        <v>7934</v>
      </c>
      <c r="E2949" s="1">
        <v>45075</v>
      </c>
      <c r="F2949" s="6">
        <v>634.5</v>
      </c>
      <c r="G2949">
        <v>80</v>
      </c>
      <c r="H2949" t="s">
        <v>3</v>
      </c>
      <c r="I2949">
        <f>IF(shipments[[#This Row],[Boxes]]&gt;0,shipments[[#This Row],[Amount]]/shipments[[#This Row],[Boxes]],"NA")</f>
        <v>7.9312500000000004</v>
      </c>
      <c r="J2949" t="str">
        <f>IF(shipments[[#This Row],[Order_Status]] = "Delivered","Yes","No")</f>
        <v>Yes</v>
      </c>
      <c r="K2949" t="str">
        <f>TEXT(shipments[[#This Row],[Shipdate]],"MMMM")</f>
        <v>May</v>
      </c>
      <c r="L2949">
        <f>YEAR(shipments[[#This Row],[Shipdate]])</f>
        <v>2023</v>
      </c>
    </row>
    <row r="2950" spans="1:12" x14ac:dyDescent="0.3">
      <c r="A2950" t="s">
        <v>2954</v>
      </c>
      <c r="B2950" t="s">
        <v>7945</v>
      </c>
      <c r="C2950" t="s">
        <v>7932</v>
      </c>
      <c r="D2950" t="s">
        <v>7935</v>
      </c>
      <c r="E2950" s="1">
        <v>45030</v>
      </c>
      <c r="F2950" s="6">
        <v>4682.25</v>
      </c>
      <c r="G2950">
        <v>469</v>
      </c>
      <c r="H2950" t="s">
        <v>3</v>
      </c>
      <c r="I2950">
        <f>IF(shipments[[#This Row],[Boxes]]&gt;0,shipments[[#This Row],[Amount]]/shipments[[#This Row],[Boxes]],"NA")</f>
        <v>9.9834754797441363</v>
      </c>
      <c r="J2950" t="str">
        <f>IF(shipments[[#This Row],[Order_Status]] = "Delivered","Yes","No")</f>
        <v>Yes</v>
      </c>
      <c r="K2950" t="str">
        <f>TEXT(shipments[[#This Row],[Shipdate]],"MMMM")</f>
        <v>April</v>
      </c>
      <c r="L2950">
        <f>YEAR(shipments[[#This Row],[Shipdate]])</f>
        <v>2023</v>
      </c>
    </row>
    <row r="2951" spans="1:12" x14ac:dyDescent="0.3">
      <c r="A2951" s="21" t="s">
        <v>2955</v>
      </c>
      <c r="B2951" s="21" t="s">
        <v>7945</v>
      </c>
      <c r="C2951" s="21" t="s">
        <v>7932</v>
      </c>
      <c r="D2951" s="21" t="s">
        <v>7939</v>
      </c>
      <c r="E2951" s="22">
        <v>45504</v>
      </c>
      <c r="F2951" s="23">
        <v>4317.75</v>
      </c>
      <c r="G2951" s="21">
        <v>617</v>
      </c>
      <c r="H2951" s="21" t="s">
        <v>9</v>
      </c>
      <c r="I2951" s="21">
        <f>IF(shipments[[#This Row],[Boxes]]&gt;0,shipments[[#This Row],[Amount]]/shipments[[#This Row],[Boxes]],"NA")</f>
        <v>6.9979740680713132</v>
      </c>
      <c r="J2951" s="21" t="str">
        <f>IF(shipments[[#This Row],[Order_Status]] = "Delivered","Yes","No")</f>
        <v>No</v>
      </c>
      <c r="K2951" s="21" t="str">
        <f>TEXT(shipments[[#This Row],[Shipdate]],"MMMM")</f>
        <v>July</v>
      </c>
      <c r="L2951" s="21">
        <f>YEAR(shipments[[#This Row],[Shipdate]])</f>
        <v>2024</v>
      </c>
    </row>
    <row r="2952" spans="1:12" x14ac:dyDescent="0.3">
      <c r="A2952" t="s">
        <v>2956</v>
      </c>
      <c r="B2952" t="s">
        <v>7945</v>
      </c>
      <c r="C2952" t="s">
        <v>7932</v>
      </c>
      <c r="D2952" t="s">
        <v>7934</v>
      </c>
      <c r="E2952" s="1">
        <v>44973</v>
      </c>
      <c r="F2952" s="6">
        <v>11715.75</v>
      </c>
      <c r="G2952">
        <v>1172</v>
      </c>
      <c r="H2952" t="s">
        <v>3</v>
      </c>
      <c r="I2952">
        <f>IF(shipments[[#This Row],[Boxes]]&gt;0,shipments[[#This Row],[Amount]]/shipments[[#This Row],[Boxes]],"NA")</f>
        <v>9.9963737201365195</v>
      </c>
      <c r="J2952" t="str">
        <f>IF(shipments[[#This Row],[Order_Status]] = "Delivered","Yes","No")</f>
        <v>Yes</v>
      </c>
      <c r="K2952" t="str">
        <f>TEXT(shipments[[#This Row],[Shipdate]],"MMMM")</f>
        <v>February</v>
      </c>
      <c r="L2952">
        <f>YEAR(shipments[[#This Row],[Shipdate]])</f>
        <v>2023</v>
      </c>
    </row>
    <row r="2953" spans="1:12" x14ac:dyDescent="0.3">
      <c r="A2953" t="s">
        <v>2957</v>
      </c>
      <c r="B2953" t="s">
        <v>7945</v>
      </c>
      <c r="C2953" t="s">
        <v>7933</v>
      </c>
      <c r="D2953" t="s">
        <v>7935</v>
      </c>
      <c r="E2953" s="1">
        <v>45280</v>
      </c>
      <c r="F2953" s="6">
        <v>10255.5</v>
      </c>
      <c r="G2953">
        <v>513</v>
      </c>
      <c r="H2953" t="s">
        <v>3</v>
      </c>
      <c r="I2953">
        <f>IF(shipments[[#This Row],[Boxes]]&gt;0,shipments[[#This Row],[Amount]]/shipments[[#This Row],[Boxes]],"NA")</f>
        <v>19.991228070175438</v>
      </c>
      <c r="J2953" t="str">
        <f>IF(shipments[[#This Row],[Order_Status]] = "Delivered","Yes","No")</f>
        <v>Yes</v>
      </c>
      <c r="K2953" t="str">
        <f>TEXT(shipments[[#This Row],[Shipdate]],"MMMM")</f>
        <v>December</v>
      </c>
      <c r="L2953">
        <f>YEAR(shipments[[#This Row],[Shipdate]])</f>
        <v>2023</v>
      </c>
    </row>
    <row r="2954" spans="1:12" x14ac:dyDescent="0.3">
      <c r="A2954" t="s">
        <v>2958</v>
      </c>
      <c r="B2954" t="s">
        <v>7945</v>
      </c>
      <c r="C2954" t="s">
        <v>7933</v>
      </c>
      <c r="D2954" t="s">
        <v>7938</v>
      </c>
      <c r="E2954" s="1">
        <v>45294</v>
      </c>
      <c r="F2954" s="6">
        <v>12141</v>
      </c>
      <c r="G2954">
        <v>639</v>
      </c>
      <c r="H2954" t="s">
        <v>3</v>
      </c>
      <c r="I2954">
        <f>IF(shipments[[#This Row],[Boxes]]&gt;0,shipments[[#This Row],[Amount]]/shipments[[#This Row],[Boxes]],"NA")</f>
        <v>19</v>
      </c>
      <c r="J2954" t="str">
        <f>IF(shipments[[#This Row],[Order_Status]] = "Delivered","Yes","No")</f>
        <v>Yes</v>
      </c>
      <c r="K2954" t="str">
        <f>TEXT(shipments[[#This Row],[Shipdate]],"MMMM")</f>
        <v>January</v>
      </c>
      <c r="L2954">
        <f>YEAR(shipments[[#This Row],[Shipdate]])</f>
        <v>2024</v>
      </c>
    </row>
    <row r="2955" spans="1:12" x14ac:dyDescent="0.3">
      <c r="A2955" t="s">
        <v>2959</v>
      </c>
      <c r="B2955" t="s">
        <v>7945</v>
      </c>
      <c r="C2955" t="s">
        <v>7933</v>
      </c>
      <c r="D2955" t="s">
        <v>7935</v>
      </c>
      <c r="E2955" s="1">
        <v>44970</v>
      </c>
      <c r="F2955" s="6">
        <v>4614.75</v>
      </c>
      <c r="G2955">
        <v>243</v>
      </c>
      <c r="H2955" t="s">
        <v>3</v>
      </c>
      <c r="I2955">
        <f>IF(shipments[[#This Row],[Boxes]]&gt;0,shipments[[#This Row],[Amount]]/shipments[[#This Row],[Boxes]],"NA")</f>
        <v>18.99074074074074</v>
      </c>
      <c r="J2955" t="str">
        <f>IF(shipments[[#This Row],[Order_Status]] = "Delivered","Yes","No")</f>
        <v>Yes</v>
      </c>
      <c r="K2955" t="str">
        <f>TEXT(shipments[[#This Row],[Shipdate]],"MMMM")</f>
        <v>February</v>
      </c>
      <c r="L2955">
        <f>YEAR(shipments[[#This Row],[Shipdate]])</f>
        <v>2023</v>
      </c>
    </row>
    <row r="2956" spans="1:12" x14ac:dyDescent="0.3">
      <c r="A2956" t="s">
        <v>2960</v>
      </c>
      <c r="B2956" t="s">
        <v>7945</v>
      </c>
      <c r="C2956" t="s">
        <v>7933</v>
      </c>
      <c r="D2956" t="s">
        <v>7937</v>
      </c>
      <c r="E2956" s="1">
        <v>45201</v>
      </c>
      <c r="F2956" s="6">
        <v>9909</v>
      </c>
      <c r="G2956">
        <v>496</v>
      </c>
      <c r="H2956" t="s">
        <v>3</v>
      </c>
      <c r="I2956">
        <f>IF(shipments[[#This Row],[Boxes]]&gt;0,shipments[[#This Row],[Amount]]/shipments[[#This Row],[Boxes]],"NA")</f>
        <v>19.97782258064516</v>
      </c>
      <c r="J2956" t="str">
        <f>IF(shipments[[#This Row],[Order_Status]] = "Delivered","Yes","No")</f>
        <v>Yes</v>
      </c>
      <c r="K2956" t="str">
        <f>TEXT(shipments[[#This Row],[Shipdate]],"MMMM")</f>
        <v>October</v>
      </c>
      <c r="L2956">
        <f>YEAR(shipments[[#This Row],[Shipdate]])</f>
        <v>2023</v>
      </c>
    </row>
    <row r="2957" spans="1:12" x14ac:dyDescent="0.3">
      <c r="A2957" t="s">
        <v>2961</v>
      </c>
      <c r="B2957" t="s">
        <v>7945</v>
      </c>
      <c r="C2957" t="s">
        <v>7933</v>
      </c>
      <c r="D2957" t="s">
        <v>7936</v>
      </c>
      <c r="E2957" s="1">
        <v>45184</v>
      </c>
      <c r="F2957" s="6">
        <v>7278.75</v>
      </c>
      <c r="G2957">
        <v>405</v>
      </c>
      <c r="H2957" t="s">
        <v>3</v>
      </c>
      <c r="I2957">
        <f>IF(shipments[[#This Row],[Boxes]]&gt;0,shipments[[#This Row],[Amount]]/shipments[[#This Row],[Boxes]],"NA")</f>
        <v>17.972222222222221</v>
      </c>
      <c r="J2957" t="str">
        <f>IF(shipments[[#This Row],[Order_Status]] = "Delivered","Yes","No")</f>
        <v>Yes</v>
      </c>
      <c r="K2957" t="str">
        <f>TEXT(shipments[[#This Row],[Shipdate]],"MMMM")</f>
        <v>September</v>
      </c>
      <c r="L2957">
        <f>YEAR(shipments[[#This Row],[Shipdate]])</f>
        <v>2023</v>
      </c>
    </row>
    <row r="2958" spans="1:12" x14ac:dyDescent="0.3">
      <c r="A2958" t="s">
        <v>2962</v>
      </c>
      <c r="B2958" t="s">
        <v>7945</v>
      </c>
      <c r="C2958" t="s">
        <v>7933</v>
      </c>
      <c r="D2958" t="s">
        <v>7938</v>
      </c>
      <c r="E2958" s="1">
        <v>45156</v>
      </c>
      <c r="F2958" s="6">
        <v>9544.5</v>
      </c>
      <c r="G2958">
        <v>455</v>
      </c>
      <c r="H2958" t="s">
        <v>3</v>
      </c>
      <c r="I2958">
        <f>IF(shipments[[#This Row],[Boxes]]&gt;0,shipments[[#This Row],[Amount]]/shipments[[#This Row],[Boxes]],"NA")</f>
        <v>20.976923076923075</v>
      </c>
      <c r="J2958" t="str">
        <f>IF(shipments[[#This Row],[Order_Status]] = "Delivered","Yes","No")</f>
        <v>Yes</v>
      </c>
      <c r="K2958" t="str">
        <f>TEXT(shipments[[#This Row],[Shipdate]],"MMMM")</f>
        <v>August</v>
      </c>
      <c r="L2958">
        <f>YEAR(shipments[[#This Row],[Shipdate]])</f>
        <v>2023</v>
      </c>
    </row>
    <row r="2959" spans="1:12" x14ac:dyDescent="0.3">
      <c r="A2959" t="s">
        <v>2963</v>
      </c>
      <c r="B2959" t="s">
        <v>7945</v>
      </c>
      <c r="C2959" t="s">
        <v>7912</v>
      </c>
      <c r="D2959" t="s">
        <v>7934</v>
      </c>
      <c r="E2959" s="1">
        <v>45027</v>
      </c>
      <c r="F2959" s="6">
        <v>8545.5</v>
      </c>
      <c r="G2959">
        <v>570</v>
      </c>
      <c r="H2959" t="s">
        <v>3</v>
      </c>
      <c r="I2959">
        <f>IF(shipments[[#This Row],[Boxes]]&gt;0,shipments[[#This Row],[Amount]]/shipments[[#This Row],[Boxes]],"NA")</f>
        <v>14.992105263157894</v>
      </c>
      <c r="J2959" t="str">
        <f>IF(shipments[[#This Row],[Order_Status]] = "Delivered","Yes","No")</f>
        <v>Yes</v>
      </c>
      <c r="K2959" t="str">
        <f>TEXT(shipments[[#This Row],[Shipdate]],"MMMM")</f>
        <v>April</v>
      </c>
      <c r="L2959">
        <f>YEAR(shipments[[#This Row],[Shipdate]])</f>
        <v>2023</v>
      </c>
    </row>
    <row r="2960" spans="1:12" x14ac:dyDescent="0.3">
      <c r="A2960" t="s">
        <v>2964</v>
      </c>
      <c r="B2960" t="s">
        <v>7945</v>
      </c>
      <c r="C2960" t="s">
        <v>7912</v>
      </c>
      <c r="D2960" t="s">
        <v>7939</v>
      </c>
      <c r="E2960" s="1">
        <v>45203</v>
      </c>
      <c r="F2960" s="6">
        <v>4245.75</v>
      </c>
      <c r="G2960">
        <v>354</v>
      </c>
      <c r="H2960" t="s">
        <v>3</v>
      </c>
      <c r="I2960">
        <f>IF(shipments[[#This Row],[Boxes]]&gt;0,shipments[[#This Row],[Amount]]/shipments[[#This Row],[Boxes]],"NA")</f>
        <v>11.993644067796611</v>
      </c>
      <c r="J2960" t="str">
        <f>IF(shipments[[#This Row],[Order_Status]] = "Delivered","Yes","No")</f>
        <v>Yes</v>
      </c>
      <c r="K2960" t="str">
        <f>TEXT(shipments[[#This Row],[Shipdate]],"MMMM")</f>
        <v>October</v>
      </c>
      <c r="L2960">
        <f>YEAR(shipments[[#This Row],[Shipdate]])</f>
        <v>2023</v>
      </c>
    </row>
    <row r="2961" spans="1:12" x14ac:dyDescent="0.3">
      <c r="A2961" t="s">
        <v>2965</v>
      </c>
      <c r="B2961" t="s">
        <v>7945</v>
      </c>
      <c r="C2961" t="s">
        <v>7912</v>
      </c>
      <c r="D2961" t="s">
        <v>7935</v>
      </c>
      <c r="E2961" s="1">
        <v>45120</v>
      </c>
      <c r="F2961" s="6">
        <v>7119</v>
      </c>
      <c r="G2961">
        <v>594</v>
      </c>
      <c r="H2961" t="s">
        <v>3</v>
      </c>
      <c r="I2961">
        <f>IF(shipments[[#This Row],[Boxes]]&gt;0,shipments[[#This Row],[Amount]]/shipments[[#This Row],[Boxes]],"NA")</f>
        <v>11.984848484848484</v>
      </c>
      <c r="J2961" t="str">
        <f>IF(shipments[[#This Row],[Order_Status]] = "Delivered","Yes","No")</f>
        <v>Yes</v>
      </c>
      <c r="K2961" t="str">
        <f>TEXT(shipments[[#This Row],[Shipdate]],"MMMM")</f>
        <v>July</v>
      </c>
      <c r="L2961">
        <f>YEAR(shipments[[#This Row],[Shipdate]])</f>
        <v>2023</v>
      </c>
    </row>
    <row r="2962" spans="1:12" x14ac:dyDescent="0.3">
      <c r="A2962" t="s">
        <v>2966</v>
      </c>
      <c r="B2962" t="s">
        <v>7945</v>
      </c>
      <c r="C2962" t="s">
        <v>7912</v>
      </c>
      <c r="D2962" t="s">
        <v>7938</v>
      </c>
      <c r="E2962" s="1">
        <v>45232</v>
      </c>
      <c r="F2962" s="6">
        <v>1176.75</v>
      </c>
      <c r="G2962">
        <v>79</v>
      </c>
      <c r="H2962" t="s">
        <v>3</v>
      </c>
      <c r="I2962">
        <f>IF(shipments[[#This Row],[Boxes]]&gt;0,shipments[[#This Row],[Amount]]/shipments[[#This Row],[Boxes]],"NA")</f>
        <v>14.895569620253164</v>
      </c>
      <c r="J2962" t="str">
        <f>IF(shipments[[#This Row],[Order_Status]] = "Delivered","Yes","No")</f>
        <v>Yes</v>
      </c>
      <c r="K2962" t="str">
        <f>TEXT(shipments[[#This Row],[Shipdate]],"MMMM")</f>
        <v>November</v>
      </c>
      <c r="L2962">
        <f>YEAR(shipments[[#This Row],[Shipdate]])</f>
        <v>2023</v>
      </c>
    </row>
    <row r="2963" spans="1:12" x14ac:dyDescent="0.3">
      <c r="A2963" t="s">
        <v>2967</v>
      </c>
      <c r="B2963" t="s">
        <v>7945</v>
      </c>
      <c r="C2963" t="s">
        <v>7914</v>
      </c>
      <c r="D2963" t="s">
        <v>7939</v>
      </c>
      <c r="E2963" s="1">
        <v>45432</v>
      </c>
      <c r="F2963" s="6">
        <v>4612.5</v>
      </c>
      <c r="G2963">
        <v>513</v>
      </c>
      <c r="H2963" t="s">
        <v>3</v>
      </c>
      <c r="I2963">
        <f>IF(shipments[[#This Row],[Boxes]]&gt;0,shipments[[#This Row],[Amount]]/shipments[[#This Row],[Boxes]],"NA")</f>
        <v>8.9912280701754383</v>
      </c>
      <c r="J2963" t="str">
        <f>IF(shipments[[#This Row],[Order_Status]] = "Delivered","Yes","No")</f>
        <v>Yes</v>
      </c>
      <c r="K2963" t="str">
        <f>TEXT(shipments[[#This Row],[Shipdate]],"MMMM")</f>
        <v>May</v>
      </c>
      <c r="L2963">
        <f>YEAR(shipments[[#This Row],[Shipdate]])</f>
        <v>2024</v>
      </c>
    </row>
    <row r="2964" spans="1:12" x14ac:dyDescent="0.3">
      <c r="A2964" t="s">
        <v>2968</v>
      </c>
      <c r="B2964" t="s">
        <v>7945</v>
      </c>
      <c r="C2964" t="s">
        <v>7915</v>
      </c>
      <c r="D2964" t="s">
        <v>7937</v>
      </c>
      <c r="E2964" s="1">
        <v>45238</v>
      </c>
      <c r="F2964" s="6">
        <v>1766.25</v>
      </c>
      <c r="G2964">
        <v>197</v>
      </c>
      <c r="H2964" t="s">
        <v>3</v>
      </c>
      <c r="I2964">
        <f>IF(shipments[[#This Row],[Boxes]]&gt;0,shipments[[#This Row],[Amount]]/shipments[[#This Row],[Boxes]],"NA")</f>
        <v>8.9657360406091371</v>
      </c>
      <c r="J2964" t="str">
        <f>IF(shipments[[#This Row],[Order_Status]] = "Delivered","Yes","No")</f>
        <v>Yes</v>
      </c>
      <c r="K2964" t="str">
        <f>TEXT(shipments[[#This Row],[Shipdate]],"MMMM")</f>
        <v>November</v>
      </c>
      <c r="L2964">
        <f>YEAR(shipments[[#This Row],[Shipdate]])</f>
        <v>2023</v>
      </c>
    </row>
    <row r="2965" spans="1:12" x14ac:dyDescent="0.3">
      <c r="A2965" t="s">
        <v>2969</v>
      </c>
      <c r="B2965" t="s">
        <v>7945</v>
      </c>
      <c r="C2965" t="s">
        <v>7915</v>
      </c>
      <c r="D2965" t="s">
        <v>7938</v>
      </c>
      <c r="E2965" s="1">
        <v>45322</v>
      </c>
      <c r="F2965" s="6">
        <v>713.25</v>
      </c>
      <c r="G2965">
        <v>80</v>
      </c>
      <c r="H2965" t="s">
        <v>3</v>
      </c>
      <c r="I2965">
        <f>IF(shipments[[#This Row],[Boxes]]&gt;0,shipments[[#This Row],[Amount]]/shipments[[#This Row],[Boxes]],"NA")</f>
        <v>8.9156250000000004</v>
      </c>
      <c r="J2965" t="str">
        <f>IF(shipments[[#This Row],[Order_Status]] = "Delivered","Yes","No")</f>
        <v>Yes</v>
      </c>
      <c r="K2965" t="str">
        <f>TEXT(shipments[[#This Row],[Shipdate]],"MMMM")</f>
        <v>January</v>
      </c>
      <c r="L2965">
        <f>YEAR(shipments[[#This Row],[Shipdate]])</f>
        <v>2024</v>
      </c>
    </row>
    <row r="2966" spans="1:12" x14ac:dyDescent="0.3">
      <c r="A2966" t="s">
        <v>2970</v>
      </c>
      <c r="B2966" t="s">
        <v>7945</v>
      </c>
      <c r="C2966" t="s">
        <v>7915</v>
      </c>
      <c r="D2966" t="s">
        <v>7939</v>
      </c>
      <c r="E2966" s="1">
        <v>45286</v>
      </c>
      <c r="F2966" s="6">
        <v>9400.5</v>
      </c>
      <c r="G2966">
        <v>1176</v>
      </c>
      <c r="H2966" t="s">
        <v>3</v>
      </c>
      <c r="I2966">
        <f>IF(shipments[[#This Row],[Boxes]]&gt;0,shipments[[#This Row],[Amount]]/shipments[[#This Row],[Boxes]],"NA")</f>
        <v>7.9936224489795915</v>
      </c>
      <c r="J2966" t="str">
        <f>IF(shipments[[#This Row],[Order_Status]] = "Delivered","Yes","No")</f>
        <v>Yes</v>
      </c>
      <c r="K2966" t="str">
        <f>TEXT(shipments[[#This Row],[Shipdate]],"MMMM")</f>
        <v>December</v>
      </c>
      <c r="L2966">
        <f>YEAR(shipments[[#This Row],[Shipdate]])</f>
        <v>2023</v>
      </c>
    </row>
    <row r="2967" spans="1:12" x14ac:dyDescent="0.3">
      <c r="A2967" t="s">
        <v>2971</v>
      </c>
      <c r="B2967" t="s">
        <v>7945</v>
      </c>
      <c r="C2967" t="s">
        <v>7915</v>
      </c>
      <c r="D2967" t="s">
        <v>7934</v>
      </c>
      <c r="E2967" s="1">
        <v>45009</v>
      </c>
      <c r="F2967" s="6">
        <v>2526.75</v>
      </c>
      <c r="G2967">
        <v>422</v>
      </c>
      <c r="H2967" t="s">
        <v>3</v>
      </c>
      <c r="I2967">
        <f>IF(shipments[[#This Row],[Boxes]]&gt;0,shipments[[#This Row],[Amount]]/shipments[[#This Row],[Boxes]],"NA")</f>
        <v>5.9875592417061609</v>
      </c>
      <c r="J2967" t="str">
        <f>IF(shipments[[#This Row],[Order_Status]] = "Delivered","Yes","No")</f>
        <v>Yes</v>
      </c>
      <c r="K2967" t="str">
        <f>TEXT(shipments[[#This Row],[Shipdate]],"MMMM")</f>
        <v>March</v>
      </c>
      <c r="L2967">
        <f>YEAR(shipments[[#This Row],[Shipdate]])</f>
        <v>2023</v>
      </c>
    </row>
    <row r="2968" spans="1:12" x14ac:dyDescent="0.3">
      <c r="A2968" t="s">
        <v>2972</v>
      </c>
      <c r="B2968" t="s">
        <v>7945</v>
      </c>
      <c r="C2968" t="s">
        <v>7915</v>
      </c>
      <c r="D2968" t="s">
        <v>7938</v>
      </c>
      <c r="E2968" s="1">
        <v>44992</v>
      </c>
      <c r="F2968" s="6">
        <v>5989.5</v>
      </c>
      <c r="G2968">
        <v>999</v>
      </c>
      <c r="H2968" t="s">
        <v>3</v>
      </c>
      <c r="I2968">
        <f>IF(shipments[[#This Row],[Boxes]]&gt;0,shipments[[#This Row],[Amount]]/shipments[[#This Row],[Boxes]],"NA")</f>
        <v>5.9954954954954953</v>
      </c>
      <c r="J2968" t="str">
        <f>IF(shipments[[#This Row],[Order_Status]] = "Delivered","Yes","No")</f>
        <v>Yes</v>
      </c>
      <c r="K2968" t="str">
        <f>TEXT(shipments[[#This Row],[Shipdate]],"MMMM")</f>
        <v>March</v>
      </c>
      <c r="L2968">
        <f>YEAR(shipments[[#This Row],[Shipdate]])</f>
        <v>2023</v>
      </c>
    </row>
    <row r="2969" spans="1:12" x14ac:dyDescent="0.3">
      <c r="A2969" t="s">
        <v>2973</v>
      </c>
      <c r="B2969" t="s">
        <v>7945</v>
      </c>
      <c r="C2969" t="s">
        <v>7915</v>
      </c>
      <c r="D2969" t="s">
        <v>7939</v>
      </c>
      <c r="E2969" s="1">
        <v>45453</v>
      </c>
      <c r="F2969" s="6">
        <v>5816.25</v>
      </c>
      <c r="G2969">
        <v>1164</v>
      </c>
      <c r="H2969" t="s">
        <v>3</v>
      </c>
      <c r="I2969">
        <f>IF(shipments[[#This Row],[Boxes]]&gt;0,shipments[[#This Row],[Amount]]/shipments[[#This Row],[Boxes]],"NA")</f>
        <v>4.9967783505154637</v>
      </c>
      <c r="J2969" t="str">
        <f>IF(shipments[[#This Row],[Order_Status]] = "Delivered","Yes","No")</f>
        <v>Yes</v>
      </c>
      <c r="K2969" t="str">
        <f>TEXT(shipments[[#This Row],[Shipdate]],"MMMM")</f>
        <v>June</v>
      </c>
      <c r="L2969">
        <f>YEAR(shipments[[#This Row],[Shipdate]])</f>
        <v>2024</v>
      </c>
    </row>
    <row r="2970" spans="1:12" x14ac:dyDescent="0.3">
      <c r="A2970" t="s">
        <v>2974</v>
      </c>
      <c r="B2970" t="s">
        <v>7945</v>
      </c>
      <c r="C2970" t="s">
        <v>7916</v>
      </c>
      <c r="D2970" t="s">
        <v>7935</v>
      </c>
      <c r="E2970" s="1">
        <v>45211</v>
      </c>
      <c r="F2970" s="6">
        <v>3091.5</v>
      </c>
      <c r="G2970">
        <v>344</v>
      </c>
      <c r="H2970" t="s">
        <v>3</v>
      </c>
      <c r="I2970">
        <f>IF(shipments[[#This Row],[Boxes]]&gt;0,shipments[[#This Row],[Amount]]/shipments[[#This Row],[Boxes]],"NA")</f>
        <v>8.9869186046511622</v>
      </c>
      <c r="J2970" t="str">
        <f>IF(shipments[[#This Row],[Order_Status]] = "Delivered","Yes","No")</f>
        <v>Yes</v>
      </c>
      <c r="K2970" t="str">
        <f>TEXT(shipments[[#This Row],[Shipdate]],"MMMM")</f>
        <v>October</v>
      </c>
      <c r="L2970">
        <f>YEAR(shipments[[#This Row],[Shipdate]])</f>
        <v>2023</v>
      </c>
    </row>
    <row r="2971" spans="1:12" x14ac:dyDescent="0.3">
      <c r="A2971" t="s">
        <v>2975</v>
      </c>
      <c r="B2971" t="s">
        <v>7945</v>
      </c>
      <c r="C2971" t="s">
        <v>7916</v>
      </c>
      <c r="D2971" t="s">
        <v>7935</v>
      </c>
      <c r="E2971" s="1">
        <v>45439</v>
      </c>
      <c r="F2971" s="6">
        <v>839.25</v>
      </c>
      <c r="G2971">
        <v>105</v>
      </c>
      <c r="H2971" t="s">
        <v>3</v>
      </c>
      <c r="I2971">
        <f>IF(shipments[[#This Row],[Boxes]]&gt;0,shipments[[#This Row],[Amount]]/shipments[[#This Row],[Boxes]],"NA")</f>
        <v>7.9928571428571429</v>
      </c>
      <c r="J2971" t="str">
        <f>IF(shipments[[#This Row],[Order_Status]] = "Delivered","Yes","No")</f>
        <v>Yes</v>
      </c>
      <c r="K2971" t="str">
        <f>TEXT(shipments[[#This Row],[Shipdate]],"MMMM")</f>
        <v>May</v>
      </c>
      <c r="L2971">
        <f>YEAR(shipments[[#This Row],[Shipdate]])</f>
        <v>2024</v>
      </c>
    </row>
    <row r="2972" spans="1:12" x14ac:dyDescent="0.3">
      <c r="A2972" s="21" t="s">
        <v>2976</v>
      </c>
      <c r="B2972" s="21" t="s">
        <v>7945</v>
      </c>
      <c r="C2972" s="21" t="s">
        <v>7916</v>
      </c>
      <c r="D2972" s="21" t="s">
        <v>7934</v>
      </c>
      <c r="E2972" s="22">
        <v>45517</v>
      </c>
      <c r="F2972" s="23">
        <v>85.5</v>
      </c>
      <c r="G2972" s="21">
        <v>11</v>
      </c>
      <c r="H2972" s="21" t="s">
        <v>9</v>
      </c>
      <c r="I2972" s="21">
        <f>IF(shipments[[#This Row],[Boxes]]&gt;0,shipments[[#This Row],[Amount]]/shipments[[#This Row],[Boxes]],"NA")</f>
        <v>7.7727272727272725</v>
      </c>
      <c r="J2972" s="21" t="str">
        <f>IF(shipments[[#This Row],[Order_Status]] = "Delivered","Yes","No")</f>
        <v>No</v>
      </c>
      <c r="K2972" s="21" t="str">
        <f>TEXT(shipments[[#This Row],[Shipdate]],"MMMM")</f>
        <v>August</v>
      </c>
      <c r="L2972" s="21">
        <f>YEAR(shipments[[#This Row],[Shipdate]])</f>
        <v>2024</v>
      </c>
    </row>
    <row r="2973" spans="1:12" x14ac:dyDescent="0.3">
      <c r="A2973" t="s">
        <v>2977</v>
      </c>
      <c r="B2973" t="s">
        <v>7945</v>
      </c>
      <c r="C2973" t="s">
        <v>7916</v>
      </c>
      <c r="D2973" t="s">
        <v>7938</v>
      </c>
      <c r="E2973" s="1">
        <v>45071</v>
      </c>
      <c r="F2973" s="6">
        <v>10230.75</v>
      </c>
      <c r="G2973">
        <v>1137</v>
      </c>
      <c r="H2973" t="s">
        <v>3</v>
      </c>
      <c r="I2973">
        <f>IF(shipments[[#This Row],[Boxes]]&gt;0,shipments[[#This Row],[Amount]]/shipments[[#This Row],[Boxes]],"NA")</f>
        <v>8.9980211081794188</v>
      </c>
      <c r="J2973" t="str">
        <f>IF(shipments[[#This Row],[Order_Status]] = "Delivered","Yes","No")</f>
        <v>Yes</v>
      </c>
      <c r="K2973" t="str">
        <f>TEXT(shipments[[#This Row],[Shipdate]],"MMMM")</f>
        <v>May</v>
      </c>
      <c r="L2973">
        <f>YEAR(shipments[[#This Row],[Shipdate]])</f>
        <v>2023</v>
      </c>
    </row>
    <row r="2974" spans="1:12" x14ac:dyDescent="0.3">
      <c r="A2974" s="21" t="s">
        <v>2978</v>
      </c>
      <c r="B2974" s="21" t="s">
        <v>7945</v>
      </c>
      <c r="C2974" s="21" t="s">
        <v>7917</v>
      </c>
      <c r="D2974" s="21" t="s">
        <v>7938</v>
      </c>
      <c r="E2974" s="22">
        <v>45488</v>
      </c>
      <c r="F2974" s="23">
        <v>4151.25</v>
      </c>
      <c r="G2974" s="21">
        <v>160</v>
      </c>
      <c r="H2974" s="21" t="s">
        <v>9</v>
      </c>
      <c r="I2974" s="21">
        <f>IF(shipments[[#This Row],[Boxes]]&gt;0,shipments[[#This Row],[Amount]]/shipments[[#This Row],[Boxes]],"NA")</f>
        <v>25.9453125</v>
      </c>
      <c r="J2974" s="21" t="str">
        <f>IF(shipments[[#This Row],[Order_Status]] = "Delivered","Yes","No")</f>
        <v>No</v>
      </c>
      <c r="K2974" s="21" t="str">
        <f>TEXT(shipments[[#This Row],[Shipdate]],"MMMM")</f>
        <v>July</v>
      </c>
      <c r="L2974" s="21">
        <f>YEAR(shipments[[#This Row],[Shipdate]])</f>
        <v>2024</v>
      </c>
    </row>
    <row r="2975" spans="1:12" x14ac:dyDescent="0.3">
      <c r="A2975" t="s">
        <v>2979</v>
      </c>
      <c r="B2975" t="s">
        <v>7945</v>
      </c>
      <c r="C2975" t="s">
        <v>7918</v>
      </c>
      <c r="D2975" t="s">
        <v>7939</v>
      </c>
      <c r="E2975" s="1">
        <v>44956</v>
      </c>
      <c r="F2975" s="6">
        <v>2641.5</v>
      </c>
      <c r="G2975">
        <v>95</v>
      </c>
      <c r="H2975" t="s">
        <v>3</v>
      </c>
      <c r="I2975">
        <f>IF(shipments[[#This Row],[Boxes]]&gt;0,shipments[[#This Row],[Amount]]/shipments[[#This Row],[Boxes]],"NA")</f>
        <v>27.805263157894736</v>
      </c>
      <c r="J2975" t="str">
        <f>IF(shipments[[#This Row],[Order_Status]] = "Delivered","Yes","No")</f>
        <v>Yes</v>
      </c>
      <c r="K2975" t="str">
        <f>TEXT(shipments[[#This Row],[Shipdate]],"MMMM")</f>
        <v>January</v>
      </c>
      <c r="L2975">
        <f>YEAR(shipments[[#This Row],[Shipdate]])</f>
        <v>2023</v>
      </c>
    </row>
    <row r="2976" spans="1:12" x14ac:dyDescent="0.3">
      <c r="A2976" t="s">
        <v>2980</v>
      </c>
      <c r="B2976" t="s">
        <v>7945</v>
      </c>
      <c r="C2976" t="s">
        <v>7918</v>
      </c>
      <c r="D2976" t="s">
        <v>7937</v>
      </c>
      <c r="E2976" s="1">
        <v>45336</v>
      </c>
      <c r="F2976" s="6">
        <v>5463</v>
      </c>
      <c r="G2976">
        <v>219</v>
      </c>
      <c r="H2976" t="s">
        <v>3</v>
      </c>
      <c r="I2976">
        <f>IF(shipments[[#This Row],[Boxes]]&gt;0,shipments[[#This Row],[Amount]]/shipments[[#This Row],[Boxes]],"NA")</f>
        <v>24.945205479452056</v>
      </c>
      <c r="J2976" t="str">
        <f>IF(shipments[[#This Row],[Order_Status]] = "Delivered","Yes","No")</f>
        <v>Yes</v>
      </c>
      <c r="K2976" t="str">
        <f>TEXT(shipments[[#This Row],[Shipdate]],"MMMM")</f>
        <v>February</v>
      </c>
      <c r="L2976">
        <f>YEAR(shipments[[#This Row],[Shipdate]])</f>
        <v>2024</v>
      </c>
    </row>
    <row r="2977" spans="1:12" x14ac:dyDescent="0.3">
      <c r="A2977" t="s">
        <v>2981</v>
      </c>
      <c r="B2977" t="s">
        <v>7945</v>
      </c>
      <c r="C2977" t="s">
        <v>7918</v>
      </c>
      <c r="D2977" t="s">
        <v>7938</v>
      </c>
      <c r="E2977" s="1">
        <v>45083</v>
      </c>
      <c r="F2977" s="6">
        <v>5067</v>
      </c>
      <c r="G2977">
        <v>181</v>
      </c>
      <c r="H2977" t="s">
        <v>3</v>
      </c>
      <c r="I2977">
        <f>IF(shipments[[#This Row],[Boxes]]&gt;0,shipments[[#This Row],[Amount]]/shipments[[#This Row],[Boxes]],"NA")</f>
        <v>27.994475138121548</v>
      </c>
      <c r="J2977" t="str">
        <f>IF(shipments[[#This Row],[Order_Status]] = "Delivered","Yes","No")</f>
        <v>Yes</v>
      </c>
      <c r="K2977" t="str">
        <f>TEXT(shipments[[#This Row],[Shipdate]],"MMMM")</f>
        <v>June</v>
      </c>
      <c r="L2977">
        <f>YEAR(shipments[[#This Row],[Shipdate]])</f>
        <v>2023</v>
      </c>
    </row>
    <row r="2978" spans="1:12" x14ac:dyDescent="0.3">
      <c r="A2978" t="s">
        <v>2982</v>
      </c>
      <c r="B2978" t="s">
        <v>7945</v>
      </c>
      <c r="C2978" t="s">
        <v>7918</v>
      </c>
      <c r="D2978" t="s">
        <v>7939</v>
      </c>
      <c r="E2978" s="1">
        <v>45216</v>
      </c>
      <c r="F2978" s="6">
        <v>5728.5</v>
      </c>
      <c r="G2978">
        <v>221</v>
      </c>
      <c r="H2978" t="s">
        <v>3</v>
      </c>
      <c r="I2978">
        <f>IF(shipments[[#This Row],[Boxes]]&gt;0,shipments[[#This Row],[Amount]]/shipments[[#This Row],[Boxes]],"NA")</f>
        <v>25.920814479638008</v>
      </c>
      <c r="J2978" t="str">
        <f>IF(shipments[[#This Row],[Order_Status]] = "Delivered","Yes","No")</f>
        <v>Yes</v>
      </c>
      <c r="K2978" t="str">
        <f>TEXT(shipments[[#This Row],[Shipdate]],"MMMM")</f>
        <v>October</v>
      </c>
      <c r="L2978">
        <f>YEAR(shipments[[#This Row],[Shipdate]])</f>
        <v>2023</v>
      </c>
    </row>
    <row r="2979" spans="1:12" x14ac:dyDescent="0.3">
      <c r="A2979" t="s">
        <v>2983</v>
      </c>
      <c r="B2979" t="s">
        <v>7945</v>
      </c>
      <c r="C2979" t="s">
        <v>7919</v>
      </c>
      <c r="D2979" t="s">
        <v>7937</v>
      </c>
      <c r="E2979" s="1">
        <v>44949</v>
      </c>
      <c r="F2979" s="6">
        <v>8030.25</v>
      </c>
      <c r="G2979">
        <v>447</v>
      </c>
      <c r="H2979" t="s">
        <v>3</v>
      </c>
      <c r="I2979">
        <f>IF(shipments[[#This Row],[Boxes]]&gt;0,shipments[[#This Row],[Amount]]/shipments[[#This Row],[Boxes]],"NA")</f>
        <v>17.964765100671141</v>
      </c>
      <c r="J2979" t="str">
        <f>IF(shipments[[#This Row],[Order_Status]] = "Delivered","Yes","No")</f>
        <v>Yes</v>
      </c>
      <c r="K2979" t="str">
        <f>TEXT(shipments[[#This Row],[Shipdate]],"MMMM")</f>
        <v>January</v>
      </c>
      <c r="L2979">
        <f>YEAR(shipments[[#This Row],[Shipdate]])</f>
        <v>2023</v>
      </c>
    </row>
    <row r="2980" spans="1:12" x14ac:dyDescent="0.3">
      <c r="A2980" t="s">
        <v>2984</v>
      </c>
      <c r="B2980" t="s">
        <v>7945</v>
      </c>
      <c r="C2980" t="s">
        <v>7919</v>
      </c>
      <c r="D2980" t="s">
        <v>7934</v>
      </c>
      <c r="E2980" s="1">
        <v>44979</v>
      </c>
      <c r="F2980" s="6">
        <v>6869.25</v>
      </c>
      <c r="G2980">
        <v>362</v>
      </c>
      <c r="H2980" t="s">
        <v>3</v>
      </c>
      <c r="I2980">
        <f>IF(shipments[[#This Row],[Boxes]]&gt;0,shipments[[#This Row],[Amount]]/shipments[[#This Row],[Boxes]],"NA")</f>
        <v>18.975828729281769</v>
      </c>
      <c r="J2980" t="str">
        <f>IF(shipments[[#This Row],[Order_Status]] = "Delivered","Yes","No")</f>
        <v>Yes</v>
      </c>
      <c r="K2980" t="str">
        <f>TEXT(shipments[[#This Row],[Shipdate]],"MMMM")</f>
        <v>February</v>
      </c>
      <c r="L2980">
        <f>YEAR(shipments[[#This Row],[Shipdate]])</f>
        <v>2023</v>
      </c>
    </row>
    <row r="2981" spans="1:12" x14ac:dyDescent="0.3">
      <c r="A2981" t="s">
        <v>2985</v>
      </c>
      <c r="B2981" t="s">
        <v>7945</v>
      </c>
      <c r="C2981" t="s">
        <v>7919</v>
      </c>
      <c r="D2981" t="s">
        <v>7939</v>
      </c>
      <c r="E2981" s="1">
        <v>45250</v>
      </c>
      <c r="F2981" s="6">
        <v>9047.25</v>
      </c>
      <c r="G2981">
        <v>412</v>
      </c>
      <c r="H2981" t="s">
        <v>3</v>
      </c>
      <c r="I2981">
        <f>IF(shipments[[#This Row],[Boxes]]&gt;0,shipments[[#This Row],[Amount]]/shipments[[#This Row],[Boxes]],"NA")</f>
        <v>21.959344660194176</v>
      </c>
      <c r="J2981" t="str">
        <f>IF(shipments[[#This Row],[Order_Status]] = "Delivered","Yes","No")</f>
        <v>Yes</v>
      </c>
      <c r="K2981" t="str">
        <f>TEXT(shipments[[#This Row],[Shipdate]],"MMMM")</f>
        <v>November</v>
      </c>
      <c r="L2981">
        <f>YEAR(shipments[[#This Row],[Shipdate]])</f>
        <v>2023</v>
      </c>
    </row>
    <row r="2982" spans="1:12" x14ac:dyDescent="0.3">
      <c r="A2982" t="s">
        <v>2986</v>
      </c>
      <c r="B2982" t="s">
        <v>7945</v>
      </c>
      <c r="C2982" t="s">
        <v>7919</v>
      </c>
      <c r="D2982" t="s">
        <v>7938</v>
      </c>
      <c r="E2982" s="1">
        <v>45180</v>
      </c>
      <c r="F2982" s="6">
        <v>5199.75</v>
      </c>
      <c r="G2982">
        <v>289</v>
      </c>
      <c r="H2982" t="s">
        <v>3</v>
      </c>
      <c r="I2982">
        <f>IF(shipments[[#This Row],[Boxes]]&gt;0,shipments[[#This Row],[Amount]]/shipments[[#This Row],[Boxes]],"NA")</f>
        <v>17.992214532871973</v>
      </c>
      <c r="J2982" t="str">
        <f>IF(shipments[[#This Row],[Order_Status]] = "Delivered","Yes","No")</f>
        <v>Yes</v>
      </c>
      <c r="K2982" t="str">
        <f>TEXT(shipments[[#This Row],[Shipdate]],"MMMM")</f>
        <v>September</v>
      </c>
      <c r="L2982">
        <f>YEAR(shipments[[#This Row],[Shipdate]])</f>
        <v>2023</v>
      </c>
    </row>
    <row r="2983" spans="1:12" x14ac:dyDescent="0.3">
      <c r="A2983" t="s">
        <v>2987</v>
      </c>
      <c r="B2983" t="s">
        <v>7945</v>
      </c>
      <c r="C2983" t="s">
        <v>7919</v>
      </c>
      <c r="D2983" t="s">
        <v>7938</v>
      </c>
      <c r="E2983" s="1">
        <v>45323</v>
      </c>
      <c r="F2983" s="6">
        <v>12969</v>
      </c>
      <c r="G2983">
        <v>649</v>
      </c>
      <c r="H2983" t="s">
        <v>3</v>
      </c>
      <c r="I2983">
        <f>IF(shipments[[#This Row],[Boxes]]&gt;0,shipments[[#This Row],[Amount]]/shipments[[#This Row],[Boxes]],"NA")</f>
        <v>19.983050847457626</v>
      </c>
      <c r="J2983" t="str">
        <f>IF(shipments[[#This Row],[Order_Status]] = "Delivered","Yes","No")</f>
        <v>Yes</v>
      </c>
      <c r="K2983" t="str">
        <f>TEXT(shipments[[#This Row],[Shipdate]],"MMMM")</f>
        <v>February</v>
      </c>
      <c r="L2983">
        <f>YEAR(shipments[[#This Row],[Shipdate]])</f>
        <v>2024</v>
      </c>
    </row>
    <row r="2984" spans="1:12" x14ac:dyDescent="0.3">
      <c r="A2984" t="s">
        <v>2988</v>
      </c>
      <c r="B2984" t="s">
        <v>7945</v>
      </c>
      <c r="C2984" t="s">
        <v>7921</v>
      </c>
      <c r="D2984" t="s">
        <v>7934</v>
      </c>
      <c r="E2984" s="1">
        <v>45435</v>
      </c>
      <c r="F2984" s="6">
        <v>1131.75</v>
      </c>
      <c r="G2984">
        <v>88</v>
      </c>
      <c r="H2984" t="s">
        <v>3</v>
      </c>
      <c r="I2984">
        <f>IF(shipments[[#This Row],[Boxes]]&gt;0,shipments[[#This Row],[Amount]]/shipments[[#This Row],[Boxes]],"NA")</f>
        <v>12.860795454545455</v>
      </c>
      <c r="J2984" t="str">
        <f>IF(shipments[[#This Row],[Order_Status]] = "Delivered","Yes","No")</f>
        <v>Yes</v>
      </c>
      <c r="K2984" t="str">
        <f>TEXT(shipments[[#This Row],[Shipdate]],"MMMM")</f>
        <v>May</v>
      </c>
      <c r="L2984">
        <f>YEAR(shipments[[#This Row],[Shipdate]])</f>
        <v>2024</v>
      </c>
    </row>
    <row r="2985" spans="1:12" x14ac:dyDescent="0.3">
      <c r="A2985" t="s">
        <v>2989</v>
      </c>
      <c r="B2985" t="s">
        <v>7945</v>
      </c>
      <c r="C2985" t="s">
        <v>7921</v>
      </c>
      <c r="D2985" t="s">
        <v>7939</v>
      </c>
      <c r="E2985" s="1">
        <v>44943</v>
      </c>
      <c r="F2985" s="6">
        <v>1712.25</v>
      </c>
      <c r="G2985">
        <v>132</v>
      </c>
      <c r="H2985" t="s">
        <v>3</v>
      </c>
      <c r="I2985">
        <f>IF(shipments[[#This Row],[Boxes]]&gt;0,shipments[[#This Row],[Amount]]/shipments[[#This Row],[Boxes]],"NA")</f>
        <v>12.971590909090908</v>
      </c>
      <c r="J2985" t="str">
        <f>IF(shipments[[#This Row],[Order_Status]] = "Delivered","Yes","No")</f>
        <v>Yes</v>
      </c>
      <c r="K2985" t="str">
        <f>TEXT(shipments[[#This Row],[Shipdate]],"MMMM")</f>
        <v>January</v>
      </c>
      <c r="L2985">
        <f>YEAR(shipments[[#This Row],[Shipdate]])</f>
        <v>2023</v>
      </c>
    </row>
    <row r="2986" spans="1:12" x14ac:dyDescent="0.3">
      <c r="A2986" t="s">
        <v>2990</v>
      </c>
      <c r="B2986" t="s">
        <v>7945</v>
      </c>
      <c r="C2986" t="s">
        <v>7921</v>
      </c>
      <c r="D2986" t="s">
        <v>7935</v>
      </c>
      <c r="E2986" s="1">
        <v>45440</v>
      </c>
      <c r="F2986" s="6">
        <v>10977.75</v>
      </c>
      <c r="G2986">
        <v>785</v>
      </c>
      <c r="H2986" t="s">
        <v>3</v>
      </c>
      <c r="I2986">
        <f>IF(shipments[[#This Row],[Boxes]]&gt;0,shipments[[#This Row],[Amount]]/shipments[[#This Row],[Boxes]],"NA")</f>
        <v>13.984394904458599</v>
      </c>
      <c r="J2986" t="str">
        <f>IF(shipments[[#This Row],[Order_Status]] = "Delivered","Yes","No")</f>
        <v>Yes</v>
      </c>
      <c r="K2986" t="str">
        <f>TEXT(shipments[[#This Row],[Shipdate]],"MMMM")</f>
        <v>May</v>
      </c>
      <c r="L2986">
        <f>YEAR(shipments[[#This Row],[Shipdate]])</f>
        <v>2024</v>
      </c>
    </row>
    <row r="2987" spans="1:12" x14ac:dyDescent="0.3">
      <c r="A2987" t="s">
        <v>2991</v>
      </c>
      <c r="B2987" t="s">
        <v>7945</v>
      </c>
      <c r="C2987" t="s">
        <v>7921</v>
      </c>
      <c r="D2987" t="s">
        <v>7938</v>
      </c>
      <c r="E2987" s="1">
        <v>44986</v>
      </c>
      <c r="F2987" s="6">
        <v>4531.5</v>
      </c>
      <c r="G2987">
        <v>284</v>
      </c>
      <c r="H2987" t="s">
        <v>3</v>
      </c>
      <c r="I2987">
        <f>IF(shipments[[#This Row],[Boxes]]&gt;0,shipments[[#This Row],[Amount]]/shipments[[#This Row],[Boxes]],"NA")</f>
        <v>15.955985915492958</v>
      </c>
      <c r="J2987" t="str">
        <f>IF(shipments[[#This Row],[Order_Status]] = "Delivered","Yes","No")</f>
        <v>Yes</v>
      </c>
      <c r="K2987" t="str">
        <f>TEXT(shipments[[#This Row],[Shipdate]],"MMMM")</f>
        <v>March</v>
      </c>
      <c r="L2987">
        <f>YEAR(shipments[[#This Row],[Shipdate]])</f>
        <v>2023</v>
      </c>
    </row>
    <row r="2988" spans="1:12" x14ac:dyDescent="0.3">
      <c r="A2988" t="s">
        <v>2992</v>
      </c>
      <c r="B2988" t="s">
        <v>7945</v>
      </c>
      <c r="C2988" t="s">
        <v>7921</v>
      </c>
      <c r="D2988" t="s">
        <v>7939</v>
      </c>
      <c r="E2988" s="1">
        <v>45371</v>
      </c>
      <c r="F2988" s="6">
        <v>1253.25</v>
      </c>
      <c r="G2988">
        <v>90</v>
      </c>
      <c r="H2988" t="s">
        <v>3</v>
      </c>
      <c r="I2988">
        <f>IF(shipments[[#This Row],[Boxes]]&gt;0,shipments[[#This Row],[Amount]]/shipments[[#This Row],[Boxes]],"NA")</f>
        <v>13.925000000000001</v>
      </c>
      <c r="J2988" t="str">
        <f>IF(shipments[[#This Row],[Order_Status]] = "Delivered","Yes","No")</f>
        <v>Yes</v>
      </c>
      <c r="K2988" t="str">
        <f>TEXT(shipments[[#This Row],[Shipdate]],"MMMM")</f>
        <v>March</v>
      </c>
      <c r="L2988">
        <f>YEAR(shipments[[#This Row],[Shipdate]])</f>
        <v>2024</v>
      </c>
    </row>
    <row r="2989" spans="1:12" x14ac:dyDescent="0.3">
      <c r="A2989" s="21" t="s">
        <v>2993</v>
      </c>
      <c r="B2989" s="21" t="s">
        <v>7945</v>
      </c>
      <c r="C2989" s="21" t="s">
        <v>7921</v>
      </c>
      <c r="D2989" s="21" t="s">
        <v>7937</v>
      </c>
      <c r="E2989" s="22">
        <v>45495</v>
      </c>
      <c r="F2989" s="23">
        <v>1453.5</v>
      </c>
      <c r="G2989" s="21">
        <v>112</v>
      </c>
      <c r="H2989" s="21" t="s">
        <v>9</v>
      </c>
      <c r="I2989" s="21">
        <f>IF(shipments[[#This Row],[Boxes]]&gt;0,shipments[[#This Row],[Amount]]/shipments[[#This Row],[Boxes]],"NA")</f>
        <v>12.977678571428571</v>
      </c>
      <c r="J2989" s="21" t="str">
        <f>IF(shipments[[#This Row],[Order_Status]] = "Delivered","Yes","No")</f>
        <v>No</v>
      </c>
      <c r="K2989" s="21" t="str">
        <f>TEXT(shipments[[#This Row],[Shipdate]],"MMMM")</f>
        <v>July</v>
      </c>
      <c r="L2989" s="21">
        <f>YEAR(shipments[[#This Row],[Shipdate]])</f>
        <v>2024</v>
      </c>
    </row>
    <row r="2990" spans="1:12" x14ac:dyDescent="0.3">
      <c r="A2990" t="s">
        <v>2994</v>
      </c>
      <c r="B2990" t="s">
        <v>7945</v>
      </c>
      <c r="C2990" t="s">
        <v>7921</v>
      </c>
      <c r="D2990" t="s">
        <v>7937</v>
      </c>
      <c r="E2990" s="1">
        <v>45288</v>
      </c>
      <c r="F2990" s="6">
        <v>6369.75</v>
      </c>
      <c r="G2990">
        <v>425</v>
      </c>
      <c r="H2990" t="s">
        <v>3</v>
      </c>
      <c r="I2990">
        <f>IF(shipments[[#This Row],[Boxes]]&gt;0,shipments[[#This Row],[Amount]]/shipments[[#This Row],[Boxes]],"NA")</f>
        <v>14.98764705882353</v>
      </c>
      <c r="J2990" t="str">
        <f>IF(shipments[[#This Row],[Order_Status]] = "Delivered","Yes","No")</f>
        <v>Yes</v>
      </c>
      <c r="K2990" t="str">
        <f>TEXT(shipments[[#This Row],[Shipdate]],"MMMM")</f>
        <v>December</v>
      </c>
      <c r="L2990">
        <f>YEAR(shipments[[#This Row],[Shipdate]])</f>
        <v>2023</v>
      </c>
    </row>
    <row r="2991" spans="1:12" x14ac:dyDescent="0.3">
      <c r="A2991" t="s">
        <v>2995</v>
      </c>
      <c r="B2991" t="s">
        <v>7945</v>
      </c>
      <c r="C2991" t="s">
        <v>7921</v>
      </c>
      <c r="D2991" t="s">
        <v>7939</v>
      </c>
      <c r="E2991" s="1">
        <v>45289</v>
      </c>
      <c r="F2991" s="6">
        <v>3705.75</v>
      </c>
      <c r="G2991">
        <v>286</v>
      </c>
      <c r="H2991" t="s">
        <v>3</v>
      </c>
      <c r="I2991">
        <f>IF(shipments[[#This Row],[Boxes]]&gt;0,shipments[[#This Row],[Amount]]/shipments[[#This Row],[Boxes]],"NA")</f>
        <v>12.957167832167832</v>
      </c>
      <c r="J2991" t="str">
        <f>IF(shipments[[#This Row],[Order_Status]] = "Delivered","Yes","No")</f>
        <v>Yes</v>
      </c>
      <c r="K2991" t="str">
        <f>TEXT(shipments[[#This Row],[Shipdate]],"MMMM")</f>
        <v>December</v>
      </c>
      <c r="L2991">
        <f>YEAR(shipments[[#This Row],[Shipdate]])</f>
        <v>2023</v>
      </c>
    </row>
    <row r="2992" spans="1:12" x14ac:dyDescent="0.3">
      <c r="A2992" t="s">
        <v>2996</v>
      </c>
      <c r="B2992" t="s">
        <v>7945</v>
      </c>
      <c r="C2992" t="s">
        <v>7921</v>
      </c>
      <c r="D2992" t="s">
        <v>7939</v>
      </c>
      <c r="E2992" s="1">
        <v>45369</v>
      </c>
      <c r="F2992" s="6">
        <v>1665</v>
      </c>
      <c r="G2992">
        <v>111</v>
      </c>
      <c r="H2992" t="s">
        <v>3</v>
      </c>
      <c r="I2992">
        <f>IF(shipments[[#This Row],[Boxes]]&gt;0,shipments[[#This Row],[Amount]]/shipments[[#This Row],[Boxes]],"NA")</f>
        <v>15</v>
      </c>
      <c r="J2992" t="str">
        <f>IF(shipments[[#This Row],[Order_Status]] = "Delivered","Yes","No")</f>
        <v>Yes</v>
      </c>
      <c r="K2992" t="str">
        <f>TEXT(shipments[[#This Row],[Shipdate]],"MMMM")</f>
        <v>March</v>
      </c>
      <c r="L2992">
        <f>YEAR(shipments[[#This Row],[Shipdate]])</f>
        <v>2024</v>
      </c>
    </row>
    <row r="2993" spans="1:12" x14ac:dyDescent="0.3">
      <c r="A2993" t="s">
        <v>2997</v>
      </c>
      <c r="B2993" t="s">
        <v>7945</v>
      </c>
      <c r="C2993" t="s">
        <v>7921</v>
      </c>
      <c r="D2993" t="s">
        <v>7937</v>
      </c>
      <c r="E2993" s="1">
        <v>45261</v>
      </c>
      <c r="F2993" s="6">
        <v>9947.25</v>
      </c>
      <c r="G2993">
        <v>711</v>
      </c>
      <c r="H2993" t="s">
        <v>3</v>
      </c>
      <c r="I2993">
        <f>IF(shipments[[#This Row],[Boxes]]&gt;0,shipments[[#This Row],[Amount]]/shipments[[#This Row],[Boxes]],"NA")</f>
        <v>13.990506329113924</v>
      </c>
      <c r="J2993" t="str">
        <f>IF(shipments[[#This Row],[Order_Status]] = "Delivered","Yes","No")</f>
        <v>Yes</v>
      </c>
      <c r="K2993" t="str">
        <f>TEXT(shipments[[#This Row],[Shipdate]],"MMMM")</f>
        <v>December</v>
      </c>
      <c r="L2993">
        <f>YEAR(shipments[[#This Row],[Shipdate]])</f>
        <v>2023</v>
      </c>
    </row>
    <row r="2994" spans="1:12" x14ac:dyDescent="0.3">
      <c r="A2994" t="s">
        <v>2998</v>
      </c>
      <c r="B2994" t="s">
        <v>7945</v>
      </c>
      <c r="C2994" t="s">
        <v>7922</v>
      </c>
      <c r="D2994" t="s">
        <v>7937</v>
      </c>
      <c r="E2994" s="1">
        <v>45040</v>
      </c>
      <c r="F2994" s="6">
        <v>6608.25</v>
      </c>
      <c r="G2994">
        <v>348</v>
      </c>
      <c r="H2994" t="s">
        <v>3</v>
      </c>
      <c r="I2994">
        <f>IF(shipments[[#This Row],[Boxes]]&gt;0,shipments[[#This Row],[Amount]]/shipments[[#This Row],[Boxes]],"NA")</f>
        <v>18.989224137931036</v>
      </c>
      <c r="J2994" t="str">
        <f>IF(shipments[[#This Row],[Order_Status]] = "Delivered","Yes","No")</f>
        <v>Yes</v>
      </c>
      <c r="K2994" t="str">
        <f>TEXT(shipments[[#This Row],[Shipdate]],"MMMM")</f>
        <v>April</v>
      </c>
      <c r="L2994">
        <f>YEAR(shipments[[#This Row],[Shipdate]])</f>
        <v>2023</v>
      </c>
    </row>
    <row r="2995" spans="1:12" x14ac:dyDescent="0.3">
      <c r="A2995" s="21" t="s">
        <v>2999</v>
      </c>
      <c r="B2995" s="21" t="s">
        <v>7945</v>
      </c>
      <c r="C2995" s="21" t="s">
        <v>7922</v>
      </c>
      <c r="D2995" s="21" t="s">
        <v>7935</v>
      </c>
      <c r="E2995" s="22">
        <v>45525</v>
      </c>
      <c r="F2995" s="23">
        <v>8232.75</v>
      </c>
      <c r="G2995" s="21">
        <v>458</v>
      </c>
      <c r="H2995" s="21" t="s">
        <v>9</v>
      </c>
      <c r="I2995" s="21">
        <f>IF(shipments[[#This Row],[Boxes]]&gt;0,shipments[[#This Row],[Amount]]/shipments[[#This Row],[Boxes]],"NA")</f>
        <v>17.975436681222707</v>
      </c>
      <c r="J2995" s="21" t="str">
        <f>IF(shipments[[#This Row],[Order_Status]] = "Delivered","Yes","No")</f>
        <v>No</v>
      </c>
      <c r="K2995" s="21" t="str">
        <f>TEXT(shipments[[#This Row],[Shipdate]],"MMMM")</f>
        <v>August</v>
      </c>
      <c r="L2995" s="21">
        <f>YEAR(shipments[[#This Row],[Shipdate]])</f>
        <v>2024</v>
      </c>
    </row>
    <row r="2996" spans="1:12" x14ac:dyDescent="0.3">
      <c r="A2996" t="s">
        <v>3000</v>
      </c>
      <c r="B2996" t="s">
        <v>7945</v>
      </c>
      <c r="C2996" t="s">
        <v>7922</v>
      </c>
      <c r="D2996" t="s">
        <v>7939</v>
      </c>
      <c r="E2996" s="1">
        <v>45253</v>
      </c>
      <c r="F2996" s="6">
        <v>1991.25</v>
      </c>
      <c r="G2996">
        <v>111</v>
      </c>
      <c r="H2996" t="s">
        <v>3</v>
      </c>
      <c r="I2996">
        <f>IF(shipments[[#This Row],[Boxes]]&gt;0,shipments[[#This Row],[Amount]]/shipments[[#This Row],[Boxes]],"NA")</f>
        <v>17.939189189189189</v>
      </c>
      <c r="J2996" t="str">
        <f>IF(shipments[[#This Row],[Order_Status]] = "Delivered","Yes","No")</f>
        <v>Yes</v>
      </c>
      <c r="K2996" t="str">
        <f>TEXT(shipments[[#This Row],[Shipdate]],"MMMM")</f>
        <v>November</v>
      </c>
      <c r="L2996">
        <f>YEAR(shipments[[#This Row],[Shipdate]])</f>
        <v>2023</v>
      </c>
    </row>
    <row r="2997" spans="1:12" x14ac:dyDescent="0.3">
      <c r="A2997" t="s">
        <v>3001</v>
      </c>
      <c r="B2997" t="s">
        <v>7945</v>
      </c>
      <c r="C2997" t="s">
        <v>7923</v>
      </c>
      <c r="D2997" t="s">
        <v>7938</v>
      </c>
      <c r="E2997" s="1">
        <v>45225</v>
      </c>
      <c r="F2997" s="6">
        <v>14026.5</v>
      </c>
      <c r="G2997">
        <v>936</v>
      </c>
      <c r="H2997" t="s">
        <v>3</v>
      </c>
      <c r="I2997">
        <f>IF(shipments[[#This Row],[Boxes]]&gt;0,shipments[[#This Row],[Amount]]/shipments[[#This Row],[Boxes]],"NA")</f>
        <v>14.985576923076923</v>
      </c>
      <c r="J2997" t="str">
        <f>IF(shipments[[#This Row],[Order_Status]] = "Delivered","Yes","No")</f>
        <v>Yes</v>
      </c>
      <c r="K2997" t="str">
        <f>TEXT(shipments[[#This Row],[Shipdate]],"MMMM")</f>
        <v>October</v>
      </c>
      <c r="L2997">
        <f>YEAR(shipments[[#This Row],[Shipdate]])</f>
        <v>2023</v>
      </c>
    </row>
    <row r="2998" spans="1:12" x14ac:dyDescent="0.3">
      <c r="A2998" t="s">
        <v>3002</v>
      </c>
      <c r="B2998" t="s">
        <v>7945</v>
      </c>
      <c r="C2998" t="s">
        <v>7923</v>
      </c>
      <c r="D2998" t="s">
        <v>7939</v>
      </c>
      <c r="E2998" s="1">
        <v>44963</v>
      </c>
      <c r="F2998" s="6">
        <v>8289</v>
      </c>
      <c r="G2998">
        <v>488</v>
      </c>
      <c r="H2998" t="s">
        <v>3</v>
      </c>
      <c r="I2998">
        <f>IF(shipments[[#This Row],[Boxes]]&gt;0,shipments[[#This Row],[Amount]]/shipments[[#This Row],[Boxes]],"NA")</f>
        <v>16.985655737704917</v>
      </c>
      <c r="J2998" t="str">
        <f>IF(shipments[[#This Row],[Order_Status]] = "Delivered","Yes","No")</f>
        <v>Yes</v>
      </c>
      <c r="K2998" t="str">
        <f>TEXT(shipments[[#This Row],[Shipdate]],"MMMM")</f>
        <v>February</v>
      </c>
      <c r="L2998">
        <f>YEAR(shipments[[#This Row],[Shipdate]])</f>
        <v>2023</v>
      </c>
    </row>
    <row r="2999" spans="1:12" x14ac:dyDescent="0.3">
      <c r="A2999" s="21" t="s">
        <v>3003</v>
      </c>
      <c r="B2999" s="21" t="s">
        <v>7945</v>
      </c>
      <c r="C2999" s="21" t="s">
        <v>7923</v>
      </c>
      <c r="D2999" s="21" t="s">
        <v>7938</v>
      </c>
      <c r="E2999" s="22">
        <v>45495</v>
      </c>
      <c r="F2999" s="23">
        <v>6059.25</v>
      </c>
      <c r="G2999" s="21">
        <v>433</v>
      </c>
      <c r="H2999" s="21" t="s">
        <v>9</v>
      </c>
      <c r="I2999" s="21">
        <f>IF(shipments[[#This Row],[Boxes]]&gt;0,shipments[[#This Row],[Amount]]/shipments[[#This Row],[Boxes]],"NA")</f>
        <v>13.99364896073903</v>
      </c>
      <c r="J2999" s="21" t="str">
        <f>IF(shipments[[#This Row],[Order_Status]] = "Delivered","Yes","No")</f>
        <v>No</v>
      </c>
      <c r="K2999" s="21" t="str">
        <f>TEXT(shipments[[#This Row],[Shipdate]],"MMMM")</f>
        <v>July</v>
      </c>
      <c r="L2999" s="21">
        <f>YEAR(shipments[[#This Row],[Shipdate]])</f>
        <v>2024</v>
      </c>
    </row>
    <row r="3000" spans="1:12" x14ac:dyDescent="0.3">
      <c r="A3000" t="s">
        <v>3004</v>
      </c>
      <c r="B3000" t="s">
        <v>7945</v>
      </c>
      <c r="C3000" t="s">
        <v>7923</v>
      </c>
      <c r="D3000" t="s">
        <v>7939</v>
      </c>
      <c r="E3000" s="1">
        <v>45118</v>
      </c>
      <c r="F3000" s="6">
        <v>5316.75</v>
      </c>
      <c r="G3000">
        <v>409</v>
      </c>
      <c r="H3000" t="s">
        <v>3</v>
      </c>
      <c r="I3000">
        <f>IF(shipments[[#This Row],[Boxes]]&gt;0,shipments[[#This Row],[Amount]]/shipments[[#This Row],[Boxes]],"NA")</f>
        <v>12.999388753056234</v>
      </c>
      <c r="J3000" t="str">
        <f>IF(shipments[[#This Row],[Order_Status]] = "Delivered","Yes","No")</f>
        <v>Yes</v>
      </c>
      <c r="K3000" t="str">
        <f>TEXT(shipments[[#This Row],[Shipdate]],"MMMM")</f>
        <v>July</v>
      </c>
      <c r="L3000">
        <f>YEAR(shipments[[#This Row],[Shipdate]])</f>
        <v>2023</v>
      </c>
    </row>
    <row r="3001" spans="1:12" x14ac:dyDescent="0.3">
      <c r="A3001" s="21" t="s">
        <v>3005</v>
      </c>
      <c r="B3001" s="21" t="s">
        <v>7945</v>
      </c>
      <c r="C3001" s="21" t="s">
        <v>7924</v>
      </c>
      <c r="D3001" s="21" t="s">
        <v>7934</v>
      </c>
      <c r="E3001" s="22">
        <v>45275</v>
      </c>
      <c r="F3001" s="23">
        <v>1275.75</v>
      </c>
      <c r="G3001" s="21">
        <v>142</v>
      </c>
      <c r="H3001" s="21" t="s">
        <v>25</v>
      </c>
      <c r="I3001" s="21">
        <f>IF(shipments[[#This Row],[Boxes]]&gt;0,shipments[[#This Row],[Amount]]/shipments[[#This Row],[Boxes]],"NA")</f>
        <v>8.9841549295774641</v>
      </c>
      <c r="J3001" s="21" t="str">
        <f>IF(shipments[[#This Row],[Order_Status]] = "Delivered","Yes","No")</f>
        <v>No</v>
      </c>
      <c r="K3001" s="21" t="str">
        <f>TEXT(shipments[[#This Row],[Shipdate]],"MMMM")</f>
        <v>December</v>
      </c>
      <c r="L3001" s="21">
        <f>YEAR(shipments[[#This Row],[Shipdate]])</f>
        <v>2023</v>
      </c>
    </row>
    <row r="3002" spans="1:12" x14ac:dyDescent="0.3">
      <c r="A3002" t="s">
        <v>3006</v>
      </c>
      <c r="B3002" t="s">
        <v>7945</v>
      </c>
      <c r="C3002" t="s">
        <v>7924</v>
      </c>
      <c r="D3002" t="s">
        <v>7935</v>
      </c>
      <c r="E3002" s="1">
        <v>45464</v>
      </c>
      <c r="F3002" s="6">
        <v>7353</v>
      </c>
      <c r="G3002">
        <v>817</v>
      </c>
      <c r="H3002" t="s">
        <v>3</v>
      </c>
      <c r="I3002">
        <f>IF(shipments[[#This Row],[Boxes]]&gt;0,shipments[[#This Row],[Amount]]/shipments[[#This Row],[Boxes]],"NA")</f>
        <v>9</v>
      </c>
      <c r="J3002" t="str">
        <f>IF(shipments[[#This Row],[Order_Status]] = "Delivered","Yes","No")</f>
        <v>Yes</v>
      </c>
      <c r="K3002" t="str">
        <f>TEXT(shipments[[#This Row],[Shipdate]],"MMMM")</f>
        <v>June</v>
      </c>
      <c r="L3002">
        <f>YEAR(shipments[[#This Row],[Shipdate]])</f>
        <v>2024</v>
      </c>
    </row>
    <row r="3003" spans="1:12" x14ac:dyDescent="0.3">
      <c r="A3003" t="s">
        <v>3007</v>
      </c>
      <c r="B3003" t="s">
        <v>7945</v>
      </c>
      <c r="C3003" t="s">
        <v>7924</v>
      </c>
      <c r="D3003" t="s">
        <v>7934</v>
      </c>
      <c r="E3003" s="1">
        <v>45194</v>
      </c>
      <c r="F3003" s="6">
        <v>5388.75</v>
      </c>
      <c r="G3003">
        <v>674</v>
      </c>
      <c r="H3003" t="s">
        <v>3</v>
      </c>
      <c r="I3003">
        <f>IF(shipments[[#This Row],[Boxes]]&gt;0,shipments[[#This Row],[Amount]]/shipments[[#This Row],[Boxes]],"NA")</f>
        <v>7.9951780415430269</v>
      </c>
      <c r="J3003" t="str">
        <f>IF(shipments[[#This Row],[Order_Status]] = "Delivered","Yes","No")</f>
        <v>Yes</v>
      </c>
      <c r="K3003" t="str">
        <f>TEXT(shipments[[#This Row],[Shipdate]],"MMMM")</f>
        <v>September</v>
      </c>
      <c r="L3003">
        <f>YEAR(shipments[[#This Row],[Shipdate]])</f>
        <v>2023</v>
      </c>
    </row>
    <row r="3004" spans="1:12" x14ac:dyDescent="0.3">
      <c r="A3004" t="s">
        <v>3008</v>
      </c>
      <c r="B3004" t="s">
        <v>7945</v>
      </c>
      <c r="C3004" t="s">
        <v>7927</v>
      </c>
      <c r="D3004" t="s">
        <v>7934</v>
      </c>
      <c r="E3004" s="1">
        <v>45362</v>
      </c>
      <c r="F3004" s="6">
        <v>10111.5</v>
      </c>
      <c r="G3004">
        <v>675</v>
      </c>
      <c r="H3004" t="s">
        <v>3</v>
      </c>
      <c r="I3004">
        <f>IF(shipments[[#This Row],[Boxes]]&gt;0,shipments[[#This Row],[Amount]]/shipments[[#This Row],[Boxes]],"NA")</f>
        <v>14.98</v>
      </c>
      <c r="J3004" t="str">
        <f>IF(shipments[[#This Row],[Order_Status]] = "Delivered","Yes","No")</f>
        <v>Yes</v>
      </c>
      <c r="K3004" t="str">
        <f>TEXT(shipments[[#This Row],[Shipdate]],"MMMM")</f>
        <v>March</v>
      </c>
      <c r="L3004">
        <f>YEAR(shipments[[#This Row],[Shipdate]])</f>
        <v>2024</v>
      </c>
    </row>
    <row r="3005" spans="1:12" x14ac:dyDescent="0.3">
      <c r="A3005" s="21" t="s">
        <v>3009</v>
      </c>
      <c r="B3005" s="21" t="s">
        <v>7945</v>
      </c>
      <c r="C3005" s="21" t="s">
        <v>7927</v>
      </c>
      <c r="D3005" s="21" t="s">
        <v>7938</v>
      </c>
      <c r="E3005" s="22">
        <v>45490</v>
      </c>
      <c r="F3005" s="23">
        <v>393.75</v>
      </c>
      <c r="G3005" s="21">
        <v>27</v>
      </c>
      <c r="H3005" s="21" t="s">
        <v>9</v>
      </c>
      <c r="I3005" s="21">
        <f>IF(shipments[[#This Row],[Boxes]]&gt;0,shipments[[#This Row],[Amount]]/shipments[[#This Row],[Boxes]],"NA")</f>
        <v>14.583333333333334</v>
      </c>
      <c r="J3005" s="21" t="str">
        <f>IF(shipments[[#This Row],[Order_Status]] = "Delivered","Yes","No")</f>
        <v>No</v>
      </c>
      <c r="K3005" s="21" t="str">
        <f>TEXT(shipments[[#This Row],[Shipdate]],"MMMM")</f>
        <v>July</v>
      </c>
      <c r="L3005" s="21">
        <f>YEAR(shipments[[#This Row],[Shipdate]])</f>
        <v>2024</v>
      </c>
    </row>
    <row r="3006" spans="1:12" x14ac:dyDescent="0.3">
      <c r="A3006" t="s">
        <v>3010</v>
      </c>
      <c r="B3006" t="s">
        <v>7945</v>
      </c>
      <c r="C3006" t="s">
        <v>7927</v>
      </c>
      <c r="D3006" t="s">
        <v>7939</v>
      </c>
      <c r="E3006" s="1">
        <v>45258</v>
      </c>
      <c r="F3006" s="6">
        <v>8536.5</v>
      </c>
      <c r="G3006">
        <v>475</v>
      </c>
      <c r="H3006" t="s">
        <v>3</v>
      </c>
      <c r="I3006">
        <f>IF(shipments[[#This Row],[Boxes]]&gt;0,shipments[[#This Row],[Amount]]/shipments[[#This Row],[Boxes]],"NA")</f>
        <v>17.971578947368421</v>
      </c>
      <c r="J3006" t="str">
        <f>IF(shipments[[#This Row],[Order_Status]] = "Delivered","Yes","No")</f>
        <v>Yes</v>
      </c>
      <c r="K3006" t="str">
        <f>TEXT(shipments[[#This Row],[Shipdate]],"MMMM")</f>
        <v>November</v>
      </c>
      <c r="L3006">
        <f>YEAR(shipments[[#This Row],[Shipdate]])</f>
        <v>2023</v>
      </c>
    </row>
    <row r="3007" spans="1:12" x14ac:dyDescent="0.3">
      <c r="A3007" t="s">
        <v>3011</v>
      </c>
      <c r="B3007" t="s">
        <v>7945</v>
      </c>
      <c r="C3007" t="s">
        <v>7927</v>
      </c>
      <c r="D3007" t="s">
        <v>7939</v>
      </c>
      <c r="E3007" s="1">
        <v>45272</v>
      </c>
      <c r="F3007" s="6">
        <v>14881.5</v>
      </c>
      <c r="G3007">
        <v>876</v>
      </c>
      <c r="H3007" t="s">
        <v>3</v>
      </c>
      <c r="I3007">
        <f>IF(shipments[[#This Row],[Boxes]]&gt;0,shipments[[#This Row],[Amount]]/shipments[[#This Row],[Boxes]],"NA")</f>
        <v>16.988013698630137</v>
      </c>
      <c r="J3007" t="str">
        <f>IF(shipments[[#This Row],[Order_Status]] = "Delivered","Yes","No")</f>
        <v>Yes</v>
      </c>
      <c r="K3007" t="str">
        <f>TEXT(shipments[[#This Row],[Shipdate]],"MMMM")</f>
        <v>December</v>
      </c>
      <c r="L3007">
        <f>YEAR(shipments[[#This Row],[Shipdate]])</f>
        <v>2023</v>
      </c>
    </row>
    <row r="3008" spans="1:12" x14ac:dyDescent="0.3">
      <c r="A3008" t="s">
        <v>3012</v>
      </c>
      <c r="B3008" t="s">
        <v>7945</v>
      </c>
      <c r="C3008" t="s">
        <v>7928</v>
      </c>
      <c r="D3008" t="s">
        <v>7939</v>
      </c>
      <c r="E3008" s="1">
        <v>45092</v>
      </c>
      <c r="F3008" s="6">
        <v>2547</v>
      </c>
      <c r="G3008">
        <v>232</v>
      </c>
      <c r="H3008" t="s">
        <v>3</v>
      </c>
      <c r="I3008">
        <f>IF(shipments[[#This Row],[Boxes]]&gt;0,shipments[[#This Row],[Amount]]/shipments[[#This Row],[Boxes]],"NA")</f>
        <v>10.978448275862069</v>
      </c>
      <c r="J3008" t="str">
        <f>IF(shipments[[#This Row],[Order_Status]] = "Delivered","Yes","No")</f>
        <v>Yes</v>
      </c>
      <c r="K3008" t="str">
        <f>TEXT(shipments[[#This Row],[Shipdate]],"MMMM")</f>
        <v>June</v>
      </c>
      <c r="L3008">
        <f>YEAR(shipments[[#This Row],[Shipdate]])</f>
        <v>2023</v>
      </c>
    </row>
    <row r="3009" spans="1:12" x14ac:dyDescent="0.3">
      <c r="A3009" t="s">
        <v>3013</v>
      </c>
      <c r="B3009" t="s">
        <v>7945</v>
      </c>
      <c r="C3009" t="s">
        <v>7928</v>
      </c>
      <c r="D3009" t="s">
        <v>7934</v>
      </c>
      <c r="E3009" s="1">
        <v>45274</v>
      </c>
      <c r="F3009" s="6">
        <v>1482.75</v>
      </c>
      <c r="G3009">
        <v>149</v>
      </c>
      <c r="H3009" t="s">
        <v>3</v>
      </c>
      <c r="I3009">
        <f>IF(shipments[[#This Row],[Boxes]]&gt;0,shipments[[#This Row],[Amount]]/shipments[[#This Row],[Boxes]],"NA")</f>
        <v>9.9513422818791941</v>
      </c>
      <c r="J3009" t="str">
        <f>IF(shipments[[#This Row],[Order_Status]] = "Delivered","Yes","No")</f>
        <v>Yes</v>
      </c>
      <c r="K3009" t="str">
        <f>TEXT(shipments[[#This Row],[Shipdate]],"MMMM")</f>
        <v>December</v>
      </c>
      <c r="L3009">
        <f>YEAR(shipments[[#This Row],[Shipdate]])</f>
        <v>2023</v>
      </c>
    </row>
    <row r="3010" spans="1:12" x14ac:dyDescent="0.3">
      <c r="A3010" t="s">
        <v>3014</v>
      </c>
      <c r="B3010" t="s">
        <v>7945</v>
      </c>
      <c r="C3010" t="s">
        <v>7928</v>
      </c>
      <c r="D3010" t="s">
        <v>7939</v>
      </c>
      <c r="E3010" s="1">
        <v>45455</v>
      </c>
      <c r="F3010" s="6">
        <v>10471.5</v>
      </c>
      <c r="G3010">
        <v>1496</v>
      </c>
      <c r="H3010" t="s">
        <v>3</v>
      </c>
      <c r="I3010">
        <f>IF(shipments[[#This Row],[Boxes]]&gt;0,shipments[[#This Row],[Amount]]/shipments[[#This Row],[Boxes]],"NA")</f>
        <v>6.9996657754010698</v>
      </c>
      <c r="J3010" t="str">
        <f>IF(shipments[[#This Row],[Order_Status]] = "Delivered","Yes","No")</f>
        <v>Yes</v>
      </c>
      <c r="K3010" t="str">
        <f>TEXT(shipments[[#This Row],[Shipdate]],"MMMM")</f>
        <v>June</v>
      </c>
      <c r="L3010">
        <f>YEAR(shipments[[#This Row],[Shipdate]])</f>
        <v>2024</v>
      </c>
    </row>
    <row r="3011" spans="1:12" x14ac:dyDescent="0.3">
      <c r="A3011" s="21" t="s">
        <v>3015</v>
      </c>
      <c r="B3011" s="21" t="s">
        <v>7945</v>
      </c>
      <c r="C3011" s="21" t="s">
        <v>7928</v>
      </c>
      <c r="D3011" s="21" t="s">
        <v>7937</v>
      </c>
      <c r="E3011" s="22">
        <v>45545</v>
      </c>
      <c r="F3011" s="23">
        <v>16060.5</v>
      </c>
      <c r="G3011" s="21">
        <v>2295</v>
      </c>
      <c r="H3011" s="21" t="s">
        <v>16</v>
      </c>
      <c r="I3011" s="21">
        <f>IF(shipments[[#This Row],[Boxes]]&gt;0,shipments[[#This Row],[Amount]]/shipments[[#This Row],[Boxes]],"NA")</f>
        <v>6.9980392156862745</v>
      </c>
      <c r="J3011" s="21" t="str">
        <f>IF(shipments[[#This Row],[Order_Status]] = "Delivered","Yes","No")</f>
        <v>No</v>
      </c>
      <c r="K3011" s="21" t="str">
        <f>TEXT(shipments[[#This Row],[Shipdate]],"MMMM")</f>
        <v>September</v>
      </c>
      <c r="L3011" s="21">
        <f>YEAR(shipments[[#This Row],[Shipdate]])</f>
        <v>2024</v>
      </c>
    </row>
    <row r="3012" spans="1:12" x14ac:dyDescent="0.3">
      <c r="A3012" t="s">
        <v>3016</v>
      </c>
      <c r="B3012" t="s">
        <v>7945</v>
      </c>
      <c r="C3012" t="s">
        <v>7929</v>
      </c>
      <c r="D3012" t="s">
        <v>7938</v>
      </c>
      <c r="E3012" s="1">
        <v>45141</v>
      </c>
      <c r="F3012" s="6">
        <v>13216.5</v>
      </c>
      <c r="G3012">
        <v>1889</v>
      </c>
      <c r="H3012" t="s">
        <v>3</v>
      </c>
      <c r="I3012">
        <f>IF(shipments[[#This Row],[Boxes]]&gt;0,shipments[[#This Row],[Amount]]/shipments[[#This Row],[Boxes]],"NA")</f>
        <v>6.9965590259396508</v>
      </c>
      <c r="J3012" t="str">
        <f>IF(shipments[[#This Row],[Order_Status]] = "Delivered","Yes","No")</f>
        <v>Yes</v>
      </c>
      <c r="K3012" t="str">
        <f>TEXT(shipments[[#This Row],[Shipdate]],"MMMM")</f>
        <v>August</v>
      </c>
      <c r="L3012">
        <f>YEAR(shipments[[#This Row],[Shipdate]])</f>
        <v>2023</v>
      </c>
    </row>
    <row r="3013" spans="1:12" x14ac:dyDescent="0.3">
      <c r="A3013" t="s">
        <v>3017</v>
      </c>
      <c r="B3013" t="s">
        <v>7945</v>
      </c>
      <c r="C3013" t="s">
        <v>7929</v>
      </c>
      <c r="D3013" t="s">
        <v>7934</v>
      </c>
      <c r="E3013" s="1">
        <v>45140</v>
      </c>
      <c r="F3013" s="6">
        <v>135</v>
      </c>
      <c r="G3013">
        <v>14</v>
      </c>
      <c r="H3013" t="s">
        <v>3</v>
      </c>
      <c r="I3013">
        <f>IF(shipments[[#This Row],[Boxes]]&gt;0,shipments[[#This Row],[Amount]]/shipments[[#This Row],[Boxes]],"NA")</f>
        <v>9.6428571428571423</v>
      </c>
      <c r="J3013" t="str">
        <f>IF(shipments[[#This Row],[Order_Status]] = "Delivered","Yes","No")</f>
        <v>Yes</v>
      </c>
      <c r="K3013" t="str">
        <f>TEXT(shipments[[#This Row],[Shipdate]],"MMMM")</f>
        <v>August</v>
      </c>
      <c r="L3013">
        <f>YEAR(shipments[[#This Row],[Shipdate]])</f>
        <v>2023</v>
      </c>
    </row>
    <row r="3014" spans="1:12" x14ac:dyDescent="0.3">
      <c r="A3014" t="s">
        <v>3018</v>
      </c>
      <c r="B3014" t="s">
        <v>7945</v>
      </c>
      <c r="C3014" t="s">
        <v>7929</v>
      </c>
      <c r="D3014" t="s">
        <v>7934</v>
      </c>
      <c r="E3014" s="1">
        <v>45337</v>
      </c>
      <c r="F3014" s="6">
        <v>303.75</v>
      </c>
      <c r="G3014">
        <v>38</v>
      </c>
      <c r="H3014" t="s">
        <v>3</v>
      </c>
      <c r="I3014">
        <f>IF(shipments[[#This Row],[Boxes]]&gt;0,shipments[[#This Row],[Amount]]/shipments[[#This Row],[Boxes]],"NA")</f>
        <v>7.9934210526315788</v>
      </c>
      <c r="J3014" t="str">
        <f>IF(shipments[[#This Row],[Order_Status]] = "Delivered","Yes","No")</f>
        <v>Yes</v>
      </c>
      <c r="K3014" t="str">
        <f>TEXT(shipments[[#This Row],[Shipdate]],"MMMM")</f>
        <v>February</v>
      </c>
      <c r="L3014">
        <f>YEAR(shipments[[#This Row],[Shipdate]])</f>
        <v>2024</v>
      </c>
    </row>
    <row r="3015" spans="1:12" x14ac:dyDescent="0.3">
      <c r="A3015" t="s">
        <v>3019</v>
      </c>
      <c r="B3015" t="s">
        <v>7945</v>
      </c>
      <c r="C3015" t="s">
        <v>7929</v>
      </c>
      <c r="D3015" t="s">
        <v>7939</v>
      </c>
      <c r="E3015" s="1">
        <v>45289</v>
      </c>
      <c r="F3015" s="6">
        <v>8894.25</v>
      </c>
      <c r="G3015">
        <v>890</v>
      </c>
      <c r="H3015" t="s">
        <v>3</v>
      </c>
      <c r="I3015">
        <f>IF(shipments[[#This Row],[Boxes]]&gt;0,shipments[[#This Row],[Amount]]/shipments[[#This Row],[Boxes]],"NA")</f>
        <v>9.993539325842697</v>
      </c>
      <c r="J3015" t="str">
        <f>IF(shipments[[#This Row],[Order_Status]] = "Delivered","Yes","No")</f>
        <v>Yes</v>
      </c>
      <c r="K3015" t="str">
        <f>TEXT(shipments[[#This Row],[Shipdate]],"MMMM")</f>
        <v>December</v>
      </c>
      <c r="L3015">
        <f>YEAR(shipments[[#This Row],[Shipdate]])</f>
        <v>2023</v>
      </c>
    </row>
    <row r="3016" spans="1:12" x14ac:dyDescent="0.3">
      <c r="A3016" s="21" t="s">
        <v>3020</v>
      </c>
      <c r="B3016" s="21" t="s">
        <v>7945</v>
      </c>
      <c r="C3016" s="21" t="s">
        <v>7930</v>
      </c>
      <c r="D3016" s="21" t="s">
        <v>7938</v>
      </c>
      <c r="E3016" s="22">
        <v>45267</v>
      </c>
      <c r="F3016" s="23">
        <v>2130.75</v>
      </c>
      <c r="G3016" s="21">
        <v>74</v>
      </c>
      <c r="H3016" s="21" t="s">
        <v>25</v>
      </c>
      <c r="I3016" s="21">
        <f>IF(shipments[[#This Row],[Boxes]]&gt;0,shipments[[#This Row],[Amount]]/shipments[[#This Row],[Boxes]],"NA")</f>
        <v>28.793918918918919</v>
      </c>
      <c r="J3016" s="21" t="str">
        <f>IF(shipments[[#This Row],[Order_Status]] = "Delivered","Yes","No")</f>
        <v>No</v>
      </c>
      <c r="K3016" s="21" t="str">
        <f>TEXT(shipments[[#This Row],[Shipdate]],"MMMM")</f>
        <v>December</v>
      </c>
      <c r="L3016" s="21">
        <f>YEAR(shipments[[#This Row],[Shipdate]])</f>
        <v>2023</v>
      </c>
    </row>
    <row r="3017" spans="1:12" x14ac:dyDescent="0.3">
      <c r="A3017" t="s">
        <v>3021</v>
      </c>
      <c r="B3017" t="s">
        <v>7945</v>
      </c>
      <c r="C3017" t="s">
        <v>7930</v>
      </c>
      <c r="D3017" t="s">
        <v>7934</v>
      </c>
      <c r="E3017" s="1">
        <v>45436</v>
      </c>
      <c r="F3017" s="6">
        <v>2472.75</v>
      </c>
      <c r="G3017">
        <v>89</v>
      </c>
      <c r="H3017" t="s">
        <v>3</v>
      </c>
      <c r="I3017">
        <f>IF(shipments[[#This Row],[Boxes]]&gt;0,shipments[[#This Row],[Amount]]/shipments[[#This Row],[Boxes]],"NA")</f>
        <v>27.783707865168541</v>
      </c>
      <c r="J3017" t="str">
        <f>IF(shipments[[#This Row],[Order_Status]] = "Delivered","Yes","No")</f>
        <v>Yes</v>
      </c>
      <c r="K3017" t="str">
        <f>TEXT(shipments[[#This Row],[Shipdate]],"MMMM")</f>
        <v>May</v>
      </c>
      <c r="L3017">
        <f>YEAR(shipments[[#This Row],[Shipdate]])</f>
        <v>2024</v>
      </c>
    </row>
    <row r="3018" spans="1:12" x14ac:dyDescent="0.3">
      <c r="A3018" t="s">
        <v>3022</v>
      </c>
      <c r="B3018" t="s">
        <v>7945</v>
      </c>
      <c r="C3018" t="s">
        <v>7930</v>
      </c>
      <c r="D3018" t="s">
        <v>7935</v>
      </c>
      <c r="E3018" s="1">
        <v>44931</v>
      </c>
      <c r="F3018" s="6">
        <v>7580.25</v>
      </c>
      <c r="G3018">
        <v>304</v>
      </c>
      <c r="H3018" t="s">
        <v>3</v>
      </c>
      <c r="I3018">
        <f>IF(shipments[[#This Row],[Boxes]]&gt;0,shipments[[#This Row],[Amount]]/shipments[[#This Row],[Boxes]],"NA")</f>
        <v>24.935032894736842</v>
      </c>
      <c r="J3018" t="str">
        <f>IF(shipments[[#This Row],[Order_Status]] = "Delivered","Yes","No")</f>
        <v>Yes</v>
      </c>
      <c r="K3018" t="str">
        <f>TEXT(shipments[[#This Row],[Shipdate]],"MMMM")</f>
        <v>January</v>
      </c>
      <c r="L3018">
        <f>YEAR(shipments[[#This Row],[Shipdate]])</f>
        <v>2023</v>
      </c>
    </row>
    <row r="3019" spans="1:12" x14ac:dyDescent="0.3">
      <c r="A3019" t="s">
        <v>3023</v>
      </c>
      <c r="B3019" t="s">
        <v>7945</v>
      </c>
      <c r="C3019" t="s">
        <v>7931</v>
      </c>
      <c r="D3019" t="s">
        <v>7934</v>
      </c>
      <c r="E3019" s="1">
        <v>45082</v>
      </c>
      <c r="F3019" s="6">
        <v>177.75</v>
      </c>
      <c r="G3019">
        <v>15</v>
      </c>
      <c r="H3019" t="s">
        <v>3</v>
      </c>
      <c r="I3019">
        <f>IF(shipments[[#This Row],[Boxes]]&gt;0,shipments[[#This Row],[Amount]]/shipments[[#This Row],[Boxes]],"NA")</f>
        <v>11.85</v>
      </c>
      <c r="J3019" t="str">
        <f>IF(shipments[[#This Row],[Order_Status]] = "Delivered","Yes","No")</f>
        <v>Yes</v>
      </c>
      <c r="K3019" t="str">
        <f>TEXT(shipments[[#This Row],[Shipdate]],"MMMM")</f>
        <v>June</v>
      </c>
      <c r="L3019">
        <f>YEAR(shipments[[#This Row],[Shipdate]])</f>
        <v>2023</v>
      </c>
    </row>
    <row r="3020" spans="1:12" x14ac:dyDescent="0.3">
      <c r="A3020" s="21" t="s">
        <v>3024</v>
      </c>
      <c r="B3020" s="21" t="s">
        <v>7945</v>
      </c>
      <c r="C3020" s="21" t="s">
        <v>7931</v>
      </c>
      <c r="D3020" s="21" t="s">
        <v>7937</v>
      </c>
      <c r="E3020" s="22">
        <v>45476</v>
      </c>
      <c r="F3020" s="23">
        <v>2362.5</v>
      </c>
      <c r="G3020" s="21">
        <v>237</v>
      </c>
      <c r="H3020" s="21" t="s">
        <v>9</v>
      </c>
      <c r="I3020" s="21">
        <f>IF(shipments[[#This Row],[Boxes]]&gt;0,shipments[[#This Row],[Amount]]/shipments[[#This Row],[Boxes]],"NA")</f>
        <v>9.9683544303797476</v>
      </c>
      <c r="J3020" s="21" t="str">
        <f>IF(shipments[[#This Row],[Order_Status]] = "Delivered","Yes","No")</f>
        <v>No</v>
      </c>
      <c r="K3020" s="21" t="str">
        <f>TEXT(shipments[[#This Row],[Shipdate]],"MMMM")</f>
        <v>July</v>
      </c>
      <c r="L3020" s="21">
        <f>YEAR(shipments[[#This Row],[Shipdate]])</f>
        <v>2024</v>
      </c>
    </row>
    <row r="3021" spans="1:12" x14ac:dyDescent="0.3">
      <c r="A3021" t="s">
        <v>3025</v>
      </c>
      <c r="B3021" t="s">
        <v>7945</v>
      </c>
      <c r="C3021" t="s">
        <v>7931</v>
      </c>
      <c r="D3021" t="s">
        <v>7939</v>
      </c>
      <c r="E3021" s="1">
        <v>45453</v>
      </c>
      <c r="F3021" s="6">
        <v>2664</v>
      </c>
      <c r="G3021">
        <v>243</v>
      </c>
      <c r="H3021" t="s">
        <v>3</v>
      </c>
      <c r="I3021">
        <f>IF(shipments[[#This Row],[Boxes]]&gt;0,shipments[[#This Row],[Amount]]/shipments[[#This Row],[Boxes]],"NA")</f>
        <v>10.962962962962964</v>
      </c>
      <c r="J3021" t="str">
        <f>IF(shipments[[#This Row],[Order_Status]] = "Delivered","Yes","No")</f>
        <v>Yes</v>
      </c>
      <c r="K3021" t="str">
        <f>TEXT(shipments[[#This Row],[Shipdate]],"MMMM")</f>
        <v>June</v>
      </c>
      <c r="L3021">
        <f>YEAR(shipments[[#This Row],[Shipdate]])</f>
        <v>2024</v>
      </c>
    </row>
    <row r="3022" spans="1:12" x14ac:dyDescent="0.3">
      <c r="A3022" t="s">
        <v>3026</v>
      </c>
      <c r="B3022" t="s">
        <v>7945</v>
      </c>
      <c r="C3022" t="s">
        <v>7931</v>
      </c>
      <c r="D3022" t="s">
        <v>7938</v>
      </c>
      <c r="E3022" s="1">
        <v>45349</v>
      </c>
      <c r="F3022" s="6">
        <v>12105</v>
      </c>
      <c r="G3022">
        <v>1345</v>
      </c>
      <c r="H3022" t="s">
        <v>3</v>
      </c>
      <c r="I3022">
        <f>IF(shipments[[#This Row],[Boxes]]&gt;0,shipments[[#This Row],[Amount]]/shipments[[#This Row],[Boxes]],"NA")</f>
        <v>9</v>
      </c>
      <c r="J3022" t="str">
        <f>IF(shipments[[#This Row],[Order_Status]] = "Delivered","Yes","No")</f>
        <v>Yes</v>
      </c>
      <c r="K3022" t="str">
        <f>TEXT(shipments[[#This Row],[Shipdate]],"MMMM")</f>
        <v>February</v>
      </c>
      <c r="L3022">
        <f>YEAR(shipments[[#This Row],[Shipdate]])</f>
        <v>2024</v>
      </c>
    </row>
    <row r="3023" spans="1:12" x14ac:dyDescent="0.3">
      <c r="A3023" t="s">
        <v>3027</v>
      </c>
      <c r="B3023" t="s">
        <v>7945</v>
      </c>
      <c r="C3023" t="s">
        <v>7932</v>
      </c>
      <c r="D3023" t="s">
        <v>7935</v>
      </c>
      <c r="E3023" s="1">
        <v>45175</v>
      </c>
      <c r="F3023" s="6">
        <v>4916.25</v>
      </c>
      <c r="G3023">
        <v>492</v>
      </c>
      <c r="H3023" t="s">
        <v>3</v>
      </c>
      <c r="I3023">
        <f>IF(shipments[[#This Row],[Boxes]]&gt;0,shipments[[#This Row],[Amount]]/shipments[[#This Row],[Boxes]],"NA")</f>
        <v>9.9923780487804876</v>
      </c>
      <c r="J3023" t="str">
        <f>IF(shipments[[#This Row],[Order_Status]] = "Delivered","Yes","No")</f>
        <v>Yes</v>
      </c>
      <c r="K3023" t="str">
        <f>TEXT(shipments[[#This Row],[Shipdate]],"MMMM")</f>
        <v>September</v>
      </c>
      <c r="L3023">
        <f>YEAR(shipments[[#This Row],[Shipdate]])</f>
        <v>2023</v>
      </c>
    </row>
    <row r="3024" spans="1:12" x14ac:dyDescent="0.3">
      <c r="A3024" t="s">
        <v>3028</v>
      </c>
      <c r="B3024" t="s">
        <v>7945</v>
      </c>
      <c r="C3024" t="s">
        <v>7932</v>
      </c>
      <c r="D3024" t="s">
        <v>7938</v>
      </c>
      <c r="E3024" s="1">
        <v>45302</v>
      </c>
      <c r="F3024" s="6">
        <v>3719.25</v>
      </c>
      <c r="G3024">
        <v>339</v>
      </c>
      <c r="H3024" t="s">
        <v>3</v>
      </c>
      <c r="I3024">
        <f>IF(shipments[[#This Row],[Boxes]]&gt;0,shipments[[#This Row],[Amount]]/shipments[[#This Row],[Boxes]],"NA")</f>
        <v>10.971238938053098</v>
      </c>
      <c r="J3024" t="str">
        <f>IF(shipments[[#This Row],[Order_Status]] = "Delivered","Yes","No")</f>
        <v>Yes</v>
      </c>
      <c r="K3024" t="str">
        <f>TEXT(shipments[[#This Row],[Shipdate]],"MMMM")</f>
        <v>January</v>
      </c>
      <c r="L3024">
        <f>YEAR(shipments[[#This Row],[Shipdate]])</f>
        <v>2024</v>
      </c>
    </row>
    <row r="3025" spans="1:12" x14ac:dyDescent="0.3">
      <c r="A3025" t="s">
        <v>3029</v>
      </c>
      <c r="B3025" t="s">
        <v>7945</v>
      </c>
      <c r="C3025" t="s">
        <v>7932</v>
      </c>
      <c r="D3025" t="s">
        <v>7939</v>
      </c>
      <c r="E3025" s="1">
        <v>45460</v>
      </c>
      <c r="F3025" s="6">
        <v>1104.75</v>
      </c>
      <c r="G3025">
        <v>101</v>
      </c>
      <c r="H3025" t="s">
        <v>3</v>
      </c>
      <c r="I3025">
        <f>IF(shipments[[#This Row],[Boxes]]&gt;0,shipments[[#This Row],[Amount]]/shipments[[#This Row],[Boxes]],"NA")</f>
        <v>10.938118811881187</v>
      </c>
      <c r="J3025" t="str">
        <f>IF(shipments[[#This Row],[Order_Status]] = "Delivered","Yes","No")</f>
        <v>Yes</v>
      </c>
      <c r="K3025" t="str">
        <f>TEXT(shipments[[#This Row],[Shipdate]],"MMMM")</f>
        <v>June</v>
      </c>
      <c r="L3025">
        <f>YEAR(shipments[[#This Row],[Shipdate]])</f>
        <v>2024</v>
      </c>
    </row>
    <row r="3026" spans="1:12" x14ac:dyDescent="0.3">
      <c r="A3026" t="s">
        <v>3030</v>
      </c>
      <c r="B3026" t="s">
        <v>7945</v>
      </c>
      <c r="C3026" t="s">
        <v>7932</v>
      </c>
      <c r="D3026" t="s">
        <v>7934</v>
      </c>
      <c r="E3026" s="1">
        <v>45275</v>
      </c>
      <c r="F3026" s="6">
        <v>3107.25</v>
      </c>
      <c r="G3026">
        <v>283</v>
      </c>
      <c r="H3026" t="s">
        <v>3</v>
      </c>
      <c r="I3026">
        <f>IF(shipments[[#This Row],[Boxes]]&gt;0,shipments[[#This Row],[Amount]]/shipments[[#This Row],[Boxes]],"NA")</f>
        <v>10.979681978798586</v>
      </c>
      <c r="J3026" t="str">
        <f>IF(shipments[[#This Row],[Order_Status]] = "Delivered","Yes","No")</f>
        <v>Yes</v>
      </c>
      <c r="K3026" t="str">
        <f>TEXT(shipments[[#This Row],[Shipdate]],"MMMM")</f>
        <v>December</v>
      </c>
      <c r="L3026">
        <f>YEAR(shipments[[#This Row],[Shipdate]])</f>
        <v>2023</v>
      </c>
    </row>
    <row r="3027" spans="1:12" x14ac:dyDescent="0.3">
      <c r="A3027" s="21" t="s">
        <v>3031</v>
      </c>
      <c r="B3027" s="21" t="s">
        <v>7945</v>
      </c>
      <c r="C3027" s="21" t="s">
        <v>7933</v>
      </c>
      <c r="D3027" s="21" t="s">
        <v>7936</v>
      </c>
      <c r="E3027" s="22">
        <v>45559</v>
      </c>
      <c r="F3027" s="23">
        <v>3217.5</v>
      </c>
      <c r="G3027" s="21">
        <v>170</v>
      </c>
      <c r="H3027" s="21" t="s">
        <v>16</v>
      </c>
      <c r="I3027" s="21">
        <f>IF(shipments[[#This Row],[Boxes]]&gt;0,shipments[[#This Row],[Amount]]/shipments[[#This Row],[Boxes]],"NA")</f>
        <v>18.926470588235293</v>
      </c>
      <c r="J3027" s="21" t="str">
        <f>IF(shipments[[#This Row],[Order_Status]] = "Delivered","Yes","No")</f>
        <v>No</v>
      </c>
      <c r="K3027" s="21" t="str">
        <f>TEXT(shipments[[#This Row],[Shipdate]],"MMMM")</f>
        <v>September</v>
      </c>
      <c r="L3027" s="21">
        <f>YEAR(shipments[[#This Row],[Shipdate]])</f>
        <v>2024</v>
      </c>
    </row>
    <row r="3028" spans="1:12" x14ac:dyDescent="0.3">
      <c r="A3028" t="s">
        <v>3032</v>
      </c>
      <c r="B3028" t="s">
        <v>7945</v>
      </c>
      <c r="C3028" t="s">
        <v>7933</v>
      </c>
      <c r="D3028" t="s">
        <v>7935</v>
      </c>
      <c r="E3028" s="1">
        <v>45364</v>
      </c>
      <c r="F3028" s="6">
        <v>7038</v>
      </c>
      <c r="G3028">
        <v>371</v>
      </c>
      <c r="H3028" t="s">
        <v>3</v>
      </c>
      <c r="I3028">
        <f>IF(shipments[[#This Row],[Boxes]]&gt;0,shipments[[#This Row],[Amount]]/shipments[[#This Row],[Boxes]],"NA")</f>
        <v>18.970350404312669</v>
      </c>
      <c r="J3028" t="str">
        <f>IF(shipments[[#This Row],[Order_Status]] = "Delivered","Yes","No")</f>
        <v>Yes</v>
      </c>
      <c r="K3028" t="str">
        <f>TEXT(shipments[[#This Row],[Shipdate]],"MMMM")</f>
        <v>March</v>
      </c>
      <c r="L3028">
        <f>YEAR(shipments[[#This Row],[Shipdate]])</f>
        <v>2024</v>
      </c>
    </row>
    <row r="3029" spans="1:12" x14ac:dyDescent="0.3">
      <c r="A3029" t="s">
        <v>3033</v>
      </c>
      <c r="B3029" t="s">
        <v>7945</v>
      </c>
      <c r="C3029" t="s">
        <v>7933</v>
      </c>
      <c r="D3029" t="s">
        <v>7939</v>
      </c>
      <c r="E3029" s="1">
        <v>45440</v>
      </c>
      <c r="F3029" s="6">
        <v>3935.25</v>
      </c>
      <c r="G3029">
        <v>208</v>
      </c>
      <c r="H3029" t="s">
        <v>3</v>
      </c>
      <c r="I3029">
        <f>IF(shipments[[#This Row],[Boxes]]&gt;0,shipments[[#This Row],[Amount]]/shipments[[#This Row],[Boxes]],"NA")</f>
        <v>18.919471153846153</v>
      </c>
      <c r="J3029" t="str">
        <f>IF(shipments[[#This Row],[Order_Status]] = "Delivered","Yes","No")</f>
        <v>Yes</v>
      </c>
      <c r="K3029" t="str">
        <f>TEXT(shipments[[#This Row],[Shipdate]],"MMMM")</f>
        <v>May</v>
      </c>
      <c r="L3029">
        <f>YEAR(shipments[[#This Row],[Shipdate]])</f>
        <v>2024</v>
      </c>
    </row>
    <row r="3030" spans="1:12" x14ac:dyDescent="0.3">
      <c r="A3030" t="s">
        <v>3034</v>
      </c>
      <c r="B3030" t="s">
        <v>7945</v>
      </c>
      <c r="C3030" t="s">
        <v>7933</v>
      </c>
      <c r="D3030" t="s">
        <v>7937</v>
      </c>
      <c r="E3030" s="1">
        <v>45308</v>
      </c>
      <c r="F3030" s="6">
        <v>8574.75</v>
      </c>
      <c r="G3030">
        <v>477</v>
      </c>
      <c r="H3030" t="s">
        <v>3</v>
      </c>
      <c r="I3030">
        <f>IF(shipments[[#This Row],[Boxes]]&gt;0,shipments[[#This Row],[Amount]]/shipments[[#This Row],[Boxes]],"NA")</f>
        <v>17.976415094339622</v>
      </c>
      <c r="J3030" t="str">
        <f>IF(shipments[[#This Row],[Order_Status]] = "Delivered","Yes","No")</f>
        <v>Yes</v>
      </c>
      <c r="K3030" t="str">
        <f>TEXT(shipments[[#This Row],[Shipdate]],"MMMM")</f>
        <v>January</v>
      </c>
      <c r="L3030">
        <f>YEAR(shipments[[#This Row],[Shipdate]])</f>
        <v>2024</v>
      </c>
    </row>
    <row r="3031" spans="1:12" x14ac:dyDescent="0.3">
      <c r="A3031" t="s">
        <v>3035</v>
      </c>
      <c r="B3031" t="s">
        <v>7952</v>
      </c>
      <c r="C3031" t="s">
        <v>7912</v>
      </c>
      <c r="D3031" t="s">
        <v>7938</v>
      </c>
      <c r="E3031" s="1">
        <v>45189</v>
      </c>
      <c r="F3031" s="6">
        <v>4446</v>
      </c>
      <c r="G3031">
        <v>278</v>
      </c>
      <c r="H3031" t="s">
        <v>3</v>
      </c>
      <c r="I3031">
        <f>IF(shipments[[#This Row],[Boxes]]&gt;0,shipments[[#This Row],[Amount]]/shipments[[#This Row],[Boxes]],"NA")</f>
        <v>15.992805755395683</v>
      </c>
      <c r="J3031" t="str">
        <f>IF(shipments[[#This Row],[Order_Status]] = "Delivered","Yes","No")</f>
        <v>Yes</v>
      </c>
      <c r="K3031" t="str">
        <f>TEXT(shipments[[#This Row],[Shipdate]],"MMMM")</f>
        <v>September</v>
      </c>
      <c r="L3031">
        <f>YEAR(shipments[[#This Row],[Shipdate]])</f>
        <v>2023</v>
      </c>
    </row>
    <row r="3032" spans="1:12" x14ac:dyDescent="0.3">
      <c r="A3032" t="s">
        <v>3036</v>
      </c>
      <c r="B3032" t="s">
        <v>7952</v>
      </c>
      <c r="C3032" t="s">
        <v>7913</v>
      </c>
      <c r="D3032" t="s">
        <v>7938</v>
      </c>
      <c r="E3032" s="1">
        <v>45049</v>
      </c>
      <c r="F3032" s="6">
        <v>6781.5</v>
      </c>
      <c r="G3032">
        <v>424</v>
      </c>
      <c r="H3032" t="s">
        <v>3</v>
      </c>
      <c r="I3032">
        <f>IF(shipments[[#This Row],[Boxes]]&gt;0,shipments[[#This Row],[Amount]]/shipments[[#This Row],[Boxes]],"NA")</f>
        <v>15.994103773584905</v>
      </c>
      <c r="J3032" t="str">
        <f>IF(shipments[[#This Row],[Order_Status]] = "Delivered","Yes","No")</f>
        <v>Yes</v>
      </c>
      <c r="K3032" t="str">
        <f>TEXT(shipments[[#This Row],[Shipdate]],"MMMM")</f>
        <v>May</v>
      </c>
      <c r="L3032">
        <f>YEAR(shipments[[#This Row],[Shipdate]])</f>
        <v>2023</v>
      </c>
    </row>
    <row r="3033" spans="1:12" x14ac:dyDescent="0.3">
      <c r="A3033" t="s">
        <v>3037</v>
      </c>
      <c r="B3033" t="s">
        <v>7952</v>
      </c>
      <c r="C3033" t="s">
        <v>7913</v>
      </c>
      <c r="D3033" t="s">
        <v>7939</v>
      </c>
      <c r="E3033" s="1">
        <v>45342</v>
      </c>
      <c r="F3033" s="6">
        <v>1149.75</v>
      </c>
      <c r="G3033">
        <v>83</v>
      </c>
      <c r="H3033" t="s">
        <v>3</v>
      </c>
      <c r="I3033">
        <f>IF(shipments[[#This Row],[Boxes]]&gt;0,shipments[[#This Row],[Amount]]/shipments[[#This Row],[Boxes]],"NA")</f>
        <v>13.852409638554217</v>
      </c>
      <c r="J3033" t="str">
        <f>IF(shipments[[#This Row],[Order_Status]] = "Delivered","Yes","No")</f>
        <v>Yes</v>
      </c>
      <c r="K3033" t="str">
        <f>TEXT(shipments[[#This Row],[Shipdate]],"MMMM")</f>
        <v>February</v>
      </c>
      <c r="L3033">
        <f>YEAR(shipments[[#This Row],[Shipdate]])</f>
        <v>2024</v>
      </c>
    </row>
    <row r="3034" spans="1:12" x14ac:dyDescent="0.3">
      <c r="A3034" t="s">
        <v>3038</v>
      </c>
      <c r="B3034" t="s">
        <v>7952</v>
      </c>
      <c r="C3034" t="s">
        <v>7914</v>
      </c>
      <c r="D3034" t="s">
        <v>7934</v>
      </c>
      <c r="E3034" s="1">
        <v>45414</v>
      </c>
      <c r="F3034" s="6">
        <v>16962.75</v>
      </c>
      <c r="G3034">
        <v>1697</v>
      </c>
      <c r="H3034" t="s">
        <v>3</v>
      </c>
      <c r="I3034">
        <f>IF(shipments[[#This Row],[Boxes]]&gt;0,shipments[[#This Row],[Amount]]/shipments[[#This Row],[Boxes]],"NA")</f>
        <v>9.9957277548615195</v>
      </c>
      <c r="J3034" t="str">
        <f>IF(shipments[[#This Row],[Order_Status]] = "Delivered","Yes","No")</f>
        <v>Yes</v>
      </c>
      <c r="K3034" t="str">
        <f>TEXT(shipments[[#This Row],[Shipdate]],"MMMM")</f>
        <v>May</v>
      </c>
      <c r="L3034">
        <f>YEAR(shipments[[#This Row],[Shipdate]])</f>
        <v>2024</v>
      </c>
    </row>
    <row r="3035" spans="1:12" x14ac:dyDescent="0.3">
      <c r="A3035" t="s">
        <v>3039</v>
      </c>
      <c r="B3035" t="s">
        <v>7952</v>
      </c>
      <c r="C3035" t="s">
        <v>7915</v>
      </c>
      <c r="D3035" t="s">
        <v>7934</v>
      </c>
      <c r="E3035" s="1">
        <v>45288</v>
      </c>
      <c r="F3035" s="6">
        <v>202.5</v>
      </c>
      <c r="G3035">
        <v>23</v>
      </c>
      <c r="H3035" t="s">
        <v>3</v>
      </c>
      <c r="I3035">
        <f>IF(shipments[[#This Row],[Boxes]]&gt;0,shipments[[#This Row],[Amount]]/shipments[[#This Row],[Boxes]],"NA")</f>
        <v>8.804347826086957</v>
      </c>
      <c r="J3035" t="str">
        <f>IF(shipments[[#This Row],[Order_Status]] = "Delivered","Yes","No")</f>
        <v>Yes</v>
      </c>
      <c r="K3035" t="str">
        <f>TEXT(shipments[[#This Row],[Shipdate]],"MMMM")</f>
        <v>December</v>
      </c>
      <c r="L3035">
        <f>YEAR(shipments[[#This Row],[Shipdate]])</f>
        <v>2023</v>
      </c>
    </row>
    <row r="3036" spans="1:12" x14ac:dyDescent="0.3">
      <c r="A3036" t="s">
        <v>3040</v>
      </c>
      <c r="B3036" t="s">
        <v>7952</v>
      </c>
      <c r="C3036" t="s">
        <v>7915</v>
      </c>
      <c r="D3036" t="s">
        <v>7935</v>
      </c>
      <c r="E3036" s="1">
        <v>45392</v>
      </c>
      <c r="F3036" s="6">
        <v>9317.25</v>
      </c>
      <c r="G3036">
        <v>1864</v>
      </c>
      <c r="H3036" t="s">
        <v>3</v>
      </c>
      <c r="I3036">
        <f>IF(shipments[[#This Row],[Boxes]]&gt;0,shipments[[#This Row],[Amount]]/shipments[[#This Row],[Boxes]],"NA")</f>
        <v>4.998524678111588</v>
      </c>
      <c r="J3036" t="str">
        <f>IF(shipments[[#This Row],[Order_Status]] = "Delivered","Yes","No")</f>
        <v>Yes</v>
      </c>
      <c r="K3036" t="str">
        <f>TEXT(shipments[[#This Row],[Shipdate]],"MMMM")</f>
        <v>April</v>
      </c>
      <c r="L3036">
        <f>YEAR(shipments[[#This Row],[Shipdate]])</f>
        <v>2024</v>
      </c>
    </row>
    <row r="3037" spans="1:12" x14ac:dyDescent="0.3">
      <c r="A3037" t="s">
        <v>3041</v>
      </c>
      <c r="B3037" t="s">
        <v>7952</v>
      </c>
      <c r="C3037" t="s">
        <v>7915</v>
      </c>
      <c r="D3037" t="s">
        <v>7938</v>
      </c>
      <c r="E3037" s="1">
        <v>45160</v>
      </c>
      <c r="F3037" s="6">
        <v>1561.5</v>
      </c>
      <c r="G3037">
        <v>261</v>
      </c>
      <c r="H3037" t="s">
        <v>3</v>
      </c>
      <c r="I3037">
        <f>IF(shipments[[#This Row],[Boxes]]&gt;0,shipments[[#This Row],[Amount]]/shipments[[#This Row],[Boxes]],"NA")</f>
        <v>5.9827586206896548</v>
      </c>
      <c r="J3037" t="str">
        <f>IF(shipments[[#This Row],[Order_Status]] = "Delivered","Yes","No")</f>
        <v>Yes</v>
      </c>
      <c r="K3037" t="str">
        <f>TEXT(shipments[[#This Row],[Shipdate]],"MMMM")</f>
        <v>August</v>
      </c>
      <c r="L3037">
        <f>YEAR(shipments[[#This Row],[Shipdate]])</f>
        <v>2023</v>
      </c>
    </row>
    <row r="3038" spans="1:12" x14ac:dyDescent="0.3">
      <c r="A3038" t="s">
        <v>3042</v>
      </c>
      <c r="B3038" t="s">
        <v>7952</v>
      </c>
      <c r="C3038" t="s">
        <v>7915</v>
      </c>
      <c r="D3038" t="s">
        <v>7939</v>
      </c>
      <c r="E3038" s="1">
        <v>45159</v>
      </c>
      <c r="F3038" s="6">
        <v>7413.75</v>
      </c>
      <c r="G3038">
        <v>1060</v>
      </c>
      <c r="H3038" t="s">
        <v>3</v>
      </c>
      <c r="I3038">
        <f>IF(shipments[[#This Row],[Boxes]]&gt;0,shipments[[#This Row],[Amount]]/shipments[[#This Row],[Boxes]],"NA")</f>
        <v>6.9941037735849054</v>
      </c>
      <c r="J3038" t="str">
        <f>IF(shipments[[#This Row],[Order_Status]] = "Delivered","Yes","No")</f>
        <v>Yes</v>
      </c>
      <c r="K3038" t="str">
        <f>TEXT(shipments[[#This Row],[Shipdate]],"MMMM")</f>
        <v>August</v>
      </c>
      <c r="L3038">
        <f>YEAR(shipments[[#This Row],[Shipdate]])</f>
        <v>2023</v>
      </c>
    </row>
    <row r="3039" spans="1:12" x14ac:dyDescent="0.3">
      <c r="A3039" t="s">
        <v>3043</v>
      </c>
      <c r="B3039" t="s">
        <v>7952</v>
      </c>
      <c r="C3039" t="s">
        <v>7915</v>
      </c>
      <c r="D3039" t="s">
        <v>7938</v>
      </c>
      <c r="E3039" s="1">
        <v>45125</v>
      </c>
      <c r="F3039" s="6">
        <v>15682.5</v>
      </c>
      <c r="G3039">
        <v>1743</v>
      </c>
      <c r="H3039" t="s">
        <v>3</v>
      </c>
      <c r="I3039">
        <f>IF(shipments[[#This Row],[Boxes]]&gt;0,shipments[[#This Row],[Amount]]/shipments[[#This Row],[Boxes]],"NA")</f>
        <v>8.9974182444061963</v>
      </c>
      <c r="J3039" t="str">
        <f>IF(shipments[[#This Row],[Order_Status]] = "Delivered","Yes","No")</f>
        <v>Yes</v>
      </c>
      <c r="K3039" t="str">
        <f>TEXT(shipments[[#This Row],[Shipdate]],"MMMM")</f>
        <v>July</v>
      </c>
      <c r="L3039">
        <f>YEAR(shipments[[#This Row],[Shipdate]])</f>
        <v>2023</v>
      </c>
    </row>
    <row r="3040" spans="1:12" x14ac:dyDescent="0.3">
      <c r="A3040" t="s">
        <v>3044</v>
      </c>
      <c r="B3040" t="s">
        <v>7952</v>
      </c>
      <c r="C3040" t="s">
        <v>7915</v>
      </c>
      <c r="D3040" t="s">
        <v>7938</v>
      </c>
      <c r="E3040" s="1">
        <v>45161</v>
      </c>
      <c r="F3040" s="6">
        <v>7641</v>
      </c>
      <c r="G3040">
        <v>956</v>
      </c>
      <c r="H3040" t="s">
        <v>3</v>
      </c>
      <c r="I3040">
        <f>IF(shipments[[#This Row],[Boxes]]&gt;0,shipments[[#This Row],[Amount]]/shipments[[#This Row],[Boxes]],"NA")</f>
        <v>7.9926778242677825</v>
      </c>
      <c r="J3040" t="str">
        <f>IF(shipments[[#This Row],[Order_Status]] = "Delivered","Yes","No")</f>
        <v>Yes</v>
      </c>
      <c r="K3040" t="str">
        <f>TEXT(shipments[[#This Row],[Shipdate]],"MMMM")</f>
        <v>August</v>
      </c>
      <c r="L3040">
        <f>YEAR(shipments[[#This Row],[Shipdate]])</f>
        <v>2023</v>
      </c>
    </row>
    <row r="3041" spans="1:12" x14ac:dyDescent="0.3">
      <c r="A3041" t="s">
        <v>3045</v>
      </c>
      <c r="B3041" t="s">
        <v>7952</v>
      </c>
      <c r="C3041" t="s">
        <v>7916</v>
      </c>
      <c r="D3041" t="s">
        <v>7935</v>
      </c>
      <c r="E3041" s="1">
        <v>45299</v>
      </c>
      <c r="F3041" s="6">
        <v>6714</v>
      </c>
      <c r="G3041">
        <v>960</v>
      </c>
      <c r="H3041" t="s">
        <v>3</v>
      </c>
      <c r="I3041">
        <f>IF(shipments[[#This Row],[Boxes]]&gt;0,shipments[[#This Row],[Amount]]/shipments[[#This Row],[Boxes]],"NA")</f>
        <v>6.9937500000000004</v>
      </c>
      <c r="J3041" t="str">
        <f>IF(shipments[[#This Row],[Order_Status]] = "Delivered","Yes","No")</f>
        <v>Yes</v>
      </c>
      <c r="K3041" t="str">
        <f>TEXT(shipments[[#This Row],[Shipdate]],"MMMM")</f>
        <v>January</v>
      </c>
      <c r="L3041">
        <f>YEAR(shipments[[#This Row],[Shipdate]])</f>
        <v>2024</v>
      </c>
    </row>
    <row r="3042" spans="1:12" x14ac:dyDescent="0.3">
      <c r="A3042" s="21" t="s">
        <v>3046</v>
      </c>
      <c r="B3042" s="21" t="s">
        <v>7952</v>
      </c>
      <c r="C3042" s="21" t="s">
        <v>7916</v>
      </c>
      <c r="D3042" s="21" t="s">
        <v>7934</v>
      </c>
      <c r="E3042" s="22">
        <v>45541</v>
      </c>
      <c r="F3042" s="23">
        <v>2367</v>
      </c>
      <c r="G3042" s="21">
        <v>395</v>
      </c>
      <c r="H3042" s="21" t="s">
        <v>16</v>
      </c>
      <c r="I3042" s="21">
        <f>IF(shipments[[#This Row],[Boxes]]&gt;0,shipments[[#This Row],[Amount]]/shipments[[#This Row],[Boxes]],"NA")</f>
        <v>5.9924050632911392</v>
      </c>
      <c r="J3042" s="21" t="str">
        <f>IF(shipments[[#This Row],[Order_Status]] = "Delivered","Yes","No")</f>
        <v>No</v>
      </c>
      <c r="K3042" s="21" t="str">
        <f>TEXT(shipments[[#This Row],[Shipdate]],"MMMM")</f>
        <v>September</v>
      </c>
      <c r="L3042" s="21">
        <f>YEAR(shipments[[#This Row],[Shipdate]])</f>
        <v>2024</v>
      </c>
    </row>
    <row r="3043" spans="1:12" x14ac:dyDescent="0.3">
      <c r="A3043" t="s">
        <v>3047</v>
      </c>
      <c r="B3043" t="s">
        <v>7952</v>
      </c>
      <c r="C3043" t="s">
        <v>7917</v>
      </c>
      <c r="D3043" t="s">
        <v>7935</v>
      </c>
      <c r="E3043" s="1">
        <v>45153</v>
      </c>
      <c r="F3043" s="6">
        <v>1842.75</v>
      </c>
      <c r="G3043">
        <v>74</v>
      </c>
      <c r="H3043" t="s">
        <v>3</v>
      </c>
      <c r="I3043">
        <f>IF(shipments[[#This Row],[Boxes]]&gt;0,shipments[[#This Row],[Amount]]/shipments[[#This Row],[Boxes]],"NA")</f>
        <v>24.902027027027028</v>
      </c>
      <c r="J3043" t="str">
        <f>IF(shipments[[#This Row],[Order_Status]] = "Delivered","Yes","No")</f>
        <v>Yes</v>
      </c>
      <c r="K3043" t="str">
        <f>TEXT(shipments[[#This Row],[Shipdate]],"MMMM")</f>
        <v>August</v>
      </c>
      <c r="L3043">
        <f>YEAR(shipments[[#This Row],[Shipdate]])</f>
        <v>2023</v>
      </c>
    </row>
    <row r="3044" spans="1:12" x14ac:dyDescent="0.3">
      <c r="A3044" s="21" t="s">
        <v>3048</v>
      </c>
      <c r="B3044" s="21" t="s">
        <v>7952</v>
      </c>
      <c r="C3044" s="21" t="s">
        <v>7917</v>
      </c>
      <c r="D3044" s="21" t="s">
        <v>7939</v>
      </c>
      <c r="E3044" s="22">
        <v>45481</v>
      </c>
      <c r="F3044" s="23">
        <v>681.75</v>
      </c>
      <c r="G3044" s="21">
        <v>25</v>
      </c>
      <c r="H3044" s="21" t="s">
        <v>9</v>
      </c>
      <c r="I3044" s="21">
        <f>IF(shipments[[#This Row],[Boxes]]&gt;0,shipments[[#This Row],[Amount]]/shipments[[#This Row],[Boxes]],"NA")</f>
        <v>27.27</v>
      </c>
      <c r="J3044" s="21" t="str">
        <f>IF(shipments[[#This Row],[Order_Status]] = "Delivered","Yes","No")</f>
        <v>No</v>
      </c>
      <c r="K3044" s="21" t="str">
        <f>TEXT(shipments[[#This Row],[Shipdate]],"MMMM")</f>
        <v>July</v>
      </c>
      <c r="L3044" s="21">
        <f>YEAR(shipments[[#This Row],[Shipdate]])</f>
        <v>2024</v>
      </c>
    </row>
    <row r="3045" spans="1:12" x14ac:dyDescent="0.3">
      <c r="A3045" s="21" t="s">
        <v>3049</v>
      </c>
      <c r="B3045" s="21" t="s">
        <v>7952</v>
      </c>
      <c r="C3045" s="21" t="s">
        <v>7918</v>
      </c>
      <c r="D3045" s="21" t="s">
        <v>7934</v>
      </c>
      <c r="E3045" s="22">
        <v>45520</v>
      </c>
      <c r="F3045" s="23">
        <v>4212</v>
      </c>
      <c r="G3045" s="21">
        <v>156</v>
      </c>
      <c r="H3045" s="21" t="s">
        <v>9</v>
      </c>
      <c r="I3045" s="21">
        <f>IF(shipments[[#This Row],[Boxes]]&gt;0,shipments[[#This Row],[Amount]]/shipments[[#This Row],[Boxes]],"NA")</f>
        <v>27</v>
      </c>
      <c r="J3045" s="21" t="str">
        <f>IF(shipments[[#This Row],[Order_Status]] = "Delivered","Yes","No")</f>
        <v>No</v>
      </c>
      <c r="K3045" s="21" t="str">
        <f>TEXT(shipments[[#This Row],[Shipdate]],"MMMM")</f>
        <v>August</v>
      </c>
      <c r="L3045" s="21">
        <f>YEAR(shipments[[#This Row],[Shipdate]])</f>
        <v>2024</v>
      </c>
    </row>
    <row r="3046" spans="1:12" x14ac:dyDescent="0.3">
      <c r="A3046" t="s">
        <v>3050</v>
      </c>
      <c r="B3046" t="s">
        <v>7952</v>
      </c>
      <c r="C3046" t="s">
        <v>7918</v>
      </c>
      <c r="D3046" t="s">
        <v>7938</v>
      </c>
      <c r="E3046" s="1">
        <v>44956</v>
      </c>
      <c r="F3046" s="6">
        <v>5895</v>
      </c>
      <c r="G3046">
        <v>236</v>
      </c>
      <c r="H3046" t="s">
        <v>3</v>
      </c>
      <c r="I3046">
        <f>IF(shipments[[#This Row],[Boxes]]&gt;0,shipments[[#This Row],[Amount]]/shipments[[#This Row],[Boxes]],"NA")</f>
        <v>24.978813559322035</v>
      </c>
      <c r="J3046" t="str">
        <f>IF(shipments[[#This Row],[Order_Status]] = "Delivered","Yes","No")</f>
        <v>Yes</v>
      </c>
      <c r="K3046" t="str">
        <f>TEXT(shipments[[#This Row],[Shipdate]],"MMMM")</f>
        <v>January</v>
      </c>
      <c r="L3046">
        <f>YEAR(shipments[[#This Row],[Shipdate]])</f>
        <v>2023</v>
      </c>
    </row>
    <row r="3047" spans="1:12" x14ac:dyDescent="0.3">
      <c r="A3047" t="s">
        <v>3051</v>
      </c>
      <c r="B3047" t="s">
        <v>7952</v>
      </c>
      <c r="C3047" t="s">
        <v>7919</v>
      </c>
      <c r="D3047" t="s">
        <v>7934</v>
      </c>
      <c r="E3047" s="1">
        <v>45341</v>
      </c>
      <c r="F3047" s="6">
        <v>2031.75</v>
      </c>
      <c r="G3047">
        <v>102</v>
      </c>
      <c r="H3047" t="s">
        <v>3</v>
      </c>
      <c r="I3047">
        <f>IF(shipments[[#This Row],[Boxes]]&gt;0,shipments[[#This Row],[Amount]]/shipments[[#This Row],[Boxes]],"NA")</f>
        <v>19.919117647058822</v>
      </c>
      <c r="J3047" t="str">
        <f>IF(shipments[[#This Row],[Order_Status]] = "Delivered","Yes","No")</f>
        <v>Yes</v>
      </c>
      <c r="K3047" t="str">
        <f>TEXT(shipments[[#This Row],[Shipdate]],"MMMM")</f>
        <v>February</v>
      </c>
      <c r="L3047">
        <f>YEAR(shipments[[#This Row],[Shipdate]])</f>
        <v>2024</v>
      </c>
    </row>
    <row r="3048" spans="1:12" x14ac:dyDescent="0.3">
      <c r="A3048" t="s">
        <v>3052</v>
      </c>
      <c r="B3048" t="s">
        <v>7952</v>
      </c>
      <c r="C3048" t="s">
        <v>7919</v>
      </c>
      <c r="D3048" t="s">
        <v>7937</v>
      </c>
      <c r="E3048" s="1">
        <v>45005</v>
      </c>
      <c r="F3048" s="6">
        <v>8203.5</v>
      </c>
      <c r="G3048">
        <v>411</v>
      </c>
      <c r="H3048" t="s">
        <v>3</v>
      </c>
      <c r="I3048">
        <f>IF(shipments[[#This Row],[Boxes]]&gt;0,shipments[[#This Row],[Amount]]/shipments[[#This Row],[Boxes]],"NA")</f>
        <v>19.959854014598541</v>
      </c>
      <c r="J3048" t="str">
        <f>IF(shipments[[#This Row],[Order_Status]] = "Delivered","Yes","No")</f>
        <v>Yes</v>
      </c>
      <c r="K3048" t="str">
        <f>TEXT(shipments[[#This Row],[Shipdate]],"MMMM")</f>
        <v>March</v>
      </c>
      <c r="L3048">
        <f>YEAR(shipments[[#This Row],[Shipdate]])</f>
        <v>2023</v>
      </c>
    </row>
    <row r="3049" spans="1:12" x14ac:dyDescent="0.3">
      <c r="A3049" s="21" t="s">
        <v>3053</v>
      </c>
      <c r="B3049" s="21" t="s">
        <v>7952</v>
      </c>
      <c r="C3049" s="21" t="s">
        <v>7919</v>
      </c>
      <c r="D3049" s="21" t="s">
        <v>7939</v>
      </c>
      <c r="E3049" s="22">
        <v>45477</v>
      </c>
      <c r="F3049" s="23">
        <v>10395</v>
      </c>
      <c r="G3049" s="21">
        <v>520</v>
      </c>
      <c r="H3049" s="21" t="s">
        <v>9</v>
      </c>
      <c r="I3049" s="21">
        <f>IF(shipments[[#This Row],[Boxes]]&gt;0,shipments[[#This Row],[Amount]]/shipments[[#This Row],[Boxes]],"NA")</f>
        <v>19.990384615384617</v>
      </c>
      <c r="J3049" s="21" t="str">
        <f>IF(shipments[[#This Row],[Order_Status]] = "Delivered","Yes","No")</f>
        <v>No</v>
      </c>
      <c r="K3049" s="21" t="str">
        <f>TEXT(shipments[[#This Row],[Shipdate]],"MMMM")</f>
        <v>July</v>
      </c>
      <c r="L3049" s="21">
        <f>YEAR(shipments[[#This Row],[Shipdate]])</f>
        <v>2024</v>
      </c>
    </row>
    <row r="3050" spans="1:12" x14ac:dyDescent="0.3">
      <c r="A3050" t="s">
        <v>3054</v>
      </c>
      <c r="B3050" t="s">
        <v>7952</v>
      </c>
      <c r="C3050" t="s">
        <v>7919</v>
      </c>
      <c r="D3050" t="s">
        <v>7934</v>
      </c>
      <c r="E3050" s="1">
        <v>45272</v>
      </c>
      <c r="F3050" s="6">
        <v>7231.5</v>
      </c>
      <c r="G3050">
        <v>381</v>
      </c>
      <c r="H3050" t="s">
        <v>3</v>
      </c>
      <c r="I3050">
        <f>IF(shipments[[#This Row],[Boxes]]&gt;0,shipments[[#This Row],[Amount]]/shipments[[#This Row],[Boxes]],"NA")</f>
        <v>18.980314960629922</v>
      </c>
      <c r="J3050" t="str">
        <f>IF(shipments[[#This Row],[Order_Status]] = "Delivered","Yes","No")</f>
        <v>Yes</v>
      </c>
      <c r="K3050" t="str">
        <f>TEXT(shipments[[#This Row],[Shipdate]],"MMMM")</f>
        <v>December</v>
      </c>
      <c r="L3050">
        <f>YEAR(shipments[[#This Row],[Shipdate]])</f>
        <v>2023</v>
      </c>
    </row>
    <row r="3051" spans="1:12" x14ac:dyDescent="0.3">
      <c r="A3051" t="s">
        <v>3055</v>
      </c>
      <c r="B3051" t="s">
        <v>7952</v>
      </c>
      <c r="C3051" t="s">
        <v>7919</v>
      </c>
      <c r="D3051" t="s">
        <v>7939</v>
      </c>
      <c r="E3051" s="1">
        <v>45205</v>
      </c>
      <c r="F3051" s="6">
        <v>9119.25</v>
      </c>
      <c r="G3051">
        <v>507</v>
      </c>
      <c r="H3051" t="s">
        <v>3</v>
      </c>
      <c r="I3051">
        <f>IF(shipments[[#This Row],[Boxes]]&gt;0,shipments[[#This Row],[Amount]]/shipments[[#This Row],[Boxes]],"NA")</f>
        <v>17.986686390532544</v>
      </c>
      <c r="J3051" t="str">
        <f>IF(shipments[[#This Row],[Order_Status]] = "Delivered","Yes","No")</f>
        <v>Yes</v>
      </c>
      <c r="K3051" t="str">
        <f>TEXT(shipments[[#This Row],[Shipdate]],"MMMM")</f>
        <v>October</v>
      </c>
      <c r="L3051">
        <f>YEAR(shipments[[#This Row],[Shipdate]])</f>
        <v>2023</v>
      </c>
    </row>
    <row r="3052" spans="1:12" x14ac:dyDescent="0.3">
      <c r="A3052" t="s">
        <v>3056</v>
      </c>
      <c r="B3052" t="s">
        <v>7952</v>
      </c>
      <c r="C3052" t="s">
        <v>7921</v>
      </c>
      <c r="D3052" t="s">
        <v>7935</v>
      </c>
      <c r="E3052" s="1">
        <v>45464</v>
      </c>
      <c r="F3052" s="6">
        <v>607.5</v>
      </c>
      <c r="G3052">
        <v>44</v>
      </c>
      <c r="H3052" t="s">
        <v>3</v>
      </c>
      <c r="I3052">
        <f>IF(shipments[[#This Row],[Boxes]]&gt;0,shipments[[#This Row],[Amount]]/shipments[[#This Row],[Boxes]],"NA")</f>
        <v>13.806818181818182</v>
      </c>
      <c r="J3052" t="str">
        <f>IF(shipments[[#This Row],[Order_Status]] = "Delivered","Yes","No")</f>
        <v>Yes</v>
      </c>
      <c r="K3052" t="str">
        <f>TEXT(shipments[[#This Row],[Shipdate]],"MMMM")</f>
        <v>June</v>
      </c>
      <c r="L3052">
        <f>YEAR(shipments[[#This Row],[Shipdate]])</f>
        <v>2024</v>
      </c>
    </row>
    <row r="3053" spans="1:12" x14ac:dyDescent="0.3">
      <c r="A3053" t="s">
        <v>3057</v>
      </c>
      <c r="B3053" t="s">
        <v>7952</v>
      </c>
      <c r="C3053" t="s">
        <v>7921</v>
      </c>
      <c r="D3053" t="s">
        <v>7934</v>
      </c>
      <c r="E3053" s="1">
        <v>44986</v>
      </c>
      <c r="F3053" s="6">
        <v>204.75</v>
      </c>
      <c r="G3053">
        <v>18</v>
      </c>
      <c r="H3053" t="s">
        <v>3</v>
      </c>
      <c r="I3053">
        <f>IF(shipments[[#This Row],[Boxes]]&gt;0,shipments[[#This Row],[Amount]]/shipments[[#This Row],[Boxes]],"NA")</f>
        <v>11.375</v>
      </c>
      <c r="J3053" t="str">
        <f>IF(shipments[[#This Row],[Order_Status]] = "Delivered","Yes","No")</f>
        <v>Yes</v>
      </c>
      <c r="K3053" t="str">
        <f>TEXT(shipments[[#This Row],[Shipdate]],"MMMM")</f>
        <v>March</v>
      </c>
      <c r="L3053">
        <f>YEAR(shipments[[#This Row],[Shipdate]])</f>
        <v>2023</v>
      </c>
    </row>
    <row r="3054" spans="1:12" x14ac:dyDescent="0.3">
      <c r="A3054" s="21" t="s">
        <v>3058</v>
      </c>
      <c r="B3054" s="21" t="s">
        <v>7952</v>
      </c>
      <c r="C3054" s="21" t="s">
        <v>7921</v>
      </c>
      <c r="D3054" s="21" t="s">
        <v>7938</v>
      </c>
      <c r="E3054" s="22">
        <v>45484</v>
      </c>
      <c r="F3054" s="23">
        <v>11477.25</v>
      </c>
      <c r="G3054" s="21">
        <v>883</v>
      </c>
      <c r="H3054" s="21" t="s">
        <v>9</v>
      </c>
      <c r="I3054" s="21">
        <f>IF(shipments[[#This Row],[Boxes]]&gt;0,shipments[[#This Row],[Amount]]/shipments[[#This Row],[Boxes]],"NA")</f>
        <v>12.9980181200453</v>
      </c>
      <c r="J3054" s="21" t="str">
        <f>IF(shipments[[#This Row],[Order_Status]] = "Delivered","Yes","No")</f>
        <v>No</v>
      </c>
      <c r="K3054" s="21" t="str">
        <f>TEXT(shipments[[#This Row],[Shipdate]],"MMMM")</f>
        <v>July</v>
      </c>
      <c r="L3054" s="21">
        <f>YEAR(shipments[[#This Row],[Shipdate]])</f>
        <v>2024</v>
      </c>
    </row>
    <row r="3055" spans="1:12" x14ac:dyDescent="0.3">
      <c r="A3055" t="s">
        <v>3059</v>
      </c>
      <c r="B3055" t="s">
        <v>7952</v>
      </c>
      <c r="C3055" t="s">
        <v>7921</v>
      </c>
      <c r="D3055" t="s">
        <v>7935</v>
      </c>
      <c r="E3055" s="1">
        <v>45068</v>
      </c>
      <c r="F3055" s="6">
        <v>2646</v>
      </c>
      <c r="G3055">
        <v>189</v>
      </c>
      <c r="H3055" t="s">
        <v>3</v>
      </c>
      <c r="I3055">
        <f>IF(shipments[[#This Row],[Boxes]]&gt;0,shipments[[#This Row],[Amount]]/shipments[[#This Row],[Boxes]],"NA")</f>
        <v>14</v>
      </c>
      <c r="J3055" t="str">
        <f>IF(shipments[[#This Row],[Order_Status]] = "Delivered","Yes","No")</f>
        <v>Yes</v>
      </c>
      <c r="K3055" t="str">
        <f>TEXT(shipments[[#This Row],[Shipdate]],"MMMM")</f>
        <v>May</v>
      </c>
      <c r="L3055">
        <f>YEAR(shipments[[#This Row],[Shipdate]])</f>
        <v>2023</v>
      </c>
    </row>
    <row r="3056" spans="1:12" x14ac:dyDescent="0.3">
      <c r="A3056" s="21" t="s">
        <v>3060</v>
      </c>
      <c r="B3056" s="21" t="s">
        <v>7952</v>
      </c>
      <c r="C3056" s="21" t="s">
        <v>7921</v>
      </c>
      <c r="D3056" s="21" t="s">
        <v>7934</v>
      </c>
      <c r="E3056" s="22">
        <v>45553</v>
      </c>
      <c r="F3056" s="23">
        <v>2202.75</v>
      </c>
      <c r="G3056" s="21">
        <v>158</v>
      </c>
      <c r="H3056" s="21" t="s">
        <v>16</v>
      </c>
      <c r="I3056" s="21">
        <f>IF(shipments[[#This Row],[Boxes]]&gt;0,shipments[[#This Row],[Amount]]/shipments[[#This Row],[Boxes]],"NA")</f>
        <v>13.941455696202532</v>
      </c>
      <c r="J3056" s="21" t="str">
        <f>IF(shipments[[#This Row],[Order_Status]] = "Delivered","Yes","No")</f>
        <v>No</v>
      </c>
      <c r="K3056" s="21" t="str">
        <f>TEXT(shipments[[#This Row],[Shipdate]],"MMMM")</f>
        <v>September</v>
      </c>
      <c r="L3056" s="21">
        <f>YEAR(shipments[[#This Row],[Shipdate]])</f>
        <v>2024</v>
      </c>
    </row>
    <row r="3057" spans="1:12" x14ac:dyDescent="0.3">
      <c r="A3057" t="s">
        <v>3061</v>
      </c>
      <c r="B3057" t="s">
        <v>7952</v>
      </c>
      <c r="C3057" t="s">
        <v>7921</v>
      </c>
      <c r="D3057" t="s">
        <v>7938</v>
      </c>
      <c r="E3057" s="1">
        <v>45258</v>
      </c>
      <c r="F3057" s="6">
        <v>1554.75</v>
      </c>
      <c r="G3057">
        <v>120</v>
      </c>
      <c r="H3057" t="s">
        <v>3</v>
      </c>
      <c r="I3057">
        <f>IF(shipments[[#This Row],[Boxes]]&gt;0,shipments[[#This Row],[Amount]]/shipments[[#This Row],[Boxes]],"NA")</f>
        <v>12.956250000000001</v>
      </c>
      <c r="J3057" t="str">
        <f>IF(shipments[[#This Row],[Order_Status]] = "Delivered","Yes","No")</f>
        <v>Yes</v>
      </c>
      <c r="K3057" t="str">
        <f>TEXT(shipments[[#This Row],[Shipdate]],"MMMM")</f>
        <v>November</v>
      </c>
      <c r="L3057">
        <f>YEAR(shipments[[#This Row],[Shipdate]])</f>
        <v>2023</v>
      </c>
    </row>
    <row r="3058" spans="1:12" x14ac:dyDescent="0.3">
      <c r="A3058" t="s">
        <v>3062</v>
      </c>
      <c r="B3058" t="s">
        <v>7952</v>
      </c>
      <c r="C3058" t="s">
        <v>7922</v>
      </c>
      <c r="D3058" t="s">
        <v>7938</v>
      </c>
      <c r="E3058" s="1">
        <v>45314</v>
      </c>
      <c r="F3058" s="6">
        <v>9546.75</v>
      </c>
      <c r="G3058">
        <v>478</v>
      </c>
      <c r="H3058" t="s">
        <v>3</v>
      </c>
      <c r="I3058">
        <f>IF(shipments[[#This Row],[Boxes]]&gt;0,shipments[[#This Row],[Amount]]/shipments[[#This Row],[Boxes]],"NA")</f>
        <v>19.972280334728033</v>
      </c>
      <c r="J3058" t="str">
        <f>IF(shipments[[#This Row],[Order_Status]] = "Delivered","Yes","No")</f>
        <v>Yes</v>
      </c>
      <c r="K3058" t="str">
        <f>TEXT(shipments[[#This Row],[Shipdate]],"MMMM")</f>
        <v>January</v>
      </c>
      <c r="L3058">
        <f>YEAR(shipments[[#This Row],[Shipdate]])</f>
        <v>2024</v>
      </c>
    </row>
    <row r="3059" spans="1:12" x14ac:dyDescent="0.3">
      <c r="A3059" t="s">
        <v>3063</v>
      </c>
      <c r="B3059" t="s">
        <v>7952</v>
      </c>
      <c r="C3059" t="s">
        <v>7923</v>
      </c>
      <c r="D3059" t="s">
        <v>7935</v>
      </c>
      <c r="E3059" s="1">
        <v>45294</v>
      </c>
      <c r="F3059" s="6">
        <v>6743.25</v>
      </c>
      <c r="G3059">
        <v>519</v>
      </c>
      <c r="H3059" t="s">
        <v>3</v>
      </c>
      <c r="I3059">
        <f>IF(shipments[[#This Row],[Boxes]]&gt;0,shipments[[#This Row],[Amount]]/shipments[[#This Row],[Boxes]],"NA")</f>
        <v>12.992774566473988</v>
      </c>
      <c r="J3059" t="str">
        <f>IF(shipments[[#This Row],[Order_Status]] = "Delivered","Yes","No")</f>
        <v>Yes</v>
      </c>
      <c r="K3059" t="str">
        <f>TEXT(shipments[[#This Row],[Shipdate]],"MMMM")</f>
        <v>January</v>
      </c>
      <c r="L3059">
        <f>YEAR(shipments[[#This Row],[Shipdate]])</f>
        <v>2024</v>
      </c>
    </row>
    <row r="3060" spans="1:12" x14ac:dyDescent="0.3">
      <c r="A3060" t="s">
        <v>3064</v>
      </c>
      <c r="B3060" t="s">
        <v>7952</v>
      </c>
      <c r="C3060" t="s">
        <v>7923</v>
      </c>
      <c r="D3060" t="s">
        <v>7936</v>
      </c>
      <c r="E3060" s="1">
        <v>45182</v>
      </c>
      <c r="F3060" s="6">
        <v>6095.25</v>
      </c>
      <c r="G3060">
        <v>359</v>
      </c>
      <c r="H3060" t="s">
        <v>3</v>
      </c>
      <c r="I3060">
        <f>IF(shipments[[#This Row],[Boxes]]&gt;0,shipments[[#This Row],[Amount]]/shipments[[#This Row],[Boxes]],"NA")</f>
        <v>16.978412256267408</v>
      </c>
      <c r="J3060" t="str">
        <f>IF(shipments[[#This Row],[Order_Status]] = "Delivered","Yes","No")</f>
        <v>Yes</v>
      </c>
      <c r="K3060" t="str">
        <f>TEXT(shipments[[#This Row],[Shipdate]],"MMMM")</f>
        <v>September</v>
      </c>
      <c r="L3060">
        <f>YEAR(shipments[[#This Row],[Shipdate]])</f>
        <v>2023</v>
      </c>
    </row>
    <row r="3061" spans="1:12" x14ac:dyDescent="0.3">
      <c r="A3061" t="s">
        <v>3065</v>
      </c>
      <c r="B3061" t="s">
        <v>7952</v>
      </c>
      <c r="C3061" t="s">
        <v>7923</v>
      </c>
      <c r="D3061" t="s">
        <v>7938</v>
      </c>
      <c r="E3061" s="1">
        <v>45252</v>
      </c>
      <c r="F3061" s="6">
        <v>3541.5</v>
      </c>
      <c r="G3061">
        <v>273</v>
      </c>
      <c r="H3061" t="s">
        <v>3</v>
      </c>
      <c r="I3061">
        <f>IF(shipments[[#This Row],[Boxes]]&gt;0,shipments[[#This Row],[Amount]]/shipments[[#This Row],[Boxes]],"NA")</f>
        <v>12.972527472527473</v>
      </c>
      <c r="J3061" t="str">
        <f>IF(shipments[[#This Row],[Order_Status]] = "Delivered","Yes","No")</f>
        <v>Yes</v>
      </c>
      <c r="K3061" t="str">
        <f>TEXT(shipments[[#This Row],[Shipdate]],"MMMM")</f>
        <v>November</v>
      </c>
      <c r="L3061">
        <f>YEAR(shipments[[#This Row],[Shipdate]])</f>
        <v>2023</v>
      </c>
    </row>
    <row r="3062" spans="1:12" x14ac:dyDescent="0.3">
      <c r="A3062" s="21" t="s">
        <v>3066</v>
      </c>
      <c r="B3062" s="21" t="s">
        <v>7952</v>
      </c>
      <c r="C3062" s="21" t="s">
        <v>7923</v>
      </c>
      <c r="D3062" s="21" t="s">
        <v>7934</v>
      </c>
      <c r="E3062" s="22">
        <v>44943</v>
      </c>
      <c r="F3062" s="23">
        <v>110.25</v>
      </c>
      <c r="G3062" s="21">
        <v>8</v>
      </c>
      <c r="H3062" s="21" t="s">
        <v>25</v>
      </c>
      <c r="I3062" s="21">
        <f>IF(shipments[[#This Row],[Boxes]]&gt;0,shipments[[#This Row],[Amount]]/shipments[[#This Row],[Boxes]],"NA")</f>
        <v>13.78125</v>
      </c>
      <c r="J3062" s="21" t="str">
        <f>IF(shipments[[#This Row],[Order_Status]] = "Delivered","Yes","No")</f>
        <v>No</v>
      </c>
      <c r="K3062" s="21" t="str">
        <f>TEXT(shipments[[#This Row],[Shipdate]],"MMMM")</f>
        <v>January</v>
      </c>
      <c r="L3062" s="21">
        <f>YEAR(shipments[[#This Row],[Shipdate]])</f>
        <v>2023</v>
      </c>
    </row>
    <row r="3063" spans="1:12" x14ac:dyDescent="0.3">
      <c r="A3063" t="s">
        <v>3067</v>
      </c>
      <c r="B3063" t="s">
        <v>7952</v>
      </c>
      <c r="C3063" t="s">
        <v>7923</v>
      </c>
      <c r="D3063" t="s">
        <v>7938</v>
      </c>
      <c r="E3063" s="1">
        <v>45219</v>
      </c>
      <c r="F3063" s="6">
        <v>10334.25</v>
      </c>
      <c r="G3063">
        <v>689</v>
      </c>
      <c r="H3063" t="s">
        <v>3</v>
      </c>
      <c r="I3063">
        <f>IF(shipments[[#This Row],[Boxes]]&gt;0,shipments[[#This Row],[Amount]]/shipments[[#This Row],[Boxes]],"NA")</f>
        <v>14.998911465892599</v>
      </c>
      <c r="J3063" t="str">
        <f>IF(shipments[[#This Row],[Order_Status]] = "Delivered","Yes","No")</f>
        <v>Yes</v>
      </c>
      <c r="K3063" t="str">
        <f>TEXT(shipments[[#This Row],[Shipdate]],"MMMM")</f>
        <v>October</v>
      </c>
      <c r="L3063">
        <f>YEAR(shipments[[#This Row],[Shipdate]])</f>
        <v>2023</v>
      </c>
    </row>
    <row r="3064" spans="1:12" x14ac:dyDescent="0.3">
      <c r="A3064" t="s">
        <v>3068</v>
      </c>
      <c r="B3064" t="s">
        <v>7952</v>
      </c>
      <c r="C3064" t="s">
        <v>7923</v>
      </c>
      <c r="D3064" t="s">
        <v>7935</v>
      </c>
      <c r="E3064" s="1">
        <v>45099</v>
      </c>
      <c r="F3064" s="6">
        <v>7951.5</v>
      </c>
      <c r="G3064">
        <v>497</v>
      </c>
      <c r="H3064" t="s">
        <v>3</v>
      </c>
      <c r="I3064">
        <f>IF(shipments[[#This Row],[Boxes]]&gt;0,shipments[[#This Row],[Amount]]/shipments[[#This Row],[Boxes]],"NA")</f>
        <v>15.998993963782697</v>
      </c>
      <c r="J3064" t="str">
        <f>IF(shipments[[#This Row],[Order_Status]] = "Delivered","Yes","No")</f>
        <v>Yes</v>
      </c>
      <c r="K3064" t="str">
        <f>TEXT(shipments[[#This Row],[Shipdate]],"MMMM")</f>
        <v>June</v>
      </c>
      <c r="L3064">
        <f>YEAR(shipments[[#This Row],[Shipdate]])</f>
        <v>2023</v>
      </c>
    </row>
    <row r="3065" spans="1:12" x14ac:dyDescent="0.3">
      <c r="A3065" t="s">
        <v>3069</v>
      </c>
      <c r="B3065" t="s">
        <v>7952</v>
      </c>
      <c r="C3065" t="s">
        <v>7924</v>
      </c>
      <c r="D3065" t="s">
        <v>7934</v>
      </c>
      <c r="E3065" s="1">
        <v>45105</v>
      </c>
      <c r="F3065" s="6">
        <v>3629.25</v>
      </c>
      <c r="G3065">
        <v>519</v>
      </c>
      <c r="H3065" t="s">
        <v>3</v>
      </c>
      <c r="I3065">
        <f>IF(shipments[[#This Row],[Boxes]]&gt;0,shipments[[#This Row],[Amount]]/shipments[[#This Row],[Boxes]],"NA")</f>
        <v>6.9927745664739884</v>
      </c>
      <c r="J3065" t="str">
        <f>IF(shipments[[#This Row],[Order_Status]] = "Delivered","Yes","No")</f>
        <v>Yes</v>
      </c>
      <c r="K3065" t="str">
        <f>TEXT(shipments[[#This Row],[Shipdate]],"MMMM")</f>
        <v>June</v>
      </c>
      <c r="L3065">
        <f>YEAR(shipments[[#This Row],[Shipdate]])</f>
        <v>2023</v>
      </c>
    </row>
    <row r="3066" spans="1:12" x14ac:dyDescent="0.3">
      <c r="A3066" s="21" t="s">
        <v>3070</v>
      </c>
      <c r="B3066" s="21" t="s">
        <v>7952</v>
      </c>
      <c r="C3066" s="21" t="s">
        <v>7924</v>
      </c>
      <c r="D3066" s="21" t="s">
        <v>7934</v>
      </c>
      <c r="E3066" s="22">
        <v>45478</v>
      </c>
      <c r="F3066" s="23">
        <v>5049</v>
      </c>
      <c r="G3066" s="21">
        <v>561</v>
      </c>
      <c r="H3066" s="21" t="s">
        <v>9</v>
      </c>
      <c r="I3066" s="21">
        <f>IF(shipments[[#This Row],[Boxes]]&gt;0,shipments[[#This Row],[Amount]]/shipments[[#This Row],[Boxes]],"NA")</f>
        <v>9</v>
      </c>
      <c r="J3066" s="21" t="str">
        <f>IF(shipments[[#This Row],[Order_Status]] = "Delivered","Yes","No")</f>
        <v>No</v>
      </c>
      <c r="K3066" s="21" t="str">
        <f>TEXT(shipments[[#This Row],[Shipdate]],"MMMM")</f>
        <v>July</v>
      </c>
      <c r="L3066" s="21">
        <f>YEAR(shipments[[#This Row],[Shipdate]])</f>
        <v>2024</v>
      </c>
    </row>
    <row r="3067" spans="1:12" x14ac:dyDescent="0.3">
      <c r="A3067" t="s">
        <v>3071</v>
      </c>
      <c r="B3067" t="s">
        <v>7952</v>
      </c>
      <c r="C3067" t="s">
        <v>7924</v>
      </c>
      <c r="D3067" t="s">
        <v>7938</v>
      </c>
      <c r="E3067" s="1">
        <v>45369</v>
      </c>
      <c r="F3067" s="6">
        <v>7546.5</v>
      </c>
      <c r="G3067">
        <v>944</v>
      </c>
      <c r="H3067" t="s">
        <v>3</v>
      </c>
      <c r="I3067">
        <f>IF(shipments[[#This Row],[Boxes]]&gt;0,shipments[[#This Row],[Amount]]/shipments[[#This Row],[Boxes]],"NA")</f>
        <v>7.9941737288135597</v>
      </c>
      <c r="J3067" t="str">
        <f>IF(shipments[[#This Row],[Order_Status]] = "Delivered","Yes","No")</f>
        <v>Yes</v>
      </c>
      <c r="K3067" t="str">
        <f>TEXT(shipments[[#This Row],[Shipdate]],"MMMM")</f>
        <v>March</v>
      </c>
      <c r="L3067">
        <f>YEAR(shipments[[#This Row],[Shipdate]])</f>
        <v>2024</v>
      </c>
    </row>
    <row r="3068" spans="1:12" x14ac:dyDescent="0.3">
      <c r="A3068" t="s">
        <v>3072</v>
      </c>
      <c r="B3068" t="s">
        <v>7952</v>
      </c>
      <c r="C3068" t="s">
        <v>7924</v>
      </c>
      <c r="D3068" t="s">
        <v>7938</v>
      </c>
      <c r="E3068" s="1">
        <v>44960</v>
      </c>
      <c r="F3068" s="6">
        <v>13.5</v>
      </c>
      <c r="G3068">
        <v>3</v>
      </c>
      <c r="H3068" t="s">
        <v>3</v>
      </c>
      <c r="I3068">
        <f>IF(shipments[[#This Row],[Boxes]]&gt;0,shipments[[#This Row],[Amount]]/shipments[[#This Row],[Boxes]],"NA")</f>
        <v>4.5</v>
      </c>
      <c r="J3068" t="str">
        <f>IF(shipments[[#This Row],[Order_Status]] = "Delivered","Yes","No")</f>
        <v>Yes</v>
      </c>
      <c r="K3068" t="str">
        <f>TEXT(shipments[[#This Row],[Shipdate]],"MMMM")</f>
        <v>February</v>
      </c>
      <c r="L3068">
        <f>YEAR(shipments[[#This Row],[Shipdate]])</f>
        <v>2023</v>
      </c>
    </row>
    <row r="3069" spans="1:12" x14ac:dyDescent="0.3">
      <c r="A3069" t="s">
        <v>3073</v>
      </c>
      <c r="B3069" t="s">
        <v>7952</v>
      </c>
      <c r="C3069" t="s">
        <v>7924</v>
      </c>
      <c r="D3069" t="s">
        <v>7935</v>
      </c>
      <c r="E3069" s="1">
        <v>45266</v>
      </c>
      <c r="F3069" s="6">
        <v>2479.5</v>
      </c>
      <c r="G3069">
        <v>248</v>
      </c>
      <c r="H3069" t="s">
        <v>3</v>
      </c>
      <c r="I3069">
        <f>IF(shipments[[#This Row],[Boxes]]&gt;0,shipments[[#This Row],[Amount]]/shipments[[#This Row],[Boxes]],"NA")</f>
        <v>9.997983870967742</v>
      </c>
      <c r="J3069" t="str">
        <f>IF(shipments[[#This Row],[Order_Status]] = "Delivered","Yes","No")</f>
        <v>Yes</v>
      </c>
      <c r="K3069" t="str">
        <f>TEXT(shipments[[#This Row],[Shipdate]],"MMMM")</f>
        <v>December</v>
      </c>
      <c r="L3069">
        <f>YEAR(shipments[[#This Row],[Shipdate]])</f>
        <v>2023</v>
      </c>
    </row>
    <row r="3070" spans="1:12" x14ac:dyDescent="0.3">
      <c r="A3070" s="21" t="s">
        <v>3074</v>
      </c>
      <c r="B3070" s="21" t="s">
        <v>7952</v>
      </c>
      <c r="C3070" s="21" t="s">
        <v>7924</v>
      </c>
      <c r="D3070" s="21" t="s">
        <v>7935</v>
      </c>
      <c r="E3070" s="22">
        <v>45512</v>
      </c>
      <c r="F3070" s="23">
        <v>6228</v>
      </c>
      <c r="G3070" s="21">
        <v>623</v>
      </c>
      <c r="H3070" s="21" t="s">
        <v>9</v>
      </c>
      <c r="I3070" s="21">
        <f>IF(shipments[[#This Row],[Boxes]]&gt;0,shipments[[#This Row],[Amount]]/shipments[[#This Row],[Boxes]],"NA")</f>
        <v>9.9967897271268065</v>
      </c>
      <c r="J3070" s="21" t="str">
        <f>IF(shipments[[#This Row],[Order_Status]] = "Delivered","Yes","No")</f>
        <v>No</v>
      </c>
      <c r="K3070" s="21" t="str">
        <f>TEXT(shipments[[#This Row],[Shipdate]],"MMMM")</f>
        <v>August</v>
      </c>
      <c r="L3070" s="21">
        <f>YEAR(shipments[[#This Row],[Shipdate]])</f>
        <v>2024</v>
      </c>
    </row>
    <row r="3071" spans="1:12" x14ac:dyDescent="0.3">
      <c r="A3071" t="s">
        <v>3075</v>
      </c>
      <c r="B3071" t="s">
        <v>7952</v>
      </c>
      <c r="C3071" t="s">
        <v>7925</v>
      </c>
      <c r="D3071" t="s">
        <v>7939</v>
      </c>
      <c r="E3071" s="1">
        <v>45174</v>
      </c>
      <c r="F3071" s="6">
        <v>4635</v>
      </c>
      <c r="G3071">
        <v>309</v>
      </c>
      <c r="H3071" t="s">
        <v>3</v>
      </c>
      <c r="I3071">
        <f>IF(shipments[[#This Row],[Boxes]]&gt;0,shipments[[#This Row],[Amount]]/shipments[[#This Row],[Boxes]],"NA")</f>
        <v>15</v>
      </c>
      <c r="J3071" t="str">
        <f>IF(shipments[[#This Row],[Order_Status]] = "Delivered","Yes","No")</f>
        <v>Yes</v>
      </c>
      <c r="K3071" t="str">
        <f>TEXT(shipments[[#This Row],[Shipdate]],"MMMM")</f>
        <v>September</v>
      </c>
      <c r="L3071">
        <f>YEAR(shipments[[#This Row],[Shipdate]])</f>
        <v>2023</v>
      </c>
    </row>
    <row r="3072" spans="1:12" x14ac:dyDescent="0.3">
      <c r="A3072" t="s">
        <v>3076</v>
      </c>
      <c r="B3072" t="s">
        <v>7952</v>
      </c>
      <c r="C3072" t="s">
        <v>7925</v>
      </c>
      <c r="D3072" t="s">
        <v>7937</v>
      </c>
      <c r="E3072" s="1">
        <v>45460</v>
      </c>
      <c r="F3072" s="6">
        <v>5593.5</v>
      </c>
      <c r="G3072">
        <v>400</v>
      </c>
      <c r="H3072" t="s">
        <v>3</v>
      </c>
      <c r="I3072">
        <f>IF(shipments[[#This Row],[Boxes]]&gt;0,shipments[[#This Row],[Amount]]/shipments[[#This Row],[Boxes]],"NA")</f>
        <v>13.983750000000001</v>
      </c>
      <c r="J3072" t="str">
        <f>IF(shipments[[#This Row],[Order_Status]] = "Delivered","Yes","No")</f>
        <v>Yes</v>
      </c>
      <c r="K3072" t="str">
        <f>TEXT(shipments[[#This Row],[Shipdate]],"MMMM")</f>
        <v>June</v>
      </c>
      <c r="L3072">
        <f>YEAR(shipments[[#This Row],[Shipdate]])</f>
        <v>2024</v>
      </c>
    </row>
    <row r="3073" spans="1:12" x14ac:dyDescent="0.3">
      <c r="A3073" t="s">
        <v>3077</v>
      </c>
      <c r="B3073" t="s">
        <v>7952</v>
      </c>
      <c r="C3073" t="s">
        <v>7925</v>
      </c>
      <c r="D3073" t="s">
        <v>7934</v>
      </c>
      <c r="E3073" s="1">
        <v>45182</v>
      </c>
      <c r="F3073" s="6">
        <v>5411.25</v>
      </c>
      <c r="G3073">
        <v>361</v>
      </c>
      <c r="H3073" t="s">
        <v>3</v>
      </c>
      <c r="I3073">
        <f>IF(shipments[[#This Row],[Boxes]]&gt;0,shipments[[#This Row],[Amount]]/shipments[[#This Row],[Boxes]],"NA")</f>
        <v>14.989612188365651</v>
      </c>
      <c r="J3073" t="str">
        <f>IF(shipments[[#This Row],[Order_Status]] = "Delivered","Yes","No")</f>
        <v>Yes</v>
      </c>
      <c r="K3073" t="str">
        <f>TEXT(shipments[[#This Row],[Shipdate]],"MMMM")</f>
        <v>September</v>
      </c>
      <c r="L3073">
        <f>YEAR(shipments[[#This Row],[Shipdate]])</f>
        <v>2023</v>
      </c>
    </row>
    <row r="3074" spans="1:12" x14ac:dyDescent="0.3">
      <c r="A3074" t="s">
        <v>3078</v>
      </c>
      <c r="B3074" t="s">
        <v>7952</v>
      </c>
      <c r="C3074" t="s">
        <v>7925</v>
      </c>
      <c r="D3074" t="s">
        <v>7934</v>
      </c>
      <c r="E3074" s="1">
        <v>45386</v>
      </c>
      <c r="F3074" s="6">
        <v>7213.5</v>
      </c>
      <c r="G3074">
        <v>425</v>
      </c>
      <c r="H3074" t="s">
        <v>3</v>
      </c>
      <c r="I3074">
        <f>IF(shipments[[#This Row],[Boxes]]&gt;0,shipments[[#This Row],[Amount]]/shipments[[#This Row],[Boxes]],"NA")</f>
        <v>16.972941176470588</v>
      </c>
      <c r="J3074" t="str">
        <f>IF(shipments[[#This Row],[Order_Status]] = "Delivered","Yes","No")</f>
        <v>Yes</v>
      </c>
      <c r="K3074" t="str">
        <f>TEXT(shipments[[#This Row],[Shipdate]],"MMMM")</f>
        <v>April</v>
      </c>
      <c r="L3074">
        <f>YEAR(shipments[[#This Row],[Shipdate]])</f>
        <v>2024</v>
      </c>
    </row>
    <row r="3075" spans="1:12" x14ac:dyDescent="0.3">
      <c r="A3075" t="s">
        <v>3079</v>
      </c>
      <c r="B3075" t="s">
        <v>7952</v>
      </c>
      <c r="C3075" t="s">
        <v>7926</v>
      </c>
      <c r="D3075" t="s">
        <v>7939</v>
      </c>
      <c r="E3075" s="1">
        <v>45110</v>
      </c>
      <c r="F3075" s="6">
        <v>4902.75</v>
      </c>
      <c r="G3075">
        <v>273</v>
      </c>
      <c r="H3075" t="s">
        <v>3</v>
      </c>
      <c r="I3075">
        <f>IF(shipments[[#This Row],[Boxes]]&gt;0,shipments[[#This Row],[Amount]]/shipments[[#This Row],[Boxes]],"NA")</f>
        <v>17.958791208791208</v>
      </c>
      <c r="J3075" t="str">
        <f>IF(shipments[[#This Row],[Order_Status]] = "Delivered","Yes","No")</f>
        <v>Yes</v>
      </c>
      <c r="K3075" t="str">
        <f>TEXT(shipments[[#This Row],[Shipdate]],"MMMM")</f>
        <v>July</v>
      </c>
      <c r="L3075">
        <f>YEAR(shipments[[#This Row],[Shipdate]])</f>
        <v>2023</v>
      </c>
    </row>
    <row r="3076" spans="1:12" x14ac:dyDescent="0.3">
      <c r="A3076" t="s">
        <v>3080</v>
      </c>
      <c r="B3076" t="s">
        <v>7952</v>
      </c>
      <c r="C3076" t="s">
        <v>7926</v>
      </c>
      <c r="D3076" t="s">
        <v>7939</v>
      </c>
      <c r="E3076" s="1">
        <v>45327</v>
      </c>
      <c r="F3076" s="6">
        <v>2988</v>
      </c>
      <c r="G3076">
        <v>158</v>
      </c>
      <c r="H3076" t="s">
        <v>3</v>
      </c>
      <c r="I3076">
        <f>IF(shipments[[#This Row],[Boxes]]&gt;0,shipments[[#This Row],[Amount]]/shipments[[#This Row],[Boxes]],"NA")</f>
        <v>18.911392405063292</v>
      </c>
      <c r="J3076" t="str">
        <f>IF(shipments[[#This Row],[Order_Status]] = "Delivered","Yes","No")</f>
        <v>Yes</v>
      </c>
      <c r="K3076" t="str">
        <f>TEXT(shipments[[#This Row],[Shipdate]],"MMMM")</f>
        <v>February</v>
      </c>
      <c r="L3076">
        <f>YEAR(shipments[[#This Row],[Shipdate]])</f>
        <v>2024</v>
      </c>
    </row>
    <row r="3077" spans="1:12" x14ac:dyDescent="0.3">
      <c r="A3077" t="s">
        <v>3081</v>
      </c>
      <c r="B3077" t="s">
        <v>7952</v>
      </c>
      <c r="C3077" t="s">
        <v>7927</v>
      </c>
      <c r="D3077" t="s">
        <v>7939</v>
      </c>
      <c r="E3077" s="1">
        <v>45441</v>
      </c>
      <c r="F3077" s="6">
        <v>5724</v>
      </c>
      <c r="G3077">
        <v>409</v>
      </c>
      <c r="H3077" t="s">
        <v>3</v>
      </c>
      <c r="I3077">
        <f>IF(shipments[[#This Row],[Boxes]]&gt;0,shipments[[#This Row],[Amount]]/shipments[[#This Row],[Boxes]],"NA")</f>
        <v>13.995110024449877</v>
      </c>
      <c r="J3077" t="str">
        <f>IF(shipments[[#This Row],[Order_Status]] = "Delivered","Yes","No")</f>
        <v>Yes</v>
      </c>
      <c r="K3077" t="str">
        <f>TEXT(shipments[[#This Row],[Shipdate]],"MMMM")</f>
        <v>May</v>
      </c>
      <c r="L3077">
        <f>YEAR(shipments[[#This Row],[Shipdate]])</f>
        <v>2024</v>
      </c>
    </row>
    <row r="3078" spans="1:12" x14ac:dyDescent="0.3">
      <c r="A3078" s="21" t="s">
        <v>3082</v>
      </c>
      <c r="B3078" s="21" t="s">
        <v>7952</v>
      </c>
      <c r="C3078" s="21" t="s">
        <v>7927</v>
      </c>
      <c r="D3078" s="21" t="s">
        <v>7935</v>
      </c>
      <c r="E3078" s="22">
        <v>45509</v>
      </c>
      <c r="F3078" s="23">
        <v>6286.5</v>
      </c>
      <c r="G3078" s="21">
        <v>350</v>
      </c>
      <c r="H3078" s="21" t="s">
        <v>9</v>
      </c>
      <c r="I3078" s="21">
        <f>IF(shipments[[#This Row],[Boxes]]&gt;0,shipments[[#This Row],[Amount]]/shipments[[#This Row],[Boxes]],"NA")</f>
        <v>17.96142857142857</v>
      </c>
      <c r="J3078" s="21" t="str">
        <f>IF(shipments[[#This Row],[Order_Status]] = "Delivered","Yes","No")</f>
        <v>No</v>
      </c>
      <c r="K3078" s="21" t="str">
        <f>TEXT(shipments[[#This Row],[Shipdate]],"MMMM")</f>
        <v>August</v>
      </c>
      <c r="L3078" s="21">
        <f>YEAR(shipments[[#This Row],[Shipdate]])</f>
        <v>2024</v>
      </c>
    </row>
    <row r="3079" spans="1:12" x14ac:dyDescent="0.3">
      <c r="A3079" t="s">
        <v>3083</v>
      </c>
      <c r="B3079" t="s">
        <v>7952</v>
      </c>
      <c r="C3079" t="s">
        <v>7928</v>
      </c>
      <c r="D3079" t="s">
        <v>7939</v>
      </c>
      <c r="E3079" s="1">
        <v>45201</v>
      </c>
      <c r="F3079" s="6">
        <v>1377</v>
      </c>
      <c r="G3079">
        <v>138</v>
      </c>
      <c r="H3079" t="s">
        <v>3</v>
      </c>
      <c r="I3079">
        <f>IF(shipments[[#This Row],[Boxes]]&gt;0,shipments[[#This Row],[Amount]]/shipments[[#This Row],[Boxes]],"NA")</f>
        <v>9.9782608695652169</v>
      </c>
      <c r="J3079" t="str">
        <f>IF(shipments[[#This Row],[Order_Status]] = "Delivered","Yes","No")</f>
        <v>Yes</v>
      </c>
      <c r="K3079" t="str">
        <f>TEXT(shipments[[#This Row],[Shipdate]],"MMMM")</f>
        <v>October</v>
      </c>
      <c r="L3079">
        <f>YEAR(shipments[[#This Row],[Shipdate]])</f>
        <v>2023</v>
      </c>
    </row>
    <row r="3080" spans="1:12" x14ac:dyDescent="0.3">
      <c r="A3080" s="21" t="s">
        <v>3084</v>
      </c>
      <c r="B3080" s="21" t="s">
        <v>7952</v>
      </c>
      <c r="C3080" s="21" t="s">
        <v>7928</v>
      </c>
      <c r="D3080" s="21" t="s">
        <v>7938</v>
      </c>
      <c r="E3080" s="22">
        <v>45512</v>
      </c>
      <c r="F3080" s="23">
        <v>4304.25</v>
      </c>
      <c r="G3080" s="21">
        <v>431</v>
      </c>
      <c r="H3080" s="21" t="s">
        <v>9</v>
      </c>
      <c r="I3080" s="21">
        <f>IF(shipments[[#This Row],[Boxes]]&gt;0,shipments[[#This Row],[Amount]]/shipments[[#This Row],[Boxes]],"NA")</f>
        <v>9.9866589327146169</v>
      </c>
      <c r="J3080" s="21" t="str">
        <f>IF(shipments[[#This Row],[Order_Status]] = "Delivered","Yes","No")</f>
        <v>No</v>
      </c>
      <c r="K3080" s="21" t="str">
        <f>TEXT(shipments[[#This Row],[Shipdate]],"MMMM")</f>
        <v>August</v>
      </c>
      <c r="L3080" s="21">
        <f>YEAR(shipments[[#This Row],[Shipdate]])</f>
        <v>2024</v>
      </c>
    </row>
    <row r="3081" spans="1:12" x14ac:dyDescent="0.3">
      <c r="A3081" t="s">
        <v>3085</v>
      </c>
      <c r="B3081" t="s">
        <v>7952</v>
      </c>
      <c r="C3081" t="s">
        <v>7929</v>
      </c>
      <c r="D3081" t="s">
        <v>7934</v>
      </c>
      <c r="E3081" s="1">
        <v>45261</v>
      </c>
      <c r="F3081" s="6">
        <v>722.25</v>
      </c>
      <c r="G3081">
        <v>66</v>
      </c>
      <c r="H3081" t="s">
        <v>3</v>
      </c>
      <c r="I3081">
        <f>IF(shipments[[#This Row],[Boxes]]&gt;0,shipments[[#This Row],[Amount]]/shipments[[#This Row],[Boxes]],"NA")</f>
        <v>10.943181818181818</v>
      </c>
      <c r="J3081" t="str">
        <f>IF(shipments[[#This Row],[Order_Status]] = "Delivered","Yes","No")</f>
        <v>Yes</v>
      </c>
      <c r="K3081" t="str">
        <f>TEXT(shipments[[#This Row],[Shipdate]],"MMMM")</f>
        <v>December</v>
      </c>
      <c r="L3081">
        <f>YEAR(shipments[[#This Row],[Shipdate]])</f>
        <v>2023</v>
      </c>
    </row>
    <row r="3082" spans="1:12" x14ac:dyDescent="0.3">
      <c r="A3082" t="s">
        <v>3086</v>
      </c>
      <c r="B3082" t="s">
        <v>7952</v>
      </c>
      <c r="C3082" t="s">
        <v>7929</v>
      </c>
      <c r="D3082" t="s">
        <v>7935</v>
      </c>
      <c r="E3082" s="1">
        <v>45057</v>
      </c>
      <c r="F3082" s="6">
        <v>5649.75</v>
      </c>
      <c r="G3082">
        <v>565</v>
      </c>
      <c r="H3082" t="s">
        <v>3</v>
      </c>
      <c r="I3082">
        <f>IF(shipments[[#This Row],[Boxes]]&gt;0,shipments[[#This Row],[Amount]]/shipments[[#This Row],[Boxes]],"NA")</f>
        <v>9.9995575221238937</v>
      </c>
      <c r="J3082" t="str">
        <f>IF(shipments[[#This Row],[Order_Status]] = "Delivered","Yes","No")</f>
        <v>Yes</v>
      </c>
      <c r="K3082" t="str">
        <f>TEXT(shipments[[#This Row],[Shipdate]],"MMMM")</f>
        <v>May</v>
      </c>
      <c r="L3082">
        <f>YEAR(shipments[[#This Row],[Shipdate]])</f>
        <v>2023</v>
      </c>
    </row>
    <row r="3083" spans="1:12" x14ac:dyDescent="0.3">
      <c r="A3083" t="s">
        <v>3087</v>
      </c>
      <c r="B3083" t="s">
        <v>7952</v>
      </c>
      <c r="C3083" t="s">
        <v>7929</v>
      </c>
      <c r="D3083" t="s">
        <v>7934</v>
      </c>
      <c r="E3083" s="1">
        <v>45373</v>
      </c>
      <c r="F3083" s="6">
        <v>5665.5</v>
      </c>
      <c r="G3083">
        <v>567</v>
      </c>
      <c r="H3083" t="s">
        <v>3</v>
      </c>
      <c r="I3083">
        <f>IF(shipments[[#This Row],[Boxes]]&gt;0,shipments[[#This Row],[Amount]]/shipments[[#This Row],[Boxes]],"NA")</f>
        <v>9.9920634920634921</v>
      </c>
      <c r="J3083" t="str">
        <f>IF(shipments[[#This Row],[Order_Status]] = "Delivered","Yes","No")</f>
        <v>Yes</v>
      </c>
      <c r="K3083" t="str">
        <f>TEXT(shipments[[#This Row],[Shipdate]],"MMMM")</f>
        <v>March</v>
      </c>
      <c r="L3083">
        <f>YEAR(shipments[[#This Row],[Shipdate]])</f>
        <v>2024</v>
      </c>
    </row>
    <row r="3084" spans="1:12" x14ac:dyDescent="0.3">
      <c r="A3084" s="21" t="s">
        <v>3088</v>
      </c>
      <c r="B3084" s="21" t="s">
        <v>7952</v>
      </c>
      <c r="C3084" s="21" t="s">
        <v>7929</v>
      </c>
      <c r="D3084" s="21" t="s">
        <v>7938</v>
      </c>
      <c r="E3084" s="22">
        <v>45399</v>
      </c>
      <c r="F3084" s="23">
        <v>9285.75</v>
      </c>
      <c r="G3084" s="21">
        <v>845</v>
      </c>
      <c r="H3084" s="21" t="s">
        <v>25</v>
      </c>
      <c r="I3084" s="21">
        <f>IF(shipments[[#This Row],[Boxes]]&gt;0,shipments[[#This Row],[Amount]]/shipments[[#This Row],[Boxes]],"NA")</f>
        <v>10.98905325443787</v>
      </c>
      <c r="J3084" s="21" t="str">
        <f>IF(shipments[[#This Row],[Order_Status]] = "Delivered","Yes","No")</f>
        <v>No</v>
      </c>
      <c r="K3084" s="21" t="str">
        <f>TEXT(shipments[[#This Row],[Shipdate]],"MMMM")</f>
        <v>April</v>
      </c>
      <c r="L3084" s="21">
        <f>YEAR(shipments[[#This Row],[Shipdate]])</f>
        <v>2024</v>
      </c>
    </row>
    <row r="3085" spans="1:12" x14ac:dyDescent="0.3">
      <c r="A3085" t="s">
        <v>3089</v>
      </c>
      <c r="B3085" t="s">
        <v>7952</v>
      </c>
      <c r="C3085" t="s">
        <v>7930</v>
      </c>
      <c r="D3085" t="s">
        <v>7938</v>
      </c>
      <c r="E3085" s="1">
        <v>45377</v>
      </c>
      <c r="F3085" s="6">
        <v>9092.25</v>
      </c>
      <c r="G3085">
        <v>364</v>
      </c>
      <c r="H3085" t="s">
        <v>3</v>
      </c>
      <c r="I3085">
        <f>IF(shipments[[#This Row],[Boxes]]&gt;0,shipments[[#This Row],[Amount]]/shipments[[#This Row],[Boxes]],"NA")</f>
        <v>24.978708791208792</v>
      </c>
      <c r="J3085" t="str">
        <f>IF(shipments[[#This Row],[Order_Status]] = "Delivered","Yes","No")</f>
        <v>Yes</v>
      </c>
      <c r="K3085" t="str">
        <f>TEXT(shipments[[#This Row],[Shipdate]],"MMMM")</f>
        <v>March</v>
      </c>
      <c r="L3085">
        <f>YEAR(shipments[[#This Row],[Shipdate]])</f>
        <v>2024</v>
      </c>
    </row>
    <row r="3086" spans="1:12" x14ac:dyDescent="0.3">
      <c r="A3086" t="s">
        <v>3090</v>
      </c>
      <c r="B3086" t="s">
        <v>7952</v>
      </c>
      <c r="C3086" t="s">
        <v>7931</v>
      </c>
      <c r="D3086" t="s">
        <v>7939</v>
      </c>
      <c r="E3086" s="1">
        <v>44974</v>
      </c>
      <c r="F3086" s="6">
        <v>6151.5</v>
      </c>
      <c r="G3086">
        <v>769</v>
      </c>
      <c r="H3086" t="s">
        <v>3</v>
      </c>
      <c r="I3086">
        <f>IF(shipments[[#This Row],[Boxes]]&gt;0,shipments[[#This Row],[Amount]]/shipments[[#This Row],[Boxes]],"NA")</f>
        <v>7.9993498049414828</v>
      </c>
      <c r="J3086" t="str">
        <f>IF(shipments[[#This Row],[Order_Status]] = "Delivered","Yes","No")</f>
        <v>Yes</v>
      </c>
      <c r="K3086" t="str">
        <f>TEXT(shipments[[#This Row],[Shipdate]],"MMMM")</f>
        <v>February</v>
      </c>
      <c r="L3086">
        <f>YEAR(shipments[[#This Row],[Shipdate]])</f>
        <v>2023</v>
      </c>
    </row>
    <row r="3087" spans="1:12" x14ac:dyDescent="0.3">
      <c r="A3087" t="s">
        <v>3091</v>
      </c>
      <c r="B3087" t="s">
        <v>7952</v>
      </c>
      <c r="C3087" t="s">
        <v>7932</v>
      </c>
      <c r="D3087" t="s">
        <v>7938</v>
      </c>
      <c r="E3087" s="1">
        <v>45426</v>
      </c>
      <c r="F3087" s="6">
        <v>12636</v>
      </c>
      <c r="G3087">
        <v>1404</v>
      </c>
      <c r="H3087" t="s">
        <v>3</v>
      </c>
      <c r="I3087">
        <f>IF(shipments[[#This Row],[Boxes]]&gt;0,shipments[[#This Row],[Amount]]/shipments[[#This Row],[Boxes]],"NA")</f>
        <v>9</v>
      </c>
      <c r="J3087" t="str">
        <f>IF(shipments[[#This Row],[Order_Status]] = "Delivered","Yes","No")</f>
        <v>Yes</v>
      </c>
      <c r="K3087" t="str">
        <f>TEXT(shipments[[#This Row],[Shipdate]],"MMMM")</f>
        <v>May</v>
      </c>
      <c r="L3087">
        <f>YEAR(shipments[[#This Row],[Shipdate]])</f>
        <v>2024</v>
      </c>
    </row>
    <row r="3088" spans="1:12" x14ac:dyDescent="0.3">
      <c r="A3088" t="s">
        <v>3092</v>
      </c>
      <c r="B3088" t="s">
        <v>7952</v>
      </c>
      <c r="C3088" t="s">
        <v>7932</v>
      </c>
      <c r="D3088" t="s">
        <v>7939</v>
      </c>
      <c r="E3088" s="1">
        <v>45287</v>
      </c>
      <c r="F3088" s="6">
        <v>8165.25</v>
      </c>
      <c r="G3088">
        <v>743</v>
      </c>
      <c r="H3088" t="s">
        <v>3</v>
      </c>
      <c r="I3088">
        <f>IF(shipments[[#This Row],[Boxes]]&gt;0,shipments[[#This Row],[Amount]]/shipments[[#This Row],[Boxes]],"NA")</f>
        <v>10.98956931359354</v>
      </c>
      <c r="J3088" t="str">
        <f>IF(shipments[[#This Row],[Order_Status]] = "Delivered","Yes","No")</f>
        <v>Yes</v>
      </c>
      <c r="K3088" t="str">
        <f>TEXT(shipments[[#This Row],[Shipdate]],"MMMM")</f>
        <v>December</v>
      </c>
      <c r="L3088">
        <f>YEAR(shipments[[#This Row],[Shipdate]])</f>
        <v>2023</v>
      </c>
    </row>
    <row r="3089" spans="1:12" x14ac:dyDescent="0.3">
      <c r="A3089" t="s">
        <v>3093</v>
      </c>
      <c r="B3089" t="s">
        <v>7952</v>
      </c>
      <c r="C3089" t="s">
        <v>7932</v>
      </c>
      <c r="D3089" t="s">
        <v>7934</v>
      </c>
      <c r="E3089" s="1">
        <v>45463</v>
      </c>
      <c r="F3089" s="6">
        <v>2155.5</v>
      </c>
      <c r="G3089">
        <v>270</v>
      </c>
      <c r="H3089" t="s">
        <v>3</v>
      </c>
      <c r="I3089">
        <f>IF(shipments[[#This Row],[Boxes]]&gt;0,shipments[[#This Row],[Amount]]/shipments[[#This Row],[Boxes]],"NA")</f>
        <v>7.9833333333333334</v>
      </c>
      <c r="J3089" t="str">
        <f>IF(shipments[[#This Row],[Order_Status]] = "Delivered","Yes","No")</f>
        <v>Yes</v>
      </c>
      <c r="K3089" t="str">
        <f>TEXT(shipments[[#This Row],[Shipdate]],"MMMM")</f>
        <v>June</v>
      </c>
      <c r="L3089">
        <f>YEAR(shipments[[#This Row],[Shipdate]])</f>
        <v>2024</v>
      </c>
    </row>
    <row r="3090" spans="1:12" x14ac:dyDescent="0.3">
      <c r="A3090" s="21" t="s">
        <v>3094</v>
      </c>
      <c r="B3090" s="21" t="s">
        <v>7952</v>
      </c>
      <c r="C3090" s="21" t="s">
        <v>7932</v>
      </c>
      <c r="D3090" s="21" t="s">
        <v>7934</v>
      </c>
      <c r="E3090" s="22">
        <v>45135</v>
      </c>
      <c r="F3090" s="23">
        <v>2182.5</v>
      </c>
      <c r="G3090" s="21">
        <v>199</v>
      </c>
      <c r="H3090" s="21" t="s">
        <v>25</v>
      </c>
      <c r="I3090" s="21">
        <f>IF(shipments[[#This Row],[Boxes]]&gt;0,shipments[[#This Row],[Amount]]/shipments[[#This Row],[Boxes]],"NA")</f>
        <v>10.967336683417086</v>
      </c>
      <c r="J3090" s="21" t="str">
        <f>IF(shipments[[#This Row],[Order_Status]] = "Delivered","Yes","No")</f>
        <v>No</v>
      </c>
      <c r="K3090" s="21" t="str">
        <f>TEXT(shipments[[#This Row],[Shipdate]],"MMMM")</f>
        <v>July</v>
      </c>
      <c r="L3090" s="21">
        <f>YEAR(shipments[[#This Row],[Shipdate]])</f>
        <v>2023</v>
      </c>
    </row>
    <row r="3091" spans="1:12" x14ac:dyDescent="0.3">
      <c r="A3091" t="s">
        <v>3095</v>
      </c>
      <c r="B3091" t="s">
        <v>7952</v>
      </c>
      <c r="C3091" t="s">
        <v>7932</v>
      </c>
      <c r="D3091" t="s">
        <v>7935</v>
      </c>
      <c r="E3091" s="1">
        <v>44946</v>
      </c>
      <c r="F3091" s="6">
        <v>3199.5</v>
      </c>
      <c r="G3091">
        <v>320</v>
      </c>
      <c r="H3091" t="s">
        <v>3</v>
      </c>
      <c r="I3091">
        <f>IF(shipments[[#This Row],[Boxes]]&gt;0,shipments[[#This Row],[Amount]]/shipments[[#This Row],[Boxes]],"NA")</f>
        <v>9.9984374999999996</v>
      </c>
      <c r="J3091" t="str">
        <f>IF(shipments[[#This Row],[Order_Status]] = "Delivered","Yes","No")</f>
        <v>Yes</v>
      </c>
      <c r="K3091" t="str">
        <f>TEXT(shipments[[#This Row],[Shipdate]],"MMMM")</f>
        <v>January</v>
      </c>
      <c r="L3091">
        <f>YEAR(shipments[[#This Row],[Shipdate]])</f>
        <v>2023</v>
      </c>
    </row>
    <row r="3092" spans="1:12" x14ac:dyDescent="0.3">
      <c r="A3092" t="s">
        <v>3096</v>
      </c>
      <c r="B3092" t="s">
        <v>7952</v>
      </c>
      <c r="C3092" t="s">
        <v>7932</v>
      </c>
      <c r="D3092" t="s">
        <v>7938</v>
      </c>
      <c r="E3092" s="1">
        <v>45072</v>
      </c>
      <c r="F3092" s="6">
        <v>24.75</v>
      </c>
      <c r="G3092">
        <v>3</v>
      </c>
      <c r="H3092" t="s">
        <v>3</v>
      </c>
      <c r="I3092">
        <f>IF(shipments[[#This Row],[Boxes]]&gt;0,shipments[[#This Row],[Amount]]/shipments[[#This Row],[Boxes]],"NA")</f>
        <v>8.25</v>
      </c>
      <c r="J3092" t="str">
        <f>IF(shipments[[#This Row],[Order_Status]] = "Delivered","Yes","No")</f>
        <v>Yes</v>
      </c>
      <c r="K3092" t="str">
        <f>TEXT(shipments[[#This Row],[Shipdate]],"MMMM")</f>
        <v>May</v>
      </c>
      <c r="L3092">
        <f>YEAR(shipments[[#This Row],[Shipdate]])</f>
        <v>2023</v>
      </c>
    </row>
    <row r="3093" spans="1:12" x14ac:dyDescent="0.3">
      <c r="A3093" t="s">
        <v>3097</v>
      </c>
      <c r="B3093" t="s">
        <v>7952</v>
      </c>
      <c r="C3093" t="s">
        <v>7933</v>
      </c>
      <c r="D3093" t="s">
        <v>7939</v>
      </c>
      <c r="E3093" s="1">
        <v>44967</v>
      </c>
      <c r="F3093" s="6">
        <v>11142</v>
      </c>
      <c r="G3093">
        <v>558</v>
      </c>
      <c r="H3093" t="s">
        <v>3</v>
      </c>
      <c r="I3093">
        <f>IF(shipments[[#This Row],[Boxes]]&gt;0,shipments[[#This Row],[Amount]]/shipments[[#This Row],[Boxes]],"NA")</f>
        <v>19.967741935483872</v>
      </c>
      <c r="J3093" t="str">
        <f>IF(shipments[[#This Row],[Order_Status]] = "Delivered","Yes","No")</f>
        <v>Yes</v>
      </c>
      <c r="K3093" t="str">
        <f>TEXT(shipments[[#This Row],[Shipdate]],"MMMM")</f>
        <v>February</v>
      </c>
      <c r="L3093">
        <f>YEAR(shipments[[#This Row],[Shipdate]])</f>
        <v>2023</v>
      </c>
    </row>
    <row r="3094" spans="1:12" x14ac:dyDescent="0.3">
      <c r="A3094" s="21" t="s">
        <v>3098</v>
      </c>
      <c r="B3094" s="21" t="s">
        <v>7952</v>
      </c>
      <c r="C3094" s="21" t="s">
        <v>7933</v>
      </c>
      <c r="D3094" s="21" t="s">
        <v>7934</v>
      </c>
      <c r="E3094" s="22">
        <v>45506</v>
      </c>
      <c r="F3094" s="23">
        <v>8185.5</v>
      </c>
      <c r="G3094" s="21">
        <v>390</v>
      </c>
      <c r="H3094" s="21" t="s">
        <v>9</v>
      </c>
      <c r="I3094" s="21">
        <f>IF(shipments[[#This Row],[Boxes]]&gt;0,shipments[[#This Row],[Amount]]/shipments[[#This Row],[Boxes]],"NA")</f>
        <v>20.988461538461539</v>
      </c>
      <c r="J3094" s="21" t="str">
        <f>IF(shipments[[#This Row],[Order_Status]] = "Delivered","Yes","No")</f>
        <v>No</v>
      </c>
      <c r="K3094" s="21" t="str">
        <f>TEXT(shipments[[#This Row],[Shipdate]],"MMMM")</f>
        <v>August</v>
      </c>
      <c r="L3094" s="21">
        <f>YEAR(shipments[[#This Row],[Shipdate]])</f>
        <v>2024</v>
      </c>
    </row>
    <row r="3095" spans="1:12" x14ac:dyDescent="0.3">
      <c r="A3095" t="s">
        <v>3099</v>
      </c>
      <c r="B3095" t="s">
        <v>7952</v>
      </c>
      <c r="C3095" t="s">
        <v>7933</v>
      </c>
      <c r="D3095" t="s">
        <v>7934</v>
      </c>
      <c r="E3095" s="1">
        <v>45365</v>
      </c>
      <c r="F3095" s="6">
        <v>9708.75</v>
      </c>
      <c r="G3095">
        <v>511</v>
      </c>
      <c r="H3095" t="s">
        <v>3</v>
      </c>
      <c r="I3095">
        <f>IF(shipments[[#This Row],[Boxes]]&gt;0,shipments[[#This Row],[Amount]]/shipments[[#This Row],[Boxes]],"NA")</f>
        <v>18.999510763209393</v>
      </c>
      <c r="J3095" t="str">
        <f>IF(shipments[[#This Row],[Order_Status]] = "Delivered","Yes","No")</f>
        <v>Yes</v>
      </c>
      <c r="K3095" t="str">
        <f>TEXT(shipments[[#This Row],[Shipdate]],"MMMM")</f>
        <v>March</v>
      </c>
      <c r="L3095">
        <f>YEAR(shipments[[#This Row],[Shipdate]])</f>
        <v>2024</v>
      </c>
    </row>
    <row r="3096" spans="1:12" x14ac:dyDescent="0.3">
      <c r="A3096" t="s">
        <v>3100</v>
      </c>
      <c r="B3096" t="s">
        <v>7952</v>
      </c>
      <c r="C3096" t="s">
        <v>7933</v>
      </c>
      <c r="D3096" t="s">
        <v>7937</v>
      </c>
      <c r="E3096" s="1">
        <v>45288</v>
      </c>
      <c r="F3096" s="6">
        <v>6777</v>
      </c>
      <c r="G3096">
        <v>309</v>
      </c>
      <c r="H3096" t="s">
        <v>3</v>
      </c>
      <c r="I3096">
        <f>IF(shipments[[#This Row],[Boxes]]&gt;0,shipments[[#This Row],[Amount]]/shipments[[#This Row],[Boxes]],"NA")</f>
        <v>21.932038834951456</v>
      </c>
      <c r="J3096" t="str">
        <f>IF(shipments[[#This Row],[Order_Status]] = "Delivered","Yes","No")</f>
        <v>Yes</v>
      </c>
      <c r="K3096" t="str">
        <f>TEXT(shipments[[#This Row],[Shipdate]],"MMMM")</f>
        <v>December</v>
      </c>
      <c r="L3096">
        <f>YEAR(shipments[[#This Row],[Shipdate]])</f>
        <v>2023</v>
      </c>
    </row>
    <row r="3097" spans="1:12" x14ac:dyDescent="0.3">
      <c r="A3097" t="s">
        <v>3101</v>
      </c>
      <c r="B3097" t="s">
        <v>7952</v>
      </c>
      <c r="C3097" t="s">
        <v>7912</v>
      </c>
      <c r="D3097" t="s">
        <v>7934</v>
      </c>
      <c r="E3097" s="1">
        <v>45404</v>
      </c>
      <c r="F3097" s="6">
        <v>3654</v>
      </c>
      <c r="G3097">
        <v>244</v>
      </c>
      <c r="H3097" t="s">
        <v>3</v>
      </c>
      <c r="I3097">
        <f>IF(shipments[[#This Row],[Boxes]]&gt;0,shipments[[#This Row],[Amount]]/shipments[[#This Row],[Boxes]],"NA")</f>
        <v>14.975409836065573</v>
      </c>
      <c r="J3097" t="str">
        <f>IF(shipments[[#This Row],[Order_Status]] = "Delivered","Yes","No")</f>
        <v>Yes</v>
      </c>
      <c r="K3097" t="str">
        <f>TEXT(shipments[[#This Row],[Shipdate]],"MMMM")</f>
        <v>April</v>
      </c>
      <c r="L3097">
        <f>YEAR(shipments[[#This Row],[Shipdate]])</f>
        <v>2024</v>
      </c>
    </row>
    <row r="3098" spans="1:12" x14ac:dyDescent="0.3">
      <c r="A3098" t="s">
        <v>3102</v>
      </c>
      <c r="B3098" t="s">
        <v>7952</v>
      </c>
      <c r="C3098" t="s">
        <v>7912</v>
      </c>
      <c r="D3098" t="s">
        <v>7935</v>
      </c>
      <c r="E3098" s="1">
        <v>45047</v>
      </c>
      <c r="F3098" s="6">
        <v>1122.75</v>
      </c>
      <c r="G3098">
        <v>75</v>
      </c>
      <c r="H3098" t="s">
        <v>3</v>
      </c>
      <c r="I3098">
        <f>IF(shipments[[#This Row],[Boxes]]&gt;0,shipments[[#This Row],[Amount]]/shipments[[#This Row],[Boxes]],"NA")</f>
        <v>14.97</v>
      </c>
      <c r="J3098" t="str">
        <f>IF(shipments[[#This Row],[Order_Status]] = "Delivered","Yes","No")</f>
        <v>Yes</v>
      </c>
      <c r="K3098" t="str">
        <f>TEXT(shipments[[#This Row],[Shipdate]],"MMMM")</f>
        <v>May</v>
      </c>
      <c r="L3098">
        <f>YEAR(shipments[[#This Row],[Shipdate]])</f>
        <v>2023</v>
      </c>
    </row>
    <row r="3099" spans="1:12" x14ac:dyDescent="0.3">
      <c r="A3099" t="s">
        <v>3103</v>
      </c>
      <c r="B3099" t="s">
        <v>7952</v>
      </c>
      <c r="C3099" t="s">
        <v>7912</v>
      </c>
      <c r="D3099" t="s">
        <v>7935</v>
      </c>
      <c r="E3099" s="1">
        <v>45056</v>
      </c>
      <c r="F3099" s="6">
        <v>1500.75</v>
      </c>
      <c r="G3099">
        <v>116</v>
      </c>
      <c r="H3099" t="s">
        <v>3</v>
      </c>
      <c r="I3099">
        <f>IF(shipments[[#This Row],[Boxes]]&gt;0,shipments[[#This Row],[Amount]]/shipments[[#This Row],[Boxes]],"NA")</f>
        <v>12.9375</v>
      </c>
      <c r="J3099" t="str">
        <f>IF(shipments[[#This Row],[Order_Status]] = "Delivered","Yes","No")</f>
        <v>Yes</v>
      </c>
      <c r="K3099" t="str">
        <f>TEXT(shipments[[#This Row],[Shipdate]],"MMMM")</f>
        <v>May</v>
      </c>
      <c r="L3099">
        <f>YEAR(shipments[[#This Row],[Shipdate]])</f>
        <v>2023</v>
      </c>
    </row>
    <row r="3100" spans="1:12" x14ac:dyDescent="0.3">
      <c r="A3100" t="s">
        <v>3104</v>
      </c>
      <c r="B3100" t="s">
        <v>7952</v>
      </c>
      <c r="C3100" t="s">
        <v>7912</v>
      </c>
      <c r="D3100" t="s">
        <v>7935</v>
      </c>
      <c r="E3100" s="1">
        <v>45159</v>
      </c>
      <c r="F3100" s="6">
        <v>1246.5</v>
      </c>
      <c r="G3100">
        <v>78</v>
      </c>
      <c r="H3100" t="s">
        <v>3</v>
      </c>
      <c r="I3100">
        <f>IF(shipments[[#This Row],[Boxes]]&gt;0,shipments[[#This Row],[Amount]]/shipments[[#This Row],[Boxes]],"NA")</f>
        <v>15.98076923076923</v>
      </c>
      <c r="J3100" t="str">
        <f>IF(shipments[[#This Row],[Order_Status]] = "Delivered","Yes","No")</f>
        <v>Yes</v>
      </c>
      <c r="K3100" t="str">
        <f>TEXT(shipments[[#This Row],[Shipdate]],"MMMM")</f>
        <v>August</v>
      </c>
      <c r="L3100">
        <f>YEAR(shipments[[#This Row],[Shipdate]])</f>
        <v>2023</v>
      </c>
    </row>
    <row r="3101" spans="1:12" x14ac:dyDescent="0.3">
      <c r="A3101" t="s">
        <v>3105</v>
      </c>
      <c r="B3101" t="s">
        <v>7952</v>
      </c>
      <c r="C3101" t="s">
        <v>7913</v>
      </c>
      <c r="D3101" t="s">
        <v>7935</v>
      </c>
      <c r="E3101" s="1">
        <v>45092</v>
      </c>
      <c r="F3101" s="6">
        <v>3327.75</v>
      </c>
      <c r="G3101">
        <v>196</v>
      </c>
      <c r="H3101" t="s">
        <v>3</v>
      </c>
      <c r="I3101">
        <f>IF(shipments[[#This Row],[Boxes]]&gt;0,shipments[[#This Row],[Amount]]/shipments[[#This Row],[Boxes]],"NA")</f>
        <v>16.978316326530614</v>
      </c>
      <c r="J3101" t="str">
        <f>IF(shipments[[#This Row],[Order_Status]] = "Delivered","Yes","No")</f>
        <v>Yes</v>
      </c>
      <c r="K3101" t="str">
        <f>TEXT(shipments[[#This Row],[Shipdate]],"MMMM")</f>
        <v>June</v>
      </c>
      <c r="L3101">
        <f>YEAR(shipments[[#This Row],[Shipdate]])</f>
        <v>2023</v>
      </c>
    </row>
    <row r="3102" spans="1:12" x14ac:dyDescent="0.3">
      <c r="A3102" t="s">
        <v>3106</v>
      </c>
      <c r="B3102" t="s">
        <v>7952</v>
      </c>
      <c r="C3102" t="s">
        <v>7914</v>
      </c>
      <c r="D3102" t="s">
        <v>7938</v>
      </c>
      <c r="E3102" s="1">
        <v>44979</v>
      </c>
      <c r="F3102" s="6">
        <v>2841.75</v>
      </c>
      <c r="G3102">
        <v>316</v>
      </c>
      <c r="H3102" t="s">
        <v>3</v>
      </c>
      <c r="I3102">
        <f>IF(shipments[[#This Row],[Boxes]]&gt;0,shipments[[#This Row],[Amount]]/shipments[[#This Row],[Boxes]],"NA")</f>
        <v>8.9928797468354436</v>
      </c>
      <c r="J3102" t="str">
        <f>IF(shipments[[#This Row],[Order_Status]] = "Delivered","Yes","No")</f>
        <v>Yes</v>
      </c>
      <c r="K3102" t="str">
        <f>TEXT(shipments[[#This Row],[Shipdate]],"MMMM")</f>
        <v>February</v>
      </c>
      <c r="L3102">
        <f>YEAR(shipments[[#This Row],[Shipdate]])</f>
        <v>2023</v>
      </c>
    </row>
    <row r="3103" spans="1:12" x14ac:dyDescent="0.3">
      <c r="A3103" s="21" t="s">
        <v>3107</v>
      </c>
      <c r="B3103" s="21" t="s">
        <v>7952</v>
      </c>
      <c r="C3103" s="21" t="s">
        <v>7915</v>
      </c>
      <c r="D3103" s="21" t="s">
        <v>7935</v>
      </c>
      <c r="E3103" s="22">
        <v>45517</v>
      </c>
      <c r="F3103" s="23">
        <v>2319.75</v>
      </c>
      <c r="G3103" s="21">
        <v>332</v>
      </c>
      <c r="H3103" s="21" t="s">
        <v>9</v>
      </c>
      <c r="I3103" s="21">
        <f>IF(shipments[[#This Row],[Boxes]]&gt;0,shipments[[#This Row],[Amount]]/shipments[[#This Row],[Boxes]],"NA")</f>
        <v>6.9871987951807233</v>
      </c>
      <c r="J3103" s="21" t="str">
        <f>IF(shipments[[#This Row],[Order_Status]] = "Delivered","Yes","No")</f>
        <v>No</v>
      </c>
      <c r="K3103" s="21" t="str">
        <f>TEXT(shipments[[#This Row],[Shipdate]],"MMMM")</f>
        <v>August</v>
      </c>
      <c r="L3103" s="21">
        <f>YEAR(shipments[[#This Row],[Shipdate]])</f>
        <v>2024</v>
      </c>
    </row>
    <row r="3104" spans="1:12" x14ac:dyDescent="0.3">
      <c r="A3104" t="s">
        <v>3108</v>
      </c>
      <c r="B3104" t="s">
        <v>7952</v>
      </c>
      <c r="C3104" t="s">
        <v>7915</v>
      </c>
      <c r="D3104" t="s">
        <v>7935</v>
      </c>
      <c r="E3104" s="1">
        <v>45126</v>
      </c>
      <c r="F3104" s="6">
        <v>6603.75</v>
      </c>
      <c r="G3104">
        <v>826</v>
      </c>
      <c r="H3104" t="s">
        <v>3</v>
      </c>
      <c r="I3104">
        <f>IF(shipments[[#This Row],[Boxes]]&gt;0,shipments[[#This Row],[Amount]]/shipments[[#This Row],[Boxes]],"NA")</f>
        <v>7.9948547215496371</v>
      </c>
      <c r="J3104" t="str">
        <f>IF(shipments[[#This Row],[Order_Status]] = "Delivered","Yes","No")</f>
        <v>Yes</v>
      </c>
      <c r="K3104" t="str">
        <f>TEXT(shipments[[#This Row],[Shipdate]],"MMMM")</f>
        <v>July</v>
      </c>
      <c r="L3104">
        <f>YEAR(shipments[[#This Row],[Shipdate]])</f>
        <v>2023</v>
      </c>
    </row>
    <row r="3105" spans="1:12" x14ac:dyDescent="0.3">
      <c r="A3105" t="s">
        <v>3109</v>
      </c>
      <c r="B3105" t="s">
        <v>7952</v>
      </c>
      <c r="C3105" t="s">
        <v>7915</v>
      </c>
      <c r="D3105" t="s">
        <v>7938</v>
      </c>
      <c r="E3105" s="1">
        <v>45118</v>
      </c>
      <c r="F3105" s="6">
        <v>3669.75</v>
      </c>
      <c r="G3105">
        <v>525</v>
      </c>
      <c r="H3105" t="s">
        <v>3</v>
      </c>
      <c r="I3105">
        <f>IF(shipments[[#This Row],[Boxes]]&gt;0,shipments[[#This Row],[Amount]]/shipments[[#This Row],[Boxes]],"NA")</f>
        <v>6.99</v>
      </c>
      <c r="J3105" t="str">
        <f>IF(shipments[[#This Row],[Order_Status]] = "Delivered","Yes","No")</f>
        <v>Yes</v>
      </c>
      <c r="K3105" t="str">
        <f>TEXT(shipments[[#This Row],[Shipdate]],"MMMM")</f>
        <v>July</v>
      </c>
      <c r="L3105">
        <f>YEAR(shipments[[#This Row],[Shipdate]])</f>
        <v>2023</v>
      </c>
    </row>
    <row r="3106" spans="1:12" x14ac:dyDescent="0.3">
      <c r="A3106" s="21" t="s">
        <v>3110</v>
      </c>
      <c r="B3106" s="21" t="s">
        <v>7952</v>
      </c>
      <c r="C3106" s="21" t="s">
        <v>7915</v>
      </c>
      <c r="D3106" s="21" t="s">
        <v>7939</v>
      </c>
      <c r="E3106" s="22">
        <v>45552</v>
      </c>
      <c r="F3106" s="23">
        <v>848.25</v>
      </c>
      <c r="G3106" s="21">
        <v>122</v>
      </c>
      <c r="H3106" s="21" t="s">
        <v>16</v>
      </c>
      <c r="I3106" s="21">
        <f>IF(shipments[[#This Row],[Boxes]]&gt;0,shipments[[#This Row],[Amount]]/shipments[[#This Row],[Boxes]],"NA")</f>
        <v>6.9528688524590168</v>
      </c>
      <c r="J3106" s="21" t="str">
        <f>IF(shipments[[#This Row],[Order_Status]] = "Delivered","Yes","No")</f>
        <v>No</v>
      </c>
      <c r="K3106" s="21" t="str">
        <f>TEXT(shipments[[#This Row],[Shipdate]],"MMMM")</f>
        <v>September</v>
      </c>
      <c r="L3106" s="21">
        <f>YEAR(shipments[[#This Row],[Shipdate]])</f>
        <v>2024</v>
      </c>
    </row>
    <row r="3107" spans="1:12" x14ac:dyDescent="0.3">
      <c r="A3107" t="s">
        <v>3111</v>
      </c>
      <c r="B3107" t="s">
        <v>7952</v>
      </c>
      <c r="C3107" t="s">
        <v>7916</v>
      </c>
      <c r="D3107" t="s">
        <v>7934</v>
      </c>
      <c r="E3107" s="1">
        <v>44965</v>
      </c>
      <c r="F3107" s="6">
        <v>2709</v>
      </c>
      <c r="G3107">
        <v>339</v>
      </c>
      <c r="H3107" t="s">
        <v>3</v>
      </c>
      <c r="I3107">
        <f>IF(shipments[[#This Row],[Boxes]]&gt;0,shipments[[#This Row],[Amount]]/shipments[[#This Row],[Boxes]],"NA")</f>
        <v>7.9911504424778759</v>
      </c>
      <c r="J3107" t="str">
        <f>IF(shipments[[#This Row],[Order_Status]] = "Delivered","Yes","No")</f>
        <v>Yes</v>
      </c>
      <c r="K3107" t="str">
        <f>TEXT(shipments[[#This Row],[Shipdate]],"MMMM")</f>
        <v>February</v>
      </c>
      <c r="L3107">
        <f>YEAR(shipments[[#This Row],[Shipdate]])</f>
        <v>2023</v>
      </c>
    </row>
    <row r="3108" spans="1:12" x14ac:dyDescent="0.3">
      <c r="A3108" t="s">
        <v>3112</v>
      </c>
      <c r="B3108" t="s">
        <v>7952</v>
      </c>
      <c r="C3108" t="s">
        <v>7916</v>
      </c>
      <c r="D3108" t="s">
        <v>7938</v>
      </c>
      <c r="E3108" s="1">
        <v>45127</v>
      </c>
      <c r="F3108" s="6">
        <v>486</v>
      </c>
      <c r="G3108">
        <v>70</v>
      </c>
      <c r="H3108" t="s">
        <v>3</v>
      </c>
      <c r="I3108">
        <f>IF(shipments[[#This Row],[Boxes]]&gt;0,shipments[[#This Row],[Amount]]/shipments[[#This Row],[Boxes]],"NA")</f>
        <v>6.9428571428571431</v>
      </c>
      <c r="J3108" t="str">
        <f>IF(shipments[[#This Row],[Order_Status]] = "Delivered","Yes","No")</f>
        <v>Yes</v>
      </c>
      <c r="K3108" t="str">
        <f>TEXT(shipments[[#This Row],[Shipdate]],"MMMM")</f>
        <v>July</v>
      </c>
      <c r="L3108">
        <f>YEAR(shipments[[#This Row],[Shipdate]])</f>
        <v>2023</v>
      </c>
    </row>
    <row r="3109" spans="1:12" x14ac:dyDescent="0.3">
      <c r="A3109" t="s">
        <v>3113</v>
      </c>
      <c r="B3109" t="s">
        <v>7952</v>
      </c>
      <c r="C3109" t="s">
        <v>7916</v>
      </c>
      <c r="D3109" t="s">
        <v>7938</v>
      </c>
      <c r="E3109" s="1">
        <v>44942</v>
      </c>
      <c r="F3109" s="6">
        <v>3820.5</v>
      </c>
      <c r="G3109">
        <v>765</v>
      </c>
      <c r="H3109" t="s">
        <v>3</v>
      </c>
      <c r="I3109">
        <f>IF(shipments[[#This Row],[Boxes]]&gt;0,shipments[[#This Row],[Amount]]/shipments[[#This Row],[Boxes]],"NA")</f>
        <v>4.9941176470588236</v>
      </c>
      <c r="J3109" t="str">
        <f>IF(shipments[[#This Row],[Order_Status]] = "Delivered","Yes","No")</f>
        <v>Yes</v>
      </c>
      <c r="K3109" t="str">
        <f>TEXT(shipments[[#This Row],[Shipdate]],"MMMM")</f>
        <v>January</v>
      </c>
      <c r="L3109">
        <f>YEAR(shipments[[#This Row],[Shipdate]])</f>
        <v>2023</v>
      </c>
    </row>
    <row r="3110" spans="1:12" x14ac:dyDescent="0.3">
      <c r="A3110" t="s">
        <v>3114</v>
      </c>
      <c r="B3110" t="s">
        <v>7952</v>
      </c>
      <c r="C3110" t="s">
        <v>7916</v>
      </c>
      <c r="D3110" t="s">
        <v>7939</v>
      </c>
      <c r="E3110" s="1">
        <v>45450</v>
      </c>
      <c r="F3110" s="6">
        <v>4369.5</v>
      </c>
      <c r="G3110">
        <v>486</v>
      </c>
      <c r="H3110" t="s">
        <v>3</v>
      </c>
      <c r="I3110">
        <f>IF(shipments[[#This Row],[Boxes]]&gt;0,shipments[[#This Row],[Amount]]/shipments[[#This Row],[Boxes]],"NA")</f>
        <v>8.9907407407407405</v>
      </c>
      <c r="J3110" t="str">
        <f>IF(shipments[[#This Row],[Order_Status]] = "Delivered","Yes","No")</f>
        <v>Yes</v>
      </c>
      <c r="K3110" t="str">
        <f>TEXT(shipments[[#This Row],[Shipdate]],"MMMM")</f>
        <v>June</v>
      </c>
      <c r="L3110">
        <f>YEAR(shipments[[#This Row],[Shipdate]])</f>
        <v>2024</v>
      </c>
    </row>
    <row r="3111" spans="1:12" x14ac:dyDescent="0.3">
      <c r="A3111" t="s">
        <v>3115</v>
      </c>
      <c r="B3111" t="s">
        <v>7952</v>
      </c>
      <c r="C3111" t="s">
        <v>7918</v>
      </c>
      <c r="D3111" t="s">
        <v>7935</v>
      </c>
      <c r="E3111" s="1">
        <v>45043</v>
      </c>
      <c r="F3111" s="6">
        <v>4848.75</v>
      </c>
      <c r="G3111">
        <v>180</v>
      </c>
      <c r="H3111" t="s">
        <v>3</v>
      </c>
      <c r="I3111">
        <f>IF(shipments[[#This Row],[Boxes]]&gt;0,shipments[[#This Row],[Amount]]/shipments[[#This Row],[Boxes]],"NA")</f>
        <v>26.9375</v>
      </c>
      <c r="J3111" t="str">
        <f>IF(shipments[[#This Row],[Order_Status]] = "Delivered","Yes","No")</f>
        <v>Yes</v>
      </c>
      <c r="K3111" t="str">
        <f>TEXT(shipments[[#This Row],[Shipdate]],"MMMM")</f>
        <v>April</v>
      </c>
      <c r="L3111">
        <f>YEAR(shipments[[#This Row],[Shipdate]])</f>
        <v>2023</v>
      </c>
    </row>
    <row r="3112" spans="1:12" x14ac:dyDescent="0.3">
      <c r="A3112" t="s">
        <v>3116</v>
      </c>
      <c r="B3112" t="s">
        <v>7952</v>
      </c>
      <c r="C3112" t="s">
        <v>7918</v>
      </c>
      <c r="D3112" t="s">
        <v>7939</v>
      </c>
      <c r="E3112" s="1">
        <v>45211</v>
      </c>
      <c r="F3112" s="6">
        <v>5402.25</v>
      </c>
      <c r="G3112">
        <v>226</v>
      </c>
      <c r="H3112" t="s">
        <v>3</v>
      </c>
      <c r="I3112">
        <f>IF(shipments[[#This Row],[Boxes]]&gt;0,shipments[[#This Row],[Amount]]/shipments[[#This Row],[Boxes]],"NA")</f>
        <v>23.903761061946902</v>
      </c>
      <c r="J3112" t="str">
        <f>IF(shipments[[#This Row],[Order_Status]] = "Delivered","Yes","No")</f>
        <v>Yes</v>
      </c>
      <c r="K3112" t="str">
        <f>TEXT(shipments[[#This Row],[Shipdate]],"MMMM")</f>
        <v>October</v>
      </c>
      <c r="L3112">
        <f>YEAR(shipments[[#This Row],[Shipdate]])</f>
        <v>2023</v>
      </c>
    </row>
    <row r="3113" spans="1:12" x14ac:dyDescent="0.3">
      <c r="A3113" s="21" t="s">
        <v>3117</v>
      </c>
      <c r="B3113" s="21" t="s">
        <v>7952</v>
      </c>
      <c r="C3113" s="21" t="s">
        <v>7921</v>
      </c>
      <c r="D3113" s="21" t="s">
        <v>7939</v>
      </c>
      <c r="E3113" s="22">
        <v>45498</v>
      </c>
      <c r="F3113" s="23">
        <v>8781.75</v>
      </c>
      <c r="G3113" s="21">
        <v>549</v>
      </c>
      <c r="H3113" s="21" t="s">
        <v>9</v>
      </c>
      <c r="I3113" s="21">
        <f>IF(shipments[[#This Row],[Boxes]]&gt;0,shipments[[#This Row],[Amount]]/shipments[[#This Row],[Boxes]],"NA")</f>
        <v>15.995901639344263</v>
      </c>
      <c r="J3113" s="21" t="str">
        <f>IF(shipments[[#This Row],[Order_Status]] = "Delivered","Yes","No")</f>
        <v>No</v>
      </c>
      <c r="K3113" s="21" t="str">
        <f>TEXT(shipments[[#This Row],[Shipdate]],"MMMM")</f>
        <v>July</v>
      </c>
      <c r="L3113" s="21">
        <f>YEAR(shipments[[#This Row],[Shipdate]])</f>
        <v>2024</v>
      </c>
    </row>
    <row r="3114" spans="1:12" x14ac:dyDescent="0.3">
      <c r="A3114" t="s">
        <v>3118</v>
      </c>
      <c r="B3114" t="s">
        <v>7952</v>
      </c>
      <c r="C3114" t="s">
        <v>7921</v>
      </c>
      <c r="D3114" t="s">
        <v>7936</v>
      </c>
      <c r="E3114" s="1">
        <v>45363</v>
      </c>
      <c r="F3114" s="6">
        <v>10698.75</v>
      </c>
      <c r="G3114">
        <v>892</v>
      </c>
      <c r="H3114" t="s">
        <v>3</v>
      </c>
      <c r="I3114">
        <f>IF(shipments[[#This Row],[Boxes]]&gt;0,shipments[[#This Row],[Amount]]/shipments[[#This Row],[Boxes]],"NA")</f>
        <v>11.994114349775785</v>
      </c>
      <c r="J3114" t="str">
        <f>IF(shipments[[#This Row],[Order_Status]] = "Delivered","Yes","No")</f>
        <v>Yes</v>
      </c>
      <c r="K3114" t="str">
        <f>TEXT(shipments[[#This Row],[Shipdate]],"MMMM")</f>
        <v>March</v>
      </c>
      <c r="L3114">
        <f>YEAR(shipments[[#This Row],[Shipdate]])</f>
        <v>2024</v>
      </c>
    </row>
    <row r="3115" spans="1:12" x14ac:dyDescent="0.3">
      <c r="A3115" s="21" t="s">
        <v>3119</v>
      </c>
      <c r="B3115" s="21" t="s">
        <v>7952</v>
      </c>
      <c r="C3115" s="21" t="s">
        <v>7921</v>
      </c>
      <c r="D3115" s="21" t="s">
        <v>7939</v>
      </c>
      <c r="E3115" s="22">
        <v>45548</v>
      </c>
      <c r="F3115" s="23">
        <v>4680</v>
      </c>
      <c r="G3115" s="21">
        <v>312</v>
      </c>
      <c r="H3115" s="21" t="s">
        <v>16</v>
      </c>
      <c r="I3115" s="21">
        <f>IF(shipments[[#This Row],[Boxes]]&gt;0,shipments[[#This Row],[Amount]]/shipments[[#This Row],[Boxes]],"NA")</f>
        <v>15</v>
      </c>
      <c r="J3115" s="21" t="str">
        <f>IF(shipments[[#This Row],[Order_Status]] = "Delivered","Yes","No")</f>
        <v>No</v>
      </c>
      <c r="K3115" s="21" t="str">
        <f>TEXT(shipments[[#This Row],[Shipdate]],"MMMM")</f>
        <v>September</v>
      </c>
      <c r="L3115" s="21">
        <f>YEAR(shipments[[#This Row],[Shipdate]])</f>
        <v>2024</v>
      </c>
    </row>
    <row r="3116" spans="1:12" x14ac:dyDescent="0.3">
      <c r="A3116" t="s">
        <v>3120</v>
      </c>
      <c r="B3116" t="s">
        <v>7952</v>
      </c>
      <c r="C3116" t="s">
        <v>7922</v>
      </c>
      <c r="D3116" t="s">
        <v>7939</v>
      </c>
      <c r="E3116" s="1">
        <v>45149</v>
      </c>
      <c r="F3116" s="6">
        <v>5463</v>
      </c>
      <c r="G3116">
        <v>274</v>
      </c>
      <c r="H3116" t="s">
        <v>3</v>
      </c>
      <c r="I3116">
        <f>IF(shipments[[#This Row],[Boxes]]&gt;0,shipments[[#This Row],[Amount]]/shipments[[#This Row],[Boxes]],"NA")</f>
        <v>19.937956204379564</v>
      </c>
      <c r="J3116" t="str">
        <f>IF(shipments[[#This Row],[Order_Status]] = "Delivered","Yes","No")</f>
        <v>Yes</v>
      </c>
      <c r="K3116" t="str">
        <f>TEXT(shipments[[#This Row],[Shipdate]],"MMMM")</f>
        <v>August</v>
      </c>
      <c r="L3116">
        <f>YEAR(shipments[[#This Row],[Shipdate]])</f>
        <v>2023</v>
      </c>
    </row>
    <row r="3117" spans="1:12" x14ac:dyDescent="0.3">
      <c r="A3117" t="s">
        <v>3121</v>
      </c>
      <c r="B3117" t="s">
        <v>7952</v>
      </c>
      <c r="C3117" t="s">
        <v>7923</v>
      </c>
      <c r="D3117" t="s">
        <v>7935</v>
      </c>
      <c r="E3117" s="1">
        <v>45048</v>
      </c>
      <c r="F3117" s="6">
        <v>9290.25</v>
      </c>
      <c r="G3117">
        <v>581</v>
      </c>
      <c r="H3117" t="s">
        <v>3</v>
      </c>
      <c r="I3117">
        <f>IF(shipments[[#This Row],[Boxes]]&gt;0,shipments[[#This Row],[Amount]]/shipments[[#This Row],[Boxes]],"NA")</f>
        <v>15.990103270223752</v>
      </c>
      <c r="J3117" t="str">
        <f>IF(shipments[[#This Row],[Order_Status]] = "Delivered","Yes","No")</f>
        <v>Yes</v>
      </c>
      <c r="K3117" t="str">
        <f>TEXT(shipments[[#This Row],[Shipdate]],"MMMM")</f>
        <v>May</v>
      </c>
      <c r="L3117">
        <f>YEAR(shipments[[#This Row],[Shipdate]])</f>
        <v>2023</v>
      </c>
    </row>
    <row r="3118" spans="1:12" x14ac:dyDescent="0.3">
      <c r="A3118" t="s">
        <v>3122</v>
      </c>
      <c r="B3118" t="s">
        <v>7952</v>
      </c>
      <c r="C3118" t="s">
        <v>7923</v>
      </c>
      <c r="D3118" t="s">
        <v>7935</v>
      </c>
      <c r="E3118" s="1">
        <v>45313</v>
      </c>
      <c r="F3118" s="6">
        <v>12759.75</v>
      </c>
      <c r="G3118">
        <v>851</v>
      </c>
      <c r="H3118" t="s">
        <v>3</v>
      </c>
      <c r="I3118">
        <f>IF(shipments[[#This Row],[Boxes]]&gt;0,shipments[[#This Row],[Amount]]/shipments[[#This Row],[Boxes]],"NA")</f>
        <v>14.993830787309049</v>
      </c>
      <c r="J3118" t="str">
        <f>IF(shipments[[#This Row],[Order_Status]] = "Delivered","Yes","No")</f>
        <v>Yes</v>
      </c>
      <c r="K3118" t="str">
        <f>TEXT(shipments[[#This Row],[Shipdate]],"MMMM")</f>
        <v>January</v>
      </c>
      <c r="L3118">
        <f>YEAR(shipments[[#This Row],[Shipdate]])</f>
        <v>2024</v>
      </c>
    </row>
    <row r="3119" spans="1:12" x14ac:dyDescent="0.3">
      <c r="A3119" t="s">
        <v>3123</v>
      </c>
      <c r="B3119" t="s">
        <v>7952</v>
      </c>
      <c r="C3119" t="s">
        <v>7923</v>
      </c>
      <c r="D3119" t="s">
        <v>7934</v>
      </c>
      <c r="E3119" s="1">
        <v>44949</v>
      </c>
      <c r="F3119" s="6">
        <v>2360.25</v>
      </c>
      <c r="G3119">
        <v>148</v>
      </c>
      <c r="H3119" t="s">
        <v>3</v>
      </c>
      <c r="I3119">
        <f>IF(shipments[[#This Row],[Boxes]]&gt;0,shipments[[#This Row],[Amount]]/shipments[[#This Row],[Boxes]],"NA")</f>
        <v>15.947635135135135</v>
      </c>
      <c r="J3119" t="str">
        <f>IF(shipments[[#This Row],[Order_Status]] = "Delivered","Yes","No")</f>
        <v>Yes</v>
      </c>
      <c r="K3119" t="str">
        <f>TEXT(shipments[[#This Row],[Shipdate]],"MMMM")</f>
        <v>January</v>
      </c>
      <c r="L3119">
        <f>YEAR(shipments[[#This Row],[Shipdate]])</f>
        <v>2023</v>
      </c>
    </row>
    <row r="3120" spans="1:12" x14ac:dyDescent="0.3">
      <c r="A3120" s="21" t="s">
        <v>3124</v>
      </c>
      <c r="B3120" s="21" t="s">
        <v>7952</v>
      </c>
      <c r="C3120" s="21" t="s">
        <v>7924</v>
      </c>
      <c r="D3120" s="21" t="s">
        <v>7939</v>
      </c>
      <c r="E3120" s="22">
        <v>45509</v>
      </c>
      <c r="F3120" s="23">
        <v>4576.5</v>
      </c>
      <c r="G3120" s="21">
        <v>509</v>
      </c>
      <c r="H3120" s="21" t="s">
        <v>9</v>
      </c>
      <c r="I3120" s="21">
        <f>IF(shipments[[#This Row],[Boxes]]&gt;0,shipments[[#This Row],[Amount]]/shipments[[#This Row],[Boxes]],"NA")</f>
        <v>8.9911591355599221</v>
      </c>
      <c r="J3120" s="21" t="str">
        <f>IF(shipments[[#This Row],[Order_Status]] = "Delivered","Yes","No")</f>
        <v>No</v>
      </c>
      <c r="K3120" s="21" t="str">
        <f>TEXT(shipments[[#This Row],[Shipdate]],"MMMM")</f>
        <v>August</v>
      </c>
      <c r="L3120" s="21">
        <f>YEAR(shipments[[#This Row],[Shipdate]])</f>
        <v>2024</v>
      </c>
    </row>
    <row r="3121" spans="1:12" x14ac:dyDescent="0.3">
      <c r="A3121" s="21" t="s">
        <v>3125</v>
      </c>
      <c r="B3121" s="21" t="s">
        <v>7952</v>
      </c>
      <c r="C3121" s="21" t="s">
        <v>7924</v>
      </c>
      <c r="D3121" s="21" t="s">
        <v>7939</v>
      </c>
      <c r="E3121" s="22">
        <v>45519</v>
      </c>
      <c r="F3121" s="23">
        <v>3521.25</v>
      </c>
      <c r="G3121" s="21">
        <v>441</v>
      </c>
      <c r="H3121" s="21" t="s">
        <v>9</v>
      </c>
      <c r="I3121" s="21">
        <f>IF(shipments[[#This Row],[Boxes]]&gt;0,shipments[[#This Row],[Amount]]/shipments[[#This Row],[Boxes]],"NA")</f>
        <v>7.9846938775510203</v>
      </c>
      <c r="J3121" s="21" t="str">
        <f>IF(shipments[[#This Row],[Order_Status]] = "Delivered","Yes","No")</f>
        <v>No</v>
      </c>
      <c r="K3121" s="21" t="str">
        <f>TEXT(shipments[[#This Row],[Shipdate]],"MMMM")</f>
        <v>August</v>
      </c>
      <c r="L3121" s="21">
        <f>YEAR(shipments[[#This Row],[Shipdate]])</f>
        <v>2024</v>
      </c>
    </row>
    <row r="3122" spans="1:12" x14ac:dyDescent="0.3">
      <c r="A3122" t="s">
        <v>3126</v>
      </c>
      <c r="B3122" t="s">
        <v>7952</v>
      </c>
      <c r="C3122" t="s">
        <v>7924</v>
      </c>
      <c r="D3122" t="s">
        <v>7935</v>
      </c>
      <c r="E3122" s="1">
        <v>44960</v>
      </c>
      <c r="F3122" s="6">
        <v>7015.5</v>
      </c>
      <c r="G3122">
        <v>1003</v>
      </c>
      <c r="H3122" t="s">
        <v>3</v>
      </c>
      <c r="I3122">
        <f>IF(shipments[[#This Row],[Boxes]]&gt;0,shipments[[#This Row],[Amount]]/shipments[[#This Row],[Boxes]],"NA")</f>
        <v>6.9945164506480557</v>
      </c>
      <c r="J3122" t="str">
        <f>IF(shipments[[#This Row],[Order_Status]] = "Delivered","Yes","No")</f>
        <v>Yes</v>
      </c>
      <c r="K3122" t="str">
        <f>TEXT(shipments[[#This Row],[Shipdate]],"MMMM")</f>
        <v>February</v>
      </c>
      <c r="L3122">
        <f>YEAR(shipments[[#This Row],[Shipdate]])</f>
        <v>2023</v>
      </c>
    </row>
    <row r="3123" spans="1:12" x14ac:dyDescent="0.3">
      <c r="A3123" s="21" t="s">
        <v>3127</v>
      </c>
      <c r="B3123" s="21" t="s">
        <v>7952</v>
      </c>
      <c r="C3123" s="21" t="s">
        <v>7924</v>
      </c>
      <c r="D3123" s="21" t="s">
        <v>7937</v>
      </c>
      <c r="E3123" s="22">
        <v>45111</v>
      </c>
      <c r="F3123" s="23">
        <v>6320.25</v>
      </c>
      <c r="G3123" s="21">
        <v>791</v>
      </c>
      <c r="H3123" s="21" t="s">
        <v>25</v>
      </c>
      <c r="I3123" s="21">
        <f>IF(shipments[[#This Row],[Boxes]]&gt;0,shipments[[#This Row],[Amount]]/shipments[[#This Row],[Boxes]],"NA")</f>
        <v>7.990202275600506</v>
      </c>
      <c r="J3123" s="21" t="str">
        <f>IF(shipments[[#This Row],[Order_Status]] = "Delivered","Yes","No")</f>
        <v>No</v>
      </c>
      <c r="K3123" s="21" t="str">
        <f>TEXT(shipments[[#This Row],[Shipdate]],"MMMM")</f>
        <v>July</v>
      </c>
      <c r="L3123" s="21">
        <f>YEAR(shipments[[#This Row],[Shipdate]])</f>
        <v>2023</v>
      </c>
    </row>
    <row r="3124" spans="1:12" x14ac:dyDescent="0.3">
      <c r="A3124" s="21" t="s">
        <v>3128</v>
      </c>
      <c r="B3124" s="21" t="s">
        <v>7952</v>
      </c>
      <c r="C3124" s="21" t="s">
        <v>7924</v>
      </c>
      <c r="D3124" s="21" t="s">
        <v>7939</v>
      </c>
      <c r="E3124" s="22">
        <v>45523</v>
      </c>
      <c r="F3124" s="23">
        <v>5019.75</v>
      </c>
      <c r="G3124" s="21">
        <v>837</v>
      </c>
      <c r="H3124" s="21" t="s">
        <v>9</v>
      </c>
      <c r="I3124" s="21">
        <f>IF(shipments[[#This Row],[Boxes]]&gt;0,shipments[[#This Row],[Amount]]/shipments[[#This Row],[Boxes]],"NA")</f>
        <v>5.997311827956989</v>
      </c>
      <c r="J3124" s="21" t="str">
        <f>IF(shipments[[#This Row],[Order_Status]] = "Delivered","Yes","No")</f>
        <v>No</v>
      </c>
      <c r="K3124" s="21" t="str">
        <f>TEXT(shipments[[#This Row],[Shipdate]],"MMMM")</f>
        <v>August</v>
      </c>
      <c r="L3124" s="21">
        <f>YEAR(shipments[[#This Row],[Shipdate]])</f>
        <v>2024</v>
      </c>
    </row>
    <row r="3125" spans="1:12" x14ac:dyDescent="0.3">
      <c r="A3125" t="s">
        <v>3129</v>
      </c>
      <c r="B3125" t="s">
        <v>7952</v>
      </c>
      <c r="C3125" t="s">
        <v>7924</v>
      </c>
      <c r="D3125" t="s">
        <v>7934</v>
      </c>
      <c r="E3125" s="1">
        <v>45469</v>
      </c>
      <c r="F3125" s="6">
        <v>3494.25</v>
      </c>
      <c r="G3125">
        <v>437</v>
      </c>
      <c r="H3125" t="s">
        <v>3</v>
      </c>
      <c r="I3125">
        <f>IF(shipments[[#This Row],[Boxes]]&gt;0,shipments[[#This Row],[Amount]]/shipments[[#This Row],[Boxes]],"NA")</f>
        <v>7.9959954233409611</v>
      </c>
      <c r="J3125" t="str">
        <f>IF(shipments[[#This Row],[Order_Status]] = "Delivered","Yes","No")</f>
        <v>Yes</v>
      </c>
      <c r="K3125" t="str">
        <f>TEXT(shipments[[#This Row],[Shipdate]],"MMMM")</f>
        <v>June</v>
      </c>
      <c r="L3125">
        <f>YEAR(shipments[[#This Row],[Shipdate]])</f>
        <v>2024</v>
      </c>
    </row>
    <row r="3126" spans="1:12" x14ac:dyDescent="0.3">
      <c r="A3126" t="s">
        <v>3130</v>
      </c>
      <c r="B3126" t="s">
        <v>7952</v>
      </c>
      <c r="C3126" t="s">
        <v>7924</v>
      </c>
      <c r="D3126" t="s">
        <v>7934</v>
      </c>
      <c r="E3126" s="1">
        <v>45175</v>
      </c>
      <c r="F3126" s="6">
        <v>2702.25</v>
      </c>
      <c r="G3126">
        <v>338</v>
      </c>
      <c r="H3126" t="s">
        <v>3</v>
      </c>
      <c r="I3126">
        <f>IF(shipments[[#This Row],[Boxes]]&gt;0,shipments[[#This Row],[Amount]]/shipments[[#This Row],[Boxes]],"NA")</f>
        <v>7.9948224852071004</v>
      </c>
      <c r="J3126" t="str">
        <f>IF(shipments[[#This Row],[Order_Status]] = "Delivered","Yes","No")</f>
        <v>Yes</v>
      </c>
      <c r="K3126" t="str">
        <f>TEXT(shipments[[#This Row],[Shipdate]],"MMMM")</f>
        <v>September</v>
      </c>
      <c r="L3126">
        <f>YEAR(shipments[[#This Row],[Shipdate]])</f>
        <v>2023</v>
      </c>
    </row>
    <row r="3127" spans="1:12" x14ac:dyDescent="0.3">
      <c r="A3127" t="s">
        <v>3131</v>
      </c>
      <c r="B3127" t="s">
        <v>7952</v>
      </c>
      <c r="C3127" t="s">
        <v>7924</v>
      </c>
      <c r="D3127" t="s">
        <v>7934</v>
      </c>
      <c r="E3127" s="1">
        <v>44977</v>
      </c>
      <c r="F3127" s="6">
        <v>398.25</v>
      </c>
      <c r="G3127">
        <v>57</v>
      </c>
      <c r="H3127" t="s">
        <v>3</v>
      </c>
      <c r="I3127">
        <f>IF(shipments[[#This Row],[Boxes]]&gt;0,shipments[[#This Row],[Amount]]/shipments[[#This Row],[Boxes]],"NA")</f>
        <v>6.9868421052631575</v>
      </c>
      <c r="J3127" t="str">
        <f>IF(shipments[[#This Row],[Order_Status]] = "Delivered","Yes","No")</f>
        <v>Yes</v>
      </c>
      <c r="K3127" t="str">
        <f>TEXT(shipments[[#This Row],[Shipdate]],"MMMM")</f>
        <v>February</v>
      </c>
      <c r="L3127">
        <f>YEAR(shipments[[#This Row],[Shipdate]])</f>
        <v>2023</v>
      </c>
    </row>
    <row r="3128" spans="1:12" x14ac:dyDescent="0.3">
      <c r="A3128" s="21" t="s">
        <v>3132</v>
      </c>
      <c r="B3128" s="21" t="s">
        <v>7952</v>
      </c>
      <c r="C3128" s="21" t="s">
        <v>7925</v>
      </c>
      <c r="D3128" s="21" t="s">
        <v>7934</v>
      </c>
      <c r="E3128" s="22">
        <v>45504</v>
      </c>
      <c r="F3128" s="23">
        <v>4187.25</v>
      </c>
      <c r="G3128" s="21">
        <v>247</v>
      </c>
      <c r="H3128" s="21" t="s">
        <v>9</v>
      </c>
      <c r="I3128" s="21">
        <f>IF(shipments[[#This Row],[Boxes]]&gt;0,shipments[[#This Row],[Amount]]/shipments[[#This Row],[Boxes]],"NA")</f>
        <v>16.95242914979757</v>
      </c>
      <c r="J3128" s="21" t="str">
        <f>IF(shipments[[#This Row],[Order_Status]] = "Delivered","Yes","No")</f>
        <v>No</v>
      </c>
      <c r="K3128" s="21" t="str">
        <f>TEXT(shipments[[#This Row],[Shipdate]],"MMMM")</f>
        <v>July</v>
      </c>
      <c r="L3128" s="21">
        <f>YEAR(shipments[[#This Row],[Shipdate]])</f>
        <v>2024</v>
      </c>
    </row>
    <row r="3129" spans="1:12" x14ac:dyDescent="0.3">
      <c r="A3129" s="21" t="s">
        <v>3133</v>
      </c>
      <c r="B3129" s="21" t="s">
        <v>7952</v>
      </c>
      <c r="C3129" s="21" t="s">
        <v>7925</v>
      </c>
      <c r="D3129" s="21" t="s">
        <v>7934</v>
      </c>
      <c r="E3129" s="22">
        <v>45499</v>
      </c>
      <c r="F3129" s="23">
        <v>6813</v>
      </c>
      <c r="G3129" s="21">
        <v>455</v>
      </c>
      <c r="H3129" s="21" t="s">
        <v>9</v>
      </c>
      <c r="I3129" s="21">
        <f>IF(shipments[[#This Row],[Boxes]]&gt;0,shipments[[#This Row],[Amount]]/shipments[[#This Row],[Boxes]],"NA")</f>
        <v>14.973626373626374</v>
      </c>
      <c r="J3129" s="21" t="str">
        <f>IF(shipments[[#This Row],[Order_Status]] = "Delivered","Yes","No")</f>
        <v>No</v>
      </c>
      <c r="K3129" s="21" t="str">
        <f>TEXT(shipments[[#This Row],[Shipdate]],"MMMM")</f>
        <v>July</v>
      </c>
      <c r="L3129" s="21">
        <f>YEAR(shipments[[#This Row],[Shipdate]])</f>
        <v>2024</v>
      </c>
    </row>
    <row r="3130" spans="1:12" x14ac:dyDescent="0.3">
      <c r="A3130" s="21" t="s">
        <v>3134</v>
      </c>
      <c r="B3130" s="21" t="s">
        <v>7952</v>
      </c>
      <c r="C3130" s="21" t="s">
        <v>7925</v>
      </c>
      <c r="D3130" s="21" t="s">
        <v>7937</v>
      </c>
      <c r="E3130" s="22">
        <v>45264</v>
      </c>
      <c r="F3130" s="23">
        <v>5314.5</v>
      </c>
      <c r="G3130" s="21">
        <v>380</v>
      </c>
      <c r="H3130" s="21" t="s">
        <v>25</v>
      </c>
      <c r="I3130" s="21">
        <f>IF(shipments[[#This Row],[Boxes]]&gt;0,shipments[[#This Row],[Amount]]/shipments[[#This Row],[Boxes]],"NA")</f>
        <v>13.985526315789473</v>
      </c>
      <c r="J3130" s="21" t="str">
        <f>IF(shipments[[#This Row],[Order_Status]] = "Delivered","Yes","No")</f>
        <v>No</v>
      </c>
      <c r="K3130" s="21" t="str">
        <f>TEXT(shipments[[#This Row],[Shipdate]],"MMMM")</f>
        <v>December</v>
      </c>
      <c r="L3130" s="21">
        <f>YEAR(shipments[[#This Row],[Shipdate]])</f>
        <v>2023</v>
      </c>
    </row>
    <row r="3131" spans="1:12" x14ac:dyDescent="0.3">
      <c r="A3131" t="s">
        <v>3135</v>
      </c>
      <c r="B3131" t="s">
        <v>7952</v>
      </c>
      <c r="C3131" t="s">
        <v>7925</v>
      </c>
      <c r="D3131" t="s">
        <v>7939</v>
      </c>
      <c r="E3131" s="1">
        <v>45169</v>
      </c>
      <c r="F3131" s="6">
        <v>7614</v>
      </c>
      <c r="G3131">
        <v>448</v>
      </c>
      <c r="H3131" t="s">
        <v>3</v>
      </c>
      <c r="I3131">
        <f>IF(shipments[[#This Row],[Boxes]]&gt;0,shipments[[#This Row],[Amount]]/shipments[[#This Row],[Boxes]],"NA")</f>
        <v>16.995535714285715</v>
      </c>
      <c r="J3131" t="str">
        <f>IF(shipments[[#This Row],[Order_Status]] = "Delivered","Yes","No")</f>
        <v>Yes</v>
      </c>
      <c r="K3131" t="str">
        <f>TEXT(shipments[[#This Row],[Shipdate]],"MMMM")</f>
        <v>August</v>
      </c>
      <c r="L3131">
        <f>YEAR(shipments[[#This Row],[Shipdate]])</f>
        <v>2023</v>
      </c>
    </row>
    <row r="3132" spans="1:12" x14ac:dyDescent="0.3">
      <c r="A3132" t="s">
        <v>3136</v>
      </c>
      <c r="B3132" t="s">
        <v>7952</v>
      </c>
      <c r="C3132" t="s">
        <v>7926</v>
      </c>
      <c r="D3132" t="s">
        <v>7938</v>
      </c>
      <c r="E3132" s="1">
        <v>45174</v>
      </c>
      <c r="F3132" s="6">
        <v>722.25</v>
      </c>
      <c r="G3132">
        <v>39</v>
      </c>
      <c r="H3132" t="s">
        <v>3</v>
      </c>
      <c r="I3132">
        <f>IF(shipments[[#This Row],[Boxes]]&gt;0,shipments[[#This Row],[Amount]]/shipments[[#This Row],[Boxes]],"NA")</f>
        <v>18.51923076923077</v>
      </c>
      <c r="J3132" t="str">
        <f>IF(shipments[[#This Row],[Order_Status]] = "Delivered","Yes","No")</f>
        <v>Yes</v>
      </c>
      <c r="K3132" t="str">
        <f>TEXT(shipments[[#This Row],[Shipdate]],"MMMM")</f>
        <v>September</v>
      </c>
      <c r="L3132">
        <f>YEAR(shipments[[#This Row],[Shipdate]])</f>
        <v>2023</v>
      </c>
    </row>
    <row r="3133" spans="1:12" x14ac:dyDescent="0.3">
      <c r="A3133" t="s">
        <v>3137</v>
      </c>
      <c r="B3133" t="s">
        <v>7952</v>
      </c>
      <c r="C3133" t="s">
        <v>7927</v>
      </c>
      <c r="D3133" t="s">
        <v>7939</v>
      </c>
      <c r="E3133" s="1">
        <v>45441</v>
      </c>
      <c r="F3133" s="6">
        <v>1804.5</v>
      </c>
      <c r="G3133">
        <v>129</v>
      </c>
      <c r="H3133" t="s">
        <v>3</v>
      </c>
      <c r="I3133">
        <f>IF(shipments[[#This Row],[Boxes]]&gt;0,shipments[[#This Row],[Amount]]/shipments[[#This Row],[Boxes]],"NA")</f>
        <v>13.988372093023257</v>
      </c>
      <c r="J3133" t="str">
        <f>IF(shipments[[#This Row],[Order_Status]] = "Delivered","Yes","No")</f>
        <v>Yes</v>
      </c>
      <c r="K3133" t="str">
        <f>TEXT(shipments[[#This Row],[Shipdate]],"MMMM")</f>
        <v>May</v>
      </c>
      <c r="L3133">
        <f>YEAR(shipments[[#This Row],[Shipdate]])</f>
        <v>2024</v>
      </c>
    </row>
    <row r="3134" spans="1:12" x14ac:dyDescent="0.3">
      <c r="A3134" t="s">
        <v>3138</v>
      </c>
      <c r="B3134" t="s">
        <v>7952</v>
      </c>
      <c r="C3134" t="s">
        <v>7927</v>
      </c>
      <c r="D3134" t="s">
        <v>7938</v>
      </c>
      <c r="E3134" s="1">
        <v>45384</v>
      </c>
      <c r="F3134" s="6">
        <v>21028.5</v>
      </c>
      <c r="G3134">
        <v>1402</v>
      </c>
      <c r="H3134" t="s">
        <v>3</v>
      </c>
      <c r="I3134">
        <f>IF(shipments[[#This Row],[Boxes]]&gt;0,shipments[[#This Row],[Amount]]/shipments[[#This Row],[Boxes]],"NA")</f>
        <v>14.998930099857347</v>
      </c>
      <c r="J3134" t="str">
        <f>IF(shipments[[#This Row],[Order_Status]] = "Delivered","Yes","No")</f>
        <v>Yes</v>
      </c>
      <c r="K3134" t="str">
        <f>TEXT(shipments[[#This Row],[Shipdate]],"MMMM")</f>
        <v>April</v>
      </c>
      <c r="L3134">
        <f>YEAR(shipments[[#This Row],[Shipdate]])</f>
        <v>2024</v>
      </c>
    </row>
    <row r="3135" spans="1:12" x14ac:dyDescent="0.3">
      <c r="A3135" t="s">
        <v>3139</v>
      </c>
      <c r="B3135" t="s">
        <v>7952</v>
      </c>
      <c r="C3135" t="s">
        <v>7927</v>
      </c>
      <c r="D3135" t="s">
        <v>7939</v>
      </c>
      <c r="E3135" s="1">
        <v>45233</v>
      </c>
      <c r="F3135" s="6">
        <v>12609</v>
      </c>
      <c r="G3135">
        <v>701</v>
      </c>
      <c r="H3135" t="s">
        <v>3</v>
      </c>
      <c r="I3135">
        <f>IF(shipments[[#This Row],[Boxes]]&gt;0,shipments[[#This Row],[Amount]]/shipments[[#This Row],[Boxes]],"NA")</f>
        <v>17.98716119828816</v>
      </c>
      <c r="J3135" t="str">
        <f>IF(shipments[[#This Row],[Order_Status]] = "Delivered","Yes","No")</f>
        <v>Yes</v>
      </c>
      <c r="K3135" t="str">
        <f>TEXT(shipments[[#This Row],[Shipdate]],"MMMM")</f>
        <v>November</v>
      </c>
      <c r="L3135">
        <f>YEAR(shipments[[#This Row],[Shipdate]])</f>
        <v>2023</v>
      </c>
    </row>
    <row r="3136" spans="1:12" x14ac:dyDescent="0.3">
      <c r="A3136" t="s">
        <v>3140</v>
      </c>
      <c r="B3136" t="s">
        <v>7952</v>
      </c>
      <c r="C3136" t="s">
        <v>7928</v>
      </c>
      <c r="D3136" t="s">
        <v>7937</v>
      </c>
      <c r="E3136" s="1">
        <v>45391</v>
      </c>
      <c r="F3136" s="6">
        <v>7767</v>
      </c>
      <c r="G3136">
        <v>777</v>
      </c>
      <c r="H3136" t="s">
        <v>3</v>
      </c>
      <c r="I3136">
        <f>IF(shipments[[#This Row],[Boxes]]&gt;0,shipments[[#This Row],[Amount]]/shipments[[#This Row],[Boxes]],"NA")</f>
        <v>9.9961389961389955</v>
      </c>
      <c r="J3136" t="str">
        <f>IF(shipments[[#This Row],[Order_Status]] = "Delivered","Yes","No")</f>
        <v>Yes</v>
      </c>
      <c r="K3136" t="str">
        <f>TEXT(shipments[[#This Row],[Shipdate]],"MMMM")</f>
        <v>April</v>
      </c>
      <c r="L3136">
        <f>YEAR(shipments[[#This Row],[Shipdate]])</f>
        <v>2024</v>
      </c>
    </row>
    <row r="3137" spans="1:12" x14ac:dyDescent="0.3">
      <c r="A3137" t="s">
        <v>3141</v>
      </c>
      <c r="B3137" t="s">
        <v>7952</v>
      </c>
      <c r="C3137" t="s">
        <v>7928</v>
      </c>
      <c r="D3137" t="s">
        <v>7938</v>
      </c>
      <c r="E3137" s="1">
        <v>45296</v>
      </c>
      <c r="F3137" s="6">
        <v>3096</v>
      </c>
      <c r="G3137">
        <v>282</v>
      </c>
      <c r="H3137" t="s">
        <v>3</v>
      </c>
      <c r="I3137">
        <f>IF(shipments[[#This Row],[Boxes]]&gt;0,shipments[[#This Row],[Amount]]/shipments[[#This Row],[Boxes]],"NA")</f>
        <v>10.978723404255319</v>
      </c>
      <c r="J3137" t="str">
        <f>IF(shipments[[#This Row],[Order_Status]] = "Delivered","Yes","No")</f>
        <v>Yes</v>
      </c>
      <c r="K3137" t="str">
        <f>TEXT(shipments[[#This Row],[Shipdate]],"MMMM")</f>
        <v>January</v>
      </c>
      <c r="L3137">
        <f>YEAR(shipments[[#This Row],[Shipdate]])</f>
        <v>2024</v>
      </c>
    </row>
    <row r="3138" spans="1:12" x14ac:dyDescent="0.3">
      <c r="A3138" s="21" t="s">
        <v>3142</v>
      </c>
      <c r="B3138" s="21" t="s">
        <v>7952</v>
      </c>
      <c r="C3138" s="21" t="s">
        <v>7928</v>
      </c>
      <c r="D3138" s="21" t="s">
        <v>7934</v>
      </c>
      <c r="E3138" s="22">
        <v>45210</v>
      </c>
      <c r="F3138" s="23">
        <v>9110.25</v>
      </c>
      <c r="G3138" s="21">
        <v>912</v>
      </c>
      <c r="H3138" s="21" t="s">
        <v>25</v>
      </c>
      <c r="I3138" s="21">
        <f>IF(shipments[[#This Row],[Boxes]]&gt;0,shipments[[#This Row],[Amount]]/shipments[[#This Row],[Boxes]],"NA")</f>
        <v>9.989309210526315</v>
      </c>
      <c r="J3138" s="21" t="str">
        <f>IF(shipments[[#This Row],[Order_Status]] = "Delivered","Yes","No")</f>
        <v>No</v>
      </c>
      <c r="K3138" s="21" t="str">
        <f>TEXT(shipments[[#This Row],[Shipdate]],"MMMM")</f>
        <v>October</v>
      </c>
      <c r="L3138" s="21">
        <f>YEAR(shipments[[#This Row],[Shipdate]])</f>
        <v>2023</v>
      </c>
    </row>
    <row r="3139" spans="1:12" x14ac:dyDescent="0.3">
      <c r="A3139" s="21" t="s">
        <v>3143</v>
      </c>
      <c r="B3139" s="21" t="s">
        <v>7952</v>
      </c>
      <c r="C3139" s="21" t="s">
        <v>7928</v>
      </c>
      <c r="D3139" s="21" t="s">
        <v>7938</v>
      </c>
      <c r="E3139" s="22">
        <v>45532</v>
      </c>
      <c r="F3139" s="23">
        <v>12055.5</v>
      </c>
      <c r="G3139" s="21">
        <v>1206</v>
      </c>
      <c r="H3139" s="21" t="s">
        <v>9</v>
      </c>
      <c r="I3139" s="21">
        <f>IF(shipments[[#This Row],[Boxes]]&gt;0,shipments[[#This Row],[Amount]]/shipments[[#This Row],[Boxes]],"NA")</f>
        <v>9.9962686567164187</v>
      </c>
      <c r="J3139" s="21" t="str">
        <f>IF(shipments[[#This Row],[Order_Status]] = "Delivered","Yes","No")</f>
        <v>No</v>
      </c>
      <c r="K3139" s="21" t="str">
        <f>TEXT(shipments[[#This Row],[Shipdate]],"MMMM")</f>
        <v>August</v>
      </c>
      <c r="L3139" s="21">
        <f>YEAR(shipments[[#This Row],[Shipdate]])</f>
        <v>2024</v>
      </c>
    </row>
    <row r="3140" spans="1:12" x14ac:dyDescent="0.3">
      <c r="A3140" t="s">
        <v>3144</v>
      </c>
      <c r="B3140" t="s">
        <v>7952</v>
      </c>
      <c r="C3140" t="s">
        <v>7928</v>
      </c>
      <c r="D3140" t="s">
        <v>7939</v>
      </c>
      <c r="E3140" s="1">
        <v>45273</v>
      </c>
      <c r="F3140" s="6">
        <v>3426.75</v>
      </c>
      <c r="G3140">
        <v>381</v>
      </c>
      <c r="H3140" t="s">
        <v>3</v>
      </c>
      <c r="I3140">
        <f>IF(shipments[[#This Row],[Boxes]]&gt;0,shipments[[#This Row],[Amount]]/shipments[[#This Row],[Boxes]],"NA")</f>
        <v>8.9940944881889759</v>
      </c>
      <c r="J3140" t="str">
        <f>IF(shipments[[#This Row],[Order_Status]] = "Delivered","Yes","No")</f>
        <v>Yes</v>
      </c>
      <c r="K3140" t="str">
        <f>TEXT(shipments[[#This Row],[Shipdate]],"MMMM")</f>
        <v>December</v>
      </c>
      <c r="L3140">
        <f>YEAR(shipments[[#This Row],[Shipdate]])</f>
        <v>2023</v>
      </c>
    </row>
    <row r="3141" spans="1:12" x14ac:dyDescent="0.3">
      <c r="A3141" t="s">
        <v>3145</v>
      </c>
      <c r="B3141" t="s">
        <v>7952</v>
      </c>
      <c r="C3141" t="s">
        <v>7929</v>
      </c>
      <c r="D3141" t="s">
        <v>7935</v>
      </c>
      <c r="E3141" s="1">
        <v>45217</v>
      </c>
      <c r="F3141" s="6">
        <v>2931.75</v>
      </c>
      <c r="G3141">
        <v>326</v>
      </c>
      <c r="H3141" t="s">
        <v>3</v>
      </c>
      <c r="I3141">
        <f>IF(shipments[[#This Row],[Boxes]]&gt;0,shipments[[#This Row],[Amount]]/shipments[[#This Row],[Boxes]],"NA")</f>
        <v>8.9930981595092021</v>
      </c>
      <c r="J3141" t="str">
        <f>IF(shipments[[#This Row],[Order_Status]] = "Delivered","Yes","No")</f>
        <v>Yes</v>
      </c>
      <c r="K3141" t="str">
        <f>TEXT(shipments[[#This Row],[Shipdate]],"MMMM")</f>
        <v>October</v>
      </c>
      <c r="L3141">
        <f>YEAR(shipments[[#This Row],[Shipdate]])</f>
        <v>2023</v>
      </c>
    </row>
    <row r="3142" spans="1:12" x14ac:dyDescent="0.3">
      <c r="A3142" t="s">
        <v>3146</v>
      </c>
      <c r="B3142" t="s">
        <v>7952</v>
      </c>
      <c r="C3142" t="s">
        <v>7929</v>
      </c>
      <c r="D3142" t="s">
        <v>7938</v>
      </c>
      <c r="E3142" s="1">
        <v>45446</v>
      </c>
      <c r="F3142" s="6">
        <v>14827.5</v>
      </c>
      <c r="G3142">
        <v>2119</v>
      </c>
      <c r="H3142" t="s">
        <v>3</v>
      </c>
      <c r="I3142">
        <f>IF(shipments[[#This Row],[Boxes]]&gt;0,shipments[[#This Row],[Amount]]/shipments[[#This Row],[Boxes]],"NA")</f>
        <v>6.9974044360547429</v>
      </c>
      <c r="J3142" t="str">
        <f>IF(shipments[[#This Row],[Order_Status]] = "Delivered","Yes","No")</f>
        <v>Yes</v>
      </c>
      <c r="K3142" t="str">
        <f>TEXT(shipments[[#This Row],[Shipdate]],"MMMM")</f>
        <v>June</v>
      </c>
      <c r="L3142">
        <f>YEAR(shipments[[#This Row],[Shipdate]])</f>
        <v>2024</v>
      </c>
    </row>
    <row r="3143" spans="1:12" x14ac:dyDescent="0.3">
      <c r="A3143" t="s">
        <v>3147</v>
      </c>
      <c r="B3143" t="s">
        <v>7952</v>
      </c>
      <c r="C3143" t="s">
        <v>7929</v>
      </c>
      <c r="D3143" t="s">
        <v>7935</v>
      </c>
      <c r="E3143" s="1">
        <v>44977</v>
      </c>
      <c r="F3143" s="6">
        <v>11214</v>
      </c>
      <c r="G3143">
        <v>1122</v>
      </c>
      <c r="H3143" t="s">
        <v>3</v>
      </c>
      <c r="I3143">
        <f>IF(shipments[[#This Row],[Boxes]]&gt;0,shipments[[#This Row],[Amount]]/shipments[[#This Row],[Boxes]],"NA")</f>
        <v>9.9946524064171118</v>
      </c>
      <c r="J3143" t="str">
        <f>IF(shipments[[#This Row],[Order_Status]] = "Delivered","Yes","No")</f>
        <v>Yes</v>
      </c>
      <c r="K3143" t="str">
        <f>TEXT(shipments[[#This Row],[Shipdate]],"MMMM")</f>
        <v>February</v>
      </c>
      <c r="L3143">
        <f>YEAR(shipments[[#This Row],[Shipdate]])</f>
        <v>2023</v>
      </c>
    </row>
    <row r="3144" spans="1:12" x14ac:dyDescent="0.3">
      <c r="A3144" t="s">
        <v>3148</v>
      </c>
      <c r="B3144" t="s">
        <v>7952</v>
      </c>
      <c r="C3144" t="s">
        <v>7930</v>
      </c>
      <c r="D3144" t="s">
        <v>7935</v>
      </c>
      <c r="E3144" s="1">
        <v>44965</v>
      </c>
      <c r="F3144" s="6">
        <v>189</v>
      </c>
      <c r="G3144">
        <v>8</v>
      </c>
      <c r="H3144" t="s">
        <v>3</v>
      </c>
      <c r="I3144">
        <f>IF(shipments[[#This Row],[Boxes]]&gt;0,shipments[[#This Row],[Amount]]/shipments[[#This Row],[Boxes]],"NA")</f>
        <v>23.625</v>
      </c>
      <c r="J3144" t="str">
        <f>IF(shipments[[#This Row],[Order_Status]] = "Delivered","Yes","No")</f>
        <v>Yes</v>
      </c>
      <c r="K3144" t="str">
        <f>TEXT(shipments[[#This Row],[Shipdate]],"MMMM")</f>
        <v>February</v>
      </c>
      <c r="L3144">
        <f>YEAR(shipments[[#This Row],[Shipdate]])</f>
        <v>2023</v>
      </c>
    </row>
    <row r="3145" spans="1:12" x14ac:dyDescent="0.3">
      <c r="A3145" t="s">
        <v>3149</v>
      </c>
      <c r="B3145" t="s">
        <v>7952</v>
      </c>
      <c r="C3145" t="s">
        <v>7930</v>
      </c>
      <c r="D3145" t="s">
        <v>7937</v>
      </c>
      <c r="E3145" s="1">
        <v>45460</v>
      </c>
      <c r="F3145" s="6">
        <v>6243.75</v>
      </c>
      <c r="G3145">
        <v>232</v>
      </c>
      <c r="H3145" t="s">
        <v>3</v>
      </c>
      <c r="I3145">
        <f>IF(shipments[[#This Row],[Boxes]]&gt;0,shipments[[#This Row],[Amount]]/shipments[[#This Row],[Boxes]],"NA")</f>
        <v>26.912715517241381</v>
      </c>
      <c r="J3145" t="str">
        <f>IF(shipments[[#This Row],[Order_Status]] = "Delivered","Yes","No")</f>
        <v>Yes</v>
      </c>
      <c r="K3145" t="str">
        <f>TEXT(shipments[[#This Row],[Shipdate]],"MMMM")</f>
        <v>June</v>
      </c>
      <c r="L3145">
        <f>YEAR(shipments[[#This Row],[Shipdate]])</f>
        <v>2024</v>
      </c>
    </row>
    <row r="3146" spans="1:12" x14ac:dyDescent="0.3">
      <c r="A3146" t="s">
        <v>3150</v>
      </c>
      <c r="B3146" t="s">
        <v>7952</v>
      </c>
      <c r="C3146" t="s">
        <v>7930</v>
      </c>
      <c r="D3146" t="s">
        <v>7939</v>
      </c>
      <c r="E3146" s="1">
        <v>45097</v>
      </c>
      <c r="F3146" s="6">
        <v>10125</v>
      </c>
      <c r="G3146">
        <v>362</v>
      </c>
      <c r="H3146" t="s">
        <v>3</v>
      </c>
      <c r="I3146">
        <f>IF(shipments[[#This Row],[Boxes]]&gt;0,shipments[[#This Row],[Amount]]/shipments[[#This Row],[Boxes]],"NA")</f>
        <v>27.96961325966851</v>
      </c>
      <c r="J3146" t="str">
        <f>IF(shipments[[#This Row],[Order_Status]] = "Delivered","Yes","No")</f>
        <v>Yes</v>
      </c>
      <c r="K3146" t="str">
        <f>TEXT(shipments[[#This Row],[Shipdate]],"MMMM")</f>
        <v>June</v>
      </c>
      <c r="L3146">
        <f>YEAR(shipments[[#This Row],[Shipdate]])</f>
        <v>2023</v>
      </c>
    </row>
    <row r="3147" spans="1:12" x14ac:dyDescent="0.3">
      <c r="A3147" t="s">
        <v>3151</v>
      </c>
      <c r="B3147" t="s">
        <v>7952</v>
      </c>
      <c r="C3147" t="s">
        <v>7930</v>
      </c>
      <c r="D3147" t="s">
        <v>7934</v>
      </c>
      <c r="E3147" s="1">
        <v>45159</v>
      </c>
      <c r="F3147" s="6">
        <v>3863.25</v>
      </c>
      <c r="G3147">
        <v>144</v>
      </c>
      <c r="H3147" t="s">
        <v>3</v>
      </c>
      <c r="I3147">
        <f>IF(shipments[[#This Row],[Boxes]]&gt;0,shipments[[#This Row],[Amount]]/shipments[[#This Row],[Boxes]],"NA")</f>
        <v>26.828125</v>
      </c>
      <c r="J3147" t="str">
        <f>IF(shipments[[#This Row],[Order_Status]] = "Delivered","Yes","No")</f>
        <v>Yes</v>
      </c>
      <c r="K3147" t="str">
        <f>TEXT(shipments[[#This Row],[Shipdate]],"MMMM")</f>
        <v>August</v>
      </c>
      <c r="L3147">
        <f>YEAR(shipments[[#This Row],[Shipdate]])</f>
        <v>2023</v>
      </c>
    </row>
    <row r="3148" spans="1:12" x14ac:dyDescent="0.3">
      <c r="A3148" t="s">
        <v>3152</v>
      </c>
      <c r="B3148" t="s">
        <v>7952</v>
      </c>
      <c r="C3148" t="s">
        <v>7933</v>
      </c>
      <c r="D3148" t="s">
        <v>7938</v>
      </c>
      <c r="E3148" s="1">
        <v>45166</v>
      </c>
      <c r="F3148" s="6">
        <v>16854.75</v>
      </c>
      <c r="G3148">
        <v>937</v>
      </c>
      <c r="H3148" t="s">
        <v>3</v>
      </c>
      <c r="I3148">
        <f>IF(shipments[[#This Row],[Boxes]]&gt;0,shipments[[#This Row],[Amount]]/shipments[[#This Row],[Boxes]],"NA")</f>
        <v>17.987993596584847</v>
      </c>
      <c r="J3148" t="str">
        <f>IF(shipments[[#This Row],[Order_Status]] = "Delivered","Yes","No")</f>
        <v>Yes</v>
      </c>
      <c r="K3148" t="str">
        <f>TEXT(shipments[[#This Row],[Shipdate]],"MMMM")</f>
        <v>August</v>
      </c>
      <c r="L3148">
        <f>YEAR(shipments[[#This Row],[Shipdate]])</f>
        <v>2023</v>
      </c>
    </row>
    <row r="3149" spans="1:12" x14ac:dyDescent="0.3">
      <c r="A3149" t="s">
        <v>3153</v>
      </c>
      <c r="B3149" t="s">
        <v>7952</v>
      </c>
      <c r="C3149" t="s">
        <v>7933</v>
      </c>
      <c r="D3149" t="s">
        <v>7938</v>
      </c>
      <c r="E3149" s="1">
        <v>45106</v>
      </c>
      <c r="F3149" s="6">
        <v>1350</v>
      </c>
      <c r="G3149">
        <v>62</v>
      </c>
      <c r="H3149" t="s">
        <v>3</v>
      </c>
      <c r="I3149">
        <f>IF(shipments[[#This Row],[Boxes]]&gt;0,shipments[[#This Row],[Amount]]/shipments[[#This Row],[Boxes]],"NA")</f>
        <v>21.774193548387096</v>
      </c>
      <c r="J3149" t="str">
        <f>IF(shipments[[#This Row],[Order_Status]] = "Delivered","Yes","No")</f>
        <v>Yes</v>
      </c>
      <c r="K3149" t="str">
        <f>TEXT(shipments[[#This Row],[Shipdate]],"MMMM")</f>
        <v>June</v>
      </c>
      <c r="L3149">
        <f>YEAR(shipments[[#This Row],[Shipdate]])</f>
        <v>2023</v>
      </c>
    </row>
    <row r="3150" spans="1:12" x14ac:dyDescent="0.3">
      <c r="A3150" t="s">
        <v>3154</v>
      </c>
      <c r="B3150" t="s">
        <v>7952</v>
      </c>
      <c r="C3150" t="s">
        <v>7933</v>
      </c>
      <c r="D3150" t="s">
        <v>7939</v>
      </c>
      <c r="E3150" s="1">
        <v>45057</v>
      </c>
      <c r="F3150" s="6">
        <v>10280.25</v>
      </c>
      <c r="G3150">
        <v>468</v>
      </c>
      <c r="H3150" t="s">
        <v>3</v>
      </c>
      <c r="I3150">
        <f>IF(shipments[[#This Row],[Boxes]]&gt;0,shipments[[#This Row],[Amount]]/shipments[[#This Row],[Boxes]],"NA")</f>
        <v>21.966346153846153</v>
      </c>
      <c r="J3150" t="str">
        <f>IF(shipments[[#This Row],[Order_Status]] = "Delivered","Yes","No")</f>
        <v>Yes</v>
      </c>
      <c r="K3150" t="str">
        <f>TEXT(shipments[[#This Row],[Shipdate]],"MMMM")</f>
        <v>May</v>
      </c>
      <c r="L3150">
        <f>YEAR(shipments[[#This Row],[Shipdate]])</f>
        <v>2023</v>
      </c>
    </row>
    <row r="3151" spans="1:12" x14ac:dyDescent="0.3">
      <c r="A3151" t="s">
        <v>3155</v>
      </c>
      <c r="B3151" t="s">
        <v>7952</v>
      </c>
      <c r="C3151" t="s">
        <v>7933</v>
      </c>
      <c r="D3151" t="s">
        <v>7934</v>
      </c>
      <c r="E3151" s="1">
        <v>45310</v>
      </c>
      <c r="F3151" s="6">
        <v>5004</v>
      </c>
      <c r="G3151">
        <v>239</v>
      </c>
      <c r="H3151" t="s">
        <v>3</v>
      </c>
      <c r="I3151">
        <f>IF(shipments[[#This Row],[Boxes]]&gt;0,shipments[[#This Row],[Amount]]/shipments[[#This Row],[Boxes]],"NA")</f>
        <v>20.93723849372385</v>
      </c>
      <c r="J3151" t="str">
        <f>IF(shipments[[#This Row],[Order_Status]] = "Delivered","Yes","No")</f>
        <v>Yes</v>
      </c>
      <c r="K3151" t="str">
        <f>TEXT(shipments[[#This Row],[Shipdate]],"MMMM")</f>
        <v>January</v>
      </c>
      <c r="L3151">
        <f>YEAR(shipments[[#This Row],[Shipdate]])</f>
        <v>2024</v>
      </c>
    </row>
    <row r="3152" spans="1:12" x14ac:dyDescent="0.3">
      <c r="A3152" t="s">
        <v>3156</v>
      </c>
      <c r="B3152" t="s">
        <v>7952</v>
      </c>
      <c r="C3152" t="s">
        <v>7912</v>
      </c>
      <c r="D3152" t="s">
        <v>7938</v>
      </c>
      <c r="E3152" s="1">
        <v>45037</v>
      </c>
      <c r="F3152" s="6">
        <v>6777</v>
      </c>
      <c r="G3152">
        <v>485</v>
      </c>
      <c r="H3152" t="s">
        <v>3</v>
      </c>
      <c r="I3152">
        <f>IF(shipments[[#This Row],[Boxes]]&gt;0,shipments[[#This Row],[Amount]]/shipments[[#This Row],[Boxes]],"NA")</f>
        <v>13.97319587628866</v>
      </c>
      <c r="J3152" t="str">
        <f>IF(shipments[[#This Row],[Order_Status]] = "Delivered","Yes","No")</f>
        <v>Yes</v>
      </c>
      <c r="K3152" t="str">
        <f>TEXT(shipments[[#This Row],[Shipdate]],"MMMM")</f>
        <v>April</v>
      </c>
      <c r="L3152">
        <f>YEAR(shipments[[#This Row],[Shipdate]])</f>
        <v>2023</v>
      </c>
    </row>
    <row r="3153" spans="1:12" x14ac:dyDescent="0.3">
      <c r="A3153" t="s">
        <v>3157</v>
      </c>
      <c r="B3153" t="s">
        <v>7952</v>
      </c>
      <c r="C3153" t="s">
        <v>7912</v>
      </c>
      <c r="D3153" t="s">
        <v>7934</v>
      </c>
      <c r="E3153" s="1">
        <v>45387</v>
      </c>
      <c r="F3153" s="6">
        <v>13014</v>
      </c>
      <c r="G3153">
        <v>930</v>
      </c>
      <c r="H3153" t="s">
        <v>3</v>
      </c>
      <c r="I3153">
        <f>IF(shipments[[#This Row],[Boxes]]&gt;0,shipments[[#This Row],[Amount]]/shipments[[#This Row],[Boxes]],"NA")</f>
        <v>13.993548387096775</v>
      </c>
      <c r="J3153" t="str">
        <f>IF(shipments[[#This Row],[Order_Status]] = "Delivered","Yes","No")</f>
        <v>Yes</v>
      </c>
      <c r="K3153" t="str">
        <f>TEXT(shipments[[#This Row],[Shipdate]],"MMMM")</f>
        <v>April</v>
      </c>
      <c r="L3153">
        <f>YEAR(shipments[[#This Row],[Shipdate]])</f>
        <v>2024</v>
      </c>
    </row>
    <row r="3154" spans="1:12" x14ac:dyDescent="0.3">
      <c r="A3154" t="s">
        <v>3158</v>
      </c>
      <c r="B3154" t="s">
        <v>7952</v>
      </c>
      <c r="C3154" t="s">
        <v>7912</v>
      </c>
      <c r="D3154" t="s">
        <v>7936</v>
      </c>
      <c r="E3154" s="1">
        <v>45092</v>
      </c>
      <c r="F3154" s="6">
        <v>1676.25</v>
      </c>
      <c r="G3154">
        <v>112</v>
      </c>
      <c r="H3154" t="s">
        <v>3</v>
      </c>
      <c r="I3154">
        <f>IF(shipments[[#This Row],[Boxes]]&gt;0,shipments[[#This Row],[Amount]]/shipments[[#This Row],[Boxes]],"NA")</f>
        <v>14.966517857142858</v>
      </c>
      <c r="J3154" t="str">
        <f>IF(shipments[[#This Row],[Order_Status]] = "Delivered","Yes","No")</f>
        <v>Yes</v>
      </c>
      <c r="K3154" t="str">
        <f>TEXT(shipments[[#This Row],[Shipdate]],"MMMM")</f>
        <v>June</v>
      </c>
      <c r="L3154">
        <f>YEAR(shipments[[#This Row],[Shipdate]])</f>
        <v>2023</v>
      </c>
    </row>
    <row r="3155" spans="1:12" x14ac:dyDescent="0.3">
      <c r="A3155" t="s">
        <v>3159</v>
      </c>
      <c r="B3155" t="s">
        <v>7952</v>
      </c>
      <c r="C3155" t="s">
        <v>7912</v>
      </c>
      <c r="D3155" t="s">
        <v>7934</v>
      </c>
      <c r="E3155" s="1">
        <v>45413</v>
      </c>
      <c r="F3155" s="6">
        <v>2358</v>
      </c>
      <c r="G3155">
        <v>197</v>
      </c>
      <c r="H3155" t="s">
        <v>3</v>
      </c>
      <c r="I3155">
        <f>IF(shipments[[#This Row],[Boxes]]&gt;0,shipments[[#This Row],[Amount]]/shipments[[#This Row],[Boxes]],"NA")</f>
        <v>11.969543147208121</v>
      </c>
      <c r="J3155" t="str">
        <f>IF(shipments[[#This Row],[Order_Status]] = "Delivered","Yes","No")</f>
        <v>Yes</v>
      </c>
      <c r="K3155" t="str">
        <f>TEXT(shipments[[#This Row],[Shipdate]],"MMMM")</f>
        <v>May</v>
      </c>
      <c r="L3155">
        <f>YEAR(shipments[[#This Row],[Shipdate]])</f>
        <v>2024</v>
      </c>
    </row>
    <row r="3156" spans="1:12" x14ac:dyDescent="0.3">
      <c r="A3156" t="s">
        <v>3160</v>
      </c>
      <c r="B3156" t="s">
        <v>7952</v>
      </c>
      <c r="C3156" t="s">
        <v>7915</v>
      </c>
      <c r="D3156" t="s">
        <v>7939</v>
      </c>
      <c r="E3156" s="1">
        <v>45232</v>
      </c>
      <c r="F3156" s="6">
        <v>1201.5</v>
      </c>
      <c r="G3156">
        <v>172</v>
      </c>
      <c r="H3156" t="s">
        <v>3</v>
      </c>
      <c r="I3156">
        <f>IF(shipments[[#This Row],[Boxes]]&gt;0,shipments[[#This Row],[Amount]]/shipments[[#This Row],[Boxes]],"NA")</f>
        <v>6.9854651162790695</v>
      </c>
      <c r="J3156" t="str">
        <f>IF(shipments[[#This Row],[Order_Status]] = "Delivered","Yes","No")</f>
        <v>Yes</v>
      </c>
      <c r="K3156" t="str">
        <f>TEXT(shipments[[#This Row],[Shipdate]],"MMMM")</f>
        <v>November</v>
      </c>
      <c r="L3156">
        <f>YEAR(shipments[[#This Row],[Shipdate]])</f>
        <v>2023</v>
      </c>
    </row>
    <row r="3157" spans="1:12" x14ac:dyDescent="0.3">
      <c r="A3157" t="s">
        <v>3161</v>
      </c>
      <c r="B3157" t="s">
        <v>7952</v>
      </c>
      <c r="C3157" t="s">
        <v>7915</v>
      </c>
      <c r="D3157" t="s">
        <v>7936</v>
      </c>
      <c r="E3157" s="1">
        <v>45245</v>
      </c>
      <c r="F3157" s="6">
        <v>6860.25</v>
      </c>
      <c r="G3157">
        <v>1373</v>
      </c>
      <c r="H3157" t="s">
        <v>3</v>
      </c>
      <c r="I3157">
        <f>IF(shipments[[#This Row],[Boxes]]&gt;0,shipments[[#This Row],[Amount]]/shipments[[#This Row],[Boxes]],"NA")</f>
        <v>4.9965404224326289</v>
      </c>
      <c r="J3157" t="str">
        <f>IF(shipments[[#This Row],[Order_Status]] = "Delivered","Yes","No")</f>
        <v>Yes</v>
      </c>
      <c r="K3157" t="str">
        <f>TEXT(shipments[[#This Row],[Shipdate]],"MMMM")</f>
        <v>November</v>
      </c>
      <c r="L3157">
        <f>YEAR(shipments[[#This Row],[Shipdate]])</f>
        <v>2023</v>
      </c>
    </row>
    <row r="3158" spans="1:12" x14ac:dyDescent="0.3">
      <c r="A3158" t="s">
        <v>3162</v>
      </c>
      <c r="B3158" t="s">
        <v>7952</v>
      </c>
      <c r="C3158" t="s">
        <v>7916</v>
      </c>
      <c r="D3158" t="s">
        <v>7935</v>
      </c>
      <c r="E3158" s="1">
        <v>45419</v>
      </c>
      <c r="F3158" s="6">
        <v>5091.75</v>
      </c>
      <c r="G3158">
        <v>1019</v>
      </c>
      <c r="H3158" t="s">
        <v>3</v>
      </c>
      <c r="I3158">
        <f>IF(shipments[[#This Row],[Boxes]]&gt;0,shipments[[#This Row],[Amount]]/shipments[[#This Row],[Boxes]],"NA")</f>
        <v>4.9968105986261042</v>
      </c>
      <c r="J3158" t="str">
        <f>IF(shipments[[#This Row],[Order_Status]] = "Delivered","Yes","No")</f>
        <v>Yes</v>
      </c>
      <c r="K3158" t="str">
        <f>TEXT(shipments[[#This Row],[Shipdate]],"MMMM")</f>
        <v>May</v>
      </c>
      <c r="L3158">
        <f>YEAR(shipments[[#This Row],[Shipdate]])</f>
        <v>2024</v>
      </c>
    </row>
    <row r="3159" spans="1:12" x14ac:dyDescent="0.3">
      <c r="A3159" t="s">
        <v>3163</v>
      </c>
      <c r="B3159" t="s">
        <v>7952</v>
      </c>
      <c r="C3159" t="s">
        <v>7916</v>
      </c>
      <c r="D3159" t="s">
        <v>7938</v>
      </c>
      <c r="E3159" s="1">
        <v>45223</v>
      </c>
      <c r="F3159" s="6">
        <v>3766.5</v>
      </c>
      <c r="G3159">
        <v>754</v>
      </c>
      <c r="H3159" t="s">
        <v>3</v>
      </c>
      <c r="I3159">
        <f>IF(shipments[[#This Row],[Boxes]]&gt;0,shipments[[#This Row],[Amount]]/shipments[[#This Row],[Boxes]],"NA")</f>
        <v>4.9953580901856762</v>
      </c>
      <c r="J3159" t="str">
        <f>IF(shipments[[#This Row],[Order_Status]] = "Delivered","Yes","No")</f>
        <v>Yes</v>
      </c>
      <c r="K3159" t="str">
        <f>TEXT(shipments[[#This Row],[Shipdate]],"MMMM")</f>
        <v>October</v>
      </c>
      <c r="L3159">
        <f>YEAR(shipments[[#This Row],[Shipdate]])</f>
        <v>2023</v>
      </c>
    </row>
    <row r="3160" spans="1:12" x14ac:dyDescent="0.3">
      <c r="A3160" t="s">
        <v>3164</v>
      </c>
      <c r="B3160" t="s">
        <v>7952</v>
      </c>
      <c r="C3160" t="s">
        <v>7916</v>
      </c>
      <c r="D3160" t="s">
        <v>7937</v>
      </c>
      <c r="E3160" s="1">
        <v>45251</v>
      </c>
      <c r="F3160" s="6">
        <v>2898</v>
      </c>
      <c r="G3160">
        <v>414</v>
      </c>
      <c r="H3160" t="s">
        <v>3</v>
      </c>
      <c r="I3160">
        <f>IF(shipments[[#This Row],[Boxes]]&gt;0,shipments[[#This Row],[Amount]]/shipments[[#This Row],[Boxes]],"NA")</f>
        <v>7</v>
      </c>
      <c r="J3160" t="str">
        <f>IF(shipments[[#This Row],[Order_Status]] = "Delivered","Yes","No")</f>
        <v>Yes</v>
      </c>
      <c r="K3160" t="str">
        <f>TEXT(shipments[[#This Row],[Shipdate]],"MMMM")</f>
        <v>November</v>
      </c>
      <c r="L3160">
        <f>YEAR(shipments[[#This Row],[Shipdate]])</f>
        <v>2023</v>
      </c>
    </row>
    <row r="3161" spans="1:12" x14ac:dyDescent="0.3">
      <c r="A3161" t="s">
        <v>3165</v>
      </c>
      <c r="B3161" t="s">
        <v>7952</v>
      </c>
      <c r="C3161" t="s">
        <v>7916</v>
      </c>
      <c r="D3161" t="s">
        <v>7935</v>
      </c>
      <c r="E3161" s="1">
        <v>45280</v>
      </c>
      <c r="F3161" s="6">
        <v>9436.5</v>
      </c>
      <c r="G3161">
        <v>1573</v>
      </c>
      <c r="H3161" t="s">
        <v>3</v>
      </c>
      <c r="I3161">
        <f>IF(shipments[[#This Row],[Boxes]]&gt;0,shipments[[#This Row],[Amount]]/shipments[[#This Row],[Boxes]],"NA")</f>
        <v>5.9990464081373176</v>
      </c>
      <c r="J3161" t="str">
        <f>IF(shipments[[#This Row],[Order_Status]] = "Delivered","Yes","No")</f>
        <v>Yes</v>
      </c>
      <c r="K3161" t="str">
        <f>TEXT(shipments[[#This Row],[Shipdate]],"MMMM")</f>
        <v>December</v>
      </c>
      <c r="L3161">
        <f>YEAR(shipments[[#This Row],[Shipdate]])</f>
        <v>2023</v>
      </c>
    </row>
    <row r="3162" spans="1:12" x14ac:dyDescent="0.3">
      <c r="A3162" t="s">
        <v>3166</v>
      </c>
      <c r="B3162" t="s">
        <v>7952</v>
      </c>
      <c r="C3162" t="s">
        <v>7916</v>
      </c>
      <c r="D3162" t="s">
        <v>7939</v>
      </c>
      <c r="E3162" s="1">
        <v>45085</v>
      </c>
      <c r="F3162" s="6">
        <v>2486.25</v>
      </c>
      <c r="G3162">
        <v>415</v>
      </c>
      <c r="H3162" t="s">
        <v>3</v>
      </c>
      <c r="I3162">
        <f>IF(shipments[[#This Row],[Boxes]]&gt;0,shipments[[#This Row],[Amount]]/shipments[[#This Row],[Boxes]],"NA")</f>
        <v>5.9909638554216871</v>
      </c>
      <c r="J3162" t="str">
        <f>IF(shipments[[#This Row],[Order_Status]] = "Delivered","Yes","No")</f>
        <v>Yes</v>
      </c>
      <c r="K3162" t="str">
        <f>TEXT(shipments[[#This Row],[Shipdate]],"MMMM")</f>
        <v>June</v>
      </c>
      <c r="L3162">
        <f>YEAR(shipments[[#This Row],[Shipdate]])</f>
        <v>2023</v>
      </c>
    </row>
    <row r="3163" spans="1:12" x14ac:dyDescent="0.3">
      <c r="A3163" t="s">
        <v>3167</v>
      </c>
      <c r="B3163" t="s">
        <v>7952</v>
      </c>
      <c r="C3163" t="s">
        <v>7917</v>
      </c>
      <c r="D3163" t="s">
        <v>7935</v>
      </c>
      <c r="E3163" s="1">
        <v>45125</v>
      </c>
      <c r="F3163" s="6">
        <v>5337</v>
      </c>
      <c r="G3163">
        <v>198</v>
      </c>
      <c r="H3163" t="s">
        <v>3</v>
      </c>
      <c r="I3163">
        <f>IF(shipments[[#This Row],[Boxes]]&gt;0,shipments[[#This Row],[Amount]]/shipments[[#This Row],[Boxes]],"NA")</f>
        <v>26.954545454545453</v>
      </c>
      <c r="J3163" t="str">
        <f>IF(shipments[[#This Row],[Order_Status]] = "Delivered","Yes","No")</f>
        <v>Yes</v>
      </c>
      <c r="K3163" t="str">
        <f>TEXT(shipments[[#This Row],[Shipdate]],"MMMM")</f>
        <v>July</v>
      </c>
      <c r="L3163">
        <f>YEAR(shipments[[#This Row],[Shipdate]])</f>
        <v>2023</v>
      </c>
    </row>
    <row r="3164" spans="1:12" x14ac:dyDescent="0.3">
      <c r="A3164" t="s">
        <v>3168</v>
      </c>
      <c r="B3164" t="s">
        <v>7952</v>
      </c>
      <c r="C3164" t="s">
        <v>7918</v>
      </c>
      <c r="D3164" t="s">
        <v>7935</v>
      </c>
      <c r="E3164" s="1">
        <v>45330</v>
      </c>
      <c r="F3164" s="6">
        <v>5348.25</v>
      </c>
      <c r="G3164">
        <v>214</v>
      </c>
      <c r="H3164" t="s">
        <v>3</v>
      </c>
      <c r="I3164">
        <f>IF(shipments[[#This Row],[Boxes]]&gt;0,shipments[[#This Row],[Amount]]/shipments[[#This Row],[Boxes]],"NA")</f>
        <v>24.991822429906541</v>
      </c>
      <c r="J3164" t="str">
        <f>IF(shipments[[#This Row],[Order_Status]] = "Delivered","Yes","No")</f>
        <v>Yes</v>
      </c>
      <c r="K3164" t="str">
        <f>TEXT(shipments[[#This Row],[Shipdate]],"MMMM")</f>
        <v>February</v>
      </c>
      <c r="L3164">
        <f>YEAR(shipments[[#This Row],[Shipdate]])</f>
        <v>2024</v>
      </c>
    </row>
    <row r="3165" spans="1:12" x14ac:dyDescent="0.3">
      <c r="A3165" t="s">
        <v>3169</v>
      </c>
      <c r="B3165" t="s">
        <v>7952</v>
      </c>
      <c r="C3165" t="s">
        <v>7918</v>
      </c>
      <c r="D3165" t="s">
        <v>7939</v>
      </c>
      <c r="E3165" s="1">
        <v>45237</v>
      </c>
      <c r="F3165" s="6">
        <v>5125.5</v>
      </c>
      <c r="G3165">
        <v>214</v>
      </c>
      <c r="H3165" t="s">
        <v>3</v>
      </c>
      <c r="I3165">
        <f>IF(shipments[[#This Row],[Boxes]]&gt;0,shipments[[#This Row],[Amount]]/shipments[[#This Row],[Boxes]],"NA")</f>
        <v>23.950934579439252</v>
      </c>
      <c r="J3165" t="str">
        <f>IF(shipments[[#This Row],[Order_Status]] = "Delivered","Yes","No")</f>
        <v>Yes</v>
      </c>
      <c r="K3165" t="str">
        <f>TEXT(shipments[[#This Row],[Shipdate]],"MMMM")</f>
        <v>November</v>
      </c>
      <c r="L3165">
        <f>YEAR(shipments[[#This Row],[Shipdate]])</f>
        <v>2023</v>
      </c>
    </row>
    <row r="3166" spans="1:12" x14ac:dyDescent="0.3">
      <c r="A3166" t="s">
        <v>3170</v>
      </c>
      <c r="B3166" t="s">
        <v>7952</v>
      </c>
      <c r="C3166" t="s">
        <v>7918</v>
      </c>
      <c r="D3166" t="s">
        <v>7938</v>
      </c>
      <c r="E3166" s="1">
        <v>45336</v>
      </c>
      <c r="F3166" s="6">
        <v>6196.5</v>
      </c>
      <c r="G3166">
        <v>239</v>
      </c>
      <c r="H3166" t="s">
        <v>3</v>
      </c>
      <c r="I3166">
        <f>IF(shipments[[#This Row],[Boxes]]&gt;0,shipments[[#This Row],[Amount]]/shipments[[#This Row],[Boxes]],"NA")</f>
        <v>25.926778242677823</v>
      </c>
      <c r="J3166" t="str">
        <f>IF(shipments[[#This Row],[Order_Status]] = "Delivered","Yes","No")</f>
        <v>Yes</v>
      </c>
      <c r="K3166" t="str">
        <f>TEXT(shipments[[#This Row],[Shipdate]],"MMMM")</f>
        <v>February</v>
      </c>
      <c r="L3166">
        <f>YEAR(shipments[[#This Row],[Shipdate]])</f>
        <v>2024</v>
      </c>
    </row>
    <row r="3167" spans="1:12" x14ac:dyDescent="0.3">
      <c r="A3167" s="21" t="s">
        <v>3171</v>
      </c>
      <c r="B3167" s="21" t="s">
        <v>7952</v>
      </c>
      <c r="C3167" s="21" t="s">
        <v>7919</v>
      </c>
      <c r="D3167" s="21" t="s">
        <v>7934</v>
      </c>
      <c r="E3167" s="22">
        <v>45483</v>
      </c>
      <c r="F3167" s="23">
        <v>7141.5</v>
      </c>
      <c r="G3167" s="21">
        <v>325</v>
      </c>
      <c r="H3167" s="21" t="s">
        <v>9</v>
      </c>
      <c r="I3167" s="21">
        <f>IF(shipments[[#This Row],[Boxes]]&gt;0,shipments[[#This Row],[Amount]]/shipments[[#This Row],[Boxes]],"NA")</f>
        <v>21.973846153846154</v>
      </c>
      <c r="J3167" s="21" t="str">
        <f>IF(shipments[[#This Row],[Order_Status]] = "Delivered","Yes","No")</f>
        <v>No</v>
      </c>
      <c r="K3167" s="21" t="str">
        <f>TEXT(shipments[[#This Row],[Shipdate]],"MMMM")</f>
        <v>July</v>
      </c>
      <c r="L3167" s="21">
        <f>YEAR(shipments[[#This Row],[Shipdate]])</f>
        <v>2024</v>
      </c>
    </row>
    <row r="3168" spans="1:12" x14ac:dyDescent="0.3">
      <c r="A3168" s="21" t="s">
        <v>3172</v>
      </c>
      <c r="B3168" s="21" t="s">
        <v>7952</v>
      </c>
      <c r="C3168" s="21" t="s">
        <v>7919</v>
      </c>
      <c r="D3168" s="21" t="s">
        <v>7938</v>
      </c>
      <c r="E3168" s="22">
        <v>45523</v>
      </c>
      <c r="F3168" s="23">
        <v>8221.5</v>
      </c>
      <c r="G3168" s="21">
        <v>433</v>
      </c>
      <c r="H3168" s="21" t="s">
        <v>9</v>
      </c>
      <c r="I3168" s="21">
        <f>IF(shipments[[#This Row],[Boxes]]&gt;0,shipments[[#This Row],[Amount]]/shipments[[#This Row],[Boxes]],"NA")</f>
        <v>18.98729792147806</v>
      </c>
      <c r="J3168" s="21" t="str">
        <f>IF(shipments[[#This Row],[Order_Status]] = "Delivered","Yes","No")</f>
        <v>No</v>
      </c>
      <c r="K3168" s="21" t="str">
        <f>TEXT(shipments[[#This Row],[Shipdate]],"MMMM")</f>
        <v>August</v>
      </c>
      <c r="L3168" s="21">
        <f>YEAR(shipments[[#This Row],[Shipdate]])</f>
        <v>2024</v>
      </c>
    </row>
    <row r="3169" spans="1:12" x14ac:dyDescent="0.3">
      <c r="A3169" t="s">
        <v>3173</v>
      </c>
      <c r="B3169" t="s">
        <v>7952</v>
      </c>
      <c r="C3169" t="s">
        <v>7919</v>
      </c>
      <c r="D3169" t="s">
        <v>7938</v>
      </c>
      <c r="E3169" s="1">
        <v>45055</v>
      </c>
      <c r="F3169" s="6">
        <v>10136.25</v>
      </c>
      <c r="G3169">
        <v>564</v>
      </c>
      <c r="H3169" t="s">
        <v>3</v>
      </c>
      <c r="I3169">
        <f>IF(shipments[[#This Row],[Boxes]]&gt;0,shipments[[#This Row],[Amount]]/shipments[[#This Row],[Boxes]],"NA")</f>
        <v>17.972074468085108</v>
      </c>
      <c r="J3169" t="str">
        <f>IF(shipments[[#This Row],[Order_Status]] = "Delivered","Yes","No")</f>
        <v>Yes</v>
      </c>
      <c r="K3169" t="str">
        <f>TEXT(shipments[[#This Row],[Shipdate]],"MMMM")</f>
        <v>May</v>
      </c>
      <c r="L3169">
        <f>YEAR(shipments[[#This Row],[Shipdate]])</f>
        <v>2023</v>
      </c>
    </row>
    <row r="3170" spans="1:12" x14ac:dyDescent="0.3">
      <c r="A3170" t="s">
        <v>3174</v>
      </c>
      <c r="B3170" t="s">
        <v>7952</v>
      </c>
      <c r="C3170" t="s">
        <v>7919</v>
      </c>
      <c r="D3170" t="s">
        <v>7935</v>
      </c>
      <c r="E3170" s="1">
        <v>45294</v>
      </c>
      <c r="F3170" s="6">
        <v>7929</v>
      </c>
      <c r="G3170">
        <v>418</v>
      </c>
      <c r="H3170" t="s">
        <v>3</v>
      </c>
      <c r="I3170">
        <f>IF(shipments[[#This Row],[Boxes]]&gt;0,shipments[[#This Row],[Amount]]/shipments[[#This Row],[Boxes]],"NA")</f>
        <v>18.9688995215311</v>
      </c>
      <c r="J3170" t="str">
        <f>IF(shipments[[#This Row],[Order_Status]] = "Delivered","Yes","No")</f>
        <v>Yes</v>
      </c>
      <c r="K3170" t="str">
        <f>TEXT(shipments[[#This Row],[Shipdate]],"MMMM")</f>
        <v>January</v>
      </c>
      <c r="L3170">
        <f>YEAR(shipments[[#This Row],[Shipdate]])</f>
        <v>2024</v>
      </c>
    </row>
    <row r="3171" spans="1:12" x14ac:dyDescent="0.3">
      <c r="A3171" t="s">
        <v>3175</v>
      </c>
      <c r="B3171" t="s">
        <v>7952</v>
      </c>
      <c r="C3171" t="s">
        <v>7921</v>
      </c>
      <c r="D3171" t="s">
        <v>7935</v>
      </c>
      <c r="E3171" s="1">
        <v>45391</v>
      </c>
      <c r="F3171" s="6">
        <v>1584</v>
      </c>
      <c r="G3171">
        <v>114</v>
      </c>
      <c r="H3171" t="s">
        <v>3</v>
      </c>
      <c r="I3171">
        <f>IF(shipments[[#This Row],[Boxes]]&gt;0,shipments[[#This Row],[Amount]]/shipments[[#This Row],[Boxes]],"NA")</f>
        <v>13.894736842105264</v>
      </c>
      <c r="J3171" t="str">
        <f>IF(shipments[[#This Row],[Order_Status]] = "Delivered","Yes","No")</f>
        <v>Yes</v>
      </c>
      <c r="K3171" t="str">
        <f>TEXT(shipments[[#This Row],[Shipdate]],"MMMM")</f>
        <v>April</v>
      </c>
      <c r="L3171">
        <f>YEAR(shipments[[#This Row],[Shipdate]])</f>
        <v>2024</v>
      </c>
    </row>
    <row r="3172" spans="1:12" x14ac:dyDescent="0.3">
      <c r="A3172" t="s">
        <v>3176</v>
      </c>
      <c r="B3172" t="s">
        <v>7952</v>
      </c>
      <c r="C3172" t="s">
        <v>7921</v>
      </c>
      <c r="D3172" t="s">
        <v>7939</v>
      </c>
      <c r="E3172" s="1">
        <v>45110</v>
      </c>
      <c r="F3172" s="6">
        <v>5539.5</v>
      </c>
      <c r="G3172">
        <v>370</v>
      </c>
      <c r="H3172" t="s">
        <v>3</v>
      </c>
      <c r="I3172">
        <f>IF(shipments[[#This Row],[Boxes]]&gt;0,shipments[[#This Row],[Amount]]/shipments[[#This Row],[Boxes]],"NA")</f>
        <v>14.971621621621622</v>
      </c>
      <c r="J3172" t="str">
        <f>IF(shipments[[#This Row],[Order_Status]] = "Delivered","Yes","No")</f>
        <v>Yes</v>
      </c>
      <c r="K3172" t="str">
        <f>TEXT(shipments[[#This Row],[Shipdate]],"MMMM")</f>
        <v>July</v>
      </c>
      <c r="L3172">
        <f>YEAR(shipments[[#This Row],[Shipdate]])</f>
        <v>2023</v>
      </c>
    </row>
    <row r="3173" spans="1:12" x14ac:dyDescent="0.3">
      <c r="A3173" t="s">
        <v>3177</v>
      </c>
      <c r="B3173" t="s">
        <v>7952</v>
      </c>
      <c r="C3173" t="s">
        <v>7921</v>
      </c>
      <c r="D3173" t="s">
        <v>7937</v>
      </c>
      <c r="E3173" s="1">
        <v>45295</v>
      </c>
      <c r="F3173" s="6">
        <v>2547</v>
      </c>
      <c r="G3173">
        <v>170</v>
      </c>
      <c r="H3173" t="s">
        <v>3</v>
      </c>
      <c r="I3173">
        <f>IF(shipments[[#This Row],[Boxes]]&gt;0,shipments[[#This Row],[Amount]]/shipments[[#This Row],[Boxes]],"NA")</f>
        <v>14.982352941176471</v>
      </c>
      <c r="J3173" t="str">
        <f>IF(shipments[[#This Row],[Order_Status]] = "Delivered","Yes","No")</f>
        <v>Yes</v>
      </c>
      <c r="K3173" t="str">
        <f>TEXT(shipments[[#This Row],[Shipdate]],"MMMM")</f>
        <v>January</v>
      </c>
      <c r="L3173">
        <f>YEAR(shipments[[#This Row],[Shipdate]])</f>
        <v>2024</v>
      </c>
    </row>
    <row r="3174" spans="1:12" x14ac:dyDescent="0.3">
      <c r="A3174" t="s">
        <v>3178</v>
      </c>
      <c r="B3174" t="s">
        <v>7952</v>
      </c>
      <c r="C3174" t="s">
        <v>7924</v>
      </c>
      <c r="D3174" t="s">
        <v>7939</v>
      </c>
      <c r="E3174" s="1">
        <v>45386</v>
      </c>
      <c r="F3174" s="6">
        <v>5262.75</v>
      </c>
      <c r="G3174">
        <v>658</v>
      </c>
      <c r="H3174" t="s">
        <v>3</v>
      </c>
      <c r="I3174">
        <f>IF(shipments[[#This Row],[Boxes]]&gt;0,shipments[[#This Row],[Amount]]/shipments[[#This Row],[Boxes]],"NA")</f>
        <v>7.9981003039513681</v>
      </c>
      <c r="J3174" t="str">
        <f>IF(shipments[[#This Row],[Order_Status]] = "Delivered","Yes","No")</f>
        <v>Yes</v>
      </c>
      <c r="K3174" t="str">
        <f>TEXT(shipments[[#This Row],[Shipdate]],"MMMM")</f>
        <v>April</v>
      </c>
      <c r="L3174">
        <f>YEAR(shipments[[#This Row],[Shipdate]])</f>
        <v>2024</v>
      </c>
    </row>
    <row r="3175" spans="1:12" x14ac:dyDescent="0.3">
      <c r="A3175" t="s">
        <v>3179</v>
      </c>
      <c r="B3175" t="s">
        <v>7952</v>
      </c>
      <c r="C3175" t="s">
        <v>7924</v>
      </c>
      <c r="D3175" t="s">
        <v>7935</v>
      </c>
      <c r="E3175" s="1">
        <v>44998</v>
      </c>
      <c r="F3175" s="6">
        <v>1962</v>
      </c>
      <c r="G3175">
        <v>327</v>
      </c>
      <c r="H3175" t="s">
        <v>3</v>
      </c>
      <c r="I3175">
        <f>IF(shipments[[#This Row],[Boxes]]&gt;0,shipments[[#This Row],[Amount]]/shipments[[#This Row],[Boxes]],"NA")</f>
        <v>6</v>
      </c>
      <c r="J3175" t="str">
        <f>IF(shipments[[#This Row],[Order_Status]] = "Delivered","Yes","No")</f>
        <v>Yes</v>
      </c>
      <c r="K3175" t="str">
        <f>TEXT(shipments[[#This Row],[Shipdate]],"MMMM")</f>
        <v>March</v>
      </c>
      <c r="L3175">
        <f>YEAR(shipments[[#This Row],[Shipdate]])</f>
        <v>2023</v>
      </c>
    </row>
    <row r="3176" spans="1:12" x14ac:dyDescent="0.3">
      <c r="A3176" t="s">
        <v>3180</v>
      </c>
      <c r="B3176" t="s">
        <v>7952</v>
      </c>
      <c r="C3176" t="s">
        <v>7924</v>
      </c>
      <c r="D3176" t="s">
        <v>7934</v>
      </c>
      <c r="E3176" s="1">
        <v>45352</v>
      </c>
      <c r="F3176" s="6">
        <v>8739</v>
      </c>
      <c r="G3176">
        <v>1457</v>
      </c>
      <c r="H3176" t="s">
        <v>3</v>
      </c>
      <c r="I3176">
        <f>IF(shipments[[#This Row],[Boxes]]&gt;0,shipments[[#This Row],[Amount]]/shipments[[#This Row],[Boxes]],"NA")</f>
        <v>5.9979409746053536</v>
      </c>
      <c r="J3176" t="str">
        <f>IF(shipments[[#This Row],[Order_Status]] = "Delivered","Yes","No")</f>
        <v>Yes</v>
      </c>
      <c r="K3176" t="str">
        <f>TEXT(shipments[[#This Row],[Shipdate]],"MMMM")</f>
        <v>March</v>
      </c>
      <c r="L3176">
        <f>YEAR(shipments[[#This Row],[Shipdate]])</f>
        <v>2024</v>
      </c>
    </row>
    <row r="3177" spans="1:12" x14ac:dyDescent="0.3">
      <c r="A3177" t="s">
        <v>3181</v>
      </c>
      <c r="B3177" t="s">
        <v>7952</v>
      </c>
      <c r="C3177" t="s">
        <v>7924</v>
      </c>
      <c r="D3177" t="s">
        <v>7934</v>
      </c>
      <c r="E3177" s="1">
        <v>45421</v>
      </c>
      <c r="F3177" s="6">
        <v>10626.75</v>
      </c>
      <c r="G3177">
        <v>1519</v>
      </c>
      <c r="H3177" t="s">
        <v>3</v>
      </c>
      <c r="I3177">
        <f>IF(shipments[[#This Row],[Boxes]]&gt;0,shipments[[#This Row],[Amount]]/shipments[[#This Row],[Boxes]],"NA")</f>
        <v>6.9958854509545754</v>
      </c>
      <c r="J3177" t="str">
        <f>IF(shipments[[#This Row],[Order_Status]] = "Delivered","Yes","No")</f>
        <v>Yes</v>
      </c>
      <c r="K3177" t="str">
        <f>TEXT(shipments[[#This Row],[Shipdate]],"MMMM")</f>
        <v>May</v>
      </c>
      <c r="L3177">
        <f>YEAR(shipments[[#This Row],[Shipdate]])</f>
        <v>2024</v>
      </c>
    </row>
    <row r="3178" spans="1:12" x14ac:dyDescent="0.3">
      <c r="A3178" t="s">
        <v>3182</v>
      </c>
      <c r="B3178" t="s">
        <v>7952</v>
      </c>
      <c r="C3178" t="s">
        <v>7924</v>
      </c>
      <c r="D3178" t="s">
        <v>7936</v>
      </c>
      <c r="E3178" s="1">
        <v>45418</v>
      </c>
      <c r="F3178" s="6">
        <v>10275.75</v>
      </c>
      <c r="G3178">
        <v>1285</v>
      </c>
      <c r="H3178" t="s">
        <v>3</v>
      </c>
      <c r="I3178">
        <f>IF(shipments[[#This Row],[Boxes]]&gt;0,shipments[[#This Row],[Amount]]/shipments[[#This Row],[Boxes]],"NA")</f>
        <v>7.9966926070038911</v>
      </c>
      <c r="J3178" t="str">
        <f>IF(shipments[[#This Row],[Order_Status]] = "Delivered","Yes","No")</f>
        <v>Yes</v>
      </c>
      <c r="K3178" t="str">
        <f>TEXT(shipments[[#This Row],[Shipdate]],"MMMM")</f>
        <v>May</v>
      </c>
      <c r="L3178">
        <f>YEAR(shipments[[#This Row],[Shipdate]])</f>
        <v>2024</v>
      </c>
    </row>
    <row r="3179" spans="1:12" x14ac:dyDescent="0.3">
      <c r="A3179" t="s">
        <v>3183</v>
      </c>
      <c r="B3179" t="s">
        <v>7952</v>
      </c>
      <c r="C3179" t="s">
        <v>7924</v>
      </c>
      <c r="D3179" t="s">
        <v>7934</v>
      </c>
      <c r="E3179" s="1">
        <v>44942</v>
      </c>
      <c r="F3179" s="6">
        <v>5490</v>
      </c>
      <c r="G3179">
        <v>610</v>
      </c>
      <c r="H3179" t="s">
        <v>3</v>
      </c>
      <c r="I3179">
        <f>IF(shipments[[#This Row],[Boxes]]&gt;0,shipments[[#This Row],[Amount]]/shipments[[#This Row],[Boxes]],"NA")</f>
        <v>9</v>
      </c>
      <c r="J3179" t="str">
        <f>IF(shipments[[#This Row],[Order_Status]] = "Delivered","Yes","No")</f>
        <v>Yes</v>
      </c>
      <c r="K3179" t="str">
        <f>TEXT(shipments[[#This Row],[Shipdate]],"MMMM")</f>
        <v>January</v>
      </c>
      <c r="L3179">
        <f>YEAR(shipments[[#This Row],[Shipdate]])</f>
        <v>2023</v>
      </c>
    </row>
    <row r="3180" spans="1:12" x14ac:dyDescent="0.3">
      <c r="A3180" t="s">
        <v>3184</v>
      </c>
      <c r="B3180" t="s">
        <v>7952</v>
      </c>
      <c r="C3180" t="s">
        <v>7924</v>
      </c>
      <c r="D3180" t="s">
        <v>7935</v>
      </c>
      <c r="E3180" s="1">
        <v>45455</v>
      </c>
      <c r="F3180" s="6">
        <v>4533.75</v>
      </c>
      <c r="G3180">
        <v>648</v>
      </c>
      <c r="H3180" t="s">
        <v>3</v>
      </c>
      <c r="I3180">
        <f>IF(shipments[[#This Row],[Boxes]]&gt;0,shipments[[#This Row],[Amount]]/shipments[[#This Row],[Boxes]],"NA")</f>
        <v>6.9965277777777777</v>
      </c>
      <c r="J3180" t="str">
        <f>IF(shipments[[#This Row],[Order_Status]] = "Delivered","Yes","No")</f>
        <v>Yes</v>
      </c>
      <c r="K3180" t="str">
        <f>TEXT(shipments[[#This Row],[Shipdate]],"MMMM")</f>
        <v>June</v>
      </c>
      <c r="L3180">
        <f>YEAR(shipments[[#This Row],[Shipdate]])</f>
        <v>2024</v>
      </c>
    </row>
    <row r="3181" spans="1:12" x14ac:dyDescent="0.3">
      <c r="A3181" t="s">
        <v>3185</v>
      </c>
      <c r="B3181" t="s">
        <v>7952</v>
      </c>
      <c r="C3181" t="s">
        <v>7924</v>
      </c>
      <c r="D3181" t="s">
        <v>7938</v>
      </c>
      <c r="E3181" s="1">
        <v>44972</v>
      </c>
      <c r="F3181" s="6">
        <v>2205</v>
      </c>
      <c r="G3181">
        <v>221</v>
      </c>
      <c r="H3181" t="s">
        <v>3</v>
      </c>
      <c r="I3181">
        <f>IF(shipments[[#This Row],[Boxes]]&gt;0,shipments[[#This Row],[Amount]]/shipments[[#This Row],[Boxes]],"NA")</f>
        <v>9.9773755656108598</v>
      </c>
      <c r="J3181" t="str">
        <f>IF(shipments[[#This Row],[Order_Status]] = "Delivered","Yes","No")</f>
        <v>Yes</v>
      </c>
      <c r="K3181" t="str">
        <f>TEXT(shipments[[#This Row],[Shipdate]],"MMMM")</f>
        <v>February</v>
      </c>
      <c r="L3181">
        <f>YEAR(shipments[[#This Row],[Shipdate]])</f>
        <v>2023</v>
      </c>
    </row>
    <row r="3182" spans="1:12" x14ac:dyDescent="0.3">
      <c r="A3182" t="s">
        <v>3186</v>
      </c>
      <c r="B3182" t="s">
        <v>7952</v>
      </c>
      <c r="C3182" t="s">
        <v>7925</v>
      </c>
      <c r="D3182" t="s">
        <v>7939</v>
      </c>
      <c r="E3182" s="1">
        <v>45293</v>
      </c>
      <c r="F3182" s="6">
        <v>4954.5</v>
      </c>
      <c r="G3182">
        <v>354</v>
      </c>
      <c r="H3182" t="s">
        <v>3</v>
      </c>
      <c r="I3182">
        <f>IF(shipments[[#This Row],[Boxes]]&gt;0,shipments[[#This Row],[Amount]]/shipments[[#This Row],[Boxes]],"NA")</f>
        <v>13.995762711864407</v>
      </c>
      <c r="J3182" t="str">
        <f>IF(shipments[[#This Row],[Order_Status]] = "Delivered","Yes","No")</f>
        <v>Yes</v>
      </c>
      <c r="K3182" t="str">
        <f>TEXT(shipments[[#This Row],[Shipdate]],"MMMM")</f>
        <v>January</v>
      </c>
      <c r="L3182">
        <f>YEAR(shipments[[#This Row],[Shipdate]])</f>
        <v>2024</v>
      </c>
    </row>
    <row r="3183" spans="1:12" x14ac:dyDescent="0.3">
      <c r="A3183" t="s">
        <v>3187</v>
      </c>
      <c r="B3183" t="s">
        <v>7952</v>
      </c>
      <c r="C3183" t="s">
        <v>7925</v>
      </c>
      <c r="D3183" t="s">
        <v>7935</v>
      </c>
      <c r="E3183" s="1">
        <v>45019</v>
      </c>
      <c r="F3183" s="6">
        <v>4506.75</v>
      </c>
      <c r="G3183">
        <v>301</v>
      </c>
      <c r="H3183" t="s">
        <v>3</v>
      </c>
      <c r="I3183">
        <f>IF(shipments[[#This Row],[Boxes]]&gt;0,shipments[[#This Row],[Amount]]/shipments[[#This Row],[Boxes]],"NA")</f>
        <v>14.972591362126245</v>
      </c>
      <c r="J3183" t="str">
        <f>IF(shipments[[#This Row],[Order_Status]] = "Delivered","Yes","No")</f>
        <v>Yes</v>
      </c>
      <c r="K3183" t="str">
        <f>TEXT(shipments[[#This Row],[Shipdate]],"MMMM")</f>
        <v>April</v>
      </c>
      <c r="L3183">
        <f>YEAR(shipments[[#This Row],[Shipdate]])</f>
        <v>2023</v>
      </c>
    </row>
    <row r="3184" spans="1:12" x14ac:dyDescent="0.3">
      <c r="A3184" t="s">
        <v>3188</v>
      </c>
      <c r="B3184" t="s">
        <v>7952</v>
      </c>
      <c r="C3184" t="s">
        <v>7925</v>
      </c>
      <c r="D3184" t="s">
        <v>7939</v>
      </c>
      <c r="E3184" s="1">
        <v>44977</v>
      </c>
      <c r="F3184" s="6">
        <v>5071.5</v>
      </c>
      <c r="G3184">
        <v>363</v>
      </c>
      <c r="H3184" t="s">
        <v>3</v>
      </c>
      <c r="I3184">
        <f>IF(shipments[[#This Row],[Boxes]]&gt;0,shipments[[#This Row],[Amount]]/shipments[[#This Row],[Boxes]],"NA")</f>
        <v>13.971074380165289</v>
      </c>
      <c r="J3184" t="str">
        <f>IF(shipments[[#This Row],[Order_Status]] = "Delivered","Yes","No")</f>
        <v>Yes</v>
      </c>
      <c r="K3184" t="str">
        <f>TEXT(shipments[[#This Row],[Shipdate]],"MMMM")</f>
        <v>February</v>
      </c>
      <c r="L3184">
        <f>YEAR(shipments[[#This Row],[Shipdate]])</f>
        <v>2023</v>
      </c>
    </row>
    <row r="3185" spans="1:12" x14ac:dyDescent="0.3">
      <c r="A3185" t="s">
        <v>3189</v>
      </c>
      <c r="B3185" t="s">
        <v>7952</v>
      </c>
      <c r="C3185" t="s">
        <v>7925</v>
      </c>
      <c r="D3185" t="s">
        <v>7935</v>
      </c>
      <c r="E3185" s="1">
        <v>45131</v>
      </c>
      <c r="F3185" s="6">
        <v>3521.25</v>
      </c>
      <c r="G3185">
        <v>221</v>
      </c>
      <c r="H3185" t="s">
        <v>3</v>
      </c>
      <c r="I3185">
        <f>IF(shipments[[#This Row],[Boxes]]&gt;0,shipments[[#This Row],[Amount]]/shipments[[#This Row],[Boxes]],"NA")</f>
        <v>15.933257918552036</v>
      </c>
      <c r="J3185" t="str">
        <f>IF(shipments[[#This Row],[Order_Status]] = "Delivered","Yes","No")</f>
        <v>Yes</v>
      </c>
      <c r="K3185" t="str">
        <f>TEXT(shipments[[#This Row],[Shipdate]],"MMMM")</f>
        <v>July</v>
      </c>
      <c r="L3185">
        <f>YEAR(shipments[[#This Row],[Shipdate]])</f>
        <v>2023</v>
      </c>
    </row>
    <row r="3186" spans="1:12" x14ac:dyDescent="0.3">
      <c r="A3186" t="s">
        <v>3190</v>
      </c>
      <c r="B3186" t="s">
        <v>7952</v>
      </c>
      <c r="C3186" t="s">
        <v>7926</v>
      </c>
      <c r="D3186" t="s">
        <v>7938</v>
      </c>
      <c r="E3186" s="1">
        <v>45356</v>
      </c>
      <c r="F3186" s="6">
        <v>4502.25</v>
      </c>
      <c r="G3186">
        <v>215</v>
      </c>
      <c r="H3186" t="s">
        <v>3</v>
      </c>
      <c r="I3186">
        <f>IF(shipments[[#This Row],[Boxes]]&gt;0,shipments[[#This Row],[Amount]]/shipments[[#This Row],[Boxes]],"NA")</f>
        <v>20.940697674418605</v>
      </c>
      <c r="J3186" t="str">
        <f>IF(shipments[[#This Row],[Order_Status]] = "Delivered","Yes","No")</f>
        <v>Yes</v>
      </c>
      <c r="K3186" t="str">
        <f>TEXT(shipments[[#This Row],[Shipdate]],"MMMM")</f>
        <v>March</v>
      </c>
      <c r="L3186">
        <f>YEAR(shipments[[#This Row],[Shipdate]])</f>
        <v>2024</v>
      </c>
    </row>
    <row r="3187" spans="1:12" x14ac:dyDescent="0.3">
      <c r="A3187" s="21" t="s">
        <v>3191</v>
      </c>
      <c r="B3187" s="21" t="s">
        <v>7952</v>
      </c>
      <c r="C3187" s="21" t="s">
        <v>7927</v>
      </c>
      <c r="D3187" s="21" t="s">
        <v>7935</v>
      </c>
      <c r="E3187" s="22">
        <v>45309</v>
      </c>
      <c r="F3187" s="23">
        <v>8536.5</v>
      </c>
      <c r="G3187" s="21">
        <v>570</v>
      </c>
      <c r="H3187" s="21" t="s">
        <v>25</v>
      </c>
      <c r="I3187" s="21">
        <f>IF(shipments[[#This Row],[Boxes]]&gt;0,shipments[[#This Row],[Amount]]/shipments[[#This Row],[Boxes]],"NA")</f>
        <v>14.976315789473684</v>
      </c>
      <c r="J3187" s="21" t="str">
        <f>IF(shipments[[#This Row],[Order_Status]] = "Delivered","Yes","No")</f>
        <v>No</v>
      </c>
      <c r="K3187" s="21" t="str">
        <f>TEXT(shipments[[#This Row],[Shipdate]],"MMMM")</f>
        <v>January</v>
      </c>
      <c r="L3187" s="21">
        <f>YEAR(shipments[[#This Row],[Shipdate]])</f>
        <v>2024</v>
      </c>
    </row>
    <row r="3188" spans="1:12" x14ac:dyDescent="0.3">
      <c r="A3188" t="s">
        <v>3192</v>
      </c>
      <c r="B3188" t="s">
        <v>7952</v>
      </c>
      <c r="C3188" t="s">
        <v>7927</v>
      </c>
      <c r="D3188" t="s">
        <v>7938</v>
      </c>
      <c r="E3188" s="1">
        <v>44957</v>
      </c>
      <c r="F3188" s="6">
        <v>7938</v>
      </c>
      <c r="G3188">
        <v>567</v>
      </c>
      <c r="H3188" t="s">
        <v>3</v>
      </c>
      <c r="I3188">
        <f>IF(shipments[[#This Row],[Boxes]]&gt;0,shipments[[#This Row],[Amount]]/shipments[[#This Row],[Boxes]],"NA")</f>
        <v>14</v>
      </c>
      <c r="J3188" t="str">
        <f>IF(shipments[[#This Row],[Order_Status]] = "Delivered","Yes","No")</f>
        <v>Yes</v>
      </c>
      <c r="K3188" t="str">
        <f>TEXT(shipments[[#This Row],[Shipdate]],"MMMM")</f>
        <v>January</v>
      </c>
      <c r="L3188">
        <f>YEAR(shipments[[#This Row],[Shipdate]])</f>
        <v>2023</v>
      </c>
    </row>
    <row r="3189" spans="1:12" x14ac:dyDescent="0.3">
      <c r="A3189" s="21" t="s">
        <v>3193</v>
      </c>
      <c r="B3189" s="21" t="s">
        <v>7952</v>
      </c>
      <c r="C3189" s="21" t="s">
        <v>7927</v>
      </c>
      <c r="D3189" s="21" t="s">
        <v>7936</v>
      </c>
      <c r="E3189" s="22">
        <v>45478</v>
      </c>
      <c r="F3189" s="23">
        <v>4632.75</v>
      </c>
      <c r="G3189" s="21">
        <v>309</v>
      </c>
      <c r="H3189" s="21" t="s">
        <v>9</v>
      </c>
      <c r="I3189" s="21">
        <f>IF(shipments[[#This Row],[Boxes]]&gt;0,shipments[[#This Row],[Amount]]/shipments[[#This Row],[Boxes]],"NA")</f>
        <v>14.992718446601941</v>
      </c>
      <c r="J3189" s="21" t="str">
        <f>IF(shipments[[#This Row],[Order_Status]] = "Delivered","Yes","No")</f>
        <v>No</v>
      </c>
      <c r="K3189" s="21" t="str">
        <f>TEXT(shipments[[#This Row],[Shipdate]],"MMMM")</f>
        <v>July</v>
      </c>
      <c r="L3189" s="21">
        <f>YEAR(shipments[[#This Row],[Shipdate]])</f>
        <v>2024</v>
      </c>
    </row>
    <row r="3190" spans="1:12" x14ac:dyDescent="0.3">
      <c r="A3190" t="s">
        <v>3194</v>
      </c>
      <c r="B3190" t="s">
        <v>7952</v>
      </c>
      <c r="C3190" t="s">
        <v>7927</v>
      </c>
      <c r="D3190" t="s">
        <v>7935</v>
      </c>
      <c r="E3190" s="1">
        <v>45020</v>
      </c>
      <c r="F3190" s="6">
        <v>5625</v>
      </c>
      <c r="G3190">
        <v>331</v>
      </c>
      <c r="H3190" t="s">
        <v>3</v>
      </c>
      <c r="I3190">
        <f>IF(shipments[[#This Row],[Boxes]]&gt;0,shipments[[#This Row],[Amount]]/shipments[[#This Row],[Boxes]],"NA")</f>
        <v>16.993957703927492</v>
      </c>
      <c r="J3190" t="str">
        <f>IF(shipments[[#This Row],[Order_Status]] = "Delivered","Yes","No")</f>
        <v>Yes</v>
      </c>
      <c r="K3190" t="str">
        <f>TEXT(shipments[[#This Row],[Shipdate]],"MMMM")</f>
        <v>April</v>
      </c>
      <c r="L3190">
        <f>YEAR(shipments[[#This Row],[Shipdate]])</f>
        <v>2023</v>
      </c>
    </row>
    <row r="3191" spans="1:12" x14ac:dyDescent="0.3">
      <c r="A3191" t="s">
        <v>3195</v>
      </c>
      <c r="B3191" t="s">
        <v>7952</v>
      </c>
      <c r="C3191" t="s">
        <v>7928</v>
      </c>
      <c r="D3191" t="s">
        <v>7935</v>
      </c>
      <c r="E3191" s="1">
        <v>45329</v>
      </c>
      <c r="F3191" s="6">
        <v>8102.25</v>
      </c>
      <c r="G3191">
        <v>1013</v>
      </c>
      <c r="H3191" t="s">
        <v>3</v>
      </c>
      <c r="I3191">
        <f>IF(shipments[[#This Row],[Boxes]]&gt;0,shipments[[#This Row],[Amount]]/shipments[[#This Row],[Boxes]],"NA")</f>
        <v>7.9982724580454096</v>
      </c>
      <c r="J3191" t="str">
        <f>IF(shipments[[#This Row],[Order_Status]] = "Delivered","Yes","No")</f>
        <v>Yes</v>
      </c>
      <c r="K3191" t="str">
        <f>TEXT(shipments[[#This Row],[Shipdate]],"MMMM")</f>
        <v>February</v>
      </c>
      <c r="L3191">
        <f>YEAR(shipments[[#This Row],[Shipdate]])</f>
        <v>2024</v>
      </c>
    </row>
    <row r="3192" spans="1:12" x14ac:dyDescent="0.3">
      <c r="A3192" t="s">
        <v>3196</v>
      </c>
      <c r="B3192" t="s">
        <v>7952</v>
      </c>
      <c r="C3192" t="s">
        <v>7928</v>
      </c>
      <c r="D3192" t="s">
        <v>7939</v>
      </c>
      <c r="E3192" s="1">
        <v>45036</v>
      </c>
      <c r="F3192" s="6">
        <v>7220.25</v>
      </c>
      <c r="G3192">
        <v>723</v>
      </c>
      <c r="H3192" t="s">
        <v>3</v>
      </c>
      <c r="I3192">
        <f>IF(shipments[[#This Row],[Boxes]]&gt;0,shipments[[#This Row],[Amount]]/shipments[[#This Row],[Boxes]],"NA")</f>
        <v>9.9865145228215759</v>
      </c>
      <c r="J3192" t="str">
        <f>IF(shipments[[#This Row],[Order_Status]] = "Delivered","Yes","No")</f>
        <v>Yes</v>
      </c>
      <c r="K3192" t="str">
        <f>TEXT(shipments[[#This Row],[Shipdate]],"MMMM")</f>
        <v>April</v>
      </c>
      <c r="L3192">
        <f>YEAR(shipments[[#This Row],[Shipdate]])</f>
        <v>2023</v>
      </c>
    </row>
    <row r="3193" spans="1:12" x14ac:dyDescent="0.3">
      <c r="A3193" t="s">
        <v>3197</v>
      </c>
      <c r="B3193" t="s">
        <v>7952</v>
      </c>
      <c r="C3193" t="s">
        <v>7928</v>
      </c>
      <c r="D3193" t="s">
        <v>7938</v>
      </c>
      <c r="E3193" s="1">
        <v>45345</v>
      </c>
      <c r="F3193" s="6">
        <v>8214.75</v>
      </c>
      <c r="G3193">
        <v>1174</v>
      </c>
      <c r="H3193" t="s">
        <v>3</v>
      </c>
      <c r="I3193">
        <f>IF(shipments[[#This Row],[Boxes]]&gt;0,shipments[[#This Row],[Amount]]/shipments[[#This Row],[Boxes]],"NA")</f>
        <v>6.9972316865417374</v>
      </c>
      <c r="J3193" t="str">
        <f>IF(shipments[[#This Row],[Order_Status]] = "Delivered","Yes","No")</f>
        <v>Yes</v>
      </c>
      <c r="K3193" t="str">
        <f>TEXT(shipments[[#This Row],[Shipdate]],"MMMM")</f>
        <v>February</v>
      </c>
      <c r="L3193">
        <f>YEAR(shipments[[#This Row],[Shipdate]])</f>
        <v>2024</v>
      </c>
    </row>
    <row r="3194" spans="1:12" x14ac:dyDescent="0.3">
      <c r="A3194" t="s">
        <v>3198</v>
      </c>
      <c r="B3194" t="s">
        <v>7952</v>
      </c>
      <c r="C3194" t="s">
        <v>7928</v>
      </c>
      <c r="D3194" t="s">
        <v>7938</v>
      </c>
      <c r="E3194" s="1">
        <v>45293</v>
      </c>
      <c r="F3194" s="6">
        <v>162</v>
      </c>
      <c r="G3194">
        <v>15</v>
      </c>
      <c r="H3194" t="s">
        <v>3</v>
      </c>
      <c r="I3194">
        <f>IF(shipments[[#This Row],[Boxes]]&gt;0,shipments[[#This Row],[Amount]]/shipments[[#This Row],[Boxes]],"NA")</f>
        <v>10.8</v>
      </c>
      <c r="J3194" t="str">
        <f>IF(shipments[[#This Row],[Order_Status]] = "Delivered","Yes","No")</f>
        <v>Yes</v>
      </c>
      <c r="K3194" t="str">
        <f>TEXT(shipments[[#This Row],[Shipdate]],"MMMM")</f>
        <v>January</v>
      </c>
      <c r="L3194">
        <f>YEAR(shipments[[#This Row],[Shipdate]])</f>
        <v>2024</v>
      </c>
    </row>
    <row r="3195" spans="1:12" x14ac:dyDescent="0.3">
      <c r="A3195" t="s">
        <v>3199</v>
      </c>
      <c r="B3195" t="s">
        <v>7952</v>
      </c>
      <c r="C3195" t="s">
        <v>7928</v>
      </c>
      <c r="D3195" t="s">
        <v>7939</v>
      </c>
      <c r="E3195" s="1">
        <v>45208</v>
      </c>
      <c r="F3195" s="6">
        <v>9524.25</v>
      </c>
      <c r="G3195">
        <v>1361</v>
      </c>
      <c r="H3195" t="s">
        <v>3</v>
      </c>
      <c r="I3195">
        <f>IF(shipments[[#This Row],[Boxes]]&gt;0,shipments[[#This Row],[Amount]]/shipments[[#This Row],[Boxes]],"NA")</f>
        <v>6.997979426891991</v>
      </c>
      <c r="J3195" t="str">
        <f>IF(shipments[[#This Row],[Order_Status]] = "Delivered","Yes","No")</f>
        <v>Yes</v>
      </c>
      <c r="K3195" t="str">
        <f>TEXT(shipments[[#This Row],[Shipdate]],"MMMM")</f>
        <v>October</v>
      </c>
      <c r="L3195">
        <f>YEAR(shipments[[#This Row],[Shipdate]])</f>
        <v>2023</v>
      </c>
    </row>
    <row r="3196" spans="1:12" x14ac:dyDescent="0.3">
      <c r="A3196" s="21" t="s">
        <v>3200</v>
      </c>
      <c r="B3196" s="21" t="s">
        <v>7952</v>
      </c>
      <c r="C3196" s="21" t="s">
        <v>7928</v>
      </c>
      <c r="D3196" s="21" t="s">
        <v>7934</v>
      </c>
      <c r="E3196" s="22">
        <v>44978</v>
      </c>
      <c r="F3196" s="23">
        <v>6113.25</v>
      </c>
      <c r="G3196" s="21">
        <v>680</v>
      </c>
      <c r="H3196" s="21" t="s">
        <v>25</v>
      </c>
      <c r="I3196" s="21">
        <f>IF(shipments[[#This Row],[Boxes]]&gt;0,shipments[[#This Row],[Amount]]/shipments[[#This Row],[Boxes]],"NA")</f>
        <v>8.9900735294117649</v>
      </c>
      <c r="J3196" s="21" t="str">
        <f>IF(shipments[[#This Row],[Order_Status]] = "Delivered","Yes","No")</f>
        <v>No</v>
      </c>
      <c r="K3196" s="21" t="str">
        <f>TEXT(shipments[[#This Row],[Shipdate]],"MMMM")</f>
        <v>February</v>
      </c>
      <c r="L3196" s="21">
        <f>YEAR(shipments[[#This Row],[Shipdate]])</f>
        <v>2023</v>
      </c>
    </row>
    <row r="3197" spans="1:12" x14ac:dyDescent="0.3">
      <c r="A3197" t="s">
        <v>3201</v>
      </c>
      <c r="B3197" t="s">
        <v>7952</v>
      </c>
      <c r="C3197" t="s">
        <v>7928</v>
      </c>
      <c r="D3197" t="s">
        <v>7936</v>
      </c>
      <c r="E3197" s="1">
        <v>45274</v>
      </c>
      <c r="F3197" s="6">
        <v>990</v>
      </c>
      <c r="G3197">
        <v>142</v>
      </c>
      <c r="H3197" t="s">
        <v>3</v>
      </c>
      <c r="I3197">
        <f>IF(shipments[[#This Row],[Boxes]]&gt;0,shipments[[#This Row],[Amount]]/shipments[[#This Row],[Boxes]],"NA")</f>
        <v>6.971830985915493</v>
      </c>
      <c r="J3197" t="str">
        <f>IF(shipments[[#This Row],[Order_Status]] = "Delivered","Yes","No")</f>
        <v>Yes</v>
      </c>
      <c r="K3197" t="str">
        <f>TEXT(shipments[[#This Row],[Shipdate]],"MMMM")</f>
        <v>December</v>
      </c>
      <c r="L3197">
        <f>YEAR(shipments[[#This Row],[Shipdate]])</f>
        <v>2023</v>
      </c>
    </row>
    <row r="3198" spans="1:12" x14ac:dyDescent="0.3">
      <c r="A3198" t="s">
        <v>3202</v>
      </c>
      <c r="B3198" t="s">
        <v>7952</v>
      </c>
      <c r="C3198" t="s">
        <v>7929</v>
      </c>
      <c r="D3198" t="s">
        <v>7934</v>
      </c>
      <c r="E3198" s="1">
        <v>45141</v>
      </c>
      <c r="F3198" s="6">
        <v>4441.5</v>
      </c>
      <c r="G3198">
        <v>404</v>
      </c>
      <c r="H3198" t="s">
        <v>3</v>
      </c>
      <c r="I3198">
        <f>IF(shipments[[#This Row],[Boxes]]&gt;0,shipments[[#This Row],[Amount]]/shipments[[#This Row],[Boxes]],"NA")</f>
        <v>10.993811881188119</v>
      </c>
      <c r="J3198" t="str">
        <f>IF(shipments[[#This Row],[Order_Status]] = "Delivered","Yes","No")</f>
        <v>Yes</v>
      </c>
      <c r="K3198" t="str">
        <f>TEXT(shipments[[#This Row],[Shipdate]],"MMMM")</f>
        <v>August</v>
      </c>
      <c r="L3198">
        <f>YEAR(shipments[[#This Row],[Shipdate]])</f>
        <v>2023</v>
      </c>
    </row>
    <row r="3199" spans="1:12" x14ac:dyDescent="0.3">
      <c r="A3199" t="s">
        <v>3203</v>
      </c>
      <c r="B3199" t="s">
        <v>7952</v>
      </c>
      <c r="C3199" t="s">
        <v>7929</v>
      </c>
      <c r="D3199" t="s">
        <v>7935</v>
      </c>
      <c r="E3199" s="1">
        <v>45176</v>
      </c>
      <c r="F3199" s="6">
        <v>10325.25</v>
      </c>
      <c r="G3199">
        <v>1291</v>
      </c>
      <c r="H3199" t="s">
        <v>3</v>
      </c>
      <c r="I3199">
        <f>IF(shipments[[#This Row],[Boxes]]&gt;0,shipments[[#This Row],[Amount]]/shipments[[#This Row],[Boxes]],"NA")</f>
        <v>7.9978698683191327</v>
      </c>
      <c r="J3199" t="str">
        <f>IF(shipments[[#This Row],[Order_Status]] = "Delivered","Yes","No")</f>
        <v>Yes</v>
      </c>
      <c r="K3199" t="str">
        <f>TEXT(shipments[[#This Row],[Shipdate]],"MMMM")</f>
        <v>September</v>
      </c>
      <c r="L3199">
        <f>YEAR(shipments[[#This Row],[Shipdate]])</f>
        <v>2023</v>
      </c>
    </row>
    <row r="3200" spans="1:12" x14ac:dyDescent="0.3">
      <c r="A3200" t="s">
        <v>3204</v>
      </c>
      <c r="B3200" t="s">
        <v>7952</v>
      </c>
      <c r="C3200" t="s">
        <v>7929</v>
      </c>
      <c r="D3200" t="s">
        <v>7937</v>
      </c>
      <c r="E3200" s="1">
        <v>45303</v>
      </c>
      <c r="F3200" s="6">
        <v>9470.25</v>
      </c>
      <c r="G3200">
        <v>1353</v>
      </c>
      <c r="H3200" t="s">
        <v>3</v>
      </c>
      <c r="I3200">
        <f>IF(shipments[[#This Row],[Boxes]]&gt;0,shipments[[#This Row],[Amount]]/shipments[[#This Row],[Boxes]],"NA")</f>
        <v>6.9994456762749442</v>
      </c>
      <c r="J3200" t="str">
        <f>IF(shipments[[#This Row],[Order_Status]] = "Delivered","Yes","No")</f>
        <v>Yes</v>
      </c>
      <c r="K3200" t="str">
        <f>TEXT(shipments[[#This Row],[Shipdate]],"MMMM")</f>
        <v>January</v>
      </c>
      <c r="L3200">
        <f>YEAR(shipments[[#This Row],[Shipdate]])</f>
        <v>2024</v>
      </c>
    </row>
    <row r="3201" spans="1:12" x14ac:dyDescent="0.3">
      <c r="A3201" t="s">
        <v>3205</v>
      </c>
      <c r="B3201" t="s">
        <v>7952</v>
      </c>
      <c r="C3201" t="s">
        <v>7929</v>
      </c>
      <c r="D3201" t="s">
        <v>7937</v>
      </c>
      <c r="E3201" s="1">
        <v>45316</v>
      </c>
      <c r="F3201" s="6">
        <v>17892</v>
      </c>
      <c r="G3201">
        <v>1627</v>
      </c>
      <c r="H3201" t="s">
        <v>3</v>
      </c>
      <c r="I3201">
        <f>IF(shipments[[#This Row],[Boxes]]&gt;0,shipments[[#This Row],[Amount]]/shipments[[#This Row],[Boxes]],"NA")</f>
        <v>10.996926859250154</v>
      </c>
      <c r="J3201" t="str">
        <f>IF(shipments[[#This Row],[Order_Status]] = "Delivered","Yes","No")</f>
        <v>Yes</v>
      </c>
      <c r="K3201" t="str">
        <f>TEXT(shipments[[#This Row],[Shipdate]],"MMMM")</f>
        <v>January</v>
      </c>
      <c r="L3201">
        <f>YEAR(shipments[[#This Row],[Shipdate]])</f>
        <v>2024</v>
      </c>
    </row>
    <row r="3202" spans="1:12" x14ac:dyDescent="0.3">
      <c r="A3202" t="s">
        <v>3206</v>
      </c>
      <c r="B3202" t="s">
        <v>7952</v>
      </c>
      <c r="C3202" t="s">
        <v>7929</v>
      </c>
      <c r="D3202" t="s">
        <v>7935</v>
      </c>
      <c r="E3202" s="1">
        <v>44936</v>
      </c>
      <c r="F3202" s="6">
        <v>11389.5</v>
      </c>
      <c r="G3202">
        <v>1266</v>
      </c>
      <c r="H3202" t="s">
        <v>3</v>
      </c>
      <c r="I3202">
        <f>IF(shipments[[#This Row],[Boxes]]&gt;0,shipments[[#This Row],[Amount]]/shipments[[#This Row],[Boxes]],"NA")</f>
        <v>8.9964454976303312</v>
      </c>
      <c r="J3202" t="str">
        <f>IF(shipments[[#This Row],[Order_Status]] = "Delivered","Yes","No")</f>
        <v>Yes</v>
      </c>
      <c r="K3202" t="str">
        <f>TEXT(shipments[[#This Row],[Shipdate]],"MMMM")</f>
        <v>January</v>
      </c>
      <c r="L3202">
        <f>YEAR(shipments[[#This Row],[Shipdate]])</f>
        <v>2023</v>
      </c>
    </row>
    <row r="3203" spans="1:12" x14ac:dyDescent="0.3">
      <c r="A3203" t="s">
        <v>3207</v>
      </c>
      <c r="B3203" t="s">
        <v>7952</v>
      </c>
      <c r="C3203" t="s">
        <v>7929</v>
      </c>
      <c r="D3203" t="s">
        <v>7936</v>
      </c>
      <c r="E3203" s="1">
        <v>45113</v>
      </c>
      <c r="F3203" s="6">
        <v>13185</v>
      </c>
      <c r="G3203">
        <v>1649</v>
      </c>
      <c r="H3203" t="s">
        <v>3</v>
      </c>
      <c r="I3203">
        <f>IF(shipments[[#This Row],[Boxes]]&gt;0,shipments[[#This Row],[Amount]]/shipments[[#This Row],[Boxes]],"NA")</f>
        <v>7.9957550030321407</v>
      </c>
      <c r="J3203" t="str">
        <f>IF(shipments[[#This Row],[Order_Status]] = "Delivered","Yes","No")</f>
        <v>Yes</v>
      </c>
      <c r="K3203" t="str">
        <f>TEXT(shipments[[#This Row],[Shipdate]],"MMMM")</f>
        <v>July</v>
      </c>
      <c r="L3203">
        <f>YEAR(shipments[[#This Row],[Shipdate]])</f>
        <v>2023</v>
      </c>
    </row>
    <row r="3204" spans="1:12" x14ac:dyDescent="0.3">
      <c r="A3204" t="s">
        <v>3208</v>
      </c>
      <c r="B3204" t="s">
        <v>7952</v>
      </c>
      <c r="C3204" t="s">
        <v>7931</v>
      </c>
      <c r="D3204" t="s">
        <v>7939</v>
      </c>
      <c r="E3204" s="1">
        <v>44966</v>
      </c>
      <c r="F3204" s="6">
        <v>4410</v>
      </c>
      <c r="G3204">
        <v>552</v>
      </c>
      <c r="H3204" t="s">
        <v>3</v>
      </c>
      <c r="I3204">
        <f>IF(shipments[[#This Row],[Boxes]]&gt;0,shipments[[#This Row],[Amount]]/shipments[[#This Row],[Boxes]],"NA")</f>
        <v>7.9891304347826084</v>
      </c>
      <c r="J3204" t="str">
        <f>IF(shipments[[#This Row],[Order_Status]] = "Delivered","Yes","No")</f>
        <v>Yes</v>
      </c>
      <c r="K3204" t="str">
        <f>TEXT(shipments[[#This Row],[Shipdate]],"MMMM")</f>
        <v>February</v>
      </c>
      <c r="L3204">
        <f>YEAR(shipments[[#This Row],[Shipdate]])</f>
        <v>2023</v>
      </c>
    </row>
    <row r="3205" spans="1:12" x14ac:dyDescent="0.3">
      <c r="A3205" t="s">
        <v>3209</v>
      </c>
      <c r="B3205" t="s">
        <v>7952</v>
      </c>
      <c r="C3205" t="s">
        <v>7932</v>
      </c>
      <c r="D3205" t="s">
        <v>7937</v>
      </c>
      <c r="E3205" s="1">
        <v>45371</v>
      </c>
      <c r="F3205" s="6">
        <v>6165</v>
      </c>
      <c r="G3205">
        <v>881</v>
      </c>
      <c r="H3205" t="s">
        <v>3</v>
      </c>
      <c r="I3205">
        <f>IF(shipments[[#This Row],[Boxes]]&gt;0,shipments[[#This Row],[Amount]]/shipments[[#This Row],[Boxes]],"NA")</f>
        <v>6.9977298524404086</v>
      </c>
      <c r="J3205" t="str">
        <f>IF(shipments[[#This Row],[Order_Status]] = "Delivered","Yes","No")</f>
        <v>Yes</v>
      </c>
      <c r="K3205" t="str">
        <f>TEXT(shipments[[#This Row],[Shipdate]],"MMMM")</f>
        <v>March</v>
      </c>
      <c r="L3205">
        <f>YEAR(shipments[[#This Row],[Shipdate]])</f>
        <v>2024</v>
      </c>
    </row>
    <row r="3206" spans="1:12" x14ac:dyDescent="0.3">
      <c r="A3206" s="21" t="s">
        <v>3210</v>
      </c>
      <c r="B3206" s="21" t="s">
        <v>7952</v>
      </c>
      <c r="C3206" s="21" t="s">
        <v>7932</v>
      </c>
      <c r="D3206" s="21" t="s">
        <v>7937</v>
      </c>
      <c r="E3206" s="22">
        <v>45482</v>
      </c>
      <c r="F3206" s="23">
        <v>6993</v>
      </c>
      <c r="G3206" s="21">
        <v>875</v>
      </c>
      <c r="H3206" s="21" t="s">
        <v>9</v>
      </c>
      <c r="I3206" s="21">
        <f>IF(shipments[[#This Row],[Boxes]]&gt;0,shipments[[#This Row],[Amount]]/shipments[[#This Row],[Boxes]],"NA")</f>
        <v>7.992</v>
      </c>
      <c r="J3206" s="21" t="str">
        <f>IF(shipments[[#This Row],[Order_Status]] = "Delivered","Yes","No")</f>
        <v>No</v>
      </c>
      <c r="K3206" s="21" t="str">
        <f>TEXT(shipments[[#This Row],[Shipdate]],"MMMM")</f>
        <v>July</v>
      </c>
      <c r="L3206" s="21">
        <f>YEAR(shipments[[#This Row],[Shipdate]])</f>
        <v>2024</v>
      </c>
    </row>
    <row r="3207" spans="1:12" x14ac:dyDescent="0.3">
      <c r="A3207" t="s">
        <v>3211</v>
      </c>
      <c r="B3207" t="s">
        <v>7952</v>
      </c>
      <c r="C3207" t="s">
        <v>7932</v>
      </c>
      <c r="D3207" t="s">
        <v>7934</v>
      </c>
      <c r="E3207" s="1">
        <v>45181</v>
      </c>
      <c r="F3207" s="6">
        <v>1734.75</v>
      </c>
      <c r="G3207">
        <v>248</v>
      </c>
      <c r="H3207" t="s">
        <v>3</v>
      </c>
      <c r="I3207">
        <f>IF(shipments[[#This Row],[Boxes]]&gt;0,shipments[[#This Row],[Amount]]/shipments[[#This Row],[Boxes]],"NA")</f>
        <v>6.994959677419355</v>
      </c>
      <c r="J3207" t="str">
        <f>IF(shipments[[#This Row],[Order_Status]] = "Delivered","Yes","No")</f>
        <v>Yes</v>
      </c>
      <c r="K3207" t="str">
        <f>TEXT(shipments[[#This Row],[Shipdate]],"MMMM")</f>
        <v>September</v>
      </c>
      <c r="L3207">
        <f>YEAR(shipments[[#This Row],[Shipdate]])</f>
        <v>2023</v>
      </c>
    </row>
    <row r="3208" spans="1:12" x14ac:dyDescent="0.3">
      <c r="A3208" t="s">
        <v>3212</v>
      </c>
      <c r="B3208" t="s">
        <v>7952</v>
      </c>
      <c r="C3208" t="s">
        <v>7932</v>
      </c>
      <c r="D3208" t="s">
        <v>7939</v>
      </c>
      <c r="E3208" s="1">
        <v>45313</v>
      </c>
      <c r="F3208" s="6">
        <v>4358.25</v>
      </c>
      <c r="G3208">
        <v>545</v>
      </c>
      <c r="H3208" t="s">
        <v>3</v>
      </c>
      <c r="I3208">
        <f>IF(shipments[[#This Row],[Boxes]]&gt;0,shipments[[#This Row],[Amount]]/shipments[[#This Row],[Boxes]],"NA")</f>
        <v>7.9967889908256877</v>
      </c>
      <c r="J3208" t="str">
        <f>IF(shipments[[#This Row],[Order_Status]] = "Delivered","Yes","No")</f>
        <v>Yes</v>
      </c>
      <c r="K3208" t="str">
        <f>TEXT(shipments[[#This Row],[Shipdate]],"MMMM")</f>
        <v>January</v>
      </c>
      <c r="L3208">
        <f>YEAR(shipments[[#This Row],[Shipdate]])</f>
        <v>2024</v>
      </c>
    </row>
    <row r="3209" spans="1:12" x14ac:dyDescent="0.3">
      <c r="A3209" t="s">
        <v>3213</v>
      </c>
      <c r="B3209" t="s">
        <v>7952</v>
      </c>
      <c r="C3209" t="s">
        <v>7933</v>
      </c>
      <c r="D3209" t="s">
        <v>7939</v>
      </c>
      <c r="E3209" s="1">
        <v>45085</v>
      </c>
      <c r="F3209" s="6">
        <v>6489</v>
      </c>
      <c r="G3209">
        <v>325</v>
      </c>
      <c r="H3209" t="s">
        <v>3</v>
      </c>
      <c r="I3209">
        <f>IF(shipments[[#This Row],[Boxes]]&gt;0,shipments[[#This Row],[Amount]]/shipments[[#This Row],[Boxes]],"NA")</f>
        <v>19.966153846153848</v>
      </c>
      <c r="J3209" t="str">
        <f>IF(shipments[[#This Row],[Order_Status]] = "Delivered","Yes","No")</f>
        <v>Yes</v>
      </c>
      <c r="K3209" t="str">
        <f>TEXT(shipments[[#This Row],[Shipdate]],"MMMM")</f>
        <v>June</v>
      </c>
      <c r="L3209">
        <f>YEAR(shipments[[#This Row],[Shipdate]])</f>
        <v>2023</v>
      </c>
    </row>
    <row r="3210" spans="1:12" x14ac:dyDescent="0.3">
      <c r="A3210" t="s">
        <v>3214</v>
      </c>
      <c r="B3210" t="s">
        <v>7952</v>
      </c>
      <c r="C3210" t="s">
        <v>7933</v>
      </c>
      <c r="D3210" t="s">
        <v>7939</v>
      </c>
      <c r="E3210" s="1">
        <v>45016</v>
      </c>
      <c r="F3210" s="6">
        <v>2688.75</v>
      </c>
      <c r="G3210">
        <v>142</v>
      </c>
      <c r="H3210" t="s">
        <v>3</v>
      </c>
      <c r="I3210">
        <f>IF(shipments[[#This Row],[Boxes]]&gt;0,shipments[[#This Row],[Amount]]/shipments[[#This Row],[Boxes]],"NA")</f>
        <v>18.934859154929576</v>
      </c>
      <c r="J3210" t="str">
        <f>IF(shipments[[#This Row],[Order_Status]] = "Delivered","Yes","No")</f>
        <v>Yes</v>
      </c>
      <c r="K3210" t="str">
        <f>TEXT(shipments[[#This Row],[Shipdate]],"MMMM")</f>
        <v>March</v>
      </c>
      <c r="L3210">
        <f>YEAR(shipments[[#This Row],[Shipdate]])</f>
        <v>2023</v>
      </c>
    </row>
    <row r="3211" spans="1:12" x14ac:dyDescent="0.3">
      <c r="A3211" t="s">
        <v>3215</v>
      </c>
      <c r="B3211" t="s">
        <v>7952</v>
      </c>
      <c r="C3211" t="s">
        <v>7912</v>
      </c>
      <c r="D3211" t="s">
        <v>7934</v>
      </c>
      <c r="E3211" s="1">
        <v>45460</v>
      </c>
      <c r="F3211" s="6">
        <v>5600.25</v>
      </c>
      <c r="G3211">
        <v>351</v>
      </c>
      <c r="H3211" t="s">
        <v>3</v>
      </c>
      <c r="I3211">
        <f>IF(shipments[[#This Row],[Boxes]]&gt;0,shipments[[#This Row],[Amount]]/shipments[[#This Row],[Boxes]],"NA")</f>
        <v>15.955128205128204</v>
      </c>
      <c r="J3211" t="str">
        <f>IF(shipments[[#This Row],[Order_Status]] = "Delivered","Yes","No")</f>
        <v>Yes</v>
      </c>
      <c r="K3211" t="str">
        <f>TEXT(shipments[[#This Row],[Shipdate]],"MMMM")</f>
        <v>June</v>
      </c>
      <c r="L3211">
        <f>YEAR(shipments[[#This Row],[Shipdate]])</f>
        <v>2024</v>
      </c>
    </row>
    <row r="3212" spans="1:12" x14ac:dyDescent="0.3">
      <c r="A3212" s="21" t="s">
        <v>3216</v>
      </c>
      <c r="B3212" s="21" t="s">
        <v>7952</v>
      </c>
      <c r="C3212" s="21" t="s">
        <v>7912</v>
      </c>
      <c r="D3212" s="21" t="s">
        <v>7937</v>
      </c>
      <c r="E3212" s="22">
        <v>45526</v>
      </c>
      <c r="F3212" s="23">
        <v>9463.5</v>
      </c>
      <c r="G3212" s="21">
        <v>631</v>
      </c>
      <c r="H3212" s="21" t="s">
        <v>9</v>
      </c>
      <c r="I3212" s="21">
        <f>IF(shipments[[#This Row],[Boxes]]&gt;0,shipments[[#This Row],[Amount]]/shipments[[#This Row],[Boxes]],"NA")</f>
        <v>14.997622820919176</v>
      </c>
      <c r="J3212" s="21" t="str">
        <f>IF(shipments[[#This Row],[Order_Status]] = "Delivered","Yes","No")</f>
        <v>No</v>
      </c>
      <c r="K3212" s="21" t="str">
        <f>TEXT(shipments[[#This Row],[Shipdate]],"MMMM")</f>
        <v>August</v>
      </c>
      <c r="L3212" s="21">
        <f>YEAR(shipments[[#This Row],[Shipdate]])</f>
        <v>2024</v>
      </c>
    </row>
    <row r="3213" spans="1:12" x14ac:dyDescent="0.3">
      <c r="A3213" t="s">
        <v>3217</v>
      </c>
      <c r="B3213" t="s">
        <v>7952</v>
      </c>
      <c r="C3213" t="s">
        <v>7914</v>
      </c>
      <c r="D3213" t="s">
        <v>7939</v>
      </c>
      <c r="E3213" s="1">
        <v>44942</v>
      </c>
      <c r="F3213" s="6">
        <v>14395.5</v>
      </c>
      <c r="G3213">
        <v>1600</v>
      </c>
      <c r="H3213" t="s">
        <v>3</v>
      </c>
      <c r="I3213">
        <f>IF(shipments[[#This Row],[Boxes]]&gt;0,shipments[[#This Row],[Amount]]/shipments[[#This Row],[Boxes]],"NA")</f>
        <v>8.9971875000000008</v>
      </c>
      <c r="J3213" t="str">
        <f>IF(shipments[[#This Row],[Order_Status]] = "Delivered","Yes","No")</f>
        <v>Yes</v>
      </c>
      <c r="K3213" t="str">
        <f>TEXT(shipments[[#This Row],[Shipdate]],"MMMM")</f>
        <v>January</v>
      </c>
      <c r="L3213">
        <f>YEAR(shipments[[#This Row],[Shipdate]])</f>
        <v>2023</v>
      </c>
    </row>
    <row r="3214" spans="1:12" x14ac:dyDescent="0.3">
      <c r="A3214" t="s">
        <v>3218</v>
      </c>
      <c r="B3214" t="s">
        <v>7952</v>
      </c>
      <c r="C3214" t="s">
        <v>7915</v>
      </c>
      <c r="D3214" t="s">
        <v>7935</v>
      </c>
      <c r="E3214" s="1">
        <v>45131</v>
      </c>
      <c r="F3214" s="6">
        <v>2108.25</v>
      </c>
      <c r="G3214">
        <v>264</v>
      </c>
      <c r="H3214" t="s">
        <v>3</v>
      </c>
      <c r="I3214">
        <f>IF(shipments[[#This Row],[Boxes]]&gt;0,shipments[[#This Row],[Amount]]/shipments[[#This Row],[Boxes]],"NA")</f>
        <v>7.9857954545454541</v>
      </c>
      <c r="J3214" t="str">
        <f>IF(shipments[[#This Row],[Order_Status]] = "Delivered","Yes","No")</f>
        <v>Yes</v>
      </c>
      <c r="K3214" t="str">
        <f>TEXT(shipments[[#This Row],[Shipdate]],"MMMM")</f>
        <v>July</v>
      </c>
      <c r="L3214">
        <f>YEAR(shipments[[#This Row],[Shipdate]])</f>
        <v>2023</v>
      </c>
    </row>
    <row r="3215" spans="1:12" x14ac:dyDescent="0.3">
      <c r="A3215" t="s">
        <v>3219</v>
      </c>
      <c r="B3215" t="s">
        <v>7952</v>
      </c>
      <c r="C3215" t="s">
        <v>7915</v>
      </c>
      <c r="D3215" t="s">
        <v>7937</v>
      </c>
      <c r="E3215" s="1">
        <v>44945</v>
      </c>
      <c r="F3215" s="6">
        <v>6777</v>
      </c>
      <c r="G3215">
        <v>969</v>
      </c>
      <c r="H3215" t="s">
        <v>3</v>
      </c>
      <c r="I3215">
        <f>IF(shipments[[#This Row],[Boxes]]&gt;0,shipments[[#This Row],[Amount]]/shipments[[#This Row],[Boxes]],"NA")</f>
        <v>6.9938080495356036</v>
      </c>
      <c r="J3215" t="str">
        <f>IF(shipments[[#This Row],[Order_Status]] = "Delivered","Yes","No")</f>
        <v>Yes</v>
      </c>
      <c r="K3215" t="str">
        <f>TEXT(shipments[[#This Row],[Shipdate]],"MMMM")</f>
        <v>January</v>
      </c>
      <c r="L3215">
        <f>YEAR(shipments[[#This Row],[Shipdate]])</f>
        <v>2023</v>
      </c>
    </row>
    <row r="3216" spans="1:12" x14ac:dyDescent="0.3">
      <c r="A3216" t="s">
        <v>3220</v>
      </c>
      <c r="B3216" t="s">
        <v>7952</v>
      </c>
      <c r="C3216" t="s">
        <v>7915</v>
      </c>
      <c r="D3216" t="s">
        <v>7938</v>
      </c>
      <c r="E3216" s="1">
        <v>45435</v>
      </c>
      <c r="F3216" s="6">
        <v>8181</v>
      </c>
      <c r="G3216">
        <v>1023</v>
      </c>
      <c r="H3216" t="s">
        <v>3</v>
      </c>
      <c r="I3216">
        <f>IF(shipments[[#This Row],[Boxes]]&gt;0,shipments[[#This Row],[Amount]]/shipments[[#This Row],[Boxes]],"NA")</f>
        <v>7.9970674486803519</v>
      </c>
      <c r="J3216" t="str">
        <f>IF(shipments[[#This Row],[Order_Status]] = "Delivered","Yes","No")</f>
        <v>Yes</v>
      </c>
      <c r="K3216" t="str">
        <f>TEXT(shipments[[#This Row],[Shipdate]],"MMMM")</f>
        <v>May</v>
      </c>
      <c r="L3216">
        <f>YEAR(shipments[[#This Row],[Shipdate]])</f>
        <v>2024</v>
      </c>
    </row>
    <row r="3217" spans="1:12" x14ac:dyDescent="0.3">
      <c r="A3217" s="21" t="s">
        <v>3221</v>
      </c>
      <c r="B3217" s="21" t="s">
        <v>7952</v>
      </c>
      <c r="C3217" s="21" t="s">
        <v>7915</v>
      </c>
      <c r="D3217" s="21" t="s">
        <v>7937</v>
      </c>
      <c r="E3217" s="22">
        <v>45512</v>
      </c>
      <c r="F3217" s="23">
        <v>8111.25</v>
      </c>
      <c r="G3217" s="21">
        <v>1159</v>
      </c>
      <c r="H3217" s="21" t="s">
        <v>9</v>
      </c>
      <c r="I3217" s="21">
        <f>IF(shipments[[#This Row],[Boxes]]&gt;0,shipments[[#This Row],[Amount]]/shipments[[#This Row],[Boxes]],"NA")</f>
        <v>6.9984900776531491</v>
      </c>
      <c r="J3217" s="21" t="str">
        <f>IF(shipments[[#This Row],[Order_Status]] = "Delivered","Yes","No")</f>
        <v>No</v>
      </c>
      <c r="K3217" s="21" t="str">
        <f>TEXT(shipments[[#This Row],[Shipdate]],"MMMM")</f>
        <v>August</v>
      </c>
      <c r="L3217" s="21">
        <f>YEAR(shipments[[#This Row],[Shipdate]])</f>
        <v>2024</v>
      </c>
    </row>
    <row r="3218" spans="1:12" x14ac:dyDescent="0.3">
      <c r="A3218" t="s">
        <v>3222</v>
      </c>
      <c r="B3218" t="s">
        <v>7952</v>
      </c>
      <c r="C3218" t="s">
        <v>7915</v>
      </c>
      <c r="D3218" t="s">
        <v>7937</v>
      </c>
      <c r="E3218" s="1">
        <v>45335</v>
      </c>
      <c r="F3218" s="6">
        <v>3300.75</v>
      </c>
      <c r="G3218">
        <v>472</v>
      </c>
      <c r="H3218" t="s">
        <v>3</v>
      </c>
      <c r="I3218">
        <f>IF(shipments[[#This Row],[Boxes]]&gt;0,shipments[[#This Row],[Amount]]/shipments[[#This Row],[Boxes]],"NA")</f>
        <v>6.9931144067796609</v>
      </c>
      <c r="J3218" t="str">
        <f>IF(shipments[[#This Row],[Order_Status]] = "Delivered","Yes","No")</f>
        <v>Yes</v>
      </c>
      <c r="K3218" t="str">
        <f>TEXT(shipments[[#This Row],[Shipdate]],"MMMM")</f>
        <v>February</v>
      </c>
      <c r="L3218">
        <f>YEAR(shipments[[#This Row],[Shipdate]])</f>
        <v>2024</v>
      </c>
    </row>
    <row r="3219" spans="1:12" x14ac:dyDescent="0.3">
      <c r="A3219" s="21" t="s">
        <v>3223</v>
      </c>
      <c r="B3219" s="21" t="s">
        <v>7952</v>
      </c>
      <c r="C3219" s="21" t="s">
        <v>7915</v>
      </c>
      <c r="D3219" s="21" t="s">
        <v>7934</v>
      </c>
      <c r="E3219" s="22">
        <v>45518</v>
      </c>
      <c r="F3219" s="23">
        <v>9513</v>
      </c>
      <c r="G3219" s="21">
        <v>1057</v>
      </c>
      <c r="H3219" s="21" t="s">
        <v>9</v>
      </c>
      <c r="I3219" s="21">
        <f>IF(shipments[[#This Row],[Boxes]]&gt;0,shipments[[#This Row],[Amount]]/shipments[[#This Row],[Boxes]],"NA")</f>
        <v>9</v>
      </c>
      <c r="J3219" s="21" t="str">
        <f>IF(shipments[[#This Row],[Order_Status]] = "Delivered","Yes","No")</f>
        <v>No</v>
      </c>
      <c r="K3219" s="21" t="str">
        <f>TEXT(shipments[[#This Row],[Shipdate]],"MMMM")</f>
        <v>August</v>
      </c>
      <c r="L3219" s="21">
        <f>YEAR(shipments[[#This Row],[Shipdate]])</f>
        <v>2024</v>
      </c>
    </row>
    <row r="3220" spans="1:12" x14ac:dyDescent="0.3">
      <c r="A3220" t="s">
        <v>3224</v>
      </c>
      <c r="B3220" t="s">
        <v>7952</v>
      </c>
      <c r="C3220" t="s">
        <v>7916</v>
      </c>
      <c r="D3220" t="s">
        <v>7935</v>
      </c>
      <c r="E3220" s="1">
        <v>45407</v>
      </c>
      <c r="F3220" s="6">
        <v>1395</v>
      </c>
      <c r="G3220">
        <v>175</v>
      </c>
      <c r="H3220" t="s">
        <v>3</v>
      </c>
      <c r="I3220">
        <f>IF(shipments[[#This Row],[Boxes]]&gt;0,shipments[[#This Row],[Amount]]/shipments[[#This Row],[Boxes]],"NA")</f>
        <v>7.9714285714285715</v>
      </c>
      <c r="J3220" t="str">
        <f>IF(shipments[[#This Row],[Order_Status]] = "Delivered","Yes","No")</f>
        <v>Yes</v>
      </c>
      <c r="K3220" t="str">
        <f>TEXT(shipments[[#This Row],[Shipdate]],"MMMM")</f>
        <v>April</v>
      </c>
      <c r="L3220">
        <f>YEAR(shipments[[#This Row],[Shipdate]])</f>
        <v>2024</v>
      </c>
    </row>
    <row r="3221" spans="1:12" x14ac:dyDescent="0.3">
      <c r="A3221" s="21" t="s">
        <v>3225</v>
      </c>
      <c r="B3221" s="21" t="s">
        <v>7952</v>
      </c>
      <c r="C3221" s="21" t="s">
        <v>7917</v>
      </c>
      <c r="D3221" s="21" t="s">
        <v>7934</v>
      </c>
      <c r="E3221" s="22">
        <v>45481</v>
      </c>
      <c r="F3221" s="23">
        <v>5580</v>
      </c>
      <c r="G3221" s="21">
        <v>224</v>
      </c>
      <c r="H3221" s="21" t="s">
        <v>9</v>
      </c>
      <c r="I3221" s="21">
        <f>IF(shipments[[#This Row],[Boxes]]&gt;0,shipments[[#This Row],[Amount]]/shipments[[#This Row],[Boxes]],"NA")</f>
        <v>24.910714285714285</v>
      </c>
      <c r="J3221" s="21" t="str">
        <f>IF(shipments[[#This Row],[Order_Status]] = "Delivered","Yes","No")</f>
        <v>No</v>
      </c>
      <c r="K3221" s="21" t="str">
        <f>TEXT(shipments[[#This Row],[Shipdate]],"MMMM")</f>
        <v>July</v>
      </c>
      <c r="L3221" s="21">
        <f>YEAR(shipments[[#This Row],[Shipdate]])</f>
        <v>2024</v>
      </c>
    </row>
    <row r="3222" spans="1:12" x14ac:dyDescent="0.3">
      <c r="A3222" t="s">
        <v>3226</v>
      </c>
      <c r="B3222" t="s">
        <v>7952</v>
      </c>
      <c r="C3222" t="s">
        <v>7918</v>
      </c>
      <c r="D3222" t="s">
        <v>7934</v>
      </c>
      <c r="E3222" s="1">
        <v>45348</v>
      </c>
      <c r="F3222" s="6">
        <v>5692.5</v>
      </c>
      <c r="G3222">
        <v>219</v>
      </c>
      <c r="H3222" t="s">
        <v>3</v>
      </c>
      <c r="I3222">
        <f>IF(shipments[[#This Row],[Boxes]]&gt;0,shipments[[#This Row],[Amount]]/shipments[[#This Row],[Boxes]],"NA")</f>
        <v>25.993150684931507</v>
      </c>
      <c r="J3222" t="str">
        <f>IF(shipments[[#This Row],[Order_Status]] = "Delivered","Yes","No")</f>
        <v>Yes</v>
      </c>
      <c r="K3222" t="str">
        <f>TEXT(shipments[[#This Row],[Shipdate]],"MMMM")</f>
        <v>February</v>
      </c>
      <c r="L3222">
        <f>YEAR(shipments[[#This Row],[Shipdate]])</f>
        <v>2024</v>
      </c>
    </row>
    <row r="3223" spans="1:12" x14ac:dyDescent="0.3">
      <c r="A3223" t="s">
        <v>3227</v>
      </c>
      <c r="B3223" t="s">
        <v>7952</v>
      </c>
      <c r="C3223" t="s">
        <v>7918</v>
      </c>
      <c r="D3223" t="s">
        <v>7937</v>
      </c>
      <c r="E3223" s="1">
        <v>45229</v>
      </c>
      <c r="F3223" s="6">
        <v>5728.5</v>
      </c>
      <c r="G3223">
        <v>213</v>
      </c>
      <c r="H3223" t="s">
        <v>3</v>
      </c>
      <c r="I3223">
        <f>IF(shipments[[#This Row],[Boxes]]&gt;0,shipments[[#This Row],[Amount]]/shipments[[#This Row],[Boxes]],"NA")</f>
        <v>26.8943661971831</v>
      </c>
      <c r="J3223" t="str">
        <f>IF(shipments[[#This Row],[Order_Status]] = "Delivered","Yes","No")</f>
        <v>Yes</v>
      </c>
      <c r="K3223" t="str">
        <f>TEXT(shipments[[#This Row],[Shipdate]],"MMMM")</f>
        <v>October</v>
      </c>
      <c r="L3223">
        <f>YEAR(shipments[[#This Row],[Shipdate]])</f>
        <v>2023</v>
      </c>
    </row>
    <row r="3224" spans="1:12" x14ac:dyDescent="0.3">
      <c r="A3224" s="21" t="s">
        <v>3228</v>
      </c>
      <c r="B3224" s="21" t="s">
        <v>7952</v>
      </c>
      <c r="C3224" s="21" t="s">
        <v>7918</v>
      </c>
      <c r="D3224" s="21" t="s">
        <v>7934</v>
      </c>
      <c r="E3224" s="22">
        <v>45520</v>
      </c>
      <c r="F3224" s="23">
        <v>6646.5</v>
      </c>
      <c r="G3224" s="21">
        <v>238</v>
      </c>
      <c r="H3224" s="21" t="s">
        <v>9</v>
      </c>
      <c r="I3224" s="21">
        <f>IF(shipments[[#This Row],[Boxes]]&gt;0,shipments[[#This Row],[Amount]]/shipments[[#This Row],[Boxes]],"NA")</f>
        <v>27.926470588235293</v>
      </c>
      <c r="J3224" s="21" t="str">
        <f>IF(shipments[[#This Row],[Order_Status]] = "Delivered","Yes","No")</f>
        <v>No</v>
      </c>
      <c r="K3224" s="21" t="str">
        <f>TEXT(shipments[[#This Row],[Shipdate]],"MMMM")</f>
        <v>August</v>
      </c>
      <c r="L3224" s="21">
        <f>YEAR(shipments[[#This Row],[Shipdate]])</f>
        <v>2024</v>
      </c>
    </row>
    <row r="3225" spans="1:12" x14ac:dyDescent="0.3">
      <c r="A3225" t="s">
        <v>3229</v>
      </c>
      <c r="B3225" t="s">
        <v>7952</v>
      </c>
      <c r="C3225" t="s">
        <v>7918</v>
      </c>
      <c r="D3225" t="s">
        <v>7934</v>
      </c>
      <c r="E3225" s="1">
        <v>45015</v>
      </c>
      <c r="F3225" s="6">
        <v>6349.5</v>
      </c>
      <c r="G3225">
        <v>236</v>
      </c>
      <c r="H3225" t="s">
        <v>3</v>
      </c>
      <c r="I3225">
        <f>IF(shipments[[#This Row],[Boxes]]&gt;0,shipments[[#This Row],[Amount]]/shipments[[#This Row],[Boxes]],"NA")</f>
        <v>26.904661016949152</v>
      </c>
      <c r="J3225" t="str">
        <f>IF(shipments[[#This Row],[Order_Status]] = "Delivered","Yes","No")</f>
        <v>Yes</v>
      </c>
      <c r="K3225" t="str">
        <f>TEXT(shipments[[#This Row],[Shipdate]],"MMMM")</f>
        <v>March</v>
      </c>
      <c r="L3225">
        <f>YEAR(shipments[[#This Row],[Shipdate]])</f>
        <v>2023</v>
      </c>
    </row>
    <row r="3226" spans="1:12" x14ac:dyDescent="0.3">
      <c r="A3226" t="s">
        <v>3230</v>
      </c>
      <c r="B3226" t="s">
        <v>7952</v>
      </c>
      <c r="C3226" t="s">
        <v>7919</v>
      </c>
      <c r="D3226" t="s">
        <v>7934</v>
      </c>
      <c r="E3226" s="1">
        <v>44984</v>
      </c>
      <c r="F3226" s="6">
        <v>10606.5</v>
      </c>
      <c r="G3226">
        <v>590</v>
      </c>
      <c r="H3226" t="s">
        <v>3</v>
      </c>
      <c r="I3226">
        <f>IF(shipments[[#This Row],[Boxes]]&gt;0,shipments[[#This Row],[Amount]]/shipments[[#This Row],[Boxes]],"NA")</f>
        <v>17.977118644067797</v>
      </c>
      <c r="J3226" t="str">
        <f>IF(shipments[[#This Row],[Order_Status]] = "Delivered","Yes","No")</f>
        <v>Yes</v>
      </c>
      <c r="K3226" t="str">
        <f>TEXT(shipments[[#This Row],[Shipdate]],"MMMM")</f>
        <v>February</v>
      </c>
      <c r="L3226">
        <f>YEAR(shipments[[#This Row],[Shipdate]])</f>
        <v>2023</v>
      </c>
    </row>
    <row r="3227" spans="1:12" x14ac:dyDescent="0.3">
      <c r="A3227" t="s">
        <v>3231</v>
      </c>
      <c r="B3227" t="s">
        <v>7952</v>
      </c>
      <c r="C3227" t="s">
        <v>7919</v>
      </c>
      <c r="D3227" t="s">
        <v>7935</v>
      </c>
      <c r="E3227" s="1">
        <v>45180</v>
      </c>
      <c r="F3227" s="6">
        <v>58.5</v>
      </c>
      <c r="G3227">
        <v>3</v>
      </c>
      <c r="H3227" t="s">
        <v>3</v>
      </c>
      <c r="I3227">
        <f>IF(shipments[[#This Row],[Boxes]]&gt;0,shipments[[#This Row],[Amount]]/shipments[[#This Row],[Boxes]],"NA")</f>
        <v>19.5</v>
      </c>
      <c r="J3227" t="str">
        <f>IF(shipments[[#This Row],[Order_Status]] = "Delivered","Yes","No")</f>
        <v>Yes</v>
      </c>
      <c r="K3227" t="str">
        <f>TEXT(shipments[[#This Row],[Shipdate]],"MMMM")</f>
        <v>September</v>
      </c>
      <c r="L3227">
        <f>YEAR(shipments[[#This Row],[Shipdate]])</f>
        <v>2023</v>
      </c>
    </row>
    <row r="3228" spans="1:12" x14ac:dyDescent="0.3">
      <c r="A3228" t="s">
        <v>3232</v>
      </c>
      <c r="B3228" t="s">
        <v>7952</v>
      </c>
      <c r="C3228" t="s">
        <v>7919</v>
      </c>
      <c r="D3228" t="s">
        <v>7938</v>
      </c>
      <c r="E3228" s="1">
        <v>45033</v>
      </c>
      <c r="F3228" s="6">
        <v>14341.5</v>
      </c>
      <c r="G3228">
        <v>718</v>
      </c>
      <c r="H3228" t="s">
        <v>3</v>
      </c>
      <c r="I3228">
        <f>IF(shipments[[#This Row],[Boxes]]&gt;0,shipments[[#This Row],[Amount]]/shipments[[#This Row],[Boxes]],"NA")</f>
        <v>19.974233983286908</v>
      </c>
      <c r="J3228" t="str">
        <f>IF(shipments[[#This Row],[Order_Status]] = "Delivered","Yes","No")</f>
        <v>Yes</v>
      </c>
      <c r="K3228" t="str">
        <f>TEXT(shipments[[#This Row],[Shipdate]],"MMMM")</f>
        <v>April</v>
      </c>
      <c r="L3228">
        <f>YEAR(shipments[[#This Row],[Shipdate]])</f>
        <v>2023</v>
      </c>
    </row>
    <row r="3229" spans="1:12" x14ac:dyDescent="0.3">
      <c r="A3229" s="21" t="s">
        <v>3233</v>
      </c>
      <c r="B3229" s="21" t="s">
        <v>7952</v>
      </c>
      <c r="C3229" s="21" t="s">
        <v>7919</v>
      </c>
      <c r="D3229" s="21" t="s">
        <v>7934</v>
      </c>
      <c r="E3229" s="22">
        <v>45280</v>
      </c>
      <c r="F3229" s="23">
        <v>8230.5</v>
      </c>
      <c r="G3229" s="21">
        <v>434</v>
      </c>
      <c r="H3229" s="21" t="s">
        <v>25</v>
      </c>
      <c r="I3229" s="21">
        <f>IF(shipments[[#This Row],[Boxes]]&gt;0,shipments[[#This Row],[Amount]]/shipments[[#This Row],[Boxes]],"NA")</f>
        <v>18.964285714285715</v>
      </c>
      <c r="J3229" s="21" t="str">
        <f>IF(shipments[[#This Row],[Order_Status]] = "Delivered","Yes","No")</f>
        <v>No</v>
      </c>
      <c r="K3229" s="21" t="str">
        <f>TEXT(shipments[[#This Row],[Shipdate]],"MMMM")</f>
        <v>December</v>
      </c>
      <c r="L3229" s="21">
        <f>YEAR(shipments[[#This Row],[Shipdate]])</f>
        <v>2023</v>
      </c>
    </row>
    <row r="3230" spans="1:12" x14ac:dyDescent="0.3">
      <c r="A3230" s="21" t="s">
        <v>3234</v>
      </c>
      <c r="B3230" s="21" t="s">
        <v>7952</v>
      </c>
      <c r="C3230" s="21" t="s">
        <v>7919</v>
      </c>
      <c r="D3230" s="21" t="s">
        <v>7938</v>
      </c>
      <c r="E3230" s="22">
        <v>45482</v>
      </c>
      <c r="F3230" s="23">
        <v>4128.75</v>
      </c>
      <c r="G3230" s="21">
        <v>218</v>
      </c>
      <c r="H3230" s="21" t="s">
        <v>9</v>
      </c>
      <c r="I3230" s="21">
        <f>IF(shipments[[#This Row],[Boxes]]&gt;0,shipments[[#This Row],[Amount]]/shipments[[#This Row],[Boxes]],"NA")</f>
        <v>18.939220183486238</v>
      </c>
      <c r="J3230" s="21" t="str">
        <f>IF(shipments[[#This Row],[Order_Status]] = "Delivered","Yes","No")</f>
        <v>No</v>
      </c>
      <c r="K3230" s="21" t="str">
        <f>TEXT(shipments[[#This Row],[Shipdate]],"MMMM")</f>
        <v>July</v>
      </c>
      <c r="L3230" s="21">
        <f>YEAR(shipments[[#This Row],[Shipdate]])</f>
        <v>2024</v>
      </c>
    </row>
    <row r="3231" spans="1:12" x14ac:dyDescent="0.3">
      <c r="A3231" s="21" t="s">
        <v>3235</v>
      </c>
      <c r="B3231" s="21" t="s">
        <v>7952</v>
      </c>
      <c r="C3231" s="21" t="s">
        <v>7920</v>
      </c>
      <c r="D3231" s="21" t="s">
        <v>7934</v>
      </c>
      <c r="E3231" s="22">
        <v>45553</v>
      </c>
      <c r="F3231" s="23">
        <v>5301</v>
      </c>
      <c r="G3231" s="21">
        <v>231</v>
      </c>
      <c r="H3231" s="21" t="s">
        <v>16</v>
      </c>
      <c r="I3231" s="21">
        <f>IF(shipments[[#This Row],[Boxes]]&gt;0,shipments[[#This Row],[Amount]]/shipments[[#This Row],[Boxes]],"NA")</f>
        <v>22.948051948051948</v>
      </c>
      <c r="J3231" s="21" t="str">
        <f>IF(shipments[[#This Row],[Order_Status]] = "Delivered","Yes","No")</f>
        <v>No</v>
      </c>
      <c r="K3231" s="21" t="str">
        <f>TEXT(shipments[[#This Row],[Shipdate]],"MMMM")</f>
        <v>September</v>
      </c>
      <c r="L3231" s="21">
        <f>YEAR(shipments[[#This Row],[Shipdate]])</f>
        <v>2024</v>
      </c>
    </row>
    <row r="3232" spans="1:12" x14ac:dyDescent="0.3">
      <c r="A3232" t="s">
        <v>3236</v>
      </c>
      <c r="B3232" t="s">
        <v>7952</v>
      </c>
      <c r="C3232" t="s">
        <v>7921</v>
      </c>
      <c r="D3232" t="s">
        <v>7935</v>
      </c>
      <c r="E3232" s="1">
        <v>45464</v>
      </c>
      <c r="F3232" s="6">
        <v>13407.75</v>
      </c>
      <c r="G3232">
        <v>894</v>
      </c>
      <c r="H3232" t="s">
        <v>3</v>
      </c>
      <c r="I3232">
        <f>IF(shipments[[#This Row],[Boxes]]&gt;0,shipments[[#This Row],[Amount]]/shipments[[#This Row],[Boxes]],"NA")</f>
        <v>14.997483221476511</v>
      </c>
      <c r="J3232" t="str">
        <f>IF(shipments[[#This Row],[Order_Status]] = "Delivered","Yes","No")</f>
        <v>Yes</v>
      </c>
      <c r="K3232" t="str">
        <f>TEXT(shipments[[#This Row],[Shipdate]],"MMMM")</f>
        <v>June</v>
      </c>
      <c r="L3232">
        <f>YEAR(shipments[[#This Row],[Shipdate]])</f>
        <v>2024</v>
      </c>
    </row>
    <row r="3233" spans="1:12" x14ac:dyDescent="0.3">
      <c r="A3233" t="s">
        <v>3237</v>
      </c>
      <c r="B3233" t="s">
        <v>7952</v>
      </c>
      <c r="C3233" t="s">
        <v>7921</v>
      </c>
      <c r="D3233" t="s">
        <v>7935</v>
      </c>
      <c r="E3233" s="1">
        <v>45348</v>
      </c>
      <c r="F3233" s="6">
        <v>1716.75</v>
      </c>
      <c r="G3233">
        <v>115</v>
      </c>
      <c r="H3233" t="s">
        <v>3</v>
      </c>
      <c r="I3233">
        <f>IF(shipments[[#This Row],[Boxes]]&gt;0,shipments[[#This Row],[Amount]]/shipments[[#This Row],[Boxes]],"NA")</f>
        <v>14.928260869565218</v>
      </c>
      <c r="J3233" t="str">
        <f>IF(shipments[[#This Row],[Order_Status]] = "Delivered","Yes","No")</f>
        <v>Yes</v>
      </c>
      <c r="K3233" t="str">
        <f>TEXT(shipments[[#This Row],[Shipdate]],"MMMM")</f>
        <v>February</v>
      </c>
      <c r="L3233">
        <f>YEAR(shipments[[#This Row],[Shipdate]])</f>
        <v>2024</v>
      </c>
    </row>
    <row r="3234" spans="1:12" x14ac:dyDescent="0.3">
      <c r="A3234" s="21" t="s">
        <v>3238</v>
      </c>
      <c r="B3234" s="21" t="s">
        <v>7952</v>
      </c>
      <c r="C3234" s="21" t="s">
        <v>7921</v>
      </c>
      <c r="D3234" s="21" t="s">
        <v>7939</v>
      </c>
      <c r="E3234" s="22">
        <v>45517</v>
      </c>
      <c r="F3234" s="23">
        <v>5258.25</v>
      </c>
      <c r="G3234" s="21">
        <v>329</v>
      </c>
      <c r="H3234" s="21" t="s">
        <v>9</v>
      </c>
      <c r="I3234" s="21">
        <f>IF(shipments[[#This Row],[Boxes]]&gt;0,shipments[[#This Row],[Amount]]/shipments[[#This Row],[Boxes]],"NA")</f>
        <v>15.982522796352583</v>
      </c>
      <c r="J3234" s="21" t="str">
        <f>IF(shipments[[#This Row],[Order_Status]] = "Delivered","Yes","No")</f>
        <v>No</v>
      </c>
      <c r="K3234" s="21" t="str">
        <f>TEXT(shipments[[#This Row],[Shipdate]],"MMMM")</f>
        <v>August</v>
      </c>
      <c r="L3234" s="21">
        <f>YEAR(shipments[[#This Row],[Shipdate]])</f>
        <v>2024</v>
      </c>
    </row>
    <row r="3235" spans="1:12" x14ac:dyDescent="0.3">
      <c r="A3235" t="s">
        <v>3239</v>
      </c>
      <c r="B3235" t="s">
        <v>7952</v>
      </c>
      <c r="C3235" t="s">
        <v>7921</v>
      </c>
      <c r="D3235" t="s">
        <v>7939</v>
      </c>
      <c r="E3235" s="1">
        <v>45177</v>
      </c>
      <c r="F3235" s="6">
        <v>6367.5</v>
      </c>
      <c r="G3235">
        <v>490</v>
      </c>
      <c r="H3235" t="s">
        <v>3</v>
      </c>
      <c r="I3235">
        <f>IF(shipments[[#This Row],[Boxes]]&gt;0,shipments[[#This Row],[Amount]]/shipments[[#This Row],[Boxes]],"NA")</f>
        <v>12.994897959183673</v>
      </c>
      <c r="J3235" t="str">
        <f>IF(shipments[[#This Row],[Order_Status]] = "Delivered","Yes","No")</f>
        <v>Yes</v>
      </c>
      <c r="K3235" t="str">
        <f>TEXT(shipments[[#This Row],[Shipdate]],"MMMM")</f>
        <v>September</v>
      </c>
      <c r="L3235">
        <f>YEAR(shipments[[#This Row],[Shipdate]])</f>
        <v>2023</v>
      </c>
    </row>
    <row r="3236" spans="1:12" x14ac:dyDescent="0.3">
      <c r="A3236" t="s">
        <v>3240</v>
      </c>
      <c r="B3236" t="s">
        <v>7952</v>
      </c>
      <c r="C3236" t="s">
        <v>7921</v>
      </c>
      <c r="D3236" t="s">
        <v>7934</v>
      </c>
      <c r="E3236" s="1">
        <v>45331</v>
      </c>
      <c r="F3236" s="6">
        <v>6201</v>
      </c>
      <c r="G3236">
        <v>388</v>
      </c>
      <c r="H3236" t="s">
        <v>3</v>
      </c>
      <c r="I3236">
        <f>IF(shipments[[#This Row],[Boxes]]&gt;0,shipments[[#This Row],[Amount]]/shipments[[#This Row],[Boxes]],"NA")</f>
        <v>15.981958762886597</v>
      </c>
      <c r="J3236" t="str">
        <f>IF(shipments[[#This Row],[Order_Status]] = "Delivered","Yes","No")</f>
        <v>Yes</v>
      </c>
      <c r="K3236" t="str">
        <f>TEXT(shipments[[#This Row],[Shipdate]],"MMMM")</f>
        <v>February</v>
      </c>
      <c r="L3236">
        <f>YEAR(shipments[[#This Row],[Shipdate]])</f>
        <v>2024</v>
      </c>
    </row>
    <row r="3237" spans="1:12" x14ac:dyDescent="0.3">
      <c r="A3237" s="21" t="s">
        <v>3241</v>
      </c>
      <c r="B3237" s="21" t="s">
        <v>7952</v>
      </c>
      <c r="C3237" s="21" t="s">
        <v>7921</v>
      </c>
      <c r="D3237" s="21" t="s">
        <v>7934</v>
      </c>
      <c r="E3237" s="22">
        <v>45526</v>
      </c>
      <c r="F3237" s="23">
        <v>524.25</v>
      </c>
      <c r="G3237" s="21">
        <v>38</v>
      </c>
      <c r="H3237" s="21" t="s">
        <v>9</v>
      </c>
      <c r="I3237" s="21">
        <f>IF(shipments[[#This Row],[Boxes]]&gt;0,shipments[[#This Row],[Amount]]/shipments[[#This Row],[Boxes]],"NA")</f>
        <v>13.796052631578947</v>
      </c>
      <c r="J3237" s="21" t="str">
        <f>IF(shipments[[#This Row],[Order_Status]] = "Delivered","Yes","No")</f>
        <v>No</v>
      </c>
      <c r="K3237" s="21" t="str">
        <f>TEXT(shipments[[#This Row],[Shipdate]],"MMMM")</f>
        <v>August</v>
      </c>
      <c r="L3237" s="21">
        <f>YEAR(shipments[[#This Row],[Shipdate]])</f>
        <v>2024</v>
      </c>
    </row>
    <row r="3238" spans="1:12" x14ac:dyDescent="0.3">
      <c r="A3238" t="s">
        <v>3242</v>
      </c>
      <c r="B3238" t="s">
        <v>7952</v>
      </c>
      <c r="C3238" t="s">
        <v>7921</v>
      </c>
      <c r="D3238" t="s">
        <v>7934</v>
      </c>
      <c r="E3238" s="1">
        <v>44949</v>
      </c>
      <c r="F3238" s="6">
        <v>4727.25</v>
      </c>
      <c r="G3238">
        <v>394</v>
      </c>
      <c r="H3238" t="s">
        <v>3</v>
      </c>
      <c r="I3238">
        <f>IF(shipments[[#This Row],[Boxes]]&gt;0,shipments[[#This Row],[Amount]]/shipments[[#This Row],[Boxes]],"NA")</f>
        <v>11.998096446700508</v>
      </c>
      <c r="J3238" t="str">
        <f>IF(shipments[[#This Row],[Order_Status]] = "Delivered","Yes","No")</f>
        <v>Yes</v>
      </c>
      <c r="K3238" t="str">
        <f>TEXT(shipments[[#This Row],[Shipdate]],"MMMM")</f>
        <v>January</v>
      </c>
      <c r="L3238">
        <f>YEAR(shipments[[#This Row],[Shipdate]])</f>
        <v>2023</v>
      </c>
    </row>
    <row r="3239" spans="1:12" x14ac:dyDescent="0.3">
      <c r="A3239" t="s">
        <v>3243</v>
      </c>
      <c r="B3239" t="s">
        <v>7952</v>
      </c>
      <c r="C3239" t="s">
        <v>7921</v>
      </c>
      <c r="D3239" t="s">
        <v>7934</v>
      </c>
      <c r="E3239" s="1">
        <v>45342</v>
      </c>
      <c r="F3239" s="6">
        <v>7166.25</v>
      </c>
      <c r="G3239">
        <v>512</v>
      </c>
      <c r="H3239" t="s">
        <v>3</v>
      </c>
      <c r="I3239">
        <f>IF(shipments[[#This Row],[Boxes]]&gt;0,shipments[[#This Row],[Amount]]/shipments[[#This Row],[Boxes]],"NA")</f>
        <v>13.99658203125</v>
      </c>
      <c r="J3239" t="str">
        <f>IF(shipments[[#This Row],[Order_Status]] = "Delivered","Yes","No")</f>
        <v>Yes</v>
      </c>
      <c r="K3239" t="str">
        <f>TEXT(shipments[[#This Row],[Shipdate]],"MMMM")</f>
        <v>February</v>
      </c>
      <c r="L3239">
        <f>YEAR(shipments[[#This Row],[Shipdate]])</f>
        <v>2024</v>
      </c>
    </row>
    <row r="3240" spans="1:12" x14ac:dyDescent="0.3">
      <c r="A3240" t="s">
        <v>3244</v>
      </c>
      <c r="B3240" t="s">
        <v>7952</v>
      </c>
      <c r="C3240" t="s">
        <v>7921</v>
      </c>
      <c r="D3240" t="s">
        <v>7934</v>
      </c>
      <c r="E3240" s="1">
        <v>45247</v>
      </c>
      <c r="F3240" s="6">
        <v>8358.75</v>
      </c>
      <c r="G3240">
        <v>643</v>
      </c>
      <c r="H3240" t="s">
        <v>3</v>
      </c>
      <c r="I3240">
        <f>IF(shipments[[#This Row],[Boxes]]&gt;0,shipments[[#This Row],[Amount]]/shipments[[#This Row],[Boxes]],"NA")</f>
        <v>12.999611197511664</v>
      </c>
      <c r="J3240" t="str">
        <f>IF(shipments[[#This Row],[Order_Status]] = "Delivered","Yes","No")</f>
        <v>Yes</v>
      </c>
      <c r="K3240" t="str">
        <f>TEXT(shipments[[#This Row],[Shipdate]],"MMMM")</f>
        <v>November</v>
      </c>
      <c r="L3240">
        <f>YEAR(shipments[[#This Row],[Shipdate]])</f>
        <v>2023</v>
      </c>
    </row>
    <row r="3241" spans="1:12" x14ac:dyDescent="0.3">
      <c r="A3241" t="s">
        <v>3245</v>
      </c>
      <c r="B3241" t="s">
        <v>7952</v>
      </c>
      <c r="C3241" t="s">
        <v>7922</v>
      </c>
      <c r="D3241" t="s">
        <v>7934</v>
      </c>
      <c r="E3241" s="1">
        <v>45208</v>
      </c>
      <c r="F3241" s="6">
        <v>5652</v>
      </c>
      <c r="G3241">
        <v>283</v>
      </c>
      <c r="H3241" t="s">
        <v>3</v>
      </c>
      <c r="I3241">
        <f>IF(shipments[[#This Row],[Boxes]]&gt;0,shipments[[#This Row],[Amount]]/shipments[[#This Row],[Boxes]],"NA")</f>
        <v>19.971731448763251</v>
      </c>
      <c r="J3241" t="str">
        <f>IF(shipments[[#This Row],[Order_Status]] = "Delivered","Yes","No")</f>
        <v>Yes</v>
      </c>
      <c r="K3241" t="str">
        <f>TEXT(shipments[[#This Row],[Shipdate]],"MMMM")</f>
        <v>October</v>
      </c>
      <c r="L3241">
        <f>YEAR(shipments[[#This Row],[Shipdate]])</f>
        <v>2023</v>
      </c>
    </row>
    <row r="3242" spans="1:12" x14ac:dyDescent="0.3">
      <c r="A3242" t="s">
        <v>3246</v>
      </c>
      <c r="B3242" t="s">
        <v>7952</v>
      </c>
      <c r="C3242" t="s">
        <v>7922</v>
      </c>
      <c r="D3242" t="s">
        <v>7938</v>
      </c>
      <c r="E3242" s="1">
        <v>45279</v>
      </c>
      <c r="F3242" s="6">
        <v>7026.75</v>
      </c>
      <c r="G3242">
        <v>370</v>
      </c>
      <c r="H3242" t="s">
        <v>3</v>
      </c>
      <c r="I3242">
        <f>IF(shipments[[#This Row],[Boxes]]&gt;0,shipments[[#This Row],[Amount]]/shipments[[#This Row],[Boxes]],"NA")</f>
        <v>18.991216216216216</v>
      </c>
      <c r="J3242" t="str">
        <f>IF(shipments[[#This Row],[Order_Status]] = "Delivered","Yes","No")</f>
        <v>Yes</v>
      </c>
      <c r="K3242" t="str">
        <f>TEXT(shipments[[#This Row],[Shipdate]],"MMMM")</f>
        <v>December</v>
      </c>
      <c r="L3242">
        <f>YEAR(shipments[[#This Row],[Shipdate]])</f>
        <v>2023</v>
      </c>
    </row>
    <row r="3243" spans="1:12" x14ac:dyDescent="0.3">
      <c r="A3243" t="s">
        <v>3247</v>
      </c>
      <c r="B3243" t="s">
        <v>7952</v>
      </c>
      <c r="C3243" t="s">
        <v>7923</v>
      </c>
      <c r="D3243" t="s">
        <v>7934</v>
      </c>
      <c r="E3243" s="1">
        <v>45181</v>
      </c>
      <c r="F3243" s="6">
        <v>9605.25</v>
      </c>
      <c r="G3243">
        <v>739</v>
      </c>
      <c r="H3243" t="s">
        <v>3</v>
      </c>
      <c r="I3243">
        <f>IF(shipments[[#This Row],[Boxes]]&gt;0,shipments[[#This Row],[Amount]]/shipments[[#This Row],[Boxes]],"NA")</f>
        <v>12.997631935047361</v>
      </c>
      <c r="J3243" t="str">
        <f>IF(shipments[[#This Row],[Order_Status]] = "Delivered","Yes","No")</f>
        <v>Yes</v>
      </c>
      <c r="K3243" t="str">
        <f>TEXT(shipments[[#This Row],[Shipdate]],"MMMM")</f>
        <v>September</v>
      </c>
      <c r="L3243">
        <f>YEAR(shipments[[#This Row],[Shipdate]])</f>
        <v>2023</v>
      </c>
    </row>
    <row r="3244" spans="1:12" x14ac:dyDescent="0.3">
      <c r="A3244" s="21" t="s">
        <v>3248</v>
      </c>
      <c r="B3244" s="21" t="s">
        <v>7952</v>
      </c>
      <c r="C3244" s="21" t="s">
        <v>7923</v>
      </c>
      <c r="D3244" s="21" t="s">
        <v>7937</v>
      </c>
      <c r="E3244" s="22">
        <v>45401</v>
      </c>
      <c r="F3244" s="23">
        <v>9724.5</v>
      </c>
      <c r="G3244" s="21">
        <v>573</v>
      </c>
      <c r="H3244" s="21" t="s">
        <v>25</v>
      </c>
      <c r="I3244" s="21">
        <f>IF(shipments[[#This Row],[Boxes]]&gt;0,shipments[[#This Row],[Amount]]/shipments[[#This Row],[Boxes]],"NA")</f>
        <v>16.971204188481675</v>
      </c>
      <c r="J3244" s="21" t="str">
        <f>IF(shipments[[#This Row],[Order_Status]] = "Delivered","Yes","No")</f>
        <v>No</v>
      </c>
      <c r="K3244" s="21" t="str">
        <f>TEXT(shipments[[#This Row],[Shipdate]],"MMMM")</f>
        <v>April</v>
      </c>
      <c r="L3244" s="21">
        <f>YEAR(shipments[[#This Row],[Shipdate]])</f>
        <v>2024</v>
      </c>
    </row>
    <row r="3245" spans="1:12" x14ac:dyDescent="0.3">
      <c r="A3245" t="s">
        <v>3249</v>
      </c>
      <c r="B3245" t="s">
        <v>7952</v>
      </c>
      <c r="C3245" t="s">
        <v>7923</v>
      </c>
      <c r="D3245" t="s">
        <v>7935</v>
      </c>
      <c r="E3245" s="1">
        <v>45449</v>
      </c>
      <c r="F3245" s="6">
        <v>4250.25</v>
      </c>
      <c r="G3245">
        <v>284</v>
      </c>
      <c r="H3245" t="s">
        <v>3</v>
      </c>
      <c r="I3245">
        <f>IF(shipments[[#This Row],[Boxes]]&gt;0,shipments[[#This Row],[Amount]]/shipments[[#This Row],[Boxes]],"NA")</f>
        <v>14.965669014084508</v>
      </c>
      <c r="J3245" t="str">
        <f>IF(shipments[[#This Row],[Order_Status]] = "Delivered","Yes","No")</f>
        <v>Yes</v>
      </c>
      <c r="K3245" t="str">
        <f>TEXT(shipments[[#This Row],[Shipdate]],"MMMM")</f>
        <v>June</v>
      </c>
      <c r="L3245">
        <f>YEAR(shipments[[#This Row],[Shipdate]])</f>
        <v>2024</v>
      </c>
    </row>
    <row r="3246" spans="1:12" x14ac:dyDescent="0.3">
      <c r="A3246" s="21" t="s">
        <v>3250</v>
      </c>
      <c r="B3246" s="21" t="s">
        <v>7952</v>
      </c>
      <c r="C3246" s="21" t="s">
        <v>7923</v>
      </c>
      <c r="D3246" s="21" t="s">
        <v>7939</v>
      </c>
      <c r="E3246" s="22">
        <v>45392</v>
      </c>
      <c r="F3246" s="23">
        <v>769.5</v>
      </c>
      <c r="G3246" s="21">
        <v>55</v>
      </c>
      <c r="H3246" s="21" t="s">
        <v>25</v>
      </c>
      <c r="I3246" s="21">
        <f>IF(shipments[[#This Row],[Boxes]]&gt;0,shipments[[#This Row],[Amount]]/shipments[[#This Row],[Boxes]],"NA")</f>
        <v>13.99090909090909</v>
      </c>
      <c r="J3246" s="21" t="str">
        <f>IF(shipments[[#This Row],[Order_Status]] = "Delivered","Yes","No")</f>
        <v>No</v>
      </c>
      <c r="K3246" s="21" t="str">
        <f>TEXT(shipments[[#This Row],[Shipdate]],"MMMM")</f>
        <v>April</v>
      </c>
      <c r="L3246" s="21">
        <f>YEAR(shipments[[#This Row],[Shipdate]])</f>
        <v>2024</v>
      </c>
    </row>
    <row r="3247" spans="1:12" x14ac:dyDescent="0.3">
      <c r="A3247" t="s">
        <v>3251</v>
      </c>
      <c r="B3247" t="s">
        <v>7952</v>
      </c>
      <c r="C3247" t="s">
        <v>7924</v>
      </c>
      <c r="D3247" t="s">
        <v>7939</v>
      </c>
      <c r="E3247" s="1">
        <v>45054</v>
      </c>
      <c r="F3247" s="6">
        <v>7638.75</v>
      </c>
      <c r="G3247">
        <v>1274</v>
      </c>
      <c r="H3247" t="s">
        <v>3</v>
      </c>
      <c r="I3247">
        <f>IF(shipments[[#This Row],[Boxes]]&gt;0,shipments[[#This Row],[Amount]]/shipments[[#This Row],[Boxes]],"NA")</f>
        <v>5.9958791208791204</v>
      </c>
      <c r="J3247" t="str">
        <f>IF(shipments[[#This Row],[Order_Status]] = "Delivered","Yes","No")</f>
        <v>Yes</v>
      </c>
      <c r="K3247" t="str">
        <f>TEXT(shipments[[#This Row],[Shipdate]],"MMMM")</f>
        <v>May</v>
      </c>
      <c r="L3247">
        <f>YEAR(shipments[[#This Row],[Shipdate]])</f>
        <v>2023</v>
      </c>
    </row>
    <row r="3248" spans="1:12" x14ac:dyDescent="0.3">
      <c r="A3248" t="s">
        <v>3252</v>
      </c>
      <c r="B3248" t="s">
        <v>7952</v>
      </c>
      <c r="C3248" t="s">
        <v>7924</v>
      </c>
      <c r="D3248" t="s">
        <v>7935</v>
      </c>
      <c r="E3248" s="1">
        <v>45258</v>
      </c>
      <c r="F3248" s="6">
        <v>2434.5</v>
      </c>
      <c r="G3248">
        <v>244</v>
      </c>
      <c r="H3248" t="s">
        <v>3</v>
      </c>
      <c r="I3248">
        <f>IF(shipments[[#This Row],[Boxes]]&gt;0,shipments[[#This Row],[Amount]]/shipments[[#This Row],[Boxes]],"NA")</f>
        <v>9.9774590163934427</v>
      </c>
      <c r="J3248" t="str">
        <f>IF(shipments[[#This Row],[Order_Status]] = "Delivered","Yes","No")</f>
        <v>Yes</v>
      </c>
      <c r="K3248" t="str">
        <f>TEXT(shipments[[#This Row],[Shipdate]],"MMMM")</f>
        <v>November</v>
      </c>
      <c r="L3248">
        <f>YEAR(shipments[[#This Row],[Shipdate]])</f>
        <v>2023</v>
      </c>
    </row>
    <row r="3249" spans="1:12" x14ac:dyDescent="0.3">
      <c r="A3249" t="s">
        <v>3253</v>
      </c>
      <c r="B3249" t="s">
        <v>7952</v>
      </c>
      <c r="C3249" t="s">
        <v>7925</v>
      </c>
      <c r="D3249" t="s">
        <v>7934</v>
      </c>
      <c r="E3249" s="1">
        <v>44942</v>
      </c>
      <c r="F3249" s="6">
        <v>5546.25</v>
      </c>
      <c r="G3249">
        <v>370</v>
      </c>
      <c r="H3249" t="s">
        <v>3</v>
      </c>
      <c r="I3249">
        <f>IF(shipments[[#This Row],[Boxes]]&gt;0,shipments[[#This Row],[Amount]]/shipments[[#This Row],[Boxes]],"NA")</f>
        <v>14.989864864864865</v>
      </c>
      <c r="J3249" t="str">
        <f>IF(shipments[[#This Row],[Order_Status]] = "Delivered","Yes","No")</f>
        <v>Yes</v>
      </c>
      <c r="K3249" t="str">
        <f>TEXT(shipments[[#This Row],[Shipdate]],"MMMM")</f>
        <v>January</v>
      </c>
      <c r="L3249">
        <f>YEAR(shipments[[#This Row],[Shipdate]])</f>
        <v>2023</v>
      </c>
    </row>
    <row r="3250" spans="1:12" x14ac:dyDescent="0.3">
      <c r="A3250" t="s">
        <v>3254</v>
      </c>
      <c r="B3250" t="s">
        <v>7952</v>
      </c>
      <c r="C3250" t="s">
        <v>7926</v>
      </c>
      <c r="D3250" t="s">
        <v>7936</v>
      </c>
      <c r="E3250" s="1">
        <v>45156</v>
      </c>
      <c r="F3250" s="6">
        <v>1392.75</v>
      </c>
      <c r="G3250">
        <v>70</v>
      </c>
      <c r="H3250" t="s">
        <v>3</v>
      </c>
      <c r="I3250">
        <f>IF(shipments[[#This Row],[Boxes]]&gt;0,shipments[[#This Row],[Amount]]/shipments[[#This Row],[Boxes]],"NA")</f>
        <v>19.896428571428572</v>
      </c>
      <c r="J3250" t="str">
        <f>IF(shipments[[#This Row],[Order_Status]] = "Delivered","Yes","No")</f>
        <v>Yes</v>
      </c>
      <c r="K3250" t="str">
        <f>TEXT(shipments[[#This Row],[Shipdate]],"MMMM")</f>
        <v>August</v>
      </c>
      <c r="L3250">
        <f>YEAR(shipments[[#This Row],[Shipdate]])</f>
        <v>2023</v>
      </c>
    </row>
    <row r="3251" spans="1:12" x14ac:dyDescent="0.3">
      <c r="A3251" t="s">
        <v>3255</v>
      </c>
      <c r="B3251" t="s">
        <v>7952</v>
      </c>
      <c r="C3251" t="s">
        <v>7926</v>
      </c>
      <c r="D3251" t="s">
        <v>7939</v>
      </c>
      <c r="E3251" s="1">
        <v>45149</v>
      </c>
      <c r="F3251" s="6">
        <v>1066.5</v>
      </c>
      <c r="G3251">
        <v>60</v>
      </c>
      <c r="H3251" t="s">
        <v>3</v>
      </c>
      <c r="I3251">
        <f>IF(shipments[[#This Row],[Boxes]]&gt;0,shipments[[#This Row],[Amount]]/shipments[[#This Row],[Boxes]],"NA")</f>
        <v>17.774999999999999</v>
      </c>
      <c r="J3251" t="str">
        <f>IF(shipments[[#This Row],[Order_Status]] = "Delivered","Yes","No")</f>
        <v>Yes</v>
      </c>
      <c r="K3251" t="str">
        <f>TEXT(shipments[[#This Row],[Shipdate]],"MMMM")</f>
        <v>August</v>
      </c>
      <c r="L3251">
        <f>YEAR(shipments[[#This Row],[Shipdate]])</f>
        <v>2023</v>
      </c>
    </row>
    <row r="3252" spans="1:12" x14ac:dyDescent="0.3">
      <c r="A3252" t="s">
        <v>3256</v>
      </c>
      <c r="B3252" t="s">
        <v>7952</v>
      </c>
      <c r="C3252" t="s">
        <v>7927</v>
      </c>
      <c r="D3252" t="s">
        <v>7934</v>
      </c>
      <c r="E3252" s="1">
        <v>45203</v>
      </c>
      <c r="F3252" s="6">
        <v>1251</v>
      </c>
      <c r="G3252">
        <v>79</v>
      </c>
      <c r="H3252" t="s">
        <v>3</v>
      </c>
      <c r="I3252">
        <f>IF(shipments[[#This Row],[Boxes]]&gt;0,shipments[[#This Row],[Amount]]/shipments[[#This Row],[Boxes]],"NA")</f>
        <v>15.835443037974683</v>
      </c>
      <c r="J3252" t="str">
        <f>IF(shipments[[#This Row],[Order_Status]] = "Delivered","Yes","No")</f>
        <v>Yes</v>
      </c>
      <c r="K3252" t="str">
        <f>TEXT(shipments[[#This Row],[Shipdate]],"MMMM")</f>
        <v>October</v>
      </c>
      <c r="L3252">
        <f>YEAR(shipments[[#This Row],[Shipdate]])</f>
        <v>2023</v>
      </c>
    </row>
    <row r="3253" spans="1:12" x14ac:dyDescent="0.3">
      <c r="A3253" t="s">
        <v>3257</v>
      </c>
      <c r="B3253" t="s">
        <v>7952</v>
      </c>
      <c r="C3253" t="s">
        <v>7927</v>
      </c>
      <c r="D3253" t="s">
        <v>7938</v>
      </c>
      <c r="E3253" s="1">
        <v>45176</v>
      </c>
      <c r="F3253" s="6">
        <v>13268.25</v>
      </c>
      <c r="G3253">
        <v>948</v>
      </c>
      <c r="H3253" t="s">
        <v>3</v>
      </c>
      <c r="I3253">
        <f>IF(shipments[[#This Row],[Boxes]]&gt;0,shipments[[#This Row],[Amount]]/shipments[[#This Row],[Boxes]],"NA")</f>
        <v>13.996044303797468</v>
      </c>
      <c r="J3253" t="str">
        <f>IF(shipments[[#This Row],[Order_Status]] = "Delivered","Yes","No")</f>
        <v>Yes</v>
      </c>
      <c r="K3253" t="str">
        <f>TEXT(shipments[[#This Row],[Shipdate]],"MMMM")</f>
        <v>September</v>
      </c>
      <c r="L3253">
        <f>YEAR(shipments[[#This Row],[Shipdate]])</f>
        <v>2023</v>
      </c>
    </row>
    <row r="3254" spans="1:12" x14ac:dyDescent="0.3">
      <c r="A3254" t="s">
        <v>3258</v>
      </c>
      <c r="B3254" t="s">
        <v>7952</v>
      </c>
      <c r="C3254" t="s">
        <v>7927</v>
      </c>
      <c r="D3254" t="s">
        <v>7934</v>
      </c>
      <c r="E3254" s="1">
        <v>44956</v>
      </c>
      <c r="F3254" s="6">
        <v>8043.75</v>
      </c>
      <c r="G3254">
        <v>503</v>
      </c>
      <c r="H3254" t="s">
        <v>3</v>
      </c>
      <c r="I3254">
        <f>IF(shipments[[#This Row],[Boxes]]&gt;0,shipments[[#This Row],[Amount]]/shipments[[#This Row],[Boxes]],"NA")</f>
        <v>15.991550695825049</v>
      </c>
      <c r="J3254" t="str">
        <f>IF(shipments[[#This Row],[Order_Status]] = "Delivered","Yes","No")</f>
        <v>Yes</v>
      </c>
      <c r="K3254" t="str">
        <f>TEXT(shipments[[#This Row],[Shipdate]],"MMMM")</f>
        <v>January</v>
      </c>
      <c r="L3254">
        <f>YEAR(shipments[[#This Row],[Shipdate]])</f>
        <v>2023</v>
      </c>
    </row>
    <row r="3255" spans="1:12" x14ac:dyDescent="0.3">
      <c r="A3255" t="s">
        <v>3259</v>
      </c>
      <c r="B3255" t="s">
        <v>7952</v>
      </c>
      <c r="C3255" t="s">
        <v>7927</v>
      </c>
      <c r="D3255" t="s">
        <v>7935</v>
      </c>
      <c r="E3255" s="1">
        <v>45231</v>
      </c>
      <c r="F3255" s="6">
        <v>177.75</v>
      </c>
      <c r="G3255">
        <v>10</v>
      </c>
      <c r="H3255" t="s">
        <v>3</v>
      </c>
      <c r="I3255">
        <f>IF(shipments[[#This Row],[Boxes]]&gt;0,shipments[[#This Row],[Amount]]/shipments[[#This Row],[Boxes]],"NA")</f>
        <v>17.774999999999999</v>
      </c>
      <c r="J3255" t="str">
        <f>IF(shipments[[#This Row],[Order_Status]] = "Delivered","Yes","No")</f>
        <v>Yes</v>
      </c>
      <c r="K3255" t="str">
        <f>TEXT(shipments[[#This Row],[Shipdate]],"MMMM")</f>
        <v>November</v>
      </c>
      <c r="L3255">
        <f>YEAR(shipments[[#This Row],[Shipdate]])</f>
        <v>2023</v>
      </c>
    </row>
    <row r="3256" spans="1:12" x14ac:dyDescent="0.3">
      <c r="A3256" t="s">
        <v>3260</v>
      </c>
      <c r="B3256" t="s">
        <v>7952</v>
      </c>
      <c r="C3256" t="s">
        <v>7928</v>
      </c>
      <c r="D3256" t="s">
        <v>7937</v>
      </c>
      <c r="E3256" s="1">
        <v>44956</v>
      </c>
      <c r="F3256" s="6">
        <v>2065.5</v>
      </c>
      <c r="G3256">
        <v>259</v>
      </c>
      <c r="H3256" t="s">
        <v>3</v>
      </c>
      <c r="I3256">
        <f>IF(shipments[[#This Row],[Boxes]]&gt;0,shipments[[#This Row],[Amount]]/shipments[[#This Row],[Boxes]],"NA")</f>
        <v>7.9749034749034751</v>
      </c>
      <c r="J3256" t="str">
        <f>IF(shipments[[#This Row],[Order_Status]] = "Delivered","Yes","No")</f>
        <v>Yes</v>
      </c>
      <c r="K3256" t="str">
        <f>TEXT(shipments[[#This Row],[Shipdate]],"MMMM")</f>
        <v>January</v>
      </c>
      <c r="L3256">
        <f>YEAR(shipments[[#This Row],[Shipdate]])</f>
        <v>2023</v>
      </c>
    </row>
    <row r="3257" spans="1:12" x14ac:dyDescent="0.3">
      <c r="A3257" s="21" t="s">
        <v>3261</v>
      </c>
      <c r="B3257" s="21" t="s">
        <v>7952</v>
      </c>
      <c r="C3257" s="21" t="s">
        <v>7928</v>
      </c>
      <c r="D3257" s="21" t="s">
        <v>7938</v>
      </c>
      <c r="E3257" s="22">
        <v>45565</v>
      </c>
      <c r="F3257" s="23">
        <v>1352.25</v>
      </c>
      <c r="G3257" s="21">
        <v>136</v>
      </c>
      <c r="H3257" s="21" t="s">
        <v>16</v>
      </c>
      <c r="I3257" s="21">
        <f>IF(shipments[[#This Row],[Boxes]]&gt;0,shipments[[#This Row],[Amount]]/shipments[[#This Row],[Boxes]],"NA")</f>
        <v>9.9430147058823533</v>
      </c>
      <c r="J3257" s="21" t="str">
        <f>IF(shipments[[#This Row],[Order_Status]] = "Delivered","Yes","No")</f>
        <v>No</v>
      </c>
      <c r="K3257" s="21" t="str">
        <f>TEXT(shipments[[#This Row],[Shipdate]],"MMMM")</f>
        <v>September</v>
      </c>
      <c r="L3257" s="21">
        <f>YEAR(shipments[[#This Row],[Shipdate]])</f>
        <v>2024</v>
      </c>
    </row>
    <row r="3258" spans="1:12" x14ac:dyDescent="0.3">
      <c r="A3258" t="s">
        <v>3262</v>
      </c>
      <c r="B3258" t="s">
        <v>7952</v>
      </c>
      <c r="C3258" t="s">
        <v>7928</v>
      </c>
      <c r="D3258" t="s">
        <v>7939</v>
      </c>
      <c r="E3258" s="1">
        <v>45323</v>
      </c>
      <c r="F3258" s="6">
        <v>5139</v>
      </c>
      <c r="G3258">
        <v>643</v>
      </c>
      <c r="H3258" t="s">
        <v>3</v>
      </c>
      <c r="I3258">
        <f>IF(shipments[[#This Row],[Boxes]]&gt;0,shipments[[#This Row],[Amount]]/shipments[[#This Row],[Boxes]],"NA")</f>
        <v>7.9922239502332815</v>
      </c>
      <c r="J3258" t="str">
        <f>IF(shipments[[#This Row],[Order_Status]] = "Delivered","Yes","No")</f>
        <v>Yes</v>
      </c>
      <c r="K3258" t="str">
        <f>TEXT(shipments[[#This Row],[Shipdate]],"MMMM")</f>
        <v>February</v>
      </c>
      <c r="L3258">
        <f>YEAR(shipments[[#This Row],[Shipdate]])</f>
        <v>2024</v>
      </c>
    </row>
    <row r="3259" spans="1:12" x14ac:dyDescent="0.3">
      <c r="A3259" t="s">
        <v>3263</v>
      </c>
      <c r="B3259" t="s">
        <v>7952</v>
      </c>
      <c r="C3259" t="s">
        <v>7929</v>
      </c>
      <c r="D3259" t="s">
        <v>7939</v>
      </c>
      <c r="E3259" s="1">
        <v>45328</v>
      </c>
      <c r="F3259" s="6">
        <v>1836</v>
      </c>
      <c r="G3259">
        <v>230</v>
      </c>
      <c r="H3259" t="s">
        <v>3</v>
      </c>
      <c r="I3259">
        <f>IF(shipments[[#This Row],[Boxes]]&gt;0,shipments[[#This Row],[Amount]]/shipments[[#This Row],[Boxes]],"NA")</f>
        <v>7.982608695652174</v>
      </c>
      <c r="J3259" t="str">
        <f>IF(shipments[[#This Row],[Order_Status]] = "Delivered","Yes","No")</f>
        <v>Yes</v>
      </c>
      <c r="K3259" t="str">
        <f>TEXT(shipments[[#This Row],[Shipdate]],"MMMM")</f>
        <v>February</v>
      </c>
      <c r="L3259">
        <f>YEAR(shipments[[#This Row],[Shipdate]])</f>
        <v>2024</v>
      </c>
    </row>
    <row r="3260" spans="1:12" x14ac:dyDescent="0.3">
      <c r="A3260" t="s">
        <v>3264</v>
      </c>
      <c r="B3260" t="s">
        <v>7952</v>
      </c>
      <c r="C3260" t="s">
        <v>7929</v>
      </c>
      <c r="D3260" t="s">
        <v>7938</v>
      </c>
      <c r="E3260" s="1">
        <v>45051</v>
      </c>
      <c r="F3260" s="6">
        <v>182.25</v>
      </c>
      <c r="G3260">
        <v>21</v>
      </c>
      <c r="H3260" t="s">
        <v>3</v>
      </c>
      <c r="I3260">
        <f>IF(shipments[[#This Row],[Boxes]]&gt;0,shipments[[#This Row],[Amount]]/shipments[[#This Row],[Boxes]],"NA")</f>
        <v>8.6785714285714288</v>
      </c>
      <c r="J3260" t="str">
        <f>IF(shipments[[#This Row],[Order_Status]] = "Delivered","Yes","No")</f>
        <v>Yes</v>
      </c>
      <c r="K3260" t="str">
        <f>TEXT(shipments[[#This Row],[Shipdate]],"MMMM")</f>
        <v>May</v>
      </c>
      <c r="L3260">
        <f>YEAR(shipments[[#This Row],[Shipdate]])</f>
        <v>2023</v>
      </c>
    </row>
    <row r="3261" spans="1:12" x14ac:dyDescent="0.3">
      <c r="A3261" t="s">
        <v>3265</v>
      </c>
      <c r="B3261" t="s">
        <v>7952</v>
      </c>
      <c r="C3261" t="s">
        <v>7929</v>
      </c>
      <c r="D3261" t="s">
        <v>7939</v>
      </c>
      <c r="E3261" s="1">
        <v>45250</v>
      </c>
      <c r="F3261" s="6">
        <v>2666.25</v>
      </c>
      <c r="G3261">
        <v>381</v>
      </c>
      <c r="H3261" t="s">
        <v>3</v>
      </c>
      <c r="I3261">
        <f>IF(shipments[[#This Row],[Boxes]]&gt;0,shipments[[#This Row],[Amount]]/shipments[[#This Row],[Boxes]],"NA")</f>
        <v>6.9980314960629917</v>
      </c>
      <c r="J3261" t="str">
        <f>IF(shipments[[#This Row],[Order_Status]] = "Delivered","Yes","No")</f>
        <v>Yes</v>
      </c>
      <c r="K3261" t="str">
        <f>TEXT(shipments[[#This Row],[Shipdate]],"MMMM")</f>
        <v>November</v>
      </c>
      <c r="L3261">
        <f>YEAR(shipments[[#This Row],[Shipdate]])</f>
        <v>2023</v>
      </c>
    </row>
    <row r="3262" spans="1:12" x14ac:dyDescent="0.3">
      <c r="A3262" t="s">
        <v>3266</v>
      </c>
      <c r="B3262" t="s">
        <v>7952</v>
      </c>
      <c r="C3262" t="s">
        <v>7930</v>
      </c>
      <c r="D3262" t="s">
        <v>7939</v>
      </c>
      <c r="E3262" s="1">
        <v>45085</v>
      </c>
      <c r="F3262" s="6">
        <v>9074.25</v>
      </c>
      <c r="G3262">
        <v>325</v>
      </c>
      <c r="H3262" t="s">
        <v>3</v>
      </c>
      <c r="I3262">
        <f>IF(shipments[[#This Row],[Boxes]]&gt;0,shipments[[#This Row],[Amount]]/shipments[[#This Row],[Boxes]],"NA")</f>
        <v>27.920769230769231</v>
      </c>
      <c r="J3262" t="str">
        <f>IF(shipments[[#This Row],[Order_Status]] = "Delivered","Yes","No")</f>
        <v>Yes</v>
      </c>
      <c r="K3262" t="str">
        <f>TEXT(shipments[[#This Row],[Shipdate]],"MMMM")</f>
        <v>June</v>
      </c>
      <c r="L3262">
        <f>YEAR(shipments[[#This Row],[Shipdate]])</f>
        <v>2023</v>
      </c>
    </row>
    <row r="3263" spans="1:12" x14ac:dyDescent="0.3">
      <c r="A3263" t="s">
        <v>3267</v>
      </c>
      <c r="B3263" t="s">
        <v>7952</v>
      </c>
      <c r="C3263" t="s">
        <v>7931</v>
      </c>
      <c r="D3263" t="s">
        <v>7935</v>
      </c>
      <c r="E3263" s="1">
        <v>45250</v>
      </c>
      <c r="F3263" s="6">
        <v>1818</v>
      </c>
      <c r="G3263">
        <v>166</v>
      </c>
      <c r="H3263" t="s">
        <v>3</v>
      </c>
      <c r="I3263">
        <f>IF(shipments[[#This Row],[Boxes]]&gt;0,shipments[[#This Row],[Amount]]/shipments[[#This Row],[Boxes]],"NA")</f>
        <v>10.951807228915662</v>
      </c>
      <c r="J3263" t="str">
        <f>IF(shipments[[#This Row],[Order_Status]] = "Delivered","Yes","No")</f>
        <v>Yes</v>
      </c>
      <c r="K3263" t="str">
        <f>TEXT(shipments[[#This Row],[Shipdate]],"MMMM")</f>
        <v>November</v>
      </c>
      <c r="L3263">
        <f>YEAR(shipments[[#This Row],[Shipdate]])</f>
        <v>2023</v>
      </c>
    </row>
    <row r="3264" spans="1:12" x14ac:dyDescent="0.3">
      <c r="A3264" t="s">
        <v>3268</v>
      </c>
      <c r="B3264" t="s">
        <v>7952</v>
      </c>
      <c r="C3264" t="s">
        <v>7931</v>
      </c>
      <c r="D3264" t="s">
        <v>7936</v>
      </c>
      <c r="E3264" s="1">
        <v>45155</v>
      </c>
      <c r="F3264" s="6">
        <v>8727.75</v>
      </c>
      <c r="G3264">
        <v>1091</v>
      </c>
      <c r="H3264" t="s">
        <v>3</v>
      </c>
      <c r="I3264">
        <f>IF(shipments[[#This Row],[Boxes]]&gt;0,shipments[[#This Row],[Amount]]/shipments[[#This Row],[Boxes]],"NA")</f>
        <v>7.9997708524289646</v>
      </c>
      <c r="J3264" t="str">
        <f>IF(shipments[[#This Row],[Order_Status]] = "Delivered","Yes","No")</f>
        <v>Yes</v>
      </c>
      <c r="K3264" t="str">
        <f>TEXT(shipments[[#This Row],[Shipdate]],"MMMM")</f>
        <v>August</v>
      </c>
      <c r="L3264">
        <f>YEAR(shipments[[#This Row],[Shipdate]])</f>
        <v>2023</v>
      </c>
    </row>
    <row r="3265" spans="1:12" x14ac:dyDescent="0.3">
      <c r="A3265" s="21" t="s">
        <v>3269</v>
      </c>
      <c r="B3265" s="21" t="s">
        <v>7952</v>
      </c>
      <c r="C3265" s="21" t="s">
        <v>7932</v>
      </c>
      <c r="D3265" s="21" t="s">
        <v>7939</v>
      </c>
      <c r="E3265" s="22">
        <v>45551</v>
      </c>
      <c r="F3265" s="23">
        <v>8885.25</v>
      </c>
      <c r="G3265" s="21">
        <v>808</v>
      </c>
      <c r="H3265" s="21" t="s">
        <v>16</v>
      </c>
      <c r="I3265" s="21">
        <f>IF(shipments[[#This Row],[Boxes]]&gt;0,shipments[[#This Row],[Amount]]/shipments[[#This Row],[Boxes]],"NA")</f>
        <v>10.996596534653465</v>
      </c>
      <c r="J3265" s="21" t="str">
        <f>IF(shipments[[#This Row],[Order_Status]] = "Delivered","Yes","No")</f>
        <v>No</v>
      </c>
      <c r="K3265" s="21" t="str">
        <f>TEXT(shipments[[#This Row],[Shipdate]],"MMMM")</f>
        <v>September</v>
      </c>
      <c r="L3265" s="21">
        <f>YEAR(shipments[[#This Row],[Shipdate]])</f>
        <v>2024</v>
      </c>
    </row>
    <row r="3266" spans="1:12" x14ac:dyDescent="0.3">
      <c r="A3266" t="s">
        <v>3270</v>
      </c>
      <c r="B3266" t="s">
        <v>7952</v>
      </c>
      <c r="C3266" t="s">
        <v>7932</v>
      </c>
      <c r="D3266" t="s">
        <v>7937</v>
      </c>
      <c r="E3266" s="1">
        <v>44971</v>
      </c>
      <c r="F3266" s="6">
        <v>3138.75</v>
      </c>
      <c r="G3266">
        <v>393</v>
      </c>
      <c r="H3266" t="s">
        <v>3</v>
      </c>
      <c r="I3266">
        <f>IF(shipments[[#This Row],[Boxes]]&gt;0,shipments[[#This Row],[Amount]]/shipments[[#This Row],[Boxes]],"NA")</f>
        <v>7.9866412213740459</v>
      </c>
      <c r="J3266" t="str">
        <f>IF(shipments[[#This Row],[Order_Status]] = "Delivered","Yes","No")</f>
        <v>Yes</v>
      </c>
      <c r="K3266" t="str">
        <f>TEXT(shipments[[#This Row],[Shipdate]],"MMMM")</f>
        <v>February</v>
      </c>
      <c r="L3266">
        <f>YEAR(shipments[[#This Row],[Shipdate]])</f>
        <v>2023</v>
      </c>
    </row>
    <row r="3267" spans="1:12" x14ac:dyDescent="0.3">
      <c r="A3267" t="s">
        <v>3271</v>
      </c>
      <c r="B3267" t="s">
        <v>7952</v>
      </c>
      <c r="C3267" t="s">
        <v>7932</v>
      </c>
      <c r="D3267" t="s">
        <v>7935</v>
      </c>
      <c r="E3267" s="1">
        <v>45317</v>
      </c>
      <c r="F3267" s="6">
        <v>6923.25</v>
      </c>
      <c r="G3267">
        <v>770</v>
      </c>
      <c r="H3267" t="s">
        <v>3</v>
      </c>
      <c r="I3267">
        <f>IF(shipments[[#This Row],[Boxes]]&gt;0,shipments[[#This Row],[Amount]]/shipments[[#This Row],[Boxes]],"NA")</f>
        <v>8.9912337662337656</v>
      </c>
      <c r="J3267" t="str">
        <f>IF(shipments[[#This Row],[Order_Status]] = "Delivered","Yes","No")</f>
        <v>Yes</v>
      </c>
      <c r="K3267" t="str">
        <f>TEXT(shipments[[#This Row],[Shipdate]],"MMMM")</f>
        <v>January</v>
      </c>
      <c r="L3267">
        <f>YEAR(shipments[[#This Row],[Shipdate]])</f>
        <v>2024</v>
      </c>
    </row>
    <row r="3268" spans="1:12" x14ac:dyDescent="0.3">
      <c r="A3268" s="21" t="s">
        <v>3272</v>
      </c>
      <c r="B3268" s="21" t="s">
        <v>7952</v>
      </c>
      <c r="C3268" s="21" t="s">
        <v>7932</v>
      </c>
      <c r="D3268" s="21" t="s">
        <v>7939</v>
      </c>
      <c r="E3268" s="22">
        <v>45489</v>
      </c>
      <c r="F3268" s="23">
        <v>101.25</v>
      </c>
      <c r="G3268" s="21">
        <v>13</v>
      </c>
      <c r="H3268" s="21" t="s">
        <v>9</v>
      </c>
      <c r="I3268" s="21">
        <f>IF(shipments[[#This Row],[Boxes]]&gt;0,shipments[[#This Row],[Amount]]/shipments[[#This Row],[Boxes]],"NA")</f>
        <v>7.7884615384615383</v>
      </c>
      <c r="J3268" s="21" t="str">
        <f>IF(shipments[[#This Row],[Order_Status]] = "Delivered","Yes","No")</f>
        <v>No</v>
      </c>
      <c r="K3268" s="21" t="str">
        <f>TEXT(shipments[[#This Row],[Shipdate]],"MMMM")</f>
        <v>July</v>
      </c>
      <c r="L3268" s="21">
        <f>YEAR(shipments[[#This Row],[Shipdate]])</f>
        <v>2024</v>
      </c>
    </row>
    <row r="3269" spans="1:12" x14ac:dyDescent="0.3">
      <c r="A3269" t="s">
        <v>3273</v>
      </c>
      <c r="B3269" t="s">
        <v>7952</v>
      </c>
      <c r="C3269" t="s">
        <v>7933</v>
      </c>
      <c r="D3269" t="s">
        <v>7937</v>
      </c>
      <c r="E3269" s="1">
        <v>45404</v>
      </c>
      <c r="F3269" s="6">
        <v>2850.75</v>
      </c>
      <c r="G3269">
        <v>136</v>
      </c>
      <c r="H3269" t="s">
        <v>3</v>
      </c>
      <c r="I3269">
        <f>IF(shipments[[#This Row],[Boxes]]&gt;0,shipments[[#This Row],[Amount]]/shipments[[#This Row],[Boxes]],"NA")</f>
        <v>20.961397058823529</v>
      </c>
      <c r="J3269" t="str">
        <f>IF(shipments[[#This Row],[Order_Status]] = "Delivered","Yes","No")</f>
        <v>Yes</v>
      </c>
      <c r="K3269" t="str">
        <f>TEXT(shipments[[#This Row],[Shipdate]],"MMMM")</f>
        <v>April</v>
      </c>
      <c r="L3269">
        <f>YEAR(shipments[[#This Row],[Shipdate]])</f>
        <v>2024</v>
      </c>
    </row>
    <row r="3270" spans="1:12" x14ac:dyDescent="0.3">
      <c r="A3270" t="s">
        <v>3274</v>
      </c>
      <c r="B3270" t="s">
        <v>7952</v>
      </c>
      <c r="C3270" t="s">
        <v>7933</v>
      </c>
      <c r="D3270" t="s">
        <v>7935</v>
      </c>
      <c r="E3270" s="1">
        <v>45440</v>
      </c>
      <c r="F3270" s="6">
        <v>4844.25</v>
      </c>
      <c r="G3270">
        <v>243</v>
      </c>
      <c r="H3270" t="s">
        <v>3</v>
      </c>
      <c r="I3270">
        <f>IF(shipments[[#This Row],[Boxes]]&gt;0,shipments[[#This Row],[Amount]]/shipments[[#This Row],[Boxes]],"NA")</f>
        <v>19.935185185185187</v>
      </c>
      <c r="J3270" t="str">
        <f>IF(shipments[[#This Row],[Order_Status]] = "Delivered","Yes","No")</f>
        <v>Yes</v>
      </c>
      <c r="K3270" t="str">
        <f>TEXT(shipments[[#This Row],[Shipdate]],"MMMM")</f>
        <v>May</v>
      </c>
      <c r="L3270">
        <f>YEAR(shipments[[#This Row],[Shipdate]])</f>
        <v>2024</v>
      </c>
    </row>
    <row r="3271" spans="1:12" x14ac:dyDescent="0.3">
      <c r="A3271" t="s">
        <v>3275</v>
      </c>
      <c r="B3271" t="s">
        <v>7952</v>
      </c>
      <c r="C3271" t="s">
        <v>7933</v>
      </c>
      <c r="D3271" t="s">
        <v>7934</v>
      </c>
      <c r="E3271" s="1">
        <v>45278</v>
      </c>
      <c r="F3271" s="6">
        <v>8916.75</v>
      </c>
      <c r="G3271">
        <v>470</v>
      </c>
      <c r="H3271" t="s">
        <v>3</v>
      </c>
      <c r="I3271">
        <f>IF(shipments[[#This Row],[Boxes]]&gt;0,shipments[[#This Row],[Amount]]/shipments[[#This Row],[Boxes]],"NA")</f>
        <v>18.971808510638297</v>
      </c>
      <c r="J3271" t="str">
        <f>IF(shipments[[#This Row],[Order_Status]] = "Delivered","Yes","No")</f>
        <v>Yes</v>
      </c>
      <c r="K3271" t="str">
        <f>TEXT(shipments[[#This Row],[Shipdate]],"MMMM")</f>
        <v>December</v>
      </c>
      <c r="L3271">
        <f>YEAR(shipments[[#This Row],[Shipdate]])</f>
        <v>2023</v>
      </c>
    </row>
    <row r="3272" spans="1:12" x14ac:dyDescent="0.3">
      <c r="A3272" t="s">
        <v>3276</v>
      </c>
      <c r="B3272" t="s">
        <v>7952</v>
      </c>
      <c r="C3272" t="s">
        <v>7933</v>
      </c>
      <c r="D3272" t="s">
        <v>7939</v>
      </c>
      <c r="E3272" s="1">
        <v>45357</v>
      </c>
      <c r="F3272" s="6">
        <v>5598</v>
      </c>
      <c r="G3272">
        <v>255</v>
      </c>
      <c r="H3272" t="s">
        <v>3</v>
      </c>
      <c r="I3272">
        <f>IF(shipments[[#This Row],[Boxes]]&gt;0,shipments[[#This Row],[Amount]]/shipments[[#This Row],[Boxes]],"NA")</f>
        <v>21.952941176470588</v>
      </c>
      <c r="J3272" t="str">
        <f>IF(shipments[[#This Row],[Order_Status]] = "Delivered","Yes","No")</f>
        <v>Yes</v>
      </c>
      <c r="K3272" t="str">
        <f>TEXT(shipments[[#This Row],[Shipdate]],"MMMM")</f>
        <v>March</v>
      </c>
      <c r="L3272">
        <f>YEAR(shipments[[#This Row],[Shipdate]])</f>
        <v>2024</v>
      </c>
    </row>
    <row r="3273" spans="1:12" x14ac:dyDescent="0.3">
      <c r="A3273" t="s">
        <v>3277</v>
      </c>
      <c r="B3273" t="s">
        <v>7952</v>
      </c>
      <c r="C3273" t="s">
        <v>7912</v>
      </c>
      <c r="D3273" t="s">
        <v>7934</v>
      </c>
      <c r="E3273" s="1">
        <v>44950</v>
      </c>
      <c r="F3273" s="6">
        <v>7193.25</v>
      </c>
      <c r="G3273">
        <v>554</v>
      </c>
      <c r="H3273" t="s">
        <v>3</v>
      </c>
      <c r="I3273">
        <f>IF(shipments[[#This Row],[Boxes]]&gt;0,shipments[[#This Row],[Amount]]/shipments[[#This Row],[Boxes]],"NA")</f>
        <v>12.984205776173285</v>
      </c>
      <c r="J3273" t="str">
        <f>IF(shipments[[#This Row],[Order_Status]] = "Delivered","Yes","No")</f>
        <v>Yes</v>
      </c>
      <c r="K3273" t="str">
        <f>TEXT(shipments[[#This Row],[Shipdate]],"MMMM")</f>
        <v>January</v>
      </c>
      <c r="L3273">
        <f>YEAR(shipments[[#This Row],[Shipdate]])</f>
        <v>2023</v>
      </c>
    </row>
    <row r="3274" spans="1:12" x14ac:dyDescent="0.3">
      <c r="A3274" t="s">
        <v>3278</v>
      </c>
      <c r="B3274" t="s">
        <v>7952</v>
      </c>
      <c r="C3274" t="s">
        <v>7912</v>
      </c>
      <c r="D3274" t="s">
        <v>7934</v>
      </c>
      <c r="E3274" s="1">
        <v>45047</v>
      </c>
      <c r="F3274" s="6">
        <v>9018</v>
      </c>
      <c r="G3274">
        <v>602</v>
      </c>
      <c r="H3274" t="s">
        <v>3</v>
      </c>
      <c r="I3274">
        <f>IF(shipments[[#This Row],[Boxes]]&gt;0,shipments[[#This Row],[Amount]]/shipments[[#This Row],[Boxes]],"NA")</f>
        <v>14.980066445182723</v>
      </c>
      <c r="J3274" t="str">
        <f>IF(shipments[[#This Row],[Order_Status]] = "Delivered","Yes","No")</f>
        <v>Yes</v>
      </c>
      <c r="K3274" t="str">
        <f>TEXT(shipments[[#This Row],[Shipdate]],"MMMM")</f>
        <v>May</v>
      </c>
      <c r="L3274">
        <f>YEAR(shipments[[#This Row],[Shipdate]])</f>
        <v>2023</v>
      </c>
    </row>
    <row r="3275" spans="1:12" x14ac:dyDescent="0.3">
      <c r="A3275" s="21" t="s">
        <v>3279</v>
      </c>
      <c r="B3275" s="21" t="s">
        <v>7952</v>
      </c>
      <c r="C3275" s="21" t="s">
        <v>7912</v>
      </c>
      <c r="D3275" s="21" t="s">
        <v>7939</v>
      </c>
      <c r="E3275" s="22">
        <v>44972</v>
      </c>
      <c r="F3275" s="23">
        <v>8687.25</v>
      </c>
      <c r="G3275" s="21">
        <v>724</v>
      </c>
      <c r="H3275" s="21" t="s">
        <v>25</v>
      </c>
      <c r="I3275" s="21">
        <f>IF(shipments[[#This Row],[Boxes]]&gt;0,shipments[[#This Row],[Amount]]/shipments[[#This Row],[Boxes]],"NA")</f>
        <v>11.998964088397789</v>
      </c>
      <c r="J3275" s="21" t="str">
        <f>IF(shipments[[#This Row],[Order_Status]] = "Delivered","Yes","No")</f>
        <v>No</v>
      </c>
      <c r="K3275" s="21" t="str">
        <f>TEXT(shipments[[#This Row],[Shipdate]],"MMMM")</f>
        <v>February</v>
      </c>
      <c r="L3275" s="21">
        <f>YEAR(shipments[[#This Row],[Shipdate]])</f>
        <v>2023</v>
      </c>
    </row>
    <row r="3276" spans="1:12" x14ac:dyDescent="0.3">
      <c r="A3276" s="21" t="s">
        <v>3280</v>
      </c>
      <c r="B3276" s="21" t="s">
        <v>7952</v>
      </c>
      <c r="C3276" s="21" t="s">
        <v>7912</v>
      </c>
      <c r="D3276" s="21" t="s">
        <v>7939</v>
      </c>
      <c r="E3276" s="22">
        <v>45561</v>
      </c>
      <c r="F3276" s="23">
        <v>3712.5</v>
      </c>
      <c r="G3276" s="21">
        <v>286</v>
      </c>
      <c r="H3276" s="21" t="s">
        <v>16</v>
      </c>
      <c r="I3276" s="21">
        <f>IF(shipments[[#This Row],[Boxes]]&gt;0,shipments[[#This Row],[Amount]]/shipments[[#This Row],[Boxes]],"NA")</f>
        <v>12.98076923076923</v>
      </c>
      <c r="J3276" s="21" t="str">
        <f>IF(shipments[[#This Row],[Order_Status]] = "Delivered","Yes","No")</f>
        <v>No</v>
      </c>
      <c r="K3276" s="21" t="str">
        <f>TEXT(shipments[[#This Row],[Shipdate]],"MMMM")</f>
        <v>September</v>
      </c>
      <c r="L3276" s="21">
        <f>YEAR(shipments[[#This Row],[Shipdate]])</f>
        <v>2024</v>
      </c>
    </row>
    <row r="3277" spans="1:12" x14ac:dyDescent="0.3">
      <c r="A3277" t="s">
        <v>3281</v>
      </c>
      <c r="B3277" t="s">
        <v>7952</v>
      </c>
      <c r="C3277" t="s">
        <v>7913</v>
      </c>
      <c r="D3277" t="s">
        <v>7934</v>
      </c>
      <c r="E3277" s="1">
        <v>45120</v>
      </c>
      <c r="F3277" s="6">
        <v>7857</v>
      </c>
      <c r="G3277">
        <v>562</v>
      </c>
      <c r="H3277" t="s">
        <v>3</v>
      </c>
      <c r="I3277">
        <f>IF(shipments[[#This Row],[Boxes]]&gt;0,shipments[[#This Row],[Amount]]/shipments[[#This Row],[Boxes]],"NA")</f>
        <v>13.980427046263346</v>
      </c>
      <c r="J3277" t="str">
        <f>IF(shipments[[#This Row],[Order_Status]] = "Delivered","Yes","No")</f>
        <v>Yes</v>
      </c>
      <c r="K3277" t="str">
        <f>TEXT(shipments[[#This Row],[Shipdate]],"MMMM")</f>
        <v>July</v>
      </c>
      <c r="L3277">
        <f>YEAR(shipments[[#This Row],[Shipdate]])</f>
        <v>2023</v>
      </c>
    </row>
    <row r="3278" spans="1:12" x14ac:dyDescent="0.3">
      <c r="A3278" t="s">
        <v>3282</v>
      </c>
      <c r="B3278" t="s">
        <v>7952</v>
      </c>
      <c r="C3278" t="s">
        <v>7914</v>
      </c>
      <c r="D3278" t="s">
        <v>7934</v>
      </c>
      <c r="E3278" s="1">
        <v>45313</v>
      </c>
      <c r="F3278" s="6">
        <v>10820.25</v>
      </c>
      <c r="G3278">
        <v>984</v>
      </c>
      <c r="H3278" t="s">
        <v>3</v>
      </c>
      <c r="I3278">
        <f>IF(shipments[[#This Row],[Boxes]]&gt;0,shipments[[#This Row],[Amount]]/shipments[[#This Row],[Boxes]],"NA")</f>
        <v>10.996189024390244</v>
      </c>
      <c r="J3278" t="str">
        <f>IF(shipments[[#This Row],[Order_Status]] = "Delivered","Yes","No")</f>
        <v>Yes</v>
      </c>
      <c r="K3278" t="str">
        <f>TEXT(shipments[[#This Row],[Shipdate]],"MMMM")</f>
        <v>January</v>
      </c>
      <c r="L3278">
        <f>YEAR(shipments[[#This Row],[Shipdate]])</f>
        <v>2024</v>
      </c>
    </row>
    <row r="3279" spans="1:12" x14ac:dyDescent="0.3">
      <c r="A3279" s="21" t="s">
        <v>3283</v>
      </c>
      <c r="B3279" s="21" t="s">
        <v>7952</v>
      </c>
      <c r="C3279" s="21" t="s">
        <v>7915</v>
      </c>
      <c r="D3279" s="21" t="s">
        <v>7935</v>
      </c>
      <c r="E3279" s="22">
        <v>45495</v>
      </c>
      <c r="F3279" s="23">
        <v>9308.25</v>
      </c>
      <c r="G3279" s="21">
        <v>1330</v>
      </c>
      <c r="H3279" s="21" t="s">
        <v>9</v>
      </c>
      <c r="I3279" s="21">
        <f>IF(shipments[[#This Row],[Boxes]]&gt;0,shipments[[#This Row],[Amount]]/shipments[[#This Row],[Boxes]],"NA")</f>
        <v>6.9986842105263154</v>
      </c>
      <c r="J3279" s="21" t="str">
        <f>IF(shipments[[#This Row],[Order_Status]] = "Delivered","Yes","No")</f>
        <v>No</v>
      </c>
      <c r="K3279" s="21" t="str">
        <f>TEXT(shipments[[#This Row],[Shipdate]],"MMMM")</f>
        <v>July</v>
      </c>
      <c r="L3279" s="21">
        <f>YEAR(shipments[[#This Row],[Shipdate]])</f>
        <v>2024</v>
      </c>
    </row>
    <row r="3280" spans="1:12" x14ac:dyDescent="0.3">
      <c r="A3280" s="21" t="s">
        <v>3284</v>
      </c>
      <c r="B3280" s="21" t="s">
        <v>7952</v>
      </c>
      <c r="C3280" s="21" t="s">
        <v>7915</v>
      </c>
      <c r="D3280" s="21" t="s">
        <v>7935</v>
      </c>
      <c r="E3280" s="22">
        <v>45541</v>
      </c>
      <c r="F3280" s="23">
        <v>5919.75</v>
      </c>
      <c r="G3280" s="21">
        <v>658</v>
      </c>
      <c r="H3280" s="21" t="s">
        <v>16</v>
      </c>
      <c r="I3280" s="21">
        <f>IF(shipments[[#This Row],[Boxes]]&gt;0,shipments[[#This Row],[Amount]]/shipments[[#This Row],[Boxes]],"NA")</f>
        <v>8.9965805471124618</v>
      </c>
      <c r="J3280" s="21" t="str">
        <f>IF(shipments[[#This Row],[Order_Status]] = "Delivered","Yes","No")</f>
        <v>No</v>
      </c>
      <c r="K3280" s="21" t="str">
        <f>TEXT(shipments[[#This Row],[Shipdate]],"MMMM")</f>
        <v>September</v>
      </c>
      <c r="L3280" s="21">
        <f>YEAR(shipments[[#This Row],[Shipdate]])</f>
        <v>2024</v>
      </c>
    </row>
    <row r="3281" spans="1:12" x14ac:dyDescent="0.3">
      <c r="A3281" s="21" t="s">
        <v>3285</v>
      </c>
      <c r="B3281" s="21" t="s">
        <v>7952</v>
      </c>
      <c r="C3281" s="21" t="s">
        <v>7916</v>
      </c>
      <c r="D3281" s="21" t="s">
        <v>7936</v>
      </c>
      <c r="E3281" s="22">
        <v>45474</v>
      </c>
      <c r="F3281" s="23">
        <v>4567.5</v>
      </c>
      <c r="G3281" s="21">
        <v>571</v>
      </c>
      <c r="H3281" s="21" t="s">
        <v>9</v>
      </c>
      <c r="I3281" s="21">
        <f>IF(shipments[[#This Row],[Boxes]]&gt;0,shipments[[#This Row],[Amount]]/shipments[[#This Row],[Boxes]],"NA")</f>
        <v>7.999124343257443</v>
      </c>
      <c r="J3281" s="21" t="str">
        <f>IF(shipments[[#This Row],[Order_Status]] = "Delivered","Yes","No")</f>
        <v>No</v>
      </c>
      <c r="K3281" s="21" t="str">
        <f>TEXT(shipments[[#This Row],[Shipdate]],"MMMM")</f>
        <v>July</v>
      </c>
      <c r="L3281" s="21">
        <f>YEAR(shipments[[#This Row],[Shipdate]])</f>
        <v>2024</v>
      </c>
    </row>
    <row r="3282" spans="1:12" x14ac:dyDescent="0.3">
      <c r="A3282" t="s">
        <v>3286</v>
      </c>
      <c r="B3282" t="s">
        <v>7952</v>
      </c>
      <c r="C3282" t="s">
        <v>7916</v>
      </c>
      <c r="D3282" t="s">
        <v>7935</v>
      </c>
      <c r="E3282" s="1">
        <v>45190</v>
      </c>
      <c r="F3282" s="6">
        <v>2299.5</v>
      </c>
      <c r="G3282">
        <v>460</v>
      </c>
      <c r="H3282" t="s">
        <v>3</v>
      </c>
      <c r="I3282">
        <f>IF(shipments[[#This Row],[Boxes]]&gt;0,shipments[[#This Row],[Amount]]/shipments[[#This Row],[Boxes]],"NA")</f>
        <v>4.9989130434782609</v>
      </c>
      <c r="J3282" t="str">
        <f>IF(shipments[[#This Row],[Order_Status]] = "Delivered","Yes","No")</f>
        <v>Yes</v>
      </c>
      <c r="K3282" t="str">
        <f>TEXT(shipments[[#This Row],[Shipdate]],"MMMM")</f>
        <v>September</v>
      </c>
      <c r="L3282">
        <f>YEAR(shipments[[#This Row],[Shipdate]])</f>
        <v>2023</v>
      </c>
    </row>
    <row r="3283" spans="1:12" x14ac:dyDescent="0.3">
      <c r="A3283" t="s">
        <v>3287</v>
      </c>
      <c r="B3283" t="s">
        <v>7952</v>
      </c>
      <c r="C3283" t="s">
        <v>7916</v>
      </c>
      <c r="D3283" t="s">
        <v>7935</v>
      </c>
      <c r="E3283" s="1">
        <v>45425</v>
      </c>
      <c r="F3283" s="6">
        <v>4099.5</v>
      </c>
      <c r="G3283">
        <v>586</v>
      </c>
      <c r="H3283" t="s">
        <v>3</v>
      </c>
      <c r="I3283">
        <f>IF(shipments[[#This Row],[Boxes]]&gt;0,shipments[[#This Row],[Amount]]/shipments[[#This Row],[Boxes]],"NA")</f>
        <v>6.9957337883959045</v>
      </c>
      <c r="J3283" t="str">
        <f>IF(shipments[[#This Row],[Order_Status]] = "Delivered","Yes","No")</f>
        <v>Yes</v>
      </c>
      <c r="K3283" t="str">
        <f>TEXT(shipments[[#This Row],[Shipdate]],"MMMM")</f>
        <v>May</v>
      </c>
      <c r="L3283">
        <f>YEAR(shipments[[#This Row],[Shipdate]])</f>
        <v>2024</v>
      </c>
    </row>
    <row r="3284" spans="1:12" x14ac:dyDescent="0.3">
      <c r="A3284" t="s">
        <v>3288</v>
      </c>
      <c r="B3284" t="s">
        <v>7952</v>
      </c>
      <c r="C3284" t="s">
        <v>7916</v>
      </c>
      <c r="D3284" t="s">
        <v>7939</v>
      </c>
      <c r="E3284" s="1">
        <v>45281</v>
      </c>
      <c r="F3284" s="6">
        <v>3620.25</v>
      </c>
      <c r="G3284">
        <v>403</v>
      </c>
      <c r="H3284" t="s">
        <v>3</v>
      </c>
      <c r="I3284">
        <f>IF(shipments[[#This Row],[Boxes]]&gt;0,shipments[[#This Row],[Amount]]/shipments[[#This Row],[Boxes]],"NA")</f>
        <v>8.9832506203473947</v>
      </c>
      <c r="J3284" t="str">
        <f>IF(shipments[[#This Row],[Order_Status]] = "Delivered","Yes","No")</f>
        <v>Yes</v>
      </c>
      <c r="K3284" t="str">
        <f>TEXT(shipments[[#This Row],[Shipdate]],"MMMM")</f>
        <v>December</v>
      </c>
      <c r="L3284">
        <f>YEAR(shipments[[#This Row],[Shipdate]])</f>
        <v>2023</v>
      </c>
    </row>
    <row r="3285" spans="1:12" x14ac:dyDescent="0.3">
      <c r="A3285" t="s">
        <v>3289</v>
      </c>
      <c r="B3285" t="s">
        <v>7952</v>
      </c>
      <c r="C3285" t="s">
        <v>7916</v>
      </c>
      <c r="D3285" t="s">
        <v>7934</v>
      </c>
      <c r="E3285" s="1">
        <v>45323</v>
      </c>
      <c r="F3285" s="6">
        <v>4747.5</v>
      </c>
      <c r="G3285">
        <v>950</v>
      </c>
      <c r="H3285" t="s">
        <v>3</v>
      </c>
      <c r="I3285">
        <f>IF(shipments[[#This Row],[Boxes]]&gt;0,shipments[[#This Row],[Amount]]/shipments[[#This Row],[Boxes]],"NA")</f>
        <v>4.9973684210526317</v>
      </c>
      <c r="J3285" t="str">
        <f>IF(shipments[[#This Row],[Order_Status]] = "Delivered","Yes","No")</f>
        <v>Yes</v>
      </c>
      <c r="K3285" t="str">
        <f>TEXT(shipments[[#This Row],[Shipdate]],"MMMM")</f>
        <v>February</v>
      </c>
      <c r="L3285">
        <f>YEAR(shipments[[#This Row],[Shipdate]])</f>
        <v>2024</v>
      </c>
    </row>
    <row r="3286" spans="1:12" x14ac:dyDescent="0.3">
      <c r="A3286" t="s">
        <v>3290</v>
      </c>
      <c r="B3286" t="s">
        <v>7952</v>
      </c>
      <c r="C3286" t="s">
        <v>7918</v>
      </c>
      <c r="D3286" t="s">
        <v>7938</v>
      </c>
      <c r="E3286" s="1">
        <v>45219</v>
      </c>
      <c r="F3286" s="6">
        <v>5523.75</v>
      </c>
      <c r="G3286">
        <v>221</v>
      </c>
      <c r="H3286" t="s">
        <v>3</v>
      </c>
      <c r="I3286">
        <f>IF(shipments[[#This Row],[Boxes]]&gt;0,shipments[[#This Row],[Amount]]/shipments[[#This Row],[Boxes]],"NA")</f>
        <v>24.994343891402714</v>
      </c>
      <c r="J3286" t="str">
        <f>IF(shipments[[#This Row],[Order_Status]] = "Delivered","Yes","No")</f>
        <v>Yes</v>
      </c>
      <c r="K3286" t="str">
        <f>TEXT(shipments[[#This Row],[Shipdate]],"MMMM")</f>
        <v>October</v>
      </c>
      <c r="L3286">
        <f>YEAR(shipments[[#This Row],[Shipdate]])</f>
        <v>2023</v>
      </c>
    </row>
    <row r="3287" spans="1:12" x14ac:dyDescent="0.3">
      <c r="A3287" t="s">
        <v>3291</v>
      </c>
      <c r="B3287" t="s">
        <v>7952</v>
      </c>
      <c r="C3287" t="s">
        <v>7918</v>
      </c>
      <c r="D3287" t="s">
        <v>7934</v>
      </c>
      <c r="E3287" s="1">
        <v>45110</v>
      </c>
      <c r="F3287" s="6">
        <v>5427</v>
      </c>
      <c r="G3287">
        <v>209</v>
      </c>
      <c r="H3287" t="s">
        <v>3</v>
      </c>
      <c r="I3287">
        <f>IF(shipments[[#This Row],[Boxes]]&gt;0,shipments[[#This Row],[Amount]]/shipments[[#This Row],[Boxes]],"NA")</f>
        <v>25.966507177033492</v>
      </c>
      <c r="J3287" t="str">
        <f>IF(shipments[[#This Row],[Order_Status]] = "Delivered","Yes","No")</f>
        <v>Yes</v>
      </c>
      <c r="K3287" t="str">
        <f>TEXT(shipments[[#This Row],[Shipdate]],"MMMM")</f>
        <v>July</v>
      </c>
      <c r="L3287">
        <f>YEAR(shipments[[#This Row],[Shipdate]])</f>
        <v>2023</v>
      </c>
    </row>
    <row r="3288" spans="1:12" x14ac:dyDescent="0.3">
      <c r="A3288" t="s">
        <v>3292</v>
      </c>
      <c r="B3288" t="s">
        <v>7952</v>
      </c>
      <c r="C3288" t="s">
        <v>7919</v>
      </c>
      <c r="D3288" t="s">
        <v>7939</v>
      </c>
      <c r="E3288" s="1">
        <v>45244</v>
      </c>
      <c r="F3288" s="6">
        <v>8169.75</v>
      </c>
      <c r="G3288">
        <v>454</v>
      </c>
      <c r="H3288" t="s">
        <v>3</v>
      </c>
      <c r="I3288">
        <f>IF(shipments[[#This Row],[Boxes]]&gt;0,shipments[[#This Row],[Amount]]/shipments[[#This Row],[Boxes]],"NA")</f>
        <v>17.995044052863435</v>
      </c>
      <c r="J3288" t="str">
        <f>IF(shipments[[#This Row],[Order_Status]] = "Delivered","Yes","No")</f>
        <v>Yes</v>
      </c>
      <c r="K3288" t="str">
        <f>TEXT(shipments[[#This Row],[Shipdate]],"MMMM")</f>
        <v>November</v>
      </c>
      <c r="L3288">
        <f>YEAR(shipments[[#This Row],[Shipdate]])</f>
        <v>2023</v>
      </c>
    </row>
    <row r="3289" spans="1:12" x14ac:dyDescent="0.3">
      <c r="A3289" t="s">
        <v>3293</v>
      </c>
      <c r="B3289" t="s">
        <v>7952</v>
      </c>
      <c r="C3289" t="s">
        <v>7921</v>
      </c>
      <c r="D3289" t="s">
        <v>7939</v>
      </c>
      <c r="E3289" s="1">
        <v>45190</v>
      </c>
      <c r="F3289" s="6">
        <v>639</v>
      </c>
      <c r="G3289">
        <v>43</v>
      </c>
      <c r="H3289" t="s">
        <v>3</v>
      </c>
      <c r="I3289">
        <f>IF(shipments[[#This Row],[Boxes]]&gt;0,shipments[[#This Row],[Amount]]/shipments[[#This Row],[Boxes]],"NA")</f>
        <v>14.86046511627907</v>
      </c>
      <c r="J3289" t="str">
        <f>IF(shipments[[#This Row],[Order_Status]] = "Delivered","Yes","No")</f>
        <v>Yes</v>
      </c>
      <c r="K3289" t="str">
        <f>TEXT(shipments[[#This Row],[Shipdate]],"MMMM")</f>
        <v>September</v>
      </c>
      <c r="L3289">
        <f>YEAR(shipments[[#This Row],[Shipdate]])</f>
        <v>2023</v>
      </c>
    </row>
    <row r="3290" spans="1:12" x14ac:dyDescent="0.3">
      <c r="A3290" t="s">
        <v>3294</v>
      </c>
      <c r="B3290" t="s">
        <v>7952</v>
      </c>
      <c r="C3290" t="s">
        <v>7921</v>
      </c>
      <c r="D3290" t="s">
        <v>7938</v>
      </c>
      <c r="E3290" s="1">
        <v>45412</v>
      </c>
      <c r="F3290" s="6">
        <v>5334.75</v>
      </c>
      <c r="G3290">
        <v>382</v>
      </c>
      <c r="H3290" t="s">
        <v>3</v>
      </c>
      <c r="I3290">
        <f>IF(shipments[[#This Row],[Boxes]]&gt;0,shipments[[#This Row],[Amount]]/shipments[[#This Row],[Boxes]],"NA")</f>
        <v>13.965314136125654</v>
      </c>
      <c r="J3290" t="str">
        <f>IF(shipments[[#This Row],[Order_Status]] = "Delivered","Yes","No")</f>
        <v>Yes</v>
      </c>
      <c r="K3290" t="str">
        <f>TEXT(shipments[[#This Row],[Shipdate]],"MMMM")</f>
        <v>April</v>
      </c>
      <c r="L3290">
        <f>YEAR(shipments[[#This Row],[Shipdate]])</f>
        <v>2024</v>
      </c>
    </row>
    <row r="3291" spans="1:12" x14ac:dyDescent="0.3">
      <c r="A3291" t="s">
        <v>3295</v>
      </c>
      <c r="B3291" t="s">
        <v>7952</v>
      </c>
      <c r="C3291" t="s">
        <v>7921</v>
      </c>
      <c r="D3291" t="s">
        <v>7934</v>
      </c>
      <c r="E3291" s="1">
        <v>45364</v>
      </c>
      <c r="F3291" s="6">
        <v>2652.75</v>
      </c>
      <c r="G3291">
        <v>166</v>
      </c>
      <c r="H3291" t="s">
        <v>3</v>
      </c>
      <c r="I3291">
        <f>IF(shipments[[#This Row],[Boxes]]&gt;0,shipments[[#This Row],[Amount]]/shipments[[#This Row],[Boxes]],"NA")</f>
        <v>15.980421686746988</v>
      </c>
      <c r="J3291" t="str">
        <f>IF(shipments[[#This Row],[Order_Status]] = "Delivered","Yes","No")</f>
        <v>Yes</v>
      </c>
      <c r="K3291" t="str">
        <f>TEXT(shipments[[#This Row],[Shipdate]],"MMMM")</f>
        <v>March</v>
      </c>
      <c r="L3291">
        <f>YEAR(shipments[[#This Row],[Shipdate]])</f>
        <v>2024</v>
      </c>
    </row>
    <row r="3292" spans="1:12" x14ac:dyDescent="0.3">
      <c r="A3292" t="s">
        <v>3296</v>
      </c>
      <c r="B3292" t="s">
        <v>7952</v>
      </c>
      <c r="C3292" t="s">
        <v>7921</v>
      </c>
      <c r="D3292" t="s">
        <v>7935</v>
      </c>
      <c r="E3292" s="1">
        <v>44963</v>
      </c>
      <c r="F3292" s="6">
        <v>11315.25</v>
      </c>
      <c r="G3292">
        <v>708</v>
      </c>
      <c r="H3292" t="s">
        <v>3</v>
      </c>
      <c r="I3292">
        <f>IF(shipments[[#This Row],[Boxes]]&gt;0,shipments[[#This Row],[Amount]]/shipments[[#This Row],[Boxes]],"NA")</f>
        <v>15.981991525423728</v>
      </c>
      <c r="J3292" t="str">
        <f>IF(shipments[[#This Row],[Order_Status]] = "Delivered","Yes","No")</f>
        <v>Yes</v>
      </c>
      <c r="K3292" t="str">
        <f>TEXT(shipments[[#This Row],[Shipdate]],"MMMM")</f>
        <v>February</v>
      </c>
      <c r="L3292">
        <f>YEAR(shipments[[#This Row],[Shipdate]])</f>
        <v>2023</v>
      </c>
    </row>
    <row r="3293" spans="1:12" x14ac:dyDescent="0.3">
      <c r="A3293" t="s">
        <v>3297</v>
      </c>
      <c r="B3293" t="s">
        <v>7952</v>
      </c>
      <c r="C3293" t="s">
        <v>7921</v>
      </c>
      <c r="D3293" t="s">
        <v>7936</v>
      </c>
      <c r="E3293" s="1">
        <v>45055</v>
      </c>
      <c r="F3293" s="6">
        <v>10910.25</v>
      </c>
      <c r="G3293">
        <v>682</v>
      </c>
      <c r="H3293" t="s">
        <v>3</v>
      </c>
      <c r="I3293">
        <f>IF(shipments[[#This Row],[Boxes]]&gt;0,shipments[[#This Row],[Amount]]/shipments[[#This Row],[Boxes]],"NA")</f>
        <v>15.997434017595308</v>
      </c>
      <c r="J3293" t="str">
        <f>IF(shipments[[#This Row],[Order_Status]] = "Delivered","Yes","No")</f>
        <v>Yes</v>
      </c>
      <c r="K3293" t="str">
        <f>TEXT(shipments[[#This Row],[Shipdate]],"MMMM")</f>
        <v>May</v>
      </c>
      <c r="L3293">
        <f>YEAR(shipments[[#This Row],[Shipdate]])</f>
        <v>2023</v>
      </c>
    </row>
    <row r="3294" spans="1:12" x14ac:dyDescent="0.3">
      <c r="A3294" t="s">
        <v>3298</v>
      </c>
      <c r="B3294" t="s">
        <v>7952</v>
      </c>
      <c r="C3294" t="s">
        <v>7921</v>
      </c>
      <c r="D3294" t="s">
        <v>7937</v>
      </c>
      <c r="E3294" s="1">
        <v>45268</v>
      </c>
      <c r="F3294" s="6">
        <v>1595.25</v>
      </c>
      <c r="G3294">
        <v>114</v>
      </c>
      <c r="H3294" t="s">
        <v>3</v>
      </c>
      <c r="I3294">
        <f>IF(shipments[[#This Row],[Boxes]]&gt;0,shipments[[#This Row],[Amount]]/shipments[[#This Row],[Boxes]],"NA")</f>
        <v>13.993421052631579</v>
      </c>
      <c r="J3294" t="str">
        <f>IF(shipments[[#This Row],[Order_Status]] = "Delivered","Yes","No")</f>
        <v>Yes</v>
      </c>
      <c r="K3294" t="str">
        <f>TEXT(shipments[[#This Row],[Shipdate]],"MMMM")</f>
        <v>December</v>
      </c>
      <c r="L3294">
        <f>YEAR(shipments[[#This Row],[Shipdate]])</f>
        <v>2023</v>
      </c>
    </row>
    <row r="3295" spans="1:12" x14ac:dyDescent="0.3">
      <c r="A3295" t="s">
        <v>3299</v>
      </c>
      <c r="B3295" t="s">
        <v>7952</v>
      </c>
      <c r="C3295" t="s">
        <v>7921</v>
      </c>
      <c r="D3295" t="s">
        <v>7935</v>
      </c>
      <c r="E3295" s="1">
        <v>45197</v>
      </c>
      <c r="F3295" s="6">
        <v>4479.75</v>
      </c>
      <c r="G3295">
        <v>299</v>
      </c>
      <c r="H3295" t="s">
        <v>3</v>
      </c>
      <c r="I3295">
        <f>IF(shipments[[#This Row],[Boxes]]&gt;0,shipments[[#This Row],[Amount]]/shipments[[#This Row],[Boxes]],"NA")</f>
        <v>14.982441471571907</v>
      </c>
      <c r="J3295" t="str">
        <f>IF(shipments[[#This Row],[Order_Status]] = "Delivered","Yes","No")</f>
        <v>Yes</v>
      </c>
      <c r="K3295" t="str">
        <f>TEXT(shipments[[#This Row],[Shipdate]],"MMMM")</f>
        <v>September</v>
      </c>
      <c r="L3295">
        <f>YEAR(shipments[[#This Row],[Shipdate]])</f>
        <v>2023</v>
      </c>
    </row>
    <row r="3296" spans="1:12" x14ac:dyDescent="0.3">
      <c r="A3296" s="21" t="s">
        <v>3300</v>
      </c>
      <c r="B3296" s="21" t="s">
        <v>7952</v>
      </c>
      <c r="C3296" s="21" t="s">
        <v>7923</v>
      </c>
      <c r="D3296" s="21" t="s">
        <v>7937</v>
      </c>
      <c r="E3296" s="22">
        <v>45516</v>
      </c>
      <c r="F3296" s="23">
        <v>15369.75</v>
      </c>
      <c r="G3296" s="21">
        <v>1098</v>
      </c>
      <c r="H3296" s="21" t="s">
        <v>9</v>
      </c>
      <c r="I3296" s="21">
        <f>IF(shipments[[#This Row],[Boxes]]&gt;0,shipments[[#This Row],[Amount]]/shipments[[#This Row],[Boxes]],"NA")</f>
        <v>13.997950819672131</v>
      </c>
      <c r="J3296" s="21" t="str">
        <f>IF(shipments[[#This Row],[Order_Status]] = "Delivered","Yes","No")</f>
        <v>No</v>
      </c>
      <c r="K3296" s="21" t="str">
        <f>TEXT(shipments[[#This Row],[Shipdate]],"MMMM")</f>
        <v>August</v>
      </c>
      <c r="L3296" s="21">
        <f>YEAR(shipments[[#This Row],[Shipdate]])</f>
        <v>2024</v>
      </c>
    </row>
    <row r="3297" spans="1:12" x14ac:dyDescent="0.3">
      <c r="A3297" t="s">
        <v>3301</v>
      </c>
      <c r="B3297" t="s">
        <v>7952</v>
      </c>
      <c r="C3297" t="s">
        <v>7923</v>
      </c>
      <c r="D3297" t="s">
        <v>7934</v>
      </c>
      <c r="E3297" s="1">
        <v>45261</v>
      </c>
      <c r="F3297" s="6">
        <v>11445.75</v>
      </c>
      <c r="G3297">
        <v>881</v>
      </c>
      <c r="H3297" t="s">
        <v>3</v>
      </c>
      <c r="I3297">
        <f>IF(shipments[[#This Row],[Boxes]]&gt;0,shipments[[#This Row],[Amount]]/shipments[[#This Row],[Boxes]],"NA")</f>
        <v>12.991770715096481</v>
      </c>
      <c r="J3297" t="str">
        <f>IF(shipments[[#This Row],[Order_Status]] = "Delivered","Yes","No")</f>
        <v>Yes</v>
      </c>
      <c r="K3297" t="str">
        <f>TEXT(shipments[[#This Row],[Shipdate]],"MMMM")</f>
        <v>December</v>
      </c>
      <c r="L3297">
        <f>YEAR(shipments[[#This Row],[Shipdate]])</f>
        <v>2023</v>
      </c>
    </row>
    <row r="3298" spans="1:12" x14ac:dyDescent="0.3">
      <c r="A3298" t="s">
        <v>3302</v>
      </c>
      <c r="B3298" t="s">
        <v>7952</v>
      </c>
      <c r="C3298" t="s">
        <v>7923</v>
      </c>
      <c r="D3298" t="s">
        <v>7938</v>
      </c>
      <c r="E3298" s="1">
        <v>45239</v>
      </c>
      <c r="F3298" s="6">
        <v>5685.75</v>
      </c>
      <c r="G3298">
        <v>380</v>
      </c>
      <c r="H3298" t="s">
        <v>3</v>
      </c>
      <c r="I3298">
        <f>IF(shipments[[#This Row],[Boxes]]&gt;0,shipments[[#This Row],[Amount]]/shipments[[#This Row],[Boxes]],"NA")</f>
        <v>14.9625</v>
      </c>
      <c r="J3298" t="str">
        <f>IF(shipments[[#This Row],[Order_Status]] = "Delivered","Yes","No")</f>
        <v>Yes</v>
      </c>
      <c r="K3298" t="str">
        <f>TEXT(shipments[[#This Row],[Shipdate]],"MMMM")</f>
        <v>November</v>
      </c>
      <c r="L3298">
        <f>YEAR(shipments[[#This Row],[Shipdate]])</f>
        <v>2023</v>
      </c>
    </row>
    <row r="3299" spans="1:12" x14ac:dyDescent="0.3">
      <c r="A3299" t="s">
        <v>3303</v>
      </c>
      <c r="B3299" t="s">
        <v>7952</v>
      </c>
      <c r="C3299" t="s">
        <v>7923</v>
      </c>
      <c r="D3299" t="s">
        <v>7937</v>
      </c>
      <c r="E3299" s="1">
        <v>44986</v>
      </c>
      <c r="F3299" s="6">
        <v>11452.5</v>
      </c>
      <c r="G3299">
        <v>674</v>
      </c>
      <c r="H3299" t="s">
        <v>3</v>
      </c>
      <c r="I3299">
        <f>IF(shipments[[#This Row],[Boxes]]&gt;0,shipments[[#This Row],[Amount]]/shipments[[#This Row],[Boxes]],"NA")</f>
        <v>16.991839762611274</v>
      </c>
      <c r="J3299" t="str">
        <f>IF(shipments[[#This Row],[Order_Status]] = "Delivered","Yes","No")</f>
        <v>Yes</v>
      </c>
      <c r="K3299" t="str">
        <f>TEXT(shipments[[#This Row],[Shipdate]],"MMMM")</f>
        <v>March</v>
      </c>
      <c r="L3299">
        <f>YEAR(shipments[[#This Row],[Shipdate]])</f>
        <v>2023</v>
      </c>
    </row>
    <row r="3300" spans="1:12" x14ac:dyDescent="0.3">
      <c r="A3300" t="s">
        <v>3304</v>
      </c>
      <c r="B3300" t="s">
        <v>7952</v>
      </c>
      <c r="C3300" t="s">
        <v>7923</v>
      </c>
      <c r="D3300" t="s">
        <v>7938</v>
      </c>
      <c r="E3300" s="1">
        <v>45022</v>
      </c>
      <c r="F3300" s="6">
        <v>2634.75</v>
      </c>
      <c r="G3300">
        <v>155</v>
      </c>
      <c r="H3300" t="s">
        <v>3</v>
      </c>
      <c r="I3300">
        <f>IF(shipments[[#This Row],[Boxes]]&gt;0,shipments[[#This Row],[Amount]]/shipments[[#This Row],[Boxes]],"NA")</f>
        <v>16.998387096774195</v>
      </c>
      <c r="J3300" t="str">
        <f>IF(shipments[[#This Row],[Order_Status]] = "Delivered","Yes","No")</f>
        <v>Yes</v>
      </c>
      <c r="K3300" t="str">
        <f>TEXT(shipments[[#This Row],[Shipdate]],"MMMM")</f>
        <v>April</v>
      </c>
      <c r="L3300">
        <f>YEAR(shipments[[#This Row],[Shipdate]])</f>
        <v>2023</v>
      </c>
    </row>
    <row r="3301" spans="1:12" x14ac:dyDescent="0.3">
      <c r="A3301" t="s">
        <v>3305</v>
      </c>
      <c r="B3301" t="s">
        <v>7952</v>
      </c>
      <c r="C3301" t="s">
        <v>7924</v>
      </c>
      <c r="D3301" t="s">
        <v>7935</v>
      </c>
      <c r="E3301" s="1">
        <v>45288</v>
      </c>
      <c r="F3301" s="6">
        <v>819</v>
      </c>
      <c r="G3301">
        <v>91</v>
      </c>
      <c r="H3301" t="s">
        <v>3</v>
      </c>
      <c r="I3301">
        <f>IF(shipments[[#This Row],[Boxes]]&gt;0,shipments[[#This Row],[Amount]]/shipments[[#This Row],[Boxes]],"NA")</f>
        <v>9</v>
      </c>
      <c r="J3301" t="str">
        <f>IF(shipments[[#This Row],[Order_Status]] = "Delivered","Yes","No")</f>
        <v>Yes</v>
      </c>
      <c r="K3301" t="str">
        <f>TEXT(shipments[[#This Row],[Shipdate]],"MMMM")</f>
        <v>December</v>
      </c>
      <c r="L3301">
        <f>YEAR(shipments[[#This Row],[Shipdate]])</f>
        <v>2023</v>
      </c>
    </row>
    <row r="3302" spans="1:12" x14ac:dyDescent="0.3">
      <c r="A3302" t="s">
        <v>3306</v>
      </c>
      <c r="B3302" t="s">
        <v>7952</v>
      </c>
      <c r="C3302" t="s">
        <v>7924</v>
      </c>
      <c r="D3302" t="s">
        <v>7935</v>
      </c>
      <c r="E3302" s="1">
        <v>45232</v>
      </c>
      <c r="F3302" s="6">
        <v>10617.75</v>
      </c>
      <c r="G3302">
        <v>1062</v>
      </c>
      <c r="H3302" t="s">
        <v>3</v>
      </c>
      <c r="I3302">
        <f>IF(shipments[[#This Row],[Boxes]]&gt;0,shipments[[#This Row],[Amount]]/shipments[[#This Row],[Boxes]],"NA")</f>
        <v>9.9978813559322042</v>
      </c>
      <c r="J3302" t="str">
        <f>IF(shipments[[#This Row],[Order_Status]] = "Delivered","Yes","No")</f>
        <v>Yes</v>
      </c>
      <c r="K3302" t="str">
        <f>TEXT(shipments[[#This Row],[Shipdate]],"MMMM")</f>
        <v>November</v>
      </c>
      <c r="L3302">
        <f>YEAR(shipments[[#This Row],[Shipdate]])</f>
        <v>2023</v>
      </c>
    </row>
    <row r="3303" spans="1:12" x14ac:dyDescent="0.3">
      <c r="A3303" t="s">
        <v>3307</v>
      </c>
      <c r="B3303" t="s">
        <v>7952</v>
      </c>
      <c r="C3303" t="s">
        <v>7925</v>
      </c>
      <c r="D3303" t="s">
        <v>7937</v>
      </c>
      <c r="E3303" s="1">
        <v>45209</v>
      </c>
      <c r="F3303" s="6">
        <v>5069.25</v>
      </c>
      <c r="G3303">
        <v>363</v>
      </c>
      <c r="H3303" t="s">
        <v>3</v>
      </c>
      <c r="I3303">
        <f>IF(shipments[[#This Row],[Boxes]]&gt;0,shipments[[#This Row],[Amount]]/shipments[[#This Row],[Boxes]],"NA")</f>
        <v>13.964876033057852</v>
      </c>
      <c r="J3303" t="str">
        <f>IF(shipments[[#This Row],[Order_Status]] = "Delivered","Yes","No")</f>
        <v>Yes</v>
      </c>
      <c r="K3303" t="str">
        <f>TEXT(shipments[[#This Row],[Shipdate]],"MMMM")</f>
        <v>October</v>
      </c>
      <c r="L3303">
        <f>YEAR(shipments[[#This Row],[Shipdate]])</f>
        <v>2023</v>
      </c>
    </row>
    <row r="3304" spans="1:12" x14ac:dyDescent="0.3">
      <c r="A3304" t="s">
        <v>3308</v>
      </c>
      <c r="B3304" t="s">
        <v>7952</v>
      </c>
      <c r="C3304" t="s">
        <v>7925</v>
      </c>
      <c r="D3304" t="s">
        <v>7934</v>
      </c>
      <c r="E3304" s="1">
        <v>45443</v>
      </c>
      <c r="F3304" s="6">
        <v>3150</v>
      </c>
      <c r="G3304">
        <v>186</v>
      </c>
      <c r="H3304" t="s">
        <v>3</v>
      </c>
      <c r="I3304">
        <f>IF(shipments[[#This Row],[Boxes]]&gt;0,shipments[[#This Row],[Amount]]/shipments[[#This Row],[Boxes]],"NA")</f>
        <v>16.93548387096774</v>
      </c>
      <c r="J3304" t="str">
        <f>IF(shipments[[#This Row],[Order_Status]] = "Delivered","Yes","No")</f>
        <v>Yes</v>
      </c>
      <c r="K3304" t="str">
        <f>TEXT(shipments[[#This Row],[Shipdate]],"MMMM")</f>
        <v>May</v>
      </c>
      <c r="L3304">
        <f>YEAR(shipments[[#This Row],[Shipdate]])</f>
        <v>2024</v>
      </c>
    </row>
    <row r="3305" spans="1:12" x14ac:dyDescent="0.3">
      <c r="A3305" t="s">
        <v>3309</v>
      </c>
      <c r="B3305" t="s">
        <v>7952</v>
      </c>
      <c r="C3305" t="s">
        <v>7925</v>
      </c>
      <c r="D3305" t="s">
        <v>7934</v>
      </c>
      <c r="E3305" s="1">
        <v>45195</v>
      </c>
      <c r="F3305" s="6">
        <v>4196.25</v>
      </c>
      <c r="G3305">
        <v>280</v>
      </c>
      <c r="H3305" t="s">
        <v>3</v>
      </c>
      <c r="I3305">
        <f>IF(shipments[[#This Row],[Boxes]]&gt;0,shipments[[#This Row],[Amount]]/shipments[[#This Row],[Boxes]],"NA")</f>
        <v>14.986607142857142</v>
      </c>
      <c r="J3305" t="str">
        <f>IF(shipments[[#This Row],[Order_Status]] = "Delivered","Yes","No")</f>
        <v>Yes</v>
      </c>
      <c r="K3305" t="str">
        <f>TEXT(shipments[[#This Row],[Shipdate]],"MMMM")</f>
        <v>September</v>
      </c>
      <c r="L3305">
        <f>YEAR(shipments[[#This Row],[Shipdate]])</f>
        <v>2023</v>
      </c>
    </row>
    <row r="3306" spans="1:12" x14ac:dyDescent="0.3">
      <c r="A3306" t="s">
        <v>3310</v>
      </c>
      <c r="B3306" t="s">
        <v>7952</v>
      </c>
      <c r="C3306" t="s">
        <v>7926</v>
      </c>
      <c r="D3306" t="s">
        <v>7934</v>
      </c>
      <c r="E3306" s="1">
        <v>45000</v>
      </c>
      <c r="F3306" s="6">
        <v>1302.75</v>
      </c>
      <c r="G3306">
        <v>69</v>
      </c>
      <c r="H3306" t="s">
        <v>3</v>
      </c>
      <c r="I3306">
        <f>IF(shipments[[#This Row],[Boxes]]&gt;0,shipments[[#This Row],[Amount]]/shipments[[#This Row],[Boxes]],"NA")</f>
        <v>18.880434782608695</v>
      </c>
      <c r="J3306" t="str">
        <f>IF(shipments[[#This Row],[Order_Status]] = "Delivered","Yes","No")</f>
        <v>Yes</v>
      </c>
      <c r="K3306" t="str">
        <f>TEXT(shipments[[#This Row],[Shipdate]],"MMMM")</f>
        <v>March</v>
      </c>
      <c r="L3306">
        <f>YEAR(shipments[[#This Row],[Shipdate]])</f>
        <v>2023</v>
      </c>
    </row>
    <row r="3307" spans="1:12" x14ac:dyDescent="0.3">
      <c r="A3307" t="s">
        <v>3311</v>
      </c>
      <c r="B3307" t="s">
        <v>7952</v>
      </c>
      <c r="C3307" t="s">
        <v>7926</v>
      </c>
      <c r="D3307" t="s">
        <v>7937</v>
      </c>
      <c r="E3307" s="1">
        <v>45223</v>
      </c>
      <c r="F3307" s="6">
        <v>4416.75</v>
      </c>
      <c r="G3307">
        <v>211</v>
      </c>
      <c r="H3307" t="s">
        <v>3</v>
      </c>
      <c r="I3307">
        <f>IF(shipments[[#This Row],[Boxes]]&gt;0,shipments[[#This Row],[Amount]]/shipments[[#This Row],[Boxes]],"NA")</f>
        <v>20.932464454976305</v>
      </c>
      <c r="J3307" t="str">
        <f>IF(shipments[[#This Row],[Order_Status]] = "Delivered","Yes","No")</f>
        <v>Yes</v>
      </c>
      <c r="K3307" t="str">
        <f>TEXT(shipments[[#This Row],[Shipdate]],"MMMM")</f>
        <v>October</v>
      </c>
      <c r="L3307">
        <f>YEAR(shipments[[#This Row],[Shipdate]])</f>
        <v>2023</v>
      </c>
    </row>
    <row r="3308" spans="1:12" x14ac:dyDescent="0.3">
      <c r="A3308" t="s">
        <v>3312</v>
      </c>
      <c r="B3308" t="s">
        <v>7952</v>
      </c>
      <c r="C3308" t="s">
        <v>7927</v>
      </c>
      <c r="D3308" t="s">
        <v>7936</v>
      </c>
      <c r="E3308" s="1">
        <v>45378</v>
      </c>
      <c r="F3308" s="6">
        <v>22236.75</v>
      </c>
      <c r="G3308">
        <v>1589</v>
      </c>
      <c r="H3308" t="s">
        <v>3</v>
      </c>
      <c r="I3308">
        <f>IF(shipments[[#This Row],[Boxes]]&gt;0,shipments[[#This Row],[Amount]]/shipments[[#This Row],[Boxes]],"NA")</f>
        <v>13.994178728760227</v>
      </c>
      <c r="J3308" t="str">
        <f>IF(shipments[[#This Row],[Order_Status]] = "Delivered","Yes","No")</f>
        <v>Yes</v>
      </c>
      <c r="K3308" t="str">
        <f>TEXT(shipments[[#This Row],[Shipdate]],"MMMM")</f>
        <v>March</v>
      </c>
      <c r="L3308">
        <f>YEAR(shipments[[#This Row],[Shipdate]])</f>
        <v>2024</v>
      </c>
    </row>
    <row r="3309" spans="1:12" x14ac:dyDescent="0.3">
      <c r="A3309" t="s">
        <v>3313</v>
      </c>
      <c r="B3309" t="s">
        <v>7952</v>
      </c>
      <c r="C3309" t="s">
        <v>7927</v>
      </c>
      <c r="D3309" t="s">
        <v>7934</v>
      </c>
      <c r="E3309" s="1">
        <v>44932</v>
      </c>
      <c r="F3309" s="6">
        <v>1532.25</v>
      </c>
      <c r="G3309">
        <v>86</v>
      </c>
      <c r="H3309" t="s">
        <v>3</v>
      </c>
      <c r="I3309">
        <f>IF(shipments[[#This Row],[Boxes]]&gt;0,shipments[[#This Row],[Amount]]/shipments[[#This Row],[Boxes]],"NA")</f>
        <v>17.816860465116278</v>
      </c>
      <c r="J3309" t="str">
        <f>IF(shipments[[#This Row],[Order_Status]] = "Delivered","Yes","No")</f>
        <v>Yes</v>
      </c>
      <c r="K3309" t="str">
        <f>TEXT(shipments[[#This Row],[Shipdate]],"MMMM")</f>
        <v>January</v>
      </c>
      <c r="L3309">
        <f>YEAR(shipments[[#This Row],[Shipdate]])</f>
        <v>2023</v>
      </c>
    </row>
    <row r="3310" spans="1:12" x14ac:dyDescent="0.3">
      <c r="A3310" t="s">
        <v>3314</v>
      </c>
      <c r="B3310" t="s">
        <v>7952</v>
      </c>
      <c r="C3310" t="s">
        <v>7927</v>
      </c>
      <c r="D3310" t="s">
        <v>7935</v>
      </c>
      <c r="E3310" s="1">
        <v>45254</v>
      </c>
      <c r="F3310" s="6">
        <v>2425.5</v>
      </c>
      <c r="G3310">
        <v>162</v>
      </c>
      <c r="H3310" t="s">
        <v>3</v>
      </c>
      <c r="I3310">
        <f>IF(shipments[[#This Row],[Boxes]]&gt;0,shipments[[#This Row],[Amount]]/shipments[[#This Row],[Boxes]],"NA")</f>
        <v>14.972222222222221</v>
      </c>
      <c r="J3310" t="str">
        <f>IF(shipments[[#This Row],[Order_Status]] = "Delivered","Yes","No")</f>
        <v>Yes</v>
      </c>
      <c r="K3310" t="str">
        <f>TEXT(shipments[[#This Row],[Shipdate]],"MMMM")</f>
        <v>November</v>
      </c>
      <c r="L3310">
        <f>YEAR(shipments[[#This Row],[Shipdate]])</f>
        <v>2023</v>
      </c>
    </row>
    <row r="3311" spans="1:12" x14ac:dyDescent="0.3">
      <c r="A3311" s="21" t="s">
        <v>3315</v>
      </c>
      <c r="B3311" s="21" t="s">
        <v>7952</v>
      </c>
      <c r="C3311" s="21" t="s">
        <v>7927</v>
      </c>
      <c r="D3311" s="21" t="s">
        <v>7937</v>
      </c>
      <c r="E3311" s="22">
        <v>45565</v>
      </c>
      <c r="F3311" s="23">
        <v>3262.5</v>
      </c>
      <c r="G3311" s="21">
        <v>192</v>
      </c>
      <c r="H3311" s="21" t="s">
        <v>16</v>
      </c>
      <c r="I3311" s="21">
        <f>IF(shipments[[#This Row],[Boxes]]&gt;0,shipments[[#This Row],[Amount]]/shipments[[#This Row],[Boxes]],"NA")</f>
        <v>16.9921875</v>
      </c>
      <c r="J3311" s="21" t="str">
        <f>IF(shipments[[#This Row],[Order_Status]] = "Delivered","Yes","No")</f>
        <v>No</v>
      </c>
      <c r="K3311" s="21" t="str">
        <f>TEXT(shipments[[#This Row],[Shipdate]],"MMMM")</f>
        <v>September</v>
      </c>
      <c r="L3311" s="21">
        <f>YEAR(shipments[[#This Row],[Shipdate]])</f>
        <v>2024</v>
      </c>
    </row>
    <row r="3312" spans="1:12" x14ac:dyDescent="0.3">
      <c r="A3312" t="s">
        <v>3316</v>
      </c>
      <c r="B3312" t="s">
        <v>7952</v>
      </c>
      <c r="C3312" t="s">
        <v>7928</v>
      </c>
      <c r="D3312" t="s">
        <v>7939</v>
      </c>
      <c r="E3312" s="1">
        <v>45300</v>
      </c>
      <c r="F3312" s="6">
        <v>6018.75</v>
      </c>
      <c r="G3312">
        <v>669</v>
      </c>
      <c r="H3312" t="s">
        <v>3</v>
      </c>
      <c r="I3312">
        <f>IF(shipments[[#This Row],[Boxes]]&gt;0,shipments[[#This Row],[Amount]]/shipments[[#This Row],[Boxes]],"NA")</f>
        <v>8.996636771300448</v>
      </c>
      <c r="J3312" t="str">
        <f>IF(shipments[[#This Row],[Order_Status]] = "Delivered","Yes","No")</f>
        <v>Yes</v>
      </c>
      <c r="K3312" t="str">
        <f>TEXT(shipments[[#This Row],[Shipdate]],"MMMM")</f>
        <v>January</v>
      </c>
      <c r="L3312">
        <f>YEAR(shipments[[#This Row],[Shipdate]])</f>
        <v>2024</v>
      </c>
    </row>
    <row r="3313" spans="1:12" x14ac:dyDescent="0.3">
      <c r="A3313" t="s">
        <v>3317</v>
      </c>
      <c r="B3313" t="s">
        <v>7952</v>
      </c>
      <c r="C3313" t="s">
        <v>7928</v>
      </c>
      <c r="D3313" t="s">
        <v>7938</v>
      </c>
      <c r="E3313" s="1">
        <v>45350</v>
      </c>
      <c r="F3313" s="6">
        <v>12962.25</v>
      </c>
      <c r="G3313">
        <v>1179</v>
      </c>
      <c r="H3313" t="s">
        <v>3</v>
      </c>
      <c r="I3313">
        <f>IF(shipments[[#This Row],[Boxes]]&gt;0,shipments[[#This Row],[Amount]]/shipments[[#This Row],[Boxes]],"NA")</f>
        <v>10.994274809160306</v>
      </c>
      <c r="J3313" t="str">
        <f>IF(shipments[[#This Row],[Order_Status]] = "Delivered","Yes","No")</f>
        <v>Yes</v>
      </c>
      <c r="K3313" t="str">
        <f>TEXT(shipments[[#This Row],[Shipdate]],"MMMM")</f>
        <v>February</v>
      </c>
      <c r="L3313">
        <f>YEAR(shipments[[#This Row],[Shipdate]])</f>
        <v>2024</v>
      </c>
    </row>
    <row r="3314" spans="1:12" x14ac:dyDescent="0.3">
      <c r="A3314" t="s">
        <v>3318</v>
      </c>
      <c r="B3314" t="s">
        <v>7952</v>
      </c>
      <c r="C3314" t="s">
        <v>7928</v>
      </c>
      <c r="D3314" t="s">
        <v>7939</v>
      </c>
      <c r="E3314" s="1">
        <v>44958</v>
      </c>
      <c r="F3314" s="6">
        <v>787.5</v>
      </c>
      <c r="G3314">
        <v>99</v>
      </c>
      <c r="H3314" t="s">
        <v>3</v>
      </c>
      <c r="I3314">
        <f>IF(shipments[[#This Row],[Boxes]]&gt;0,shipments[[#This Row],[Amount]]/shipments[[#This Row],[Boxes]],"NA")</f>
        <v>7.9545454545454541</v>
      </c>
      <c r="J3314" t="str">
        <f>IF(shipments[[#This Row],[Order_Status]] = "Delivered","Yes","No")</f>
        <v>Yes</v>
      </c>
      <c r="K3314" t="str">
        <f>TEXT(shipments[[#This Row],[Shipdate]],"MMMM")</f>
        <v>February</v>
      </c>
      <c r="L3314">
        <f>YEAR(shipments[[#This Row],[Shipdate]])</f>
        <v>2023</v>
      </c>
    </row>
    <row r="3315" spans="1:12" x14ac:dyDescent="0.3">
      <c r="A3315" t="s">
        <v>3319</v>
      </c>
      <c r="B3315" t="s">
        <v>7952</v>
      </c>
      <c r="C3315" t="s">
        <v>7928</v>
      </c>
      <c r="D3315" t="s">
        <v>7937</v>
      </c>
      <c r="E3315" s="1">
        <v>45252</v>
      </c>
      <c r="F3315" s="6">
        <v>8552.25</v>
      </c>
      <c r="G3315">
        <v>778</v>
      </c>
      <c r="H3315" t="s">
        <v>3</v>
      </c>
      <c r="I3315">
        <f>IF(shipments[[#This Row],[Boxes]]&gt;0,shipments[[#This Row],[Amount]]/shipments[[#This Row],[Boxes]],"NA")</f>
        <v>10.992609254498715</v>
      </c>
      <c r="J3315" t="str">
        <f>IF(shipments[[#This Row],[Order_Status]] = "Delivered","Yes","No")</f>
        <v>Yes</v>
      </c>
      <c r="K3315" t="str">
        <f>TEXT(shipments[[#This Row],[Shipdate]],"MMMM")</f>
        <v>November</v>
      </c>
      <c r="L3315">
        <f>YEAR(shipments[[#This Row],[Shipdate]])</f>
        <v>2023</v>
      </c>
    </row>
    <row r="3316" spans="1:12" x14ac:dyDescent="0.3">
      <c r="A3316" t="s">
        <v>3320</v>
      </c>
      <c r="B3316" t="s">
        <v>7952</v>
      </c>
      <c r="C3316" t="s">
        <v>7928</v>
      </c>
      <c r="D3316" t="s">
        <v>7939</v>
      </c>
      <c r="E3316" s="1">
        <v>45273</v>
      </c>
      <c r="F3316" s="6">
        <v>2263.5</v>
      </c>
      <c r="G3316">
        <v>227</v>
      </c>
      <c r="H3316" t="s">
        <v>3</v>
      </c>
      <c r="I3316">
        <f>IF(shipments[[#This Row],[Boxes]]&gt;0,shipments[[#This Row],[Amount]]/shipments[[#This Row],[Boxes]],"NA")</f>
        <v>9.9713656387665193</v>
      </c>
      <c r="J3316" t="str">
        <f>IF(shipments[[#This Row],[Order_Status]] = "Delivered","Yes","No")</f>
        <v>Yes</v>
      </c>
      <c r="K3316" t="str">
        <f>TEXT(shipments[[#This Row],[Shipdate]],"MMMM")</f>
        <v>December</v>
      </c>
      <c r="L3316">
        <f>YEAR(shipments[[#This Row],[Shipdate]])</f>
        <v>2023</v>
      </c>
    </row>
    <row r="3317" spans="1:12" x14ac:dyDescent="0.3">
      <c r="A3317" t="s">
        <v>3321</v>
      </c>
      <c r="B3317" t="s">
        <v>7952</v>
      </c>
      <c r="C3317" t="s">
        <v>7929</v>
      </c>
      <c r="D3317" t="s">
        <v>7935</v>
      </c>
      <c r="E3317" s="1">
        <v>45139</v>
      </c>
      <c r="F3317" s="6">
        <v>2288.25</v>
      </c>
      <c r="G3317">
        <v>229</v>
      </c>
      <c r="H3317" t="s">
        <v>3</v>
      </c>
      <c r="I3317">
        <f>IF(shipments[[#This Row],[Boxes]]&gt;0,shipments[[#This Row],[Amount]]/shipments[[#This Row],[Boxes]],"NA")</f>
        <v>9.9923580786026207</v>
      </c>
      <c r="J3317" t="str">
        <f>IF(shipments[[#This Row],[Order_Status]] = "Delivered","Yes","No")</f>
        <v>Yes</v>
      </c>
      <c r="K3317" t="str">
        <f>TEXT(shipments[[#This Row],[Shipdate]],"MMMM")</f>
        <v>August</v>
      </c>
      <c r="L3317">
        <f>YEAR(shipments[[#This Row],[Shipdate]])</f>
        <v>2023</v>
      </c>
    </row>
    <row r="3318" spans="1:12" x14ac:dyDescent="0.3">
      <c r="A3318" t="s">
        <v>3322</v>
      </c>
      <c r="B3318" t="s">
        <v>7952</v>
      </c>
      <c r="C3318" t="s">
        <v>7929</v>
      </c>
      <c r="D3318" t="s">
        <v>7937</v>
      </c>
      <c r="E3318" s="1">
        <v>45218</v>
      </c>
      <c r="F3318" s="6">
        <v>14375.25</v>
      </c>
      <c r="G3318">
        <v>1307</v>
      </c>
      <c r="H3318" t="s">
        <v>3</v>
      </c>
      <c r="I3318">
        <f>IF(shipments[[#This Row],[Boxes]]&gt;0,shipments[[#This Row],[Amount]]/shipments[[#This Row],[Boxes]],"NA")</f>
        <v>10.998661055853098</v>
      </c>
      <c r="J3318" t="str">
        <f>IF(shipments[[#This Row],[Order_Status]] = "Delivered","Yes","No")</f>
        <v>Yes</v>
      </c>
      <c r="K3318" t="str">
        <f>TEXT(shipments[[#This Row],[Shipdate]],"MMMM")</f>
        <v>October</v>
      </c>
      <c r="L3318">
        <f>YEAR(shipments[[#This Row],[Shipdate]])</f>
        <v>2023</v>
      </c>
    </row>
    <row r="3319" spans="1:12" x14ac:dyDescent="0.3">
      <c r="A3319" t="s">
        <v>3323</v>
      </c>
      <c r="B3319" t="s">
        <v>7952</v>
      </c>
      <c r="C3319" t="s">
        <v>7929</v>
      </c>
      <c r="D3319" t="s">
        <v>7938</v>
      </c>
      <c r="E3319" s="1">
        <v>45292</v>
      </c>
      <c r="F3319" s="6">
        <v>8934.75</v>
      </c>
      <c r="G3319">
        <v>1117</v>
      </c>
      <c r="H3319" t="s">
        <v>3</v>
      </c>
      <c r="I3319">
        <f>IF(shipments[[#This Row],[Boxes]]&gt;0,shipments[[#This Row],[Amount]]/shipments[[#This Row],[Boxes]],"NA")</f>
        <v>7.9988809310653535</v>
      </c>
      <c r="J3319" t="str">
        <f>IF(shipments[[#This Row],[Order_Status]] = "Delivered","Yes","No")</f>
        <v>Yes</v>
      </c>
      <c r="K3319" t="str">
        <f>TEXT(shipments[[#This Row],[Shipdate]],"MMMM")</f>
        <v>January</v>
      </c>
      <c r="L3319">
        <f>YEAR(shipments[[#This Row],[Shipdate]])</f>
        <v>2024</v>
      </c>
    </row>
    <row r="3320" spans="1:12" x14ac:dyDescent="0.3">
      <c r="A3320" t="s">
        <v>3324</v>
      </c>
      <c r="B3320" t="s">
        <v>7952</v>
      </c>
      <c r="C3320" t="s">
        <v>7929</v>
      </c>
      <c r="D3320" t="s">
        <v>7937</v>
      </c>
      <c r="E3320" s="1">
        <v>45292</v>
      </c>
      <c r="F3320" s="6">
        <v>11841.75</v>
      </c>
      <c r="G3320">
        <v>1077</v>
      </c>
      <c r="H3320" t="s">
        <v>3</v>
      </c>
      <c r="I3320">
        <f>IF(shipments[[#This Row],[Boxes]]&gt;0,shipments[[#This Row],[Amount]]/shipments[[#This Row],[Boxes]],"NA")</f>
        <v>10.995125348189415</v>
      </c>
      <c r="J3320" t="str">
        <f>IF(shipments[[#This Row],[Order_Status]] = "Delivered","Yes","No")</f>
        <v>Yes</v>
      </c>
      <c r="K3320" t="str">
        <f>TEXT(shipments[[#This Row],[Shipdate]],"MMMM")</f>
        <v>January</v>
      </c>
      <c r="L3320">
        <f>YEAR(shipments[[#This Row],[Shipdate]])</f>
        <v>2024</v>
      </c>
    </row>
    <row r="3321" spans="1:12" x14ac:dyDescent="0.3">
      <c r="A3321" t="s">
        <v>3325</v>
      </c>
      <c r="B3321" t="s">
        <v>7952</v>
      </c>
      <c r="C3321" t="s">
        <v>7929</v>
      </c>
      <c r="D3321" t="s">
        <v>7934</v>
      </c>
      <c r="E3321" s="1">
        <v>45330</v>
      </c>
      <c r="F3321" s="6">
        <v>1320.75</v>
      </c>
      <c r="G3321">
        <v>189</v>
      </c>
      <c r="H3321" t="s">
        <v>3</v>
      </c>
      <c r="I3321">
        <f>IF(shipments[[#This Row],[Boxes]]&gt;0,shipments[[#This Row],[Amount]]/shipments[[#This Row],[Boxes]],"NA")</f>
        <v>6.9880952380952381</v>
      </c>
      <c r="J3321" t="str">
        <f>IF(shipments[[#This Row],[Order_Status]] = "Delivered","Yes","No")</f>
        <v>Yes</v>
      </c>
      <c r="K3321" t="str">
        <f>TEXT(shipments[[#This Row],[Shipdate]],"MMMM")</f>
        <v>February</v>
      </c>
      <c r="L3321">
        <f>YEAR(shipments[[#This Row],[Shipdate]])</f>
        <v>2024</v>
      </c>
    </row>
    <row r="3322" spans="1:12" x14ac:dyDescent="0.3">
      <c r="A3322" s="21" t="s">
        <v>3326</v>
      </c>
      <c r="B3322" s="21" t="s">
        <v>7952</v>
      </c>
      <c r="C3322" s="21" t="s">
        <v>7929</v>
      </c>
      <c r="D3322" s="21" t="s">
        <v>7934</v>
      </c>
      <c r="E3322" s="22">
        <v>44953</v>
      </c>
      <c r="F3322" s="23">
        <v>5503.5</v>
      </c>
      <c r="G3322" s="21">
        <v>551</v>
      </c>
      <c r="H3322" s="21" t="s">
        <v>25</v>
      </c>
      <c r="I3322" s="21">
        <f>IF(shipments[[#This Row],[Boxes]]&gt;0,shipments[[#This Row],[Amount]]/shipments[[#This Row],[Boxes]],"NA")</f>
        <v>9.988203266787659</v>
      </c>
      <c r="J3322" s="21" t="str">
        <f>IF(shipments[[#This Row],[Order_Status]] = "Delivered","Yes","No")</f>
        <v>No</v>
      </c>
      <c r="K3322" s="21" t="str">
        <f>TEXT(shipments[[#This Row],[Shipdate]],"MMMM")</f>
        <v>January</v>
      </c>
      <c r="L3322" s="21">
        <f>YEAR(shipments[[#This Row],[Shipdate]])</f>
        <v>2023</v>
      </c>
    </row>
    <row r="3323" spans="1:12" x14ac:dyDescent="0.3">
      <c r="A3323" s="21" t="s">
        <v>3327</v>
      </c>
      <c r="B3323" s="21" t="s">
        <v>7952</v>
      </c>
      <c r="C3323" s="21" t="s">
        <v>7929</v>
      </c>
      <c r="D3323" s="21" t="s">
        <v>7938</v>
      </c>
      <c r="E3323" s="22">
        <v>45506</v>
      </c>
      <c r="F3323" s="23">
        <v>7566.75</v>
      </c>
      <c r="G3323" s="21">
        <v>688</v>
      </c>
      <c r="H3323" s="21" t="s">
        <v>9</v>
      </c>
      <c r="I3323" s="21">
        <f>IF(shipments[[#This Row],[Boxes]]&gt;0,shipments[[#This Row],[Amount]]/shipments[[#This Row],[Boxes]],"NA")</f>
        <v>10.998183139534884</v>
      </c>
      <c r="J3323" s="21" t="str">
        <f>IF(shipments[[#This Row],[Order_Status]] = "Delivered","Yes","No")</f>
        <v>No</v>
      </c>
      <c r="K3323" s="21" t="str">
        <f>TEXT(shipments[[#This Row],[Shipdate]],"MMMM")</f>
        <v>August</v>
      </c>
      <c r="L3323" s="21">
        <f>YEAR(shipments[[#This Row],[Shipdate]])</f>
        <v>2024</v>
      </c>
    </row>
    <row r="3324" spans="1:12" x14ac:dyDescent="0.3">
      <c r="A3324" t="s">
        <v>3328</v>
      </c>
      <c r="B3324" t="s">
        <v>7952</v>
      </c>
      <c r="C3324" t="s">
        <v>7929</v>
      </c>
      <c r="D3324" t="s">
        <v>7935</v>
      </c>
      <c r="E3324" s="1">
        <v>45135</v>
      </c>
      <c r="F3324" s="6">
        <v>6356.25</v>
      </c>
      <c r="G3324">
        <v>909</v>
      </c>
      <c r="H3324" t="s">
        <v>3</v>
      </c>
      <c r="I3324">
        <f>IF(shipments[[#This Row],[Boxes]]&gt;0,shipments[[#This Row],[Amount]]/shipments[[#This Row],[Boxes]],"NA")</f>
        <v>6.9925742574257423</v>
      </c>
      <c r="J3324" t="str">
        <f>IF(shipments[[#This Row],[Order_Status]] = "Delivered","Yes","No")</f>
        <v>Yes</v>
      </c>
      <c r="K3324" t="str">
        <f>TEXT(shipments[[#This Row],[Shipdate]],"MMMM")</f>
        <v>July</v>
      </c>
      <c r="L3324">
        <f>YEAR(shipments[[#This Row],[Shipdate]])</f>
        <v>2023</v>
      </c>
    </row>
    <row r="3325" spans="1:12" x14ac:dyDescent="0.3">
      <c r="A3325" t="s">
        <v>3329</v>
      </c>
      <c r="B3325" t="s">
        <v>7952</v>
      </c>
      <c r="C3325" t="s">
        <v>7930</v>
      </c>
      <c r="D3325" t="s">
        <v>7934</v>
      </c>
      <c r="E3325" s="1">
        <v>45449</v>
      </c>
      <c r="F3325" s="6">
        <v>7402.5</v>
      </c>
      <c r="G3325">
        <v>297</v>
      </c>
      <c r="H3325" t="s">
        <v>3</v>
      </c>
      <c r="I3325">
        <f>IF(shipments[[#This Row],[Boxes]]&gt;0,shipments[[#This Row],[Amount]]/shipments[[#This Row],[Boxes]],"NA")</f>
        <v>24.924242424242426</v>
      </c>
      <c r="J3325" t="str">
        <f>IF(shipments[[#This Row],[Order_Status]] = "Delivered","Yes","No")</f>
        <v>Yes</v>
      </c>
      <c r="K3325" t="str">
        <f>TEXT(shipments[[#This Row],[Shipdate]],"MMMM")</f>
        <v>June</v>
      </c>
      <c r="L3325">
        <f>YEAR(shipments[[#This Row],[Shipdate]])</f>
        <v>2024</v>
      </c>
    </row>
    <row r="3326" spans="1:12" x14ac:dyDescent="0.3">
      <c r="A3326" t="s">
        <v>3330</v>
      </c>
      <c r="B3326" t="s">
        <v>7952</v>
      </c>
      <c r="C3326" t="s">
        <v>7930</v>
      </c>
      <c r="D3326" t="s">
        <v>7934</v>
      </c>
      <c r="E3326" s="1">
        <v>45414</v>
      </c>
      <c r="F3326" s="6">
        <v>15502.5</v>
      </c>
      <c r="G3326">
        <v>575</v>
      </c>
      <c r="H3326" t="s">
        <v>3</v>
      </c>
      <c r="I3326">
        <f>IF(shipments[[#This Row],[Boxes]]&gt;0,shipments[[#This Row],[Amount]]/shipments[[#This Row],[Boxes]],"NA")</f>
        <v>26.96086956521739</v>
      </c>
      <c r="J3326" t="str">
        <f>IF(shipments[[#This Row],[Order_Status]] = "Delivered","Yes","No")</f>
        <v>Yes</v>
      </c>
      <c r="K3326" t="str">
        <f>TEXT(shipments[[#This Row],[Shipdate]],"MMMM")</f>
        <v>May</v>
      </c>
      <c r="L3326">
        <f>YEAR(shipments[[#This Row],[Shipdate]])</f>
        <v>2024</v>
      </c>
    </row>
    <row r="3327" spans="1:12" x14ac:dyDescent="0.3">
      <c r="A3327" t="s">
        <v>3331</v>
      </c>
      <c r="B3327" t="s">
        <v>7952</v>
      </c>
      <c r="C3327" t="s">
        <v>7930</v>
      </c>
      <c r="D3327" t="s">
        <v>7935</v>
      </c>
      <c r="E3327" s="1">
        <v>45083</v>
      </c>
      <c r="F3327" s="6">
        <v>630</v>
      </c>
      <c r="G3327">
        <v>25</v>
      </c>
      <c r="H3327" t="s">
        <v>3</v>
      </c>
      <c r="I3327">
        <f>IF(shipments[[#This Row],[Boxes]]&gt;0,shipments[[#This Row],[Amount]]/shipments[[#This Row],[Boxes]],"NA")</f>
        <v>25.2</v>
      </c>
      <c r="J3327" t="str">
        <f>IF(shipments[[#This Row],[Order_Status]] = "Delivered","Yes","No")</f>
        <v>Yes</v>
      </c>
      <c r="K3327" t="str">
        <f>TEXT(shipments[[#This Row],[Shipdate]],"MMMM")</f>
        <v>June</v>
      </c>
      <c r="L3327">
        <f>YEAR(shipments[[#This Row],[Shipdate]])</f>
        <v>2023</v>
      </c>
    </row>
    <row r="3328" spans="1:12" x14ac:dyDescent="0.3">
      <c r="A3328" t="s">
        <v>3332</v>
      </c>
      <c r="B3328" t="s">
        <v>7952</v>
      </c>
      <c r="C3328" t="s">
        <v>7931</v>
      </c>
      <c r="D3328" t="s">
        <v>7939</v>
      </c>
      <c r="E3328" s="1">
        <v>45135</v>
      </c>
      <c r="F3328" s="6">
        <v>1289.25</v>
      </c>
      <c r="G3328">
        <v>144</v>
      </c>
      <c r="H3328" t="s">
        <v>3</v>
      </c>
      <c r="I3328">
        <f>IF(shipments[[#This Row],[Boxes]]&gt;0,shipments[[#This Row],[Amount]]/shipments[[#This Row],[Boxes]],"NA")</f>
        <v>8.953125</v>
      </c>
      <c r="J3328" t="str">
        <f>IF(shipments[[#This Row],[Order_Status]] = "Delivered","Yes","No")</f>
        <v>Yes</v>
      </c>
      <c r="K3328" t="str">
        <f>TEXT(shipments[[#This Row],[Shipdate]],"MMMM")</f>
        <v>July</v>
      </c>
      <c r="L3328">
        <f>YEAR(shipments[[#This Row],[Shipdate]])</f>
        <v>2023</v>
      </c>
    </row>
    <row r="3329" spans="1:12" x14ac:dyDescent="0.3">
      <c r="A3329" s="21" t="s">
        <v>3333</v>
      </c>
      <c r="B3329" s="21" t="s">
        <v>7952</v>
      </c>
      <c r="C3329" s="21" t="s">
        <v>7932</v>
      </c>
      <c r="D3329" s="21" t="s">
        <v>7935</v>
      </c>
      <c r="E3329" s="22">
        <v>45544</v>
      </c>
      <c r="F3329" s="23">
        <v>2061</v>
      </c>
      <c r="G3329" s="21">
        <v>188</v>
      </c>
      <c r="H3329" s="21" t="s">
        <v>16</v>
      </c>
      <c r="I3329" s="21">
        <f>IF(shipments[[#This Row],[Boxes]]&gt;0,shipments[[#This Row],[Amount]]/shipments[[#This Row],[Boxes]],"NA")</f>
        <v>10.962765957446809</v>
      </c>
      <c r="J3329" s="21" t="str">
        <f>IF(shipments[[#This Row],[Order_Status]] = "Delivered","Yes","No")</f>
        <v>No</v>
      </c>
      <c r="K3329" s="21" t="str">
        <f>TEXT(shipments[[#This Row],[Shipdate]],"MMMM")</f>
        <v>September</v>
      </c>
      <c r="L3329" s="21">
        <f>YEAR(shipments[[#This Row],[Shipdate]])</f>
        <v>2024</v>
      </c>
    </row>
    <row r="3330" spans="1:12" x14ac:dyDescent="0.3">
      <c r="A3330" t="s">
        <v>3334</v>
      </c>
      <c r="B3330" t="s">
        <v>7952</v>
      </c>
      <c r="C3330" t="s">
        <v>7932</v>
      </c>
      <c r="D3330" t="s">
        <v>7939</v>
      </c>
      <c r="E3330" s="1">
        <v>45286</v>
      </c>
      <c r="F3330" s="6">
        <v>69.75</v>
      </c>
      <c r="G3330">
        <v>7</v>
      </c>
      <c r="H3330" t="s">
        <v>3</v>
      </c>
      <c r="I3330">
        <f>IF(shipments[[#This Row],[Boxes]]&gt;0,shipments[[#This Row],[Amount]]/shipments[[#This Row],[Boxes]],"NA")</f>
        <v>9.9642857142857135</v>
      </c>
      <c r="J3330" t="str">
        <f>IF(shipments[[#This Row],[Order_Status]] = "Delivered","Yes","No")</f>
        <v>Yes</v>
      </c>
      <c r="K3330" t="str">
        <f>TEXT(shipments[[#This Row],[Shipdate]],"MMMM")</f>
        <v>December</v>
      </c>
      <c r="L3330">
        <f>YEAR(shipments[[#This Row],[Shipdate]])</f>
        <v>2023</v>
      </c>
    </row>
    <row r="3331" spans="1:12" x14ac:dyDescent="0.3">
      <c r="A3331" t="s">
        <v>3335</v>
      </c>
      <c r="B3331" t="s">
        <v>7952</v>
      </c>
      <c r="C3331" t="s">
        <v>7932</v>
      </c>
      <c r="D3331" t="s">
        <v>7934</v>
      </c>
      <c r="E3331" s="1">
        <v>45126</v>
      </c>
      <c r="F3331" s="6">
        <v>8347.5</v>
      </c>
      <c r="G3331">
        <v>759</v>
      </c>
      <c r="H3331" t="s">
        <v>3</v>
      </c>
      <c r="I3331">
        <f>IF(shipments[[#This Row],[Boxes]]&gt;0,shipments[[#This Row],[Amount]]/shipments[[#This Row],[Boxes]],"NA")</f>
        <v>10.99802371541502</v>
      </c>
      <c r="J3331" t="str">
        <f>IF(shipments[[#This Row],[Order_Status]] = "Delivered","Yes","No")</f>
        <v>Yes</v>
      </c>
      <c r="K3331" t="str">
        <f>TEXT(shipments[[#This Row],[Shipdate]],"MMMM")</f>
        <v>July</v>
      </c>
      <c r="L3331">
        <f>YEAR(shipments[[#This Row],[Shipdate]])</f>
        <v>2023</v>
      </c>
    </row>
    <row r="3332" spans="1:12" x14ac:dyDescent="0.3">
      <c r="A3332" t="s">
        <v>3336</v>
      </c>
      <c r="B3332" t="s">
        <v>7952</v>
      </c>
      <c r="C3332" t="s">
        <v>7932</v>
      </c>
      <c r="D3332" t="s">
        <v>7937</v>
      </c>
      <c r="E3332" s="1">
        <v>45120</v>
      </c>
      <c r="F3332" s="6">
        <v>1923.75</v>
      </c>
      <c r="G3332">
        <v>214</v>
      </c>
      <c r="H3332" t="s">
        <v>3</v>
      </c>
      <c r="I3332">
        <f>IF(shipments[[#This Row],[Boxes]]&gt;0,shipments[[#This Row],[Amount]]/shipments[[#This Row],[Boxes]],"NA")</f>
        <v>8.9894859813084107</v>
      </c>
      <c r="J3332" t="str">
        <f>IF(shipments[[#This Row],[Order_Status]] = "Delivered","Yes","No")</f>
        <v>Yes</v>
      </c>
      <c r="K3332" t="str">
        <f>TEXT(shipments[[#This Row],[Shipdate]],"MMMM")</f>
        <v>July</v>
      </c>
      <c r="L3332">
        <f>YEAR(shipments[[#This Row],[Shipdate]])</f>
        <v>2023</v>
      </c>
    </row>
    <row r="3333" spans="1:12" x14ac:dyDescent="0.3">
      <c r="A3333" t="s">
        <v>3337</v>
      </c>
      <c r="B3333" t="s">
        <v>7952</v>
      </c>
      <c r="C3333" t="s">
        <v>7932</v>
      </c>
      <c r="D3333" t="s">
        <v>7939</v>
      </c>
      <c r="E3333" s="1">
        <v>45328</v>
      </c>
      <c r="F3333" s="6">
        <v>1422</v>
      </c>
      <c r="G3333">
        <v>204</v>
      </c>
      <c r="H3333" t="s">
        <v>3</v>
      </c>
      <c r="I3333">
        <f>IF(shipments[[#This Row],[Boxes]]&gt;0,shipments[[#This Row],[Amount]]/shipments[[#This Row],[Boxes]],"NA")</f>
        <v>6.9705882352941178</v>
      </c>
      <c r="J3333" t="str">
        <f>IF(shipments[[#This Row],[Order_Status]] = "Delivered","Yes","No")</f>
        <v>Yes</v>
      </c>
      <c r="K3333" t="str">
        <f>TEXT(shipments[[#This Row],[Shipdate]],"MMMM")</f>
        <v>February</v>
      </c>
      <c r="L3333">
        <f>YEAR(shipments[[#This Row],[Shipdate]])</f>
        <v>2024</v>
      </c>
    </row>
    <row r="3334" spans="1:12" x14ac:dyDescent="0.3">
      <c r="A3334" t="s">
        <v>3338</v>
      </c>
      <c r="B3334" t="s">
        <v>7952</v>
      </c>
      <c r="C3334" t="s">
        <v>7932</v>
      </c>
      <c r="D3334" t="s">
        <v>7935</v>
      </c>
      <c r="E3334" s="1">
        <v>44966</v>
      </c>
      <c r="F3334" s="6">
        <v>7067.25</v>
      </c>
      <c r="G3334">
        <v>786</v>
      </c>
      <c r="H3334" t="s">
        <v>3</v>
      </c>
      <c r="I3334">
        <f>IF(shipments[[#This Row],[Boxes]]&gt;0,shipments[[#This Row],[Amount]]/shipments[[#This Row],[Boxes]],"NA")</f>
        <v>8.9914122137404586</v>
      </c>
      <c r="J3334" t="str">
        <f>IF(shipments[[#This Row],[Order_Status]] = "Delivered","Yes","No")</f>
        <v>Yes</v>
      </c>
      <c r="K3334" t="str">
        <f>TEXT(shipments[[#This Row],[Shipdate]],"MMMM")</f>
        <v>February</v>
      </c>
      <c r="L3334">
        <f>YEAR(shipments[[#This Row],[Shipdate]])</f>
        <v>2023</v>
      </c>
    </row>
    <row r="3335" spans="1:12" x14ac:dyDescent="0.3">
      <c r="A3335" t="s">
        <v>3339</v>
      </c>
      <c r="B3335" t="s">
        <v>7952</v>
      </c>
      <c r="C3335" t="s">
        <v>7932</v>
      </c>
      <c r="D3335" t="s">
        <v>7938</v>
      </c>
      <c r="E3335" s="1">
        <v>45013</v>
      </c>
      <c r="F3335" s="6">
        <v>540</v>
      </c>
      <c r="G3335">
        <v>78</v>
      </c>
      <c r="H3335" t="s">
        <v>3</v>
      </c>
      <c r="I3335">
        <f>IF(shipments[[#This Row],[Boxes]]&gt;0,shipments[[#This Row],[Amount]]/shipments[[#This Row],[Boxes]],"NA")</f>
        <v>6.9230769230769234</v>
      </c>
      <c r="J3335" t="str">
        <f>IF(shipments[[#This Row],[Order_Status]] = "Delivered","Yes","No")</f>
        <v>Yes</v>
      </c>
      <c r="K3335" t="str">
        <f>TEXT(shipments[[#This Row],[Shipdate]],"MMMM")</f>
        <v>March</v>
      </c>
      <c r="L3335">
        <f>YEAR(shipments[[#This Row],[Shipdate]])</f>
        <v>2023</v>
      </c>
    </row>
    <row r="3336" spans="1:12" x14ac:dyDescent="0.3">
      <c r="A3336" t="s">
        <v>3340</v>
      </c>
      <c r="B3336" t="s">
        <v>7952</v>
      </c>
      <c r="C3336" t="s">
        <v>7932</v>
      </c>
      <c r="D3336" t="s">
        <v>7934</v>
      </c>
      <c r="E3336" s="1">
        <v>44987</v>
      </c>
      <c r="F3336" s="6">
        <v>4432.5</v>
      </c>
      <c r="G3336">
        <v>634</v>
      </c>
      <c r="H3336" t="s">
        <v>3</v>
      </c>
      <c r="I3336">
        <f>IF(shipments[[#This Row],[Boxes]]&gt;0,shipments[[#This Row],[Amount]]/shipments[[#This Row],[Boxes]],"NA")</f>
        <v>6.9913249211356465</v>
      </c>
      <c r="J3336" t="str">
        <f>IF(shipments[[#This Row],[Order_Status]] = "Delivered","Yes","No")</f>
        <v>Yes</v>
      </c>
      <c r="K3336" t="str">
        <f>TEXT(shipments[[#This Row],[Shipdate]],"MMMM")</f>
        <v>March</v>
      </c>
      <c r="L3336">
        <f>YEAR(shipments[[#This Row],[Shipdate]])</f>
        <v>2023</v>
      </c>
    </row>
    <row r="3337" spans="1:12" x14ac:dyDescent="0.3">
      <c r="A3337" t="s">
        <v>3341</v>
      </c>
      <c r="B3337" t="s">
        <v>7952</v>
      </c>
      <c r="C3337" t="s">
        <v>7932</v>
      </c>
      <c r="D3337" t="s">
        <v>7936</v>
      </c>
      <c r="E3337" s="1">
        <v>45141</v>
      </c>
      <c r="F3337" s="6">
        <v>3987</v>
      </c>
      <c r="G3337">
        <v>363</v>
      </c>
      <c r="H3337" t="s">
        <v>3</v>
      </c>
      <c r="I3337">
        <f>IF(shipments[[#This Row],[Boxes]]&gt;0,shipments[[#This Row],[Amount]]/shipments[[#This Row],[Boxes]],"NA")</f>
        <v>10.983471074380166</v>
      </c>
      <c r="J3337" t="str">
        <f>IF(shipments[[#This Row],[Order_Status]] = "Delivered","Yes","No")</f>
        <v>Yes</v>
      </c>
      <c r="K3337" t="str">
        <f>TEXT(shipments[[#This Row],[Shipdate]],"MMMM")</f>
        <v>August</v>
      </c>
      <c r="L3337">
        <f>YEAR(shipments[[#This Row],[Shipdate]])</f>
        <v>2023</v>
      </c>
    </row>
    <row r="3338" spans="1:12" x14ac:dyDescent="0.3">
      <c r="A3338" t="s">
        <v>3342</v>
      </c>
      <c r="B3338" t="s">
        <v>7952</v>
      </c>
      <c r="C3338" t="s">
        <v>7932</v>
      </c>
      <c r="D3338" t="s">
        <v>7939</v>
      </c>
      <c r="E3338" s="1">
        <v>45117</v>
      </c>
      <c r="F3338" s="6">
        <v>8025.75</v>
      </c>
      <c r="G3338">
        <v>803</v>
      </c>
      <c r="H3338" t="s">
        <v>3</v>
      </c>
      <c r="I3338">
        <f>IF(shipments[[#This Row],[Boxes]]&gt;0,shipments[[#This Row],[Amount]]/shipments[[#This Row],[Boxes]],"NA")</f>
        <v>9.9947073474470738</v>
      </c>
      <c r="J3338" t="str">
        <f>IF(shipments[[#This Row],[Order_Status]] = "Delivered","Yes","No")</f>
        <v>Yes</v>
      </c>
      <c r="K3338" t="str">
        <f>TEXT(shipments[[#This Row],[Shipdate]],"MMMM")</f>
        <v>July</v>
      </c>
      <c r="L3338">
        <f>YEAR(shipments[[#This Row],[Shipdate]])</f>
        <v>2023</v>
      </c>
    </row>
    <row r="3339" spans="1:12" x14ac:dyDescent="0.3">
      <c r="A3339" t="s">
        <v>3343</v>
      </c>
      <c r="B3339" t="s">
        <v>7952</v>
      </c>
      <c r="C3339" t="s">
        <v>7932</v>
      </c>
      <c r="D3339" t="s">
        <v>7939</v>
      </c>
      <c r="E3339" s="1">
        <v>44981</v>
      </c>
      <c r="F3339" s="6">
        <v>1417.5</v>
      </c>
      <c r="G3339">
        <v>178</v>
      </c>
      <c r="H3339" t="s">
        <v>3</v>
      </c>
      <c r="I3339">
        <f>IF(shipments[[#This Row],[Boxes]]&gt;0,shipments[[#This Row],[Amount]]/shipments[[#This Row],[Boxes]],"NA")</f>
        <v>7.963483146067416</v>
      </c>
      <c r="J3339" t="str">
        <f>IF(shipments[[#This Row],[Order_Status]] = "Delivered","Yes","No")</f>
        <v>Yes</v>
      </c>
      <c r="K3339" t="str">
        <f>TEXT(shipments[[#This Row],[Shipdate]],"MMMM")</f>
        <v>February</v>
      </c>
      <c r="L3339">
        <f>YEAR(shipments[[#This Row],[Shipdate]])</f>
        <v>2023</v>
      </c>
    </row>
    <row r="3340" spans="1:12" x14ac:dyDescent="0.3">
      <c r="A3340" t="s">
        <v>3344</v>
      </c>
      <c r="B3340" t="s">
        <v>7952</v>
      </c>
      <c r="C3340" t="s">
        <v>7933</v>
      </c>
      <c r="D3340" t="s">
        <v>7935</v>
      </c>
      <c r="E3340" s="1">
        <v>45203</v>
      </c>
      <c r="F3340" s="6">
        <v>11466</v>
      </c>
      <c r="G3340">
        <v>574</v>
      </c>
      <c r="H3340" t="s">
        <v>3</v>
      </c>
      <c r="I3340">
        <f>IF(shipments[[#This Row],[Boxes]]&gt;0,shipments[[#This Row],[Amount]]/shipments[[#This Row],[Boxes]],"NA")</f>
        <v>19.975609756097562</v>
      </c>
      <c r="J3340" t="str">
        <f>IF(shipments[[#This Row],[Order_Status]] = "Delivered","Yes","No")</f>
        <v>Yes</v>
      </c>
      <c r="K3340" t="str">
        <f>TEXT(shipments[[#This Row],[Shipdate]],"MMMM")</f>
        <v>October</v>
      </c>
      <c r="L3340">
        <f>YEAR(shipments[[#This Row],[Shipdate]])</f>
        <v>2023</v>
      </c>
    </row>
    <row r="3341" spans="1:12" x14ac:dyDescent="0.3">
      <c r="A3341" t="s">
        <v>3345</v>
      </c>
      <c r="B3341" t="s">
        <v>7952</v>
      </c>
      <c r="C3341" t="s">
        <v>7933</v>
      </c>
      <c r="D3341" t="s">
        <v>7938</v>
      </c>
      <c r="E3341" s="1">
        <v>45111</v>
      </c>
      <c r="F3341" s="6">
        <v>6873.75</v>
      </c>
      <c r="G3341">
        <v>313</v>
      </c>
      <c r="H3341" t="s">
        <v>3</v>
      </c>
      <c r="I3341">
        <f>IF(shipments[[#This Row],[Boxes]]&gt;0,shipments[[#This Row],[Amount]]/shipments[[#This Row],[Boxes]],"NA")</f>
        <v>21.960862619808307</v>
      </c>
      <c r="J3341" t="str">
        <f>IF(shipments[[#This Row],[Order_Status]] = "Delivered","Yes","No")</f>
        <v>Yes</v>
      </c>
      <c r="K3341" t="str">
        <f>TEXT(shipments[[#This Row],[Shipdate]],"MMMM")</f>
        <v>July</v>
      </c>
      <c r="L3341">
        <f>YEAR(shipments[[#This Row],[Shipdate]])</f>
        <v>2023</v>
      </c>
    </row>
    <row r="3342" spans="1:12" x14ac:dyDescent="0.3">
      <c r="A3342" t="s">
        <v>3346</v>
      </c>
      <c r="B3342" t="s">
        <v>7952</v>
      </c>
      <c r="C3342" t="s">
        <v>7933</v>
      </c>
      <c r="D3342" t="s">
        <v>7937</v>
      </c>
      <c r="E3342" s="1">
        <v>45279</v>
      </c>
      <c r="F3342" s="6">
        <v>10496.25</v>
      </c>
      <c r="G3342">
        <v>500</v>
      </c>
      <c r="H3342" t="s">
        <v>3</v>
      </c>
      <c r="I3342">
        <f>IF(shipments[[#This Row],[Boxes]]&gt;0,shipments[[#This Row],[Amount]]/shipments[[#This Row],[Boxes]],"NA")</f>
        <v>20.9925</v>
      </c>
      <c r="J3342" t="str">
        <f>IF(shipments[[#This Row],[Order_Status]] = "Delivered","Yes","No")</f>
        <v>Yes</v>
      </c>
      <c r="K3342" t="str">
        <f>TEXT(shipments[[#This Row],[Shipdate]],"MMMM")</f>
        <v>December</v>
      </c>
      <c r="L3342">
        <f>YEAR(shipments[[#This Row],[Shipdate]])</f>
        <v>2023</v>
      </c>
    </row>
    <row r="3343" spans="1:12" x14ac:dyDescent="0.3">
      <c r="A3343" t="s">
        <v>3347</v>
      </c>
      <c r="B3343" t="s">
        <v>7952</v>
      </c>
      <c r="C3343" t="s">
        <v>7933</v>
      </c>
      <c r="D3343" t="s">
        <v>7938</v>
      </c>
      <c r="E3343" s="1">
        <v>45148</v>
      </c>
      <c r="F3343" s="6">
        <v>4068</v>
      </c>
      <c r="G3343">
        <v>194</v>
      </c>
      <c r="H3343" t="s">
        <v>3</v>
      </c>
      <c r="I3343">
        <f>IF(shipments[[#This Row],[Boxes]]&gt;0,shipments[[#This Row],[Amount]]/shipments[[#This Row],[Boxes]],"NA")</f>
        <v>20.969072164948454</v>
      </c>
      <c r="J3343" t="str">
        <f>IF(shipments[[#This Row],[Order_Status]] = "Delivered","Yes","No")</f>
        <v>Yes</v>
      </c>
      <c r="K3343" t="str">
        <f>TEXT(shipments[[#This Row],[Shipdate]],"MMMM")</f>
        <v>August</v>
      </c>
      <c r="L3343">
        <f>YEAR(shipments[[#This Row],[Shipdate]])</f>
        <v>2023</v>
      </c>
    </row>
    <row r="3344" spans="1:12" x14ac:dyDescent="0.3">
      <c r="A3344" t="s">
        <v>3348</v>
      </c>
      <c r="B3344" t="s">
        <v>7952</v>
      </c>
      <c r="C3344" t="s">
        <v>7912</v>
      </c>
      <c r="D3344" t="s">
        <v>7934</v>
      </c>
      <c r="E3344" s="1">
        <v>45132</v>
      </c>
      <c r="F3344" s="6">
        <v>560.25</v>
      </c>
      <c r="G3344">
        <v>44</v>
      </c>
      <c r="H3344" t="s">
        <v>3</v>
      </c>
      <c r="I3344">
        <f>IF(shipments[[#This Row],[Boxes]]&gt;0,shipments[[#This Row],[Amount]]/shipments[[#This Row],[Boxes]],"NA")</f>
        <v>12.732954545454545</v>
      </c>
      <c r="J3344" t="str">
        <f>IF(shipments[[#This Row],[Order_Status]] = "Delivered","Yes","No")</f>
        <v>Yes</v>
      </c>
      <c r="K3344" t="str">
        <f>TEXT(shipments[[#This Row],[Shipdate]],"MMMM")</f>
        <v>July</v>
      </c>
      <c r="L3344">
        <f>YEAR(shipments[[#This Row],[Shipdate]])</f>
        <v>2023</v>
      </c>
    </row>
    <row r="3345" spans="1:12" x14ac:dyDescent="0.3">
      <c r="A3345" t="s">
        <v>3349</v>
      </c>
      <c r="B3345" t="s">
        <v>7952</v>
      </c>
      <c r="C3345" t="s">
        <v>7912</v>
      </c>
      <c r="D3345" t="s">
        <v>7939</v>
      </c>
      <c r="E3345" s="1">
        <v>45447</v>
      </c>
      <c r="F3345" s="6">
        <v>326.25</v>
      </c>
      <c r="G3345">
        <v>21</v>
      </c>
      <c r="H3345" t="s">
        <v>3</v>
      </c>
      <c r="I3345">
        <f>IF(shipments[[#This Row],[Boxes]]&gt;0,shipments[[#This Row],[Amount]]/shipments[[#This Row],[Boxes]],"NA")</f>
        <v>15.535714285714286</v>
      </c>
      <c r="J3345" t="str">
        <f>IF(shipments[[#This Row],[Order_Status]] = "Delivered","Yes","No")</f>
        <v>Yes</v>
      </c>
      <c r="K3345" t="str">
        <f>TEXT(shipments[[#This Row],[Shipdate]],"MMMM")</f>
        <v>June</v>
      </c>
      <c r="L3345">
        <f>YEAR(shipments[[#This Row],[Shipdate]])</f>
        <v>2024</v>
      </c>
    </row>
    <row r="3346" spans="1:12" x14ac:dyDescent="0.3">
      <c r="A3346" t="s">
        <v>3350</v>
      </c>
      <c r="B3346" t="s">
        <v>7952</v>
      </c>
      <c r="C3346" t="s">
        <v>7912</v>
      </c>
      <c r="D3346" t="s">
        <v>7939</v>
      </c>
      <c r="E3346" s="1">
        <v>45441</v>
      </c>
      <c r="F3346" s="6">
        <v>3867.75</v>
      </c>
      <c r="G3346">
        <v>242</v>
      </c>
      <c r="H3346" t="s">
        <v>3</v>
      </c>
      <c r="I3346">
        <f>IF(shipments[[#This Row],[Boxes]]&gt;0,shipments[[#This Row],[Amount]]/shipments[[#This Row],[Boxes]],"NA")</f>
        <v>15.982438016528926</v>
      </c>
      <c r="J3346" t="str">
        <f>IF(shipments[[#This Row],[Order_Status]] = "Delivered","Yes","No")</f>
        <v>Yes</v>
      </c>
      <c r="K3346" t="str">
        <f>TEXT(shipments[[#This Row],[Shipdate]],"MMMM")</f>
        <v>May</v>
      </c>
      <c r="L3346">
        <f>YEAR(shipments[[#This Row],[Shipdate]])</f>
        <v>2024</v>
      </c>
    </row>
    <row r="3347" spans="1:12" x14ac:dyDescent="0.3">
      <c r="A3347" t="s">
        <v>3351</v>
      </c>
      <c r="B3347" t="s">
        <v>7952</v>
      </c>
      <c r="C3347" t="s">
        <v>7912</v>
      </c>
      <c r="D3347" t="s">
        <v>7934</v>
      </c>
      <c r="E3347" s="1">
        <v>45104</v>
      </c>
      <c r="F3347" s="6">
        <v>7796.25</v>
      </c>
      <c r="G3347">
        <v>650</v>
      </c>
      <c r="H3347" t="s">
        <v>3</v>
      </c>
      <c r="I3347">
        <f>IF(shipments[[#This Row],[Boxes]]&gt;0,shipments[[#This Row],[Amount]]/shipments[[#This Row],[Boxes]],"NA")</f>
        <v>11.99423076923077</v>
      </c>
      <c r="J3347" t="str">
        <f>IF(shipments[[#This Row],[Order_Status]] = "Delivered","Yes","No")</f>
        <v>Yes</v>
      </c>
      <c r="K3347" t="str">
        <f>TEXT(shipments[[#This Row],[Shipdate]],"MMMM")</f>
        <v>June</v>
      </c>
      <c r="L3347">
        <f>YEAR(shipments[[#This Row],[Shipdate]])</f>
        <v>2023</v>
      </c>
    </row>
    <row r="3348" spans="1:12" x14ac:dyDescent="0.3">
      <c r="A3348" s="21" t="s">
        <v>3352</v>
      </c>
      <c r="B3348" s="21" t="s">
        <v>7952</v>
      </c>
      <c r="C3348" s="21" t="s">
        <v>7914</v>
      </c>
      <c r="D3348" s="21" t="s">
        <v>7938</v>
      </c>
      <c r="E3348" s="22">
        <v>45484</v>
      </c>
      <c r="F3348" s="23">
        <v>6003</v>
      </c>
      <c r="G3348" s="21">
        <v>667</v>
      </c>
      <c r="H3348" s="21" t="s">
        <v>9</v>
      </c>
      <c r="I3348" s="21">
        <f>IF(shipments[[#This Row],[Boxes]]&gt;0,shipments[[#This Row],[Amount]]/shipments[[#This Row],[Boxes]],"NA")</f>
        <v>9</v>
      </c>
      <c r="J3348" s="21" t="str">
        <f>IF(shipments[[#This Row],[Order_Status]] = "Delivered","Yes","No")</f>
        <v>No</v>
      </c>
      <c r="K3348" s="21" t="str">
        <f>TEXT(shipments[[#This Row],[Shipdate]],"MMMM")</f>
        <v>July</v>
      </c>
      <c r="L3348" s="21">
        <f>YEAR(shipments[[#This Row],[Shipdate]])</f>
        <v>2024</v>
      </c>
    </row>
    <row r="3349" spans="1:12" x14ac:dyDescent="0.3">
      <c r="A3349" t="s">
        <v>3353</v>
      </c>
      <c r="B3349" t="s">
        <v>7952</v>
      </c>
      <c r="C3349" t="s">
        <v>7914</v>
      </c>
      <c r="D3349" t="s">
        <v>7939</v>
      </c>
      <c r="E3349" s="1">
        <v>45083</v>
      </c>
      <c r="F3349" s="6">
        <v>6048</v>
      </c>
      <c r="G3349">
        <v>605</v>
      </c>
      <c r="H3349" t="s">
        <v>3</v>
      </c>
      <c r="I3349">
        <f>IF(shipments[[#This Row],[Boxes]]&gt;0,shipments[[#This Row],[Amount]]/shipments[[#This Row],[Boxes]],"NA")</f>
        <v>9.9966942148760332</v>
      </c>
      <c r="J3349" t="str">
        <f>IF(shipments[[#This Row],[Order_Status]] = "Delivered","Yes","No")</f>
        <v>Yes</v>
      </c>
      <c r="K3349" t="str">
        <f>TEXT(shipments[[#This Row],[Shipdate]],"MMMM")</f>
        <v>June</v>
      </c>
      <c r="L3349">
        <f>YEAR(shipments[[#This Row],[Shipdate]])</f>
        <v>2023</v>
      </c>
    </row>
    <row r="3350" spans="1:12" x14ac:dyDescent="0.3">
      <c r="A3350" t="s">
        <v>3354</v>
      </c>
      <c r="B3350" t="s">
        <v>7952</v>
      </c>
      <c r="C3350" t="s">
        <v>7915</v>
      </c>
      <c r="D3350" t="s">
        <v>7934</v>
      </c>
      <c r="E3350" s="1">
        <v>45184</v>
      </c>
      <c r="F3350" s="6">
        <v>3710.25</v>
      </c>
      <c r="G3350">
        <v>619</v>
      </c>
      <c r="H3350" t="s">
        <v>3</v>
      </c>
      <c r="I3350">
        <f>IF(shipments[[#This Row],[Boxes]]&gt;0,shipments[[#This Row],[Amount]]/shipments[[#This Row],[Boxes]],"NA")</f>
        <v>5.9939418416801296</v>
      </c>
      <c r="J3350" t="str">
        <f>IF(shipments[[#This Row],[Order_Status]] = "Delivered","Yes","No")</f>
        <v>Yes</v>
      </c>
      <c r="K3350" t="str">
        <f>TEXT(shipments[[#This Row],[Shipdate]],"MMMM")</f>
        <v>September</v>
      </c>
      <c r="L3350">
        <f>YEAR(shipments[[#This Row],[Shipdate]])</f>
        <v>2023</v>
      </c>
    </row>
    <row r="3351" spans="1:12" x14ac:dyDescent="0.3">
      <c r="A3351" t="s">
        <v>3355</v>
      </c>
      <c r="B3351" t="s">
        <v>7952</v>
      </c>
      <c r="C3351" t="s">
        <v>7915</v>
      </c>
      <c r="D3351" t="s">
        <v>7938</v>
      </c>
      <c r="E3351" s="1">
        <v>44970</v>
      </c>
      <c r="F3351" s="6">
        <v>582.75</v>
      </c>
      <c r="G3351">
        <v>117</v>
      </c>
      <c r="H3351" t="s">
        <v>3</v>
      </c>
      <c r="I3351">
        <f>IF(shipments[[#This Row],[Boxes]]&gt;0,shipments[[#This Row],[Amount]]/shipments[[#This Row],[Boxes]],"NA")</f>
        <v>4.9807692307692308</v>
      </c>
      <c r="J3351" t="str">
        <f>IF(shipments[[#This Row],[Order_Status]] = "Delivered","Yes","No")</f>
        <v>Yes</v>
      </c>
      <c r="K3351" t="str">
        <f>TEXT(shipments[[#This Row],[Shipdate]],"MMMM")</f>
        <v>February</v>
      </c>
      <c r="L3351">
        <f>YEAR(shipments[[#This Row],[Shipdate]])</f>
        <v>2023</v>
      </c>
    </row>
    <row r="3352" spans="1:12" x14ac:dyDescent="0.3">
      <c r="A3352" t="s">
        <v>3356</v>
      </c>
      <c r="B3352" t="s">
        <v>7952</v>
      </c>
      <c r="C3352" t="s">
        <v>7915</v>
      </c>
      <c r="D3352" t="s">
        <v>7934</v>
      </c>
      <c r="E3352" s="1">
        <v>45286</v>
      </c>
      <c r="F3352" s="6">
        <v>6759</v>
      </c>
      <c r="G3352">
        <v>845</v>
      </c>
      <c r="H3352" t="s">
        <v>3</v>
      </c>
      <c r="I3352">
        <f>IF(shipments[[#This Row],[Boxes]]&gt;0,shipments[[#This Row],[Amount]]/shipments[[#This Row],[Boxes]],"NA")</f>
        <v>7.9988165680473369</v>
      </c>
      <c r="J3352" t="str">
        <f>IF(shipments[[#This Row],[Order_Status]] = "Delivered","Yes","No")</f>
        <v>Yes</v>
      </c>
      <c r="K3352" t="str">
        <f>TEXT(shipments[[#This Row],[Shipdate]],"MMMM")</f>
        <v>December</v>
      </c>
      <c r="L3352">
        <f>YEAR(shipments[[#This Row],[Shipdate]])</f>
        <v>2023</v>
      </c>
    </row>
    <row r="3353" spans="1:12" x14ac:dyDescent="0.3">
      <c r="A3353" t="s">
        <v>3357</v>
      </c>
      <c r="B3353" t="s">
        <v>7952</v>
      </c>
      <c r="C3353" t="s">
        <v>7915</v>
      </c>
      <c r="D3353" t="s">
        <v>7937</v>
      </c>
      <c r="E3353" s="1">
        <v>45244</v>
      </c>
      <c r="F3353" s="6">
        <v>6464.25</v>
      </c>
      <c r="G3353">
        <v>809</v>
      </c>
      <c r="H3353" t="s">
        <v>3</v>
      </c>
      <c r="I3353">
        <f>IF(shipments[[#This Row],[Boxes]]&gt;0,shipments[[#This Row],[Amount]]/shipments[[#This Row],[Boxes]],"NA")</f>
        <v>7.9904202719406676</v>
      </c>
      <c r="J3353" t="str">
        <f>IF(shipments[[#This Row],[Order_Status]] = "Delivered","Yes","No")</f>
        <v>Yes</v>
      </c>
      <c r="K3353" t="str">
        <f>TEXT(shipments[[#This Row],[Shipdate]],"MMMM")</f>
        <v>November</v>
      </c>
      <c r="L3353">
        <f>YEAR(shipments[[#This Row],[Shipdate]])</f>
        <v>2023</v>
      </c>
    </row>
    <row r="3354" spans="1:12" x14ac:dyDescent="0.3">
      <c r="A3354" t="s">
        <v>3358</v>
      </c>
      <c r="B3354" t="s">
        <v>7952</v>
      </c>
      <c r="C3354" t="s">
        <v>7915</v>
      </c>
      <c r="D3354" t="s">
        <v>7934</v>
      </c>
      <c r="E3354" s="1">
        <v>45310</v>
      </c>
      <c r="F3354" s="6">
        <v>4938.75</v>
      </c>
      <c r="G3354">
        <v>706</v>
      </c>
      <c r="H3354" t="s">
        <v>3</v>
      </c>
      <c r="I3354">
        <f>IF(shipments[[#This Row],[Boxes]]&gt;0,shipments[[#This Row],[Amount]]/shipments[[#This Row],[Boxes]],"NA")</f>
        <v>6.995396600566572</v>
      </c>
      <c r="J3354" t="str">
        <f>IF(shipments[[#This Row],[Order_Status]] = "Delivered","Yes","No")</f>
        <v>Yes</v>
      </c>
      <c r="K3354" t="str">
        <f>TEXT(shipments[[#This Row],[Shipdate]],"MMMM")</f>
        <v>January</v>
      </c>
      <c r="L3354">
        <f>YEAR(shipments[[#This Row],[Shipdate]])</f>
        <v>2024</v>
      </c>
    </row>
    <row r="3355" spans="1:12" x14ac:dyDescent="0.3">
      <c r="A3355" t="s">
        <v>3359</v>
      </c>
      <c r="B3355" t="s">
        <v>7952</v>
      </c>
      <c r="C3355" t="s">
        <v>7916</v>
      </c>
      <c r="D3355" t="s">
        <v>7934</v>
      </c>
      <c r="E3355" s="1">
        <v>45289</v>
      </c>
      <c r="F3355" s="6">
        <v>1561.5</v>
      </c>
      <c r="G3355">
        <v>313</v>
      </c>
      <c r="H3355" t="s">
        <v>3</v>
      </c>
      <c r="I3355">
        <f>IF(shipments[[#This Row],[Boxes]]&gt;0,shipments[[#This Row],[Amount]]/shipments[[#This Row],[Boxes]],"NA")</f>
        <v>4.9888178913738015</v>
      </c>
      <c r="J3355" t="str">
        <f>IF(shipments[[#This Row],[Order_Status]] = "Delivered","Yes","No")</f>
        <v>Yes</v>
      </c>
      <c r="K3355" t="str">
        <f>TEXT(shipments[[#This Row],[Shipdate]],"MMMM")</f>
        <v>December</v>
      </c>
      <c r="L3355">
        <f>YEAR(shipments[[#This Row],[Shipdate]])</f>
        <v>2023</v>
      </c>
    </row>
    <row r="3356" spans="1:12" x14ac:dyDescent="0.3">
      <c r="A3356" t="s">
        <v>3360</v>
      </c>
      <c r="B3356" t="s">
        <v>7952</v>
      </c>
      <c r="C3356" t="s">
        <v>7916</v>
      </c>
      <c r="D3356" t="s">
        <v>7935</v>
      </c>
      <c r="E3356" s="1">
        <v>45219</v>
      </c>
      <c r="F3356" s="6">
        <v>9191.25</v>
      </c>
      <c r="G3356">
        <v>1314</v>
      </c>
      <c r="H3356" t="s">
        <v>3</v>
      </c>
      <c r="I3356">
        <f>IF(shipments[[#This Row],[Boxes]]&gt;0,shipments[[#This Row],[Amount]]/shipments[[#This Row],[Boxes]],"NA")</f>
        <v>6.9948630136986303</v>
      </c>
      <c r="J3356" t="str">
        <f>IF(shipments[[#This Row],[Order_Status]] = "Delivered","Yes","No")</f>
        <v>Yes</v>
      </c>
      <c r="K3356" t="str">
        <f>TEXT(shipments[[#This Row],[Shipdate]],"MMMM")</f>
        <v>October</v>
      </c>
      <c r="L3356">
        <f>YEAR(shipments[[#This Row],[Shipdate]])</f>
        <v>2023</v>
      </c>
    </row>
    <row r="3357" spans="1:12" x14ac:dyDescent="0.3">
      <c r="A3357" t="s">
        <v>3361</v>
      </c>
      <c r="B3357" t="s">
        <v>7952</v>
      </c>
      <c r="C3357" t="s">
        <v>7916</v>
      </c>
      <c r="D3357" t="s">
        <v>7939</v>
      </c>
      <c r="E3357" s="1">
        <v>44957</v>
      </c>
      <c r="F3357" s="6">
        <v>2972.25</v>
      </c>
      <c r="G3357">
        <v>425</v>
      </c>
      <c r="H3357" t="s">
        <v>3</v>
      </c>
      <c r="I3357">
        <f>IF(shipments[[#This Row],[Boxes]]&gt;0,shipments[[#This Row],[Amount]]/shipments[[#This Row],[Boxes]],"NA")</f>
        <v>6.9935294117647056</v>
      </c>
      <c r="J3357" t="str">
        <f>IF(shipments[[#This Row],[Order_Status]] = "Delivered","Yes","No")</f>
        <v>Yes</v>
      </c>
      <c r="K3357" t="str">
        <f>TEXT(shipments[[#This Row],[Shipdate]],"MMMM")</f>
        <v>January</v>
      </c>
      <c r="L3357">
        <f>YEAR(shipments[[#This Row],[Shipdate]])</f>
        <v>2023</v>
      </c>
    </row>
    <row r="3358" spans="1:12" x14ac:dyDescent="0.3">
      <c r="A3358" s="21" t="s">
        <v>3362</v>
      </c>
      <c r="B3358" s="21" t="s">
        <v>7952</v>
      </c>
      <c r="C3358" s="21" t="s">
        <v>7916</v>
      </c>
      <c r="D3358" s="21" t="s">
        <v>7939</v>
      </c>
      <c r="E3358" s="22">
        <v>45511</v>
      </c>
      <c r="F3358" s="23">
        <v>2538</v>
      </c>
      <c r="G3358" s="21">
        <v>508</v>
      </c>
      <c r="H3358" s="21" t="s">
        <v>9</v>
      </c>
      <c r="I3358" s="21">
        <f>IF(shipments[[#This Row],[Boxes]]&gt;0,shipments[[#This Row],[Amount]]/shipments[[#This Row],[Boxes]],"NA")</f>
        <v>4.9960629921259843</v>
      </c>
      <c r="J3358" s="21" t="str">
        <f>IF(shipments[[#This Row],[Order_Status]] = "Delivered","Yes","No")</f>
        <v>No</v>
      </c>
      <c r="K3358" s="21" t="str">
        <f>TEXT(shipments[[#This Row],[Shipdate]],"MMMM")</f>
        <v>August</v>
      </c>
      <c r="L3358" s="21">
        <f>YEAR(shipments[[#This Row],[Shipdate]])</f>
        <v>2024</v>
      </c>
    </row>
    <row r="3359" spans="1:12" x14ac:dyDescent="0.3">
      <c r="A3359" t="s">
        <v>3363</v>
      </c>
      <c r="B3359" t="s">
        <v>7952</v>
      </c>
      <c r="C3359" t="s">
        <v>7918</v>
      </c>
      <c r="D3359" t="s">
        <v>7937</v>
      </c>
      <c r="E3359" s="1">
        <v>44936</v>
      </c>
      <c r="F3359" s="6">
        <v>5643</v>
      </c>
      <c r="G3359">
        <v>218</v>
      </c>
      <c r="H3359" t="s">
        <v>3</v>
      </c>
      <c r="I3359">
        <f>IF(shipments[[#This Row],[Boxes]]&gt;0,shipments[[#This Row],[Amount]]/shipments[[#This Row],[Boxes]],"NA")</f>
        <v>25.88532110091743</v>
      </c>
      <c r="J3359" t="str">
        <f>IF(shipments[[#This Row],[Order_Status]] = "Delivered","Yes","No")</f>
        <v>Yes</v>
      </c>
      <c r="K3359" t="str">
        <f>TEXT(shipments[[#This Row],[Shipdate]],"MMMM")</f>
        <v>January</v>
      </c>
      <c r="L3359">
        <f>YEAR(shipments[[#This Row],[Shipdate]])</f>
        <v>2023</v>
      </c>
    </row>
    <row r="3360" spans="1:12" x14ac:dyDescent="0.3">
      <c r="A3360" t="s">
        <v>3364</v>
      </c>
      <c r="B3360" t="s">
        <v>7952</v>
      </c>
      <c r="C3360" t="s">
        <v>7918</v>
      </c>
      <c r="D3360" t="s">
        <v>7937</v>
      </c>
      <c r="E3360" s="1">
        <v>45055</v>
      </c>
      <c r="F3360" s="6">
        <v>4387.5</v>
      </c>
      <c r="G3360">
        <v>183</v>
      </c>
      <c r="H3360" t="s">
        <v>3</v>
      </c>
      <c r="I3360">
        <f>IF(shipments[[#This Row],[Boxes]]&gt;0,shipments[[#This Row],[Amount]]/shipments[[#This Row],[Boxes]],"NA")</f>
        <v>23.975409836065573</v>
      </c>
      <c r="J3360" t="str">
        <f>IF(shipments[[#This Row],[Order_Status]] = "Delivered","Yes","No")</f>
        <v>Yes</v>
      </c>
      <c r="K3360" t="str">
        <f>TEXT(shipments[[#This Row],[Shipdate]],"MMMM")</f>
        <v>May</v>
      </c>
      <c r="L3360">
        <f>YEAR(shipments[[#This Row],[Shipdate]])</f>
        <v>2023</v>
      </c>
    </row>
    <row r="3361" spans="1:12" x14ac:dyDescent="0.3">
      <c r="A3361" t="s">
        <v>3365</v>
      </c>
      <c r="B3361" t="s">
        <v>7952</v>
      </c>
      <c r="C3361" t="s">
        <v>7918</v>
      </c>
      <c r="D3361" t="s">
        <v>7939</v>
      </c>
      <c r="E3361" s="1">
        <v>45079</v>
      </c>
      <c r="F3361" s="6">
        <v>5337</v>
      </c>
      <c r="G3361">
        <v>198</v>
      </c>
      <c r="H3361" t="s">
        <v>3</v>
      </c>
      <c r="I3361">
        <f>IF(shipments[[#This Row],[Boxes]]&gt;0,shipments[[#This Row],[Amount]]/shipments[[#This Row],[Boxes]],"NA")</f>
        <v>26.954545454545453</v>
      </c>
      <c r="J3361" t="str">
        <f>IF(shipments[[#This Row],[Order_Status]] = "Delivered","Yes","No")</f>
        <v>Yes</v>
      </c>
      <c r="K3361" t="str">
        <f>TEXT(shipments[[#This Row],[Shipdate]],"MMMM")</f>
        <v>June</v>
      </c>
      <c r="L3361">
        <f>YEAR(shipments[[#This Row],[Shipdate]])</f>
        <v>2023</v>
      </c>
    </row>
    <row r="3362" spans="1:12" x14ac:dyDescent="0.3">
      <c r="A3362" t="s">
        <v>3366</v>
      </c>
      <c r="B3362" t="s">
        <v>7952</v>
      </c>
      <c r="C3362" t="s">
        <v>7918</v>
      </c>
      <c r="D3362" t="s">
        <v>7938</v>
      </c>
      <c r="E3362" s="1">
        <v>45141</v>
      </c>
      <c r="F3362" s="6">
        <v>5431.5</v>
      </c>
      <c r="G3362">
        <v>202</v>
      </c>
      <c r="H3362" t="s">
        <v>3</v>
      </c>
      <c r="I3362">
        <f>IF(shipments[[#This Row],[Boxes]]&gt;0,shipments[[#This Row],[Amount]]/shipments[[#This Row],[Boxes]],"NA")</f>
        <v>26.888613861386137</v>
      </c>
      <c r="J3362" t="str">
        <f>IF(shipments[[#This Row],[Order_Status]] = "Delivered","Yes","No")</f>
        <v>Yes</v>
      </c>
      <c r="K3362" t="str">
        <f>TEXT(shipments[[#This Row],[Shipdate]],"MMMM")</f>
        <v>August</v>
      </c>
      <c r="L3362">
        <f>YEAR(shipments[[#This Row],[Shipdate]])</f>
        <v>2023</v>
      </c>
    </row>
    <row r="3363" spans="1:12" x14ac:dyDescent="0.3">
      <c r="A3363" t="s">
        <v>3367</v>
      </c>
      <c r="B3363" t="s">
        <v>7952</v>
      </c>
      <c r="C3363" t="s">
        <v>7919</v>
      </c>
      <c r="D3363" t="s">
        <v>7939</v>
      </c>
      <c r="E3363" s="1">
        <v>44964</v>
      </c>
      <c r="F3363" s="6">
        <v>5242.5</v>
      </c>
      <c r="G3363">
        <v>250</v>
      </c>
      <c r="H3363" t="s">
        <v>3</v>
      </c>
      <c r="I3363">
        <f>IF(shipments[[#This Row],[Boxes]]&gt;0,shipments[[#This Row],[Amount]]/shipments[[#This Row],[Boxes]],"NA")</f>
        <v>20.97</v>
      </c>
      <c r="J3363" t="str">
        <f>IF(shipments[[#This Row],[Order_Status]] = "Delivered","Yes","No")</f>
        <v>Yes</v>
      </c>
      <c r="K3363" t="str">
        <f>TEXT(shipments[[#This Row],[Shipdate]],"MMMM")</f>
        <v>February</v>
      </c>
      <c r="L3363">
        <f>YEAR(shipments[[#This Row],[Shipdate]])</f>
        <v>2023</v>
      </c>
    </row>
    <row r="3364" spans="1:12" x14ac:dyDescent="0.3">
      <c r="A3364" t="s">
        <v>3368</v>
      </c>
      <c r="B3364" t="s">
        <v>7952</v>
      </c>
      <c r="C3364" t="s">
        <v>7920</v>
      </c>
      <c r="D3364" t="s">
        <v>7935</v>
      </c>
      <c r="E3364" s="1">
        <v>45232</v>
      </c>
      <c r="F3364" s="6">
        <v>1145.25</v>
      </c>
      <c r="G3364">
        <v>61</v>
      </c>
      <c r="H3364" t="s">
        <v>3</v>
      </c>
      <c r="I3364">
        <f>IF(shipments[[#This Row],[Boxes]]&gt;0,shipments[[#This Row],[Amount]]/shipments[[#This Row],[Boxes]],"NA")</f>
        <v>18.774590163934427</v>
      </c>
      <c r="J3364" t="str">
        <f>IF(shipments[[#This Row],[Order_Status]] = "Delivered","Yes","No")</f>
        <v>Yes</v>
      </c>
      <c r="K3364" t="str">
        <f>TEXT(shipments[[#This Row],[Shipdate]],"MMMM")</f>
        <v>November</v>
      </c>
      <c r="L3364">
        <f>YEAR(shipments[[#This Row],[Shipdate]])</f>
        <v>2023</v>
      </c>
    </row>
    <row r="3365" spans="1:12" x14ac:dyDescent="0.3">
      <c r="A3365" t="s">
        <v>3369</v>
      </c>
      <c r="B3365" t="s">
        <v>7952</v>
      </c>
      <c r="C3365" t="s">
        <v>7920</v>
      </c>
      <c r="D3365" t="s">
        <v>7937</v>
      </c>
      <c r="E3365" s="1">
        <v>45251</v>
      </c>
      <c r="F3365" s="6">
        <v>443.25</v>
      </c>
      <c r="G3365">
        <v>23</v>
      </c>
      <c r="H3365" t="s">
        <v>3</v>
      </c>
      <c r="I3365">
        <f>IF(shipments[[#This Row],[Boxes]]&gt;0,shipments[[#This Row],[Amount]]/shipments[[#This Row],[Boxes]],"NA")</f>
        <v>19.271739130434781</v>
      </c>
      <c r="J3365" t="str">
        <f>IF(shipments[[#This Row],[Order_Status]] = "Delivered","Yes","No")</f>
        <v>Yes</v>
      </c>
      <c r="K3365" t="str">
        <f>TEXT(shipments[[#This Row],[Shipdate]],"MMMM")</f>
        <v>November</v>
      </c>
      <c r="L3365">
        <f>YEAR(shipments[[#This Row],[Shipdate]])</f>
        <v>2023</v>
      </c>
    </row>
    <row r="3366" spans="1:12" x14ac:dyDescent="0.3">
      <c r="A3366" t="s">
        <v>3370</v>
      </c>
      <c r="B3366" t="s">
        <v>7952</v>
      </c>
      <c r="C3366" t="s">
        <v>7921</v>
      </c>
      <c r="D3366" t="s">
        <v>7938</v>
      </c>
      <c r="E3366" s="1">
        <v>45093</v>
      </c>
      <c r="F3366" s="6">
        <v>4666.5</v>
      </c>
      <c r="G3366">
        <v>389</v>
      </c>
      <c r="H3366" t="s">
        <v>3</v>
      </c>
      <c r="I3366">
        <f>IF(shipments[[#This Row],[Boxes]]&gt;0,shipments[[#This Row],[Amount]]/shipments[[#This Row],[Boxes]],"NA")</f>
        <v>11.996143958868895</v>
      </c>
      <c r="J3366" t="str">
        <f>IF(shipments[[#This Row],[Order_Status]] = "Delivered","Yes","No")</f>
        <v>Yes</v>
      </c>
      <c r="K3366" t="str">
        <f>TEXT(shipments[[#This Row],[Shipdate]],"MMMM")</f>
        <v>June</v>
      </c>
      <c r="L3366">
        <f>YEAR(shipments[[#This Row],[Shipdate]])</f>
        <v>2023</v>
      </c>
    </row>
    <row r="3367" spans="1:12" x14ac:dyDescent="0.3">
      <c r="A3367" t="s">
        <v>3371</v>
      </c>
      <c r="B3367" t="s">
        <v>7952</v>
      </c>
      <c r="C3367" t="s">
        <v>7921</v>
      </c>
      <c r="D3367" t="s">
        <v>7939</v>
      </c>
      <c r="E3367" s="1">
        <v>45121</v>
      </c>
      <c r="F3367" s="6">
        <v>5094</v>
      </c>
      <c r="G3367">
        <v>340</v>
      </c>
      <c r="H3367" t="s">
        <v>3</v>
      </c>
      <c r="I3367">
        <f>IF(shipments[[#This Row],[Boxes]]&gt;0,shipments[[#This Row],[Amount]]/shipments[[#This Row],[Boxes]],"NA")</f>
        <v>14.982352941176471</v>
      </c>
      <c r="J3367" t="str">
        <f>IF(shipments[[#This Row],[Order_Status]] = "Delivered","Yes","No")</f>
        <v>Yes</v>
      </c>
      <c r="K3367" t="str">
        <f>TEXT(shipments[[#This Row],[Shipdate]],"MMMM")</f>
        <v>July</v>
      </c>
      <c r="L3367">
        <f>YEAR(shipments[[#This Row],[Shipdate]])</f>
        <v>2023</v>
      </c>
    </row>
    <row r="3368" spans="1:12" x14ac:dyDescent="0.3">
      <c r="A3368" t="s">
        <v>3372</v>
      </c>
      <c r="B3368" t="s">
        <v>7952</v>
      </c>
      <c r="C3368" t="s">
        <v>7921</v>
      </c>
      <c r="D3368" t="s">
        <v>7937</v>
      </c>
      <c r="E3368" s="1">
        <v>45279</v>
      </c>
      <c r="F3368" s="6">
        <v>7753.5</v>
      </c>
      <c r="G3368">
        <v>597</v>
      </c>
      <c r="H3368" t="s">
        <v>3</v>
      </c>
      <c r="I3368">
        <f>IF(shipments[[#This Row],[Boxes]]&gt;0,shipments[[#This Row],[Amount]]/shipments[[#This Row],[Boxes]],"NA")</f>
        <v>12.987437185929648</v>
      </c>
      <c r="J3368" t="str">
        <f>IF(shipments[[#This Row],[Order_Status]] = "Delivered","Yes","No")</f>
        <v>Yes</v>
      </c>
      <c r="K3368" t="str">
        <f>TEXT(shipments[[#This Row],[Shipdate]],"MMMM")</f>
        <v>December</v>
      </c>
      <c r="L3368">
        <f>YEAR(shipments[[#This Row],[Shipdate]])</f>
        <v>2023</v>
      </c>
    </row>
    <row r="3369" spans="1:12" x14ac:dyDescent="0.3">
      <c r="A3369" t="s">
        <v>3373</v>
      </c>
      <c r="B3369" t="s">
        <v>7952</v>
      </c>
      <c r="C3369" t="s">
        <v>7921</v>
      </c>
      <c r="D3369" t="s">
        <v>7938</v>
      </c>
      <c r="E3369" s="1">
        <v>45264</v>
      </c>
      <c r="F3369" s="6">
        <v>1545.75</v>
      </c>
      <c r="G3369">
        <v>97</v>
      </c>
      <c r="H3369" t="s">
        <v>3</v>
      </c>
      <c r="I3369">
        <f>IF(shipments[[#This Row],[Boxes]]&gt;0,shipments[[#This Row],[Amount]]/shipments[[#This Row],[Boxes]],"NA")</f>
        <v>15.935567010309278</v>
      </c>
      <c r="J3369" t="str">
        <f>IF(shipments[[#This Row],[Order_Status]] = "Delivered","Yes","No")</f>
        <v>Yes</v>
      </c>
      <c r="K3369" t="str">
        <f>TEXT(shipments[[#This Row],[Shipdate]],"MMMM")</f>
        <v>December</v>
      </c>
      <c r="L3369">
        <f>YEAR(shipments[[#This Row],[Shipdate]])</f>
        <v>2023</v>
      </c>
    </row>
    <row r="3370" spans="1:12" x14ac:dyDescent="0.3">
      <c r="A3370" t="s">
        <v>3374</v>
      </c>
      <c r="B3370" t="s">
        <v>7952</v>
      </c>
      <c r="C3370" t="s">
        <v>7921</v>
      </c>
      <c r="D3370" t="s">
        <v>7938</v>
      </c>
      <c r="E3370" s="1">
        <v>45252</v>
      </c>
      <c r="F3370" s="6">
        <v>7803</v>
      </c>
      <c r="G3370">
        <v>651</v>
      </c>
      <c r="H3370" t="s">
        <v>3</v>
      </c>
      <c r="I3370">
        <f>IF(shipments[[#This Row],[Boxes]]&gt;0,shipments[[#This Row],[Amount]]/shipments[[#This Row],[Boxes]],"NA")</f>
        <v>11.986175115207374</v>
      </c>
      <c r="J3370" t="str">
        <f>IF(shipments[[#This Row],[Order_Status]] = "Delivered","Yes","No")</f>
        <v>Yes</v>
      </c>
      <c r="K3370" t="str">
        <f>TEXT(shipments[[#This Row],[Shipdate]],"MMMM")</f>
        <v>November</v>
      </c>
      <c r="L3370">
        <f>YEAR(shipments[[#This Row],[Shipdate]])</f>
        <v>2023</v>
      </c>
    </row>
    <row r="3371" spans="1:12" x14ac:dyDescent="0.3">
      <c r="A3371" t="s">
        <v>3375</v>
      </c>
      <c r="B3371" t="s">
        <v>7952</v>
      </c>
      <c r="C3371" t="s">
        <v>7921</v>
      </c>
      <c r="D3371" t="s">
        <v>7937</v>
      </c>
      <c r="E3371" s="1">
        <v>45348</v>
      </c>
      <c r="F3371" s="6">
        <v>10435.5</v>
      </c>
      <c r="G3371">
        <v>746</v>
      </c>
      <c r="H3371" t="s">
        <v>3</v>
      </c>
      <c r="I3371">
        <f>IF(shipments[[#This Row],[Boxes]]&gt;0,shipments[[#This Row],[Amount]]/shipments[[#This Row],[Boxes]],"NA")</f>
        <v>13.988605898123325</v>
      </c>
      <c r="J3371" t="str">
        <f>IF(shipments[[#This Row],[Order_Status]] = "Delivered","Yes","No")</f>
        <v>Yes</v>
      </c>
      <c r="K3371" t="str">
        <f>TEXT(shipments[[#This Row],[Shipdate]],"MMMM")</f>
        <v>February</v>
      </c>
      <c r="L3371">
        <f>YEAR(shipments[[#This Row],[Shipdate]])</f>
        <v>2024</v>
      </c>
    </row>
    <row r="3372" spans="1:12" x14ac:dyDescent="0.3">
      <c r="A3372" t="s">
        <v>3376</v>
      </c>
      <c r="B3372" t="s">
        <v>7952</v>
      </c>
      <c r="C3372" t="s">
        <v>7921</v>
      </c>
      <c r="D3372" t="s">
        <v>7934</v>
      </c>
      <c r="E3372" s="1">
        <v>45133</v>
      </c>
      <c r="F3372" s="6">
        <v>4621.5</v>
      </c>
      <c r="G3372">
        <v>356</v>
      </c>
      <c r="H3372" t="s">
        <v>3</v>
      </c>
      <c r="I3372">
        <f>IF(shipments[[#This Row],[Boxes]]&gt;0,shipments[[#This Row],[Amount]]/shipments[[#This Row],[Boxes]],"NA")</f>
        <v>12.981741573033707</v>
      </c>
      <c r="J3372" t="str">
        <f>IF(shipments[[#This Row],[Order_Status]] = "Delivered","Yes","No")</f>
        <v>Yes</v>
      </c>
      <c r="K3372" t="str">
        <f>TEXT(shipments[[#This Row],[Shipdate]],"MMMM")</f>
        <v>July</v>
      </c>
      <c r="L3372">
        <f>YEAR(shipments[[#This Row],[Shipdate]])</f>
        <v>2023</v>
      </c>
    </row>
    <row r="3373" spans="1:12" x14ac:dyDescent="0.3">
      <c r="A3373" t="s">
        <v>3377</v>
      </c>
      <c r="B3373" t="s">
        <v>7952</v>
      </c>
      <c r="C3373" t="s">
        <v>7922</v>
      </c>
      <c r="D3373" t="s">
        <v>7938</v>
      </c>
      <c r="E3373" s="1">
        <v>45209</v>
      </c>
      <c r="F3373" s="6">
        <v>5004</v>
      </c>
      <c r="G3373">
        <v>251</v>
      </c>
      <c r="H3373" t="s">
        <v>3</v>
      </c>
      <c r="I3373">
        <f>IF(shipments[[#This Row],[Boxes]]&gt;0,shipments[[#This Row],[Amount]]/shipments[[#This Row],[Boxes]],"NA")</f>
        <v>19.936254980079681</v>
      </c>
      <c r="J3373" t="str">
        <f>IF(shipments[[#This Row],[Order_Status]] = "Delivered","Yes","No")</f>
        <v>Yes</v>
      </c>
      <c r="K3373" t="str">
        <f>TEXT(shipments[[#This Row],[Shipdate]],"MMMM")</f>
        <v>October</v>
      </c>
      <c r="L3373">
        <f>YEAR(shipments[[#This Row],[Shipdate]])</f>
        <v>2023</v>
      </c>
    </row>
    <row r="3374" spans="1:12" x14ac:dyDescent="0.3">
      <c r="A3374" t="s">
        <v>3378</v>
      </c>
      <c r="B3374" t="s">
        <v>7952</v>
      </c>
      <c r="C3374" t="s">
        <v>7922</v>
      </c>
      <c r="D3374" t="s">
        <v>7939</v>
      </c>
      <c r="E3374" s="1">
        <v>45090</v>
      </c>
      <c r="F3374" s="6">
        <v>4338</v>
      </c>
      <c r="G3374">
        <v>229</v>
      </c>
      <c r="H3374" t="s">
        <v>3</v>
      </c>
      <c r="I3374">
        <f>IF(shipments[[#This Row],[Boxes]]&gt;0,shipments[[#This Row],[Amount]]/shipments[[#This Row],[Boxes]],"NA")</f>
        <v>18.943231441048034</v>
      </c>
      <c r="J3374" t="str">
        <f>IF(shipments[[#This Row],[Order_Status]] = "Delivered","Yes","No")</f>
        <v>Yes</v>
      </c>
      <c r="K3374" t="str">
        <f>TEXT(shipments[[#This Row],[Shipdate]],"MMMM")</f>
        <v>June</v>
      </c>
      <c r="L3374">
        <f>YEAR(shipments[[#This Row],[Shipdate]])</f>
        <v>2023</v>
      </c>
    </row>
    <row r="3375" spans="1:12" x14ac:dyDescent="0.3">
      <c r="A3375" t="s">
        <v>3379</v>
      </c>
      <c r="B3375" t="s">
        <v>7952</v>
      </c>
      <c r="C3375" t="s">
        <v>7923</v>
      </c>
      <c r="D3375" t="s">
        <v>7934</v>
      </c>
      <c r="E3375" s="1">
        <v>45287</v>
      </c>
      <c r="F3375" s="6">
        <v>5064.75</v>
      </c>
      <c r="G3375">
        <v>298</v>
      </c>
      <c r="H3375" t="s">
        <v>3</v>
      </c>
      <c r="I3375">
        <f>IF(shipments[[#This Row],[Boxes]]&gt;0,shipments[[#This Row],[Amount]]/shipments[[#This Row],[Boxes]],"NA")</f>
        <v>16.995805369127517</v>
      </c>
      <c r="J3375" t="str">
        <f>IF(shipments[[#This Row],[Order_Status]] = "Delivered","Yes","No")</f>
        <v>Yes</v>
      </c>
      <c r="K3375" t="str">
        <f>TEXT(shipments[[#This Row],[Shipdate]],"MMMM")</f>
        <v>December</v>
      </c>
      <c r="L3375">
        <f>YEAR(shipments[[#This Row],[Shipdate]])</f>
        <v>2023</v>
      </c>
    </row>
    <row r="3376" spans="1:12" x14ac:dyDescent="0.3">
      <c r="A3376" t="s">
        <v>3380</v>
      </c>
      <c r="B3376" t="s">
        <v>7952</v>
      </c>
      <c r="C3376" t="s">
        <v>7923</v>
      </c>
      <c r="D3376" t="s">
        <v>7934</v>
      </c>
      <c r="E3376" s="1">
        <v>45244</v>
      </c>
      <c r="F3376" s="6">
        <v>7335</v>
      </c>
      <c r="G3376">
        <v>565</v>
      </c>
      <c r="H3376" t="s">
        <v>3</v>
      </c>
      <c r="I3376">
        <f>IF(shipments[[#This Row],[Boxes]]&gt;0,shipments[[#This Row],[Amount]]/shipments[[#This Row],[Boxes]],"NA")</f>
        <v>12.982300884955752</v>
      </c>
      <c r="J3376" t="str">
        <f>IF(shipments[[#This Row],[Order_Status]] = "Delivered","Yes","No")</f>
        <v>Yes</v>
      </c>
      <c r="K3376" t="str">
        <f>TEXT(shipments[[#This Row],[Shipdate]],"MMMM")</f>
        <v>November</v>
      </c>
      <c r="L3376">
        <f>YEAR(shipments[[#This Row],[Shipdate]])</f>
        <v>2023</v>
      </c>
    </row>
    <row r="3377" spans="1:12" x14ac:dyDescent="0.3">
      <c r="A3377" t="s">
        <v>3381</v>
      </c>
      <c r="B3377" t="s">
        <v>7952</v>
      </c>
      <c r="C3377" t="s">
        <v>7923</v>
      </c>
      <c r="D3377" t="s">
        <v>7938</v>
      </c>
      <c r="E3377" s="1">
        <v>45392</v>
      </c>
      <c r="F3377" s="6">
        <v>2043</v>
      </c>
      <c r="G3377">
        <v>137</v>
      </c>
      <c r="H3377" t="s">
        <v>3</v>
      </c>
      <c r="I3377">
        <f>IF(shipments[[#This Row],[Boxes]]&gt;0,shipments[[#This Row],[Amount]]/shipments[[#This Row],[Boxes]],"NA")</f>
        <v>14.912408759124087</v>
      </c>
      <c r="J3377" t="str">
        <f>IF(shipments[[#This Row],[Order_Status]] = "Delivered","Yes","No")</f>
        <v>Yes</v>
      </c>
      <c r="K3377" t="str">
        <f>TEXT(shipments[[#This Row],[Shipdate]],"MMMM")</f>
        <v>April</v>
      </c>
      <c r="L3377">
        <f>YEAR(shipments[[#This Row],[Shipdate]])</f>
        <v>2024</v>
      </c>
    </row>
    <row r="3378" spans="1:12" x14ac:dyDescent="0.3">
      <c r="A3378" t="s">
        <v>3382</v>
      </c>
      <c r="B3378" t="s">
        <v>7952</v>
      </c>
      <c r="C3378" t="s">
        <v>7923</v>
      </c>
      <c r="D3378" t="s">
        <v>7939</v>
      </c>
      <c r="E3378" s="1">
        <v>45252</v>
      </c>
      <c r="F3378" s="6">
        <v>6723</v>
      </c>
      <c r="G3378">
        <v>481</v>
      </c>
      <c r="H3378" t="s">
        <v>3</v>
      </c>
      <c r="I3378">
        <f>IF(shipments[[#This Row],[Boxes]]&gt;0,shipments[[#This Row],[Amount]]/shipments[[#This Row],[Boxes]],"NA")</f>
        <v>13.977130977130978</v>
      </c>
      <c r="J3378" t="str">
        <f>IF(shipments[[#This Row],[Order_Status]] = "Delivered","Yes","No")</f>
        <v>Yes</v>
      </c>
      <c r="K3378" t="str">
        <f>TEXT(shipments[[#This Row],[Shipdate]],"MMMM")</f>
        <v>November</v>
      </c>
      <c r="L3378">
        <f>YEAR(shipments[[#This Row],[Shipdate]])</f>
        <v>2023</v>
      </c>
    </row>
    <row r="3379" spans="1:12" x14ac:dyDescent="0.3">
      <c r="A3379" t="s">
        <v>3383</v>
      </c>
      <c r="B3379" t="s">
        <v>7952</v>
      </c>
      <c r="C3379" t="s">
        <v>7924</v>
      </c>
      <c r="D3379" t="s">
        <v>7935</v>
      </c>
      <c r="E3379" s="1">
        <v>45153</v>
      </c>
      <c r="F3379" s="6">
        <v>6293.25</v>
      </c>
      <c r="G3379">
        <v>1049</v>
      </c>
      <c r="H3379" t="s">
        <v>3</v>
      </c>
      <c r="I3379">
        <f>IF(shipments[[#This Row],[Boxes]]&gt;0,shipments[[#This Row],[Amount]]/shipments[[#This Row],[Boxes]],"NA")</f>
        <v>5.9992850333651093</v>
      </c>
      <c r="J3379" t="str">
        <f>IF(shipments[[#This Row],[Order_Status]] = "Delivered","Yes","No")</f>
        <v>Yes</v>
      </c>
      <c r="K3379" t="str">
        <f>TEXT(shipments[[#This Row],[Shipdate]],"MMMM")</f>
        <v>August</v>
      </c>
      <c r="L3379">
        <f>YEAR(shipments[[#This Row],[Shipdate]])</f>
        <v>2023</v>
      </c>
    </row>
    <row r="3380" spans="1:12" x14ac:dyDescent="0.3">
      <c r="A3380" s="21" t="s">
        <v>3384</v>
      </c>
      <c r="B3380" s="21" t="s">
        <v>7952</v>
      </c>
      <c r="C3380" s="21" t="s">
        <v>7924</v>
      </c>
      <c r="D3380" s="21" t="s">
        <v>7939</v>
      </c>
      <c r="E3380" s="22">
        <v>45267</v>
      </c>
      <c r="F3380" s="23">
        <v>8102.25</v>
      </c>
      <c r="G3380" s="21">
        <v>811</v>
      </c>
      <c r="H3380" s="21" t="s">
        <v>25</v>
      </c>
      <c r="I3380" s="21">
        <f>IF(shipments[[#This Row],[Boxes]]&gt;0,shipments[[#This Row],[Amount]]/shipments[[#This Row],[Boxes]],"NA")</f>
        <v>9.9904438964241677</v>
      </c>
      <c r="J3380" s="21" t="str">
        <f>IF(shipments[[#This Row],[Order_Status]] = "Delivered","Yes","No")</f>
        <v>No</v>
      </c>
      <c r="K3380" s="21" t="str">
        <f>TEXT(shipments[[#This Row],[Shipdate]],"MMMM")</f>
        <v>December</v>
      </c>
      <c r="L3380" s="21">
        <f>YEAR(shipments[[#This Row],[Shipdate]])</f>
        <v>2023</v>
      </c>
    </row>
    <row r="3381" spans="1:12" x14ac:dyDescent="0.3">
      <c r="A3381" t="s">
        <v>3385</v>
      </c>
      <c r="B3381" t="s">
        <v>7952</v>
      </c>
      <c r="C3381" t="s">
        <v>7924</v>
      </c>
      <c r="D3381" t="s">
        <v>7935</v>
      </c>
      <c r="E3381" s="1">
        <v>45281</v>
      </c>
      <c r="F3381" s="6">
        <v>3260.25</v>
      </c>
      <c r="G3381">
        <v>466</v>
      </c>
      <c r="H3381" t="s">
        <v>3</v>
      </c>
      <c r="I3381">
        <f>IF(shipments[[#This Row],[Boxes]]&gt;0,shipments[[#This Row],[Amount]]/shipments[[#This Row],[Boxes]],"NA")</f>
        <v>6.9962446351931327</v>
      </c>
      <c r="J3381" t="str">
        <f>IF(shipments[[#This Row],[Order_Status]] = "Delivered","Yes","No")</f>
        <v>Yes</v>
      </c>
      <c r="K3381" t="str">
        <f>TEXT(shipments[[#This Row],[Shipdate]],"MMMM")</f>
        <v>December</v>
      </c>
      <c r="L3381">
        <f>YEAR(shipments[[#This Row],[Shipdate]])</f>
        <v>2023</v>
      </c>
    </row>
    <row r="3382" spans="1:12" x14ac:dyDescent="0.3">
      <c r="A3382" t="s">
        <v>3386</v>
      </c>
      <c r="B3382" t="s">
        <v>7952</v>
      </c>
      <c r="C3382" t="s">
        <v>7924</v>
      </c>
      <c r="D3382" t="s">
        <v>7934</v>
      </c>
      <c r="E3382" s="1">
        <v>45328</v>
      </c>
      <c r="F3382" s="6">
        <v>427.5</v>
      </c>
      <c r="G3382">
        <v>72</v>
      </c>
      <c r="H3382" t="s">
        <v>3</v>
      </c>
      <c r="I3382">
        <f>IF(shipments[[#This Row],[Boxes]]&gt;0,shipments[[#This Row],[Amount]]/shipments[[#This Row],[Boxes]],"NA")</f>
        <v>5.9375</v>
      </c>
      <c r="J3382" t="str">
        <f>IF(shipments[[#This Row],[Order_Status]] = "Delivered","Yes","No")</f>
        <v>Yes</v>
      </c>
      <c r="K3382" t="str">
        <f>TEXT(shipments[[#This Row],[Shipdate]],"MMMM")</f>
        <v>February</v>
      </c>
      <c r="L3382">
        <f>YEAR(shipments[[#This Row],[Shipdate]])</f>
        <v>2024</v>
      </c>
    </row>
    <row r="3383" spans="1:12" x14ac:dyDescent="0.3">
      <c r="A3383" t="s">
        <v>3387</v>
      </c>
      <c r="B3383" t="s">
        <v>7952</v>
      </c>
      <c r="C3383" t="s">
        <v>7924</v>
      </c>
      <c r="D3383" t="s">
        <v>7938</v>
      </c>
      <c r="E3383" s="1">
        <v>45180</v>
      </c>
      <c r="F3383" s="6">
        <v>200.25</v>
      </c>
      <c r="G3383">
        <v>29</v>
      </c>
      <c r="H3383" t="s">
        <v>3</v>
      </c>
      <c r="I3383">
        <f>IF(shipments[[#This Row],[Boxes]]&gt;0,shipments[[#This Row],[Amount]]/shipments[[#This Row],[Boxes]],"NA")</f>
        <v>6.9051724137931032</v>
      </c>
      <c r="J3383" t="str">
        <f>IF(shipments[[#This Row],[Order_Status]] = "Delivered","Yes","No")</f>
        <v>Yes</v>
      </c>
      <c r="K3383" t="str">
        <f>TEXT(shipments[[#This Row],[Shipdate]],"MMMM")</f>
        <v>September</v>
      </c>
      <c r="L3383">
        <f>YEAR(shipments[[#This Row],[Shipdate]])</f>
        <v>2023</v>
      </c>
    </row>
    <row r="3384" spans="1:12" x14ac:dyDescent="0.3">
      <c r="A3384" t="s">
        <v>3388</v>
      </c>
      <c r="B3384" t="s">
        <v>7952</v>
      </c>
      <c r="C3384" t="s">
        <v>7925</v>
      </c>
      <c r="D3384" t="s">
        <v>7934</v>
      </c>
      <c r="E3384" s="1">
        <v>45233</v>
      </c>
      <c r="F3384" s="6">
        <v>3316.5</v>
      </c>
      <c r="G3384">
        <v>185</v>
      </c>
      <c r="H3384" t="s">
        <v>3</v>
      </c>
      <c r="I3384">
        <f>IF(shipments[[#This Row],[Boxes]]&gt;0,shipments[[#This Row],[Amount]]/shipments[[#This Row],[Boxes]],"NA")</f>
        <v>17.927027027027027</v>
      </c>
      <c r="J3384" t="str">
        <f>IF(shipments[[#This Row],[Order_Status]] = "Delivered","Yes","No")</f>
        <v>Yes</v>
      </c>
      <c r="K3384" t="str">
        <f>TEXT(shipments[[#This Row],[Shipdate]],"MMMM")</f>
        <v>November</v>
      </c>
      <c r="L3384">
        <f>YEAR(shipments[[#This Row],[Shipdate]])</f>
        <v>2023</v>
      </c>
    </row>
    <row r="3385" spans="1:12" x14ac:dyDescent="0.3">
      <c r="A3385" t="s">
        <v>3389</v>
      </c>
      <c r="B3385" t="s">
        <v>7952</v>
      </c>
      <c r="C3385" t="s">
        <v>7925</v>
      </c>
      <c r="D3385" t="s">
        <v>7939</v>
      </c>
      <c r="E3385" s="1">
        <v>44965</v>
      </c>
      <c r="F3385" s="6">
        <v>6880.5</v>
      </c>
      <c r="G3385">
        <v>492</v>
      </c>
      <c r="H3385" t="s">
        <v>3</v>
      </c>
      <c r="I3385">
        <f>IF(shipments[[#This Row],[Boxes]]&gt;0,shipments[[#This Row],[Amount]]/shipments[[#This Row],[Boxes]],"NA")</f>
        <v>13.984756097560975</v>
      </c>
      <c r="J3385" t="str">
        <f>IF(shipments[[#This Row],[Order_Status]] = "Delivered","Yes","No")</f>
        <v>Yes</v>
      </c>
      <c r="K3385" t="str">
        <f>TEXT(shipments[[#This Row],[Shipdate]],"MMMM")</f>
        <v>February</v>
      </c>
      <c r="L3385">
        <f>YEAR(shipments[[#This Row],[Shipdate]])</f>
        <v>2023</v>
      </c>
    </row>
    <row r="3386" spans="1:12" x14ac:dyDescent="0.3">
      <c r="A3386" t="s">
        <v>3390</v>
      </c>
      <c r="B3386" t="s">
        <v>7952</v>
      </c>
      <c r="C3386" t="s">
        <v>7925</v>
      </c>
      <c r="D3386" t="s">
        <v>7934</v>
      </c>
      <c r="E3386" s="1">
        <v>45331</v>
      </c>
      <c r="F3386" s="6">
        <v>3498.75</v>
      </c>
      <c r="G3386">
        <v>234</v>
      </c>
      <c r="H3386" t="s">
        <v>3</v>
      </c>
      <c r="I3386">
        <f>IF(shipments[[#This Row],[Boxes]]&gt;0,shipments[[#This Row],[Amount]]/shipments[[#This Row],[Boxes]],"NA")</f>
        <v>14.951923076923077</v>
      </c>
      <c r="J3386" t="str">
        <f>IF(shipments[[#This Row],[Order_Status]] = "Delivered","Yes","No")</f>
        <v>Yes</v>
      </c>
      <c r="K3386" t="str">
        <f>TEXT(shipments[[#This Row],[Shipdate]],"MMMM")</f>
        <v>February</v>
      </c>
      <c r="L3386">
        <f>YEAR(shipments[[#This Row],[Shipdate]])</f>
        <v>2024</v>
      </c>
    </row>
    <row r="3387" spans="1:12" x14ac:dyDescent="0.3">
      <c r="A3387" t="s">
        <v>3391</v>
      </c>
      <c r="B3387" t="s">
        <v>7952</v>
      </c>
      <c r="C3387" t="s">
        <v>7925</v>
      </c>
      <c r="D3387" t="s">
        <v>7934</v>
      </c>
      <c r="E3387" s="1">
        <v>45467</v>
      </c>
      <c r="F3387" s="6">
        <v>6068.25</v>
      </c>
      <c r="G3387">
        <v>380</v>
      </c>
      <c r="H3387" t="s">
        <v>3</v>
      </c>
      <c r="I3387">
        <f>IF(shipments[[#This Row],[Boxes]]&gt;0,shipments[[#This Row],[Amount]]/shipments[[#This Row],[Boxes]],"NA")</f>
        <v>15.969078947368422</v>
      </c>
      <c r="J3387" t="str">
        <f>IF(shipments[[#This Row],[Order_Status]] = "Delivered","Yes","No")</f>
        <v>Yes</v>
      </c>
      <c r="K3387" t="str">
        <f>TEXT(shipments[[#This Row],[Shipdate]],"MMMM")</f>
        <v>June</v>
      </c>
      <c r="L3387">
        <f>YEAR(shipments[[#This Row],[Shipdate]])</f>
        <v>2024</v>
      </c>
    </row>
    <row r="3388" spans="1:12" x14ac:dyDescent="0.3">
      <c r="A3388" t="s">
        <v>3392</v>
      </c>
      <c r="B3388" t="s">
        <v>7952</v>
      </c>
      <c r="C3388" t="s">
        <v>7925</v>
      </c>
      <c r="D3388" t="s">
        <v>7934</v>
      </c>
      <c r="E3388" s="1">
        <v>45077</v>
      </c>
      <c r="F3388" s="6">
        <v>5982.75</v>
      </c>
      <c r="G3388">
        <v>428</v>
      </c>
      <c r="H3388" t="s">
        <v>3</v>
      </c>
      <c r="I3388">
        <f>IF(shipments[[#This Row],[Boxes]]&gt;0,shipments[[#This Row],[Amount]]/shipments[[#This Row],[Boxes]],"NA")</f>
        <v>13.978387850467289</v>
      </c>
      <c r="J3388" t="str">
        <f>IF(shipments[[#This Row],[Order_Status]] = "Delivered","Yes","No")</f>
        <v>Yes</v>
      </c>
      <c r="K3388" t="str">
        <f>TEXT(shipments[[#This Row],[Shipdate]],"MMMM")</f>
        <v>May</v>
      </c>
      <c r="L3388">
        <f>YEAR(shipments[[#This Row],[Shipdate]])</f>
        <v>2023</v>
      </c>
    </row>
    <row r="3389" spans="1:12" x14ac:dyDescent="0.3">
      <c r="A3389" t="s">
        <v>3393</v>
      </c>
      <c r="B3389" t="s">
        <v>7952</v>
      </c>
      <c r="C3389" t="s">
        <v>7925</v>
      </c>
      <c r="D3389" t="s">
        <v>7939</v>
      </c>
      <c r="E3389" s="1">
        <v>45471</v>
      </c>
      <c r="F3389" s="6">
        <v>4821.75</v>
      </c>
      <c r="G3389">
        <v>284</v>
      </c>
      <c r="H3389" t="s">
        <v>3</v>
      </c>
      <c r="I3389">
        <f>IF(shipments[[#This Row],[Boxes]]&gt;0,shipments[[#This Row],[Amount]]/shipments[[#This Row],[Boxes]],"NA")</f>
        <v>16.97799295774648</v>
      </c>
      <c r="J3389" t="str">
        <f>IF(shipments[[#This Row],[Order_Status]] = "Delivered","Yes","No")</f>
        <v>Yes</v>
      </c>
      <c r="K3389" t="str">
        <f>TEXT(shipments[[#This Row],[Shipdate]],"MMMM")</f>
        <v>June</v>
      </c>
      <c r="L3389">
        <f>YEAR(shipments[[#This Row],[Shipdate]])</f>
        <v>2024</v>
      </c>
    </row>
    <row r="3390" spans="1:12" x14ac:dyDescent="0.3">
      <c r="A3390" t="s">
        <v>3394</v>
      </c>
      <c r="B3390" t="s">
        <v>7952</v>
      </c>
      <c r="C3390" t="s">
        <v>7926</v>
      </c>
      <c r="D3390" t="s">
        <v>7938</v>
      </c>
      <c r="E3390" s="1">
        <v>45006</v>
      </c>
      <c r="F3390" s="6">
        <v>769.5</v>
      </c>
      <c r="G3390">
        <v>43</v>
      </c>
      <c r="H3390" t="s">
        <v>3</v>
      </c>
      <c r="I3390">
        <f>IF(shipments[[#This Row],[Boxes]]&gt;0,shipments[[#This Row],[Amount]]/shipments[[#This Row],[Boxes]],"NA")</f>
        <v>17.895348837209301</v>
      </c>
      <c r="J3390" t="str">
        <f>IF(shipments[[#This Row],[Order_Status]] = "Delivered","Yes","No")</f>
        <v>Yes</v>
      </c>
      <c r="K3390" t="str">
        <f>TEXT(shipments[[#This Row],[Shipdate]],"MMMM")</f>
        <v>March</v>
      </c>
      <c r="L3390">
        <f>YEAR(shipments[[#This Row],[Shipdate]])</f>
        <v>2023</v>
      </c>
    </row>
    <row r="3391" spans="1:12" x14ac:dyDescent="0.3">
      <c r="A3391" s="21" t="s">
        <v>3395</v>
      </c>
      <c r="B3391" s="21" t="s">
        <v>7952</v>
      </c>
      <c r="C3391" s="21" t="s">
        <v>7926</v>
      </c>
      <c r="D3391" s="21" t="s">
        <v>7939</v>
      </c>
      <c r="E3391" s="22">
        <v>45483</v>
      </c>
      <c r="F3391" s="23">
        <v>3811.5</v>
      </c>
      <c r="G3391" s="21">
        <v>225</v>
      </c>
      <c r="H3391" s="21" t="s">
        <v>9</v>
      </c>
      <c r="I3391" s="21">
        <f>IF(shipments[[#This Row],[Boxes]]&gt;0,shipments[[#This Row],[Amount]]/shipments[[#This Row],[Boxes]],"NA")</f>
        <v>16.940000000000001</v>
      </c>
      <c r="J3391" s="21" t="str">
        <f>IF(shipments[[#This Row],[Order_Status]] = "Delivered","Yes","No")</f>
        <v>No</v>
      </c>
      <c r="K3391" s="21" t="str">
        <f>TEXT(shipments[[#This Row],[Shipdate]],"MMMM")</f>
        <v>July</v>
      </c>
      <c r="L3391" s="21">
        <f>YEAR(shipments[[#This Row],[Shipdate]])</f>
        <v>2024</v>
      </c>
    </row>
    <row r="3392" spans="1:12" x14ac:dyDescent="0.3">
      <c r="A3392" t="s">
        <v>3396</v>
      </c>
      <c r="B3392" t="s">
        <v>7952</v>
      </c>
      <c r="C3392" t="s">
        <v>7927</v>
      </c>
      <c r="D3392" t="s">
        <v>7937</v>
      </c>
      <c r="E3392" s="1">
        <v>44980</v>
      </c>
      <c r="F3392" s="6">
        <v>4880.25</v>
      </c>
      <c r="G3392">
        <v>288</v>
      </c>
      <c r="H3392" t="s">
        <v>3</v>
      </c>
      <c r="I3392">
        <f>IF(shipments[[#This Row],[Boxes]]&gt;0,shipments[[#This Row],[Amount]]/shipments[[#This Row],[Boxes]],"NA")</f>
        <v>16.9453125</v>
      </c>
      <c r="J3392" t="str">
        <f>IF(shipments[[#This Row],[Order_Status]] = "Delivered","Yes","No")</f>
        <v>Yes</v>
      </c>
      <c r="K3392" t="str">
        <f>TEXT(shipments[[#This Row],[Shipdate]],"MMMM")</f>
        <v>February</v>
      </c>
      <c r="L3392">
        <f>YEAR(shipments[[#This Row],[Shipdate]])</f>
        <v>2023</v>
      </c>
    </row>
    <row r="3393" spans="1:12" x14ac:dyDescent="0.3">
      <c r="A3393" t="s">
        <v>3397</v>
      </c>
      <c r="B3393" t="s">
        <v>7952</v>
      </c>
      <c r="C3393" t="s">
        <v>7927</v>
      </c>
      <c r="D3393" t="s">
        <v>7935</v>
      </c>
      <c r="E3393" s="1">
        <v>45166</v>
      </c>
      <c r="F3393" s="6">
        <v>9315</v>
      </c>
      <c r="G3393">
        <v>518</v>
      </c>
      <c r="H3393" t="s">
        <v>3</v>
      </c>
      <c r="I3393">
        <f>IF(shipments[[#This Row],[Boxes]]&gt;0,shipments[[#This Row],[Amount]]/shipments[[#This Row],[Boxes]],"NA")</f>
        <v>17.982625482625483</v>
      </c>
      <c r="J3393" t="str">
        <f>IF(shipments[[#This Row],[Order_Status]] = "Delivered","Yes","No")</f>
        <v>Yes</v>
      </c>
      <c r="K3393" t="str">
        <f>TEXT(shipments[[#This Row],[Shipdate]],"MMMM")</f>
        <v>August</v>
      </c>
      <c r="L3393">
        <f>YEAR(shipments[[#This Row],[Shipdate]])</f>
        <v>2023</v>
      </c>
    </row>
    <row r="3394" spans="1:12" x14ac:dyDescent="0.3">
      <c r="A3394" t="s">
        <v>3398</v>
      </c>
      <c r="B3394" t="s">
        <v>7952</v>
      </c>
      <c r="C3394" t="s">
        <v>7927</v>
      </c>
      <c r="D3394" t="s">
        <v>7937</v>
      </c>
      <c r="E3394" s="1">
        <v>45135</v>
      </c>
      <c r="F3394" s="6">
        <v>6097.5</v>
      </c>
      <c r="G3394">
        <v>382</v>
      </c>
      <c r="H3394" t="s">
        <v>3</v>
      </c>
      <c r="I3394">
        <f>IF(shipments[[#This Row],[Boxes]]&gt;0,shipments[[#This Row],[Amount]]/shipments[[#This Row],[Boxes]],"NA")</f>
        <v>15.962041884816754</v>
      </c>
      <c r="J3394" t="str">
        <f>IF(shipments[[#This Row],[Order_Status]] = "Delivered","Yes","No")</f>
        <v>Yes</v>
      </c>
      <c r="K3394" t="str">
        <f>TEXT(shipments[[#This Row],[Shipdate]],"MMMM")</f>
        <v>July</v>
      </c>
      <c r="L3394">
        <f>YEAR(shipments[[#This Row],[Shipdate]])</f>
        <v>2023</v>
      </c>
    </row>
    <row r="3395" spans="1:12" x14ac:dyDescent="0.3">
      <c r="A3395" t="s">
        <v>3399</v>
      </c>
      <c r="B3395" t="s">
        <v>7952</v>
      </c>
      <c r="C3395" t="s">
        <v>7927</v>
      </c>
      <c r="D3395" t="s">
        <v>7938</v>
      </c>
      <c r="E3395" s="1">
        <v>45065</v>
      </c>
      <c r="F3395" s="6">
        <v>4743</v>
      </c>
      <c r="G3395">
        <v>317</v>
      </c>
      <c r="H3395" t="s">
        <v>3</v>
      </c>
      <c r="I3395">
        <f>IF(shipments[[#This Row],[Boxes]]&gt;0,shipments[[#This Row],[Amount]]/shipments[[#This Row],[Boxes]],"NA")</f>
        <v>14.962145110410095</v>
      </c>
      <c r="J3395" t="str">
        <f>IF(shipments[[#This Row],[Order_Status]] = "Delivered","Yes","No")</f>
        <v>Yes</v>
      </c>
      <c r="K3395" t="str">
        <f>TEXT(shipments[[#This Row],[Shipdate]],"MMMM")</f>
        <v>May</v>
      </c>
      <c r="L3395">
        <f>YEAR(shipments[[#This Row],[Shipdate]])</f>
        <v>2023</v>
      </c>
    </row>
    <row r="3396" spans="1:12" x14ac:dyDescent="0.3">
      <c r="A3396" t="s">
        <v>3400</v>
      </c>
      <c r="B3396" t="s">
        <v>7952</v>
      </c>
      <c r="C3396" t="s">
        <v>7927</v>
      </c>
      <c r="D3396" t="s">
        <v>7934</v>
      </c>
      <c r="E3396" s="1">
        <v>45317</v>
      </c>
      <c r="F3396" s="6">
        <v>9549</v>
      </c>
      <c r="G3396">
        <v>683</v>
      </c>
      <c r="H3396" t="s">
        <v>3</v>
      </c>
      <c r="I3396">
        <f>IF(shipments[[#This Row],[Boxes]]&gt;0,shipments[[#This Row],[Amount]]/shipments[[#This Row],[Boxes]],"NA")</f>
        <v>13.980966325036603</v>
      </c>
      <c r="J3396" t="str">
        <f>IF(shipments[[#This Row],[Order_Status]] = "Delivered","Yes","No")</f>
        <v>Yes</v>
      </c>
      <c r="K3396" t="str">
        <f>TEXT(shipments[[#This Row],[Shipdate]],"MMMM")</f>
        <v>January</v>
      </c>
      <c r="L3396">
        <f>YEAR(shipments[[#This Row],[Shipdate]])</f>
        <v>2024</v>
      </c>
    </row>
    <row r="3397" spans="1:12" x14ac:dyDescent="0.3">
      <c r="A3397" t="s">
        <v>3401</v>
      </c>
      <c r="B3397" t="s">
        <v>7952</v>
      </c>
      <c r="C3397" t="s">
        <v>7927</v>
      </c>
      <c r="D3397" t="s">
        <v>7939</v>
      </c>
      <c r="E3397" s="1">
        <v>45237</v>
      </c>
      <c r="F3397" s="6">
        <v>2616.75</v>
      </c>
      <c r="G3397">
        <v>175</v>
      </c>
      <c r="H3397" t="s">
        <v>3</v>
      </c>
      <c r="I3397">
        <f>IF(shipments[[#This Row],[Boxes]]&gt;0,shipments[[#This Row],[Amount]]/shipments[[#This Row],[Boxes]],"NA")</f>
        <v>14.952857142857143</v>
      </c>
      <c r="J3397" t="str">
        <f>IF(shipments[[#This Row],[Order_Status]] = "Delivered","Yes","No")</f>
        <v>Yes</v>
      </c>
      <c r="K3397" t="str">
        <f>TEXT(shipments[[#This Row],[Shipdate]],"MMMM")</f>
        <v>November</v>
      </c>
      <c r="L3397">
        <f>YEAR(shipments[[#This Row],[Shipdate]])</f>
        <v>2023</v>
      </c>
    </row>
    <row r="3398" spans="1:12" x14ac:dyDescent="0.3">
      <c r="A3398" t="s">
        <v>3402</v>
      </c>
      <c r="B3398" t="s">
        <v>7952</v>
      </c>
      <c r="C3398" t="s">
        <v>7928</v>
      </c>
      <c r="D3398" t="s">
        <v>7937</v>
      </c>
      <c r="E3398" s="1">
        <v>45330</v>
      </c>
      <c r="F3398" s="6">
        <v>4979.25</v>
      </c>
      <c r="G3398">
        <v>498</v>
      </c>
      <c r="H3398" t="s">
        <v>3</v>
      </c>
      <c r="I3398">
        <f>IF(shipments[[#This Row],[Boxes]]&gt;0,shipments[[#This Row],[Amount]]/shipments[[#This Row],[Boxes]],"NA")</f>
        <v>9.9984939759036138</v>
      </c>
      <c r="J3398" t="str">
        <f>IF(shipments[[#This Row],[Order_Status]] = "Delivered","Yes","No")</f>
        <v>Yes</v>
      </c>
      <c r="K3398" t="str">
        <f>TEXT(shipments[[#This Row],[Shipdate]],"MMMM")</f>
        <v>February</v>
      </c>
      <c r="L3398">
        <f>YEAR(shipments[[#This Row],[Shipdate]])</f>
        <v>2024</v>
      </c>
    </row>
    <row r="3399" spans="1:12" x14ac:dyDescent="0.3">
      <c r="A3399" t="s">
        <v>3403</v>
      </c>
      <c r="B3399" t="s">
        <v>7952</v>
      </c>
      <c r="C3399" t="s">
        <v>7928</v>
      </c>
      <c r="D3399" t="s">
        <v>7934</v>
      </c>
      <c r="E3399" s="1">
        <v>45343</v>
      </c>
      <c r="F3399" s="6">
        <v>9751.5</v>
      </c>
      <c r="G3399">
        <v>887</v>
      </c>
      <c r="H3399" t="s">
        <v>3</v>
      </c>
      <c r="I3399">
        <f>IF(shipments[[#This Row],[Boxes]]&gt;0,shipments[[#This Row],[Amount]]/shipments[[#This Row],[Boxes]],"NA")</f>
        <v>10.99379932356257</v>
      </c>
      <c r="J3399" t="str">
        <f>IF(shipments[[#This Row],[Order_Status]] = "Delivered","Yes","No")</f>
        <v>Yes</v>
      </c>
      <c r="K3399" t="str">
        <f>TEXT(shipments[[#This Row],[Shipdate]],"MMMM")</f>
        <v>February</v>
      </c>
      <c r="L3399">
        <f>YEAR(shipments[[#This Row],[Shipdate]])</f>
        <v>2024</v>
      </c>
    </row>
    <row r="3400" spans="1:12" x14ac:dyDescent="0.3">
      <c r="A3400" s="21" t="s">
        <v>3404</v>
      </c>
      <c r="B3400" s="21" t="s">
        <v>7952</v>
      </c>
      <c r="C3400" s="21" t="s">
        <v>7928</v>
      </c>
      <c r="D3400" s="21" t="s">
        <v>7935</v>
      </c>
      <c r="E3400" s="22">
        <v>45488</v>
      </c>
      <c r="F3400" s="23">
        <v>2830.5</v>
      </c>
      <c r="G3400" s="21">
        <v>405</v>
      </c>
      <c r="H3400" s="21" t="s">
        <v>9</v>
      </c>
      <c r="I3400" s="21">
        <f>IF(shipments[[#This Row],[Boxes]]&gt;0,shipments[[#This Row],[Amount]]/shipments[[#This Row],[Boxes]],"NA")</f>
        <v>6.9888888888888889</v>
      </c>
      <c r="J3400" s="21" t="str">
        <f>IF(shipments[[#This Row],[Order_Status]] = "Delivered","Yes","No")</f>
        <v>No</v>
      </c>
      <c r="K3400" s="21" t="str">
        <f>TEXT(shipments[[#This Row],[Shipdate]],"MMMM")</f>
        <v>July</v>
      </c>
      <c r="L3400" s="21">
        <f>YEAR(shipments[[#This Row],[Shipdate]])</f>
        <v>2024</v>
      </c>
    </row>
    <row r="3401" spans="1:12" x14ac:dyDescent="0.3">
      <c r="A3401" t="s">
        <v>3405</v>
      </c>
      <c r="B3401" t="s">
        <v>7952</v>
      </c>
      <c r="C3401" t="s">
        <v>7928</v>
      </c>
      <c r="D3401" t="s">
        <v>7936</v>
      </c>
      <c r="E3401" s="1">
        <v>45005</v>
      </c>
      <c r="F3401" s="6">
        <v>4277.25</v>
      </c>
      <c r="G3401">
        <v>389</v>
      </c>
      <c r="H3401" t="s">
        <v>3</v>
      </c>
      <c r="I3401">
        <f>IF(shipments[[#This Row],[Boxes]]&gt;0,shipments[[#This Row],[Amount]]/shipments[[#This Row],[Boxes]],"NA")</f>
        <v>10.995501285347043</v>
      </c>
      <c r="J3401" t="str">
        <f>IF(shipments[[#This Row],[Order_Status]] = "Delivered","Yes","No")</f>
        <v>Yes</v>
      </c>
      <c r="K3401" t="str">
        <f>TEXT(shipments[[#This Row],[Shipdate]],"MMMM")</f>
        <v>March</v>
      </c>
      <c r="L3401">
        <f>YEAR(shipments[[#This Row],[Shipdate]])</f>
        <v>2023</v>
      </c>
    </row>
    <row r="3402" spans="1:12" x14ac:dyDescent="0.3">
      <c r="A3402" t="s">
        <v>3406</v>
      </c>
      <c r="B3402" t="s">
        <v>7952</v>
      </c>
      <c r="C3402" t="s">
        <v>7929</v>
      </c>
      <c r="D3402" t="s">
        <v>7934</v>
      </c>
      <c r="E3402" s="1">
        <v>45216</v>
      </c>
      <c r="F3402" s="6">
        <v>20234.25</v>
      </c>
      <c r="G3402">
        <v>2024</v>
      </c>
      <c r="H3402" t="s">
        <v>3</v>
      </c>
      <c r="I3402">
        <f>IF(shipments[[#This Row],[Boxes]]&gt;0,shipments[[#This Row],[Amount]]/shipments[[#This Row],[Boxes]],"NA")</f>
        <v>9.9971590909090917</v>
      </c>
      <c r="J3402" t="str">
        <f>IF(shipments[[#This Row],[Order_Status]] = "Delivered","Yes","No")</f>
        <v>Yes</v>
      </c>
      <c r="K3402" t="str">
        <f>TEXT(shipments[[#This Row],[Shipdate]],"MMMM")</f>
        <v>October</v>
      </c>
      <c r="L3402">
        <f>YEAR(shipments[[#This Row],[Shipdate]])</f>
        <v>2023</v>
      </c>
    </row>
    <row r="3403" spans="1:12" x14ac:dyDescent="0.3">
      <c r="A3403" t="s">
        <v>3407</v>
      </c>
      <c r="B3403" t="s">
        <v>7952</v>
      </c>
      <c r="C3403" t="s">
        <v>7929</v>
      </c>
      <c r="D3403" t="s">
        <v>7939</v>
      </c>
      <c r="E3403" s="1">
        <v>45169</v>
      </c>
      <c r="F3403" s="6">
        <v>6815.25</v>
      </c>
      <c r="G3403">
        <v>758</v>
      </c>
      <c r="H3403" t="s">
        <v>3</v>
      </c>
      <c r="I3403">
        <f>IF(shipments[[#This Row],[Boxes]]&gt;0,shipments[[#This Row],[Amount]]/shipments[[#This Row],[Boxes]],"NA")</f>
        <v>8.9910949868073882</v>
      </c>
      <c r="J3403" t="str">
        <f>IF(shipments[[#This Row],[Order_Status]] = "Delivered","Yes","No")</f>
        <v>Yes</v>
      </c>
      <c r="K3403" t="str">
        <f>TEXT(shipments[[#This Row],[Shipdate]],"MMMM")</f>
        <v>August</v>
      </c>
      <c r="L3403">
        <f>YEAR(shipments[[#This Row],[Shipdate]])</f>
        <v>2023</v>
      </c>
    </row>
    <row r="3404" spans="1:12" x14ac:dyDescent="0.3">
      <c r="A3404" t="s">
        <v>3408</v>
      </c>
      <c r="B3404" t="s">
        <v>7952</v>
      </c>
      <c r="C3404" t="s">
        <v>7929</v>
      </c>
      <c r="D3404" t="s">
        <v>7934</v>
      </c>
      <c r="E3404" s="1">
        <v>45065</v>
      </c>
      <c r="F3404" s="6">
        <v>9672.75</v>
      </c>
      <c r="G3404">
        <v>880</v>
      </c>
      <c r="H3404" t="s">
        <v>3</v>
      </c>
      <c r="I3404">
        <f>IF(shipments[[#This Row],[Boxes]]&gt;0,shipments[[#This Row],[Amount]]/shipments[[#This Row],[Boxes]],"NA")</f>
        <v>10.991761363636364</v>
      </c>
      <c r="J3404" t="str">
        <f>IF(shipments[[#This Row],[Order_Status]] = "Delivered","Yes","No")</f>
        <v>Yes</v>
      </c>
      <c r="K3404" t="str">
        <f>TEXT(shipments[[#This Row],[Shipdate]],"MMMM")</f>
        <v>May</v>
      </c>
      <c r="L3404">
        <f>YEAR(shipments[[#This Row],[Shipdate]])</f>
        <v>2023</v>
      </c>
    </row>
    <row r="3405" spans="1:12" x14ac:dyDescent="0.3">
      <c r="A3405" t="s">
        <v>3409</v>
      </c>
      <c r="B3405" t="s">
        <v>7952</v>
      </c>
      <c r="C3405" t="s">
        <v>7931</v>
      </c>
      <c r="D3405" t="s">
        <v>7934</v>
      </c>
      <c r="E3405" s="1">
        <v>45139</v>
      </c>
      <c r="F3405" s="6">
        <v>1435.5</v>
      </c>
      <c r="G3405">
        <v>160</v>
      </c>
      <c r="H3405" t="s">
        <v>3</v>
      </c>
      <c r="I3405">
        <f>IF(shipments[[#This Row],[Boxes]]&gt;0,shipments[[#This Row],[Amount]]/shipments[[#This Row],[Boxes]],"NA")</f>
        <v>8.9718750000000007</v>
      </c>
      <c r="J3405" t="str">
        <f>IF(shipments[[#This Row],[Order_Status]] = "Delivered","Yes","No")</f>
        <v>Yes</v>
      </c>
      <c r="K3405" t="str">
        <f>TEXT(shipments[[#This Row],[Shipdate]],"MMMM")</f>
        <v>August</v>
      </c>
      <c r="L3405">
        <f>YEAR(shipments[[#This Row],[Shipdate]])</f>
        <v>2023</v>
      </c>
    </row>
    <row r="3406" spans="1:12" x14ac:dyDescent="0.3">
      <c r="A3406" t="s">
        <v>3410</v>
      </c>
      <c r="B3406" t="s">
        <v>7952</v>
      </c>
      <c r="C3406" t="s">
        <v>7931</v>
      </c>
      <c r="D3406" t="s">
        <v>7937</v>
      </c>
      <c r="E3406" s="1">
        <v>45117</v>
      </c>
      <c r="F3406" s="6">
        <v>1503</v>
      </c>
      <c r="G3406">
        <v>126</v>
      </c>
      <c r="H3406" t="s">
        <v>3</v>
      </c>
      <c r="I3406">
        <f>IF(shipments[[#This Row],[Boxes]]&gt;0,shipments[[#This Row],[Amount]]/shipments[[#This Row],[Boxes]],"NA")</f>
        <v>11.928571428571429</v>
      </c>
      <c r="J3406" t="str">
        <f>IF(shipments[[#This Row],[Order_Status]] = "Delivered","Yes","No")</f>
        <v>Yes</v>
      </c>
      <c r="K3406" t="str">
        <f>TEXT(shipments[[#This Row],[Shipdate]],"MMMM")</f>
        <v>July</v>
      </c>
      <c r="L3406">
        <f>YEAR(shipments[[#This Row],[Shipdate]])</f>
        <v>2023</v>
      </c>
    </row>
    <row r="3407" spans="1:12" x14ac:dyDescent="0.3">
      <c r="A3407" t="s">
        <v>3411</v>
      </c>
      <c r="B3407" t="s">
        <v>7952</v>
      </c>
      <c r="C3407" t="s">
        <v>7931</v>
      </c>
      <c r="D3407" t="s">
        <v>7938</v>
      </c>
      <c r="E3407" s="1">
        <v>45272</v>
      </c>
      <c r="F3407" s="6">
        <v>353.25</v>
      </c>
      <c r="G3407">
        <v>36</v>
      </c>
      <c r="H3407" t="s">
        <v>3</v>
      </c>
      <c r="I3407">
        <f>IF(shipments[[#This Row],[Boxes]]&gt;0,shipments[[#This Row],[Amount]]/shipments[[#This Row],[Boxes]],"NA")</f>
        <v>9.8125</v>
      </c>
      <c r="J3407" t="str">
        <f>IF(shipments[[#This Row],[Order_Status]] = "Delivered","Yes","No")</f>
        <v>Yes</v>
      </c>
      <c r="K3407" t="str">
        <f>TEXT(shipments[[#This Row],[Shipdate]],"MMMM")</f>
        <v>December</v>
      </c>
      <c r="L3407">
        <f>YEAR(shipments[[#This Row],[Shipdate]])</f>
        <v>2023</v>
      </c>
    </row>
    <row r="3408" spans="1:12" x14ac:dyDescent="0.3">
      <c r="A3408" t="s">
        <v>3412</v>
      </c>
      <c r="B3408" t="s">
        <v>7952</v>
      </c>
      <c r="C3408" t="s">
        <v>7932</v>
      </c>
      <c r="D3408" t="s">
        <v>7934</v>
      </c>
      <c r="E3408" s="1">
        <v>45056</v>
      </c>
      <c r="F3408" s="6">
        <v>1197</v>
      </c>
      <c r="G3408">
        <v>171</v>
      </c>
      <c r="H3408" t="s">
        <v>3</v>
      </c>
      <c r="I3408">
        <f>IF(shipments[[#This Row],[Boxes]]&gt;0,shipments[[#This Row],[Amount]]/shipments[[#This Row],[Boxes]],"NA")</f>
        <v>7</v>
      </c>
      <c r="J3408" t="str">
        <f>IF(shipments[[#This Row],[Order_Status]] = "Delivered","Yes","No")</f>
        <v>Yes</v>
      </c>
      <c r="K3408" t="str">
        <f>TEXT(shipments[[#This Row],[Shipdate]],"MMMM")</f>
        <v>May</v>
      </c>
      <c r="L3408">
        <f>YEAR(shipments[[#This Row],[Shipdate]])</f>
        <v>2023</v>
      </c>
    </row>
    <row r="3409" spans="1:12" x14ac:dyDescent="0.3">
      <c r="A3409" t="s">
        <v>3413</v>
      </c>
      <c r="B3409" t="s">
        <v>7952</v>
      </c>
      <c r="C3409" t="s">
        <v>7932</v>
      </c>
      <c r="D3409" t="s">
        <v>7938</v>
      </c>
      <c r="E3409" s="1">
        <v>45203</v>
      </c>
      <c r="F3409" s="6">
        <v>3546</v>
      </c>
      <c r="G3409">
        <v>394</v>
      </c>
      <c r="H3409" t="s">
        <v>3</v>
      </c>
      <c r="I3409">
        <f>IF(shipments[[#This Row],[Boxes]]&gt;0,shipments[[#This Row],[Amount]]/shipments[[#This Row],[Boxes]],"NA")</f>
        <v>9</v>
      </c>
      <c r="J3409" t="str">
        <f>IF(shipments[[#This Row],[Order_Status]] = "Delivered","Yes","No")</f>
        <v>Yes</v>
      </c>
      <c r="K3409" t="str">
        <f>TEXT(shipments[[#This Row],[Shipdate]],"MMMM")</f>
        <v>October</v>
      </c>
      <c r="L3409">
        <f>YEAR(shipments[[#This Row],[Shipdate]])</f>
        <v>2023</v>
      </c>
    </row>
    <row r="3410" spans="1:12" x14ac:dyDescent="0.3">
      <c r="A3410" s="21" t="s">
        <v>3414</v>
      </c>
      <c r="B3410" s="21" t="s">
        <v>7952</v>
      </c>
      <c r="C3410" s="21" t="s">
        <v>7933</v>
      </c>
      <c r="D3410" s="21" t="s">
        <v>7938</v>
      </c>
      <c r="E3410" s="22">
        <v>45478</v>
      </c>
      <c r="F3410" s="23">
        <v>7425</v>
      </c>
      <c r="G3410" s="21">
        <v>391</v>
      </c>
      <c r="H3410" s="21" t="s">
        <v>9</v>
      </c>
      <c r="I3410" s="21">
        <f>IF(shipments[[#This Row],[Boxes]]&gt;0,shipments[[#This Row],[Amount]]/shipments[[#This Row],[Boxes]],"NA")</f>
        <v>18.989769820971865</v>
      </c>
      <c r="J3410" s="21" t="str">
        <f>IF(shipments[[#This Row],[Order_Status]] = "Delivered","Yes","No")</f>
        <v>No</v>
      </c>
      <c r="K3410" s="21" t="str">
        <f>TEXT(shipments[[#This Row],[Shipdate]],"MMMM")</f>
        <v>July</v>
      </c>
      <c r="L3410" s="21">
        <f>YEAR(shipments[[#This Row],[Shipdate]])</f>
        <v>2024</v>
      </c>
    </row>
    <row r="3411" spans="1:12" x14ac:dyDescent="0.3">
      <c r="A3411" t="s">
        <v>3415</v>
      </c>
      <c r="B3411" t="s">
        <v>7952</v>
      </c>
      <c r="C3411" t="s">
        <v>7933</v>
      </c>
      <c r="D3411" t="s">
        <v>7935</v>
      </c>
      <c r="E3411" s="1">
        <v>45323</v>
      </c>
      <c r="F3411" s="6">
        <v>213.75</v>
      </c>
      <c r="G3411">
        <v>11</v>
      </c>
      <c r="H3411" t="s">
        <v>3</v>
      </c>
      <c r="I3411">
        <f>IF(shipments[[#This Row],[Boxes]]&gt;0,shipments[[#This Row],[Amount]]/shipments[[#This Row],[Boxes]],"NA")</f>
        <v>19.431818181818183</v>
      </c>
      <c r="J3411" t="str">
        <f>IF(shipments[[#This Row],[Order_Status]] = "Delivered","Yes","No")</f>
        <v>Yes</v>
      </c>
      <c r="K3411" t="str">
        <f>TEXT(shipments[[#This Row],[Shipdate]],"MMMM")</f>
        <v>February</v>
      </c>
      <c r="L3411">
        <f>YEAR(shipments[[#This Row],[Shipdate]])</f>
        <v>2024</v>
      </c>
    </row>
    <row r="3412" spans="1:12" x14ac:dyDescent="0.3">
      <c r="A3412" t="s">
        <v>3416</v>
      </c>
      <c r="B3412" t="s">
        <v>7952</v>
      </c>
      <c r="C3412" t="s">
        <v>7933</v>
      </c>
      <c r="D3412" t="s">
        <v>7934</v>
      </c>
      <c r="E3412" s="1">
        <v>45404</v>
      </c>
      <c r="F3412" s="6">
        <v>12827.25</v>
      </c>
      <c r="G3412">
        <v>713</v>
      </c>
      <c r="H3412" t="s">
        <v>3</v>
      </c>
      <c r="I3412">
        <f>IF(shipments[[#This Row],[Boxes]]&gt;0,shipments[[#This Row],[Amount]]/shipments[[#This Row],[Boxes]],"NA")</f>
        <v>17.990532959326789</v>
      </c>
      <c r="J3412" t="str">
        <f>IF(shipments[[#This Row],[Order_Status]] = "Delivered","Yes","No")</f>
        <v>Yes</v>
      </c>
      <c r="K3412" t="str">
        <f>TEXT(shipments[[#This Row],[Shipdate]],"MMMM")</f>
        <v>April</v>
      </c>
      <c r="L3412">
        <f>YEAR(shipments[[#This Row],[Shipdate]])</f>
        <v>2024</v>
      </c>
    </row>
    <row r="3413" spans="1:12" x14ac:dyDescent="0.3">
      <c r="A3413" t="s">
        <v>3417</v>
      </c>
      <c r="B3413" t="s">
        <v>7946</v>
      </c>
      <c r="C3413" t="s">
        <v>7912</v>
      </c>
      <c r="D3413" t="s">
        <v>7934</v>
      </c>
      <c r="E3413" s="1">
        <v>45166</v>
      </c>
      <c r="F3413" s="6">
        <v>1743.75</v>
      </c>
      <c r="G3413">
        <v>117</v>
      </c>
      <c r="H3413" t="s">
        <v>3</v>
      </c>
      <c r="I3413">
        <f>IF(shipments[[#This Row],[Boxes]]&gt;0,shipments[[#This Row],[Amount]]/shipments[[#This Row],[Boxes]],"NA")</f>
        <v>14.903846153846153</v>
      </c>
      <c r="J3413" t="str">
        <f>IF(shipments[[#This Row],[Order_Status]] = "Delivered","Yes","No")</f>
        <v>Yes</v>
      </c>
      <c r="K3413" t="str">
        <f>TEXT(shipments[[#This Row],[Shipdate]],"MMMM")</f>
        <v>August</v>
      </c>
      <c r="L3413">
        <f>YEAR(shipments[[#This Row],[Shipdate]])</f>
        <v>2023</v>
      </c>
    </row>
    <row r="3414" spans="1:12" x14ac:dyDescent="0.3">
      <c r="A3414" t="s">
        <v>3418</v>
      </c>
      <c r="B3414" t="s">
        <v>7946</v>
      </c>
      <c r="C3414" t="s">
        <v>7915</v>
      </c>
      <c r="D3414" t="s">
        <v>7934</v>
      </c>
      <c r="E3414" s="1">
        <v>45204</v>
      </c>
      <c r="F3414" s="6">
        <v>11403</v>
      </c>
      <c r="G3414">
        <v>1629</v>
      </c>
      <c r="H3414" t="s">
        <v>3</v>
      </c>
      <c r="I3414">
        <f>IF(shipments[[#This Row],[Boxes]]&gt;0,shipments[[#This Row],[Amount]]/shipments[[#This Row],[Boxes]],"NA")</f>
        <v>7</v>
      </c>
      <c r="J3414" t="str">
        <f>IF(shipments[[#This Row],[Order_Status]] = "Delivered","Yes","No")</f>
        <v>Yes</v>
      </c>
      <c r="K3414" t="str">
        <f>TEXT(shipments[[#This Row],[Shipdate]],"MMMM")</f>
        <v>October</v>
      </c>
      <c r="L3414">
        <f>YEAR(shipments[[#This Row],[Shipdate]])</f>
        <v>2023</v>
      </c>
    </row>
    <row r="3415" spans="1:12" x14ac:dyDescent="0.3">
      <c r="A3415" t="s">
        <v>3419</v>
      </c>
      <c r="B3415" t="s">
        <v>7946</v>
      </c>
      <c r="C3415" t="s">
        <v>7915</v>
      </c>
      <c r="D3415" t="s">
        <v>7938</v>
      </c>
      <c r="E3415" s="1">
        <v>44929</v>
      </c>
      <c r="F3415" s="6">
        <v>9783</v>
      </c>
      <c r="G3415">
        <v>1957</v>
      </c>
      <c r="H3415" t="s">
        <v>3</v>
      </c>
      <c r="I3415">
        <f>IF(shipments[[#This Row],[Boxes]]&gt;0,shipments[[#This Row],[Amount]]/shipments[[#This Row],[Boxes]],"NA")</f>
        <v>4.9989780275932549</v>
      </c>
      <c r="J3415" t="str">
        <f>IF(shipments[[#This Row],[Order_Status]] = "Delivered","Yes","No")</f>
        <v>Yes</v>
      </c>
      <c r="K3415" t="str">
        <f>TEXT(shipments[[#This Row],[Shipdate]],"MMMM")</f>
        <v>January</v>
      </c>
      <c r="L3415">
        <f>YEAR(shipments[[#This Row],[Shipdate]])</f>
        <v>2023</v>
      </c>
    </row>
    <row r="3416" spans="1:12" x14ac:dyDescent="0.3">
      <c r="A3416" t="s">
        <v>3420</v>
      </c>
      <c r="B3416" t="s">
        <v>7946</v>
      </c>
      <c r="C3416" t="s">
        <v>7915</v>
      </c>
      <c r="D3416" t="s">
        <v>7934</v>
      </c>
      <c r="E3416" s="1">
        <v>44958</v>
      </c>
      <c r="F3416" s="6">
        <v>7512.75</v>
      </c>
      <c r="G3416">
        <v>1253</v>
      </c>
      <c r="H3416" t="s">
        <v>3</v>
      </c>
      <c r="I3416">
        <f>IF(shipments[[#This Row],[Boxes]]&gt;0,shipments[[#This Row],[Amount]]/shipments[[#This Row],[Boxes]],"NA")</f>
        <v>5.9958100558659222</v>
      </c>
      <c r="J3416" t="str">
        <f>IF(shipments[[#This Row],[Order_Status]] = "Delivered","Yes","No")</f>
        <v>Yes</v>
      </c>
      <c r="K3416" t="str">
        <f>TEXT(shipments[[#This Row],[Shipdate]],"MMMM")</f>
        <v>February</v>
      </c>
      <c r="L3416">
        <f>YEAR(shipments[[#This Row],[Shipdate]])</f>
        <v>2023</v>
      </c>
    </row>
    <row r="3417" spans="1:12" x14ac:dyDescent="0.3">
      <c r="A3417" t="s">
        <v>3421</v>
      </c>
      <c r="B3417" t="s">
        <v>7946</v>
      </c>
      <c r="C3417" t="s">
        <v>7915</v>
      </c>
      <c r="D3417" t="s">
        <v>7934</v>
      </c>
      <c r="E3417" s="1">
        <v>45175</v>
      </c>
      <c r="F3417" s="6">
        <v>19107</v>
      </c>
      <c r="G3417">
        <v>3185</v>
      </c>
      <c r="H3417" t="s">
        <v>3</v>
      </c>
      <c r="I3417">
        <f>IF(shipments[[#This Row],[Boxes]]&gt;0,shipments[[#This Row],[Amount]]/shipments[[#This Row],[Boxes]],"NA")</f>
        <v>5.9990580847723702</v>
      </c>
      <c r="J3417" t="str">
        <f>IF(shipments[[#This Row],[Order_Status]] = "Delivered","Yes","No")</f>
        <v>Yes</v>
      </c>
      <c r="K3417" t="str">
        <f>TEXT(shipments[[#This Row],[Shipdate]],"MMMM")</f>
        <v>September</v>
      </c>
      <c r="L3417">
        <f>YEAR(shipments[[#This Row],[Shipdate]])</f>
        <v>2023</v>
      </c>
    </row>
    <row r="3418" spans="1:12" x14ac:dyDescent="0.3">
      <c r="A3418" s="21" t="s">
        <v>3422</v>
      </c>
      <c r="B3418" s="21" t="s">
        <v>7946</v>
      </c>
      <c r="C3418" s="21" t="s">
        <v>7915</v>
      </c>
      <c r="D3418" s="21" t="s">
        <v>7938</v>
      </c>
      <c r="E3418" s="22">
        <v>45565</v>
      </c>
      <c r="F3418" s="23">
        <v>2124</v>
      </c>
      <c r="G3418" s="21">
        <v>304</v>
      </c>
      <c r="H3418" s="21" t="s">
        <v>16</v>
      </c>
      <c r="I3418" s="21">
        <f>IF(shipments[[#This Row],[Boxes]]&gt;0,shipments[[#This Row],[Amount]]/shipments[[#This Row],[Boxes]],"NA")</f>
        <v>6.9868421052631575</v>
      </c>
      <c r="J3418" s="21" t="str">
        <f>IF(shipments[[#This Row],[Order_Status]] = "Delivered","Yes","No")</f>
        <v>No</v>
      </c>
      <c r="K3418" s="21" t="str">
        <f>TEXT(shipments[[#This Row],[Shipdate]],"MMMM")</f>
        <v>September</v>
      </c>
      <c r="L3418" s="21">
        <f>YEAR(shipments[[#This Row],[Shipdate]])</f>
        <v>2024</v>
      </c>
    </row>
    <row r="3419" spans="1:12" x14ac:dyDescent="0.3">
      <c r="A3419" t="s">
        <v>3423</v>
      </c>
      <c r="B3419" t="s">
        <v>7946</v>
      </c>
      <c r="C3419" t="s">
        <v>7915</v>
      </c>
      <c r="D3419" t="s">
        <v>7938</v>
      </c>
      <c r="E3419" s="1">
        <v>45212</v>
      </c>
      <c r="F3419" s="6">
        <v>238.5</v>
      </c>
      <c r="G3419">
        <v>48</v>
      </c>
      <c r="H3419" t="s">
        <v>3</v>
      </c>
      <c r="I3419">
        <f>IF(shipments[[#This Row],[Boxes]]&gt;0,shipments[[#This Row],[Amount]]/shipments[[#This Row],[Boxes]],"NA")</f>
        <v>4.96875</v>
      </c>
      <c r="J3419" t="str">
        <f>IF(shipments[[#This Row],[Order_Status]] = "Delivered","Yes","No")</f>
        <v>Yes</v>
      </c>
      <c r="K3419" t="str">
        <f>TEXT(shipments[[#This Row],[Shipdate]],"MMMM")</f>
        <v>October</v>
      </c>
      <c r="L3419">
        <f>YEAR(shipments[[#This Row],[Shipdate]])</f>
        <v>2023</v>
      </c>
    </row>
    <row r="3420" spans="1:12" x14ac:dyDescent="0.3">
      <c r="A3420" t="s">
        <v>3424</v>
      </c>
      <c r="B3420" t="s">
        <v>7946</v>
      </c>
      <c r="C3420" t="s">
        <v>7915</v>
      </c>
      <c r="D3420" t="s">
        <v>7939</v>
      </c>
      <c r="E3420" s="1">
        <v>45138</v>
      </c>
      <c r="F3420" s="6">
        <v>2441.25</v>
      </c>
      <c r="G3420">
        <v>349</v>
      </c>
      <c r="H3420" t="s">
        <v>3</v>
      </c>
      <c r="I3420">
        <f>IF(shipments[[#This Row],[Boxes]]&gt;0,shipments[[#This Row],[Amount]]/shipments[[#This Row],[Boxes]],"NA")</f>
        <v>6.9949856733524358</v>
      </c>
      <c r="J3420" t="str">
        <f>IF(shipments[[#This Row],[Order_Status]] = "Delivered","Yes","No")</f>
        <v>Yes</v>
      </c>
      <c r="K3420" t="str">
        <f>TEXT(shipments[[#This Row],[Shipdate]],"MMMM")</f>
        <v>July</v>
      </c>
      <c r="L3420">
        <f>YEAR(shipments[[#This Row],[Shipdate]])</f>
        <v>2023</v>
      </c>
    </row>
    <row r="3421" spans="1:12" x14ac:dyDescent="0.3">
      <c r="A3421" t="s">
        <v>3425</v>
      </c>
      <c r="B3421" t="s">
        <v>7946</v>
      </c>
      <c r="C3421" t="s">
        <v>7915</v>
      </c>
      <c r="D3421" t="s">
        <v>7936</v>
      </c>
      <c r="E3421" s="1">
        <v>44986</v>
      </c>
      <c r="F3421" s="6">
        <v>5433.75</v>
      </c>
      <c r="G3421">
        <v>680</v>
      </c>
      <c r="H3421" t="s">
        <v>3</v>
      </c>
      <c r="I3421">
        <f>IF(shipments[[#This Row],[Boxes]]&gt;0,shipments[[#This Row],[Amount]]/shipments[[#This Row],[Boxes]],"NA")</f>
        <v>7.9908088235294121</v>
      </c>
      <c r="J3421" t="str">
        <f>IF(shipments[[#This Row],[Order_Status]] = "Delivered","Yes","No")</f>
        <v>Yes</v>
      </c>
      <c r="K3421" t="str">
        <f>TEXT(shipments[[#This Row],[Shipdate]],"MMMM")</f>
        <v>March</v>
      </c>
      <c r="L3421">
        <f>YEAR(shipments[[#This Row],[Shipdate]])</f>
        <v>2023</v>
      </c>
    </row>
    <row r="3422" spans="1:12" x14ac:dyDescent="0.3">
      <c r="A3422" t="s">
        <v>3426</v>
      </c>
      <c r="B3422" t="s">
        <v>7946</v>
      </c>
      <c r="C3422" t="s">
        <v>7915</v>
      </c>
      <c r="D3422" t="s">
        <v>7938</v>
      </c>
      <c r="E3422" s="1">
        <v>44930</v>
      </c>
      <c r="F3422" s="6">
        <v>3325.5</v>
      </c>
      <c r="G3422">
        <v>476</v>
      </c>
      <c r="H3422" t="s">
        <v>3</v>
      </c>
      <c r="I3422">
        <f>IF(shipments[[#This Row],[Boxes]]&gt;0,shipments[[#This Row],[Amount]]/shipments[[#This Row],[Boxes]],"NA")</f>
        <v>6.9863445378151257</v>
      </c>
      <c r="J3422" t="str">
        <f>IF(shipments[[#This Row],[Order_Status]] = "Delivered","Yes","No")</f>
        <v>Yes</v>
      </c>
      <c r="K3422" t="str">
        <f>TEXT(shipments[[#This Row],[Shipdate]],"MMMM")</f>
        <v>January</v>
      </c>
      <c r="L3422">
        <f>YEAR(shipments[[#This Row],[Shipdate]])</f>
        <v>2023</v>
      </c>
    </row>
    <row r="3423" spans="1:12" x14ac:dyDescent="0.3">
      <c r="A3423" t="s">
        <v>3427</v>
      </c>
      <c r="B3423" t="s">
        <v>7946</v>
      </c>
      <c r="C3423" t="s">
        <v>7915</v>
      </c>
      <c r="D3423" t="s">
        <v>7939</v>
      </c>
      <c r="E3423" s="1">
        <v>45232</v>
      </c>
      <c r="F3423" s="6">
        <v>7830</v>
      </c>
      <c r="G3423">
        <v>1305</v>
      </c>
      <c r="H3423" t="s">
        <v>3</v>
      </c>
      <c r="I3423">
        <f>IF(shipments[[#This Row],[Boxes]]&gt;0,shipments[[#This Row],[Amount]]/shipments[[#This Row],[Boxes]],"NA")</f>
        <v>6</v>
      </c>
      <c r="J3423" t="str">
        <f>IF(shipments[[#This Row],[Order_Status]] = "Delivered","Yes","No")</f>
        <v>Yes</v>
      </c>
      <c r="K3423" t="str">
        <f>TEXT(shipments[[#This Row],[Shipdate]],"MMMM")</f>
        <v>November</v>
      </c>
      <c r="L3423">
        <f>YEAR(shipments[[#This Row],[Shipdate]])</f>
        <v>2023</v>
      </c>
    </row>
    <row r="3424" spans="1:12" x14ac:dyDescent="0.3">
      <c r="A3424" t="s">
        <v>3428</v>
      </c>
      <c r="B3424" t="s">
        <v>7946</v>
      </c>
      <c r="C3424" t="s">
        <v>7915</v>
      </c>
      <c r="D3424" t="s">
        <v>7937</v>
      </c>
      <c r="E3424" s="1">
        <v>44935</v>
      </c>
      <c r="F3424" s="6">
        <v>6597</v>
      </c>
      <c r="G3424">
        <v>1320</v>
      </c>
      <c r="H3424" t="s">
        <v>3</v>
      </c>
      <c r="I3424">
        <f>IF(shipments[[#This Row],[Boxes]]&gt;0,shipments[[#This Row],[Amount]]/shipments[[#This Row],[Boxes]],"NA")</f>
        <v>4.997727272727273</v>
      </c>
      <c r="J3424" t="str">
        <f>IF(shipments[[#This Row],[Order_Status]] = "Delivered","Yes","No")</f>
        <v>Yes</v>
      </c>
      <c r="K3424" t="str">
        <f>TEXT(shipments[[#This Row],[Shipdate]],"MMMM")</f>
        <v>January</v>
      </c>
      <c r="L3424">
        <f>YEAR(shipments[[#This Row],[Shipdate]])</f>
        <v>2023</v>
      </c>
    </row>
    <row r="3425" spans="1:12" x14ac:dyDescent="0.3">
      <c r="A3425" s="21" t="s">
        <v>3429</v>
      </c>
      <c r="B3425" s="21" t="s">
        <v>7946</v>
      </c>
      <c r="C3425" s="21" t="s">
        <v>7915</v>
      </c>
      <c r="D3425" s="21" t="s">
        <v>7939</v>
      </c>
      <c r="E3425" s="22">
        <v>45280</v>
      </c>
      <c r="F3425" s="23">
        <v>4900.5</v>
      </c>
      <c r="G3425" s="21">
        <v>545</v>
      </c>
      <c r="H3425" s="21" t="s">
        <v>25</v>
      </c>
      <c r="I3425" s="21">
        <f>IF(shipments[[#This Row],[Boxes]]&gt;0,shipments[[#This Row],[Amount]]/shipments[[#This Row],[Boxes]],"NA")</f>
        <v>8.9917431192660544</v>
      </c>
      <c r="J3425" s="21" t="str">
        <f>IF(shipments[[#This Row],[Order_Status]] = "Delivered","Yes","No")</f>
        <v>No</v>
      </c>
      <c r="K3425" s="21" t="str">
        <f>TEXT(shipments[[#This Row],[Shipdate]],"MMMM")</f>
        <v>December</v>
      </c>
      <c r="L3425" s="21">
        <f>YEAR(shipments[[#This Row],[Shipdate]])</f>
        <v>2023</v>
      </c>
    </row>
    <row r="3426" spans="1:12" x14ac:dyDescent="0.3">
      <c r="A3426" t="s">
        <v>3430</v>
      </c>
      <c r="B3426" t="s">
        <v>7946</v>
      </c>
      <c r="C3426" t="s">
        <v>7915</v>
      </c>
      <c r="D3426" t="s">
        <v>7936</v>
      </c>
      <c r="E3426" s="1">
        <v>45147</v>
      </c>
      <c r="F3426" s="6">
        <v>8160.75</v>
      </c>
      <c r="G3426">
        <v>907</v>
      </c>
      <c r="H3426" t="s">
        <v>3</v>
      </c>
      <c r="I3426">
        <f>IF(shipments[[#This Row],[Boxes]]&gt;0,shipments[[#This Row],[Amount]]/shipments[[#This Row],[Boxes]],"NA")</f>
        <v>8.9975192943770672</v>
      </c>
      <c r="J3426" t="str">
        <f>IF(shipments[[#This Row],[Order_Status]] = "Delivered","Yes","No")</f>
        <v>Yes</v>
      </c>
      <c r="K3426" t="str">
        <f>TEXT(shipments[[#This Row],[Shipdate]],"MMMM")</f>
        <v>August</v>
      </c>
      <c r="L3426">
        <f>YEAR(shipments[[#This Row],[Shipdate]])</f>
        <v>2023</v>
      </c>
    </row>
    <row r="3427" spans="1:12" x14ac:dyDescent="0.3">
      <c r="A3427" t="s">
        <v>3431</v>
      </c>
      <c r="B3427" t="s">
        <v>7946</v>
      </c>
      <c r="C3427" t="s">
        <v>7916</v>
      </c>
      <c r="D3427" t="s">
        <v>7936</v>
      </c>
      <c r="E3427" s="1">
        <v>45464</v>
      </c>
      <c r="F3427" s="6">
        <v>1944</v>
      </c>
      <c r="G3427">
        <v>278</v>
      </c>
      <c r="H3427" t="s">
        <v>3</v>
      </c>
      <c r="I3427">
        <f>IF(shipments[[#This Row],[Boxes]]&gt;0,shipments[[#This Row],[Amount]]/shipments[[#This Row],[Boxes]],"NA")</f>
        <v>6.9928057553956835</v>
      </c>
      <c r="J3427" t="str">
        <f>IF(shipments[[#This Row],[Order_Status]] = "Delivered","Yes","No")</f>
        <v>Yes</v>
      </c>
      <c r="K3427" t="str">
        <f>TEXT(shipments[[#This Row],[Shipdate]],"MMMM")</f>
        <v>June</v>
      </c>
      <c r="L3427">
        <f>YEAR(shipments[[#This Row],[Shipdate]])</f>
        <v>2024</v>
      </c>
    </row>
    <row r="3428" spans="1:12" x14ac:dyDescent="0.3">
      <c r="A3428" t="s">
        <v>3432</v>
      </c>
      <c r="B3428" t="s">
        <v>7946</v>
      </c>
      <c r="C3428" t="s">
        <v>7916</v>
      </c>
      <c r="D3428" t="s">
        <v>7939</v>
      </c>
      <c r="E3428" s="1">
        <v>45418</v>
      </c>
      <c r="F3428" s="6">
        <v>103.5</v>
      </c>
      <c r="G3428">
        <v>18</v>
      </c>
      <c r="H3428" t="s">
        <v>3</v>
      </c>
      <c r="I3428">
        <f>IF(shipments[[#This Row],[Boxes]]&gt;0,shipments[[#This Row],[Amount]]/shipments[[#This Row],[Boxes]],"NA")</f>
        <v>5.75</v>
      </c>
      <c r="J3428" t="str">
        <f>IF(shipments[[#This Row],[Order_Status]] = "Delivered","Yes","No")</f>
        <v>Yes</v>
      </c>
      <c r="K3428" t="str">
        <f>TEXT(shipments[[#This Row],[Shipdate]],"MMMM")</f>
        <v>May</v>
      </c>
      <c r="L3428">
        <f>YEAR(shipments[[#This Row],[Shipdate]])</f>
        <v>2024</v>
      </c>
    </row>
    <row r="3429" spans="1:12" x14ac:dyDescent="0.3">
      <c r="A3429" t="s">
        <v>3433</v>
      </c>
      <c r="B3429" t="s">
        <v>7946</v>
      </c>
      <c r="C3429" t="s">
        <v>7916</v>
      </c>
      <c r="D3429" t="s">
        <v>7939</v>
      </c>
      <c r="E3429" s="1">
        <v>45467</v>
      </c>
      <c r="F3429" s="6">
        <v>1374.75</v>
      </c>
      <c r="G3429">
        <v>197</v>
      </c>
      <c r="H3429" t="s">
        <v>3</v>
      </c>
      <c r="I3429">
        <f>IF(shipments[[#This Row],[Boxes]]&gt;0,shipments[[#This Row],[Amount]]/shipments[[#This Row],[Boxes]],"NA")</f>
        <v>6.9784263959390866</v>
      </c>
      <c r="J3429" t="str">
        <f>IF(shipments[[#This Row],[Order_Status]] = "Delivered","Yes","No")</f>
        <v>Yes</v>
      </c>
      <c r="K3429" t="str">
        <f>TEXT(shipments[[#This Row],[Shipdate]],"MMMM")</f>
        <v>June</v>
      </c>
      <c r="L3429">
        <f>YEAR(shipments[[#This Row],[Shipdate]])</f>
        <v>2024</v>
      </c>
    </row>
    <row r="3430" spans="1:12" x14ac:dyDescent="0.3">
      <c r="A3430" t="s">
        <v>3434</v>
      </c>
      <c r="B3430" t="s">
        <v>7946</v>
      </c>
      <c r="C3430" t="s">
        <v>7916</v>
      </c>
      <c r="D3430" t="s">
        <v>7936</v>
      </c>
      <c r="E3430" s="1">
        <v>45265</v>
      </c>
      <c r="F3430" s="6">
        <v>1613.25</v>
      </c>
      <c r="G3430">
        <v>231</v>
      </c>
      <c r="H3430" t="s">
        <v>3</v>
      </c>
      <c r="I3430">
        <f>IF(shipments[[#This Row],[Boxes]]&gt;0,shipments[[#This Row],[Amount]]/shipments[[#This Row],[Boxes]],"NA")</f>
        <v>6.9837662337662341</v>
      </c>
      <c r="J3430" t="str">
        <f>IF(shipments[[#This Row],[Order_Status]] = "Delivered","Yes","No")</f>
        <v>Yes</v>
      </c>
      <c r="K3430" t="str">
        <f>TEXT(shipments[[#This Row],[Shipdate]],"MMMM")</f>
        <v>December</v>
      </c>
      <c r="L3430">
        <f>YEAR(shipments[[#This Row],[Shipdate]])</f>
        <v>2023</v>
      </c>
    </row>
    <row r="3431" spans="1:12" x14ac:dyDescent="0.3">
      <c r="A3431" t="s">
        <v>3435</v>
      </c>
      <c r="B3431" t="s">
        <v>7946</v>
      </c>
      <c r="C3431" t="s">
        <v>7916</v>
      </c>
      <c r="D3431" t="s">
        <v>7939</v>
      </c>
      <c r="E3431" s="1">
        <v>44985</v>
      </c>
      <c r="F3431" s="6">
        <v>1080</v>
      </c>
      <c r="G3431">
        <v>180</v>
      </c>
      <c r="H3431" t="s">
        <v>3</v>
      </c>
      <c r="I3431">
        <f>IF(shipments[[#This Row],[Boxes]]&gt;0,shipments[[#This Row],[Amount]]/shipments[[#This Row],[Boxes]],"NA")</f>
        <v>6</v>
      </c>
      <c r="J3431" t="str">
        <f>IF(shipments[[#This Row],[Order_Status]] = "Delivered","Yes","No")</f>
        <v>Yes</v>
      </c>
      <c r="K3431" t="str">
        <f>TEXT(shipments[[#This Row],[Shipdate]],"MMMM")</f>
        <v>February</v>
      </c>
      <c r="L3431">
        <f>YEAR(shipments[[#This Row],[Shipdate]])</f>
        <v>2023</v>
      </c>
    </row>
    <row r="3432" spans="1:12" x14ac:dyDescent="0.3">
      <c r="A3432" t="s">
        <v>3436</v>
      </c>
      <c r="B3432" t="s">
        <v>7946</v>
      </c>
      <c r="C3432" t="s">
        <v>7916</v>
      </c>
      <c r="D3432" t="s">
        <v>7934</v>
      </c>
      <c r="E3432" s="1">
        <v>45026</v>
      </c>
      <c r="F3432" s="6">
        <v>3208.5</v>
      </c>
      <c r="G3432">
        <v>402</v>
      </c>
      <c r="H3432" t="s">
        <v>3</v>
      </c>
      <c r="I3432">
        <f>IF(shipments[[#This Row],[Boxes]]&gt;0,shipments[[#This Row],[Amount]]/shipments[[#This Row],[Boxes]],"NA")</f>
        <v>7.9813432835820892</v>
      </c>
      <c r="J3432" t="str">
        <f>IF(shipments[[#This Row],[Order_Status]] = "Delivered","Yes","No")</f>
        <v>Yes</v>
      </c>
      <c r="K3432" t="str">
        <f>TEXT(shipments[[#This Row],[Shipdate]],"MMMM")</f>
        <v>April</v>
      </c>
      <c r="L3432">
        <f>YEAR(shipments[[#This Row],[Shipdate]])</f>
        <v>2023</v>
      </c>
    </row>
    <row r="3433" spans="1:12" x14ac:dyDescent="0.3">
      <c r="A3433" s="21" t="s">
        <v>3437</v>
      </c>
      <c r="B3433" s="21" t="s">
        <v>7946</v>
      </c>
      <c r="C3433" s="21" t="s">
        <v>7916</v>
      </c>
      <c r="D3433" s="21" t="s">
        <v>7934</v>
      </c>
      <c r="E3433" s="22">
        <v>45562</v>
      </c>
      <c r="F3433" s="23">
        <v>3690</v>
      </c>
      <c r="G3433" s="21">
        <v>410</v>
      </c>
      <c r="H3433" s="21" t="s">
        <v>16</v>
      </c>
      <c r="I3433" s="21">
        <f>IF(shipments[[#This Row],[Boxes]]&gt;0,shipments[[#This Row],[Amount]]/shipments[[#This Row],[Boxes]],"NA")</f>
        <v>9</v>
      </c>
      <c r="J3433" s="21" t="str">
        <f>IF(shipments[[#This Row],[Order_Status]] = "Delivered","Yes","No")</f>
        <v>No</v>
      </c>
      <c r="K3433" s="21" t="str">
        <f>TEXT(shipments[[#This Row],[Shipdate]],"MMMM")</f>
        <v>September</v>
      </c>
      <c r="L3433" s="21">
        <f>YEAR(shipments[[#This Row],[Shipdate]])</f>
        <v>2024</v>
      </c>
    </row>
    <row r="3434" spans="1:12" x14ac:dyDescent="0.3">
      <c r="A3434" s="21" t="s">
        <v>3438</v>
      </c>
      <c r="B3434" s="21" t="s">
        <v>7946</v>
      </c>
      <c r="C3434" s="21" t="s">
        <v>7917</v>
      </c>
      <c r="D3434" s="21" t="s">
        <v>7934</v>
      </c>
      <c r="E3434" s="22">
        <v>45483</v>
      </c>
      <c r="F3434" s="23">
        <v>2250</v>
      </c>
      <c r="G3434" s="21">
        <v>87</v>
      </c>
      <c r="H3434" s="21" t="s">
        <v>9</v>
      </c>
      <c r="I3434" s="21">
        <f>IF(shipments[[#This Row],[Boxes]]&gt;0,shipments[[#This Row],[Amount]]/shipments[[#This Row],[Boxes]],"NA")</f>
        <v>25.862068965517242</v>
      </c>
      <c r="J3434" s="21" t="str">
        <f>IF(shipments[[#This Row],[Order_Status]] = "Delivered","Yes","No")</f>
        <v>No</v>
      </c>
      <c r="K3434" s="21" t="str">
        <f>TEXT(shipments[[#This Row],[Shipdate]],"MMMM")</f>
        <v>July</v>
      </c>
      <c r="L3434" s="21">
        <f>YEAR(shipments[[#This Row],[Shipdate]])</f>
        <v>2024</v>
      </c>
    </row>
    <row r="3435" spans="1:12" x14ac:dyDescent="0.3">
      <c r="A3435" t="s">
        <v>3439</v>
      </c>
      <c r="B3435" t="s">
        <v>7946</v>
      </c>
      <c r="C3435" t="s">
        <v>7917</v>
      </c>
      <c r="D3435" t="s">
        <v>7937</v>
      </c>
      <c r="E3435" s="1">
        <v>45201</v>
      </c>
      <c r="F3435" s="6">
        <v>6714</v>
      </c>
      <c r="G3435">
        <v>240</v>
      </c>
      <c r="H3435" t="s">
        <v>3</v>
      </c>
      <c r="I3435">
        <f>IF(shipments[[#This Row],[Boxes]]&gt;0,shipments[[#This Row],[Amount]]/shipments[[#This Row],[Boxes]],"NA")</f>
        <v>27.975000000000001</v>
      </c>
      <c r="J3435" t="str">
        <f>IF(shipments[[#This Row],[Order_Status]] = "Delivered","Yes","No")</f>
        <v>Yes</v>
      </c>
      <c r="K3435" t="str">
        <f>TEXT(shipments[[#This Row],[Shipdate]],"MMMM")</f>
        <v>October</v>
      </c>
      <c r="L3435">
        <f>YEAR(shipments[[#This Row],[Shipdate]])</f>
        <v>2023</v>
      </c>
    </row>
    <row r="3436" spans="1:12" x14ac:dyDescent="0.3">
      <c r="A3436" s="21" t="s">
        <v>3440</v>
      </c>
      <c r="B3436" s="21" t="s">
        <v>7946</v>
      </c>
      <c r="C3436" s="21" t="s">
        <v>7917</v>
      </c>
      <c r="D3436" s="21" t="s">
        <v>7934</v>
      </c>
      <c r="E3436" s="22">
        <v>45113</v>
      </c>
      <c r="F3436" s="23">
        <v>1383.75</v>
      </c>
      <c r="G3436" s="21">
        <v>56</v>
      </c>
      <c r="H3436" s="21" t="s">
        <v>25</v>
      </c>
      <c r="I3436" s="21">
        <f>IF(shipments[[#This Row],[Boxes]]&gt;0,shipments[[#This Row],[Amount]]/shipments[[#This Row],[Boxes]],"NA")</f>
        <v>24.709821428571427</v>
      </c>
      <c r="J3436" s="21" t="str">
        <f>IF(shipments[[#This Row],[Order_Status]] = "Delivered","Yes","No")</f>
        <v>No</v>
      </c>
      <c r="K3436" s="21" t="str">
        <f>TEXT(shipments[[#This Row],[Shipdate]],"MMMM")</f>
        <v>July</v>
      </c>
      <c r="L3436" s="21">
        <f>YEAR(shipments[[#This Row],[Shipdate]])</f>
        <v>2023</v>
      </c>
    </row>
    <row r="3437" spans="1:12" x14ac:dyDescent="0.3">
      <c r="A3437" t="s">
        <v>3441</v>
      </c>
      <c r="B3437" t="s">
        <v>7946</v>
      </c>
      <c r="C3437" t="s">
        <v>7918</v>
      </c>
      <c r="D3437" t="s">
        <v>7938</v>
      </c>
      <c r="E3437" s="1">
        <v>45266</v>
      </c>
      <c r="F3437" s="6">
        <v>5584.5</v>
      </c>
      <c r="G3437">
        <v>224</v>
      </c>
      <c r="H3437" t="s">
        <v>3</v>
      </c>
      <c r="I3437">
        <f>IF(shipments[[#This Row],[Boxes]]&gt;0,shipments[[#This Row],[Amount]]/shipments[[#This Row],[Boxes]],"NA")</f>
        <v>24.930803571428573</v>
      </c>
      <c r="J3437" t="str">
        <f>IF(shipments[[#This Row],[Order_Status]] = "Delivered","Yes","No")</f>
        <v>Yes</v>
      </c>
      <c r="K3437" t="str">
        <f>TEXT(shipments[[#This Row],[Shipdate]],"MMMM")</f>
        <v>December</v>
      </c>
      <c r="L3437">
        <f>YEAR(shipments[[#This Row],[Shipdate]])</f>
        <v>2023</v>
      </c>
    </row>
    <row r="3438" spans="1:12" x14ac:dyDescent="0.3">
      <c r="A3438" t="s">
        <v>3442</v>
      </c>
      <c r="B3438" t="s">
        <v>7946</v>
      </c>
      <c r="C3438" t="s">
        <v>7918</v>
      </c>
      <c r="D3438" t="s">
        <v>7937</v>
      </c>
      <c r="E3438" s="1">
        <v>45336</v>
      </c>
      <c r="F3438" s="6">
        <v>7863.75</v>
      </c>
      <c r="G3438">
        <v>292</v>
      </c>
      <c r="H3438" t="s">
        <v>3</v>
      </c>
      <c r="I3438">
        <f>IF(shipments[[#This Row],[Boxes]]&gt;0,shipments[[#This Row],[Amount]]/shipments[[#This Row],[Boxes]],"NA")</f>
        <v>26.930650684931507</v>
      </c>
      <c r="J3438" t="str">
        <f>IF(shipments[[#This Row],[Order_Status]] = "Delivered","Yes","No")</f>
        <v>Yes</v>
      </c>
      <c r="K3438" t="str">
        <f>TEXT(shipments[[#This Row],[Shipdate]],"MMMM")</f>
        <v>February</v>
      </c>
      <c r="L3438">
        <f>YEAR(shipments[[#This Row],[Shipdate]])</f>
        <v>2024</v>
      </c>
    </row>
    <row r="3439" spans="1:12" x14ac:dyDescent="0.3">
      <c r="A3439" t="s">
        <v>3443</v>
      </c>
      <c r="B3439" t="s">
        <v>7946</v>
      </c>
      <c r="C3439" t="s">
        <v>7918</v>
      </c>
      <c r="D3439" t="s">
        <v>7939</v>
      </c>
      <c r="E3439" s="1">
        <v>45330</v>
      </c>
      <c r="F3439" s="6">
        <v>5481</v>
      </c>
      <c r="G3439">
        <v>220</v>
      </c>
      <c r="H3439" t="s">
        <v>3</v>
      </c>
      <c r="I3439">
        <f>IF(shipments[[#This Row],[Boxes]]&gt;0,shipments[[#This Row],[Amount]]/shipments[[#This Row],[Boxes]],"NA")</f>
        <v>24.913636363636364</v>
      </c>
      <c r="J3439" t="str">
        <f>IF(shipments[[#This Row],[Order_Status]] = "Delivered","Yes","No")</f>
        <v>Yes</v>
      </c>
      <c r="K3439" t="str">
        <f>TEXT(shipments[[#This Row],[Shipdate]],"MMMM")</f>
        <v>February</v>
      </c>
      <c r="L3439">
        <f>YEAR(shipments[[#This Row],[Shipdate]])</f>
        <v>2024</v>
      </c>
    </row>
    <row r="3440" spans="1:12" x14ac:dyDescent="0.3">
      <c r="A3440" t="s">
        <v>3444</v>
      </c>
      <c r="B3440" t="s">
        <v>7946</v>
      </c>
      <c r="C3440" t="s">
        <v>7919</v>
      </c>
      <c r="D3440" t="s">
        <v>7937</v>
      </c>
      <c r="E3440" s="1">
        <v>44944</v>
      </c>
      <c r="F3440" s="6">
        <v>9580.5</v>
      </c>
      <c r="G3440">
        <v>480</v>
      </c>
      <c r="H3440" t="s">
        <v>3</v>
      </c>
      <c r="I3440">
        <f>IF(shipments[[#This Row],[Boxes]]&gt;0,shipments[[#This Row],[Amount]]/shipments[[#This Row],[Boxes]],"NA")</f>
        <v>19.959375000000001</v>
      </c>
      <c r="J3440" t="str">
        <f>IF(shipments[[#This Row],[Order_Status]] = "Delivered","Yes","No")</f>
        <v>Yes</v>
      </c>
      <c r="K3440" t="str">
        <f>TEXT(shipments[[#This Row],[Shipdate]],"MMMM")</f>
        <v>January</v>
      </c>
      <c r="L3440">
        <f>YEAR(shipments[[#This Row],[Shipdate]])</f>
        <v>2023</v>
      </c>
    </row>
    <row r="3441" spans="1:12" x14ac:dyDescent="0.3">
      <c r="A3441" t="s">
        <v>3445</v>
      </c>
      <c r="B3441" t="s">
        <v>7946</v>
      </c>
      <c r="C3441" t="s">
        <v>7919</v>
      </c>
      <c r="D3441" t="s">
        <v>7934</v>
      </c>
      <c r="E3441" s="1">
        <v>45355</v>
      </c>
      <c r="F3441" s="6">
        <v>2614.5</v>
      </c>
      <c r="G3441">
        <v>131</v>
      </c>
      <c r="H3441" t="s">
        <v>3</v>
      </c>
      <c r="I3441">
        <f>IF(shipments[[#This Row],[Boxes]]&gt;0,shipments[[#This Row],[Amount]]/shipments[[#This Row],[Boxes]],"NA")</f>
        <v>19.958015267175572</v>
      </c>
      <c r="J3441" t="str">
        <f>IF(shipments[[#This Row],[Order_Status]] = "Delivered","Yes","No")</f>
        <v>Yes</v>
      </c>
      <c r="K3441" t="str">
        <f>TEXT(shipments[[#This Row],[Shipdate]],"MMMM")</f>
        <v>March</v>
      </c>
      <c r="L3441">
        <f>YEAR(shipments[[#This Row],[Shipdate]])</f>
        <v>2024</v>
      </c>
    </row>
    <row r="3442" spans="1:12" x14ac:dyDescent="0.3">
      <c r="A3442" t="s">
        <v>3446</v>
      </c>
      <c r="B3442" t="s">
        <v>7946</v>
      </c>
      <c r="C3442" t="s">
        <v>7919</v>
      </c>
      <c r="D3442" t="s">
        <v>7934</v>
      </c>
      <c r="E3442" s="1">
        <v>45021</v>
      </c>
      <c r="F3442" s="6">
        <v>2891.25</v>
      </c>
      <c r="G3442">
        <v>161</v>
      </c>
      <c r="H3442" t="s">
        <v>3</v>
      </c>
      <c r="I3442">
        <f>IF(shipments[[#This Row],[Boxes]]&gt;0,shipments[[#This Row],[Amount]]/shipments[[#This Row],[Boxes]],"NA")</f>
        <v>17.95807453416149</v>
      </c>
      <c r="J3442" t="str">
        <f>IF(shipments[[#This Row],[Order_Status]] = "Delivered","Yes","No")</f>
        <v>Yes</v>
      </c>
      <c r="K3442" t="str">
        <f>TEXT(shipments[[#This Row],[Shipdate]],"MMMM")</f>
        <v>April</v>
      </c>
      <c r="L3442">
        <f>YEAR(shipments[[#This Row],[Shipdate]])</f>
        <v>2023</v>
      </c>
    </row>
    <row r="3443" spans="1:12" x14ac:dyDescent="0.3">
      <c r="A3443" s="21" t="s">
        <v>3447</v>
      </c>
      <c r="B3443" s="21" t="s">
        <v>7946</v>
      </c>
      <c r="C3443" s="21" t="s">
        <v>7919</v>
      </c>
      <c r="D3443" s="21" t="s">
        <v>7935</v>
      </c>
      <c r="E3443" s="22">
        <v>45499</v>
      </c>
      <c r="F3443" s="23">
        <v>3546</v>
      </c>
      <c r="G3443" s="21">
        <v>178</v>
      </c>
      <c r="H3443" s="21" t="s">
        <v>9</v>
      </c>
      <c r="I3443" s="21">
        <f>IF(shipments[[#This Row],[Boxes]]&gt;0,shipments[[#This Row],[Amount]]/shipments[[#This Row],[Boxes]],"NA")</f>
        <v>19.921348314606742</v>
      </c>
      <c r="J3443" s="21" t="str">
        <f>IF(shipments[[#This Row],[Order_Status]] = "Delivered","Yes","No")</f>
        <v>No</v>
      </c>
      <c r="K3443" s="21" t="str">
        <f>TEXT(shipments[[#This Row],[Shipdate]],"MMMM")</f>
        <v>July</v>
      </c>
      <c r="L3443" s="21">
        <f>YEAR(shipments[[#This Row],[Shipdate]])</f>
        <v>2024</v>
      </c>
    </row>
    <row r="3444" spans="1:12" x14ac:dyDescent="0.3">
      <c r="A3444" s="21" t="s">
        <v>3448</v>
      </c>
      <c r="B3444" s="21" t="s">
        <v>7946</v>
      </c>
      <c r="C3444" s="21" t="s">
        <v>7920</v>
      </c>
      <c r="D3444" s="21" t="s">
        <v>7939</v>
      </c>
      <c r="E3444" s="22">
        <v>45477</v>
      </c>
      <c r="F3444" s="23">
        <v>11088</v>
      </c>
      <c r="G3444" s="21">
        <v>504</v>
      </c>
      <c r="H3444" s="21" t="s">
        <v>9</v>
      </c>
      <c r="I3444" s="21">
        <f>IF(shipments[[#This Row],[Boxes]]&gt;0,shipments[[#This Row],[Amount]]/shipments[[#This Row],[Boxes]],"NA")</f>
        <v>22</v>
      </c>
      <c r="J3444" s="21" t="str">
        <f>IF(shipments[[#This Row],[Order_Status]] = "Delivered","Yes","No")</f>
        <v>No</v>
      </c>
      <c r="K3444" s="21" t="str">
        <f>TEXT(shipments[[#This Row],[Shipdate]],"MMMM")</f>
        <v>July</v>
      </c>
      <c r="L3444" s="21">
        <f>YEAR(shipments[[#This Row],[Shipdate]])</f>
        <v>2024</v>
      </c>
    </row>
    <row r="3445" spans="1:12" x14ac:dyDescent="0.3">
      <c r="A3445" t="s">
        <v>3449</v>
      </c>
      <c r="B3445" t="s">
        <v>7946</v>
      </c>
      <c r="C3445" t="s">
        <v>7921</v>
      </c>
      <c r="D3445" t="s">
        <v>7936</v>
      </c>
      <c r="E3445" s="1">
        <v>45259</v>
      </c>
      <c r="F3445" s="6">
        <v>2515.5</v>
      </c>
      <c r="G3445">
        <v>194</v>
      </c>
      <c r="H3445" t="s">
        <v>3</v>
      </c>
      <c r="I3445">
        <f>IF(shipments[[#This Row],[Boxes]]&gt;0,shipments[[#This Row],[Amount]]/shipments[[#This Row],[Boxes]],"NA")</f>
        <v>12.966494845360824</v>
      </c>
      <c r="J3445" t="str">
        <f>IF(shipments[[#This Row],[Order_Status]] = "Delivered","Yes","No")</f>
        <v>Yes</v>
      </c>
      <c r="K3445" t="str">
        <f>TEXT(shipments[[#This Row],[Shipdate]],"MMMM")</f>
        <v>November</v>
      </c>
      <c r="L3445">
        <f>YEAR(shipments[[#This Row],[Shipdate]])</f>
        <v>2023</v>
      </c>
    </row>
    <row r="3446" spans="1:12" x14ac:dyDescent="0.3">
      <c r="A3446" t="s">
        <v>3450</v>
      </c>
      <c r="B3446" t="s">
        <v>7946</v>
      </c>
      <c r="C3446" t="s">
        <v>7921</v>
      </c>
      <c r="D3446" t="s">
        <v>7939</v>
      </c>
      <c r="E3446" s="1">
        <v>45267</v>
      </c>
      <c r="F3446" s="6">
        <v>14393.25</v>
      </c>
      <c r="G3446">
        <v>1200</v>
      </c>
      <c r="H3446" t="s">
        <v>3</v>
      </c>
      <c r="I3446">
        <f>IF(shipments[[#This Row],[Boxes]]&gt;0,shipments[[#This Row],[Amount]]/shipments[[#This Row],[Boxes]],"NA")</f>
        <v>11.994375</v>
      </c>
      <c r="J3446" t="str">
        <f>IF(shipments[[#This Row],[Order_Status]] = "Delivered","Yes","No")</f>
        <v>Yes</v>
      </c>
      <c r="K3446" t="str">
        <f>TEXT(shipments[[#This Row],[Shipdate]],"MMMM")</f>
        <v>December</v>
      </c>
      <c r="L3446">
        <f>YEAR(shipments[[#This Row],[Shipdate]])</f>
        <v>2023</v>
      </c>
    </row>
    <row r="3447" spans="1:12" x14ac:dyDescent="0.3">
      <c r="A3447" t="s">
        <v>3451</v>
      </c>
      <c r="B3447" t="s">
        <v>7946</v>
      </c>
      <c r="C3447" t="s">
        <v>7921</v>
      </c>
      <c r="D3447" t="s">
        <v>7934</v>
      </c>
      <c r="E3447" s="1">
        <v>45414</v>
      </c>
      <c r="F3447" s="6">
        <v>7843.5</v>
      </c>
      <c r="G3447">
        <v>561</v>
      </c>
      <c r="H3447" t="s">
        <v>3</v>
      </c>
      <c r="I3447">
        <f>IF(shipments[[#This Row],[Boxes]]&gt;0,shipments[[#This Row],[Amount]]/shipments[[#This Row],[Boxes]],"NA")</f>
        <v>13.981283422459892</v>
      </c>
      <c r="J3447" t="str">
        <f>IF(shipments[[#This Row],[Order_Status]] = "Delivered","Yes","No")</f>
        <v>Yes</v>
      </c>
      <c r="K3447" t="str">
        <f>TEXT(shipments[[#This Row],[Shipdate]],"MMMM")</f>
        <v>May</v>
      </c>
      <c r="L3447">
        <f>YEAR(shipments[[#This Row],[Shipdate]])</f>
        <v>2024</v>
      </c>
    </row>
    <row r="3448" spans="1:12" x14ac:dyDescent="0.3">
      <c r="A3448" t="s">
        <v>3452</v>
      </c>
      <c r="B3448" t="s">
        <v>7946</v>
      </c>
      <c r="C3448" t="s">
        <v>7921</v>
      </c>
      <c r="D3448" t="s">
        <v>7934</v>
      </c>
      <c r="E3448" s="1">
        <v>44958</v>
      </c>
      <c r="F3448" s="6">
        <v>14143.5</v>
      </c>
      <c r="G3448">
        <v>884</v>
      </c>
      <c r="H3448" t="s">
        <v>3</v>
      </c>
      <c r="I3448">
        <f>IF(shipments[[#This Row],[Boxes]]&gt;0,shipments[[#This Row],[Amount]]/shipments[[#This Row],[Boxes]],"NA")</f>
        <v>15.999434389140271</v>
      </c>
      <c r="J3448" t="str">
        <f>IF(shipments[[#This Row],[Order_Status]] = "Delivered","Yes","No")</f>
        <v>Yes</v>
      </c>
      <c r="K3448" t="str">
        <f>TEXT(shipments[[#This Row],[Shipdate]],"MMMM")</f>
        <v>February</v>
      </c>
      <c r="L3448">
        <f>YEAR(shipments[[#This Row],[Shipdate]])</f>
        <v>2023</v>
      </c>
    </row>
    <row r="3449" spans="1:12" x14ac:dyDescent="0.3">
      <c r="A3449" t="s">
        <v>3453</v>
      </c>
      <c r="B3449" t="s">
        <v>7946</v>
      </c>
      <c r="C3449" t="s">
        <v>7921</v>
      </c>
      <c r="D3449" t="s">
        <v>7939</v>
      </c>
      <c r="E3449" s="1">
        <v>45128</v>
      </c>
      <c r="F3449" s="6">
        <v>2110.5</v>
      </c>
      <c r="G3449">
        <v>176</v>
      </c>
      <c r="H3449" t="s">
        <v>3</v>
      </c>
      <c r="I3449">
        <f>IF(shipments[[#This Row],[Boxes]]&gt;0,shipments[[#This Row],[Amount]]/shipments[[#This Row],[Boxes]],"NA")</f>
        <v>11.991477272727273</v>
      </c>
      <c r="J3449" t="str">
        <f>IF(shipments[[#This Row],[Order_Status]] = "Delivered","Yes","No")</f>
        <v>Yes</v>
      </c>
      <c r="K3449" t="str">
        <f>TEXT(shipments[[#This Row],[Shipdate]],"MMMM")</f>
        <v>July</v>
      </c>
      <c r="L3449">
        <f>YEAR(shipments[[#This Row],[Shipdate]])</f>
        <v>2023</v>
      </c>
    </row>
    <row r="3450" spans="1:12" x14ac:dyDescent="0.3">
      <c r="A3450" t="s">
        <v>3454</v>
      </c>
      <c r="B3450" t="s">
        <v>7946</v>
      </c>
      <c r="C3450" t="s">
        <v>7923</v>
      </c>
      <c r="D3450" t="s">
        <v>7935</v>
      </c>
      <c r="E3450" s="1">
        <v>45280</v>
      </c>
      <c r="F3450" s="6">
        <v>13230</v>
      </c>
      <c r="G3450">
        <v>779</v>
      </c>
      <c r="H3450" t="s">
        <v>3</v>
      </c>
      <c r="I3450">
        <f>IF(shipments[[#This Row],[Boxes]]&gt;0,shipments[[#This Row],[Amount]]/shipments[[#This Row],[Boxes]],"NA")</f>
        <v>16.983311938382542</v>
      </c>
      <c r="J3450" t="str">
        <f>IF(shipments[[#This Row],[Order_Status]] = "Delivered","Yes","No")</f>
        <v>Yes</v>
      </c>
      <c r="K3450" t="str">
        <f>TEXT(shipments[[#This Row],[Shipdate]],"MMMM")</f>
        <v>December</v>
      </c>
      <c r="L3450">
        <f>YEAR(shipments[[#This Row],[Shipdate]])</f>
        <v>2023</v>
      </c>
    </row>
    <row r="3451" spans="1:12" x14ac:dyDescent="0.3">
      <c r="A3451" t="s">
        <v>3455</v>
      </c>
      <c r="B3451" t="s">
        <v>7946</v>
      </c>
      <c r="C3451" t="s">
        <v>7923</v>
      </c>
      <c r="D3451" t="s">
        <v>7936</v>
      </c>
      <c r="E3451" s="1">
        <v>45348</v>
      </c>
      <c r="F3451" s="6">
        <v>6849</v>
      </c>
      <c r="G3451">
        <v>457</v>
      </c>
      <c r="H3451" t="s">
        <v>3</v>
      </c>
      <c r="I3451">
        <f>IF(shipments[[#This Row],[Boxes]]&gt;0,shipments[[#This Row],[Amount]]/shipments[[#This Row],[Boxes]],"NA")</f>
        <v>14.986870897155361</v>
      </c>
      <c r="J3451" t="str">
        <f>IF(shipments[[#This Row],[Order_Status]] = "Delivered","Yes","No")</f>
        <v>Yes</v>
      </c>
      <c r="K3451" t="str">
        <f>TEXT(shipments[[#This Row],[Shipdate]],"MMMM")</f>
        <v>February</v>
      </c>
      <c r="L3451">
        <f>YEAR(shipments[[#This Row],[Shipdate]])</f>
        <v>2024</v>
      </c>
    </row>
    <row r="3452" spans="1:12" x14ac:dyDescent="0.3">
      <c r="A3452" t="s">
        <v>3456</v>
      </c>
      <c r="B3452" t="s">
        <v>7946</v>
      </c>
      <c r="C3452" t="s">
        <v>7923</v>
      </c>
      <c r="D3452" t="s">
        <v>7937</v>
      </c>
      <c r="E3452" s="1">
        <v>45098</v>
      </c>
      <c r="F3452" s="6">
        <v>7778.25</v>
      </c>
      <c r="G3452">
        <v>519</v>
      </c>
      <c r="H3452" t="s">
        <v>3</v>
      </c>
      <c r="I3452">
        <f>IF(shipments[[#This Row],[Boxes]]&gt;0,shipments[[#This Row],[Amount]]/shipments[[#This Row],[Boxes]],"NA")</f>
        <v>14.986994219653178</v>
      </c>
      <c r="J3452" t="str">
        <f>IF(shipments[[#This Row],[Order_Status]] = "Delivered","Yes","No")</f>
        <v>Yes</v>
      </c>
      <c r="K3452" t="str">
        <f>TEXT(shipments[[#This Row],[Shipdate]],"MMMM")</f>
        <v>June</v>
      </c>
      <c r="L3452">
        <f>YEAR(shipments[[#This Row],[Shipdate]])</f>
        <v>2023</v>
      </c>
    </row>
    <row r="3453" spans="1:12" x14ac:dyDescent="0.3">
      <c r="A3453" t="s">
        <v>3457</v>
      </c>
      <c r="B3453" t="s">
        <v>7946</v>
      </c>
      <c r="C3453" t="s">
        <v>7923</v>
      </c>
      <c r="D3453" t="s">
        <v>7938</v>
      </c>
      <c r="E3453" s="1">
        <v>45377</v>
      </c>
      <c r="F3453" s="6">
        <v>5593.5</v>
      </c>
      <c r="G3453">
        <v>400</v>
      </c>
      <c r="H3453" t="s">
        <v>3</v>
      </c>
      <c r="I3453">
        <f>IF(shipments[[#This Row],[Boxes]]&gt;0,shipments[[#This Row],[Amount]]/shipments[[#This Row],[Boxes]],"NA")</f>
        <v>13.983750000000001</v>
      </c>
      <c r="J3453" t="str">
        <f>IF(shipments[[#This Row],[Order_Status]] = "Delivered","Yes","No")</f>
        <v>Yes</v>
      </c>
      <c r="K3453" t="str">
        <f>TEXT(shipments[[#This Row],[Shipdate]],"MMMM")</f>
        <v>March</v>
      </c>
      <c r="L3453">
        <f>YEAR(shipments[[#This Row],[Shipdate]])</f>
        <v>2024</v>
      </c>
    </row>
    <row r="3454" spans="1:12" x14ac:dyDescent="0.3">
      <c r="A3454" t="s">
        <v>3458</v>
      </c>
      <c r="B3454" t="s">
        <v>7946</v>
      </c>
      <c r="C3454" t="s">
        <v>7923</v>
      </c>
      <c r="D3454" t="s">
        <v>7937</v>
      </c>
      <c r="E3454" s="1">
        <v>45145</v>
      </c>
      <c r="F3454" s="6">
        <v>11621.25</v>
      </c>
      <c r="G3454">
        <v>831</v>
      </c>
      <c r="H3454" t="s">
        <v>3</v>
      </c>
      <c r="I3454">
        <f>IF(shipments[[#This Row],[Boxes]]&gt;0,shipments[[#This Row],[Amount]]/shipments[[#This Row],[Boxes]],"NA")</f>
        <v>13.984657039711191</v>
      </c>
      <c r="J3454" t="str">
        <f>IF(shipments[[#This Row],[Order_Status]] = "Delivered","Yes","No")</f>
        <v>Yes</v>
      </c>
      <c r="K3454" t="str">
        <f>TEXT(shipments[[#This Row],[Shipdate]],"MMMM")</f>
        <v>August</v>
      </c>
      <c r="L3454">
        <f>YEAR(shipments[[#This Row],[Shipdate]])</f>
        <v>2023</v>
      </c>
    </row>
    <row r="3455" spans="1:12" x14ac:dyDescent="0.3">
      <c r="A3455" t="s">
        <v>3459</v>
      </c>
      <c r="B3455" t="s">
        <v>7946</v>
      </c>
      <c r="C3455" t="s">
        <v>7924</v>
      </c>
      <c r="D3455" t="s">
        <v>7934</v>
      </c>
      <c r="E3455" s="1">
        <v>45415</v>
      </c>
      <c r="F3455" s="6">
        <v>5539.5</v>
      </c>
      <c r="G3455">
        <v>792</v>
      </c>
      <c r="H3455" t="s">
        <v>3</v>
      </c>
      <c r="I3455">
        <f>IF(shipments[[#This Row],[Boxes]]&gt;0,shipments[[#This Row],[Amount]]/shipments[[#This Row],[Boxes]],"NA")</f>
        <v>6.9943181818181817</v>
      </c>
      <c r="J3455" t="str">
        <f>IF(shipments[[#This Row],[Order_Status]] = "Delivered","Yes","No")</f>
        <v>Yes</v>
      </c>
      <c r="K3455" t="str">
        <f>TEXT(shipments[[#This Row],[Shipdate]],"MMMM")</f>
        <v>May</v>
      </c>
      <c r="L3455">
        <f>YEAR(shipments[[#This Row],[Shipdate]])</f>
        <v>2024</v>
      </c>
    </row>
    <row r="3456" spans="1:12" x14ac:dyDescent="0.3">
      <c r="A3456" t="s">
        <v>3460</v>
      </c>
      <c r="B3456" t="s">
        <v>7946</v>
      </c>
      <c r="C3456" t="s">
        <v>7924</v>
      </c>
      <c r="D3456" t="s">
        <v>7938</v>
      </c>
      <c r="E3456" s="1">
        <v>45455</v>
      </c>
      <c r="F3456" s="6">
        <v>1316.25</v>
      </c>
      <c r="G3456">
        <v>220</v>
      </c>
      <c r="H3456" t="s">
        <v>3</v>
      </c>
      <c r="I3456">
        <f>IF(shipments[[#This Row],[Boxes]]&gt;0,shipments[[#This Row],[Amount]]/shipments[[#This Row],[Boxes]],"NA")</f>
        <v>5.9829545454545459</v>
      </c>
      <c r="J3456" t="str">
        <f>IF(shipments[[#This Row],[Order_Status]] = "Delivered","Yes","No")</f>
        <v>Yes</v>
      </c>
      <c r="K3456" t="str">
        <f>TEXT(shipments[[#This Row],[Shipdate]],"MMMM")</f>
        <v>June</v>
      </c>
      <c r="L3456">
        <f>YEAR(shipments[[#This Row],[Shipdate]])</f>
        <v>2024</v>
      </c>
    </row>
    <row r="3457" spans="1:12" x14ac:dyDescent="0.3">
      <c r="A3457" t="s">
        <v>3461</v>
      </c>
      <c r="B3457" t="s">
        <v>7946</v>
      </c>
      <c r="C3457" t="s">
        <v>7924</v>
      </c>
      <c r="D3457" t="s">
        <v>7939</v>
      </c>
      <c r="E3457" s="1">
        <v>45125</v>
      </c>
      <c r="F3457" s="6">
        <v>432</v>
      </c>
      <c r="G3457">
        <v>72</v>
      </c>
      <c r="H3457" t="s">
        <v>3</v>
      </c>
      <c r="I3457">
        <f>IF(shipments[[#This Row],[Boxes]]&gt;0,shipments[[#This Row],[Amount]]/shipments[[#This Row],[Boxes]],"NA")</f>
        <v>6</v>
      </c>
      <c r="J3457" t="str">
        <f>IF(shipments[[#This Row],[Order_Status]] = "Delivered","Yes","No")</f>
        <v>Yes</v>
      </c>
      <c r="K3457" t="str">
        <f>TEXT(shipments[[#This Row],[Shipdate]],"MMMM")</f>
        <v>July</v>
      </c>
      <c r="L3457">
        <f>YEAR(shipments[[#This Row],[Shipdate]])</f>
        <v>2023</v>
      </c>
    </row>
    <row r="3458" spans="1:12" x14ac:dyDescent="0.3">
      <c r="A3458" t="s">
        <v>3462</v>
      </c>
      <c r="B3458" t="s">
        <v>7946</v>
      </c>
      <c r="C3458" t="s">
        <v>7924</v>
      </c>
      <c r="D3458" t="s">
        <v>7936</v>
      </c>
      <c r="E3458" s="1">
        <v>45225</v>
      </c>
      <c r="F3458" s="6">
        <v>7888.5</v>
      </c>
      <c r="G3458">
        <v>1315</v>
      </c>
      <c r="H3458" t="s">
        <v>3</v>
      </c>
      <c r="I3458">
        <f>IF(shipments[[#This Row],[Boxes]]&gt;0,shipments[[#This Row],[Amount]]/shipments[[#This Row],[Boxes]],"NA")</f>
        <v>5.9988593155893533</v>
      </c>
      <c r="J3458" t="str">
        <f>IF(shipments[[#This Row],[Order_Status]] = "Delivered","Yes","No")</f>
        <v>Yes</v>
      </c>
      <c r="K3458" t="str">
        <f>TEXT(shipments[[#This Row],[Shipdate]],"MMMM")</f>
        <v>October</v>
      </c>
      <c r="L3458">
        <f>YEAR(shipments[[#This Row],[Shipdate]])</f>
        <v>2023</v>
      </c>
    </row>
    <row r="3459" spans="1:12" x14ac:dyDescent="0.3">
      <c r="A3459" s="21" t="s">
        <v>3463</v>
      </c>
      <c r="B3459" s="21" t="s">
        <v>7946</v>
      </c>
      <c r="C3459" s="21" t="s">
        <v>7924</v>
      </c>
      <c r="D3459" s="21" t="s">
        <v>7935</v>
      </c>
      <c r="E3459" s="22">
        <v>45523</v>
      </c>
      <c r="F3459" s="23">
        <v>5573.25</v>
      </c>
      <c r="G3459" s="21">
        <v>558</v>
      </c>
      <c r="H3459" s="21" t="s">
        <v>9</v>
      </c>
      <c r="I3459" s="21">
        <f>IF(shipments[[#This Row],[Boxes]]&gt;0,shipments[[#This Row],[Amount]]/shipments[[#This Row],[Boxes]],"NA")</f>
        <v>9.987903225806452</v>
      </c>
      <c r="J3459" s="21" t="str">
        <f>IF(shipments[[#This Row],[Order_Status]] = "Delivered","Yes","No")</f>
        <v>No</v>
      </c>
      <c r="K3459" s="21" t="str">
        <f>TEXT(shipments[[#This Row],[Shipdate]],"MMMM")</f>
        <v>August</v>
      </c>
      <c r="L3459" s="21">
        <f>YEAR(shipments[[#This Row],[Shipdate]])</f>
        <v>2024</v>
      </c>
    </row>
    <row r="3460" spans="1:12" x14ac:dyDescent="0.3">
      <c r="A3460" t="s">
        <v>3464</v>
      </c>
      <c r="B3460" t="s">
        <v>7946</v>
      </c>
      <c r="C3460" t="s">
        <v>7924</v>
      </c>
      <c r="D3460" t="s">
        <v>7937</v>
      </c>
      <c r="E3460" s="1">
        <v>45121</v>
      </c>
      <c r="F3460" s="6">
        <v>1869.75</v>
      </c>
      <c r="G3460">
        <v>187</v>
      </c>
      <c r="H3460" t="s">
        <v>3</v>
      </c>
      <c r="I3460">
        <f>IF(shipments[[#This Row],[Boxes]]&gt;0,shipments[[#This Row],[Amount]]/shipments[[#This Row],[Boxes]],"NA")</f>
        <v>9.9986631016042775</v>
      </c>
      <c r="J3460" t="str">
        <f>IF(shipments[[#This Row],[Order_Status]] = "Delivered","Yes","No")</f>
        <v>Yes</v>
      </c>
      <c r="K3460" t="str">
        <f>TEXT(shipments[[#This Row],[Shipdate]],"MMMM")</f>
        <v>July</v>
      </c>
      <c r="L3460">
        <f>YEAR(shipments[[#This Row],[Shipdate]])</f>
        <v>2023</v>
      </c>
    </row>
    <row r="3461" spans="1:12" x14ac:dyDescent="0.3">
      <c r="A3461" t="s">
        <v>3465</v>
      </c>
      <c r="B3461" t="s">
        <v>7946</v>
      </c>
      <c r="C3461" t="s">
        <v>7925</v>
      </c>
      <c r="D3461" t="s">
        <v>7939</v>
      </c>
      <c r="E3461" s="1">
        <v>45239</v>
      </c>
      <c r="F3461" s="6">
        <v>8199</v>
      </c>
      <c r="G3461">
        <v>547</v>
      </c>
      <c r="H3461" t="s">
        <v>3</v>
      </c>
      <c r="I3461">
        <f>IF(shipments[[#This Row],[Boxes]]&gt;0,shipments[[#This Row],[Amount]]/shipments[[#This Row],[Boxes]],"NA")</f>
        <v>14.989031078610603</v>
      </c>
      <c r="J3461" t="str">
        <f>IF(shipments[[#This Row],[Order_Status]] = "Delivered","Yes","No")</f>
        <v>Yes</v>
      </c>
      <c r="K3461" t="str">
        <f>TEXT(shipments[[#This Row],[Shipdate]],"MMMM")</f>
        <v>November</v>
      </c>
      <c r="L3461">
        <f>YEAR(shipments[[#This Row],[Shipdate]])</f>
        <v>2023</v>
      </c>
    </row>
    <row r="3462" spans="1:12" x14ac:dyDescent="0.3">
      <c r="A3462" s="21" t="s">
        <v>3466</v>
      </c>
      <c r="B3462" s="21" t="s">
        <v>7946</v>
      </c>
      <c r="C3462" s="21" t="s">
        <v>7925</v>
      </c>
      <c r="D3462" s="21" t="s">
        <v>7934</v>
      </c>
      <c r="E3462" s="22">
        <v>45519</v>
      </c>
      <c r="F3462" s="23">
        <v>7854.75</v>
      </c>
      <c r="G3462" s="21">
        <v>562</v>
      </c>
      <c r="H3462" s="21" t="s">
        <v>25</v>
      </c>
      <c r="I3462" s="21">
        <f>IF(shipments[[#This Row],[Boxes]]&gt;0,shipments[[#This Row],[Amount]]/shipments[[#This Row],[Boxes]],"NA")</f>
        <v>13.976423487544483</v>
      </c>
      <c r="J3462" s="21" t="str">
        <f>IF(shipments[[#This Row],[Order_Status]] = "Delivered","Yes","No")</f>
        <v>No</v>
      </c>
      <c r="K3462" s="21" t="str">
        <f>TEXT(shipments[[#This Row],[Shipdate]],"MMMM")</f>
        <v>August</v>
      </c>
      <c r="L3462" s="21">
        <f>YEAR(shipments[[#This Row],[Shipdate]])</f>
        <v>2024</v>
      </c>
    </row>
    <row r="3463" spans="1:12" x14ac:dyDescent="0.3">
      <c r="A3463" s="21" t="s">
        <v>3467</v>
      </c>
      <c r="B3463" s="21" t="s">
        <v>7946</v>
      </c>
      <c r="C3463" s="21" t="s">
        <v>7925</v>
      </c>
      <c r="D3463" s="21" t="s">
        <v>7934</v>
      </c>
      <c r="E3463" s="22">
        <v>45348</v>
      </c>
      <c r="F3463" s="23">
        <v>6491.25</v>
      </c>
      <c r="G3463" s="21">
        <v>382</v>
      </c>
      <c r="H3463" s="21" t="s">
        <v>25</v>
      </c>
      <c r="I3463" s="21">
        <f>IF(shipments[[#This Row],[Boxes]]&gt;0,shipments[[#This Row],[Amount]]/shipments[[#This Row],[Boxes]],"NA")</f>
        <v>16.99280104712042</v>
      </c>
      <c r="J3463" s="21" t="str">
        <f>IF(shipments[[#This Row],[Order_Status]] = "Delivered","Yes","No")</f>
        <v>No</v>
      </c>
      <c r="K3463" s="21" t="str">
        <f>TEXT(shipments[[#This Row],[Shipdate]],"MMMM")</f>
        <v>February</v>
      </c>
      <c r="L3463" s="21">
        <f>YEAR(shipments[[#This Row],[Shipdate]])</f>
        <v>2024</v>
      </c>
    </row>
    <row r="3464" spans="1:12" x14ac:dyDescent="0.3">
      <c r="A3464" t="s">
        <v>3468</v>
      </c>
      <c r="B3464" t="s">
        <v>7946</v>
      </c>
      <c r="C3464" t="s">
        <v>7927</v>
      </c>
      <c r="D3464" t="s">
        <v>7934</v>
      </c>
      <c r="E3464" s="1">
        <v>45219</v>
      </c>
      <c r="F3464" s="6">
        <v>10809</v>
      </c>
      <c r="G3464">
        <v>676</v>
      </c>
      <c r="H3464" t="s">
        <v>3</v>
      </c>
      <c r="I3464">
        <f>IF(shipments[[#This Row],[Boxes]]&gt;0,shipments[[#This Row],[Amount]]/shipments[[#This Row],[Boxes]],"NA")</f>
        <v>15.989644970414201</v>
      </c>
      <c r="J3464" t="str">
        <f>IF(shipments[[#This Row],[Order_Status]] = "Delivered","Yes","No")</f>
        <v>Yes</v>
      </c>
      <c r="K3464" t="str">
        <f>TEXT(shipments[[#This Row],[Shipdate]],"MMMM")</f>
        <v>October</v>
      </c>
      <c r="L3464">
        <f>YEAR(shipments[[#This Row],[Shipdate]])</f>
        <v>2023</v>
      </c>
    </row>
    <row r="3465" spans="1:12" x14ac:dyDescent="0.3">
      <c r="A3465" t="s">
        <v>3469</v>
      </c>
      <c r="B3465" t="s">
        <v>7946</v>
      </c>
      <c r="C3465" t="s">
        <v>7927</v>
      </c>
      <c r="D3465" t="s">
        <v>7935</v>
      </c>
      <c r="E3465" s="1">
        <v>45293</v>
      </c>
      <c r="F3465" s="6">
        <v>19352.25</v>
      </c>
      <c r="G3465">
        <v>1139</v>
      </c>
      <c r="H3465" t="s">
        <v>3</v>
      </c>
      <c r="I3465">
        <f>IF(shipments[[#This Row],[Boxes]]&gt;0,shipments[[#This Row],[Amount]]/shipments[[#This Row],[Boxes]],"NA")</f>
        <v>16.990561896400351</v>
      </c>
      <c r="J3465" t="str">
        <f>IF(shipments[[#This Row],[Order_Status]] = "Delivered","Yes","No")</f>
        <v>Yes</v>
      </c>
      <c r="K3465" t="str">
        <f>TEXT(shipments[[#This Row],[Shipdate]],"MMMM")</f>
        <v>January</v>
      </c>
      <c r="L3465">
        <f>YEAR(shipments[[#This Row],[Shipdate]])</f>
        <v>2024</v>
      </c>
    </row>
    <row r="3466" spans="1:12" x14ac:dyDescent="0.3">
      <c r="A3466" t="s">
        <v>3470</v>
      </c>
      <c r="B3466" t="s">
        <v>7946</v>
      </c>
      <c r="C3466" t="s">
        <v>7928</v>
      </c>
      <c r="D3466" t="s">
        <v>7935</v>
      </c>
      <c r="E3466" s="1">
        <v>45212</v>
      </c>
      <c r="F3466" s="6">
        <v>6234.75</v>
      </c>
      <c r="G3466">
        <v>567</v>
      </c>
      <c r="H3466" t="s">
        <v>3</v>
      </c>
      <c r="I3466">
        <f>IF(shipments[[#This Row],[Boxes]]&gt;0,shipments[[#This Row],[Amount]]/shipments[[#This Row],[Boxes]],"NA")</f>
        <v>10.996031746031745</v>
      </c>
      <c r="J3466" t="str">
        <f>IF(shipments[[#This Row],[Order_Status]] = "Delivered","Yes","No")</f>
        <v>Yes</v>
      </c>
      <c r="K3466" t="str">
        <f>TEXT(shipments[[#This Row],[Shipdate]],"MMMM")</f>
        <v>October</v>
      </c>
      <c r="L3466">
        <f>YEAR(shipments[[#This Row],[Shipdate]])</f>
        <v>2023</v>
      </c>
    </row>
    <row r="3467" spans="1:12" x14ac:dyDescent="0.3">
      <c r="A3467" s="21" t="s">
        <v>3471</v>
      </c>
      <c r="B3467" s="21" t="s">
        <v>7946</v>
      </c>
      <c r="C3467" s="21" t="s">
        <v>7928</v>
      </c>
      <c r="D3467" s="21" t="s">
        <v>7934</v>
      </c>
      <c r="E3467" s="22">
        <v>45533</v>
      </c>
      <c r="F3467" s="23">
        <v>1498.5</v>
      </c>
      <c r="G3467" s="21">
        <v>215</v>
      </c>
      <c r="H3467" s="21" t="s">
        <v>9</v>
      </c>
      <c r="I3467" s="21">
        <f>IF(shipments[[#This Row],[Boxes]]&gt;0,shipments[[#This Row],[Amount]]/shipments[[#This Row],[Boxes]],"NA")</f>
        <v>6.9697674418604647</v>
      </c>
      <c r="J3467" s="21" t="str">
        <f>IF(shipments[[#This Row],[Order_Status]] = "Delivered","Yes","No")</f>
        <v>No</v>
      </c>
      <c r="K3467" s="21" t="str">
        <f>TEXT(shipments[[#This Row],[Shipdate]],"MMMM")</f>
        <v>August</v>
      </c>
      <c r="L3467" s="21">
        <f>YEAR(shipments[[#This Row],[Shipdate]])</f>
        <v>2024</v>
      </c>
    </row>
    <row r="3468" spans="1:12" x14ac:dyDescent="0.3">
      <c r="A3468" t="s">
        <v>3472</v>
      </c>
      <c r="B3468" t="s">
        <v>7946</v>
      </c>
      <c r="C3468" t="s">
        <v>7928</v>
      </c>
      <c r="D3468" t="s">
        <v>7939</v>
      </c>
      <c r="E3468" s="1">
        <v>45464</v>
      </c>
      <c r="F3468" s="6">
        <v>5987.25</v>
      </c>
      <c r="G3468">
        <v>545</v>
      </c>
      <c r="H3468" t="s">
        <v>3</v>
      </c>
      <c r="I3468">
        <f>IF(shipments[[#This Row],[Boxes]]&gt;0,shipments[[#This Row],[Amount]]/shipments[[#This Row],[Boxes]],"NA")</f>
        <v>10.985779816513762</v>
      </c>
      <c r="J3468" t="str">
        <f>IF(shipments[[#This Row],[Order_Status]] = "Delivered","Yes","No")</f>
        <v>Yes</v>
      </c>
      <c r="K3468" t="str">
        <f>TEXT(shipments[[#This Row],[Shipdate]],"MMMM")</f>
        <v>June</v>
      </c>
      <c r="L3468">
        <f>YEAR(shipments[[#This Row],[Shipdate]])</f>
        <v>2024</v>
      </c>
    </row>
    <row r="3469" spans="1:12" x14ac:dyDescent="0.3">
      <c r="A3469" t="s">
        <v>3473</v>
      </c>
      <c r="B3469" t="s">
        <v>7946</v>
      </c>
      <c r="C3469" t="s">
        <v>7928</v>
      </c>
      <c r="D3469" t="s">
        <v>7936</v>
      </c>
      <c r="E3469" s="1">
        <v>44971</v>
      </c>
      <c r="F3469" s="6">
        <v>1523.25</v>
      </c>
      <c r="G3469">
        <v>153</v>
      </c>
      <c r="H3469" t="s">
        <v>3</v>
      </c>
      <c r="I3469">
        <f>IF(shipments[[#This Row],[Boxes]]&gt;0,shipments[[#This Row],[Amount]]/shipments[[#This Row],[Boxes]],"NA")</f>
        <v>9.9558823529411757</v>
      </c>
      <c r="J3469" t="str">
        <f>IF(shipments[[#This Row],[Order_Status]] = "Delivered","Yes","No")</f>
        <v>Yes</v>
      </c>
      <c r="K3469" t="str">
        <f>TEXT(shipments[[#This Row],[Shipdate]],"MMMM")</f>
        <v>February</v>
      </c>
      <c r="L3469">
        <f>YEAR(shipments[[#This Row],[Shipdate]])</f>
        <v>2023</v>
      </c>
    </row>
    <row r="3470" spans="1:12" x14ac:dyDescent="0.3">
      <c r="A3470" t="s">
        <v>3474</v>
      </c>
      <c r="B3470" t="s">
        <v>7946</v>
      </c>
      <c r="C3470" t="s">
        <v>7929</v>
      </c>
      <c r="D3470" t="s">
        <v>7936</v>
      </c>
      <c r="E3470" s="1">
        <v>45253</v>
      </c>
      <c r="F3470" s="6">
        <v>5015.25</v>
      </c>
      <c r="G3470">
        <v>627</v>
      </c>
      <c r="H3470" t="s">
        <v>3</v>
      </c>
      <c r="I3470">
        <f>IF(shipments[[#This Row],[Boxes]]&gt;0,shipments[[#This Row],[Amount]]/shipments[[#This Row],[Boxes]],"NA")</f>
        <v>7.9988038277511961</v>
      </c>
      <c r="J3470" t="str">
        <f>IF(shipments[[#This Row],[Order_Status]] = "Delivered","Yes","No")</f>
        <v>Yes</v>
      </c>
      <c r="K3470" t="str">
        <f>TEXT(shipments[[#This Row],[Shipdate]],"MMMM")</f>
        <v>November</v>
      </c>
      <c r="L3470">
        <f>YEAR(shipments[[#This Row],[Shipdate]])</f>
        <v>2023</v>
      </c>
    </row>
    <row r="3471" spans="1:12" x14ac:dyDescent="0.3">
      <c r="A3471" t="s">
        <v>3475</v>
      </c>
      <c r="B3471" t="s">
        <v>7946</v>
      </c>
      <c r="C3471" t="s">
        <v>7929</v>
      </c>
      <c r="D3471" t="s">
        <v>7935</v>
      </c>
      <c r="E3471" s="1">
        <v>45348</v>
      </c>
      <c r="F3471" s="6">
        <v>4853.25</v>
      </c>
      <c r="G3471">
        <v>442</v>
      </c>
      <c r="H3471" t="s">
        <v>3</v>
      </c>
      <c r="I3471">
        <f>IF(shipments[[#This Row],[Boxes]]&gt;0,shipments[[#This Row],[Amount]]/shipments[[#This Row],[Boxes]],"NA")</f>
        <v>10.980203619909503</v>
      </c>
      <c r="J3471" t="str">
        <f>IF(shipments[[#This Row],[Order_Status]] = "Delivered","Yes","No")</f>
        <v>Yes</v>
      </c>
      <c r="K3471" t="str">
        <f>TEXT(shipments[[#This Row],[Shipdate]],"MMMM")</f>
        <v>February</v>
      </c>
      <c r="L3471">
        <f>YEAR(shipments[[#This Row],[Shipdate]])</f>
        <v>2024</v>
      </c>
    </row>
    <row r="3472" spans="1:12" x14ac:dyDescent="0.3">
      <c r="A3472" t="s">
        <v>3476</v>
      </c>
      <c r="B3472" t="s">
        <v>7946</v>
      </c>
      <c r="C3472" t="s">
        <v>7929</v>
      </c>
      <c r="D3472" t="s">
        <v>7939</v>
      </c>
      <c r="E3472" s="1">
        <v>45180</v>
      </c>
      <c r="F3472" s="6">
        <v>10091.25</v>
      </c>
      <c r="G3472">
        <v>1262</v>
      </c>
      <c r="H3472" t="s">
        <v>3</v>
      </c>
      <c r="I3472">
        <f>IF(shipments[[#This Row],[Boxes]]&gt;0,shipments[[#This Row],[Amount]]/shipments[[#This Row],[Boxes]],"NA")</f>
        <v>7.9962361331220286</v>
      </c>
      <c r="J3472" t="str">
        <f>IF(shipments[[#This Row],[Order_Status]] = "Delivered","Yes","No")</f>
        <v>Yes</v>
      </c>
      <c r="K3472" t="str">
        <f>TEXT(shipments[[#This Row],[Shipdate]],"MMMM")</f>
        <v>September</v>
      </c>
      <c r="L3472">
        <f>YEAR(shipments[[#This Row],[Shipdate]])</f>
        <v>2023</v>
      </c>
    </row>
    <row r="3473" spans="1:12" x14ac:dyDescent="0.3">
      <c r="A3473" s="21" t="s">
        <v>3477</v>
      </c>
      <c r="B3473" s="21" t="s">
        <v>7946</v>
      </c>
      <c r="C3473" s="21" t="s">
        <v>7929</v>
      </c>
      <c r="D3473" s="21" t="s">
        <v>7934</v>
      </c>
      <c r="E3473" s="22">
        <v>45546</v>
      </c>
      <c r="F3473" s="23">
        <v>5922</v>
      </c>
      <c r="G3473" s="21">
        <v>658</v>
      </c>
      <c r="H3473" s="21" t="s">
        <v>16</v>
      </c>
      <c r="I3473" s="21">
        <f>IF(shipments[[#This Row],[Boxes]]&gt;0,shipments[[#This Row],[Amount]]/shipments[[#This Row],[Boxes]],"NA")</f>
        <v>9</v>
      </c>
      <c r="J3473" s="21" t="str">
        <f>IF(shipments[[#This Row],[Order_Status]] = "Delivered","Yes","No")</f>
        <v>No</v>
      </c>
      <c r="K3473" s="21" t="str">
        <f>TEXT(shipments[[#This Row],[Shipdate]],"MMMM")</f>
        <v>September</v>
      </c>
      <c r="L3473" s="21">
        <f>YEAR(shipments[[#This Row],[Shipdate]])</f>
        <v>2024</v>
      </c>
    </row>
    <row r="3474" spans="1:12" x14ac:dyDescent="0.3">
      <c r="A3474" t="s">
        <v>3478</v>
      </c>
      <c r="B3474" t="s">
        <v>7946</v>
      </c>
      <c r="C3474" t="s">
        <v>7930</v>
      </c>
      <c r="D3474" t="s">
        <v>7935</v>
      </c>
      <c r="E3474" s="1">
        <v>44984</v>
      </c>
      <c r="F3474" s="6">
        <v>2947.5</v>
      </c>
      <c r="G3474">
        <v>106</v>
      </c>
      <c r="H3474" t="s">
        <v>3</v>
      </c>
      <c r="I3474">
        <f>IF(shipments[[#This Row],[Boxes]]&gt;0,shipments[[#This Row],[Amount]]/shipments[[#This Row],[Boxes]],"NA")</f>
        <v>27.806603773584907</v>
      </c>
      <c r="J3474" t="str">
        <f>IF(shipments[[#This Row],[Order_Status]] = "Delivered","Yes","No")</f>
        <v>Yes</v>
      </c>
      <c r="K3474" t="str">
        <f>TEXT(shipments[[#This Row],[Shipdate]],"MMMM")</f>
        <v>February</v>
      </c>
      <c r="L3474">
        <f>YEAR(shipments[[#This Row],[Shipdate]])</f>
        <v>2023</v>
      </c>
    </row>
    <row r="3475" spans="1:12" x14ac:dyDescent="0.3">
      <c r="A3475" t="s">
        <v>3479</v>
      </c>
      <c r="B3475" t="s">
        <v>7946</v>
      </c>
      <c r="C3475" t="s">
        <v>7931</v>
      </c>
      <c r="D3475" t="s">
        <v>7937</v>
      </c>
      <c r="E3475" s="1">
        <v>45419</v>
      </c>
      <c r="F3475" s="6">
        <v>6696</v>
      </c>
      <c r="G3475">
        <v>558</v>
      </c>
      <c r="H3475" t="s">
        <v>3</v>
      </c>
      <c r="I3475">
        <f>IF(shipments[[#This Row],[Boxes]]&gt;0,shipments[[#This Row],[Amount]]/shipments[[#This Row],[Boxes]],"NA")</f>
        <v>12</v>
      </c>
      <c r="J3475" t="str">
        <f>IF(shipments[[#This Row],[Order_Status]] = "Delivered","Yes","No")</f>
        <v>Yes</v>
      </c>
      <c r="K3475" t="str">
        <f>TEXT(shipments[[#This Row],[Shipdate]],"MMMM")</f>
        <v>May</v>
      </c>
      <c r="L3475">
        <f>YEAR(shipments[[#This Row],[Shipdate]])</f>
        <v>2024</v>
      </c>
    </row>
    <row r="3476" spans="1:12" x14ac:dyDescent="0.3">
      <c r="A3476" t="s">
        <v>3480</v>
      </c>
      <c r="B3476" t="s">
        <v>7946</v>
      </c>
      <c r="C3476" t="s">
        <v>7932</v>
      </c>
      <c r="D3476" t="s">
        <v>7934</v>
      </c>
      <c r="E3476" s="1">
        <v>44953</v>
      </c>
      <c r="F3476" s="6">
        <v>4284</v>
      </c>
      <c r="G3476">
        <v>390</v>
      </c>
      <c r="H3476" t="s">
        <v>3</v>
      </c>
      <c r="I3476">
        <f>IF(shipments[[#This Row],[Boxes]]&gt;0,shipments[[#This Row],[Amount]]/shipments[[#This Row],[Boxes]],"NA")</f>
        <v>10.984615384615385</v>
      </c>
      <c r="J3476" t="str">
        <f>IF(shipments[[#This Row],[Order_Status]] = "Delivered","Yes","No")</f>
        <v>Yes</v>
      </c>
      <c r="K3476" t="str">
        <f>TEXT(shipments[[#This Row],[Shipdate]],"MMMM")</f>
        <v>January</v>
      </c>
      <c r="L3476">
        <f>YEAR(shipments[[#This Row],[Shipdate]])</f>
        <v>2023</v>
      </c>
    </row>
    <row r="3477" spans="1:12" x14ac:dyDescent="0.3">
      <c r="A3477" t="s">
        <v>3481</v>
      </c>
      <c r="B3477" t="s">
        <v>7946</v>
      </c>
      <c r="C3477" t="s">
        <v>7932</v>
      </c>
      <c r="D3477" t="s">
        <v>7939</v>
      </c>
      <c r="E3477" s="1">
        <v>45293</v>
      </c>
      <c r="F3477" s="6">
        <v>290.25</v>
      </c>
      <c r="G3477">
        <v>42</v>
      </c>
      <c r="H3477" t="s">
        <v>3</v>
      </c>
      <c r="I3477">
        <f>IF(shipments[[#This Row],[Boxes]]&gt;0,shipments[[#This Row],[Amount]]/shipments[[#This Row],[Boxes]],"NA")</f>
        <v>6.9107142857142856</v>
      </c>
      <c r="J3477" t="str">
        <f>IF(shipments[[#This Row],[Order_Status]] = "Delivered","Yes","No")</f>
        <v>Yes</v>
      </c>
      <c r="K3477" t="str">
        <f>TEXT(shipments[[#This Row],[Shipdate]],"MMMM")</f>
        <v>January</v>
      </c>
      <c r="L3477">
        <f>YEAR(shipments[[#This Row],[Shipdate]])</f>
        <v>2024</v>
      </c>
    </row>
    <row r="3478" spans="1:12" x14ac:dyDescent="0.3">
      <c r="A3478" t="s">
        <v>3482</v>
      </c>
      <c r="B3478" t="s">
        <v>7946</v>
      </c>
      <c r="C3478" t="s">
        <v>7932</v>
      </c>
      <c r="D3478" t="s">
        <v>7934</v>
      </c>
      <c r="E3478" s="1">
        <v>45252</v>
      </c>
      <c r="F3478" s="6">
        <v>3244.5</v>
      </c>
      <c r="G3478">
        <v>295</v>
      </c>
      <c r="H3478" t="s">
        <v>3</v>
      </c>
      <c r="I3478">
        <f>IF(shipments[[#This Row],[Boxes]]&gt;0,shipments[[#This Row],[Amount]]/shipments[[#This Row],[Boxes]],"NA")</f>
        <v>10.998305084745763</v>
      </c>
      <c r="J3478" t="str">
        <f>IF(shipments[[#This Row],[Order_Status]] = "Delivered","Yes","No")</f>
        <v>Yes</v>
      </c>
      <c r="K3478" t="str">
        <f>TEXT(shipments[[#This Row],[Shipdate]],"MMMM")</f>
        <v>November</v>
      </c>
      <c r="L3478">
        <f>YEAR(shipments[[#This Row],[Shipdate]])</f>
        <v>2023</v>
      </c>
    </row>
    <row r="3479" spans="1:12" x14ac:dyDescent="0.3">
      <c r="A3479" t="s">
        <v>3483</v>
      </c>
      <c r="B3479" t="s">
        <v>7946</v>
      </c>
      <c r="C3479" t="s">
        <v>7933</v>
      </c>
      <c r="D3479" t="s">
        <v>7936</v>
      </c>
      <c r="E3479" s="1">
        <v>45344</v>
      </c>
      <c r="F3479" s="6">
        <v>9720</v>
      </c>
      <c r="G3479">
        <v>486</v>
      </c>
      <c r="H3479" t="s">
        <v>3</v>
      </c>
      <c r="I3479">
        <f>IF(shipments[[#This Row],[Boxes]]&gt;0,shipments[[#This Row],[Amount]]/shipments[[#This Row],[Boxes]],"NA")</f>
        <v>20</v>
      </c>
      <c r="J3479" t="str">
        <f>IF(shipments[[#This Row],[Order_Status]] = "Delivered","Yes","No")</f>
        <v>Yes</v>
      </c>
      <c r="K3479" t="str">
        <f>TEXT(shipments[[#This Row],[Shipdate]],"MMMM")</f>
        <v>February</v>
      </c>
      <c r="L3479">
        <f>YEAR(shipments[[#This Row],[Shipdate]])</f>
        <v>2024</v>
      </c>
    </row>
    <row r="3480" spans="1:12" x14ac:dyDescent="0.3">
      <c r="A3480" t="s">
        <v>3484</v>
      </c>
      <c r="B3480" t="s">
        <v>7946</v>
      </c>
      <c r="C3480" t="s">
        <v>7933</v>
      </c>
      <c r="D3480" t="s">
        <v>7936</v>
      </c>
      <c r="E3480" s="1">
        <v>45070</v>
      </c>
      <c r="F3480" s="6">
        <v>6039</v>
      </c>
      <c r="G3480">
        <v>318</v>
      </c>
      <c r="H3480" t="s">
        <v>3</v>
      </c>
      <c r="I3480">
        <f>IF(shipments[[#This Row],[Boxes]]&gt;0,shipments[[#This Row],[Amount]]/shipments[[#This Row],[Boxes]],"NA")</f>
        <v>18.990566037735849</v>
      </c>
      <c r="J3480" t="str">
        <f>IF(shipments[[#This Row],[Order_Status]] = "Delivered","Yes","No")</f>
        <v>Yes</v>
      </c>
      <c r="K3480" t="str">
        <f>TEXT(shipments[[#This Row],[Shipdate]],"MMMM")</f>
        <v>May</v>
      </c>
      <c r="L3480">
        <f>YEAR(shipments[[#This Row],[Shipdate]])</f>
        <v>2023</v>
      </c>
    </row>
    <row r="3481" spans="1:12" x14ac:dyDescent="0.3">
      <c r="A3481" t="s">
        <v>3485</v>
      </c>
      <c r="B3481" t="s">
        <v>7946</v>
      </c>
      <c r="C3481" t="s">
        <v>7933</v>
      </c>
      <c r="D3481" t="s">
        <v>7934</v>
      </c>
      <c r="E3481" s="1">
        <v>45413</v>
      </c>
      <c r="F3481" s="6">
        <v>9099</v>
      </c>
      <c r="G3481">
        <v>506</v>
      </c>
      <c r="H3481" t="s">
        <v>3</v>
      </c>
      <c r="I3481">
        <f>IF(shipments[[#This Row],[Boxes]]&gt;0,shipments[[#This Row],[Amount]]/shipments[[#This Row],[Boxes]],"NA")</f>
        <v>17.98221343873518</v>
      </c>
      <c r="J3481" t="str">
        <f>IF(shipments[[#This Row],[Order_Status]] = "Delivered","Yes","No")</f>
        <v>Yes</v>
      </c>
      <c r="K3481" t="str">
        <f>TEXT(shipments[[#This Row],[Shipdate]],"MMMM")</f>
        <v>May</v>
      </c>
      <c r="L3481">
        <f>YEAR(shipments[[#This Row],[Shipdate]])</f>
        <v>2024</v>
      </c>
    </row>
    <row r="3482" spans="1:12" x14ac:dyDescent="0.3">
      <c r="A3482" t="s">
        <v>3486</v>
      </c>
      <c r="B3482" t="s">
        <v>7946</v>
      </c>
      <c r="C3482" t="s">
        <v>7912</v>
      </c>
      <c r="D3482" t="s">
        <v>7934</v>
      </c>
      <c r="E3482" s="1">
        <v>45414</v>
      </c>
      <c r="F3482" s="6">
        <v>5634</v>
      </c>
      <c r="G3482">
        <v>353</v>
      </c>
      <c r="H3482" t="s">
        <v>3</v>
      </c>
      <c r="I3482">
        <f>IF(shipments[[#This Row],[Boxes]]&gt;0,shipments[[#This Row],[Amount]]/shipments[[#This Row],[Boxes]],"NA")</f>
        <v>15.960339943342776</v>
      </c>
      <c r="J3482" t="str">
        <f>IF(shipments[[#This Row],[Order_Status]] = "Delivered","Yes","No")</f>
        <v>Yes</v>
      </c>
      <c r="K3482" t="str">
        <f>TEXT(shipments[[#This Row],[Shipdate]],"MMMM")</f>
        <v>May</v>
      </c>
      <c r="L3482">
        <f>YEAR(shipments[[#This Row],[Shipdate]])</f>
        <v>2024</v>
      </c>
    </row>
    <row r="3483" spans="1:12" x14ac:dyDescent="0.3">
      <c r="A3483" t="s">
        <v>3487</v>
      </c>
      <c r="B3483" t="s">
        <v>7946</v>
      </c>
      <c r="C3483" t="s">
        <v>7912</v>
      </c>
      <c r="D3483" t="s">
        <v>7939</v>
      </c>
      <c r="E3483" s="1">
        <v>45260</v>
      </c>
      <c r="F3483" s="6">
        <v>3192.75</v>
      </c>
      <c r="G3483">
        <v>213</v>
      </c>
      <c r="H3483" t="s">
        <v>3</v>
      </c>
      <c r="I3483">
        <f>IF(shipments[[#This Row],[Boxes]]&gt;0,shipments[[#This Row],[Amount]]/shipments[[#This Row],[Boxes]],"NA")</f>
        <v>14.98943661971831</v>
      </c>
      <c r="J3483" t="str">
        <f>IF(shipments[[#This Row],[Order_Status]] = "Delivered","Yes","No")</f>
        <v>Yes</v>
      </c>
      <c r="K3483" t="str">
        <f>TEXT(shipments[[#This Row],[Shipdate]],"MMMM")</f>
        <v>November</v>
      </c>
      <c r="L3483">
        <f>YEAR(shipments[[#This Row],[Shipdate]])</f>
        <v>2023</v>
      </c>
    </row>
    <row r="3484" spans="1:12" x14ac:dyDescent="0.3">
      <c r="A3484" s="21" t="s">
        <v>3488</v>
      </c>
      <c r="B3484" s="21" t="s">
        <v>7946</v>
      </c>
      <c r="C3484" s="21" t="s">
        <v>7912</v>
      </c>
      <c r="D3484" s="21" t="s">
        <v>7935</v>
      </c>
      <c r="E3484" s="22">
        <v>45503</v>
      </c>
      <c r="F3484" s="23">
        <v>947.25</v>
      </c>
      <c r="G3484" s="21">
        <v>79</v>
      </c>
      <c r="H3484" s="21" t="s">
        <v>9</v>
      </c>
      <c r="I3484" s="21">
        <f>IF(shipments[[#This Row],[Boxes]]&gt;0,shipments[[#This Row],[Amount]]/shipments[[#This Row],[Boxes]],"NA")</f>
        <v>11.990506329113924</v>
      </c>
      <c r="J3484" s="21" t="str">
        <f>IF(shipments[[#This Row],[Order_Status]] = "Delivered","Yes","No")</f>
        <v>No</v>
      </c>
      <c r="K3484" s="21" t="str">
        <f>TEXT(shipments[[#This Row],[Shipdate]],"MMMM")</f>
        <v>July</v>
      </c>
      <c r="L3484" s="21">
        <f>YEAR(shipments[[#This Row],[Shipdate]])</f>
        <v>2024</v>
      </c>
    </row>
    <row r="3485" spans="1:12" x14ac:dyDescent="0.3">
      <c r="A3485" t="s">
        <v>3489</v>
      </c>
      <c r="B3485" t="s">
        <v>7946</v>
      </c>
      <c r="C3485" t="s">
        <v>7912</v>
      </c>
      <c r="D3485" t="s">
        <v>7938</v>
      </c>
      <c r="E3485" s="1">
        <v>45421</v>
      </c>
      <c r="F3485" s="6">
        <v>12219.75</v>
      </c>
      <c r="G3485">
        <v>764</v>
      </c>
      <c r="H3485" t="s">
        <v>3</v>
      </c>
      <c r="I3485">
        <f>IF(shipments[[#This Row],[Boxes]]&gt;0,shipments[[#This Row],[Amount]]/shipments[[#This Row],[Boxes]],"NA")</f>
        <v>15.99443717277487</v>
      </c>
      <c r="J3485" t="str">
        <f>IF(shipments[[#This Row],[Order_Status]] = "Delivered","Yes","No")</f>
        <v>Yes</v>
      </c>
      <c r="K3485" t="str">
        <f>TEXT(shipments[[#This Row],[Shipdate]],"MMMM")</f>
        <v>May</v>
      </c>
      <c r="L3485">
        <f>YEAR(shipments[[#This Row],[Shipdate]])</f>
        <v>2024</v>
      </c>
    </row>
    <row r="3486" spans="1:12" x14ac:dyDescent="0.3">
      <c r="A3486" s="21" t="s">
        <v>3490</v>
      </c>
      <c r="B3486" s="21" t="s">
        <v>7946</v>
      </c>
      <c r="C3486" s="21" t="s">
        <v>7912</v>
      </c>
      <c r="D3486" s="21" t="s">
        <v>7939</v>
      </c>
      <c r="E3486" s="22">
        <v>45532</v>
      </c>
      <c r="F3486" s="23">
        <v>605.25</v>
      </c>
      <c r="G3486" s="21">
        <v>41</v>
      </c>
      <c r="H3486" s="21" t="s">
        <v>9</v>
      </c>
      <c r="I3486" s="21">
        <f>IF(shipments[[#This Row],[Boxes]]&gt;0,shipments[[#This Row],[Amount]]/shipments[[#This Row],[Boxes]],"NA")</f>
        <v>14.762195121951219</v>
      </c>
      <c r="J3486" s="21" t="str">
        <f>IF(shipments[[#This Row],[Order_Status]] = "Delivered","Yes","No")</f>
        <v>No</v>
      </c>
      <c r="K3486" s="21" t="str">
        <f>TEXT(shipments[[#This Row],[Shipdate]],"MMMM")</f>
        <v>August</v>
      </c>
      <c r="L3486" s="21">
        <f>YEAR(shipments[[#This Row],[Shipdate]])</f>
        <v>2024</v>
      </c>
    </row>
    <row r="3487" spans="1:12" x14ac:dyDescent="0.3">
      <c r="A3487" t="s">
        <v>3491</v>
      </c>
      <c r="B3487" t="s">
        <v>7946</v>
      </c>
      <c r="C3487" t="s">
        <v>7912</v>
      </c>
      <c r="D3487" t="s">
        <v>7938</v>
      </c>
      <c r="E3487" s="1">
        <v>44951</v>
      </c>
      <c r="F3487" s="6">
        <v>355.5</v>
      </c>
      <c r="G3487">
        <v>28</v>
      </c>
      <c r="H3487" t="s">
        <v>3</v>
      </c>
      <c r="I3487">
        <f>IF(shipments[[#This Row],[Boxes]]&gt;0,shipments[[#This Row],[Amount]]/shipments[[#This Row],[Boxes]],"NA")</f>
        <v>12.696428571428571</v>
      </c>
      <c r="J3487" t="str">
        <f>IF(shipments[[#This Row],[Order_Status]] = "Delivered","Yes","No")</f>
        <v>Yes</v>
      </c>
      <c r="K3487" t="str">
        <f>TEXT(shipments[[#This Row],[Shipdate]],"MMMM")</f>
        <v>January</v>
      </c>
      <c r="L3487">
        <f>YEAR(shipments[[#This Row],[Shipdate]])</f>
        <v>2023</v>
      </c>
    </row>
    <row r="3488" spans="1:12" x14ac:dyDescent="0.3">
      <c r="A3488" s="21" t="s">
        <v>3492</v>
      </c>
      <c r="B3488" s="21" t="s">
        <v>7946</v>
      </c>
      <c r="C3488" s="21" t="s">
        <v>7914</v>
      </c>
      <c r="D3488" s="21" t="s">
        <v>7938</v>
      </c>
      <c r="E3488" s="22">
        <v>45537</v>
      </c>
      <c r="F3488" s="23">
        <v>4896</v>
      </c>
      <c r="G3488" s="21">
        <v>377</v>
      </c>
      <c r="H3488" s="21" t="s">
        <v>25</v>
      </c>
      <c r="I3488" s="21">
        <f>IF(shipments[[#This Row],[Boxes]]&gt;0,shipments[[#This Row],[Amount]]/shipments[[#This Row],[Boxes]],"NA")</f>
        <v>12.986737400530505</v>
      </c>
      <c r="J3488" s="21" t="str">
        <f>IF(shipments[[#This Row],[Order_Status]] = "Delivered","Yes","No")</f>
        <v>No</v>
      </c>
      <c r="K3488" s="21" t="str">
        <f>TEXT(shipments[[#This Row],[Shipdate]],"MMMM")</f>
        <v>September</v>
      </c>
      <c r="L3488" s="21">
        <f>YEAR(shipments[[#This Row],[Shipdate]])</f>
        <v>2024</v>
      </c>
    </row>
    <row r="3489" spans="1:12" x14ac:dyDescent="0.3">
      <c r="A3489" t="s">
        <v>3493</v>
      </c>
      <c r="B3489" t="s">
        <v>7946</v>
      </c>
      <c r="C3489" t="s">
        <v>7915</v>
      </c>
      <c r="D3489" t="s">
        <v>7934</v>
      </c>
      <c r="E3489" s="1">
        <v>45149</v>
      </c>
      <c r="F3489" s="6">
        <v>4504.5</v>
      </c>
      <c r="G3489">
        <v>501</v>
      </c>
      <c r="H3489" t="s">
        <v>3</v>
      </c>
      <c r="I3489">
        <f>IF(shipments[[#This Row],[Boxes]]&gt;0,shipments[[#This Row],[Amount]]/shipments[[#This Row],[Boxes]],"NA")</f>
        <v>8.9910179640718564</v>
      </c>
      <c r="J3489" t="str">
        <f>IF(shipments[[#This Row],[Order_Status]] = "Delivered","Yes","No")</f>
        <v>Yes</v>
      </c>
      <c r="K3489" t="str">
        <f>TEXT(shipments[[#This Row],[Shipdate]],"MMMM")</f>
        <v>August</v>
      </c>
      <c r="L3489">
        <f>YEAR(shipments[[#This Row],[Shipdate]])</f>
        <v>2023</v>
      </c>
    </row>
    <row r="3490" spans="1:12" x14ac:dyDescent="0.3">
      <c r="A3490" t="s">
        <v>3494</v>
      </c>
      <c r="B3490" t="s">
        <v>7946</v>
      </c>
      <c r="C3490" t="s">
        <v>7915</v>
      </c>
      <c r="D3490" t="s">
        <v>7935</v>
      </c>
      <c r="E3490" s="1">
        <v>45111</v>
      </c>
      <c r="F3490" s="6">
        <v>855</v>
      </c>
      <c r="G3490">
        <v>95</v>
      </c>
      <c r="H3490" t="s">
        <v>3</v>
      </c>
      <c r="I3490">
        <f>IF(shipments[[#This Row],[Boxes]]&gt;0,shipments[[#This Row],[Amount]]/shipments[[#This Row],[Boxes]],"NA")</f>
        <v>9</v>
      </c>
      <c r="J3490" t="str">
        <f>IF(shipments[[#This Row],[Order_Status]] = "Delivered","Yes","No")</f>
        <v>Yes</v>
      </c>
      <c r="K3490" t="str">
        <f>TEXT(shipments[[#This Row],[Shipdate]],"MMMM")</f>
        <v>July</v>
      </c>
      <c r="L3490">
        <f>YEAR(shipments[[#This Row],[Shipdate]])</f>
        <v>2023</v>
      </c>
    </row>
    <row r="3491" spans="1:12" x14ac:dyDescent="0.3">
      <c r="A3491" t="s">
        <v>3495</v>
      </c>
      <c r="B3491" t="s">
        <v>7946</v>
      </c>
      <c r="C3491" t="s">
        <v>7915</v>
      </c>
      <c r="D3491" t="s">
        <v>7934</v>
      </c>
      <c r="E3491" s="1">
        <v>45198</v>
      </c>
      <c r="F3491" s="6">
        <v>9893.25</v>
      </c>
      <c r="G3491">
        <v>1414</v>
      </c>
      <c r="H3491" t="s">
        <v>3</v>
      </c>
      <c r="I3491">
        <f>IF(shipments[[#This Row],[Boxes]]&gt;0,shipments[[#This Row],[Amount]]/shipments[[#This Row],[Boxes]],"NA")</f>
        <v>6.9966407355021216</v>
      </c>
      <c r="J3491" t="str">
        <f>IF(shipments[[#This Row],[Order_Status]] = "Delivered","Yes","No")</f>
        <v>Yes</v>
      </c>
      <c r="K3491" t="str">
        <f>TEXT(shipments[[#This Row],[Shipdate]],"MMMM")</f>
        <v>September</v>
      </c>
      <c r="L3491">
        <f>YEAR(shipments[[#This Row],[Shipdate]])</f>
        <v>2023</v>
      </c>
    </row>
    <row r="3492" spans="1:12" x14ac:dyDescent="0.3">
      <c r="A3492" s="21" t="s">
        <v>3496</v>
      </c>
      <c r="B3492" s="21" t="s">
        <v>7946</v>
      </c>
      <c r="C3492" s="21" t="s">
        <v>7915</v>
      </c>
      <c r="D3492" s="21" t="s">
        <v>7938</v>
      </c>
      <c r="E3492" s="22">
        <v>45551</v>
      </c>
      <c r="F3492" s="23">
        <v>4038.75</v>
      </c>
      <c r="G3492" s="21">
        <v>674</v>
      </c>
      <c r="H3492" s="21" t="s">
        <v>16</v>
      </c>
      <c r="I3492" s="21">
        <f>IF(shipments[[#This Row],[Boxes]]&gt;0,shipments[[#This Row],[Amount]]/shipments[[#This Row],[Boxes]],"NA")</f>
        <v>5.9922106824925816</v>
      </c>
      <c r="J3492" s="21" t="str">
        <f>IF(shipments[[#This Row],[Order_Status]] = "Delivered","Yes","No")</f>
        <v>No</v>
      </c>
      <c r="K3492" s="21" t="str">
        <f>TEXT(shipments[[#This Row],[Shipdate]],"MMMM")</f>
        <v>September</v>
      </c>
      <c r="L3492" s="21">
        <f>YEAR(shipments[[#This Row],[Shipdate]])</f>
        <v>2024</v>
      </c>
    </row>
    <row r="3493" spans="1:12" x14ac:dyDescent="0.3">
      <c r="A3493" t="s">
        <v>3497</v>
      </c>
      <c r="B3493" t="s">
        <v>7946</v>
      </c>
      <c r="C3493" t="s">
        <v>7916</v>
      </c>
      <c r="D3493" t="s">
        <v>7939</v>
      </c>
      <c r="E3493" s="1">
        <v>45205</v>
      </c>
      <c r="F3493" s="6">
        <v>4430.25</v>
      </c>
      <c r="G3493">
        <v>493</v>
      </c>
      <c r="H3493" t="s">
        <v>3</v>
      </c>
      <c r="I3493">
        <f>IF(shipments[[#This Row],[Boxes]]&gt;0,shipments[[#This Row],[Amount]]/shipments[[#This Row],[Boxes]],"NA")</f>
        <v>8.986308316430021</v>
      </c>
      <c r="J3493" t="str">
        <f>IF(shipments[[#This Row],[Order_Status]] = "Delivered","Yes","No")</f>
        <v>Yes</v>
      </c>
      <c r="K3493" t="str">
        <f>TEXT(shipments[[#This Row],[Shipdate]],"MMMM")</f>
        <v>October</v>
      </c>
      <c r="L3493">
        <f>YEAR(shipments[[#This Row],[Shipdate]])</f>
        <v>2023</v>
      </c>
    </row>
    <row r="3494" spans="1:12" x14ac:dyDescent="0.3">
      <c r="A3494" s="21" t="s">
        <v>3498</v>
      </c>
      <c r="B3494" s="21" t="s">
        <v>7946</v>
      </c>
      <c r="C3494" s="21" t="s">
        <v>7916</v>
      </c>
      <c r="D3494" s="21" t="s">
        <v>7939</v>
      </c>
      <c r="E3494" s="22">
        <v>45562</v>
      </c>
      <c r="F3494" s="23">
        <v>3201.75</v>
      </c>
      <c r="G3494" s="21">
        <v>356</v>
      </c>
      <c r="H3494" s="21" t="s">
        <v>16</v>
      </c>
      <c r="I3494" s="21">
        <f>IF(shipments[[#This Row],[Boxes]]&gt;0,shipments[[#This Row],[Amount]]/shipments[[#This Row],[Boxes]],"NA")</f>
        <v>8.9936797752808992</v>
      </c>
      <c r="J3494" s="21" t="str">
        <f>IF(shipments[[#This Row],[Order_Status]] = "Delivered","Yes","No")</f>
        <v>No</v>
      </c>
      <c r="K3494" s="21" t="str">
        <f>TEXT(shipments[[#This Row],[Shipdate]],"MMMM")</f>
        <v>September</v>
      </c>
      <c r="L3494" s="21">
        <f>YEAR(shipments[[#This Row],[Shipdate]])</f>
        <v>2024</v>
      </c>
    </row>
    <row r="3495" spans="1:12" x14ac:dyDescent="0.3">
      <c r="A3495" t="s">
        <v>3499</v>
      </c>
      <c r="B3495" t="s">
        <v>7946</v>
      </c>
      <c r="C3495" t="s">
        <v>7916</v>
      </c>
      <c r="D3495" t="s">
        <v>7939</v>
      </c>
      <c r="E3495" s="1">
        <v>45166</v>
      </c>
      <c r="F3495" s="6">
        <v>571.5</v>
      </c>
      <c r="G3495">
        <v>115</v>
      </c>
      <c r="H3495" t="s">
        <v>3</v>
      </c>
      <c r="I3495">
        <f>IF(shipments[[#This Row],[Boxes]]&gt;0,shipments[[#This Row],[Amount]]/shipments[[#This Row],[Boxes]],"NA")</f>
        <v>4.9695652173913043</v>
      </c>
      <c r="J3495" t="str">
        <f>IF(shipments[[#This Row],[Order_Status]] = "Delivered","Yes","No")</f>
        <v>Yes</v>
      </c>
      <c r="K3495" t="str">
        <f>TEXT(shipments[[#This Row],[Shipdate]],"MMMM")</f>
        <v>August</v>
      </c>
      <c r="L3495">
        <f>YEAR(shipments[[#This Row],[Shipdate]])</f>
        <v>2023</v>
      </c>
    </row>
    <row r="3496" spans="1:12" x14ac:dyDescent="0.3">
      <c r="A3496" t="s">
        <v>3500</v>
      </c>
      <c r="B3496" t="s">
        <v>7946</v>
      </c>
      <c r="C3496" t="s">
        <v>7916</v>
      </c>
      <c r="D3496" t="s">
        <v>7939</v>
      </c>
      <c r="E3496" s="1">
        <v>45454</v>
      </c>
      <c r="F3496" s="6">
        <v>10620</v>
      </c>
      <c r="G3496">
        <v>1770</v>
      </c>
      <c r="H3496" t="s">
        <v>3</v>
      </c>
      <c r="I3496">
        <f>IF(shipments[[#This Row],[Boxes]]&gt;0,shipments[[#This Row],[Amount]]/shipments[[#This Row],[Boxes]],"NA")</f>
        <v>6</v>
      </c>
      <c r="J3496" t="str">
        <f>IF(shipments[[#This Row],[Order_Status]] = "Delivered","Yes","No")</f>
        <v>Yes</v>
      </c>
      <c r="K3496" t="str">
        <f>TEXT(shipments[[#This Row],[Shipdate]],"MMMM")</f>
        <v>June</v>
      </c>
      <c r="L3496">
        <f>YEAR(shipments[[#This Row],[Shipdate]])</f>
        <v>2024</v>
      </c>
    </row>
    <row r="3497" spans="1:12" x14ac:dyDescent="0.3">
      <c r="A3497" t="s">
        <v>3501</v>
      </c>
      <c r="B3497" t="s">
        <v>7946</v>
      </c>
      <c r="C3497" t="s">
        <v>7917</v>
      </c>
      <c r="D3497" t="s">
        <v>7935</v>
      </c>
      <c r="E3497" s="1">
        <v>44944</v>
      </c>
      <c r="F3497" s="6">
        <v>6201</v>
      </c>
      <c r="G3497">
        <v>222</v>
      </c>
      <c r="H3497" t="s">
        <v>3</v>
      </c>
      <c r="I3497">
        <f>IF(shipments[[#This Row],[Boxes]]&gt;0,shipments[[#This Row],[Amount]]/shipments[[#This Row],[Boxes]],"NA")</f>
        <v>27.932432432432432</v>
      </c>
      <c r="J3497" t="str">
        <f>IF(shipments[[#This Row],[Order_Status]] = "Delivered","Yes","No")</f>
        <v>Yes</v>
      </c>
      <c r="K3497" t="str">
        <f>TEXT(shipments[[#This Row],[Shipdate]],"MMMM")</f>
        <v>January</v>
      </c>
      <c r="L3497">
        <f>YEAR(shipments[[#This Row],[Shipdate]])</f>
        <v>2023</v>
      </c>
    </row>
    <row r="3498" spans="1:12" x14ac:dyDescent="0.3">
      <c r="A3498" t="s">
        <v>3502</v>
      </c>
      <c r="B3498" t="s">
        <v>7946</v>
      </c>
      <c r="C3498" t="s">
        <v>7919</v>
      </c>
      <c r="D3498" t="s">
        <v>7934</v>
      </c>
      <c r="E3498" s="1">
        <v>45429</v>
      </c>
      <c r="F3498" s="6">
        <v>8667</v>
      </c>
      <c r="G3498">
        <v>434</v>
      </c>
      <c r="H3498" t="s">
        <v>3</v>
      </c>
      <c r="I3498">
        <f>IF(shipments[[#This Row],[Boxes]]&gt;0,shipments[[#This Row],[Amount]]/shipments[[#This Row],[Boxes]],"NA")</f>
        <v>19.97004608294931</v>
      </c>
      <c r="J3498" t="str">
        <f>IF(shipments[[#This Row],[Order_Status]] = "Delivered","Yes","No")</f>
        <v>Yes</v>
      </c>
      <c r="K3498" t="str">
        <f>TEXT(shipments[[#This Row],[Shipdate]],"MMMM")</f>
        <v>May</v>
      </c>
      <c r="L3498">
        <f>YEAR(shipments[[#This Row],[Shipdate]])</f>
        <v>2024</v>
      </c>
    </row>
    <row r="3499" spans="1:12" x14ac:dyDescent="0.3">
      <c r="A3499" t="s">
        <v>3503</v>
      </c>
      <c r="B3499" t="s">
        <v>7946</v>
      </c>
      <c r="C3499" t="s">
        <v>7919</v>
      </c>
      <c r="D3499" t="s">
        <v>7938</v>
      </c>
      <c r="E3499" s="1">
        <v>45222</v>
      </c>
      <c r="F3499" s="6">
        <v>16022.25</v>
      </c>
      <c r="G3499">
        <v>844</v>
      </c>
      <c r="H3499" t="s">
        <v>3</v>
      </c>
      <c r="I3499">
        <f>IF(shipments[[#This Row],[Boxes]]&gt;0,shipments[[#This Row],[Amount]]/shipments[[#This Row],[Boxes]],"NA")</f>
        <v>18.983708530805686</v>
      </c>
      <c r="J3499" t="str">
        <f>IF(shipments[[#This Row],[Order_Status]] = "Delivered","Yes","No")</f>
        <v>Yes</v>
      </c>
      <c r="K3499" t="str">
        <f>TEXT(shipments[[#This Row],[Shipdate]],"MMMM")</f>
        <v>October</v>
      </c>
      <c r="L3499">
        <f>YEAR(shipments[[#This Row],[Shipdate]])</f>
        <v>2023</v>
      </c>
    </row>
    <row r="3500" spans="1:12" x14ac:dyDescent="0.3">
      <c r="A3500" s="21" t="s">
        <v>3504</v>
      </c>
      <c r="B3500" s="21" t="s">
        <v>7946</v>
      </c>
      <c r="C3500" s="21" t="s">
        <v>7919</v>
      </c>
      <c r="D3500" s="21" t="s">
        <v>7934</v>
      </c>
      <c r="E3500" s="22">
        <v>45547</v>
      </c>
      <c r="F3500" s="23">
        <v>4682.25</v>
      </c>
      <c r="G3500" s="21">
        <v>235</v>
      </c>
      <c r="H3500" s="21" t="s">
        <v>25</v>
      </c>
      <c r="I3500" s="21">
        <f>IF(shipments[[#This Row],[Boxes]]&gt;0,shipments[[#This Row],[Amount]]/shipments[[#This Row],[Boxes]],"NA")</f>
        <v>19.924468085106383</v>
      </c>
      <c r="J3500" s="21" t="str">
        <f>IF(shipments[[#This Row],[Order_Status]] = "Delivered","Yes","No")</f>
        <v>No</v>
      </c>
      <c r="K3500" s="21" t="str">
        <f>TEXT(shipments[[#This Row],[Shipdate]],"MMMM")</f>
        <v>September</v>
      </c>
      <c r="L3500" s="21">
        <f>YEAR(shipments[[#This Row],[Shipdate]])</f>
        <v>2024</v>
      </c>
    </row>
    <row r="3501" spans="1:12" x14ac:dyDescent="0.3">
      <c r="A3501" t="s">
        <v>3505</v>
      </c>
      <c r="B3501" t="s">
        <v>7946</v>
      </c>
      <c r="C3501" t="s">
        <v>7919</v>
      </c>
      <c r="D3501" t="s">
        <v>7939</v>
      </c>
      <c r="E3501" s="1">
        <v>45027</v>
      </c>
      <c r="F3501" s="6">
        <v>9713.25</v>
      </c>
      <c r="G3501">
        <v>540</v>
      </c>
      <c r="H3501" t="s">
        <v>3</v>
      </c>
      <c r="I3501">
        <f>IF(shipments[[#This Row],[Boxes]]&gt;0,shipments[[#This Row],[Amount]]/shipments[[#This Row],[Boxes]],"NA")</f>
        <v>17.987500000000001</v>
      </c>
      <c r="J3501" t="str">
        <f>IF(shipments[[#This Row],[Order_Status]] = "Delivered","Yes","No")</f>
        <v>Yes</v>
      </c>
      <c r="K3501" t="str">
        <f>TEXT(shipments[[#This Row],[Shipdate]],"MMMM")</f>
        <v>April</v>
      </c>
      <c r="L3501">
        <f>YEAR(shipments[[#This Row],[Shipdate]])</f>
        <v>2023</v>
      </c>
    </row>
    <row r="3502" spans="1:12" x14ac:dyDescent="0.3">
      <c r="A3502" s="21" t="s">
        <v>3506</v>
      </c>
      <c r="B3502" s="21" t="s">
        <v>7946</v>
      </c>
      <c r="C3502" s="21" t="s">
        <v>7921</v>
      </c>
      <c r="D3502" s="21" t="s">
        <v>7937</v>
      </c>
      <c r="E3502" s="22">
        <v>45476</v>
      </c>
      <c r="F3502" s="23">
        <v>1345.5</v>
      </c>
      <c r="G3502" s="21">
        <v>97</v>
      </c>
      <c r="H3502" s="21" t="s">
        <v>9</v>
      </c>
      <c r="I3502" s="21">
        <f>IF(shipments[[#This Row],[Boxes]]&gt;0,shipments[[#This Row],[Amount]]/shipments[[#This Row],[Boxes]],"NA")</f>
        <v>13.871134020618557</v>
      </c>
      <c r="J3502" s="21" t="str">
        <f>IF(shipments[[#This Row],[Order_Status]] = "Delivered","Yes","No")</f>
        <v>No</v>
      </c>
      <c r="K3502" s="21" t="str">
        <f>TEXT(shipments[[#This Row],[Shipdate]],"MMMM")</f>
        <v>July</v>
      </c>
      <c r="L3502" s="21">
        <f>YEAR(shipments[[#This Row],[Shipdate]])</f>
        <v>2024</v>
      </c>
    </row>
    <row r="3503" spans="1:12" x14ac:dyDescent="0.3">
      <c r="A3503" t="s">
        <v>3507</v>
      </c>
      <c r="B3503" t="s">
        <v>7946</v>
      </c>
      <c r="C3503" t="s">
        <v>7921</v>
      </c>
      <c r="D3503" t="s">
        <v>7935</v>
      </c>
      <c r="E3503" s="1">
        <v>45313</v>
      </c>
      <c r="F3503" s="6">
        <v>7420.5</v>
      </c>
      <c r="G3503">
        <v>495</v>
      </c>
      <c r="H3503" t="s">
        <v>3</v>
      </c>
      <c r="I3503">
        <f>IF(shipments[[#This Row],[Boxes]]&gt;0,shipments[[#This Row],[Amount]]/shipments[[#This Row],[Boxes]],"NA")</f>
        <v>14.99090909090909</v>
      </c>
      <c r="J3503" t="str">
        <f>IF(shipments[[#This Row],[Order_Status]] = "Delivered","Yes","No")</f>
        <v>Yes</v>
      </c>
      <c r="K3503" t="str">
        <f>TEXT(shipments[[#This Row],[Shipdate]],"MMMM")</f>
        <v>January</v>
      </c>
      <c r="L3503">
        <f>YEAR(shipments[[#This Row],[Shipdate]])</f>
        <v>2024</v>
      </c>
    </row>
    <row r="3504" spans="1:12" x14ac:dyDescent="0.3">
      <c r="A3504" t="s">
        <v>3508</v>
      </c>
      <c r="B3504" t="s">
        <v>7946</v>
      </c>
      <c r="C3504" t="s">
        <v>7921</v>
      </c>
      <c r="D3504" t="s">
        <v>7934</v>
      </c>
      <c r="E3504" s="1">
        <v>45336</v>
      </c>
      <c r="F3504" s="6">
        <v>4864.5</v>
      </c>
      <c r="G3504">
        <v>348</v>
      </c>
      <c r="H3504" t="s">
        <v>3</v>
      </c>
      <c r="I3504">
        <f>IF(shipments[[#This Row],[Boxes]]&gt;0,shipments[[#This Row],[Amount]]/shipments[[#This Row],[Boxes]],"NA")</f>
        <v>13.978448275862069</v>
      </c>
      <c r="J3504" t="str">
        <f>IF(shipments[[#This Row],[Order_Status]] = "Delivered","Yes","No")</f>
        <v>Yes</v>
      </c>
      <c r="K3504" t="str">
        <f>TEXT(shipments[[#This Row],[Shipdate]],"MMMM")</f>
        <v>February</v>
      </c>
      <c r="L3504">
        <f>YEAR(shipments[[#This Row],[Shipdate]])</f>
        <v>2024</v>
      </c>
    </row>
    <row r="3505" spans="1:12" x14ac:dyDescent="0.3">
      <c r="A3505" t="s">
        <v>3509</v>
      </c>
      <c r="B3505" t="s">
        <v>7946</v>
      </c>
      <c r="C3505" t="s">
        <v>7921</v>
      </c>
      <c r="D3505" t="s">
        <v>7935</v>
      </c>
      <c r="E3505" s="1">
        <v>45197</v>
      </c>
      <c r="F3505" s="6">
        <v>2844</v>
      </c>
      <c r="G3505">
        <v>204</v>
      </c>
      <c r="H3505" t="s">
        <v>3</v>
      </c>
      <c r="I3505">
        <f>IF(shipments[[#This Row],[Boxes]]&gt;0,shipments[[#This Row],[Amount]]/shipments[[#This Row],[Boxes]],"NA")</f>
        <v>13.941176470588236</v>
      </c>
      <c r="J3505" t="str">
        <f>IF(shipments[[#This Row],[Order_Status]] = "Delivered","Yes","No")</f>
        <v>Yes</v>
      </c>
      <c r="K3505" t="str">
        <f>TEXT(shipments[[#This Row],[Shipdate]],"MMMM")</f>
        <v>September</v>
      </c>
      <c r="L3505">
        <f>YEAR(shipments[[#This Row],[Shipdate]])</f>
        <v>2023</v>
      </c>
    </row>
    <row r="3506" spans="1:12" x14ac:dyDescent="0.3">
      <c r="A3506" t="s">
        <v>3510</v>
      </c>
      <c r="B3506" t="s">
        <v>7946</v>
      </c>
      <c r="C3506" t="s">
        <v>7922</v>
      </c>
      <c r="D3506" t="s">
        <v>7937</v>
      </c>
      <c r="E3506" s="1">
        <v>45142</v>
      </c>
      <c r="F3506" s="6">
        <v>7485.75</v>
      </c>
      <c r="G3506">
        <v>394</v>
      </c>
      <c r="H3506" t="s">
        <v>3</v>
      </c>
      <c r="I3506">
        <f>IF(shipments[[#This Row],[Boxes]]&gt;0,shipments[[#This Row],[Amount]]/shipments[[#This Row],[Boxes]],"NA")</f>
        <v>18.999365482233504</v>
      </c>
      <c r="J3506" t="str">
        <f>IF(shipments[[#This Row],[Order_Status]] = "Delivered","Yes","No")</f>
        <v>Yes</v>
      </c>
      <c r="K3506" t="str">
        <f>TEXT(shipments[[#This Row],[Shipdate]],"MMMM")</f>
        <v>August</v>
      </c>
      <c r="L3506">
        <f>YEAR(shipments[[#This Row],[Shipdate]])</f>
        <v>2023</v>
      </c>
    </row>
    <row r="3507" spans="1:12" x14ac:dyDescent="0.3">
      <c r="A3507" t="s">
        <v>3511</v>
      </c>
      <c r="B3507" t="s">
        <v>7946</v>
      </c>
      <c r="C3507" t="s">
        <v>7923</v>
      </c>
      <c r="D3507" t="s">
        <v>7936</v>
      </c>
      <c r="E3507" s="1">
        <v>45175</v>
      </c>
      <c r="F3507" s="6">
        <v>9589.5</v>
      </c>
      <c r="G3507">
        <v>738</v>
      </c>
      <c r="H3507" t="s">
        <v>3</v>
      </c>
      <c r="I3507">
        <f>IF(shipments[[#This Row],[Boxes]]&gt;0,shipments[[#This Row],[Amount]]/shipments[[#This Row],[Boxes]],"NA")</f>
        <v>12.99390243902439</v>
      </c>
      <c r="J3507" t="str">
        <f>IF(shipments[[#This Row],[Order_Status]] = "Delivered","Yes","No")</f>
        <v>Yes</v>
      </c>
      <c r="K3507" t="str">
        <f>TEXT(shipments[[#This Row],[Shipdate]],"MMMM")</f>
        <v>September</v>
      </c>
      <c r="L3507">
        <f>YEAR(shipments[[#This Row],[Shipdate]])</f>
        <v>2023</v>
      </c>
    </row>
    <row r="3508" spans="1:12" x14ac:dyDescent="0.3">
      <c r="A3508" t="s">
        <v>3512</v>
      </c>
      <c r="B3508" t="s">
        <v>7946</v>
      </c>
      <c r="C3508" t="s">
        <v>7923</v>
      </c>
      <c r="D3508" t="s">
        <v>7939</v>
      </c>
      <c r="E3508" s="1">
        <v>44965</v>
      </c>
      <c r="F3508" s="6">
        <v>2540.25</v>
      </c>
      <c r="G3508">
        <v>182</v>
      </c>
      <c r="H3508" t="s">
        <v>3</v>
      </c>
      <c r="I3508">
        <f>IF(shipments[[#This Row],[Boxes]]&gt;0,shipments[[#This Row],[Amount]]/shipments[[#This Row],[Boxes]],"NA")</f>
        <v>13.957417582417582</v>
      </c>
      <c r="J3508" t="str">
        <f>IF(shipments[[#This Row],[Order_Status]] = "Delivered","Yes","No")</f>
        <v>Yes</v>
      </c>
      <c r="K3508" t="str">
        <f>TEXT(shipments[[#This Row],[Shipdate]],"MMMM")</f>
        <v>February</v>
      </c>
      <c r="L3508">
        <f>YEAR(shipments[[#This Row],[Shipdate]])</f>
        <v>2023</v>
      </c>
    </row>
    <row r="3509" spans="1:12" x14ac:dyDescent="0.3">
      <c r="A3509" t="s">
        <v>3513</v>
      </c>
      <c r="B3509" t="s">
        <v>7946</v>
      </c>
      <c r="C3509" t="s">
        <v>7924</v>
      </c>
      <c r="D3509" t="s">
        <v>7937</v>
      </c>
      <c r="E3509" s="1">
        <v>44951</v>
      </c>
      <c r="F3509" s="6">
        <v>4171.5</v>
      </c>
      <c r="G3509">
        <v>596</v>
      </c>
      <c r="H3509" t="s">
        <v>3</v>
      </c>
      <c r="I3509">
        <f>IF(shipments[[#This Row],[Boxes]]&gt;0,shipments[[#This Row],[Amount]]/shipments[[#This Row],[Boxes]],"NA")</f>
        <v>6.999161073825503</v>
      </c>
      <c r="J3509" t="str">
        <f>IF(shipments[[#This Row],[Order_Status]] = "Delivered","Yes","No")</f>
        <v>Yes</v>
      </c>
      <c r="K3509" t="str">
        <f>TEXT(shipments[[#This Row],[Shipdate]],"MMMM")</f>
        <v>January</v>
      </c>
      <c r="L3509">
        <f>YEAR(shipments[[#This Row],[Shipdate]])</f>
        <v>2023</v>
      </c>
    </row>
    <row r="3510" spans="1:12" x14ac:dyDescent="0.3">
      <c r="A3510" t="s">
        <v>3514</v>
      </c>
      <c r="B3510" t="s">
        <v>7946</v>
      </c>
      <c r="C3510" t="s">
        <v>7924</v>
      </c>
      <c r="D3510" t="s">
        <v>7935</v>
      </c>
      <c r="E3510" s="1">
        <v>45120</v>
      </c>
      <c r="F3510" s="6">
        <v>2448</v>
      </c>
      <c r="G3510">
        <v>306</v>
      </c>
      <c r="H3510" t="s">
        <v>3</v>
      </c>
      <c r="I3510">
        <f>IF(shipments[[#This Row],[Boxes]]&gt;0,shipments[[#This Row],[Amount]]/shipments[[#This Row],[Boxes]],"NA")</f>
        <v>8</v>
      </c>
      <c r="J3510" t="str">
        <f>IF(shipments[[#This Row],[Order_Status]] = "Delivered","Yes","No")</f>
        <v>Yes</v>
      </c>
      <c r="K3510" t="str">
        <f>TEXT(shipments[[#This Row],[Shipdate]],"MMMM")</f>
        <v>July</v>
      </c>
      <c r="L3510">
        <f>YEAR(shipments[[#This Row],[Shipdate]])</f>
        <v>2023</v>
      </c>
    </row>
    <row r="3511" spans="1:12" x14ac:dyDescent="0.3">
      <c r="A3511" t="s">
        <v>3515</v>
      </c>
      <c r="B3511" t="s">
        <v>7946</v>
      </c>
      <c r="C3511" t="s">
        <v>7924</v>
      </c>
      <c r="D3511" t="s">
        <v>7938</v>
      </c>
      <c r="E3511" s="1">
        <v>45446</v>
      </c>
      <c r="F3511" s="6">
        <v>2040.75</v>
      </c>
      <c r="G3511">
        <v>227</v>
      </c>
      <c r="H3511" t="s">
        <v>3</v>
      </c>
      <c r="I3511">
        <f>IF(shipments[[#This Row],[Boxes]]&gt;0,shipments[[#This Row],[Amount]]/shipments[[#This Row],[Boxes]],"NA")</f>
        <v>8.9900881057268727</v>
      </c>
      <c r="J3511" t="str">
        <f>IF(shipments[[#This Row],[Order_Status]] = "Delivered","Yes","No")</f>
        <v>Yes</v>
      </c>
      <c r="K3511" t="str">
        <f>TEXT(shipments[[#This Row],[Shipdate]],"MMMM")</f>
        <v>June</v>
      </c>
      <c r="L3511">
        <f>YEAR(shipments[[#This Row],[Shipdate]])</f>
        <v>2024</v>
      </c>
    </row>
    <row r="3512" spans="1:12" x14ac:dyDescent="0.3">
      <c r="A3512" s="21" t="s">
        <v>3516</v>
      </c>
      <c r="B3512" s="21" t="s">
        <v>7946</v>
      </c>
      <c r="C3512" s="21" t="s">
        <v>7924</v>
      </c>
      <c r="D3512" s="21" t="s">
        <v>7936</v>
      </c>
      <c r="E3512" s="22">
        <v>45477</v>
      </c>
      <c r="F3512" s="23">
        <v>1176.75</v>
      </c>
      <c r="G3512" s="21">
        <v>118</v>
      </c>
      <c r="H3512" s="21" t="s">
        <v>25</v>
      </c>
      <c r="I3512" s="21">
        <f>IF(shipments[[#This Row],[Boxes]]&gt;0,shipments[[#This Row],[Amount]]/shipments[[#This Row],[Boxes]],"NA")</f>
        <v>9.9724576271186436</v>
      </c>
      <c r="J3512" s="21" t="str">
        <f>IF(shipments[[#This Row],[Order_Status]] = "Delivered","Yes","No")</f>
        <v>No</v>
      </c>
      <c r="K3512" s="21" t="str">
        <f>TEXT(shipments[[#This Row],[Shipdate]],"MMMM")</f>
        <v>July</v>
      </c>
      <c r="L3512" s="21">
        <f>YEAR(shipments[[#This Row],[Shipdate]])</f>
        <v>2024</v>
      </c>
    </row>
    <row r="3513" spans="1:12" x14ac:dyDescent="0.3">
      <c r="A3513" t="s">
        <v>3517</v>
      </c>
      <c r="B3513" t="s">
        <v>7946</v>
      </c>
      <c r="C3513" t="s">
        <v>7924</v>
      </c>
      <c r="D3513" t="s">
        <v>7934</v>
      </c>
      <c r="E3513" s="1">
        <v>45273</v>
      </c>
      <c r="F3513" s="6">
        <v>1689.75</v>
      </c>
      <c r="G3513">
        <v>169</v>
      </c>
      <c r="H3513" t="s">
        <v>3</v>
      </c>
      <c r="I3513">
        <f>IF(shipments[[#This Row],[Boxes]]&gt;0,shipments[[#This Row],[Amount]]/shipments[[#This Row],[Boxes]],"NA")</f>
        <v>9.9985207100591715</v>
      </c>
      <c r="J3513" t="str">
        <f>IF(shipments[[#This Row],[Order_Status]] = "Delivered","Yes","No")</f>
        <v>Yes</v>
      </c>
      <c r="K3513" t="str">
        <f>TEXT(shipments[[#This Row],[Shipdate]],"MMMM")</f>
        <v>December</v>
      </c>
      <c r="L3513">
        <f>YEAR(shipments[[#This Row],[Shipdate]])</f>
        <v>2023</v>
      </c>
    </row>
    <row r="3514" spans="1:12" x14ac:dyDescent="0.3">
      <c r="A3514" t="s">
        <v>3518</v>
      </c>
      <c r="B3514" t="s">
        <v>7946</v>
      </c>
      <c r="C3514" t="s">
        <v>7924</v>
      </c>
      <c r="D3514" t="s">
        <v>7935</v>
      </c>
      <c r="E3514" s="1">
        <v>45471</v>
      </c>
      <c r="F3514" s="6">
        <v>9155.25</v>
      </c>
      <c r="G3514">
        <v>1145</v>
      </c>
      <c r="H3514" t="s">
        <v>3</v>
      </c>
      <c r="I3514">
        <f>IF(shipments[[#This Row],[Boxes]]&gt;0,shipments[[#This Row],[Amount]]/shipments[[#This Row],[Boxes]],"NA")</f>
        <v>7.9958515283842795</v>
      </c>
      <c r="J3514" t="str">
        <f>IF(shipments[[#This Row],[Order_Status]] = "Delivered","Yes","No")</f>
        <v>Yes</v>
      </c>
      <c r="K3514" t="str">
        <f>TEXT(shipments[[#This Row],[Shipdate]],"MMMM")</f>
        <v>June</v>
      </c>
      <c r="L3514">
        <f>YEAR(shipments[[#This Row],[Shipdate]])</f>
        <v>2024</v>
      </c>
    </row>
    <row r="3515" spans="1:12" x14ac:dyDescent="0.3">
      <c r="A3515" t="s">
        <v>3519</v>
      </c>
      <c r="B3515" t="s">
        <v>7946</v>
      </c>
      <c r="C3515" t="s">
        <v>7924</v>
      </c>
      <c r="D3515" t="s">
        <v>7938</v>
      </c>
      <c r="E3515" s="1">
        <v>45103</v>
      </c>
      <c r="F3515" s="6">
        <v>6198.75</v>
      </c>
      <c r="G3515">
        <v>886</v>
      </c>
      <c r="H3515" t="s">
        <v>3</v>
      </c>
      <c r="I3515">
        <f>IF(shipments[[#This Row],[Boxes]]&gt;0,shipments[[#This Row],[Amount]]/shipments[[#This Row],[Boxes]],"NA")</f>
        <v>6.9963318284424378</v>
      </c>
      <c r="J3515" t="str">
        <f>IF(shipments[[#This Row],[Order_Status]] = "Delivered","Yes","No")</f>
        <v>Yes</v>
      </c>
      <c r="K3515" t="str">
        <f>TEXT(shipments[[#This Row],[Shipdate]],"MMMM")</f>
        <v>June</v>
      </c>
      <c r="L3515">
        <f>YEAR(shipments[[#This Row],[Shipdate]])</f>
        <v>2023</v>
      </c>
    </row>
    <row r="3516" spans="1:12" x14ac:dyDescent="0.3">
      <c r="A3516" s="21" t="s">
        <v>3520</v>
      </c>
      <c r="B3516" s="21" t="s">
        <v>7946</v>
      </c>
      <c r="C3516" s="21" t="s">
        <v>7925</v>
      </c>
      <c r="D3516" s="21" t="s">
        <v>7939</v>
      </c>
      <c r="E3516" s="22">
        <v>45547</v>
      </c>
      <c r="F3516" s="23">
        <v>5287.5</v>
      </c>
      <c r="G3516" s="21">
        <v>294</v>
      </c>
      <c r="H3516" s="21" t="s">
        <v>16</v>
      </c>
      <c r="I3516" s="21">
        <f>IF(shipments[[#This Row],[Boxes]]&gt;0,shipments[[#This Row],[Amount]]/shipments[[#This Row],[Boxes]],"NA")</f>
        <v>17.98469387755102</v>
      </c>
      <c r="J3516" s="21" t="str">
        <f>IF(shipments[[#This Row],[Order_Status]] = "Delivered","Yes","No")</f>
        <v>No</v>
      </c>
      <c r="K3516" s="21" t="str">
        <f>TEXT(shipments[[#This Row],[Shipdate]],"MMMM")</f>
        <v>September</v>
      </c>
      <c r="L3516" s="21">
        <f>YEAR(shipments[[#This Row],[Shipdate]])</f>
        <v>2024</v>
      </c>
    </row>
    <row r="3517" spans="1:12" x14ac:dyDescent="0.3">
      <c r="A3517" t="s">
        <v>3521</v>
      </c>
      <c r="B3517" t="s">
        <v>7946</v>
      </c>
      <c r="C3517" t="s">
        <v>7926</v>
      </c>
      <c r="D3517" t="s">
        <v>7934</v>
      </c>
      <c r="E3517" s="1">
        <v>45264</v>
      </c>
      <c r="F3517" s="6">
        <v>459</v>
      </c>
      <c r="G3517">
        <v>27</v>
      </c>
      <c r="H3517" t="s">
        <v>3</v>
      </c>
      <c r="I3517">
        <f>IF(shipments[[#This Row],[Boxes]]&gt;0,shipments[[#This Row],[Amount]]/shipments[[#This Row],[Boxes]],"NA")</f>
        <v>17</v>
      </c>
      <c r="J3517" t="str">
        <f>IF(shipments[[#This Row],[Order_Status]] = "Delivered","Yes","No")</f>
        <v>Yes</v>
      </c>
      <c r="K3517" t="str">
        <f>TEXT(shipments[[#This Row],[Shipdate]],"MMMM")</f>
        <v>December</v>
      </c>
      <c r="L3517">
        <f>YEAR(shipments[[#This Row],[Shipdate]])</f>
        <v>2023</v>
      </c>
    </row>
    <row r="3518" spans="1:12" x14ac:dyDescent="0.3">
      <c r="A3518" t="s">
        <v>3522</v>
      </c>
      <c r="B3518" t="s">
        <v>7946</v>
      </c>
      <c r="C3518" t="s">
        <v>7927</v>
      </c>
      <c r="D3518" t="s">
        <v>7935</v>
      </c>
      <c r="E3518" s="1">
        <v>45296</v>
      </c>
      <c r="F3518" s="6">
        <v>2369.25</v>
      </c>
      <c r="G3518">
        <v>170</v>
      </c>
      <c r="H3518" t="s">
        <v>3</v>
      </c>
      <c r="I3518">
        <f>IF(shipments[[#This Row],[Boxes]]&gt;0,shipments[[#This Row],[Amount]]/shipments[[#This Row],[Boxes]],"NA")</f>
        <v>13.936764705882354</v>
      </c>
      <c r="J3518" t="str">
        <f>IF(shipments[[#This Row],[Order_Status]] = "Delivered","Yes","No")</f>
        <v>Yes</v>
      </c>
      <c r="K3518" t="str">
        <f>TEXT(shipments[[#This Row],[Shipdate]],"MMMM")</f>
        <v>January</v>
      </c>
      <c r="L3518">
        <f>YEAR(shipments[[#This Row],[Shipdate]])</f>
        <v>2024</v>
      </c>
    </row>
    <row r="3519" spans="1:12" x14ac:dyDescent="0.3">
      <c r="A3519" t="s">
        <v>3523</v>
      </c>
      <c r="B3519" t="s">
        <v>7946</v>
      </c>
      <c r="C3519" t="s">
        <v>7927</v>
      </c>
      <c r="D3519" t="s">
        <v>7935</v>
      </c>
      <c r="E3519" s="1">
        <v>44958</v>
      </c>
      <c r="F3519" s="6">
        <v>11565</v>
      </c>
      <c r="G3519">
        <v>771</v>
      </c>
      <c r="H3519" t="s">
        <v>3</v>
      </c>
      <c r="I3519">
        <f>IF(shipments[[#This Row],[Boxes]]&gt;0,shipments[[#This Row],[Amount]]/shipments[[#This Row],[Boxes]],"NA")</f>
        <v>15</v>
      </c>
      <c r="J3519" t="str">
        <f>IF(shipments[[#This Row],[Order_Status]] = "Delivered","Yes","No")</f>
        <v>Yes</v>
      </c>
      <c r="K3519" t="str">
        <f>TEXT(shipments[[#This Row],[Shipdate]],"MMMM")</f>
        <v>February</v>
      </c>
      <c r="L3519">
        <f>YEAR(shipments[[#This Row],[Shipdate]])</f>
        <v>2023</v>
      </c>
    </row>
    <row r="3520" spans="1:12" x14ac:dyDescent="0.3">
      <c r="A3520" t="s">
        <v>3524</v>
      </c>
      <c r="B3520" t="s">
        <v>7946</v>
      </c>
      <c r="C3520" t="s">
        <v>7927</v>
      </c>
      <c r="D3520" t="s">
        <v>7936</v>
      </c>
      <c r="E3520" s="1">
        <v>44945</v>
      </c>
      <c r="F3520" s="6">
        <v>5818.5</v>
      </c>
      <c r="G3520">
        <v>324</v>
      </c>
      <c r="H3520" t="s">
        <v>3</v>
      </c>
      <c r="I3520">
        <f>IF(shipments[[#This Row],[Boxes]]&gt;0,shipments[[#This Row],[Amount]]/shipments[[#This Row],[Boxes]],"NA")</f>
        <v>17.958333333333332</v>
      </c>
      <c r="J3520" t="str">
        <f>IF(shipments[[#This Row],[Order_Status]] = "Delivered","Yes","No")</f>
        <v>Yes</v>
      </c>
      <c r="K3520" t="str">
        <f>TEXT(shipments[[#This Row],[Shipdate]],"MMMM")</f>
        <v>January</v>
      </c>
      <c r="L3520">
        <f>YEAR(shipments[[#This Row],[Shipdate]])</f>
        <v>2023</v>
      </c>
    </row>
    <row r="3521" spans="1:12" x14ac:dyDescent="0.3">
      <c r="A3521" t="s">
        <v>3525</v>
      </c>
      <c r="B3521" t="s">
        <v>7946</v>
      </c>
      <c r="C3521" t="s">
        <v>7927</v>
      </c>
      <c r="D3521" t="s">
        <v>7938</v>
      </c>
      <c r="E3521" s="1">
        <v>45218</v>
      </c>
      <c r="F3521" s="6">
        <v>12903.75</v>
      </c>
      <c r="G3521">
        <v>760</v>
      </c>
      <c r="H3521" t="s">
        <v>3</v>
      </c>
      <c r="I3521">
        <f>IF(shipments[[#This Row],[Boxes]]&gt;0,shipments[[#This Row],[Amount]]/shipments[[#This Row],[Boxes]],"NA")</f>
        <v>16.97861842105263</v>
      </c>
      <c r="J3521" t="str">
        <f>IF(shipments[[#This Row],[Order_Status]] = "Delivered","Yes","No")</f>
        <v>Yes</v>
      </c>
      <c r="K3521" t="str">
        <f>TEXT(shipments[[#This Row],[Shipdate]],"MMMM")</f>
        <v>October</v>
      </c>
      <c r="L3521">
        <f>YEAR(shipments[[#This Row],[Shipdate]])</f>
        <v>2023</v>
      </c>
    </row>
    <row r="3522" spans="1:12" x14ac:dyDescent="0.3">
      <c r="A3522" s="21" t="s">
        <v>3526</v>
      </c>
      <c r="B3522" s="21" t="s">
        <v>7946</v>
      </c>
      <c r="C3522" s="21" t="s">
        <v>7927</v>
      </c>
      <c r="D3522" s="21" t="s">
        <v>7935</v>
      </c>
      <c r="E3522" s="22">
        <v>45561</v>
      </c>
      <c r="F3522" s="23">
        <v>15914.25</v>
      </c>
      <c r="G3522" s="21">
        <v>995</v>
      </c>
      <c r="H3522" s="21" t="s">
        <v>16</v>
      </c>
      <c r="I3522" s="21">
        <f>IF(shipments[[#This Row],[Boxes]]&gt;0,shipments[[#This Row],[Amount]]/shipments[[#This Row],[Boxes]],"NA")</f>
        <v>15.994221105527638</v>
      </c>
      <c r="J3522" s="21" t="str">
        <f>IF(shipments[[#This Row],[Order_Status]] = "Delivered","Yes","No")</f>
        <v>No</v>
      </c>
      <c r="K3522" s="21" t="str">
        <f>TEXT(shipments[[#This Row],[Shipdate]],"MMMM")</f>
        <v>September</v>
      </c>
      <c r="L3522" s="21">
        <f>YEAR(shipments[[#This Row],[Shipdate]])</f>
        <v>2024</v>
      </c>
    </row>
    <row r="3523" spans="1:12" x14ac:dyDescent="0.3">
      <c r="A3523" t="s">
        <v>3527</v>
      </c>
      <c r="B3523" t="s">
        <v>7946</v>
      </c>
      <c r="C3523" t="s">
        <v>7928</v>
      </c>
      <c r="D3523" t="s">
        <v>7937</v>
      </c>
      <c r="E3523" s="1">
        <v>44949</v>
      </c>
      <c r="F3523" s="6">
        <v>12494.25</v>
      </c>
      <c r="G3523">
        <v>1250</v>
      </c>
      <c r="H3523" t="s">
        <v>3</v>
      </c>
      <c r="I3523">
        <f>IF(shipments[[#This Row],[Boxes]]&gt;0,shipments[[#This Row],[Amount]]/shipments[[#This Row],[Boxes]],"NA")</f>
        <v>9.9954000000000001</v>
      </c>
      <c r="J3523" t="str">
        <f>IF(shipments[[#This Row],[Order_Status]] = "Delivered","Yes","No")</f>
        <v>Yes</v>
      </c>
      <c r="K3523" t="str">
        <f>TEXT(shipments[[#This Row],[Shipdate]],"MMMM")</f>
        <v>January</v>
      </c>
      <c r="L3523">
        <f>YEAR(shipments[[#This Row],[Shipdate]])</f>
        <v>2023</v>
      </c>
    </row>
    <row r="3524" spans="1:12" x14ac:dyDescent="0.3">
      <c r="A3524" t="s">
        <v>3528</v>
      </c>
      <c r="B3524" t="s">
        <v>7946</v>
      </c>
      <c r="C3524" t="s">
        <v>7928</v>
      </c>
      <c r="D3524" t="s">
        <v>7937</v>
      </c>
      <c r="E3524" s="1">
        <v>45034</v>
      </c>
      <c r="F3524" s="6">
        <v>3197.25</v>
      </c>
      <c r="G3524">
        <v>356</v>
      </c>
      <c r="H3524" t="s">
        <v>3</v>
      </c>
      <c r="I3524">
        <f>IF(shipments[[#This Row],[Boxes]]&gt;0,shipments[[#This Row],[Amount]]/shipments[[#This Row],[Boxes]],"NA")</f>
        <v>8.9810393258426959</v>
      </c>
      <c r="J3524" t="str">
        <f>IF(shipments[[#This Row],[Order_Status]] = "Delivered","Yes","No")</f>
        <v>Yes</v>
      </c>
      <c r="K3524" t="str">
        <f>TEXT(shipments[[#This Row],[Shipdate]],"MMMM")</f>
        <v>April</v>
      </c>
      <c r="L3524">
        <f>YEAR(shipments[[#This Row],[Shipdate]])</f>
        <v>2023</v>
      </c>
    </row>
    <row r="3525" spans="1:12" x14ac:dyDescent="0.3">
      <c r="A3525" t="s">
        <v>3529</v>
      </c>
      <c r="B3525" t="s">
        <v>7946</v>
      </c>
      <c r="C3525" t="s">
        <v>7928</v>
      </c>
      <c r="D3525" t="s">
        <v>7939</v>
      </c>
      <c r="E3525" s="1">
        <v>44967</v>
      </c>
      <c r="F3525" s="6">
        <v>112.5</v>
      </c>
      <c r="G3525">
        <v>13</v>
      </c>
      <c r="H3525" t="s">
        <v>3</v>
      </c>
      <c r="I3525">
        <f>IF(shipments[[#This Row],[Boxes]]&gt;0,shipments[[#This Row],[Amount]]/shipments[[#This Row],[Boxes]],"NA")</f>
        <v>8.6538461538461533</v>
      </c>
      <c r="J3525" t="str">
        <f>IF(shipments[[#This Row],[Order_Status]] = "Delivered","Yes","No")</f>
        <v>Yes</v>
      </c>
      <c r="K3525" t="str">
        <f>TEXT(shipments[[#This Row],[Shipdate]],"MMMM")</f>
        <v>February</v>
      </c>
      <c r="L3525">
        <f>YEAR(shipments[[#This Row],[Shipdate]])</f>
        <v>2023</v>
      </c>
    </row>
    <row r="3526" spans="1:12" x14ac:dyDescent="0.3">
      <c r="A3526" t="s">
        <v>3530</v>
      </c>
      <c r="B3526" t="s">
        <v>7946</v>
      </c>
      <c r="C3526" t="s">
        <v>7928</v>
      </c>
      <c r="D3526" t="s">
        <v>7939</v>
      </c>
      <c r="E3526" s="1">
        <v>45412</v>
      </c>
      <c r="F3526" s="6">
        <v>6158.25</v>
      </c>
      <c r="G3526">
        <v>880</v>
      </c>
      <c r="H3526" t="s">
        <v>3</v>
      </c>
      <c r="I3526">
        <f>IF(shipments[[#This Row],[Boxes]]&gt;0,shipments[[#This Row],[Amount]]/shipments[[#This Row],[Boxes]],"NA")</f>
        <v>6.9980113636363637</v>
      </c>
      <c r="J3526" t="str">
        <f>IF(shipments[[#This Row],[Order_Status]] = "Delivered","Yes","No")</f>
        <v>Yes</v>
      </c>
      <c r="K3526" t="str">
        <f>TEXT(shipments[[#This Row],[Shipdate]],"MMMM")</f>
        <v>April</v>
      </c>
      <c r="L3526">
        <f>YEAR(shipments[[#This Row],[Shipdate]])</f>
        <v>2024</v>
      </c>
    </row>
    <row r="3527" spans="1:12" x14ac:dyDescent="0.3">
      <c r="A3527" t="s">
        <v>3531</v>
      </c>
      <c r="B3527" t="s">
        <v>7946</v>
      </c>
      <c r="C3527" t="s">
        <v>7929</v>
      </c>
      <c r="D3527" t="s">
        <v>7937</v>
      </c>
      <c r="E3527" s="1">
        <v>45092</v>
      </c>
      <c r="F3527" s="6">
        <v>11470.5</v>
      </c>
      <c r="G3527">
        <v>1043</v>
      </c>
      <c r="H3527" t="s">
        <v>3</v>
      </c>
      <c r="I3527">
        <f>IF(shipments[[#This Row],[Boxes]]&gt;0,shipments[[#This Row],[Amount]]/shipments[[#This Row],[Boxes]],"NA")</f>
        <v>10.997603068072866</v>
      </c>
      <c r="J3527" t="str">
        <f>IF(shipments[[#This Row],[Order_Status]] = "Delivered","Yes","No")</f>
        <v>Yes</v>
      </c>
      <c r="K3527" t="str">
        <f>TEXT(shipments[[#This Row],[Shipdate]],"MMMM")</f>
        <v>June</v>
      </c>
      <c r="L3527">
        <f>YEAR(shipments[[#This Row],[Shipdate]])</f>
        <v>2023</v>
      </c>
    </row>
    <row r="3528" spans="1:12" x14ac:dyDescent="0.3">
      <c r="A3528" t="s">
        <v>3532</v>
      </c>
      <c r="B3528" t="s">
        <v>7946</v>
      </c>
      <c r="C3528" t="s">
        <v>7929</v>
      </c>
      <c r="D3528" t="s">
        <v>7935</v>
      </c>
      <c r="E3528" s="1">
        <v>45149</v>
      </c>
      <c r="F3528" s="6">
        <v>13342.5</v>
      </c>
      <c r="G3528">
        <v>1213</v>
      </c>
      <c r="H3528" t="s">
        <v>3</v>
      </c>
      <c r="I3528">
        <f>IF(shipments[[#This Row],[Boxes]]&gt;0,shipments[[#This Row],[Amount]]/shipments[[#This Row],[Boxes]],"NA")</f>
        <v>10.999587798845837</v>
      </c>
      <c r="J3528" t="str">
        <f>IF(shipments[[#This Row],[Order_Status]] = "Delivered","Yes","No")</f>
        <v>Yes</v>
      </c>
      <c r="K3528" t="str">
        <f>TEXT(shipments[[#This Row],[Shipdate]],"MMMM")</f>
        <v>August</v>
      </c>
      <c r="L3528">
        <f>YEAR(shipments[[#This Row],[Shipdate]])</f>
        <v>2023</v>
      </c>
    </row>
    <row r="3529" spans="1:12" x14ac:dyDescent="0.3">
      <c r="A3529" t="s">
        <v>3533</v>
      </c>
      <c r="B3529" t="s">
        <v>7946</v>
      </c>
      <c r="C3529" t="s">
        <v>7930</v>
      </c>
      <c r="D3529" t="s">
        <v>7939</v>
      </c>
      <c r="E3529" s="1">
        <v>45363</v>
      </c>
      <c r="F3529" s="6">
        <v>8403.75</v>
      </c>
      <c r="G3529">
        <v>312</v>
      </c>
      <c r="H3529" t="s">
        <v>3</v>
      </c>
      <c r="I3529">
        <f>IF(shipments[[#This Row],[Boxes]]&gt;0,shipments[[#This Row],[Amount]]/shipments[[#This Row],[Boxes]],"NA")</f>
        <v>26.935096153846153</v>
      </c>
      <c r="J3529" t="str">
        <f>IF(shipments[[#This Row],[Order_Status]] = "Delivered","Yes","No")</f>
        <v>Yes</v>
      </c>
      <c r="K3529" t="str">
        <f>TEXT(shipments[[#This Row],[Shipdate]],"MMMM")</f>
        <v>March</v>
      </c>
      <c r="L3529">
        <f>YEAR(shipments[[#This Row],[Shipdate]])</f>
        <v>2024</v>
      </c>
    </row>
    <row r="3530" spans="1:12" x14ac:dyDescent="0.3">
      <c r="A3530" t="s">
        <v>3534</v>
      </c>
      <c r="B3530" t="s">
        <v>7946</v>
      </c>
      <c r="C3530" t="s">
        <v>7931</v>
      </c>
      <c r="D3530" t="s">
        <v>7934</v>
      </c>
      <c r="E3530" s="1">
        <v>45327</v>
      </c>
      <c r="F3530" s="6">
        <v>3487.5</v>
      </c>
      <c r="G3530">
        <v>436</v>
      </c>
      <c r="H3530" t="s">
        <v>3</v>
      </c>
      <c r="I3530">
        <f>IF(shipments[[#This Row],[Boxes]]&gt;0,shipments[[#This Row],[Amount]]/shipments[[#This Row],[Boxes]],"NA")</f>
        <v>7.9988532110091741</v>
      </c>
      <c r="J3530" t="str">
        <f>IF(shipments[[#This Row],[Order_Status]] = "Delivered","Yes","No")</f>
        <v>Yes</v>
      </c>
      <c r="K3530" t="str">
        <f>TEXT(shipments[[#This Row],[Shipdate]],"MMMM")</f>
        <v>February</v>
      </c>
      <c r="L3530">
        <f>YEAR(shipments[[#This Row],[Shipdate]])</f>
        <v>2024</v>
      </c>
    </row>
    <row r="3531" spans="1:12" x14ac:dyDescent="0.3">
      <c r="A3531" t="s">
        <v>3535</v>
      </c>
      <c r="B3531" t="s">
        <v>7946</v>
      </c>
      <c r="C3531" t="s">
        <v>7932</v>
      </c>
      <c r="D3531" t="s">
        <v>7936</v>
      </c>
      <c r="E3531" s="1">
        <v>45216</v>
      </c>
      <c r="F3531" s="6">
        <v>4151.25</v>
      </c>
      <c r="G3531">
        <v>594</v>
      </c>
      <c r="H3531" t="s">
        <v>3</v>
      </c>
      <c r="I3531">
        <f>IF(shipments[[#This Row],[Boxes]]&gt;0,shipments[[#This Row],[Amount]]/shipments[[#This Row],[Boxes]],"NA")</f>
        <v>6.9886363636363633</v>
      </c>
      <c r="J3531" t="str">
        <f>IF(shipments[[#This Row],[Order_Status]] = "Delivered","Yes","No")</f>
        <v>Yes</v>
      </c>
      <c r="K3531" t="str">
        <f>TEXT(shipments[[#This Row],[Shipdate]],"MMMM")</f>
        <v>October</v>
      </c>
      <c r="L3531">
        <f>YEAR(shipments[[#This Row],[Shipdate]])</f>
        <v>2023</v>
      </c>
    </row>
    <row r="3532" spans="1:12" x14ac:dyDescent="0.3">
      <c r="A3532" t="s">
        <v>3536</v>
      </c>
      <c r="B3532" t="s">
        <v>7946</v>
      </c>
      <c r="C3532" t="s">
        <v>7932</v>
      </c>
      <c r="D3532" t="s">
        <v>7939</v>
      </c>
      <c r="E3532" s="1">
        <v>45204</v>
      </c>
      <c r="F3532" s="6">
        <v>4585.5</v>
      </c>
      <c r="G3532">
        <v>417</v>
      </c>
      <c r="H3532" t="s">
        <v>3</v>
      </c>
      <c r="I3532">
        <f>IF(shipments[[#This Row],[Boxes]]&gt;0,shipments[[#This Row],[Amount]]/shipments[[#This Row],[Boxes]],"NA")</f>
        <v>10.996402877697841</v>
      </c>
      <c r="J3532" t="str">
        <f>IF(shipments[[#This Row],[Order_Status]] = "Delivered","Yes","No")</f>
        <v>Yes</v>
      </c>
      <c r="K3532" t="str">
        <f>TEXT(shipments[[#This Row],[Shipdate]],"MMMM")</f>
        <v>October</v>
      </c>
      <c r="L3532">
        <f>YEAR(shipments[[#This Row],[Shipdate]])</f>
        <v>2023</v>
      </c>
    </row>
    <row r="3533" spans="1:12" x14ac:dyDescent="0.3">
      <c r="A3533" t="s">
        <v>3537</v>
      </c>
      <c r="B3533" t="s">
        <v>7946</v>
      </c>
      <c r="C3533" t="s">
        <v>7932</v>
      </c>
      <c r="D3533" t="s">
        <v>7938</v>
      </c>
      <c r="E3533" s="1">
        <v>45244</v>
      </c>
      <c r="F3533" s="6">
        <v>409.5</v>
      </c>
      <c r="G3533">
        <v>38</v>
      </c>
      <c r="H3533" t="s">
        <v>3</v>
      </c>
      <c r="I3533">
        <f>IF(shipments[[#This Row],[Boxes]]&gt;0,shipments[[#This Row],[Amount]]/shipments[[#This Row],[Boxes]],"NA")</f>
        <v>10.776315789473685</v>
      </c>
      <c r="J3533" t="str">
        <f>IF(shipments[[#This Row],[Order_Status]] = "Delivered","Yes","No")</f>
        <v>Yes</v>
      </c>
      <c r="K3533" t="str">
        <f>TEXT(shipments[[#This Row],[Shipdate]],"MMMM")</f>
        <v>November</v>
      </c>
      <c r="L3533">
        <f>YEAR(shipments[[#This Row],[Shipdate]])</f>
        <v>2023</v>
      </c>
    </row>
    <row r="3534" spans="1:12" x14ac:dyDescent="0.3">
      <c r="A3534" s="21" t="s">
        <v>3538</v>
      </c>
      <c r="B3534" s="21" t="s">
        <v>7946</v>
      </c>
      <c r="C3534" s="21" t="s">
        <v>7932</v>
      </c>
      <c r="D3534" s="21" t="s">
        <v>7936</v>
      </c>
      <c r="E3534" s="22">
        <v>45561</v>
      </c>
      <c r="F3534" s="23">
        <v>4403.25</v>
      </c>
      <c r="G3534" s="21">
        <v>551</v>
      </c>
      <c r="H3534" s="21" t="s">
        <v>16</v>
      </c>
      <c r="I3534" s="21">
        <f>IF(shipments[[#This Row],[Boxes]]&gt;0,shipments[[#This Row],[Amount]]/shipments[[#This Row],[Boxes]],"NA")</f>
        <v>7.9913793103448274</v>
      </c>
      <c r="J3534" s="21" t="str">
        <f>IF(shipments[[#This Row],[Order_Status]] = "Delivered","Yes","No")</f>
        <v>No</v>
      </c>
      <c r="K3534" s="21" t="str">
        <f>TEXT(shipments[[#This Row],[Shipdate]],"MMMM")</f>
        <v>September</v>
      </c>
      <c r="L3534" s="21">
        <f>YEAR(shipments[[#This Row],[Shipdate]])</f>
        <v>2024</v>
      </c>
    </row>
    <row r="3535" spans="1:12" x14ac:dyDescent="0.3">
      <c r="A3535" t="s">
        <v>3539</v>
      </c>
      <c r="B3535" t="s">
        <v>7946</v>
      </c>
      <c r="C3535" t="s">
        <v>7933</v>
      </c>
      <c r="D3535" t="s">
        <v>7938</v>
      </c>
      <c r="E3535" s="1">
        <v>44967</v>
      </c>
      <c r="F3535" s="6">
        <v>6844.5</v>
      </c>
      <c r="G3535">
        <v>343</v>
      </c>
      <c r="H3535" t="s">
        <v>3</v>
      </c>
      <c r="I3535">
        <f>IF(shipments[[#This Row],[Boxes]]&gt;0,shipments[[#This Row],[Amount]]/shipments[[#This Row],[Boxes]],"NA")</f>
        <v>19.954810495626823</v>
      </c>
      <c r="J3535" t="str">
        <f>IF(shipments[[#This Row],[Order_Status]] = "Delivered","Yes","No")</f>
        <v>Yes</v>
      </c>
      <c r="K3535" t="str">
        <f>TEXT(shipments[[#This Row],[Shipdate]],"MMMM")</f>
        <v>February</v>
      </c>
      <c r="L3535">
        <f>YEAR(shipments[[#This Row],[Shipdate]])</f>
        <v>2023</v>
      </c>
    </row>
    <row r="3536" spans="1:12" x14ac:dyDescent="0.3">
      <c r="A3536" t="s">
        <v>3540</v>
      </c>
      <c r="B3536" t="s">
        <v>7946</v>
      </c>
      <c r="C3536" t="s">
        <v>7933</v>
      </c>
      <c r="D3536" t="s">
        <v>7938</v>
      </c>
      <c r="E3536" s="1">
        <v>45219</v>
      </c>
      <c r="F3536" s="6">
        <v>9173.25</v>
      </c>
      <c r="G3536">
        <v>483</v>
      </c>
      <c r="H3536" t="s">
        <v>3</v>
      </c>
      <c r="I3536">
        <f>IF(shipments[[#This Row],[Boxes]]&gt;0,shipments[[#This Row],[Amount]]/shipments[[#This Row],[Boxes]],"NA")</f>
        <v>18.992236024844722</v>
      </c>
      <c r="J3536" t="str">
        <f>IF(shipments[[#This Row],[Order_Status]] = "Delivered","Yes","No")</f>
        <v>Yes</v>
      </c>
      <c r="K3536" t="str">
        <f>TEXT(shipments[[#This Row],[Shipdate]],"MMMM")</f>
        <v>October</v>
      </c>
      <c r="L3536">
        <f>YEAR(shipments[[#This Row],[Shipdate]])</f>
        <v>2023</v>
      </c>
    </row>
    <row r="3537" spans="1:12" x14ac:dyDescent="0.3">
      <c r="A3537" s="21" t="s">
        <v>3541</v>
      </c>
      <c r="B3537" s="21" t="s">
        <v>7946</v>
      </c>
      <c r="C3537" s="21" t="s">
        <v>7912</v>
      </c>
      <c r="D3537" s="21" t="s">
        <v>7935</v>
      </c>
      <c r="E3537" s="22">
        <v>45475</v>
      </c>
      <c r="F3537" s="23">
        <v>186.75</v>
      </c>
      <c r="G3537" s="21">
        <v>14</v>
      </c>
      <c r="H3537" s="21" t="s">
        <v>9</v>
      </c>
      <c r="I3537" s="21">
        <f>IF(shipments[[#This Row],[Boxes]]&gt;0,shipments[[#This Row],[Amount]]/shipments[[#This Row],[Boxes]],"NA")</f>
        <v>13.339285714285714</v>
      </c>
      <c r="J3537" s="21" t="str">
        <f>IF(shipments[[#This Row],[Order_Status]] = "Delivered","Yes","No")</f>
        <v>No</v>
      </c>
      <c r="K3537" s="21" t="str">
        <f>TEXT(shipments[[#This Row],[Shipdate]],"MMMM")</f>
        <v>July</v>
      </c>
      <c r="L3537" s="21">
        <f>YEAR(shipments[[#This Row],[Shipdate]])</f>
        <v>2024</v>
      </c>
    </row>
    <row r="3538" spans="1:12" x14ac:dyDescent="0.3">
      <c r="A3538" t="s">
        <v>3542</v>
      </c>
      <c r="B3538" t="s">
        <v>7946</v>
      </c>
      <c r="C3538" t="s">
        <v>7912</v>
      </c>
      <c r="D3538" t="s">
        <v>7935</v>
      </c>
      <c r="E3538" s="1">
        <v>45223</v>
      </c>
      <c r="F3538" s="6">
        <v>4558.5</v>
      </c>
      <c r="G3538">
        <v>351</v>
      </c>
      <c r="H3538" t="s">
        <v>3</v>
      </c>
      <c r="I3538">
        <f>IF(shipments[[#This Row],[Boxes]]&gt;0,shipments[[#This Row],[Amount]]/shipments[[#This Row],[Boxes]],"NA")</f>
        <v>12.987179487179487</v>
      </c>
      <c r="J3538" t="str">
        <f>IF(shipments[[#This Row],[Order_Status]] = "Delivered","Yes","No")</f>
        <v>Yes</v>
      </c>
      <c r="K3538" t="str">
        <f>TEXT(shipments[[#This Row],[Shipdate]],"MMMM")</f>
        <v>October</v>
      </c>
      <c r="L3538">
        <f>YEAR(shipments[[#This Row],[Shipdate]])</f>
        <v>2023</v>
      </c>
    </row>
    <row r="3539" spans="1:12" x14ac:dyDescent="0.3">
      <c r="A3539" s="21" t="s">
        <v>3543</v>
      </c>
      <c r="B3539" s="21" t="s">
        <v>7946</v>
      </c>
      <c r="C3539" s="21" t="s">
        <v>7913</v>
      </c>
      <c r="D3539" s="21" t="s">
        <v>7934</v>
      </c>
      <c r="E3539" s="22">
        <v>45330</v>
      </c>
      <c r="F3539" s="23">
        <v>463.5</v>
      </c>
      <c r="G3539" s="21">
        <v>36</v>
      </c>
      <c r="H3539" s="21" t="s">
        <v>25</v>
      </c>
      <c r="I3539" s="21">
        <f>IF(shipments[[#This Row],[Boxes]]&gt;0,shipments[[#This Row],[Amount]]/shipments[[#This Row],[Boxes]],"NA")</f>
        <v>12.875</v>
      </c>
      <c r="J3539" s="21" t="str">
        <f>IF(shipments[[#This Row],[Order_Status]] = "Delivered","Yes","No")</f>
        <v>No</v>
      </c>
      <c r="K3539" s="21" t="str">
        <f>TEXT(shipments[[#This Row],[Shipdate]],"MMMM")</f>
        <v>February</v>
      </c>
      <c r="L3539" s="21">
        <f>YEAR(shipments[[#This Row],[Shipdate]])</f>
        <v>2024</v>
      </c>
    </row>
    <row r="3540" spans="1:12" x14ac:dyDescent="0.3">
      <c r="A3540" t="s">
        <v>3544</v>
      </c>
      <c r="B3540" t="s">
        <v>7946</v>
      </c>
      <c r="C3540" t="s">
        <v>7913</v>
      </c>
      <c r="D3540" t="s">
        <v>7935</v>
      </c>
      <c r="E3540" s="1">
        <v>45085</v>
      </c>
      <c r="F3540" s="6">
        <v>2891.25</v>
      </c>
      <c r="G3540">
        <v>181</v>
      </c>
      <c r="H3540" t="s">
        <v>3</v>
      </c>
      <c r="I3540">
        <f>IF(shipments[[#This Row],[Boxes]]&gt;0,shipments[[#This Row],[Amount]]/shipments[[#This Row],[Boxes]],"NA")</f>
        <v>15.973756906077348</v>
      </c>
      <c r="J3540" t="str">
        <f>IF(shipments[[#This Row],[Order_Status]] = "Delivered","Yes","No")</f>
        <v>Yes</v>
      </c>
      <c r="K3540" t="str">
        <f>TEXT(shipments[[#This Row],[Shipdate]],"MMMM")</f>
        <v>June</v>
      </c>
      <c r="L3540">
        <f>YEAR(shipments[[#This Row],[Shipdate]])</f>
        <v>2023</v>
      </c>
    </row>
    <row r="3541" spans="1:12" x14ac:dyDescent="0.3">
      <c r="A3541" t="s">
        <v>3545</v>
      </c>
      <c r="B3541" t="s">
        <v>7946</v>
      </c>
      <c r="C3541" t="s">
        <v>7914</v>
      </c>
      <c r="D3541" t="s">
        <v>7934</v>
      </c>
      <c r="E3541" s="1">
        <v>45210</v>
      </c>
      <c r="F3541" s="6">
        <v>13437</v>
      </c>
      <c r="G3541">
        <v>1344</v>
      </c>
      <c r="H3541" t="s">
        <v>3</v>
      </c>
      <c r="I3541">
        <f>IF(shipments[[#This Row],[Boxes]]&gt;0,shipments[[#This Row],[Amount]]/shipments[[#This Row],[Boxes]],"NA")</f>
        <v>9.9977678571428577</v>
      </c>
      <c r="J3541" t="str">
        <f>IF(shipments[[#This Row],[Order_Status]] = "Delivered","Yes","No")</f>
        <v>Yes</v>
      </c>
      <c r="K3541" t="str">
        <f>TEXT(shipments[[#This Row],[Shipdate]],"MMMM")</f>
        <v>October</v>
      </c>
      <c r="L3541">
        <f>YEAR(shipments[[#This Row],[Shipdate]])</f>
        <v>2023</v>
      </c>
    </row>
    <row r="3542" spans="1:12" x14ac:dyDescent="0.3">
      <c r="A3542" t="s">
        <v>3546</v>
      </c>
      <c r="B3542" t="s">
        <v>7946</v>
      </c>
      <c r="C3542" t="s">
        <v>7914</v>
      </c>
      <c r="D3542" t="s">
        <v>7935</v>
      </c>
      <c r="E3542" s="1">
        <v>44957</v>
      </c>
      <c r="F3542" s="6">
        <v>5404.5</v>
      </c>
      <c r="G3542">
        <v>451</v>
      </c>
      <c r="H3542" t="s">
        <v>3</v>
      </c>
      <c r="I3542">
        <f>IF(shipments[[#This Row],[Boxes]]&gt;0,shipments[[#This Row],[Amount]]/shipments[[#This Row],[Boxes]],"NA")</f>
        <v>11.983370288248336</v>
      </c>
      <c r="J3542" t="str">
        <f>IF(shipments[[#This Row],[Order_Status]] = "Delivered","Yes","No")</f>
        <v>Yes</v>
      </c>
      <c r="K3542" t="str">
        <f>TEXT(shipments[[#This Row],[Shipdate]],"MMMM")</f>
        <v>January</v>
      </c>
      <c r="L3542">
        <f>YEAR(shipments[[#This Row],[Shipdate]])</f>
        <v>2023</v>
      </c>
    </row>
    <row r="3543" spans="1:12" x14ac:dyDescent="0.3">
      <c r="A3543" s="21" t="s">
        <v>3547</v>
      </c>
      <c r="B3543" s="21" t="s">
        <v>7946</v>
      </c>
      <c r="C3543" s="21" t="s">
        <v>7915</v>
      </c>
      <c r="D3543" s="21" t="s">
        <v>7934</v>
      </c>
      <c r="E3543" s="22">
        <v>45539</v>
      </c>
      <c r="F3543" s="23">
        <v>6666.75</v>
      </c>
      <c r="G3543" s="21">
        <v>741</v>
      </c>
      <c r="H3543" s="21" t="s">
        <v>16</v>
      </c>
      <c r="I3543" s="21">
        <f>IF(shipments[[#This Row],[Boxes]]&gt;0,shipments[[#This Row],[Amount]]/shipments[[#This Row],[Boxes]],"NA")</f>
        <v>8.9969635627530362</v>
      </c>
      <c r="J3543" s="21" t="str">
        <f>IF(shipments[[#This Row],[Order_Status]] = "Delivered","Yes","No")</f>
        <v>No</v>
      </c>
      <c r="K3543" s="21" t="str">
        <f>TEXT(shipments[[#This Row],[Shipdate]],"MMMM")</f>
        <v>September</v>
      </c>
      <c r="L3543" s="21">
        <f>YEAR(shipments[[#This Row],[Shipdate]])</f>
        <v>2024</v>
      </c>
    </row>
    <row r="3544" spans="1:12" x14ac:dyDescent="0.3">
      <c r="A3544" s="21" t="s">
        <v>3548</v>
      </c>
      <c r="B3544" s="21" t="s">
        <v>7946</v>
      </c>
      <c r="C3544" s="21" t="s">
        <v>7915</v>
      </c>
      <c r="D3544" s="21" t="s">
        <v>7939</v>
      </c>
      <c r="E3544" s="22">
        <v>45483</v>
      </c>
      <c r="F3544" s="23">
        <v>3822.75</v>
      </c>
      <c r="G3544" s="21">
        <v>478</v>
      </c>
      <c r="H3544" s="21" t="s">
        <v>9</v>
      </c>
      <c r="I3544" s="21">
        <f>IF(shipments[[#This Row],[Boxes]]&gt;0,shipments[[#This Row],[Amount]]/shipments[[#This Row],[Boxes]],"NA")</f>
        <v>7.9973849372384933</v>
      </c>
      <c r="J3544" s="21" t="str">
        <f>IF(shipments[[#This Row],[Order_Status]] = "Delivered","Yes","No")</f>
        <v>No</v>
      </c>
      <c r="K3544" s="21" t="str">
        <f>TEXT(shipments[[#This Row],[Shipdate]],"MMMM")</f>
        <v>July</v>
      </c>
      <c r="L3544" s="21">
        <f>YEAR(shipments[[#This Row],[Shipdate]])</f>
        <v>2024</v>
      </c>
    </row>
    <row r="3545" spans="1:12" x14ac:dyDescent="0.3">
      <c r="A3545" t="s">
        <v>3549</v>
      </c>
      <c r="B3545" t="s">
        <v>7946</v>
      </c>
      <c r="C3545" t="s">
        <v>7915</v>
      </c>
      <c r="D3545" t="s">
        <v>7939</v>
      </c>
      <c r="E3545" s="1">
        <v>45425</v>
      </c>
      <c r="F3545" s="6">
        <v>4808.25</v>
      </c>
      <c r="G3545">
        <v>802</v>
      </c>
      <c r="H3545" t="s">
        <v>3</v>
      </c>
      <c r="I3545">
        <f>IF(shipments[[#This Row],[Boxes]]&gt;0,shipments[[#This Row],[Amount]]/shipments[[#This Row],[Boxes]],"NA")</f>
        <v>5.9953241895261842</v>
      </c>
      <c r="J3545" t="str">
        <f>IF(shipments[[#This Row],[Order_Status]] = "Delivered","Yes","No")</f>
        <v>Yes</v>
      </c>
      <c r="K3545" t="str">
        <f>TEXT(shipments[[#This Row],[Shipdate]],"MMMM")</f>
        <v>May</v>
      </c>
      <c r="L3545">
        <f>YEAR(shipments[[#This Row],[Shipdate]])</f>
        <v>2024</v>
      </c>
    </row>
    <row r="3546" spans="1:12" x14ac:dyDescent="0.3">
      <c r="A3546" t="s">
        <v>3550</v>
      </c>
      <c r="B3546" t="s">
        <v>7946</v>
      </c>
      <c r="C3546" t="s">
        <v>7915</v>
      </c>
      <c r="D3546" t="s">
        <v>7939</v>
      </c>
      <c r="E3546" s="1">
        <v>45426</v>
      </c>
      <c r="F3546" s="6">
        <v>2781</v>
      </c>
      <c r="G3546">
        <v>557</v>
      </c>
      <c r="H3546" t="s">
        <v>3</v>
      </c>
      <c r="I3546">
        <f>IF(shipments[[#This Row],[Boxes]]&gt;0,shipments[[#This Row],[Amount]]/shipments[[#This Row],[Boxes]],"NA")</f>
        <v>4.9928186714542191</v>
      </c>
      <c r="J3546" t="str">
        <f>IF(shipments[[#This Row],[Order_Status]] = "Delivered","Yes","No")</f>
        <v>Yes</v>
      </c>
      <c r="K3546" t="str">
        <f>TEXT(shipments[[#This Row],[Shipdate]],"MMMM")</f>
        <v>May</v>
      </c>
      <c r="L3546">
        <f>YEAR(shipments[[#This Row],[Shipdate]])</f>
        <v>2024</v>
      </c>
    </row>
    <row r="3547" spans="1:12" x14ac:dyDescent="0.3">
      <c r="A3547" t="s">
        <v>3551</v>
      </c>
      <c r="B3547" t="s">
        <v>7946</v>
      </c>
      <c r="C3547" t="s">
        <v>7915</v>
      </c>
      <c r="D3547" t="s">
        <v>7938</v>
      </c>
      <c r="E3547" s="1">
        <v>45278</v>
      </c>
      <c r="F3547" s="6">
        <v>4169.25</v>
      </c>
      <c r="G3547">
        <v>695</v>
      </c>
      <c r="H3547" t="s">
        <v>3</v>
      </c>
      <c r="I3547">
        <f>IF(shipments[[#This Row],[Boxes]]&gt;0,shipments[[#This Row],[Amount]]/shipments[[#This Row],[Boxes]],"NA")</f>
        <v>5.9989208633093529</v>
      </c>
      <c r="J3547" t="str">
        <f>IF(shipments[[#This Row],[Order_Status]] = "Delivered","Yes","No")</f>
        <v>Yes</v>
      </c>
      <c r="K3547" t="str">
        <f>TEXT(shipments[[#This Row],[Shipdate]],"MMMM")</f>
        <v>December</v>
      </c>
      <c r="L3547">
        <f>YEAR(shipments[[#This Row],[Shipdate]])</f>
        <v>2023</v>
      </c>
    </row>
    <row r="3548" spans="1:12" x14ac:dyDescent="0.3">
      <c r="A3548" t="s">
        <v>3552</v>
      </c>
      <c r="B3548" t="s">
        <v>7946</v>
      </c>
      <c r="C3548" t="s">
        <v>7916</v>
      </c>
      <c r="D3548" t="s">
        <v>7936</v>
      </c>
      <c r="E3548" s="1">
        <v>45313</v>
      </c>
      <c r="F3548" s="6">
        <v>2718</v>
      </c>
      <c r="G3548">
        <v>302</v>
      </c>
      <c r="H3548" t="s">
        <v>3</v>
      </c>
      <c r="I3548">
        <f>IF(shipments[[#This Row],[Boxes]]&gt;0,shipments[[#This Row],[Amount]]/shipments[[#This Row],[Boxes]],"NA")</f>
        <v>9</v>
      </c>
      <c r="J3548" t="str">
        <f>IF(shipments[[#This Row],[Order_Status]] = "Delivered","Yes","No")</f>
        <v>Yes</v>
      </c>
      <c r="K3548" t="str">
        <f>TEXT(shipments[[#This Row],[Shipdate]],"MMMM")</f>
        <v>January</v>
      </c>
      <c r="L3548">
        <f>YEAR(shipments[[#This Row],[Shipdate]])</f>
        <v>2024</v>
      </c>
    </row>
    <row r="3549" spans="1:12" x14ac:dyDescent="0.3">
      <c r="A3549" t="s">
        <v>3553</v>
      </c>
      <c r="B3549" t="s">
        <v>7946</v>
      </c>
      <c r="C3549" t="s">
        <v>7916</v>
      </c>
      <c r="D3549" t="s">
        <v>7939</v>
      </c>
      <c r="E3549" s="1">
        <v>45141</v>
      </c>
      <c r="F3549" s="6">
        <v>7726.5</v>
      </c>
      <c r="G3549">
        <v>1546</v>
      </c>
      <c r="H3549" t="s">
        <v>3</v>
      </c>
      <c r="I3549">
        <f>IF(shipments[[#This Row],[Boxes]]&gt;0,shipments[[#This Row],[Amount]]/shipments[[#This Row],[Boxes]],"NA")</f>
        <v>4.9977360931435966</v>
      </c>
      <c r="J3549" t="str">
        <f>IF(shipments[[#This Row],[Order_Status]] = "Delivered","Yes","No")</f>
        <v>Yes</v>
      </c>
      <c r="K3549" t="str">
        <f>TEXT(shipments[[#This Row],[Shipdate]],"MMMM")</f>
        <v>August</v>
      </c>
      <c r="L3549">
        <f>YEAR(shipments[[#This Row],[Shipdate]])</f>
        <v>2023</v>
      </c>
    </row>
    <row r="3550" spans="1:12" x14ac:dyDescent="0.3">
      <c r="A3550" t="s">
        <v>3554</v>
      </c>
      <c r="B3550" t="s">
        <v>7946</v>
      </c>
      <c r="C3550" t="s">
        <v>7917</v>
      </c>
      <c r="D3550" t="s">
        <v>7937</v>
      </c>
      <c r="E3550" s="1">
        <v>44960</v>
      </c>
      <c r="F3550" s="6">
        <v>2137.5</v>
      </c>
      <c r="G3550">
        <v>77</v>
      </c>
      <c r="H3550" t="s">
        <v>3</v>
      </c>
      <c r="I3550">
        <f>IF(shipments[[#This Row],[Boxes]]&gt;0,shipments[[#This Row],[Amount]]/shipments[[#This Row],[Boxes]],"NA")</f>
        <v>27.759740259740258</v>
      </c>
      <c r="J3550" t="str">
        <f>IF(shipments[[#This Row],[Order_Status]] = "Delivered","Yes","No")</f>
        <v>Yes</v>
      </c>
      <c r="K3550" t="str">
        <f>TEXT(shipments[[#This Row],[Shipdate]],"MMMM")</f>
        <v>February</v>
      </c>
      <c r="L3550">
        <f>YEAR(shipments[[#This Row],[Shipdate]])</f>
        <v>2023</v>
      </c>
    </row>
    <row r="3551" spans="1:12" x14ac:dyDescent="0.3">
      <c r="A3551" t="s">
        <v>3555</v>
      </c>
      <c r="B3551" t="s">
        <v>7946</v>
      </c>
      <c r="C3551" t="s">
        <v>7917</v>
      </c>
      <c r="D3551" t="s">
        <v>7939</v>
      </c>
      <c r="E3551" s="1">
        <v>45273</v>
      </c>
      <c r="F3551" s="6">
        <v>1381.5</v>
      </c>
      <c r="G3551">
        <v>54</v>
      </c>
      <c r="H3551" t="s">
        <v>3</v>
      </c>
      <c r="I3551">
        <f>IF(shipments[[#This Row],[Boxes]]&gt;0,shipments[[#This Row],[Amount]]/shipments[[#This Row],[Boxes]],"NA")</f>
        <v>25.583333333333332</v>
      </c>
      <c r="J3551" t="str">
        <f>IF(shipments[[#This Row],[Order_Status]] = "Delivered","Yes","No")</f>
        <v>Yes</v>
      </c>
      <c r="K3551" t="str">
        <f>TEXT(shipments[[#This Row],[Shipdate]],"MMMM")</f>
        <v>December</v>
      </c>
      <c r="L3551">
        <f>YEAR(shipments[[#This Row],[Shipdate]])</f>
        <v>2023</v>
      </c>
    </row>
    <row r="3552" spans="1:12" x14ac:dyDescent="0.3">
      <c r="A3552" t="s">
        <v>3556</v>
      </c>
      <c r="B3552" t="s">
        <v>7946</v>
      </c>
      <c r="C3552" t="s">
        <v>7918</v>
      </c>
      <c r="D3552" t="s">
        <v>7934</v>
      </c>
      <c r="E3552" s="1">
        <v>45440</v>
      </c>
      <c r="F3552" s="6">
        <v>5267.25</v>
      </c>
      <c r="G3552">
        <v>203</v>
      </c>
      <c r="H3552" t="s">
        <v>3</v>
      </c>
      <c r="I3552">
        <f>IF(shipments[[#This Row],[Boxes]]&gt;0,shipments[[#This Row],[Amount]]/shipments[[#This Row],[Boxes]],"NA")</f>
        <v>25.94704433497537</v>
      </c>
      <c r="J3552" t="str">
        <f>IF(shipments[[#This Row],[Order_Status]] = "Delivered","Yes","No")</f>
        <v>Yes</v>
      </c>
      <c r="K3552" t="str">
        <f>TEXT(shipments[[#This Row],[Shipdate]],"MMMM")</f>
        <v>May</v>
      </c>
      <c r="L3552">
        <f>YEAR(shipments[[#This Row],[Shipdate]])</f>
        <v>2024</v>
      </c>
    </row>
    <row r="3553" spans="1:12" x14ac:dyDescent="0.3">
      <c r="A3553" t="s">
        <v>3557</v>
      </c>
      <c r="B3553" t="s">
        <v>7946</v>
      </c>
      <c r="C3553" t="s">
        <v>7918</v>
      </c>
      <c r="D3553" t="s">
        <v>7938</v>
      </c>
      <c r="E3553" s="1">
        <v>44950</v>
      </c>
      <c r="F3553" s="6">
        <v>5249.25</v>
      </c>
      <c r="G3553">
        <v>202</v>
      </c>
      <c r="H3553" t="s">
        <v>3</v>
      </c>
      <c r="I3553">
        <f>IF(shipments[[#This Row],[Boxes]]&gt;0,shipments[[#This Row],[Amount]]/shipments[[#This Row],[Boxes]],"NA")</f>
        <v>25.986386138613863</v>
      </c>
      <c r="J3553" t="str">
        <f>IF(shipments[[#This Row],[Order_Status]] = "Delivered","Yes","No")</f>
        <v>Yes</v>
      </c>
      <c r="K3553" t="str">
        <f>TEXT(shipments[[#This Row],[Shipdate]],"MMMM")</f>
        <v>January</v>
      </c>
      <c r="L3553">
        <f>YEAR(shipments[[#This Row],[Shipdate]])</f>
        <v>2023</v>
      </c>
    </row>
    <row r="3554" spans="1:12" x14ac:dyDescent="0.3">
      <c r="A3554" t="s">
        <v>3558</v>
      </c>
      <c r="B3554" t="s">
        <v>7946</v>
      </c>
      <c r="C3554" t="s">
        <v>7918</v>
      </c>
      <c r="D3554" t="s">
        <v>7938</v>
      </c>
      <c r="E3554" s="1">
        <v>45282</v>
      </c>
      <c r="F3554" s="6">
        <v>4747.5</v>
      </c>
      <c r="G3554">
        <v>198</v>
      </c>
      <c r="H3554" t="s">
        <v>3</v>
      </c>
      <c r="I3554">
        <f>IF(shipments[[#This Row],[Boxes]]&gt;0,shipments[[#This Row],[Amount]]/shipments[[#This Row],[Boxes]],"NA")</f>
        <v>23.977272727272727</v>
      </c>
      <c r="J3554" t="str">
        <f>IF(shipments[[#This Row],[Order_Status]] = "Delivered","Yes","No")</f>
        <v>Yes</v>
      </c>
      <c r="K3554" t="str">
        <f>TEXT(shipments[[#This Row],[Shipdate]],"MMMM")</f>
        <v>December</v>
      </c>
      <c r="L3554">
        <f>YEAR(shipments[[#This Row],[Shipdate]])</f>
        <v>2023</v>
      </c>
    </row>
    <row r="3555" spans="1:12" x14ac:dyDescent="0.3">
      <c r="A3555" t="s">
        <v>3559</v>
      </c>
      <c r="B3555" t="s">
        <v>7946</v>
      </c>
      <c r="C3555" t="s">
        <v>7919</v>
      </c>
      <c r="D3555" t="s">
        <v>7939</v>
      </c>
      <c r="E3555" s="1">
        <v>44945</v>
      </c>
      <c r="F3555" s="6">
        <v>4277.25</v>
      </c>
      <c r="G3555">
        <v>226</v>
      </c>
      <c r="H3555" t="s">
        <v>3</v>
      </c>
      <c r="I3555">
        <f>IF(shipments[[#This Row],[Boxes]]&gt;0,shipments[[#This Row],[Amount]]/shipments[[#This Row],[Boxes]],"NA")</f>
        <v>18.925884955752213</v>
      </c>
      <c r="J3555" t="str">
        <f>IF(shipments[[#This Row],[Order_Status]] = "Delivered","Yes","No")</f>
        <v>Yes</v>
      </c>
      <c r="K3555" t="str">
        <f>TEXT(shipments[[#This Row],[Shipdate]],"MMMM")</f>
        <v>January</v>
      </c>
      <c r="L3555">
        <f>YEAR(shipments[[#This Row],[Shipdate]])</f>
        <v>2023</v>
      </c>
    </row>
    <row r="3556" spans="1:12" x14ac:dyDescent="0.3">
      <c r="A3556" t="s">
        <v>3560</v>
      </c>
      <c r="B3556" t="s">
        <v>7946</v>
      </c>
      <c r="C3556" t="s">
        <v>7919</v>
      </c>
      <c r="D3556" t="s">
        <v>7934</v>
      </c>
      <c r="E3556" s="1">
        <v>44930</v>
      </c>
      <c r="F3556" s="6">
        <v>8043.75</v>
      </c>
      <c r="G3556">
        <v>384</v>
      </c>
      <c r="H3556" t="s">
        <v>3</v>
      </c>
      <c r="I3556">
        <f>IF(shipments[[#This Row],[Boxes]]&gt;0,shipments[[#This Row],[Amount]]/shipments[[#This Row],[Boxes]],"NA")</f>
        <v>20.947265625</v>
      </c>
      <c r="J3556" t="str">
        <f>IF(shipments[[#This Row],[Order_Status]] = "Delivered","Yes","No")</f>
        <v>Yes</v>
      </c>
      <c r="K3556" t="str">
        <f>TEXT(shipments[[#This Row],[Shipdate]],"MMMM")</f>
        <v>January</v>
      </c>
      <c r="L3556">
        <f>YEAR(shipments[[#This Row],[Shipdate]])</f>
        <v>2023</v>
      </c>
    </row>
    <row r="3557" spans="1:12" x14ac:dyDescent="0.3">
      <c r="A3557" s="21" t="s">
        <v>3561</v>
      </c>
      <c r="B3557" s="21" t="s">
        <v>7946</v>
      </c>
      <c r="C3557" s="21" t="s">
        <v>7919</v>
      </c>
      <c r="D3557" s="21" t="s">
        <v>7934</v>
      </c>
      <c r="E3557" s="22">
        <v>45512</v>
      </c>
      <c r="F3557" s="23">
        <v>3145.5</v>
      </c>
      <c r="G3557" s="21">
        <v>150</v>
      </c>
      <c r="H3557" s="21" t="s">
        <v>9</v>
      </c>
      <c r="I3557" s="21">
        <f>IF(shipments[[#This Row],[Boxes]]&gt;0,shipments[[#This Row],[Amount]]/shipments[[#This Row],[Boxes]],"NA")</f>
        <v>20.97</v>
      </c>
      <c r="J3557" s="21" t="str">
        <f>IF(shipments[[#This Row],[Order_Status]] = "Delivered","Yes","No")</f>
        <v>No</v>
      </c>
      <c r="K3557" s="21" t="str">
        <f>TEXT(shipments[[#This Row],[Shipdate]],"MMMM")</f>
        <v>August</v>
      </c>
      <c r="L3557" s="21">
        <f>YEAR(shipments[[#This Row],[Shipdate]])</f>
        <v>2024</v>
      </c>
    </row>
    <row r="3558" spans="1:12" x14ac:dyDescent="0.3">
      <c r="A3558" t="s">
        <v>3562</v>
      </c>
      <c r="B3558" t="s">
        <v>7946</v>
      </c>
      <c r="C3558" t="s">
        <v>7919</v>
      </c>
      <c r="D3558" t="s">
        <v>7935</v>
      </c>
      <c r="E3558" s="1">
        <v>44929</v>
      </c>
      <c r="F3558" s="6">
        <v>7344</v>
      </c>
      <c r="G3558">
        <v>368</v>
      </c>
      <c r="H3558" t="s">
        <v>3</v>
      </c>
      <c r="I3558">
        <f>IF(shipments[[#This Row],[Boxes]]&gt;0,shipments[[#This Row],[Amount]]/shipments[[#This Row],[Boxes]],"NA")</f>
        <v>19.956521739130434</v>
      </c>
      <c r="J3558" t="str">
        <f>IF(shipments[[#This Row],[Order_Status]] = "Delivered","Yes","No")</f>
        <v>Yes</v>
      </c>
      <c r="K3558" t="str">
        <f>TEXT(shipments[[#This Row],[Shipdate]],"MMMM")</f>
        <v>January</v>
      </c>
      <c r="L3558">
        <f>YEAR(shipments[[#This Row],[Shipdate]])</f>
        <v>2023</v>
      </c>
    </row>
    <row r="3559" spans="1:12" x14ac:dyDescent="0.3">
      <c r="A3559" t="s">
        <v>3563</v>
      </c>
      <c r="B3559" t="s">
        <v>7946</v>
      </c>
      <c r="C3559" t="s">
        <v>7920</v>
      </c>
      <c r="D3559" t="s">
        <v>7939</v>
      </c>
      <c r="E3559" s="1">
        <v>45174</v>
      </c>
      <c r="F3559" s="6">
        <v>11738.25</v>
      </c>
      <c r="G3559">
        <v>618</v>
      </c>
      <c r="H3559" t="s">
        <v>3</v>
      </c>
      <c r="I3559">
        <f>IF(shipments[[#This Row],[Boxes]]&gt;0,shipments[[#This Row],[Amount]]/shipments[[#This Row],[Boxes]],"NA")</f>
        <v>18.993932038834952</v>
      </c>
      <c r="J3559" t="str">
        <f>IF(shipments[[#This Row],[Order_Status]] = "Delivered","Yes","No")</f>
        <v>Yes</v>
      </c>
      <c r="K3559" t="str">
        <f>TEXT(shipments[[#This Row],[Shipdate]],"MMMM")</f>
        <v>September</v>
      </c>
      <c r="L3559">
        <f>YEAR(shipments[[#This Row],[Shipdate]])</f>
        <v>2023</v>
      </c>
    </row>
    <row r="3560" spans="1:12" x14ac:dyDescent="0.3">
      <c r="A3560" t="s">
        <v>3564</v>
      </c>
      <c r="B3560" t="s">
        <v>7946</v>
      </c>
      <c r="C3560" t="s">
        <v>7921</v>
      </c>
      <c r="D3560" t="s">
        <v>7937</v>
      </c>
      <c r="E3560" s="1">
        <v>45092</v>
      </c>
      <c r="F3560" s="6">
        <v>3858.75</v>
      </c>
      <c r="G3560">
        <v>242</v>
      </c>
      <c r="H3560" t="s">
        <v>3</v>
      </c>
      <c r="I3560">
        <f>IF(shipments[[#This Row],[Boxes]]&gt;0,shipments[[#This Row],[Amount]]/shipments[[#This Row],[Boxes]],"NA")</f>
        <v>15.945247933884298</v>
      </c>
      <c r="J3560" t="str">
        <f>IF(shipments[[#This Row],[Order_Status]] = "Delivered","Yes","No")</f>
        <v>Yes</v>
      </c>
      <c r="K3560" t="str">
        <f>TEXT(shipments[[#This Row],[Shipdate]],"MMMM")</f>
        <v>June</v>
      </c>
      <c r="L3560">
        <f>YEAR(shipments[[#This Row],[Shipdate]])</f>
        <v>2023</v>
      </c>
    </row>
    <row r="3561" spans="1:12" x14ac:dyDescent="0.3">
      <c r="A3561" s="21" t="s">
        <v>3565</v>
      </c>
      <c r="B3561" s="21" t="s">
        <v>7946</v>
      </c>
      <c r="C3561" s="21" t="s">
        <v>7921</v>
      </c>
      <c r="D3561" s="21" t="s">
        <v>7937</v>
      </c>
      <c r="E3561" s="22">
        <v>45481</v>
      </c>
      <c r="F3561" s="23">
        <v>8397</v>
      </c>
      <c r="G3561" s="21">
        <v>646</v>
      </c>
      <c r="H3561" s="21" t="s">
        <v>9</v>
      </c>
      <c r="I3561" s="21">
        <f>IF(shipments[[#This Row],[Boxes]]&gt;0,shipments[[#This Row],[Amount]]/shipments[[#This Row],[Boxes]],"NA")</f>
        <v>12.9984520123839</v>
      </c>
      <c r="J3561" s="21" t="str">
        <f>IF(shipments[[#This Row],[Order_Status]] = "Delivered","Yes","No")</f>
        <v>No</v>
      </c>
      <c r="K3561" s="21" t="str">
        <f>TEXT(shipments[[#This Row],[Shipdate]],"MMMM")</f>
        <v>July</v>
      </c>
      <c r="L3561" s="21">
        <f>YEAR(shipments[[#This Row],[Shipdate]])</f>
        <v>2024</v>
      </c>
    </row>
    <row r="3562" spans="1:12" x14ac:dyDescent="0.3">
      <c r="A3562" t="s">
        <v>3566</v>
      </c>
      <c r="B3562" t="s">
        <v>7946</v>
      </c>
      <c r="C3562" t="s">
        <v>7921</v>
      </c>
      <c r="D3562" t="s">
        <v>7934</v>
      </c>
      <c r="E3562" s="1">
        <v>45040</v>
      </c>
      <c r="F3562" s="6">
        <v>3867.75</v>
      </c>
      <c r="G3562">
        <v>323</v>
      </c>
      <c r="H3562" t="s">
        <v>3</v>
      </c>
      <c r="I3562">
        <f>IF(shipments[[#This Row],[Boxes]]&gt;0,shipments[[#This Row],[Amount]]/shipments[[#This Row],[Boxes]],"NA")</f>
        <v>11.974458204334365</v>
      </c>
      <c r="J3562" t="str">
        <f>IF(shipments[[#This Row],[Order_Status]] = "Delivered","Yes","No")</f>
        <v>Yes</v>
      </c>
      <c r="K3562" t="str">
        <f>TEXT(shipments[[#This Row],[Shipdate]],"MMMM")</f>
        <v>April</v>
      </c>
      <c r="L3562">
        <f>YEAR(shipments[[#This Row],[Shipdate]])</f>
        <v>2023</v>
      </c>
    </row>
    <row r="3563" spans="1:12" x14ac:dyDescent="0.3">
      <c r="A3563" t="s">
        <v>3567</v>
      </c>
      <c r="B3563" t="s">
        <v>7946</v>
      </c>
      <c r="C3563" t="s">
        <v>7921</v>
      </c>
      <c r="D3563" t="s">
        <v>7934</v>
      </c>
      <c r="E3563" s="1">
        <v>45462</v>
      </c>
      <c r="F3563" s="6">
        <v>2457</v>
      </c>
      <c r="G3563">
        <v>189</v>
      </c>
      <c r="H3563" t="s">
        <v>3</v>
      </c>
      <c r="I3563">
        <f>IF(shipments[[#This Row],[Boxes]]&gt;0,shipments[[#This Row],[Amount]]/shipments[[#This Row],[Boxes]],"NA")</f>
        <v>13</v>
      </c>
      <c r="J3563" t="str">
        <f>IF(shipments[[#This Row],[Order_Status]] = "Delivered","Yes","No")</f>
        <v>Yes</v>
      </c>
      <c r="K3563" t="str">
        <f>TEXT(shipments[[#This Row],[Shipdate]],"MMMM")</f>
        <v>June</v>
      </c>
      <c r="L3563">
        <f>YEAR(shipments[[#This Row],[Shipdate]])</f>
        <v>2024</v>
      </c>
    </row>
    <row r="3564" spans="1:12" x14ac:dyDescent="0.3">
      <c r="A3564" t="s">
        <v>3568</v>
      </c>
      <c r="B3564" t="s">
        <v>7946</v>
      </c>
      <c r="C3564" t="s">
        <v>7921</v>
      </c>
      <c r="D3564" t="s">
        <v>7936</v>
      </c>
      <c r="E3564" s="1">
        <v>45371</v>
      </c>
      <c r="F3564" s="6">
        <v>10473.75</v>
      </c>
      <c r="G3564">
        <v>655</v>
      </c>
      <c r="H3564" t="s">
        <v>3</v>
      </c>
      <c r="I3564">
        <f>IF(shipments[[#This Row],[Boxes]]&gt;0,shipments[[#This Row],[Amount]]/shipments[[#This Row],[Boxes]],"NA")</f>
        <v>15.990458015267176</v>
      </c>
      <c r="J3564" t="str">
        <f>IF(shipments[[#This Row],[Order_Status]] = "Delivered","Yes","No")</f>
        <v>Yes</v>
      </c>
      <c r="K3564" t="str">
        <f>TEXT(shipments[[#This Row],[Shipdate]],"MMMM")</f>
        <v>March</v>
      </c>
      <c r="L3564">
        <f>YEAR(shipments[[#This Row],[Shipdate]])</f>
        <v>2024</v>
      </c>
    </row>
    <row r="3565" spans="1:12" x14ac:dyDescent="0.3">
      <c r="A3565" t="s">
        <v>3569</v>
      </c>
      <c r="B3565" t="s">
        <v>7946</v>
      </c>
      <c r="C3565" t="s">
        <v>7921</v>
      </c>
      <c r="D3565" t="s">
        <v>7938</v>
      </c>
      <c r="E3565" s="1">
        <v>45238</v>
      </c>
      <c r="F3565" s="6">
        <v>470.25</v>
      </c>
      <c r="G3565">
        <v>40</v>
      </c>
      <c r="H3565" t="s">
        <v>3</v>
      </c>
      <c r="I3565">
        <f>IF(shipments[[#This Row],[Boxes]]&gt;0,shipments[[#This Row],[Amount]]/shipments[[#This Row],[Boxes]],"NA")</f>
        <v>11.75625</v>
      </c>
      <c r="J3565" t="str">
        <f>IF(shipments[[#This Row],[Order_Status]] = "Delivered","Yes","No")</f>
        <v>Yes</v>
      </c>
      <c r="K3565" t="str">
        <f>TEXT(shipments[[#This Row],[Shipdate]],"MMMM")</f>
        <v>November</v>
      </c>
      <c r="L3565">
        <f>YEAR(shipments[[#This Row],[Shipdate]])</f>
        <v>2023</v>
      </c>
    </row>
    <row r="3566" spans="1:12" x14ac:dyDescent="0.3">
      <c r="A3566" t="s">
        <v>3570</v>
      </c>
      <c r="B3566" t="s">
        <v>7946</v>
      </c>
      <c r="C3566" t="s">
        <v>7923</v>
      </c>
      <c r="D3566" t="s">
        <v>7938</v>
      </c>
      <c r="E3566" s="1">
        <v>45336</v>
      </c>
      <c r="F3566" s="6">
        <v>9508.5</v>
      </c>
      <c r="G3566">
        <v>732</v>
      </c>
      <c r="H3566" t="s">
        <v>3</v>
      </c>
      <c r="I3566">
        <f>IF(shipments[[#This Row],[Boxes]]&gt;0,shipments[[#This Row],[Amount]]/shipments[[#This Row],[Boxes]],"NA")</f>
        <v>12.989754098360656</v>
      </c>
      <c r="J3566" t="str">
        <f>IF(shipments[[#This Row],[Order_Status]] = "Delivered","Yes","No")</f>
        <v>Yes</v>
      </c>
      <c r="K3566" t="str">
        <f>TEXT(shipments[[#This Row],[Shipdate]],"MMMM")</f>
        <v>February</v>
      </c>
      <c r="L3566">
        <f>YEAR(shipments[[#This Row],[Shipdate]])</f>
        <v>2024</v>
      </c>
    </row>
    <row r="3567" spans="1:12" x14ac:dyDescent="0.3">
      <c r="A3567" t="s">
        <v>3571</v>
      </c>
      <c r="B3567" t="s">
        <v>7946</v>
      </c>
      <c r="C3567" t="s">
        <v>7924</v>
      </c>
      <c r="D3567" t="s">
        <v>7938</v>
      </c>
      <c r="E3567" s="1">
        <v>45287</v>
      </c>
      <c r="F3567" s="6">
        <v>2106</v>
      </c>
      <c r="G3567">
        <v>351</v>
      </c>
      <c r="H3567" t="s">
        <v>3</v>
      </c>
      <c r="I3567">
        <f>IF(shipments[[#This Row],[Boxes]]&gt;0,shipments[[#This Row],[Amount]]/shipments[[#This Row],[Boxes]],"NA")</f>
        <v>6</v>
      </c>
      <c r="J3567" t="str">
        <f>IF(shipments[[#This Row],[Order_Status]] = "Delivered","Yes","No")</f>
        <v>Yes</v>
      </c>
      <c r="K3567" t="str">
        <f>TEXT(shipments[[#This Row],[Shipdate]],"MMMM")</f>
        <v>December</v>
      </c>
      <c r="L3567">
        <f>YEAR(shipments[[#This Row],[Shipdate]])</f>
        <v>2023</v>
      </c>
    </row>
    <row r="3568" spans="1:12" x14ac:dyDescent="0.3">
      <c r="A3568" t="s">
        <v>3572</v>
      </c>
      <c r="B3568" t="s">
        <v>7946</v>
      </c>
      <c r="C3568" t="s">
        <v>7924</v>
      </c>
      <c r="D3568" t="s">
        <v>7937</v>
      </c>
      <c r="E3568" s="1">
        <v>45371</v>
      </c>
      <c r="F3568" s="6">
        <v>996.75</v>
      </c>
      <c r="G3568">
        <v>125</v>
      </c>
      <c r="H3568" t="s">
        <v>3</v>
      </c>
      <c r="I3568">
        <f>IF(shipments[[#This Row],[Boxes]]&gt;0,shipments[[#This Row],[Amount]]/shipments[[#This Row],[Boxes]],"NA")</f>
        <v>7.9740000000000002</v>
      </c>
      <c r="J3568" t="str">
        <f>IF(shipments[[#This Row],[Order_Status]] = "Delivered","Yes","No")</f>
        <v>Yes</v>
      </c>
      <c r="K3568" t="str">
        <f>TEXT(shipments[[#This Row],[Shipdate]],"MMMM")</f>
        <v>March</v>
      </c>
      <c r="L3568">
        <f>YEAR(shipments[[#This Row],[Shipdate]])</f>
        <v>2024</v>
      </c>
    </row>
    <row r="3569" spans="1:12" x14ac:dyDescent="0.3">
      <c r="A3569" t="s">
        <v>3573</v>
      </c>
      <c r="B3569" t="s">
        <v>7946</v>
      </c>
      <c r="C3569" t="s">
        <v>7924</v>
      </c>
      <c r="D3569" t="s">
        <v>7934</v>
      </c>
      <c r="E3569" s="1">
        <v>45008</v>
      </c>
      <c r="F3569" s="6">
        <v>5055.75</v>
      </c>
      <c r="G3569">
        <v>562</v>
      </c>
      <c r="H3569" t="s">
        <v>3</v>
      </c>
      <c r="I3569">
        <f>IF(shipments[[#This Row],[Boxes]]&gt;0,shipments[[#This Row],[Amount]]/shipments[[#This Row],[Boxes]],"NA")</f>
        <v>8.9959964412811395</v>
      </c>
      <c r="J3569" t="str">
        <f>IF(shipments[[#This Row],[Order_Status]] = "Delivered","Yes","No")</f>
        <v>Yes</v>
      </c>
      <c r="K3569" t="str">
        <f>TEXT(shipments[[#This Row],[Shipdate]],"MMMM")</f>
        <v>March</v>
      </c>
      <c r="L3569">
        <f>YEAR(shipments[[#This Row],[Shipdate]])</f>
        <v>2023</v>
      </c>
    </row>
    <row r="3570" spans="1:12" x14ac:dyDescent="0.3">
      <c r="A3570" t="s">
        <v>3574</v>
      </c>
      <c r="B3570" t="s">
        <v>7946</v>
      </c>
      <c r="C3570" t="s">
        <v>7924</v>
      </c>
      <c r="D3570" t="s">
        <v>7935</v>
      </c>
      <c r="E3570" s="1">
        <v>45419</v>
      </c>
      <c r="F3570" s="6">
        <v>4425.75</v>
      </c>
      <c r="G3570">
        <v>554</v>
      </c>
      <c r="H3570" t="s">
        <v>3</v>
      </c>
      <c r="I3570">
        <f>IF(shipments[[#This Row],[Boxes]]&gt;0,shipments[[#This Row],[Amount]]/shipments[[#This Row],[Boxes]],"NA")</f>
        <v>7.9887184115523464</v>
      </c>
      <c r="J3570" t="str">
        <f>IF(shipments[[#This Row],[Order_Status]] = "Delivered","Yes","No")</f>
        <v>Yes</v>
      </c>
      <c r="K3570" t="str">
        <f>TEXT(shipments[[#This Row],[Shipdate]],"MMMM")</f>
        <v>May</v>
      </c>
      <c r="L3570">
        <f>YEAR(shipments[[#This Row],[Shipdate]])</f>
        <v>2024</v>
      </c>
    </row>
    <row r="3571" spans="1:12" x14ac:dyDescent="0.3">
      <c r="A3571" t="s">
        <v>3575</v>
      </c>
      <c r="B3571" t="s">
        <v>7946</v>
      </c>
      <c r="C3571" t="s">
        <v>7925</v>
      </c>
      <c r="D3571" t="s">
        <v>7939</v>
      </c>
      <c r="E3571" s="1">
        <v>45317</v>
      </c>
      <c r="F3571" s="6">
        <v>3919.5</v>
      </c>
      <c r="G3571">
        <v>262</v>
      </c>
      <c r="H3571" t="s">
        <v>3</v>
      </c>
      <c r="I3571">
        <f>IF(shipments[[#This Row],[Boxes]]&gt;0,shipments[[#This Row],[Amount]]/shipments[[#This Row],[Boxes]],"NA")</f>
        <v>14.959923664122137</v>
      </c>
      <c r="J3571" t="str">
        <f>IF(shipments[[#This Row],[Order_Status]] = "Delivered","Yes","No")</f>
        <v>Yes</v>
      </c>
      <c r="K3571" t="str">
        <f>TEXT(shipments[[#This Row],[Shipdate]],"MMMM")</f>
        <v>January</v>
      </c>
      <c r="L3571">
        <f>YEAR(shipments[[#This Row],[Shipdate]])</f>
        <v>2024</v>
      </c>
    </row>
    <row r="3572" spans="1:12" x14ac:dyDescent="0.3">
      <c r="A3572" t="s">
        <v>3576</v>
      </c>
      <c r="B3572" t="s">
        <v>7946</v>
      </c>
      <c r="C3572" t="s">
        <v>7925</v>
      </c>
      <c r="D3572" t="s">
        <v>7936</v>
      </c>
      <c r="E3572" s="1">
        <v>45303</v>
      </c>
      <c r="F3572" s="6">
        <v>4079.25</v>
      </c>
      <c r="G3572">
        <v>227</v>
      </c>
      <c r="H3572" t="s">
        <v>3</v>
      </c>
      <c r="I3572">
        <f>IF(shipments[[#This Row],[Boxes]]&gt;0,shipments[[#This Row],[Amount]]/shipments[[#This Row],[Boxes]],"NA")</f>
        <v>17.970264317180618</v>
      </c>
      <c r="J3572" t="str">
        <f>IF(shipments[[#This Row],[Order_Status]] = "Delivered","Yes","No")</f>
        <v>Yes</v>
      </c>
      <c r="K3572" t="str">
        <f>TEXT(shipments[[#This Row],[Shipdate]],"MMMM")</f>
        <v>January</v>
      </c>
      <c r="L3572">
        <f>YEAR(shipments[[#This Row],[Shipdate]])</f>
        <v>2024</v>
      </c>
    </row>
    <row r="3573" spans="1:12" x14ac:dyDescent="0.3">
      <c r="A3573" t="s">
        <v>3577</v>
      </c>
      <c r="B3573" t="s">
        <v>7946</v>
      </c>
      <c r="C3573" t="s">
        <v>7925</v>
      </c>
      <c r="D3573" t="s">
        <v>7938</v>
      </c>
      <c r="E3573" s="1">
        <v>45273</v>
      </c>
      <c r="F3573" s="6">
        <v>6027.75</v>
      </c>
      <c r="G3573">
        <v>355</v>
      </c>
      <c r="H3573" t="s">
        <v>3</v>
      </c>
      <c r="I3573">
        <f>IF(shipments[[#This Row],[Boxes]]&gt;0,shipments[[#This Row],[Amount]]/shipments[[#This Row],[Boxes]],"NA")</f>
        <v>16.979577464788733</v>
      </c>
      <c r="J3573" t="str">
        <f>IF(shipments[[#This Row],[Order_Status]] = "Delivered","Yes","No")</f>
        <v>Yes</v>
      </c>
      <c r="K3573" t="str">
        <f>TEXT(shipments[[#This Row],[Shipdate]],"MMMM")</f>
        <v>December</v>
      </c>
      <c r="L3573">
        <f>YEAR(shipments[[#This Row],[Shipdate]])</f>
        <v>2023</v>
      </c>
    </row>
    <row r="3574" spans="1:12" x14ac:dyDescent="0.3">
      <c r="A3574" t="s">
        <v>3578</v>
      </c>
      <c r="B3574" t="s">
        <v>7946</v>
      </c>
      <c r="C3574" t="s">
        <v>7925</v>
      </c>
      <c r="D3574" t="s">
        <v>7937</v>
      </c>
      <c r="E3574" s="1">
        <v>45253</v>
      </c>
      <c r="F3574" s="6">
        <v>7553.25</v>
      </c>
      <c r="G3574">
        <v>420</v>
      </c>
      <c r="H3574" t="s">
        <v>3</v>
      </c>
      <c r="I3574">
        <f>IF(shipments[[#This Row],[Boxes]]&gt;0,shipments[[#This Row],[Amount]]/shipments[[#This Row],[Boxes]],"NA")</f>
        <v>17.983928571428571</v>
      </c>
      <c r="J3574" t="str">
        <f>IF(shipments[[#This Row],[Order_Status]] = "Delivered","Yes","No")</f>
        <v>Yes</v>
      </c>
      <c r="K3574" t="str">
        <f>TEXT(shipments[[#This Row],[Shipdate]],"MMMM")</f>
        <v>November</v>
      </c>
      <c r="L3574">
        <f>YEAR(shipments[[#This Row],[Shipdate]])</f>
        <v>2023</v>
      </c>
    </row>
    <row r="3575" spans="1:12" x14ac:dyDescent="0.3">
      <c r="A3575" t="s">
        <v>3579</v>
      </c>
      <c r="B3575" t="s">
        <v>7946</v>
      </c>
      <c r="C3575" t="s">
        <v>7926</v>
      </c>
      <c r="D3575" t="s">
        <v>7935</v>
      </c>
      <c r="E3575" s="1">
        <v>45288</v>
      </c>
      <c r="F3575" s="6">
        <v>4344.75</v>
      </c>
      <c r="G3575">
        <v>242</v>
      </c>
      <c r="H3575" t="s">
        <v>3</v>
      </c>
      <c r="I3575">
        <f>IF(shipments[[#This Row],[Boxes]]&gt;0,shipments[[#This Row],[Amount]]/shipments[[#This Row],[Boxes]],"NA")</f>
        <v>17.953512396694215</v>
      </c>
      <c r="J3575" t="str">
        <f>IF(shipments[[#This Row],[Order_Status]] = "Delivered","Yes","No")</f>
        <v>Yes</v>
      </c>
      <c r="K3575" t="str">
        <f>TEXT(shipments[[#This Row],[Shipdate]],"MMMM")</f>
        <v>December</v>
      </c>
      <c r="L3575">
        <f>YEAR(shipments[[#This Row],[Shipdate]])</f>
        <v>2023</v>
      </c>
    </row>
    <row r="3576" spans="1:12" x14ac:dyDescent="0.3">
      <c r="A3576" t="s">
        <v>3580</v>
      </c>
      <c r="B3576" t="s">
        <v>7946</v>
      </c>
      <c r="C3576" t="s">
        <v>7926</v>
      </c>
      <c r="D3576" t="s">
        <v>7935</v>
      </c>
      <c r="E3576" s="1">
        <v>45454</v>
      </c>
      <c r="F3576" s="6">
        <v>884.25</v>
      </c>
      <c r="G3576">
        <v>50</v>
      </c>
      <c r="H3576" t="s">
        <v>3</v>
      </c>
      <c r="I3576">
        <f>IF(shipments[[#This Row],[Boxes]]&gt;0,shipments[[#This Row],[Amount]]/shipments[[#This Row],[Boxes]],"NA")</f>
        <v>17.684999999999999</v>
      </c>
      <c r="J3576" t="str">
        <f>IF(shipments[[#This Row],[Order_Status]] = "Delivered","Yes","No")</f>
        <v>Yes</v>
      </c>
      <c r="K3576" t="str">
        <f>TEXT(shipments[[#This Row],[Shipdate]],"MMMM")</f>
        <v>June</v>
      </c>
      <c r="L3576">
        <f>YEAR(shipments[[#This Row],[Shipdate]])</f>
        <v>2024</v>
      </c>
    </row>
    <row r="3577" spans="1:12" x14ac:dyDescent="0.3">
      <c r="A3577" t="s">
        <v>3581</v>
      </c>
      <c r="B3577" t="s">
        <v>7946</v>
      </c>
      <c r="C3577" t="s">
        <v>7927</v>
      </c>
      <c r="D3577" t="s">
        <v>7934</v>
      </c>
      <c r="E3577" s="1">
        <v>45415</v>
      </c>
      <c r="F3577" s="6">
        <v>614.25</v>
      </c>
      <c r="G3577">
        <v>44</v>
      </c>
      <c r="H3577" t="s">
        <v>3</v>
      </c>
      <c r="I3577">
        <f>IF(shipments[[#This Row],[Boxes]]&gt;0,shipments[[#This Row],[Amount]]/shipments[[#This Row],[Boxes]],"NA")</f>
        <v>13.960227272727273</v>
      </c>
      <c r="J3577" t="str">
        <f>IF(shipments[[#This Row],[Order_Status]] = "Delivered","Yes","No")</f>
        <v>Yes</v>
      </c>
      <c r="K3577" t="str">
        <f>TEXT(shipments[[#This Row],[Shipdate]],"MMMM")</f>
        <v>May</v>
      </c>
      <c r="L3577">
        <f>YEAR(shipments[[#This Row],[Shipdate]])</f>
        <v>2024</v>
      </c>
    </row>
    <row r="3578" spans="1:12" x14ac:dyDescent="0.3">
      <c r="A3578" t="s">
        <v>3582</v>
      </c>
      <c r="B3578" t="s">
        <v>7946</v>
      </c>
      <c r="C3578" t="s">
        <v>7927</v>
      </c>
      <c r="D3578" t="s">
        <v>7939</v>
      </c>
      <c r="E3578" s="1">
        <v>45194</v>
      </c>
      <c r="F3578" s="6">
        <v>7816.5</v>
      </c>
      <c r="G3578">
        <v>559</v>
      </c>
      <c r="H3578" t="s">
        <v>3</v>
      </c>
      <c r="I3578">
        <f>IF(shipments[[#This Row],[Boxes]]&gt;0,shipments[[#This Row],[Amount]]/shipments[[#This Row],[Boxes]],"NA")</f>
        <v>13.983005366726298</v>
      </c>
      <c r="J3578" t="str">
        <f>IF(shipments[[#This Row],[Order_Status]] = "Delivered","Yes","No")</f>
        <v>Yes</v>
      </c>
      <c r="K3578" t="str">
        <f>TEXT(shipments[[#This Row],[Shipdate]],"MMMM")</f>
        <v>September</v>
      </c>
      <c r="L3578">
        <f>YEAR(shipments[[#This Row],[Shipdate]])</f>
        <v>2023</v>
      </c>
    </row>
    <row r="3579" spans="1:12" x14ac:dyDescent="0.3">
      <c r="A3579" t="s">
        <v>3583</v>
      </c>
      <c r="B3579" t="s">
        <v>7946</v>
      </c>
      <c r="C3579" t="s">
        <v>7927</v>
      </c>
      <c r="D3579" t="s">
        <v>7935</v>
      </c>
      <c r="E3579" s="1">
        <v>44971</v>
      </c>
      <c r="F3579" s="6">
        <v>9972</v>
      </c>
      <c r="G3579">
        <v>624</v>
      </c>
      <c r="H3579" t="s">
        <v>3</v>
      </c>
      <c r="I3579">
        <f>IF(shipments[[#This Row],[Boxes]]&gt;0,shipments[[#This Row],[Amount]]/shipments[[#This Row],[Boxes]],"NA")</f>
        <v>15.98076923076923</v>
      </c>
      <c r="J3579" t="str">
        <f>IF(shipments[[#This Row],[Order_Status]] = "Delivered","Yes","No")</f>
        <v>Yes</v>
      </c>
      <c r="K3579" t="str">
        <f>TEXT(shipments[[#This Row],[Shipdate]],"MMMM")</f>
        <v>February</v>
      </c>
      <c r="L3579">
        <f>YEAR(shipments[[#This Row],[Shipdate]])</f>
        <v>2023</v>
      </c>
    </row>
    <row r="3580" spans="1:12" x14ac:dyDescent="0.3">
      <c r="A3580" t="s">
        <v>3584</v>
      </c>
      <c r="B3580" t="s">
        <v>7946</v>
      </c>
      <c r="C3580" t="s">
        <v>7927</v>
      </c>
      <c r="D3580" t="s">
        <v>7937</v>
      </c>
      <c r="E3580" s="1">
        <v>45278</v>
      </c>
      <c r="F3580" s="6">
        <v>15099.75</v>
      </c>
      <c r="G3580">
        <v>944</v>
      </c>
      <c r="H3580" t="s">
        <v>3</v>
      </c>
      <c r="I3580">
        <f>IF(shipments[[#This Row],[Boxes]]&gt;0,shipments[[#This Row],[Amount]]/shipments[[#This Row],[Boxes]],"NA")</f>
        <v>15.995497881355933</v>
      </c>
      <c r="J3580" t="str">
        <f>IF(shipments[[#This Row],[Order_Status]] = "Delivered","Yes","No")</f>
        <v>Yes</v>
      </c>
      <c r="K3580" t="str">
        <f>TEXT(shipments[[#This Row],[Shipdate]],"MMMM")</f>
        <v>December</v>
      </c>
      <c r="L3580">
        <f>YEAR(shipments[[#This Row],[Shipdate]])</f>
        <v>2023</v>
      </c>
    </row>
    <row r="3581" spans="1:12" x14ac:dyDescent="0.3">
      <c r="A3581" t="s">
        <v>3585</v>
      </c>
      <c r="B3581" t="s">
        <v>7946</v>
      </c>
      <c r="C3581" t="s">
        <v>7929</v>
      </c>
      <c r="D3581" t="s">
        <v>7934</v>
      </c>
      <c r="E3581" s="1">
        <v>45147</v>
      </c>
      <c r="F3581" s="6">
        <v>12570.75</v>
      </c>
      <c r="G3581">
        <v>1258</v>
      </c>
      <c r="H3581" t="s">
        <v>3</v>
      </c>
      <c r="I3581">
        <f>IF(shipments[[#This Row],[Boxes]]&gt;0,shipments[[#This Row],[Amount]]/shipments[[#This Row],[Boxes]],"NA")</f>
        <v>9.992647058823529</v>
      </c>
      <c r="J3581" t="str">
        <f>IF(shipments[[#This Row],[Order_Status]] = "Delivered","Yes","No")</f>
        <v>Yes</v>
      </c>
      <c r="K3581" t="str">
        <f>TEXT(shipments[[#This Row],[Shipdate]],"MMMM")</f>
        <v>August</v>
      </c>
      <c r="L3581">
        <f>YEAR(shipments[[#This Row],[Shipdate]])</f>
        <v>2023</v>
      </c>
    </row>
    <row r="3582" spans="1:12" x14ac:dyDescent="0.3">
      <c r="A3582" t="s">
        <v>3586</v>
      </c>
      <c r="B3582" t="s">
        <v>7946</v>
      </c>
      <c r="C3582" t="s">
        <v>7929</v>
      </c>
      <c r="D3582" t="s">
        <v>7935</v>
      </c>
      <c r="E3582" s="1">
        <v>45464</v>
      </c>
      <c r="F3582" s="6">
        <v>1435.5</v>
      </c>
      <c r="G3582">
        <v>144</v>
      </c>
      <c r="H3582" t="s">
        <v>3</v>
      </c>
      <c r="I3582">
        <f>IF(shipments[[#This Row],[Boxes]]&gt;0,shipments[[#This Row],[Amount]]/shipments[[#This Row],[Boxes]],"NA")</f>
        <v>9.96875</v>
      </c>
      <c r="J3582" t="str">
        <f>IF(shipments[[#This Row],[Order_Status]] = "Delivered","Yes","No")</f>
        <v>Yes</v>
      </c>
      <c r="K3582" t="str">
        <f>TEXT(shipments[[#This Row],[Shipdate]],"MMMM")</f>
        <v>June</v>
      </c>
      <c r="L3582">
        <f>YEAR(shipments[[#This Row],[Shipdate]])</f>
        <v>2024</v>
      </c>
    </row>
    <row r="3583" spans="1:12" x14ac:dyDescent="0.3">
      <c r="A3583" s="21" t="s">
        <v>3587</v>
      </c>
      <c r="B3583" s="21" t="s">
        <v>7946</v>
      </c>
      <c r="C3583" s="21" t="s">
        <v>7929</v>
      </c>
      <c r="D3583" s="21" t="s">
        <v>7939</v>
      </c>
      <c r="E3583" s="22">
        <v>45517</v>
      </c>
      <c r="F3583" s="23">
        <v>1417.5</v>
      </c>
      <c r="G3583" s="21">
        <v>203</v>
      </c>
      <c r="H3583" s="21" t="s">
        <v>9</v>
      </c>
      <c r="I3583" s="21">
        <f>IF(shipments[[#This Row],[Boxes]]&gt;0,shipments[[#This Row],[Amount]]/shipments[[#This Row],[Boxes]],"NA")</f>
        <v>6.9827586206896548</v>
      </c>
      <c r="J3583" s="21" t="str">
        <f>IF(shipments[[#This Row],[Order_Status]] = "Delivered","Yes","No")</f>
        <v>No</v>
      </c>
      <c r="K3583" s="21" t="str">
        <f>TEXT(shipments[[#This Row],[Shipdate]],"MMMM")</f>
        <v>August</v>
      </c>
      <c r="L3583" s="21">
        <f>YEAR(shipments[[#This Row],[Shipdate]])</f>
        <v>2024</v>
      </c>
    </row>
    <row r="3584" spans="1:12" x14ac:dyDescent="0.3">
      <c r="A3584" t="s">
        <v>3588</v>
      </c>
      <c r="B3584" t="s">
        <v>7946</v>
      </c>
      <c r="C3584" t="s">
        <v>7929</v>
      </c>
      <c r="D3584" t="s">
        <v>7934</v>
      </c>
      <c r="E3584" s="1">
        <v>45334</v>
      </c>
      <c r="F3584" s="6">
        <v>11542.5</v>
      </c>
      <c r="G3584">
        <v>1155</v>
      </c>
      <c r="H3584" t="s">
        <v>3</v>
      </c>
      <c r="I3584">
        <f>IF(shipments[[#This Row],[Boxes]]&gt;0,shipments[[#This Row],[Amount]]/shipments[[#This Row],[Boxes]],"NA")</f>
        <v>9.9935064935064943</v>
      </c>
      <c r="J3584" t="str">
        <f>IF(shipments[[#This Row],[Order_Status]] = "Delivered","Yes","No")</f>
        <v>Yes</v>
      </c>
      <c r="K3584" t="str">
        <f>TEXT(shipments[[#This Row],[Shipdate]],"MMMM")</f>
        <v>February</v>
      </c>
      <c r="L3584">
        <f>YEAR(shipments[[#This Row],[Shipdate]])</f>
        <v>2024</v>
      </c>
    </row>
    <row r="3585" spans="1:12" x14ac:dyDescent="0.3">
      <c r="A3585" t="s">
        <v>3589</v>
      </c>
      <c r="B3585" t="s">
        <v>7946</v>
      </c>
      <c r="C3585" t="s">
        <v>7929</v>
      </c>
      <c r="D3585" t="s">
        <v>7937</v>
      </c>
      <c r="E3585" s="1">
        <v>45063</v>
      </c>
      <c r="F3585" s="6">
        <v>567</v>
      </c>
      <c r="G3585">
        <v>52</v>
      </c>
      <c r="H3585" t="s">
        <v>3</v>
      </c>
      <c r="I3585">
        <f>IF(shipments[[#This Row],[Boxes]]&gt;0,shipments[[#This Row],[Amount]]/shipments[[#This Row],[Boxes]],"NA")</f>
        <v>10.903846153846153</v>
      </c>
      <c r="J3585" t="str">
        <f>IF(shipments[[#This Row],[Order_Status]] = "Delivered","Yes","No")</f>
        <v>Yes</v>
      </c>
      <c r="K3585" t="str">
        <f>TEXT(shipments[[#This Row],[Shipdate]],"MMMM")</f>
        <v>May</v>
      </c>
      <c r="L3585">
        <f>YEAR(shipments[[#This Row],[Shipdate]])</f>
        <v>2023</v>
      </c>
    </row>
    <row r="3586" spans="1:12" x14ac:dyDescent="0.3">
      <c r="A3586" t="s">
        <v>3590</v>
      </c>
      <c r="B3586" t="s">
        <v>7946</v>
      </c>
      <c r="C3586" t="s">
        <v>7929</v>
      </c>
      <c r="D3586" t="s">
        <v>7934</v>
      </c>
      <c r="E3586" s="1">
        <v>45308</v>
      </c>
      <c r="F3586" s="6">
        <v>938.25</v>
      </c>
      <c r="G3586">
        <v>105</v>
      </c>
      <c r="H3586" t="s">
        <v>3</v>
      </c>
      <c r="I3586">
        <f>IF(shipments[[#This Row],[Boxes]]&gt;0,shipments[[#This Row],[Amount]]/shipments[[#This Row],[Boxes]],"NA")</f>
        <v>8.9357142857142851</v>
      </c>
      <c r="J3586" t="str">
        <f>IF(shipments[[#This Row],[Order_Status]] = "Delivered","Yes","No")</f>
        <v>Yes</v>
      </c>
      <c r="K3586" t="str">
        <f>TEXT(shipments[[#This Row],[Shipdate]],"MMMM")</f>
        <v>January</v>
      </c>
      <c r="L3586">
        <f>YEAR(shipments[[#This Row],[Shipdate]])</f>
        <v>2024</v>
      </c>
    </row>
    <row r="3587" spans="1:12" x14ac:dyDescent="0.3">
      <c r="A3587" t="s">
        <v>3591</v>
      </c>
      <c r="B3587" t="s">
        <v>7946</v>
      </c>
      <c r="C3587" t="s">
        <v>7929</v>
      </c>
      <c r="D3587" t="s">
        <v>7935</v>
      </c>
      <c r="E3587" s="1">
        <v>45139</v>
      </c>
      <c r="F3587" s="6">
        <v>2700</v>
      </c>
      <c r="G3587">
        <v>338</v>
      </c>
      <c r="H3587" t="s">
        <v>3</v>
      </c>
      <c r="I3587">
        <f>IF(shipments[[#This Row],[Boxes]]&gt;0,shipments[[#This Row],[Amount]]/shipments[[#This Row],[Boxes]],"NA")</f>
        <v>7.9881656804733732</v>
      </c>
      <c r="J3587" t="str">
        <f>IF(shipments[[#This Row],[Order_Status]] = "Delivered","Yes","No")</f>
        <v>Yes</v>
      </c>
      <c r="K3587" t="str">
        <f>TEXT(shipments[[#This Row],[Shipdate]],"MMMM")</f>
        <v>August</v>
      </c>
      <c r="L3587">
        <f>YEAR(shipments[[#This Row],[Shipdate]])</f>
        <v>2023</v>
      </c>
    </row>
    <row r="3588" spans="1:12" x14ac:dyDescent="0.3">
      <c r="A3588" s="21" t="s">
        <v>3592</v>
      </c>
      <c r="B3588" s="21" t="s">
        <v>7946</v>
      </c>
      <c r="C3588" s="21" t="s">
        <v>7930</v>
      </c>
      <c r="D3588" s="21" t="s">
        <v>7939</v>
      </c>
      <c r="E3588" s="22">
        <v>45555</v>
      </c>
      <c r="F3588" s="23">
        <v>8925.75</v>
      </c>
      <c r="G3588" s="21">
        <v>331</v>
      </c>
      <c r="H3588" s="21" t="s">
        <v>16</v>
      </c>
      <c r="I3588" s="21">
        <f>IF(shipments[[#This Row],[Boxes]]&gt;0,shipments[[#This Row],[Amount]]/shipments[[#This Row],[Boxes]],"NA")</f>
        <v>26.966012084592144</v>
      </c>
      <c r="J3588" s="21" t="str">
        <f>IF(shipments[[#This Row],[Order_Status]] = "Delivered","Yes","No")</f>
        <v>No</v>
      </c>
      <c r="K3588" s="21" t="str">
        <f>TEXT(shipments[[#This Row],[Shipdate]],"MMMM")</f>
        <v>September</v>
      </c>
      <c r="L3588" s="21">
        <f>YEAR(shipments[[#This Row],[Shipdate]])</f>
        <v>2024</v>
      </c>
    </row>
    <row r="3589" spans="1:12" x14ac:dyDescent="0.3">
      <c r="A3589" t="s">
        <v>3593</v>
      </c>
      <c r="B3589" t="s">
        <v>7946</v>
      </c>
      <c r="C3589" t="s">
        <v>7930</v>
      </c>
      <c r="D3589" t="s">
        <v>7934</v>
      </c>
      <c r="E3589" s="1">
        <v>45260</v>
      </c>
      <c r="F3589" s="6">
        <v>677.25</v>
      </c>
      <c r="G3589">
        <v>24</v>
      </c>
      <c r="H3589" t="s">
        <v>3</v>
      </c>
      <c r="I3589">
        <f>IF(shipments[[#This Row],[Boxes]]&gt;0,shipments[[#This Row],[Amount]]/shipments[[#This Row],[Boxes]],"NA")</f>
        <v>28.21875</v>
      </c>
      <c r="J3589" t="str">
        <f>IF(shipments[[#This Row],[Order_Status]] = "Delivered","Yes","No")</f>
        <v>Yes</v>
      </c>
      <c r="K3589" t="str">
        <f>TEXT(shipments[[#This Row],[Shipdate]],"MMMM")</f>
        <v>November</v>
      </c>
      <c r="L3589">
        <f>YEAR(shipments[[#This Row],[Shipdate]])</f>
        <v>2023</v>
      </c>
    </row>
    <row r="3590" spans="1:12" x14ac:dyDescent="0.3">
      <c r="A3590" t="s">
        <v>3594</v>
      </c>
      <c r="B3590" t="s">
        <v>7946</v>
      </c>
      <c r="C3590" t="s">
        <v>7931</v>
      </c>
      <c r="D3590" t="s">
        <v>7935</v>
      </c>
      <c r="E3590" s="1">
        <v>45471</v>
      </c>
      <c r="F3590" s="6">
        <v>6743.25</v>
      </c>
      <c r="G3590">
        <v>562</v>
      </c>
      <c r="H3590" t="s">
        <v>3</v>
      </c>
      <c r="I3590">
        <f>IF(shipments[[#This Row],[Boxes]]&gt;0,shipments[[#This Row],[Amount]]/shipments[[#This Row],[Boxes]],"NA")</f>
        <v>11.998665480427047</v>
      </c>
      <c r="J3590" t="str">
        <f>IF(shipments[[#This Row],[Order_Status]] = "Delivered","Yes","No")</f>
        <v>Yes</v>
      </c>
      <c r="K3590" t="str">
        <f>TEXT(shipments[[#This Row],[Shipdate]],"MMMM")</f>
        <v>June</v>
      </c>
      <c r="L3590">
        <f>YEAR(shipments[[#This Row],[Shipdate]])</f>
        <v>2024</v>
      </c>
    </row>
    <row r="3591" spans="1:12" x14ac:dyDescent="0.3">
      <c r="A3591" t="s">
        <v>3595</v>
      </c>
      <c r="B3591" t="s">
        <v>7946</v>
      </c>
      <c r="C3591" t="s">
        <v>7932</v>
      </c>
      <c r="D3591" t="s">
        <v>7934</v>
      </c>
      <c r="E3591" s="1">
        <v>45163</v>
      </c>
      <c r="F3591" s="6">
        <v>3357</v>
      </c>
      <c r="G3591">
        <v>336</v>
      </c>
      <c r="H3591" t="s">
        <v>3</v>
      </c>
      <c r="I3591">
        <f>IF(shipments[[#This Row],[Boxes]]&gt;0,shipments[[#This Row],[Amount]]/shipments[[#This Row],[Boxes]],"NA")</f>
        <v>9.9910714285714288</v>
      </c>
      <c r="J3591" t="str">
        <f>IF(shipments[[#This Row],[Order_Status]] = "Delivered","Yes","No")</f>
        <v>Yes</v>
      </c>
      <c r="K3591" t="str">
        <f>TEXT(shipments[[#This Row],[Shipdate]],"MMMM")</f>
        <v>August</v>
      </c>
      <c r="L3591">
        <f>YEAR(shipments[[#This Row],[Shipdate]])</f>
        <v>2023</v>
      </c>
    </row>
    <row r="3592" spans="1:12" x14ac:dyDescent="0.3">
      <c r="A3592" t="s">
        <v>3596</v>
      </c>
      <c r="B3592" t="s">
        <v>7946</v>
      </c>
      <c r="C3592" t="s">
        <v>7932</v>
      </c>
      <c r="D3592" t="s">
        <v>7939</v>
      </c>
      <c r="E3592" s="1">
        <v>45337</v>
      </c>
      <c r="F3592" s="6">
        <v>3343.5</v>
      </c>
      <c r="G3592">
        <v>304</v>
      </c>
      <c r="H3592" t="s">
        <v>3</v>
      </c>
      <c r="I3592">
        <f>IF(shipments[[#This Row],[Boxes]]&gt;0,shipments[[#This Row],[Amount]]/shipments[[#This Row],[Boxes]],"NA")</f>
        <v>10.998355263157896</v>
      </c>
      <c r="J3592" t="str">
        <f>IF(shipments[[#This Row],[Order_Status]] = "Delivered","Yes","No")</f>
        <v>Yes</v>
      </c>
      <c r="K3592" t="str">
        <f>TEXT(shipments[[#This Row],[Shipdate]],"MMMM")</f>
        <v>February</v>
      </c>
      <c r="L3592">
        <f>YEAR(shipments[[#This Row],[Shipdate]])</f>
        <v>2024</v>
      </c>
    </row>
    <row r="3593" spans="1:12" x14ac:dyDescent="0.3">
      <c r="A3593" s="21" t="s">
        <v>3597</v>
      </c>
      <c r="B3593" s="21" t="s">
        <v>7946</v>
      </c>
      <c r="C3593" s="21" t="s">
        <v>7933</v>
      </c>
      <c r="D3593" s="21" t="s">
        <v>7934</v>
      </c>
      <c r="E3593" s="22">
        <v>45474</v>
      </c>
      <c r="F3593" s="23">
        <v>10188</v>
      </c>
      <c r="G3593" s="21">
        <v>537</v>
      </c>
      <c r="H3593" s="21" t="s">
        <v>9</v>
      </c>
      <c r="I3593" s="21">
        <f>IF(shipments[[#This Row],[Boxes]]&gt;0,shipments[[#This Row],[Amount]]/shipments[[#This Row],[Boxes]],"NA")</f>
        <v>18.972067039106147</v>
      </c>
      <c r="J3593" s="21" t="str">
        <f>IF(shipments[[#This Row],[Order_Status]] = "Delivered","Yes","No")</f>
        <v>No</v>
      </c>
      <c r="K3593" s="21" t="str">
        <f>TEXT(shipments[[#This Row],[Shipdate]],"MMMM")</f>
        <v>July</v>
      </c>
      <c r="L3593" s="21">
        <f>YEAR(shipments[[#This Row],[Shipdate]])</f>
        <v>2024</v>
      </c>
    </row>
    <row r="3594" spans="1:12" x14ac:dyDescent="0.3">
      <c r="A3594" t="s">
        <v>3598</v>
      </c>
      <c r="B3594" t="s">
        <v>7946</v>
      </c>
      <c r="C3594" t="s">
        <v>7933</v>
      </c>
      <c r="D3594" t="s">
        <v>7936</v>
      </c>
      <c r="E3594" s="1">
        <v>45030</v>
      </c>
      <c r="F3594" s="6">
        <v>4367.25</v>
      </c>
      <c r="G3594">
        <v>243</v>
      </c>
      <c r="H3594" t="s">
        <v>3</v>
      </c>
      <c r="I3594">
        <f>IF(shipments[[#This Row],[Boxes]]&gt;0,shipments[[#This Row],[Amount]]/shipments[[#This Row],[Boxes]],"NA")</f>
        <v>17.972222222222221</v>
      </c>
      <c r="J3594" t="str">
        <f>IF(shipments[[#This Row],[Order_Status]] = "Delivered","Yes","No")</f>
        <v>Yes</v>
      </c>
      <c r="K3594" t="str">
        <f>TEXT(shipments[[#This Row],[Shipdate]],"MMMM")</f>
        <v>April</v>
      </c>
      <c r="L3594">
        <f>YEAR(shipments[[#This Row],[Shipdate]])</f>
        <v>2023</v>
      </c>
    </row>
    <row r="3595" spans="1:12" x14ac:dyDescent="0.3">
      <c r="A3595" t="s">
        <v>3599</v>
      </c>
      <c r="B3595" t="s">
        <v>7946</v>
      </c>
      <c r="C3595" t="s">
        <v>7912</v>
      </c>
      <c r="D3595" t="s">
        <v>7935</v>
      </c>
      <c r="E3595" s="1">
        <v>44931</v>
      </c>
      <c r="F3595" s="6">
        <v>12123</v>
      </c>
      <c r="G3595">
        <v>933</v>
      </c>
      <c r="H3595" t="s">
        <v>3</v>
      </c>
      <c r="I3595">
        <f>IF(shipments[[#This Row],[Boxes]]&gt;0,shipments[[#This Row],[Amount]]/shipments[[#This Row],[Boxes]],"NA")</f>
        <v>12.993569131832798</v>
      </c>
      <c r="J3595" t="str">
        <f>IF(shipments[[#This Row],[Order_Status]] = "Delivered","Yes","No")</f>
        <v>Yes</v>
      </c>
      <c r="K3595" t="str">
        <f>TEXT(shipments[[#This Row],[Shipdate]],"MMMM")</f>
        <v>January</v>
      </c>
      <c r="L3595">
        <f>YEAR(shipments[[#This Row],[Shipdate]])</f>
        <v>2023</v>
      </c>
    </row>
    <row r="3596" spans="1:12" x14ac:dyDescent="0.3">
      <c r="A3596" t="s">
        <v>3600</v>
      </c>
      <c r="B3596" t="s">
        <v>7946</v>
      </c>
      <c r="C3596" t="s">
        <v>7912</v>
      </c>
      <c r="D3596" t="s">
        <v>7938</v>
      </c>
      <c r="E3596" s="1">
        <v>45149</v>
      </c>
      <c r="F3596" s="6">
        <v>7796.25</v>
      </c>
      <c r="G3596">
        <v>520</v>
      </c>
      <c r="H3596" t="s">
        <v>3</v>
      </c>
      <c r="I3596">
        <f>IF(shipments[[#This Row],[Boxes]]&gt;0,shipments[[#This Row],[Amount]]/shipments[[#This Row],[Boxes]],"NA")</f>
        <v>14.992788461538462</v>
      </c>
      <c r="J3596" t="str">
        <f>IF(shipments[[#This Row],[Order_Status]] = "Delivered","Yes","No")</f>
        <v>Yes</v>
      </c>
      <c r="K3596" t="str">
        <f>TEXT(shipments[[#This Row],[Shipdate]],"MMMM")</f>
        <v>August</v>
      </c>
      <c r="L3596">
        <f>YEAR(shipments[[#This Row],[Shipdate]])</f>
        <v>2023</v>
      </c>
    </row>
    <row r="3597" spans="1:12" x14ac:dyDescent="0.3">
      <c r="A3597" t="s">
        <v>3601</v>
      </c>
      <c r="B3597" t="s">
        <v>7946</v>
      </c>
      <c r="C3597" t="s">
        <v>7912</v>
      </c>
      <c r="D3597" t="s">
        <v>7935</v>
      </c>
      <c r="E3597" s="1">
        <v>45134</v>
      </c>
      <c r="F3597" s="6">
        <v>1674</v>
      </c>
      <c r="G3597">
        <v>129</v>
      </c>
      <c r="H3597" t="s">
        <v>3</v>
      </c>
      <c r="I3597">
        <f>IF(shipments[[#This Row],[Boxes]]&gt;0,shipments[[#This Row],[Amount]]/shipments[[#This Row],[Boxes]],"NA")</f>
        <v>12.976744186046512</v>
      </c>
      <c r="J3597" t="str">
        <f>IF(shipments[[#This Row],[Order_Status]] = "Delivered","Yes","No")</f>
        <v>Yes</v>
      </c>
      <c r="K3597" t="str">
        <f>TEXT(shipments[[#This Row],[Shipdate]],"MMMM")</f>
        <v>July</v>
      </c>
      <c r="L3597">
        <f>YEAR(shipments[[#This Row],[Shipdate]])</f>
        <v>2023</v>
      </c>
    </row>
    <row r="3598" spans="1:12" x14ac:dyDescent="0.3">
      <c r="A3598" t="s">
        <v>3602</v>
      </c>
      <c r="B3598" t="s">
        <v>7946</v>
      </c>
      <c r="C3598" t="s">
        <v>7912</v>
      </c>
      <c r="D3598" t="s">
        <v>7937</v>
      </c>
      <c r="E3598" s="1">
        <v>45280</v>
      </c>
      <c r="F3598" s="6">
        <v>5949</v>
      </c>
      <c r="G3598">
        <v>496</v>
      </c>
      <c r="H3598" t="s">
        <v>3</v>
      </c>
      <c r="I3598">
        <f>IF(shipments[[#This Row],[Boxes]]&gt;0,shipments[[#This Row],[Amount]]/shipments[[#This Row],[Boxes]],"NA")</f>
        <v>11.993951612903226</v>
      </c>
      <c r="J3598" t="str">
        <f>IF(shipments[[#This Row],[Order_Status]] = "Delivered","Yes","No")</f>
        <v>Yes</v>
      </c>
      <c r="K3598" t="str">
        <f>TEXT(shipments[[#This Row],[Shipdate]],"MMMM")</f>
        <v>December</v>
      </c>
      <c r="L3598">
        <f>YEAR(shipments[[#This Row],[Shipdate]])</f>
        <v>2023</v>
      </c>
    </row>
    <row r="3599" spans="1:12" x14ac:dyDescent="0.3">
      <c r="A3599" t="s">
        <v>3603</v>
      </c>
      <c r="B3599" t="s">
        <v>7946</v>
      </c>
      <c r="C3599" t="s">
        <v>7913</v>
      </c>
      <c r="D3599" t="s">
        <v>7934</v>
      </c>
      <c r="E3599" s="1">
        <v>45258</v>
      </c>
      <c r="F3599" s="6">
        <v>4772.25</v>
      </c>
      <c r="G3599">
        <v>341</v>
      </c>
      <c r="H3599" t="s">
        <v>3</v>
      </c>
      <c r="I3599">
        <f>IF(shipments[[#This Row],[Boxes]]&gt;0,shipments[[#This Row],[Amount]]/shipments[[#This Row],[Boxes]],"NA")</f>
        <v>13.994868035190615</v>
      </c>
      <c r="J3599" t="str">
        <f>IF(shipments[[#This Row],[Order_Status]] = "Delivered","Yes","No")</f>
        <v>Yes</v>
      </c>
      <c r="K3599" t="str">
        <f>TEXT(shipments[[#This Row],[Shipdate]],"MMMM")</f>
        <v>November</v>
      </c>
      <c r="L3599">
        <f>YEAR(shipments[[#This Row],[Shipdate]])</f>
        <v>2023</v>
      </c>
    </row>
    <row r="3600" spans="1:12" x14ac:dyDescent="0.3">
      <c r="A3600" t="s">
        <v>3604</v>
      </c>
      <c r="B3600" t="s">
        <v>7946</v>
      </c>
      <c r="C3600" t="s">
        <v>7914</v>
      </c>
      <c r="D3600" t="s">
        <v>7937</v>
      </c>
      <c r="E3600" s="1">
        <v>45267</v>
      </c>
      <c r="F3600" s="6">
        <v>7364.25</v>
      </c>
      <c r="G3600">
        <v>670</v>
      </c>
      <c r="H3600" t="s">
        <v>3</v>
      </c>
      <c r="I3600">
        <f>IF(shipments[[#This Row],[Boxes]]&gt;0,shipments[[#This Row],[Amount]]/shipments[[#This Row],[Boxes]],"NA")</f>
        <v>10.991417910447762</v>
      </c>
      <c r="J3600" t="str">
        <f>IF(shipments[[#This Row],[Order_Status]] = "Delivered","Yes","No")</f>
        <v>Yes</v>
      </c>
      <c r="K3600" t="str">
        <f>TEXT(shipments[[#This Row],[Shipdate]],"MMMM")</f>
        <v>December</v>
      </c>
      <c r="L3600">
        <f>YEAR(shipments[[#This Row],[Shipdate]])</f>
        <v>2023</v>
      </c>
    </row>
    <row r="3601" spans="1:12" x14ac:dyDescent="0.3">
      <c r="A3601" t="s">
        <v>3605</v>
      </c>
      <c r="B3601" t="s">
        <v>7946</v>
      </c>
      <c r="C3601" t="s">
        <v>7914</v>
      </c>
      <c r="D3601" t="s">
        <v>7938</v>
      </c>
      <c r="E3601" s="1">
        <v>44984</v>
      </c>
      <c r="F3601" s="6">
        <v>9164.25</v>
      </c>
      <c r="G3601">
        <v>764</v>
      </c>
      <c r="H3601" t="s">
        <v>3</v>
      </c>
      <c r="I3601">
        <f>IF(shipments[[#This Row],[Boxes]]&gt;0,shipments[[#This Row],[Amount]]/shipments[[#This Row],[Boxes]],"NA")</f>
        <v>11.995091623036648</v>
      </c>
      <c r="J3601" t="str">
        <f>IF(shipments[[#This Row],[Order_Status]] = "Delivered","Yes","No")</f>
        <v>Yes</v>
      </c>
      <c r="K3601" t="str">
        <f>TEXT(shipments[[#This Row],[Shipdate]],"MMMM")</f>
        <v>February</v>
      </c>
      <c r="L3601">
        <f>YEAR(shipments[[#This Row],[Shipdate]])</f>
        <v>2023</v>
      </c>
    </row>
    <row r="3602" spans="1:12" x14ac:dyDescent="0.3">
      <c r="A3602" t="s">
        <v>3606</v>
      </c>
      <c r="B3602" t="s">
        <v>7946</v>
      </c>
      <c r="C3602" t="s">
        <v>7915</v>
      </c>
      <c r="D3602" t="s">
        <v>7939</v>
      </c>
      <c r="E3602" s="1">
        <v>45170</v>
      </c>
      <c r="F3602" s="6">
        <v>2601</v>
      </c>
      <c r="G3602">
        <v>289</v>
      </c>
      <c r="H3602" t="s">
        <v>3</v>
      </c>
      <c r="I3602">
        <f>IF(shipments[[#This Row],[Boxes]]&gt;0,shipments[[#This Row],[Amount]]/shipments[[#This Row],[Boxes]],"NA")</f>
        <v>9</v>
      </c>
      <c r="J3602" t="str">
        <f>IF(shipments[[#This Row],[Order_Status]] = "Delivered","Yes","No")</f>
        <v>Yes</v>
      </c>
      <c r="K3602" t="str">
        <f>TEXT(shipments[[#This Row],[Shipdate]],"MMMM")</f>
        <v>September</v>
      </c>
      <c r="L3602">
        <f>YEAR(shipments[[#This Row],[Shipdate]])</f>
        <v>2023</v>
      </c>
    </row>
    <row r="3603" spans="1:12" x14ac:dyDescent="0.3">
      <c r="A3603" t="s">
        <v>3607</v>
      </c>
      <c r="B3603" t="s">
        <v>7946</v>
      </c>
      <c r="C3603" t="s">
        <v>7915</v>
      </c>
      <c r="D3603" t="s">
        <v>7937</v>
      </c>
      <c r="E3603" s="1">
        <v>45132</v>
      </c>
      <c r="F3603" s="6">
        <v>3951</v>
      </c>
      <c r="G3603">
        <v>494</v>
      </c>
      <c r="H3603" t="s">
        <v>3</v>
      </c>
      <c r="I3603">
        <f>IF(shipments[[#This Row],[Boxes]]&gt;0,shipments[[#This Row],[Amount]]/shipments[[#This Row],[Boxes]],"NA")</f>
        <v>7.9979757085020244</v>
      </c>
      <c r="J3603" t="str">
        <f>IF(shipments[[#This Row],[Order_Status]] = "Delivered","Yes","No")</f>
        <v>Yes</v>
      </c>
      <c r="K3603" t="str">
        <f>TEXT(shipments[[#This Row],[Shipdate]],"MMMM")</f>
        <v>July</v>
      </c>
      <c r="L3603">
        <f>YEAR(shipments[[#This Row],[Shipdate]])</f>
        <v>2023</v>
      </c>
    </row>
    <row r="3604" spans="1:12" x14ac:dyDescent="0.3">
      <c r="A3604" t="s">
        <v>3608</v>
      </c>
      <c r="B3604" t="s">
        <v>7946</v>
      </c>
      <c r="C3604" t="s">
        <v>7915</v>
      </c>
      <c r="D3604" t="s">
        <v>7938</v>
      </c>
      <c r="E3604" s="1">
        <v>45155</v>
      </c>
      <c r="F3604" s="6">
        <v>7256.25</v>
      </c>
      <c r="G3604">
        <v>1210</v>
      </c>
      <c r="H3604" t="s">
        <v>3</v>
      </c>
      <c r="I3604">
        <f>IF(shipments[[#This Row],[Boxes]]&gt;0,shipments[[#This Row],[Amount]]/shipments[[#This Row],[Boxes]],"NA")</f>
        <v>5.9969008264462813</v>
      </c>
      <c r="J3604" t="str">
        <f>IF(shipments[[#This Row],[Order_Status]] = "Delivered","Yes","No")</f>
        <v>Yes</v>
      </c>
      <c r="K3604" t="str">
        <f>TEXT(shipments[[#This Row],[Shipdate]],"MMMM")</f>
        <v>August</v>
      </c>
      <c r="L3604">
        <f>YEAR(shipments[[#This Row],[Shipdate]])</f>
        <v>2023</v>
      </c>
    </row>
    <row r="3605" spans="1:12" x14ac:dyDescent="0.3">
      <c r="A3605" t="s">
        <v>3609</v>
      </c>
      <c r="B3605" t="s">
        <v>7946</v>
      </c>
      <c r="C3605" t="s">
        <v>7915</v>
      </c>
      <c r="D3605" t="s">
        <v>7939</v>
      </c>
      <c r="E3605" s="1">
        <v>44958</v>
      </c>
      <c r="F3605" s="6">
        <v>101.25</v>
      </c>
      <c r="G3605">
        <v>15</v>
      </c>
      <c r="H3605" t="s">
        <v>3</v>
      </c>
      <c r="I3605">
        <f>IF(shipments[[#This Row],[Boxes]]&gt;0,shipments[[#This Row],[Amount]]/shipments[[#This Row],[Boxes]],"NA")</f>
        <v>6.75</v>
      </c>
      <c r="J3605" t="str">
        <f>IF(shipments[[#This Row],[Order_Status]] = "Delivered","Yes","No")</f>
        <v>Yes</v>
      </c>
      <c r="K3605" t="str">
        <f>TEXT(shipments[[#This Row],[Shipdate]],"MMMM")</f>
        <v>February</v>
      </c>
      <c r="L3605">
        <f>YEAR(shipments[[#This Row],[Shipdate]])</f>
        <v>2023</v>
      </c>
    </row>
    <row r="3606" spans="1:12" x14ac:dyDescent="0.3">
      <c r="A3606" t="s">
        <v>3610</v>
      </c>
      <c r="B3606" t="s">
        <v>7946</v>
      </c>
      <c r="C3606" t="s">
        <v>7915</v>
      </c>
      <c r="D3606" t="s">
        <v>7936</v>
      </c>
      <c r="E3606" s="1">
        <v>44967</v>
      </c>
      <c r="F3606" s="6">
        <v>6801.75</v>
      </c>
      <c r="G3606">
        <v>851</v>
      </c>
      <c r="H3606" t="s">
        <v>3</v>
      </c>
      <c r="I3606">
        <f>IF(shipments[[#This Row],[Boxes]]&gt;0,shipments[[#This Row],[Amount]]/shipments[[#This Row],[Boxes]],"NA")</f>
        <v>7.9926556991774387</v>
      </c>
      <c r="J3606" t="str">
        <f>IF(shipments[[#This Row],[Order_Status]] = "Delivered","Yes","No")</f>
        <v>Yes</v>
      </c>
      <c r="K3606" t="str">
        <f>TEXT(shipments[[#This Row],[Shipdate]],"MMMM")</f>
        <v>February</v>
      </c>
      <c r="L3606">
        <f>YEAR(shipments[[#This Row],[Shipdate]])</f>
        <v>2023</v>
      </c>
    </row>
    <row r="3607" spans="1:12" x14ac:dyDescent="0.3">
      <c r="A3607" t="s">
        <v>3611</v>
      </c>
      <c r="B3607" t="s">
        <v>7946</v>
      </c>
      <c r="C3607" t="s">
        <v>7915</v>
      </c>
      <c r="D3607" t="s">
        <v>7939</v>
      </c>
      <c r="E3607" s="1">
        <v>45460</v>
      </c>
      <c r="F3607" s="6">
        <v>3089.25</v>
      </c>
      <c r="G3607">
        <v>515</v>
      </c>
      <c r="H3607" t="s">
        <v>3</v>
      </c>
      <c r="I3607">
        <f>IF(shipments[[#This Row],[Boxes]]&gt;0,shipments[[#This Row],[Amount]]/shipments[[#This Row],[Boxes]],"NA")</f>
        <v>5.9985436893203881</v>
      </c>
      <c r="J3607" t="str">
        <f>IF(shipments[[#This Row],[Order_Status]] = "Delivered","Yes","No")</f>
        <v>Yes</v>
      </c>
      <c r="K3607" t="str">
        <f>TEXT(shipments[[#This Row],[Shipdate]],"MMMM")</f>
        <v>June</v>
      </c>
      <c r="L3607">
        <f>YEAR(shipments[[#This Row],[Shipdate]])</f>
        <v>2024</v>
      </c>
    </row>
    <row r="3608" spans="1:12" x14ac:dyDescent="0.3">
      <c r="A3608" t="s">
        <v>3612</v>
      </c>
      <c r="B3608" t="s">
        <v>7946</v>
      </c>
      <c r="C3608" t="s">
        <v>7915</v>
      </c>
      <c r="D3608" t="s">
        <v>7934</v>
      </c>
      <c r="E3608" s="1">
        <v>45366</v>
      </c>
      <c r="F3608" s="6">
        <v>2441.25</v>
      </c>
      <c r="G3608">
        <v>306</v>
      </c>
      <c r="H3608" t="s">
        <v>3</v>
      </c>
      <c r="I3608">
        <f>IF(shipments[[#This Row],[Boxes]]&gt;0,shipments[[#This Row],[Amount]]/shipments[[#This Row],[Boxes]],"NA")</f>
        <v>7.9779411764705879</v>
      </c>
      <c r="J3608" t="str">
        <f>IF(shipments[[#This Row],[Order_Status]] = "Delivered","Yes","No")</f>
        <v>Yes</v>
      </c>
      <c r="K3608" t="str">
        <f>TEXT(shipments[[#This Row],[Shipdate]],"MMMM")</f>
        <v>March</v>
      </c>
      <c r="L3608">
        <f>YEAR(shipments[[#This Row],[Shipdate]])</f>
        <v>2024</v>
      </c>
    </row>
    <row r="3609" spans="1:12" x14ac:dyDescent="0.3">
      <c r="A3609" t="s">
        <v>3613</v>
      </c>
      <c r="B3609" t="s">
        <v>7946</v>
      </c>
      <c r="C3609" t="s">
        <v>7915</v>
      </c>
      <c r="D3609" t="s">
        <v>7934</v>
      </c>
      <c r="E3609" s="1">
        <v>45314</v>
      </c>
      <c r="F3609" s="6">
        <v>1419.75</v>
      </c>
      <c r="G3609">
        <v>158</v>
      </c>
      <c r="H3609" t="s">
        <v>3</v>
      </c>
      <c r="I3609">
        <f>IF(shipments[[#This Row],[Boxes]]&gt;0,shipments[[#This Row],[Amount]]/shipments[[#This Row],[Boxes]],"NA")</f>
        <v>8.9857594936708853</v>
      </c>
      <c r="J3609" t="str">
        <f>IF(shipments[[#This Row],[Order_Status]] = "Delivered","Yes","No")</f>
        <v>Yes</v>
      </c>
      <c r="K3609" t="str">
        <f>TEXT(shipments[[#This Row],[Shipdate]],"MMMM")</f>
        <v>January</v>
      </c>
      <c r="L3609">
        <f>YEAR(shipments[[#This Row],[Shipdate]])</f>
        <v>2024</v>
      </c>
    </row>
    <row r="3610" spans="1:12" x14ac:dyDescent="0.3">
      <c r="A3610" s="21" t="s">
        <v>3614</v>
      </c>
      <c r="B3610" s="21" t="s">
        <v>7946</v>
      </c>
      <c r="C3610" s="21" t="s">
        <v>7915</v>
      </c>
      <c r="D3610" s="21" t="s">
        <v>7938</v>
      </c>
      <c r="E3610" s="22">
        <v>45503</v>
      </c>
      <c r="F3610" s="23">
        <v>2634.75</v>
      </c>
      <c r="G3610" s="21">
        <v>293</v>
      </c>
      <c r="H3610" s="21" t="s">
        <v>9</v>
      </c>
      <c r="I3610" s="21">
        <f>IF(shipments[[#This Row],[Boxes]]&gt;0,shipments[[#This Row],[Amount]]/shipments[[#This Row],[Boxes]],"NA")</f>
        <v>8.9923208191126278</v>
      </c>
      <c r="J3610" s="21" t="str">
        <f>IF(shipments[[#This Row],[Order_Status]] = "Delivered","Yes","No")</f>
        <v>No</v>
      </c>
      <c r="K3610" s="21" t="str">
        <f>TEXT(shipments[[#This Row],[Shipdate]],"MMMM")</f>
        <v>July</v>
      </c>
      <c r="L3610" s="21">
        <f>YEAR(shipments[[#This Row],[Shipdate]])</f>
        <v>2024</v>
      </c>
    </row>
    <row r="3611" spans="1:12" x14ac:dyDescent="0.3">
      <c r="A3611" t="s">
        <v>3615</v>
      </c>
      <c r="B3611" t="s">
        <v>7946</v>
      </c>
      <c r="C3611" t="s">
        <v>7916</v>
      </c>
      <c r="D3611" t="s">
        <v>7935</v>
      </c>
      <c r="E3611" s="1">
        <v>45124</v>
      </c>
      <c r="F3611" s="6">
        <v>5800.5</v>
      </c>
      <c r="G3611">
        <v>829</v>
      </c>
      <c r="H3611" t="s">
        <v>3</v>
      </c>
      <c r="I3611">
        <f>IF(shipments[[#This Row],[Boxes]]&gt;0,shipments[[#This Row],[Amount]]/shipments[[#This Row],[Boxes]],"NA")</f>
        <v>6.9969843184559712</v>
      </c>
      <c r="J3611" t="str">
        <f>IF(shipments[[#This Row],[Order_Status]] = "Delivered","Yes","No")</f>
        <v>Yes</v>
      </c>
      <c r="K3611" t="str">
        <f>TEXT(shipments[[#This Row],[Shipdate]],"MMMM")</f>
        <v>July</v>
      </c>
      <c r="L3611">
        <f>YEAR(shipments[[#This Row],[Shipdate]])</f>
        <v>2023</v>
      </c>
    </row>
    <row r="3612" spans="1:12" x14ac:dyDescent="0.3">
      <c r="A3612" t="s">
        <v>3616</v>
      </c>
      <c r="B3612" t="s">
        <v>7946</v>
      </c>
      <c r="C3612" t="s">
        <v>7916</v>
      </c>
      <c r="D3612" t="s">
        <v>7935</v>
      </c>
      <c r="E3612" s="1">
        <v>45131</v>
      </c>
      <c r="F3612" s="6">
        <v>8842.5</v>
      </c>
      <c r="G3612">
        <v>983</v>
      </c>
      <c r="H3612" t="s">
        <v>3</v>
      </c>
      <c r="I3612">
        <f>IF(shipments[[#This Row],[Boxes]]&gt;0,shipments[[#This Row],[Amount]]/shipments[[#This Row],[Boxes]],"NA")</f>
        <v>8.9954221770091554</v>
      </c>
      <c r="J3612" t="str">
        <f>IF(shipments[[#This Row],[Order_Status]] = "Delivered","Yes","No")</f>
        <v>Yes</v>
      </c>
      <c r="K3612" t="str">
        <f>TEXT(shipments[[#This Row],[Shipdate]],"MMMM")</f>
        <v>July</v>
      </c>
      <c r="L3612">
        <f>YEAR(shipments[[#This Row],[Shipdate]])</f>
        <v>2023</v>
      </c>
    </row>
    <row r="3613" spans="1:12" x14ac:dyDescent="0.3">
      <c r="A3613" t="s">
        <v>3617</v>
      </c>
      <c r="B3613" t="s">
        <v>7946</v>
      </c>
      <c r="C3613" t="s">
        <v>7916</v>
      </c>
      <c r="D3613" t="s">
        <v>7937</v>
      </c>
      <c r="E3613" s="1">
        <v>45471</v>
      </c>
      <c r="F3613" s="6">
        <v>1914.75</v>
      </c>
      <c r="G3613">
        <v>274</v>
      </c>
      <c r="H3613" t="s">
        <v>3</v>
      </c>
      <c r="I3613">
        <f>IF(shipments[[#This Row],[Boxes]]&gt;0,shipments[[#This Row],[Amount]]/shipments[[#This Row],[Boxes]],"NA")</f>
        <v>6.9881386861313866</v>
      </c>
      <c r="J3613" t="str">
        <f>IF(shipments[[#This Row],[Order_Status]] = "Delivered","Yes","No")</f>
        <v>Yes</v>
      </c>
      <c r="K3613" t="str">
        <f>TEXT(shipments[[#This Row],[Shipdate]],"MMMM")</f>
        <v>June</v>
      </c>
      <c r="L3613">
        <f>YEAR(shipments[[#This Row],[Shipdate]])</f>
        <v>2024</v>
      </c>
    </row>
    <row r="3614" spans="1:12" x14ac:dyDescent="0.3">
      <c r="A3614" s="21" t="s">
        <v>3618</v>
      </c>
      <c r="B3614" s="21" t="s">
        <v>7946</v>
      </c>
      <c r="C3614" s="21" t="s">
        <v>7916</v>
      </c>
      <c r="D3614" s="21" t="s">
        <v>7938</v>
      </c>
      <c r="E3614" s="22">
        <v>45475</v>
      </c>
      <c r="F3614" s="23">
        <v>3609</v>
      </c>
      <c r="G3614" s="21">
        <v>516</v>
      </c>
      <c r="H3614" s="21" t="s">
        <v>9</v>
      </c>
      <c r="I3614" s="21">
        <f>IF(shipments[[#This Row],[Boxes]]&gt;0,shipments[[#This Row],[Amount]]/shipments[[#This Row],[Boxes]],"NA")</f>
        <v>6.9941860465116283</v>
      </c>
      <c r="J3614" s="21" t="str">
        <f>IF(shipments[[#This Row],[Order_Status]] = "Delivered","Yes","No")</f>
        <v>No</v>
      </c>
      <c r="K3614" s="21" t="str">
        <f>TEXT(shipments[[#This Row],[Shipdate]],"MMMM")</f>
        <v>July</v>
      </c>
      <c r="L3614" s="21">
        <f>YEAR(shipments[[#This Row],[Shipdate]])</f>
        <v>2024</v>
      </c>
    </row>
    <row r="3615" spans="1:12" x14ac:dyDescent="0.3">
      <c r="A3615" t="s">
        <v>3619</v>
      </c>
      <c r="B3615" t="s">
        <v>7946</v>
      </c>
      <c r="C3615" t="s">
        <v>7916</v>
      </c>
      <c r="D3615" t="s">
        <v>7934</v>
      </c>
      <c r="E3615" s="1">
        <v>45287</v>
      </c>
      <c r="F3615" s="6">
        <v>6480</v>
      </c>
      <c r="G3615">
        <v>720</v>
      </c>
      <c r="H3615" t="s">
        <v>3</v>
      </c>
      <c r="I3615">
        <f>IF(shipments[[#This Row],[Boxes]]&gt;0,shipments[[#This Row],[Amount]]/shipments[[#This Row],[Boxes]],"NA")</f>
        <v>9</v>
      </c>
      <c r="J3615" t="str">
        <f>IF(shipments[[#This Row],[Order_Status]] = "Delivered","Yes","No")</f>
        <v>Yes</v>
      </c>
      <c r="K3615" t="str">
        <f>TEXT(shipments[[#This Row],[Shipdate]],"MMMM")</f>
        <v>December</v>
      </c>
      <c r="L3615">
        <f>YEAR(shipments[[#This Row],[Shipdate]])</f>
        <v>2023</v>
      </c>
    </row>
    <row r="3616" spans="1:12" x14ac:dyDescent="0.3">
      <c r="A3616" t="s">
        <v>3620</v>
      </c>
      <c r="B3616" t="s">
        <v>7946</v>
      </c>
      <c r="C3616" t="s">
        <v>7916</v>
      </c>
      <c r="D3616" t="s">
        <v>7939</v>
      </c>
      <c r="E3616" s="1">
        <v>45121</v>
      </c>
      <c r="F3616" s="6">
        <v>10062</v>
      </c>
      <c r="G3616">
        <v>1258</v>
      </c>
      <c r="H3616" t="s">
        <v>3</v>
      </c>
      <c r="I3616">
        <f>IF(shipments[[#This Row],[Boxes]]&gt;0,shipments[[#This Row],[Amount]]/shipments[[#This Row],[Boxes]],"NA")</f>
        <v>7.998410174880763</v>
      </c>
      <c r="J3616" t="str">
        <f>IF(shipments[[#This Row],[Order_Status]] = "Delivered","Yes","No")</f>
        <v>Yes</v>
      </c>
      <c r="K3616" t="str">
        <f>TEXT(shipments[[#This Row],[Shipdate]],"MMMM")</f>
        <v>July</v>
      </c>
      <c r="L3616">
        <f>YEAR(shipments[[#This Row],[Shipdate]])</f>
        <v>2023</v>
      </c>
    </row>
    <row r="3617" spans="1:12" x14ac:dyDescent="0.3">
      <c r="A3617" t="s">
        <v>3621</v>
      </c>
      <c r="B3617" t="s">
        <v>7946</v>
      </c>
      <c r="C3617" t="s">
        <v>7918</v>
      </c>
      <c r="D3617" t="s">
        <v>7935</v>
      </c>
      <c r="E3617" s="1">
        <v>44973</v>
      </c>
      <c r="F3617" s="6">
        <v>3969</v>
      </c>
      <c r="G3617">
        <v>166</v>
      </c>
      <c r="H3617" t="s">
        <v>3</v>
      </c>
      <c r="I3617">
        <f>IF(shipments[[#This Row],[Boxes]]&gt;0,shipments[[#This Row],[Amount]]/shipments[[#This Row],[Boxes]],"NA")</f>
        <v>23.909638554216869</v>
      </c>
      <c r="J3617" t="str">
        <f>IF(shipments[[#This Row],[Order_Status]] = "Delivered","Yes","No")</f>
        <v>Yes</v>
      </c>
      <c r="K3617" t="str">
        <f>TEXT(shipments[[#This Row],[Shipdate]],"MMMM")</f>
        <v>February</v>
      </c>
      <c r="L3617">
        <f>YEAR(shipments[[#This Row],[Shipdate]])</f>
        <v>2023</v>
      </c>
    </row>
    <row r="3618" spans="1:12" x14ac:dyDescent="0.3">
      <c r="A3618" t="s">
        <v>3622</v>
      </c>
      <c r="B3618" t="s">
        <v>7946</v>
      </c>
      <c r="C3618" t="s">
        <v>7918</v>
      </c>
      <c r="D3618" t="s">
        <v>7935</v>
      </c>
      <c r="E3618" s="1">
        <v>45373</v>
      </c>
      <c r="F3618" s="6">
        <v>6041.25</v>
      </c>
      <c r="G3618">
        <v>216</v>
      </c>
      <c r="H3618" t="s">
        <v>3</v>
      </c>
      <c r="I3618">
        <f>IF(shipments[[#This Row],[Boxes]]&gt;0,shipments[[#This Row],[Amount]]/shipments[[#This Row],[Boxes]],"NA")</f>
        <v>27.96875</v>
      </c>
      <c r="J3618" t="str">
        <f>IF(shipments[[#This Row],[Order_Status]] = "Delivered","Yes","No")</f>
        <v>Yes</v>
      </c>
      <c r="K3618" t="str">
        <f>TEXT(shipments[[#This Row],[Shipdate]],"MMMM")</f>
        <v>March</v>
      </c>
      <c r="L3618">
        <f>YEAR(shipments[[#This Row],[Shipdate]])</f>
        <v>2024</v>
      </c>
    </row>
    <row r="3619" spans="1:12" x14ac:dyDescent="0.3">
      <c r="A3619" t="s">
        <v>3623</v>
      </c>
      <c r="B3619" t="s">
        <v>7946</v>
      </c>
      <c r="C3619" t="s">
        <v>7918</v>
      </c>
      <c r="D3619" t="s">
        <v>7938</v>
      </c>
      <c r="E3619" s="1">
        <v>45436</v>
      </c>
      <c r="F3619" s="6">
        <v>4441.5</v>
      </c>
      <c r="G3619">
        <v>165</v>
      </c>
      <c r="H3619" t="s">
        <v>3</v>
      </c>
      <c r="I3619">
        <f>IF(shipments[[#This Row],[Boxes]]&gt;0,shipments[[#This Row],[Amount]]/shipments[[#This Row],[Boxes]],"NA")</f>
        <v>26.918181818181818</v>
      </c>
      <c r="J3619" t="str">
        <f>IF(shipments[[#This Row],[Order_Status]] = "Delivered","Yes","No")</f>
        <v>Yes</v>
      </c>
      <c r="K3619" t="str">
        <f>TEXT(shipments[[#This Row],[Shipdate]],"MMMM")</f>
        <v>May</v>
      </c>
      <c r="L3619">
        <f>YEAR(shipments[[#This Row],[Shipdate]])</f>
        <v>2024</v>
      </c>
    </row>
    <row r="3620" spans="1:12" x14ac:dyDescent="0.3">
      <c r="A3620" t="s">
        <v>3624</v>
      </c>
      <c r="B3620" t="s">
        <v>7946</v>
      </c>
      <c r="C3620" t="s">
        <v>7918</v>
      </c>
      <c r="D3620" t="s">
        <v>7934</v>
      </c>
      <c r="E3620" s="1">
        <v>45362</v>
      </c>
      <c r="F3620" s="6">
        <v>3307.5</v>
      </c>
      <c r="G3620">
        <v>133</v>
      </c>
      <c r="H3620" t="s">
        <v>3</v>
      </c>
      <c r="I3620">
        <f>IF(shipments[[#This Row],[Boxes]]&gt;0,shipments[[#This Row],[Amount]]/shipments[[#This Row],[Boxes]],"NA")</f>
        <v>24.868421052631579</v>
      </c>
      <c r="J3620" t="str">
        <f>IF(shipments[[#This Row],[Order_Status]] = "Delivered","Yes","No")</f>
        <v>Yes</v>
      </c>
      <c r="K3620" t="str">
        <f>TEXT(shipments[[#This Row],[Shipdate]],"MMMM")</f>
        <v>March</v>
      </c>
      <c r="L3620">
        <f>YEAR(shipments[[#This Row],[Shipdate]])</f>
        <v>2024</v>
      </c>
    </row>
    <row r="3621" spans="1:12" x14ac:dyDescent="0.3">
      <c r="A3621" s="21" t="s">
        <v>3625</v>
      </c>
      <c r="B3621" s="21" t="s">
        <v>7946</v>
      </c>
      <c r="C3621" s="21" t="s">
        <v>7919</v>
      </c>
      <c r="D3621" s="21" t="s">
        <v>7934</v>
      </c>
      <c r="E3621" s="22">
        <v>45107</v>
      </c>
      <c r="F3621" s="23">
        <v>14503.5</v>
      </c>
      <c r="G3621" s="21">
        <v>806</v>
      </c>
      <c r="H3621" s="21" t="s">
        <v>25</v>
      </c>
      <c r="I3621" s="21">
        <f>IF(shipments[[#This Row],[Boxes]]&gt;0,shipments[[#This Row],[Amount]]/shipments[[#This Row],[Boxes]],"NA")</f>
        <v>17.994416873449133</v>
      </c>
      <c r="J3621" s="21" t="str">
        <f>IF(shipments[[#This Row],[Order_Status]] = "Delivered","Yes","No")</f>
        <v>No</v>
      </c>
      <c r="K3621" s="21" t="str">
        <f>TEXT(shipments[[#This Row],[Shipdate]],"MMMM")</f>
        <v>June</v>
      </c>
      <c r="L3621" s="21">
        <f>YEAR(shipments[[#This Row],[Shipdate]])</f>
        <v>2023</v>
      </c>
    </row>
    <row r="3622" spans="1:12" x14ac:dyDescent="0.3">
      <c r="A3622" s="21" t="s">
        <v>3626</v>
      </c>
      <c r="B3622" s="21" t="s">
        <v>7946</v>
      </c>
      <c r="C3622" s="21" t="s">
        <v>7919</v>
      </c>
      <c r="D3622" s="21" t="s">
        <v>7935</v>
      </c>
      <c r="E3622" s="22">
        <v>45474</v>
      </c>
      <c r="F3622" s="23">
        <v>1613.25</v>
      </c>
      <c r="G3622" s="21">
        <v>74</v>
      </c>
      <c r="H3622" s="21" t="s">
        <v>9</v>
      </c>
      <c r="I3622" s="21">
        <f>IF(shipments[[#This Row],[Boxes]]&gt;0,shipments[[#This Row],[Amount]]/shipments[[#This Row],[Boxes]],"NA")</f>
        <v>21.800675675675677</v>
      </c>
      <c r="J3622" s="21" t="str">
        <f>IF(shipments[[#This Row],[Order_Status]] = "Delivered","Yes","No")</f>
        <v>No</v>
      </c>
      <c r="K3622" s="21" t="str">
        <f>TEXT(shipments[[#This Row],[Shipdate]],"MMMM")</f>
        <v>July</v>
      </c>
      <c r="L3622" s="21">
        <f>YEAR(shipments[[#This Row],[Shipdate]])</f>
        <v>2024</v>
      </c>
    </row>
    <row r="3623" spans="1:12" x14ac:dyDescent="0.3">
      <c r="A3623" t="s">
        <v>3627</v>
      </c>
      <c r="B3623" t="s">
        <v>7946</v>
      </c>
      <c r="C3623" t="s">
        <v>7919</v>
      </c>
      <c r="D3623" t="s">
        <v>7935</v>
      </c>
      <c r="E3623" s="1">
        <v>45260</v>
      </c>
      <c r="F3623" s="6">
        <v>3467.25</v>
      </c>
      <c r="G3623">
        <v>174</v>
      </c>
      <c r="H3623" t="s">
        <v>3</v>
      </c>
      <c r="I3623">
        <f>IF(shipments[[#This Row],[Boxes]]&gt;0,shipments[[#This Row],[Amount]]/shipments[[#This Row],[Boxes]],"NA")</f>
        <v>19.926724137931036</v>
      </c>
      <c r="J3623" t="str">
        <f>IF(shipments[[#This Row],[Order_Status]] = "Delivered","Yes","No")</f>
        <v>Yes</v>
      </c>
      <c r="K3623" t="str">
        <f>TEXT(shipments[[#This Row],[Shipdate]],"MMMM")</f>
        <v>November</v>
      </c>
      <c r="L3623">
        <f>YEAR(shipments[[#This Row],[Shipdate]])</f>
        <v>2023</v>
      </c>
    </row>
    <row r="3624" spans="1:12" x14ac:dyDescent="0.3">
      <c r="A3624" s="21" t="s">
        <v>3628</v>
      </c>
      <c r="B3624" s="21" t="s">
        <v>7946</v>
      </c>
      <c r="C3624" s="21" t="s">
        <v>7921</v>
      </c>
      <c r="D3624" s="21" t="s">
        <v>7939</v>
      </c>
      <c r="E3624" s="22">
        <v>45496</v>
      </c>
      <c r="F3624" s="23">
        <v>2790</v>
      </c>
      <c r="G3624" s="21">
        <v>175</v>
      </c>
      <c r="H3624" s="21" t="s">
        <v>9</v>
      </c>
      <c r="I3624" s="21">
        <f>IF(shipments[[#This Row],[Boxes]]&gt;0,shipments[[#This Row],[Amount]]/shipments[[#This Row],[Boxes]],"NA")</f>
        <v>15.942857142857143</v>
      </c>
      <c r="J3624" s="21" t="str">
        <f>IF(shipments[[#This Row],[Order_Status]] = "Delivered","Yes","No")</f>
        <v>No</v>
      </c>
      <c r="K3624" s="21" t="str">
        <f>TEXT(shipments[[#This Row],[Shipdate]],"MMMM")</f>
        <v>July</v>
      </c>
      <c r="L3624" s="21">
        <f>YEAR(shipments[[#This Row],[Shipdate]])</f>
        <v>2024</v>
      </c>
    </row>
    <row r="3625" spans="1:12" x14ac:dyDescent="0.3">
      <c r="A3625" t="s">
        <v>3629</v>
      </c>
      <c r="B3625" t="s">
        <v>7946</v>
      </c>
      <c r="C3625" t="s">
        <v>7921</v>
      </c>
      <c r="D3625" t="s">
        <v>7938</v>
      </c>
      <c r="E3625" s="1">
        <v>45327</v>
      </c>
      <c r="F3625" s="6">
        <v>11135.25</v>
      </c>
      <c r="G3625">
        <v>857</v>
      </c>
      <c r="H3625" t="s">
        <v>3</v>
      </c>
      <c r="I3625">
        <f>IF(shipments[[#This Row],[Boxes]]&gt;0,shipments[[#This Row],[Amount]]/shipments[[#This Row],[Boxes]],"NA")</f>
        <v>12.993290548424737</v>
      </c>
      <c r="J3625" t="str">
        <f>IF(shipments[[#This Row],[Order_Status]] = "Delivered","Yes","No")</f>
        <v>Yes</v>
      </c>
      <c r="K3625" t="str">
        <f>TEXT(shipments[[#This Row],[Shipdate]],"MMMM")</f>
        <v>February</v>
      </c>
      <c r="L3625">
        <f>YEAR(shipments[[#This Row],[Shipdate]])</f>
        <v>2024</v>
      </c>
    </row>
    <row r="3626" spans="1:12" x14ac:dyDescent="0.3">
      <c r="A3626" t="s">
        <v>3630</v>
      </c>
      <c r="B3626" t="s">
        <v>7946</v>
      </c>
      <c r="C3626" t="s">
        <v>7921</v>
      </c>
      <c r="D3626" t="s">
        <v>7939</v>
      </c>
      <c r="E3626" s="1">
        <v>45097</v>
      </c>
      <c r="F3626" s="6">
        <v>4286.25</v>
      </c>
      <c r="G3626">
        <v>330</v>
      </c>
      <c r="H3626" t="s">
        <v>3</v>
      </c>
      <c r="I3626">
        <f>IF(shipments[[#This Row],[Boxes]]&gt;0,shipments[[#This Row],[Amount]]/shipments[[#This Row],[Boxes]],"NA")</f>
        <v>12.988636363636363</v>
      </c>
      <c r="J3626" t="str">
        <f>IF(shipments[[#This Row],[Order_Status]] = "Delivered","Yes","No")</f>
        <v>Yes</v>
      </c>
      <c r="K3626" t="str">
        <f>TEXT(shipments[[#This Row],[Shipdate]],"MMMM")</f>
        <v>June</v>
      </c>
      <c r="L3626">
        <f>YEAR(shipments[[#This Row],[Shipdate]])</f>
        <v>2023</v>
      </c>
    </row>
    <row r="3627" spans="1:12" x14ac:dyDescent="0.3">
      <c r="A3627" s="21" t="s">
        <v>3631</v>
      </c>
      <c r="B3627" s="21" t="s">
        <v>7946</v>
      </c>
      <c r="C3627" s="21" t="s">
        <v>7921</v>
      </c>
      <c r="D3627" s="21" t="s">
        <v>7938</v>
      </c>
      <c r="E3627" s="22">
        <v>45482</v>
      </c>
      <c r="F3627" s="23">
        <v>5985</v>
      </c>
      <c r="G3627" s="21">
        <v>399</v>
      </c>
      <c r="H3627" s="21" t="s">
        <v>9</v>
      </c>
      <c r="I3627" s="21">
        <f>IF(shipments[[#This Row],[Boxes]]&gt;0,shipments[[#This Row],[Amount]]/shipments[[#This Row],[Boxes]],"NA")</f>
        <v>15</v>
      </c>
      <c r="J3627" s="21" t="str">
        <f>IF(shipments[[#This Row],[Order_Status]] = "Delivered","Yes","No")</f>
        <v>No</v>
      </c>
      <c r="K3627" s="21" t="str">
        <f>TEXT(shipments[[#This Row],[Shipdate]],"MMMM")</f>
        <v>July</v>
      </c>
      <c r="L3627" s="21">
        <f>YEAR(shipments[[#This Row],[Shipdate]])</f>
        <v>2024</v>
      </c>
    </row>
    <row r="3628" spans="1:12" x14ac:dyDescent="0.3">
      <c r="A3628" t="s">
        <v>3632</v>
      </c>
      <c r="B3628" t="s">
        <v>7946</v>
      </c>
      <c r="C3628" t="s">
        <v>7922</v>
      </c>
      <c r="D3628" t="s">
        <v>7938</v>
      </c>
      <c r="E3628" s="1">
        <v>45434</v>
      </c>
      <c r="F3628" s="6">
        <v>8696.25</v>
      </c>
      <c r="G3628">
        <v>458</v>
      </c>
      <c r="H3628" t="s">
        <v>3</v>
      </c>
      <c r="I3628">
        <f>IF(shipments[[#This Row],[Boxes]]&gt;0,shipments[[#This Row],[Amount]]/shipments[[#This Row],[Boxes]],"NA")</f>
        <v>18.987445414847162</v>
      </c>
      <c r="J3628" t="str">
        <f>IF(shipments[[#This Row],[Order_Status]] = "Delivered","Yes","No")</f>
        <v>Yes</v>
      </c>
      <c r="K3628" t="str">
        <f>TEXT(shipments[[#This Row],[Shipdate]],"MMMM")</f>
        <v>May</v>
      </c>
      <c r="L3628">
        <f>YEAR(shipments[[#This Row],[Shipdate]])</f>
        <v>2024</v>
      </c>
    </row>
    <row r="3629" spans="1:12" x14ac:dyDescent="0.3">
      <c r="A3629" t="s">
        <v>3633</v>
      </c>
      <c r="B3629" t="s">
        <v>7946</v>
      </c>
      <c r="C3629" t="s">
        <v>7922</v>
      </c>
      <c r="D3629" t="s">
        <v>7938</v>
      </c>
      <c r="E3629" s="1">
        <v>45243</v>
      </c>
      <c r="F3629" s="6">
        <v>7359.75</v>
      </c>
      <c r="G3629">
        <v>368</v>
      </c>
      <c r="H3629" t="s">
        <v>3</v>
      </c>
      <c r="I3629">
        <f>IF(shipments[[#This Row],[Boxes]]&gt;0,shipments[[#This Row],[Amount]]/shipments[[#This Row],[Boxes]],"NA")</f>
        <v>19.999320652173914</v>
      </c>
      <c r="J3629" t="str">
        <f>IF(shipments[[#This Row],[Order_Status]] = "Delivered","Yes","No")</f>
        <v>Yes</v>
      </c>
      <c r="K3629" t="str">
        <f>TEXT(shipments[[#This Row],[Shipdate]],"MMMM")</f>
        <v>November</v>
      </c>
      <c r="L3629">
        <f>YEAR(shipments[[#This Row],[Shipdate]])</f>
        <v>2023</v>
      </c>
    </row>
    <row r="3630" spans="1:12" x14ac:dyDescent="0.3">
      <c r="A3630" t="s">
        <v>3634</v>
      </c>
      <c r="B3630" t="s">
        <v>7946</v>
      </c>
      <c r="C3630" t="s">
        <v>7922</v>
      </c>
      <c r="D3630" t="s">
        <v>7939</v>
      </c>
      <c r="E3630" s="1">
        <v>45313</v>
      </c>
      <c r="F3630" s="6">
        <v>2754</v>
      </c>
      <c r="G3630">
        <v>145</v>
      </c>
      <c r="H3630" t="s">
        <v>3</v>
      </c>
      <c r="I3630">
        <f>IF(shipments[[#This Row],[Boxes]]&gt;0,shipments[[#This Row],[Amount]]/shipments[[#This Row],[Boxes]],"NA")</f>
        <v>18.993103448275861</v>
      </c>
      <c r="J3630" t="str">
        <f>IF(shipments[[#This Row],[Order_Status]] = "Delivered","Yes","No")</f>
        <v>Yes</v>
      </c>
      <c r="K3630" t="str">
        <f>TEXT(shipments[[#This Row],[Shipdate]],"MMMM")</f>
        <v>January</v>
      </c>
      <c r="L3630">
        <f>YEAR(shipments[[#This Row],[Shipdate]])</f>
        <v>2024</v>
      </c>
    </row>
    <row r="3631" spans="1:12" x14ac:dyDescent="0.3">
      <c r="A3631" t="s">
        <v>3635</v>
      </c>
      <c r="B3631" t="s">
        <v>7946</v>
      </c>
      <c r="C3631" t="s">
        <v>7923</v>
      </c>
      <c r="D3631" t="s">
        <v>7934</v>
      </c>
      <c r="E3631" s="1">
        <v>45006</v>
      </c>
      <c r="F3631" s="6">
        <v>11866.5</v>
      </c>
      <c r="G3631">
        <v>913</v>
      </c>
      <c r="H3631" t="s">
        <v>3</v>
      </c>
      <c r="I3631">
        <f>IF(shipments[[#This Row],[Boxes]]&gt;0,shipments[[#This Row],[Amount]]/shipments[[#This Row],[Boxes]],"NA")</f>
        <v>12.997261774370209</v>
      </c>
      <c r="J3631" t="str">
        <f>IF(shipments[[#This Row],[Order_Status]] = "Delivered","Yes","No")</f>
        <v>Yes</v>
      </c>
      <c r="K3631" t="str">
        <f>TEXT(shipments[[#This Row],[Shipdate]],"MMMM")</f>
        <v>March</v>
      </c>
      <c r="L3631">
        <f>YEAR(shipments[[#This Row],[Shipdate]])</f>
        <v>2023</v>
      </c>
    </row>
    <row r="3632" spans="1:12" x14ac:dyDescent="0.3">
      <c r="A3632" t="s">
        <v>3636</v>
      </c>
      <c r="B3632" t="s">
        <v>7946</v>
      </c>
      <c r="C3632" t="s">
        <v>7923</v>
      </c>
      <c r="D3632" t="s">
        <v>7934</v>
      </c>
      <c r="E3632" s="1">
        <v>45414</v>
      </c>
      <c r="F3632" s="6">
        <v>4329</v>
      </c>
      <c r="G3632">
        <v>255</v>
      </c>
      <c r="H3632" t="s">
        <v>3</v>
      </c>
      <c r="I3632">
        <f>IF(shipments[[#This Row],[Boxes]]&gt;0,shipments[[#This Row],[Amount]]/shipments[[#This Row],[Boxes]],"NA")</f>
        <v>16.976470588235294</v>
      </c>
      <c r="J3632" t="str">
        <f>IF(shipments[[#This Row],[Order_Status]] = "Delivered","Yes","No")</f>
        <v>Yes</v>
      </c>
      <c r="K3632" t="str">
        <f>TEXT(shipments[[#This Row],[Shipdate]],"MMMM")</f>
        <v>May</v>
      </c>
      <c r="L3632">
        <f>YEAR(shipments[[#This Row],[Shipdate]])</f>
        <v>2024</v>
      </c>
    </row>
    <row r="3633" spans="1:12" x14ac:dyDescent="0.3">
      <c r="A3633" s="21" t="s">
        <v>3637</v>
      </c>
      <c r="B3633" s="21" t="s">
        <v>7946</v>
      </c>
      <c r="C3633" s="21" t="s">
        <v>7923</v>
      </c>
      <c r="D3633" s="21" t="s">
        <v>7939</v>
      </c>
      <c r="E3633" s="22">
        <v>45418</v>
      </c>
      <c r="F3633" s="23">
        <v>5253.75</v>
      </c>
      <c r="G3633" s="21">
        <v>405</v>
      </c>
      <c r="H3633" s="21" t="s">
        <v>25</v>
      </c>
      <c r="I3633" s="21">
        <f>IF(shipments[[#This Row],[Boxes]]&gt;0,shipments[[#This Row],[Amount]]/shipments[[#This Row],[Boxes]],"NA")</f>
        <v>12.972222222222221</v>
      </c>
      <c r="J3633" s="21" t="str">
        <f>IF(shipments[[#This Row],[Order_Status]] = "Delivered","Yes","No")</f>
        <v>No</v>
      </c>
      <c r="K3633" s="21" t="str">
        <f>TEXT(shipments[[#This Row],[Shipdate]],"MMMM")</f>
        <v>May</v>
      </c>
      <c r="L3633" s="21">
        <f>YEAR(shipments[[#This Row],[Shipdate]])</f>
        <v>2024</v>
      </c>
    </row>
    <row r="3634" spans="1:12" x14ac:dyDescent="0.3">
      <c r="A3634" t="s">
        <v>3638</v>
      </c>
      <c r="B3634" t="s">
        <v>7946</v>
      </c>
      <c r="C3634" t="s">
        <v>7924</v>
      </c>
      <c r="D3634" t="s">
        <v>7935</v>
      </c>
      <c r="E3634" s="1">
        <v>45266</v>
      </c>
      <c r="F3634" s="6">
        <v>2153.25</v>
      </c>
      <c r="G3634">
        <v>240</v>
      </c>
      <c r="H3634" t="s">
        <v>3</v>
      </c>
      <c r="I3634">
        <f>IF(shipments[[#This Row],[Boxes]]&gt;0,shipments[[#This Row],[Amount]]/shipments[[#This Row],[Boxes]],"NA")</f>
        <v>8.9718750000000007</v>
      </c>
      <c r="J3634" t="str">
        <f>IF(shipments[[#This Row],[Order_Status]] = "Delivered","Yes","No")</f>
        <v>Yes</v>
      </c>
      <c r="K3634" t="str">
        <f>TEXT(shipments[[#This Row],[Shipdate]],"MMMM")</f>
        <v>December</v>
      </c>
      <c r="L3634">
        <f>YEAR(shipments[[#This Row],[Shipdate]])</f>
        <v>2023</v>
      </c>
    </row>
    <row r="3635" spans="1:12" x14ac:dyDescent="0.3">
      <c r="A3635" t="s">
        <v>3639</v>
      </c>
      <c r="B3635" t="s">
        <v>7946</v>
      </c>
      <c r="C3635" t="s">
        <v>7924</v>
      </c>
      <c r="D3635" t="s">
        <v>7939</v>
      </c>
      <c r="E3635" s="1">
        <v>45107</v>
      </c>
      <c r="F3635" s="6">
        <v>6414.75</v>
      </c>
      <c r="G3635">
        <v>642</v>
      </c>
      <c r="H3635" t="s">
        <v>3</v>
      </c>
      <c r="I3635">
        <f>IF(shipments[[#This Row],[Boxes]]&gt;0,shipments[[#This Row],[Amount]]/shipments[[#This Row],[Boxes]],"NA")</f>
        <v>9.9918224299065415</v>
      </c>
      <c r="J3635" t="str">
        <f>IF(shipments[[#This Row],[Order_Status]] = "Delivered","Yes","No")</f>
        <v>Yes</v>
      </c>
      <c r="K3635" t="str">
        <f>TEXT(shipments[[#This Row],[Shipdate]],"MMMM")</f>
        <v>June</v>
      </c>
      <c r="L3635">
        <f>YEAR(shipments[[#This Row],[Shipdate]])</f>
        <v>2023</v>
      </c>
    </row>
    <row r="3636" spans="1:12" x14ac:dyDescent="0.3">
      <c r="A3636" t="s">
        <v>3640</v>
      </c>
      <c r="B3636" t="s">
        <v>7946</v>
      </c>
      <c r="C3636" t="s">
        <v>7924</v>
      </c>
      <c r="D3636" t="s">
        <v>7934</v>
      </c>
      <c r="E3636" s="1">
        <v>45124</v>
      </c>
      <c r="F3636" s="6">
        <v>6543</v>
      </c>
      <c r="G3636">
        <v>1091</v>
      </c>
      <c r="H3636" t="s">
        <v>3</v>
      </c>
      <c r="I3636">
        <f>IF(shipments[[#This Row],[Boxes]]&gt;0,shipments[[#This Row],[Amount]]/shipments[[#This Row],[Boxes]],"NA")</f>
        <v>5.9972502291475713</v>
      </c>
      <c r="J3636" t="str">
        <f>IF(shipments[[#This Row],[Order_Status]] = "Delivered","Yes","No")</f>
        <v>Yes</v>
      </c>
      <c r="K3636" t="str">
        <f>TEXT(shipments[[#This Row],[Shipdate]],"MMMM")</f>
        <v>July</v>
      </c>
      <c r="L3636">
        <f>YEAR(shipments[[#This Row],[Shipdate]])</f>
        <v>2023</v>
      </c>
    </row>
    <row r="3637" spans="1:12" x14ac:dyDescent="0.3">
      <c r="A3637" t="s">
        <v>3641</v>
      </c>
      <c r="B3637" t="s">
        <v>7946</v>
      </c>
      <c r="C3637" t="s">
        <v>7924</v>
      </c>
      <c r="D3637" t="s">
        <v>7935</v>
      </c>
      <c r="E3637" s="1">
        <v>45287</v>
      </c>
      <c r="F3637" s="6">
        <v>4749.75</v>
      </c>
      <c r="G3637">
        <v>594</v>
      </c>
      <c r="H3637" t="s">
        <v>3</v>
      </c>
      <c r="I3637">
        <f>IF(shipments[[#This Row],[Boxes]]&gt;0,shipments[[#This Row],[Amount]]/shipments[[#This Row],[Boxes]],"NA")</f>
        <v>7.9962121212121211</v>
      </c>
      <c r="J3637" t="str">
        <f>IF(shipments[[#This Row],[Order_Status]] = "Delivered","Yes","No")</f>
        <v>Yes</v>
      </c>
      <c r="K3637" t="str">
        <f>TEXT(shipments[[#This Row],[Shipdate]],"MMMM")</f>
        <v>December</v>
      </c>
      <c r="L3637">
        <f>YEAR(shipments[[#This Row],[Shipdate]])</f>
        <v>2023</v>
      </c>
    </row>
    <row r="3638" spans="1:12" x14ac:dyDescent="0.3">
      <c r="A3638" t="s">
        <v>3642</v>
      </c>
      <c r="B3638" t="s">
        <v>7946</v>
      </c>
      <c r="C3638" t="s">
        <v>7924</v>
      </c>
      <c r="D3638" t="s">
        <v>7939</v>
      </c>
      <c r="E3638" s="1">
        <v>45084</v>
      </c>
      <c r="F3638" s="6">
        <v>8442</v>
      </c>
      <c r="G3638">
        <v>1407</v>
      </c>
      <c r="H3638" t="s">
        <v>3</v>
      </c>
      <c r="I3638">
        <f>IF(shipments[[#This Row],[Boxes]]&gt;0,shipments[[#This Row],[Amount]]/shipments[[#This Row],[Boxes]],"NA")</f>
        <v>6</v>
      </c>
      <c r="J3638" t="str">
        <f>IF(shipments[[#This Row],[Order_Status]] = "Delivered","Yes","No")</f>
        <v>Yes</v>
      </c>
      <c r="K3638" t="str">
        <f>TEXT(shipments[[#This Row],[Shipdate]],"MMMM")</f>
        <v>June</v>
      </c>
      <c r="L3638">
        <f>YEAR(shipments[[#This Row],[Shipdate]])</f>
        <v>2023</v>
      </c>
    </row>
    <row r="3639" spans="1:12" x14ac:dyDescent="0.3">
      <c r="A3639" t="s">
        <v>3643</v>
      </c>
      <c r="B3639" t="s">
        <v>7946</v>
      </c>
      <c r="C3639" t="s">
        <v>7924</v>
      </c>
      <c r="D3639" t="s">
        <v>7936</v>
      </c>
      <c r="E3639" s="1">
        <v>45020</v>
      </c>
      <c r="F3639" s="6">
        <v>6113.25</v>
      </c>
      <c r="G3639">
        <v>1019</v>
      </c>
      <c r="H3639" t="s">
        <v>3</v>
      </c>
      <c r="I3639">
        <f>IF(shipments[[#This Row],[Boxes]]&gt;0,shipments[[#This Row],[Amount]]/shipments[[#This Row],[Boxes]],"NA")</f>
        <v>5.9992639842983317</v>
      </c>
      <c r="J3639" t="str">
        <f>IF(shipments[[#This Row],[Order_Status]] = "Delivered","Yes","No")</f>
        <v>Yes</v>
      </c>
      <c r="K3639" t="str">
        <f>TEXT(shipments[[#This Row],[Shipdate]],"MMMM")</f>
        <v>April</v>
      </c>
      <c r="L3639">
        <f>YEAR(shipments[[#This Row],[Shipdate]])</f>
        <v>2023</v>
      </c>
    </row>
    <row r="3640" spans="1:12" x14ac:dyDescent="0.3">
      <c r="A3640" t="s">
        <v>3644</v>
      </c>
      <c r="B3640" t="s">
        <v>7946</v>
      </c>
      <c r="C3640" t="s">
        <v>7925</v>
      </c>
      <c r="D3640" t="s">
        <v>7939</v>
      </c>
      <c r="E3640" s="1">
        <v>45237</v>
      </c>
      <c r="F3640" s="6">
        <v>4268.25</v>
      </c>
      <c r="G3640">
        <v>252</v>
      </c>
      <c r="H3640" t="s">
        <v>3</v>
      </c>
      <c r="I3640">
        <f>IF(shipments[[#This Row],[Boxes]]&gt;0,shipments[[#This Row],[Amount]]/shipments[[#This Row],[Boxes]],"NA")</f>
        <v>16.9375</v>
      </c>
      <c r="J3640" t="str">
        <f>IF(shipments[[#This Row],[Order_Status]] = "Delivered","Yes","No")</f>
        <v>Yes</v>
      </c>
      <c r="K3640" t="str">
        <f>TEXT(shipments[[#This Row],[Shipdate]],"MMMM")</f>
        <v>November</v>
      </c>
      <c r="L3640">
        <f>YEAR(shipments[[#This Row],[Shipdate]])</f>
        <v>2023</v>
      </c>
    </row>
    <row r="3641" spans="1:12" x14ac:dyDescent="0.3">
      <c r="A3641" t="s">
        <v>3645</v>
      </c>
      <c r="B3641" t="s">
        <v>7946</v>
      </c>
      <c r="C3641" t="s">
        <v>7925</v>
      </c>
      <c r="D3641" t="s">
        <v>7939</v>
      </c>
      <c r="E3641" s="1">
        <v>45457</v>
      </c>
      <c r="F3641" s="6">
        <v>6430.5</v>
      </c>
      <c r="G3641">
        <v>460</v>
      </c>
      <c r="H3641" t="s">
        <v>3</v>
      </c>
      <c r="I3641">
        <f>IF(shipments[[#This Row],[Boxes]]&gt;0,shipments[[#This Row],[Amount]]/shipments[[#This Row],[Boxes]],"NA")</f>
        <v>13.979347826086956</v>
      </c>
      <c r="J3641" t="str">
        <f>IF(shipments[[#This Row],[Order_Status]] = "Delivered","Yes","No")</f>
        <v>Yes</v>
      </c>
      <c r="K3641" t="str">
        <f>TEXT(shipments[[#This Row],[Shipdate]],"MMMM")</f>
        <v>June</v>
      </c>
      <c r="L3641">
        <f>YEAR(shipments[[#This Row],[Shipdate]])</f>
        <v>2024</v>
      </c>
    </row>
    <row r="3642" spans="1:12" x14ac:dyDescent="0.3">
      <c r="A3642" s="21" t="s">
        <v>3646</v>
      </c>
      <c r="B3642" s="21" t="s">
        <v>7946</v>
      </c>
      <c r="C3642" s="21" t="s">
        <v>7925</v>
      </c>
      <c r="D3642" s="21" t="s">
        <v>7934</v>
      </c>
      <c r="E3642" s="22">
        <v>45553</v>
      </c>
      <c r="F3642" s="23">
        <v>5951.25</v>
      </c>
      <c r="G3642" s="21">
        <v>331</v>
      </c>
      <c r="H3642" s="21" t="s">
        <v>16</v>
      </c>
      <c r="I3642" s="21">
        <f>IF(shipments[[#This Row],[Boxes]]&gt;0,shipments[[#This Row],[Amount]]/shipments[[#This Row],[Boxes]],"NA")</f>
        <v>17.979607250755286</v>
      </c>
      <c r="J3642" s="21" t="str">
        <f>IF(shipments[[#This Row],[Order_Status]] = "Delivered","Yes","No")</f>
        <v>No</v>
      </c>
      <c r="K3642" s="21" t="str">
        <f>TEXT(shipments[[#This Row],[Shipdate]],"MMMM")</f>
        <v>September</v>
      </c>
      <c r="L3642" s="21">
        <f>YEAR(shipments[[#This Row],[Shipdate]])</f>
        <v>2024</v>
      </c>
    </row>
    <row r="3643" spans="1:12" x14ac:dyDescent="0.3">
      <c r="A3643" t="s">
        <v>3647</v>
      </c>
      <c r="B3643" t="s">
        <v>7946</v>
      </c>
      <c r="C3643" t="s">
        <v>7925</v>
      </c>
      <c r="D3643" t="s">
        <v>7934</v>
      </c>
      <c r="E3643" s="1">
        <v>45286</v>
      </c>
      <c r="F3643" s="6">
        <v>5532.75</v>
      </c>
      <c r="G3643">
        <v>396</v>
      </c>
      <c r="H3643" t="s">
        <v>3</v>
      </c>
      <c r="I3643">
        <f>IF(shipments[[#This Row],[Boxes]]&gt;0,shipments[[#This Row],[Amount]]/shipments[[#This Row],[Boxes]],"NA")</f>
        <v>13.971590909090908</v>
      </c>
      <c r="J3643" t="str">
        <f>IF(shipments[[#This Row],[Order_Status]] = "Delivered","Yes","No")</f>
        <v>Yes</v>
      </c>
      <c r="K3643" t="str">
        <f>TEXT(shipments[[#This Row],[Shipdate]],"MMMM")</f>
        <v>December</v>
      </c>
      <c r="L3643">
        <f>YEAR(shipments[[#This Row],[Shipdate]])</f>
        <v>2023</v>
      </c>
    </row>
    <row r="3644" spans="1:12" x14ac:dyDescent="0.3">
      <c r="A3644" t="s">
        <v>3648</v>
      </c>
      <c r="B3644" t="s">
        <v>7946</v>
      </c>
      <c r="C3644" t="s">
        <v>7925</v>
      </c>
      <c r="D3644" t="s">
        <v>7935</v>
      </c>
      <c r="E3644" s="1">
        <v>44950</v>
      </c>
      <c r="F3644" s="6">
        <v>5809.5</v>
      </c>
      <c r="G3644">
        <v>415</v>
      </c>
      <c r="H3644" t="s">
        <v>3</v>
      </c>
      <c r="I3644">
        <f>IF(shipments[[#This Row],[Boxes]]&gt;0,shipments[[#This Row],[Amount]]/shipments[[#This Row],[Boxes]],"NA")</f>
        <v>13.998795180722892</v>
      </c>
      <c r="J3644" t="str">
        <f>IF(shipments[[#This Row],[Order_Status]] = "Delivered","Yes","No")</f>
        <v>Yes</v>
      </c>
      <c r="K3644" t="str">
        <f>TEXT(shipments[[#This Row],[Shipdate]],"MMMM")</f>
        <v>January</v>
      </c>
      <c r="L3644">
        <f>YEAR(shipments[[#This Row],[Shipdate]])</f>
        <v>2023</v>
      </c>
    </row>
    <row r="3645" spans="1:12" x14ac:dyDescent="0.3">
      <c r="A3645" t="s">
        <v>3649</v>
      </c>
      <c r="B3645" t="s">
        <v>7946</v>
      </c>
      <c r="C3645" t="s">
        <v>7925</v>
      </c>
      <c r="D3645" t="s">
        <v>7939</v>
      </c>
      <c r="E3645" s="1">
        <v>44960</v>
      </c>
      <c r="F3645" s="6">
        <v>4308.75</v>
      </c>
      <c r="G3645">
        <v>254</v>
      </c>
      <c r="H3645" t="s">
        <v>3</v>
      </c>
      <c r="I3645">
        <f>IF(shipments[[#This Row],[Boxes]]&gt;0,shipments[[#This Row],[Amount]]/shipments[[#This Row],[Boxes]],"NA")</f>
        <v>16.963582677165356</v>
      </c>
      <c r="J3645" t="str">
        <f>IF(shipments[[#This Row],[Order_Status]] = "Delivered","Yes","No")</f>
        <v>Yes</v>
      </c>
      <c r="K3645" t="str">
        <f>TEXT(shipments[[#This Row],[Shipdate]],"MMMM")</f>
        <v>February</v>
      </c>
      <c r="L3645">
        <f>YEAR(shipments[[#This Row],[Shipdate]])</f>
        <v>2023</v>
      </c>
    </row>
    <row r="3646" spans="1:12" x14ac:dyDescent="0.3">
      <c r="A3646" t="s">
        <v>3650</v>
      </c>
      <c r="B3646" t="s">
        <v>7946</v>
      </c>
      <c r="C3646" t="s">
        <v>7926</v>
      </c>
      <c r="D3646" t="s">
        <v>7934</v>
      </c>
      <c r="E3646" s="1">
        <v>45273</v>
      </c>
      <c r="F3646" s="6">
        <v>1548</v>
      </c>
      <c r="G3646">
        <v>86</v>
      </c>
      <c r="H3646" t="s">
        <v>3</v>
      </c>
      <c r="I3646">
        <f>IF(shipments[[#This Row],[Boxes]]&gt;0,shipments[[#This Row],[Amount]]/shipments[[#This Row],[Boxes]],"NA")</f>
        <v>18</v>
      </c>
      <c r="J3646" t="str">
        <f>IF(shipments[[#This Row],[Order_Status]] = "Delivered","Yes","No")</f>
        <v>Yes</v>
      </c>
      <c r="K3646" t="str">
        <f>TEXT(shipments[[#This Row],[Shipdate]],"MMMM")</f>
        <v>December</v>
      </c>
      <c r="L3646">
        <f>YEAR(shipments[[#This Row],[Shipdate]])</f>
        <v>2023</v>
      </c>
    </row>
    <row r="3647" spans="1:12" x14ac:dyDescent="0.3">
      <c r="A3647" t="s">
        <v>3651</v>
      </c>
      <c r="B3647" t="s">
        <v>7946</v>
      </c>
      <c r="C3647" t="s">
        <v>7927</v>
      </c>
      <c r="D3647" t="s">
        <v>7934</v>
      </c>
      <c r="E3647" s="1">
        <v>45047</v>
      </c>
      <c r="F3647" s="6">
        <v>5161.5</v>
      </c>
      <c r="G3647">
        <v>323</v>
      </c>
      <c r="H3647" t="s">
        <v>3</v>
      </c>
      <c r="I3647">
        <f>IF(shipments[[#This Row],[Boxes]]&gt;0,shipments[[#This Row],[Amount]]/shipments[[#This Row],[Boxes]],"NA")</f>
        <v>15.979876160990711</v>
      </c>
      <c r="J3647" t="str">
        <f>IF(shipments[[#This Row],[Order_Status]] = "Delivered","Yes","No")</f>
        <v>Yes</v>
      </c>
      <c r="K3647" t="str">
        <f>TEXT(shipments[[#This Row],[Shipdate]],"MMMM")</f>
        <v>May</v>
      </c>
      <c r="L3647">
        <f>YEAR(shipments[[#This Row],[Shipdate]])</f>
        <v>2023</v>
      </c>
    </row>
    <row r="3648" spans="1:12" x14ac:dyDescent="0.3">
      <c r="A3648" t="s">
        <v>3652</v>
      </c>
      <c r="B3648" t="s">
        <v>7946</v>
      </c>
      <c r="C3648" t="s">
        <v>7928</v>
      </c>
      <c r="D3648" t="s">
        <v>7934</v>
      </c>
      <c r="E3648" s="1">
        <v>45244</v>
      </c>
      <c r="F3648" s="6">
        <v>8727.75</v>
      </c>
      <c r="G3648">
        <v>1091</v>
      </c>
      <c r="H3648" t="s">
        <v>3</v>
      </c>
      <c r="I3648">
        <f>IF(shipments[[#This Row],[Boxes]]&gt;0,shipments[[#This Row],[Amount]]/shipments[[#This Row],[Boxes]],"NA")</f>
        <v>7.9997708524289646</v>
      </c>
      <c r="J3648" t="str">
        <f>IF(shipments[[#This Row],[Order_Status]] = "Delivered","Yes","No")</f>
        <v>Yes</v>
      </c>
      <c r="K3648" t="str">
        <f>TEXT(shipments[[#This Row],[Shipdate]],"MMMM")</f>
        <v>November</v>
      </c>
      <c r="L3648">
        <f>YEAR(shipments[[#This Row],[Shipdate]])</f>
        <v>2023</v>
      </c>
    </row>
    <row r="3649" spans="1:12" x14ac:dyDescent="0.3">
      <c r="A3649" t="s">
        <v>3653</v>
      </c>
      <c r="B3649" t="s">
        <v>7946</v>
      </c>
      <c r="C3649" t="s">
        <v>7928</v>
      </c>
      <c r="D3649" t="s">
        <v>7939</v>
      </c>
      <c r="E3649" s="1">
        <v>45202</v>
      </c>
      <c r="F3649" s="6">
        <v>7164</v>
      </c>
      <c r="G3649">
        <v>652</v>
      </c>
      <c r="H3649" t="s">
        <v>3</v>
      </c>
      <c r="I3649">
        <f>IF(shipments[[#This Row],[Boxes]]&gt;0,shipments[[#This Row],[Amount]]/shipments[[#This Row],[Boxes]],"NA")</f>
        <v>10.987730061349692</v>
      </c>
      <c r="J3649" t="str">
        <f>IF(shipments[[#This Row],[Order_Status]] = "Delivered","Yes","No")</f>
        <v>Yes</v>
      </c>
      <c r="K3649" t="str">
        <f>TEXT(shipments[[#This Row],[Shipdate]],"MMMM")</f>
        <v>October</v>
      </c>
      <c r="L3649">
        <f>YEAR(shipments[[#This Row],[Shipdate]])</f>
        <v>2023</v>
      </c>
    </row>
    <row r="3650" spans="1:12" x14ac:dyDescent="0.3">
      <c r="A3650" t="s">
        <v>3654</v>
      </c>
      <c r="B3650" t="s">
        <v>7946</v>
      </c>
      <c r="C3650" t="s">
        <v>7928</v>
      </c>
      <c r="D3650" t="s">
        <v>7935</v>
      </c>
      <c r="E3650" s="1">
        <v>45229</v>
      </c>
      <c r="F3650" s="6">
        <v>13844.25</v>
      </c>
      <c r="G3650">
        <v>1259</v>
      </c>
      <c r="H3650" t="s">
        <v>3</v>
      </c>
      <c r="I3650">
        <f>IF(shipments[[#This Row],[Boxes]]&gt;0,shipments[[#This Row],[Amount]]/shipments[[#This Row],[Boxes]],"NA")</f>
        <v>10.996227164416203</v>
      </c>
      <c r="J3650" t="str">
        <f>IF(shipments[[#This Row],[Order_Status]] = "Delivered","Yes","No")</f>
        <v>Yes</v>
      </c>
      <c r="K3650" t="str">
        <f>TEXT(shipments[[#This Row],[Shipdate]],"MMMM")</f>
        <v>October</v>
      </c>
      <c r="L3650">
        <f>YEAR(shipments[[#This Row],[Shipdate]])</f>
        <v>2023</v>
      </c>
    </row>
    <row r="3651" spans="1:12" x14ac:dyDescent="0.3">
      <c r="A3651" t="s">
        <v>3655</v>
      </c>
      <c r="B3651" t="s">
        <v>7946</v>
      </c>
      <c r="C3651" t="s">
        <v>7929</v>
      </c>
      <c r="D3651" t="s">
        <v>7935</v>
      </c>
      <c r="E3651" s="1">
        <v>45195</v>
      </c>
      <c r="F3651" s="6">
        <v>6063.75</v>
      </c>
      <c r="G3651">
        <v>607</v>
      </c>
      <c r="H3651" t="s">
        <v>3</v>
      </c>
      <c r="I3651">
        <f>IF(shipments[[#This Row],[Boxes]]&gt;0,shipments[[#This Row],[Amount]]/shipments[[#This Row],[Boxes]],"NA")</f>
        <v>9.9897034596375622</v>
      </c>
      <c r="J3651" t="str">
        <f>IF(shipments[[#This Row],[Order_Status]] = "Delivered","Yes","No")</f>
        <v>Yes</v>
      </c>
      <c r="K3651" t="str">
        <f>TEXT(shipments[[#This Row],[Shipdate]],"MMMM")</f>
        <v>September</v>
      </c>
      <c r="L3651">
        <f>YEAR(shipments[[#This Row],[Shipdate]])</f>
        <v>2023</v>
      </c>
    </row>
    <row r="3652" spans="1:12" x14ac:dyDescent="0.3">
      <c r="A3652" t="s">
        <v>3656</v>
      </c>
      <c r="B3652" t="s">
        <v>7946</v>
      </c>
      <c r="C3652" t="s">
        <v>7929</v>
      </c>
      <c r="D3652" t="s">
        <v>7937</v>
      </c>
      <c r="E3652" s="1">
        <v>45124</v>
      </c>
      <c r="F3652" s="6">
        <v>3588.75</v>
      </c>
      <c r="G3652">
        <v>359</v>
      </c>
      <c r="H3652" t="s">
        <v>3</v>
      </c>
      <c r="I3652">
        <f>IF(shipments[[#This Row],[Boxes]]&gt;0,shipments[[#This Row],[Amount]]/shipments[[#This Row],[Boxes]],"NA")</f>
        <v>9.9965181058495816</v>
      </c>
      <c r="J3652" t="str">
        <f>IF(shipments[[#This Row],[Order_Status]] = "Delivered","Yes","No")</f>
        <v>Yes</v>
      </c>
      <c r="K3652" t="str">
        <f>TEXT(shipments[[#This Row],[Shipdate]],"MMMM")</f>
        <v>July</v>
      </c>
      <c r="L3652">
        <f>YEAR(shipments[[#This Row],[Shipdate]])</f>
        <v>2023</v>
      </c>
    </row>
    <row r="3653" spans="1:12" x14ac:dyDescent="0.3">
      <c r="A3653" t="s">
        <v>3657</v>
      </c>
      <c r="B3653" t="s">
        <v>7946</v>
      </c>
      <c r="C3653" t="s">
        <v>7929</v>
      </c>
      <c r="D3653" t="s">
        <v>7938</v>
      </c>
      <c r="E3653" s="1">
        <v>45413</v>
      </c>
      <c r="F3653" s="6">
        <v>3514.5</v>
      </c>
      <c r="G3653">
        <v>320</v>
      </c>
      <c r="H3653" t="s">
        <v>3</v>
      </c>
      <c r="I3653">
        <f>IF(shipments[[#This Row],[Boxes]]&gt;0,shipments[[#This Row],[Amount]]/shipments[[#This Row],[Boxes]],"NA")</f>
        <v>10.9828125</v>
      </c>
      <c r="J3653" t="str">
        <f>IF(shipments[[#This Row],[Order_Status]] = "Delivered","Yes","No")</f>
        <v>Yes</v>
      </c>
      <c r="K3653" t="str">
        <f>TEXT(shipments[[#This Row],[Shipdate]],"MMMM")</f>
        <v>May</v>
      </c>
      <c r="L3653">
        <f>YEAR(shipments[[#This Row],[Shipdate]])</f>
        <v>2024</v>
      </c>
    </row>
    <row r="3654" spans="1:12" x14ac:dyDescent="0.3">
      <c r="A3654" t="s">
        <v>3658</v>
      </c>
      <c r="B3654" t="s">
        <v>7946</v>
      </c>
      <c r="C3654" t="s">
        <v>7929</v>
      </c>
      <c r="D3654" t="s">
        <v>7939</v>
      </c>
      <c r="E3654" s="1">
        <v>45331</v>
      </c>
      <c r="F3654" s="6">
        <v>2520</v>
      </c>
      <c r="G3654">
        <v>280</v>
      </c>
      <c r="H3654" t="s">
        <v>3</v>
      </c>
      <c r="I3654">
        <f>IF(shipments[[#This Row],[Boxes]]&gt;0,shipments[[#This Row],[Amount]]/shipments[[#This Row],[Boxes]],"NA")</f>
        <v>9</v>
      </c>
      <c r="J3654" t="str">
        <f>IF(shipments[[#This Row],[Order_Status]] = "Delivered","Yes","No")</f>
        <v>Yes</v>
      </c>
      <c r="K3654" t="str">
        <f>TEXT(shipments[[#This Row],[Shipdate]],"MMMM")</f>
        <v>February</v>
      </c>
      <c r="L3654">
        <f>YEAR(shipments[[#This Row],[Shipdate]])</f>
        <v>2024</v>
      </c>
    </row>
    <row r="3655" spans="1:12" x14ac:dyDescent="0.3">
      <c r="A3655" t="s">
        <v>3659</v>
      </c>
      <c r="B3655" t="s">
        <v>7946</v>
      </c>
      <c r="C3655" t="s">
        <v>7929</v>
      </c>
      <c r="D3655" t="s">
        <v>7939</v>
      </c>
      <c r="E3655" s="1">
        <v>44992</v>
      </c>
      <c r="F3655" s="6">
        <v>14892.75</v>
      </c>
      <c r="G3655">
        <v>1655</v>
      </c>
      <c r="H3655" t="s">
        <v>3</v>
      </c>
      <c r="I3655">
        <f>IF(shipments[[#This Row],[Boxes]]&gt;0,shipments[[#This Row],[Amount]]/shipments[[#This Row],[Boxes]],"NA")</f>
        <v>8.9986404833836851</v>
      </c>
      <c r="J3655" t="str">
        <f>IF(shipments[[#This Row],[Order_Status]] = "Delivered","Yes","No")</f>
        <v>Yes</v>
      </c>
      <c r="K3655" t="str">
        <f>TEXT(shipments[[#This Row],[Shipdate]],"MMMM")</f>
        <v>March</v>
      </c>
      <c r="L3655">
        <f>YEAR(shipments[[#This Row],[Shipdate]])</f>
        <v>2023</v>
      </c>
    </row>
    <row r="3656" spans="1:12" x14ac:dyDescent="0.3">
      <c r="A3656" t="s">
        <v>3660</v>
      </c>
      <c r="B3656" t="s">
        <v>7946</v>
      </c>
      <c r="C3656" t="s">
        <v>7930</v>
      </c>
      <c r="D3656" t="s">
        <v>7935</v>
      </c>
      <c r="E3656" s="1">
        <v>45428</v>
      </c>
      <c r="F3656" s="6">
        <v>3514.5</v>
      </c>
      <c r="G3656">
        <v>131</v>
      </c>
      <c r="H3656" t="s">
        <v>3</v>
      </c>
      <c r="I3656">
        <f>IF(shipments[[#This Row],[Boxes]]&gt;0,shipments[[#This Row],[Amount]]/shipments[[#This Row],[Boxes]],"NA")</f>
        <v>26.828244274809162</v>
      </c>
      <c r="J3656" t="str">
        <f>IF(shipments[[#This Row],[Order_Status]] = "Delivered","Yes","No")</f>
        <v>Yes</v>
      </c>
      <c r="K3656" t="str">
        <f>TEXT(shipments[[#This Row],[Shipdate]],"MMMM")</f>
        <v>May</v>
      </c>
      <c r="L3656">
        <f>YEAR(shipments[[#This Row],[Shipdate]])</f>
        <v>2024</v>
      </c>
    </row>
    <row r="3657" spans="1:12" x14ac:dyDescent="0.3">
      <c r="A3657" t="s">
        <v>3661</v>
      </c>
      <c r="B3657" t="s">
        <v>7946</v>
      </c>
      <c r="C3657" t="s">
        <v>7930</v>
      </c>
      <c r="D3657" t="s">
        <v>7938</v>
      </c>
      <c r="E3657" s="1">
        <v>45328</v>
      </c>
      <c r="F3657" s="6">
        <v>5046.75</v>
      </c>
      <c r="G3657">
        <v>202</v>
      </c>
      <c r="H3657" t="s">
        <v>3</v>
      </c>
      <c r="I3657">
        <f>IF(shipments[[#This Row],[Boxes]]&gt;0,shipments[[#This Row],[Amount]]/shipments[[#This Row],[Boxes]],"NA")</f>
        <v>24.98391089108911</v>
      </c>
      <c r="J3657" t="str">
        <f>IF(shipments[[#This Row],[Order_Status]] = "Delivered","Yes","No")</f>
        <v>Yes</v>
      </c>
      <c r="K3657" t="str">
        <f>TEXT(shipments[[#This Row],[Shipdate]],"MMMM")</f>
        <v>February</v>
      </c>
      <c r="L3657">
        <f>YEAR(shipments[[#This Row],[Shipdate]])</f>
        <v>2024</v>
      </c>
    </row>
    <row r="3658" spans="1:12" x14ac:dyDescent="0.3">
      <c r="A3658" t="s">
        <v>3662</v>
      </c>
      <c r="B3658" t="s">
        <v>7946</v>
      </c>
      <c r="C3658" t="s">
        <v>7931</v>
      </c>
      <c r="D3658" t="s">
        <v>7935</v>
      </c>
      <c r="E3658" s="1">
        <v>45042</v>
      </c>
      <c r="F3658" s="6">
        <v>6932.25</v>
      </c>
      <c r="G3658">
        <v>578</v>
      </c>
      <c r="H3658" t="s">
        <v>3</v>
      </c>
      <c r="I3658">
        <f>IF(shipments[[#This Row],[Boxes]]&gt;0,shipments[[#This Row],[Amount]]/shipments[[#This Row],[Boxes]],"NA")</f>
        <v>11.993512110726643</v>
      </c>
      <c r="J3658" t="str">
        <f>IF(shipments[[#This Row],[Order_Status]] = "Delivered","Yes","No")</f>
        <v>Yes</v>
      </c>
      <c r="K3658" t="str">
        <f>TEXT(shipments[[#This Row],[Shipdate]],"MMMM")</f>
        <v>April</v>
      </c>
      <c r="L3658">
        <f>YEAR(shipments[[#This Row],[Shipdate]])</f>
        <v>2023</v>
      </c>
    </row>
    <row r="3659" spans="1:12" x14ac:dyDescent="0.3">
      <c r="A3659" t="s">
        <v>3663</v>
      </c>
      <c r="B3659" t="s">
        <v>7946</v>
      </c>
      <c r="C3659" t="s">
        <v>7931</v>
      </c>
      <c r="D3659" t="s">
        <v>7937</v>
      </c>
      <c r="E3659" s="1">
        <v>45330</v>
      </c>
      <c r="F3659" s="6">
        <v>5519.25</v>
      </c>
      <c r="G3659">
        <v>690</v>
      </c>
      <c r="H3659" t="s">
        <v>3</v>
      </c>
      <c r="I3659">
        <f>IF(shipments[[#This Row],[Boxes]]&gt;0,shipments[[#This Row],[Amount]]/shipments[[#This Row],[Boxes]],"NA")</f>
        <v>7.9989130434782609</v>
      </c>
      <c r="J3659" t="str">
        <f>IF(shipments[[#This Row],[Order_Status]] = "Delivered","Yes","No")</f>
        <v>Yes</v>
      </c>
      <c r="K3659" t="str">
        <f>TEXT(shipments[[#This Row],[Shipdate]],"MMMM")</f>
        <v>February</v>
      </c>
      <c r="L3659">
        <f>YEAR(shipments[[#This Row],[Shipdate]])</f>
        <v>2024</v>
      </c>
    </row>
    <row r="3660" spans="1:12" x14ac:dyDescent="0.3">
      <c r="A3660" t="s">
        <v>3664</v>
      </c>
      <c r="B3660" t="s">
        <v>7946</v>
      </c>
      <c r="C3660" t="s">
        <v>7931</v>
      </c>
      <c r="D3660" t="s">
        <v>7938</v>
      </c>
      <c r="E3660" s="1">
        <v>45321</v>
      </c>
      <c r="F3660" s="6">
        <v>1210.5</v>
      </c>
      <c r="G3660">
        <v>122</v>
      </c>
      <c r="H3660" t="s">
        <v>3</v>
      </c>
      <c r="I3660">
        <f>IF(shipments[[#This Row],[Boxes]]&gt;0,shipments[[#This Row],[Amount]]/shipments[[#This Row],[Boxes]],"NA")</f>
        <v>9.9221311475409841</v>
      </c>
      <c r="J3660" t="str">
        <f>IF(shipments[[#This Row],[Order_Status]] = "Delivered","Yes","No")</f>
        <v>Yes</v>
      </c>
      <c r="K3660" t="str">
        <f>TEXT(shipments[[#This Row],[Shipdate]],"MMMM")</f>
        <v>January</v>
      </c>
      <c r="L3660">
        <f>YEAR(shipments[[#This Row],[Shipdate]])</f>
        <v>2024</v>
      </c>
    </row>
    <row r="3661" spans="1:12" x14ac:dyDescent="0.3">
      <c r="A3661" t="s">
        <v>3665</v>
      </c>
      <c r="B3661" t="s">
        <v>7946</v>
      </c>
      <c r="C3661" t="s">
        <v>7932</v>
      </c>
      <c r="D3661" t="s">
        <v>7938</v>
      </c>
      <c r="E3661" s="1">
        <v>45260</v>
      </c>
      <c r="F3661" s="6">
        <v>5973.75</v>
      </c>
      <c r="G3661">
        <v>544</v>
      </c>
      <c r="H3661" t="s">
        <v>3</v>
      </c>
      <c r="I3661">
        <f>IF(shipments[[#This Row],[Boxes]]&gt;0,shipments[[#This Row],[Amount]]/shipments[[#This Row],[Boxes]],"NA")</f>
        <v>10.981158088235293</v>
      </c>
      <c r="J3661" t="str">
        <f>IF(shipments[[#This Row],[Order_Status]] = "Delivered","Yes","No")</f>
        <v>Yes</v>
      </c>
      <c r="K3661" t="str">
        <f>TEXT(shipments[[#This Row],[Shipdate]],"MMMM")</f>
        <v>November</v>
      </c>
      <c r="L3661">
        <f>YEAR(shipments[[#This Row],[Shipdate]])</f>
        <v>2023</v>
      </c>
    </row>
    <row r="3662" spans="1:12" x14ac:dyDescent="0.3">
      <c r="A3662" t="s">
        <v>3666</v>
      </c>
      <c r="B3662" t="s">
        <v>7946</v>
      </c>
      <c r="C3662" t="s">
        <v>7932</v>
      </c>
      <c r="D3662" t="s">
        <v>7938</v>
      </c>
      <c r="E3662" s="1">
        <v>45468</v>
      </c>
      <c r="F3662" s="6">
        <v>3741.75</v>
      </c>
      <c r="G3662">
        <v>535</v>
      </c>
      <c r="H3662" t="s">
        <v>3</v>
      </c>
      <c r="I3662">
        <f>IF(shipments[[#This Row],[Boxes]]&gt;0,shipments[[#This Row],[Amount]]/shipments[[#This Row],[Boxes]],"NA")</f>
        <v>6.9939252336448599</v>
      </c>
      <c r="J3662" t="str">
        <f>IF(shipments[[#This Row],[Order_Status]] = "Delivered","Yes","No")</f>
        <v>Yes</v>
      </c>
      <c r="K3662" t="str">
        <f>TEXT(shipments[[#This Row],[Shipdate]],"MMMM")</f>
        <v>June</v>
      </c>
      <c r="L3662">
        <f>YEAR(shipments[[#This Row],[Shipdate]])</f>
        <v>2024</v>
      </c>
    </row>
    <row r="3663" spans="1:12" x14ac:dyDescent="0.3">
      <c r="A3663" t="s">
        <v>3667</v>
      </c>
      <c r="B3663" t="s">
        <v>7946</v>
      </c>
      <c r="C3663" t="s">
        <v>7932</v>
      </c>
      <c r="D3663" t="s">
        <v>7939</v>
      </c>
      <c r="E3663" s="1">
        <v>45446</v>
      </c>
      <c r="F3663" s="6">
        <v>4248</v>
      </c>
      <c r="G3663">
        <v>472</v>
      </c>
      <c r="H3663" t="s">
        <v>3</v>
      </c>
      <c r="I3663">
        <f>IF(shipments[[#This Row],[Boxes]]&gt;0,shipments[[#This Row],[Amount]]/shipments[[#This Row],[Boxes]],"NA")</f>
        <v>9</v>
      </c>
      <c r="J3663" t="str">
        <f>IF(shipments[[#This Row],[Order_Status]] = "Delivered","Yes","No")</f>
        <v>Yes</v>
      </c>
      <c r="K3663" t="str">
        <f>TEXT(shipments[[#This Row],[Shipdate]],"MMMM")</f>
        <v>June</v>
      </c>
      <c r="L3663">
        <f>YEAR(shipments[[#This Row],[Shipdate]])</f>
        <v>2024</v>
      </c>
    </row>
    <row r="3664" spans="1:12" x14ac:dyDescent="0.3">
      <c r="A3664" t="s">
        <v>3668</v>
      </c>
      <c r="B3664" t="s">
        <v>7946</v>
      </c>
      <c r="C3664" t="s">
        <v>7932</v>
      </c>
      <c r="D3664" t="s">
        <v>7939</v>
      </c>
      <c r="E3664" s="1">
        <v>45042</v>
      </c>
      <c r="F3664" s="6">
        <v>3226.5</v>
      </c>
      <c r="G3664">
        <v>294</v>
      </c>
      <c r="H3664" t="s">
        <v>3</v>
      </c>
      <c r="I3664">
        <f>IF(shipments[[#This Row],[Boxes]]&gt;0,shipments[[#This Row],[Amount]]/shipments[[#This Row],[Boxes]],"NA")</f>
        <v>10.974489795918368</v>
      </c>
      <c r="J3664" t="str">
        <f>IF(shipments[[#This Row],[Order_Status]] = "Delivered","Yes","No")</f>
        <v>Yes</v>
      </c>
      <c r="K3664" t="str">
        <f>TEXT(shipments[[#This Row],[Shipdate]],"MMMM")</f>
        <v>April</v>
      </c>
      <c r="L3664">
        <f>YEAR(shipments[[#This Row],[Shipdate]])</f>
        <v>2023</v>
      </c>
    </row>
    <row r="3665" spans="1:12" x14ac:dyDescent="0.3">
      <c r="A3665" t="s">
        <v>3669</v>
      </c>
      <c r="B3665" t="s">
        <v>7946</v>
      </c>
      <c r="C3665" t="s">
        <v>7933</v>
      </c>
      <c r="D3665" t="s">
        <v>7935</v>
      </c>
      <c r="E3665" s="1">
        <v>45453</v>
      </c>
      <c r="F3665" s="6">
        <v>10329.75</v>
      </c>
      <c r="G3665">
        <v>517</v>
      </c>
      <c r="H3665" t="s">
        <v>3</v>
      </c>
      <c r="I3665">
        <f>IF(shipments[[#This Row],[Boxes]]&gt;0,shipments[[#This Row],[Amount]]/shipments[[#This Row],[Boxes]],"NA")</f>
        <v>19.980174081237912</v>
      </c>
      <c r="J3665" t="str">
        <f>IF(shipments[[#This Row],[Order_Status]] = "Delivered","Yes","No")</f>
        <v>Yes</v>
      </c>
      <c r="K3665" t="str">
        <f>TEXT(shipments[[#This Row],[Shipdate]],"MMMM")</f>
        <v>June</v>
      </c>
      <c r="L3665">
        <f>YEAR(shipments[[#This Row],[Shipdate]])</f>
        <v>2024</v>
      </c>
    </row>
    <row r="3666" spans="1:12" x14ac:dyDescent="0.3">
      <c r="A3666" t="s">
        <v>3670</v>
      </c>
      <c r="B3666" t="s">
        <v>7946</v>
      </c>
      <c r="C3666" t="s">
        <v>7933</v>
      </c>
      <c r="D3666" t="s">
        <v>7936</v>
      </c>
      <c r="E3666" s="1">
        <v>45448</v>
      </c>
      <c r="F3666" s="6">
        <v>9596.25</v>
      </c>
      <c r="G3666">
        <v>534</v>
      </c>
      <c r="H3666" t="s">
        <v>3</v>
      </c>
      <c r="I3666">
        <f>IF(shipments[[#This Row],[Boxes]]&gt;0,shipments[[#This Row],[Amount]]/shipments[[#This Row],[Boxes]],"NA")</f>
        <v>17.97050561797753</v>
      </c>
      <c r="J3666" t="str">
        <f>IF(shipments[[#This Row],[Order_Status]] = "Delivered","Yes","No")</f>
        <v>Yes</v>
      </c>
      <c r="K3666" t="str">
        <f>TEXT(shipments[[#This Row],[Shipdate]],"MMMM")</f>
        <v>June</v>
      </c>
      <c r="L3666">
        <f>YEAR(shipments[[#This Row],[Shipdate]])</f>
        <v>2024</v>
      </c>
    </row>
    <row r="3667" spans="1:12" x14ac:dyDescent="0.3">
      <c r="A3667" t="s">
        <v>3671</v>
      </c>
      <c r="B3667" t="s">
        <v>7946</v>
      </c>
      <c r="C3667" t="s">
        <v>7933</v>
      </c>
      <c r="D3667" t="s">
        <v>7935</v>
      </c>
      <c r="E3667" s="1">
        <v>45120</v>
      </c>
      <c r="F3667" s="6">
        <v>13767.75</v>
      </c>
      <c r="G3667">
        <v>725</v>
      </c>
      <c r="H3667" t="s">
        <v>3</v>
      </c>
      <c r="I3667">
        <f>IF(shipments[[#This Row],[Boxes]]&gt;0,shipments[[#This Row],[Amount]]/shipments[[#This Row],[Boxes]],"NA")</f>
        <v>18.989999999999998</v>
      </c>
      <c r="J3667" t="str">
        <f>IF(shipments[[#This Row],[Order_Status]] = "Delivered","Yes","No")</f>
        <v>Yes</v>
      </c>
      <c r="K3667" t="str">
        <f>TEXT(shipments[[#This Row],[Shipdate]],"MMMM")</f>
        <v>July</v>
      </c>
      <c r="L3667">
        <f>YEAR(shipments[[#This Row],[Shipdate]])</f>
        <v>2023</v>
      </c>
    </row>
    <row r="3668" spans="1:12" x14ac:dyDescent="0.3">
      <c r="A3668" t="s">
        <v>3672</v>
      </c>
      <c r="B3668" t="s">
        <v>7946</v>
      </c>
      <c r="C3668" t="s">
        <v>7933</v>
      </c>
      <c r="D3668" t="s">
        <v>7937</v>
      </c>
      <c r="E3668" s="1">
        <v>45167</v>
      </c>
      <c r="F3668" s="6">
        <v>9868.5</v>
      </c>
      <c r="G3668">
        <v>520</v>
      </c>
      <c r="H3668" t="s">
        <v>3</v>
      </c>
      <c r="I3668">
        <f>IF(shipments[[#This Row],[Boxes]]&gt;0,shipments[[#This Row],[Amount]]/shipments[[#This Row],[Boxes]],"NA")</f>
        <v>18.977884615384614</v>
      </c>
      <c r="J3668" t="str">
        <f>IF(shipments[[#This Row],[Order_Status]] = "Delivered","Yes","No")</f>
        <v>Yes</v>
      </c>
      <c r="K3668" t="str">
        <f>TEXT(shipments[[#This Row],[Shipdate]],"MMMM")</f>
        <v>August</v>
      </c>
      <c r="L3668">
        <f>YEAR(shipments[[#This Row],[Shipdate]])</f>
        <v>2023</v>
      </c>
    </row>
    <row r="3669" spans="1:12" x14ac:dyDescent="0.3">
      <c r="A3669" t="s">
        <v>3673</v>
      </c>
      <c r="B3669" t="s">
        <v>7946</v>
      </c>
      <c r="C3669" t="s">
        <v>7933</v>
      </c>
      <c r="D3669" t="s">
        <v>7938</v>
      </c>
      <c r="E3669" s="1">
        <v>45407</v>
      </c>
      <c r="F3669" s="6">
        <v>7215.75</v>
      </c>
      <c r="G3669">
        <v>401</v>
      </c>
      <c r="H3669" t="s">
        <v>3</v>
      </c>
      <c r="I3669">
        <f>IF(shipments[[#This Row],[Boxes]]&gt;0,shipments[[#This Row],[Amount]]/shipments[[#This Row],[Boxes]],"NA")</f>
        <v>17.994389027431421</v>
      </c>
      <c r="J3669" t="str">
        <f>IF(shipments[[#This Row],[Order_Status]] = "Delivered","Yes","No")</f>
        <v>Yes</v>
      </c>
      <c r="K3669" t="str">
        <f>TEXT(shipments[[#This Row],[Shipdate]],"MMMM")</f>
        <v>April</v>
      </c>
      <c r="L3669">
        <f>YEAR(shipments[[#This Row],[Shipdate]])</f>
        <v>2024</v>
      </c>
    </row>
    <row r="3670" spans="1:12" x14ac:dyDescent="0.3">
      <c r="A3670" t="s">
        <v>3674</v>
      </c>
      <c r="B3670" t="s">
        <v>7946</v>
      </c>
      <c r="C3670" t="s">
        <v>7933</v>
      </c>
      <c r="D3670" t="s">
        <v>7939</v>
      </c>
      <c r="E3670" s="1">
        <v>45450</v>
      </c>
      <c r="F3670" s="6">
        <v>3579.75</v>
      </c>
      <c r="G3670">
        <v>171</v>
      </c>
      <c r="H3670" t="s">
        <v>3</v>
      </c>
      <c r="I3670">
        <f>IF(shipments[[#This Row],[Boxes]]&gt;0,shipments[[#This Row],[Amount]]/shipments[[#This Row],[Boxes]],"NA")</f>
        <v>20.934210526315791</v>
      </c>
      <c r="J3670" t="str">
        <f>IF(shipments[[#This Row],[Order_Status]] = "Delivered","Yes","No")</f>
        <v>Yes</v>
      </c>
      <c r="K3670" t="str">
        <f>TEXT(shipments[[#This Row],[Shipdate]],"MMMM")</f>
        <v>June</v>
      </c>
      <c r="L3670">
        <f>YEAR(shipments[[#This Row],[Shipdate]])</f>
        <v>2024</v>
      </c>
    </row>
    <row r="3671" spans="1:12" x14ac:dyDescent="0.3">
      <c r="A3671" s="21" t="s">
        <v>3675</v>
      </c>
      <c r="B3671" s="21" t="s">
        <v>7946</v>
      </c>
      <c r="C3671" s="21" t="s">
        <v>7933</v>
      </c>
      <c r="D3671" s="21" t="s">
        <v>7935</v>
      </c>
      <c r="E3671" s="22">
        <v>45484</v>
      </c>
      <c r="F3671" s="23">
        <v>1161</v>
      </c>
      <c r="G3671" s="21">
        <v>53</v>
      </c>
      <c r="H3671" s="21" t="s">
        <v>9</v>
      </c>
      <c r="I3671" s="21">
        <f>IF(shipments[[#This Row],[Boxes]]&gt;0,shipments[[#This Row],[Amount]]/shipments[[#This Row],[Boxes]],"NA")</f>
        <v>21.90566037735849</v>
      </c>
      <c r="J3671" s="21" t="str">
        <f>IF(shipments[[#This Row],[Order_Status]] = "Delivered","Yes","No")</f>
        <v>No</v>
      </c>
      <c r="K3671" s="21" t="str">
        <f>TEXT(shipments[[#This Row],[Shipdate]],"MMMM")</f>
        <v>July</v>
      </c>
      <c r="L3671" s="21">
        <f>YEAR(shipments[[#This Row],[Shipdate]])</f>
        <v>2024</v>
      </c>
    </row>
    <row r="3672" spans="1:12" x14ac:dyDescent="0.3">
      <c r="A3672" s="21" t="s">
        <v>3676</v>
      </c>
      <c r="B3672" s="21" t="s">
        <v>7946</v>
      </c>
      <c r="C3672" s="21" t="s">
        <v>7912</v>
      </c>
      <c r="D3672" s="21" t="s">
        <v>7934</v>
      </c>
      <c r="E3672" s="22">
        <v>45503</v>
      </c>
      <c r="F3672" s="23">
        <v>425.25</v>
      </c>
      <c r="G3672" s="21">
        <v>29</v>
      </c>
      <c r="H3672" s="21" t="s">
        <v>9</v>
      </c>
      <c r="I3672" s="21">
        <f>IF(shipments[[#This Row],[Boxes]]&gt;0,shipments[[#This Row],[Amount]]/shipments[[#This Row],[Boxes]],"NA")</f>
        <v>14.663793103448276</v>
      </c>
      <c r="J3672" s="21" t="str">
        <f>IF(shipments[[#This Row],[Order_Status]] = "Delivered","Yes","No")</f>
        <v>No</v>
      </c>
      <c r="K3672" s="21" t="str">
        <f>TEXT(shipments[[#This Row],[Shipdate]],"MMMM")</f>
        <v>July</v>
      </c>
      <c r="L3672" s="21">
        <f>YEAR(shipments[[#This Row],[Shipdate]])</f>
        <v>2024</v>
      </c>
    </row>
    <row r="3673" spans="1:12" x14ac:dyDescent="0.3">
      <c r="A3673" t="s">
        <v>3677</v>
      </c>
      <c r="B3673" t="s">
        <v>7946</v>
      </c>
      <c r="C3673" t="s">
        <v>7912</v>
      </c>
      <c r="D3673" t="s">
        <v>7938</v>
      </c>
      <c r="E3673" s="1">
        <v>44960</v>
      </c>
      <c r="F3673" s="6">
        <v>7472.25</v>
      </c>
      <c r="G3673">
        <v>575</v>
      </c>
      <c r="H3673" t="s">
        <v>3</v>
      </c>
      <c r="I3673">
        <f>IF(shipments[[#This Row],[Boxes]]&gt;0,shipments[[#This Row],[Amount]]/shipments[[#This Row],[Boxes]],"NA")</f>
        <v>12.995217391304347</v>
      </c>
      <c r="J3673" t="str">
        <f>IF(shipments[[#This Row],[Order_Status]] = "Delivered","Yes","No")</f>
        <v>Yes</v>
      </c>
      <c r="K3673" t="str">
        <f>TEXT(shipments[[#This Row],[Shipdate]],"MMMM")</f>
        <v>February</v>
      </c>
      <c r="L3673">
        <f>YEAR(shipments[[#This Row],[Shipdate]])</f>
        <v>2023</v>
      </c>
    </row>
    <row r="3674" spans="1:12" x14ac:dyDescent="0.3">
      <c r="A3674" t="s">
        <v>3678</v>
      </c>
      <c r="B3674" t="s">
        <v>7946</v>
      </c>
      <c r="C3674" t="s">
        <v>7912</v>
      </c>
      <c r="D3674" t="s">
        <v>7938</v>
      </c>
      <c r="E3674" s="1">
        <v>45028</v>
      </c>
      <c r="F3674" s="6">
        <v>2441.25</v>
      </c>
      <c r="G3674">
        <v>175</v>
      </c>
      <c r="H3674" t="s">
        <v>3</v>
      </c>
      <c r="I3674">
        <f>IF(shipments[[#This Row],[Boxes]]&gt;0,shipments[[#This Row],[Amount]]/shipments[[#This Row],[Boxes]],"NA")</f>
        <v>13.95</v>
      </c>
      <c r="J3674" t="str">
        <f>IF(shipments[[#This Row],[Order_Status]] = "Delivered","Yes","No")</f>
        <v>Yes</v>
      </c>
      <c r="K3674" t="str">
        <f>TEXT(shipments[[#This Row],[Shipdate]],"MMMM")</f>
        <v>April</v>
      </c>
      <c r="L3674">
        <f>YEAR(shipments[[#This Row],[Shipdate]])</f>
        <v>2023</v>
      </c>
    </row>
    <row r="3675" spans="1:12" x14ac:dyDescent="0.3">
      <c r="A3675" t="s">
        <v>3679</v>
      </c>
      <c r="B3675" t="s">
        <v>7946</v>
      </c>
      <c r="C3675" t="s">
        <v>7913</v>
      </c>
      <c r="D3675" t="s">
        <v>7934</v>
      </c>
      <c r="E3675" s="1">
        <v>45154</v>
      </c>
      <c r="F3675" s="6">
        <v>7434</v>
      </c>
      <c r="G3675">
        <v>438</v>
      </c>
      <c r="H3675" t="s">
        <v>3</v>
      </c>
      <c r="I3675">
        <f>IF(shipments[[#This Row],[Boxes]]&gt;0,shipments[[#This Row],[Amount]]/shipments[[#This Row],[Boxes]],"NA")</f>
        <v>16.972602739726028</v>
      </c>
      <c r="J3675" t="str">
        <f>IF(shipments[[#This Row],[Order_Status]] = "Delivered","Yes","No")</f>
        <v>Yes</v>
      </c>
      <c r="K3675" t="str">
        <f>TEXT(shipments[[#This Row],[Shipdate]],"MMMM")</f>
        <v>August</v>
      </c>
      <c r="L3675">
        <f>YEAR(shipments[[#This Row],[Shipdate]])</f>
        <v>2023</v>
      </c>
    </row>
    <row r="3676" spans="1:12" x14ac:dyDescent="0.3">
      <c r="A3676" t="s">
        <v>3680</v>
      </c>
      <c r="B3676" t="s">
        <v>7946</v>
      </c>
      <c r="C3676" t="s">
        <v>7913</v>
      </c>
      <c r="D3676" t="s">
        <v>7939</v>
      </c>
      <c r="E3676" s="1">
        <v>45254</v>
      </c>
      <c r="F3676" s="6">
        <v>7179.75</v>
      </c>
      <c r="G3676">
        <v>423</v>
      </c>
      <c r="H3676" t="s">
        <v>3</v>
      </c>
      <c r="I3676">
        <f>IF(shipments[[#This Row],[Boxes]]&gt;0,shipments[[#This Row],[Amount]]/shipments[[#This Row],[Boxes]],"NA")</f>
        <v>16.973404255319149</v>
      </c>
      <c r="J3676" t="str">
        <f>IF(shipments[[#This Row],[Order_Status]] = "Delivered","Yes","No")</f>
        <v>Yes</v>
      </c>
      <c r="K3676" t="str">
        <f>TEXT(shipments[[#This Row],[Shipdate]],"MMMM")</f>
        <v>November</v>
      </c>
      <c r="L3676">
        <f>YEAR(shipments[[#This Row],[Shipdate]])</f>
        <v>2023</v>
      </c>
    </row>
    <row r="3677" spans="1:12" x14ac:dyDescent="0.3">
      <c r="A3677" t="s">
        <v>3681</v>
      </c>
      <c r="B3677" t="s">
        <v>7946</v>
      </c>
      <c r="C3677" t="s">
        <v>7915</v>
      </c>
      <c r="D3677" t="s">
        <v>7938</v>
      </c>
      <c r="E3677" s="1">
        <v>45378</v>
      </c>
      <c r="F3677" s="6">
        <v>3496.5</v>
      </c>
      <c r="G3677">
        <v>438</v>
      </c>
      <c r="H3677" t="s">
        <v>3</v>
      </c>
      <c r="I3677">
        <f>IF(shipments[[#This Row],[Boxes]]&gt;0,shipments[[#This Row],[Amount]]/shipments[[#This Row],[Boxes]],"NA")</f>
        <v>7.9828767123287667</v>
      </c>
      <c r="J3677" t="str">
        <f>IF(shipments[[#This Row],[Order_Status]] = "Delivered","Yes","No")</f>
        <v>Yes</v>
      </c>
      <c r="K3677" t="str">
        <f>TEXT(shipments[[#This Row],[Shipdate]],"MMMM")</f>
        <v>March</v>
      </c>
      <c r="L3677">
        <f>YEAR(shipments[[#This Row],[Shipdate]])</f>
        <v>2024</v>
      </c>
    </row>
    <row r="3678" spans="1:12" x14ac:dyDescent="0.3">
      <c r="A3678" s="21" t="s">
        <v>3682</v>
      </c>
      <c r="B3678" s="21" t="s">
        <v>7946</v>
      </c>
      <c r="C3678" s="21" t="s">
        <v>7915</v>
      </c>
      <c r="D3678" s="21" t="s">
        <v>7939</v>
      </c>
      <c r="E3678" s="22">
        <v>45476</v>
      </c>
      <c r="F3678" s="23">
        <v>8093.25</v>
      </c>
      <c r="G3678" s="21">
        <v>1157</v>
      </c>
      <c r="H3678" s="21" t="s">
        <v>9</v>
      </c>
      <c r="I3678" s="21">
        <f>IF(shipments[[#This Row],[Boxes]]&gt;0,shipments[[#This Row],[Amount]]/shipments[[#This Row],[Boxes]],"NA")</f>
        <v>6.9950302506482283</v>
      </c>
      <c r="J3678" s="21" t="str">
        <f>IF(shipments[[#This Row],[Order_Status]] = "Delivered","Yes","No")</f>
        <v>No</v>
      </c>
      <c r="K3678" s="21" t="str">
        <f>TEXT(shipments[[#This Row],[Shipdate]],"MMMM")</f>
        <v>July</v>
      </c>
      <c r="L3678" s="21">
        <f>YEAR(shipments[[#This Row],[Shipdate]])</f>
        <v>2024</v>
      </c>
    </row>
    <row r="3679" spans="1:12" x14ac:dyDescent="0.3">
      <c r="A3679" s="21" t="s">
        <v>3683</v>
      </c>
      <c r="B3679" s="21" t="s">
        <v>7946</v>
      </c>
      <c r="C3679" s="21" t="s">
        <v>7916</v>
      </c>
      <c r="D3679" s="21" t="s">
        <v>7934</v>
      </c>
      <c r="E3679" s="22">
        <v>45552</v>
      </c>
      <c r="F3679" s="23">
        <v>812.25</v>
      </c>
      <c r="G3679" s="21">
        <v>117</v>
      </c>
      <c r="H3679" s="21" t="s">
        <v>16</v>
      </c>
      <c r="I3679" s="21">
        <f>IF(shipments[[#This Row],[Boxes]]&gt;0,shipments[[#This Row],[Amount]]/shipments[[#This Row],[Boxes]],"NA")</f>
        <v>6.9423076923076925</v>
      </c>
      <c r="J3679" s="21" t="str">
        <f>IF(shipments[[#This Row],[Order_Status]] = "Delivered","Yes","No")</f>
        <v>No</v>
      </c>
      <c r="K3679" s="21" t="str">
        <f>TEXT(shipments[[#This Row],[Shipdate]],"MMMM")</f>
        <v>September</v>
      </c>
      <c r="L3679" s="21">
        <f>YEAR(shipments[[#This Row],[Shipdate]])</f>
        <v>2024</v>
      </c>
    </row>
    <row r="3680" spans="1:12" x14ac:dyDescent="0.3">
      <c r="A3680" s="21" t="s">
        <v>3684</v>
      </c>
      <c r="B3680" s="21" t="s">
        <v>7946</v>
      </c>
      <c r="C3680" s="21" t="s">
        <v>7916</v>
      </c>
      <c r="D3680" s="21" t="s">
        <v>7934</v>
      </c>
      <c r="E3680" s="22">
        <v>45565</v>
      </c>
      <c r="F3680" s="23">
        <v>231.75</v>
      </c>
      <c r="G3680" s="21">
        <v>26</v>
      </c>
      <c r="H3680" s="21" t="s">
        <v>16</v>
      </c>
      <c r="I3680" s="21">
        <f>IF(shipments[[#This Row],[Boxes]]&gt;0,shipments[[#This Row],[Amount]]/shipments[[#This Row],[Boxes]],"NA")</f>
        <v>8.9134615384615383</v>
      </c>
      <c r="J3680" s="21" t="str">
        <f>IF(shipments[[#This Row],[Order_Status]] = "Delivered","Yes","No")</f>
        <v>No</v>
      </c>
      <c r="K3680" s="21" t="str">
        <f>TEXT(shipments[[#This Row],[Shipdate]],"MMMM")</f>
        <v>September</v>
      </c>
      <c r="L3680" s="21">
        <f>YEAR(shipments[[#This Row],[Shipdate]])</f>
        <v>2024</v>
      </c>
    </row>
    <row r="3681" spans="1:12" x14ac:dyDescent="0.3">
      <c r="A3681" t="s">
        <v>3685</v>
      </c>
      <c r="B3681" t="s">
        <v>7946</v>
      </c>
      <c r="C3681" t="s">
        <v>7916</v>
      </c>
      <c r="D3681" t="s">
        <v>7935</v>
      </c>
      <c r="E3681" s="1">
        <v>45141</v>
      </c>
      <c r="F3681" s="6">
        <v>1617.75</v>
      </c>
      <c r="G3681">
        <v>203</v>
      </c>
      <c r="H3681" t="s">
        <v>3</v>
      </c>
      <c r="I3681">
        <f>IF(shipments[[#This Row],[Boxes]]&gt;0,shipments[[#This Row],[Amount]]/shipments[[#This Row],[Boxes]],"NA")</f>
        <v>7.9692118226600988</v>
      </c>
      <c r="J3681" t="str">
        <f>IF(shipments[[#This Row],[Order_Status]] = "Delivered","Yes","No")</f>
        <v>Yes</v>
      </c>
      <c r="K3681" t="str">
        <f>TEXT(shipments[[#This Row],[Shipdate]],"MMMM")</f>
        <v>August</v>
      </c>
      <c r="L3681">
        <f>YEAR(shipments[[#This Row],[Shipdate]])</f>
        <v>2023</v>
      </c>
    </row>
    <row r="3682" spans="1:12" x14ac:dyDescent="0.3">
      <c r="A3682" s="21" t="s">
        <v>3686</v>
      </c>
      <c r="B3682" s="21" t="s">
        <v>7946</v>
      </c>
      <c r="C3682" s="21" t="s">
        <v>7917</v>
      </c>
      <c r="D3682" s="21" t="s">
        <v>7934</v>
      </c>
      <c r="E3682" s="22">
        <v>45384</v>
      </c>
      <c r="F3682" s="23">
        <v>2423.25</v>
      </c>
      <c r="G3682" s="21">
        <v>87</v>
      </c>
      <c r="H3682" s="21" t="s">
        <v>25</v>
      </c>
      <c r="I3682" s="21">
        <f>IF(shipments[[#This Row],[Boxes]]&gt;0,shipments[[#This Row],[Amount]]/shipments[[#This Row],[Boxes]],"NA")</f>
        <v>27.853448275862068</v>
      </c>
      <c r="J3682" s="21" t="str">
        <f>IF(shipments[[#This Row],[Order_Status]] = "Delivered","Yes","No")</f>
        <v>No</v>
      </c>
      <c r="K3682" s="21" t="str">
        <f>TEXT(shipments[[#This Row],[Shipdate]],"MMMM")</f>
        <v>April</v>
      </c>
      <c r="L3682" s="21">
        <f>YEAR(shipments[[#This Row],[Shipdate]])</f>
        <v>2024</v>
      </c>
    </row>
    <row r="3683" spans="1:12" x14ac:dyDescent="0.3">
      <c r="A3683" t="s">
        <v>3687</v>
      </c>
      <c r="B3683" t="s">
        <v>7946</v>
      </c>
      <c r="C3683" t="s">
        <v>7917</v>
      </c>
      <c r="D3683" t="s">
        <v>7937</v>
      </c>
      <c r="E3683" s="1">
        <v>45078</v>
      </c>
      <c r="F3683" s="6">
        <v>7589.25</v>
      </c>
      <c r="G3683">
        <v>304</v>
      </c>
      <c r="H3683" t="s">
        <v>3</v>
      </c>
      <c r="I3683">
        <f>IF(shipments[[#This Row],[Boxes]]&gt;0,shipments[[#This Row],[Amount]]/shipments[[#This Row],[Boxes]],"NA")</f>
        <v>24.964638157894736</v>
      </c>
      <c r="J3683" t="str">
        <f>IF(shipments[[#This Row],[Order_Status]] = "Delivered","Yes","No")</f>
        <v>Yes</v>
      </c>
      <c r="K3683" t="str">
        <f>TEXT(shipments[[#This Row],[Shipdate]],"MMMM")</f>
        <v>June</v>
      </c>
      <c r="L3683">
        <f>YEAR(shipments[[#This Row],[Shipdate]])</f>
        <v>2023</v>
      </c>
    </row>
    <row r="3684" spans="1:12" x14ac:dyDescent="0.3">
      <c r="A3684" s="21" t="s">
        <v>3688</v>
      </c>
      <c r="B3684" s="21" t="s">
        <v>7946</v>
      </c>
      <c r="C3684" s="21" t="s">
        <v>7918</v>
      </c>
      <c r="D3684" s="21" t="s">
        <v>7935</v>
      </c>
      <c r="E3684" s="22">
        <v>45540</v>
      </c>
      <c r="F3684" s="23">
        <v>5442.75</v>
      </c>
      <c r="G3684" s="21">
        <v>195</v>
      </c>
      <c r="H3684" s="21" t="s">
        <v>16</v>
      </c>
      <c r="I3684" s="21">
        <f>IF(shipments[[#This Row],[Boxes]]&gt;0,shipments[[#This Row],[Amount]]/shipments[[#This Row],[Boxes]],"NA")</f>
        <v>27.911538461538463</v>
      </c>
      <c r="J3684" s="21" t="str">
        <f>IF(shipments[[#This Row],[Order_Status]] = "Delivered","Yes","No")</f>
        <v>No</v>
      </c>
      <c r="K3684" s="21" t="str">
        <f>TEXT(shipments[[#This Row],[Shipdate]],"MMMM")</f>
        <v>September</v>
      </c>
      <c r="L3684" s="21">
        <f>YEAR(shipments[[#This Row],[Shipdate]])</f>
        <v>2024</v>
      </c>
    </row>
    <row r="3685" spans="1:12" x14ac:dyDescent="0.3">
      <c r="A3685" s="21" t="s">
        <v>3689</v>
      </c>
      <c r="B3685" s="21" t="s">
        <v>7946</v>
      </c>
      <c r="C3685" s="21" t="s">
        <v>7918</v>
      </c>
      <c r="D3685" s="21" t="s">
        <v>7939</v>
      </c>
      <c r="E3685" s="22">
        <v>45483</v>
      </c>
      <c r="F3685" s="23">
        <v>5427</v>
      </c>
      <c r="G3685" s="21">
        <v>194</v>
      </c>
      <c r="H3685" s="21" t="s">
        <v>9</v>
      </c>
      <c r="I3685" s="21">
        <f>IF(shipments[[#This Row],[Boxes]]&gt;0,shipments[[#This Row],[Amount]]/shipments[[#This Row],[Boxes]],"NA")</f>
        <v>27.97422680412371</v>
      </c>
      <c r="J3685" s="21" t="str">
        <f>IF(shipments[[#This Row],[Order_Status]] = "Delivered","Yes","No")</f>
        <v>No</v>
      </c>
      <c r="K3685" s="21" t="str">
        <f>TEXT(shipments[[#This Row],[Shipdate]],"MMMM")</f>
        <v>July</v>
      </c>
      <c r="L3685" s="21">
        <f>YEAR(shipments[[#This Row],[Shipdate]])</f>
        <v>2024</v>
      </c>
    </row>
    <row r="3686" spans="1:12" x14ac:dyDescent="0.3">
      <c r="A3686" t="s">
        <v>3690</v>
      </c>
      <c r="B3686" t="s">
        <v>7946</v>
      </c>
      <c r="C3686" t="s">
        <v>7919</v>
      </c>
      <c r="D3686" t="s">
        <v>7934</v>
      </c>
      <c r="E3686" s="1">
        <v>45345</v>
      </c>
      <c r="F3686" s="6">
        <v>6747.75</v>
      </c>
      <c r="G3686">
        <v>338</v>
      </c>
      <c r="H3686" t="s">
        <v>3</v>
      </c>
      <c r="I3686">
        <f>IF(shipments[[#This Row],[Boxes]]&gt;0,shipments[[#This Row],[Amount]]/shipments[[#This Row],[Boxes]],"NA")</f>
        <v>19.963757396449704</v>
      </c>
      <c r="J3686" t="str">
        <f>IF(shipments[[#This Row],[Order_Status]] = "Delivered","Yes","No")</f>
        <v>Yes</v>
      </c>
      <c r="K3686" t="str">
        <f>TEXT(shipments[[#This Row],[Shipdate]],"MMMM")</f>
        <v>February</v>
      </c>
      <c r="L3686">
        <f>YEAR(shipments[[#This Row],[Shipdate]])</f>
        <v>2024</v>
      </c>
    </row>
    <row r="3687" spans="1:12" x14ac:dyDescent="0.3">
      <c r="A3687" t="s">
        <v>3691</v>
      </c>
      <c r="B3687" t="s">
        <v>7946</v>
      </c>
      <c r="C3687" t="s">
        <v>7919</v>
      </c>
      <c r="D3687" t="s">
        <v>7934</v>
      </c>
      <c r="E3687" s="1">
        <v>45345</v>
      </c>
      <c r="F3687" s="6">
        <v>11850.75</v>
      </c>
      <c r="G3687">
        <v>565</v>
      </c>
      <c r="H3687" t="s">
        <v>3</v>
      </c>
      <c r="I3687">
        <f>IF(shipments[[#This Row],[Boxes]]&gt;0,shipments[[#This Row],[Amount]]/shipments[[#This Row],[Boxes]],"NA")</f>
        <v>20.974778761061948</v>
      </c>
      <c r="J3687" t="str">
        <f>IF(shipments[[#This Row],[Order_Status]] = "Delivered","Yes","No")</f>
        <v>Yes</v>
      </c>
      <c r="K3687" t="str">
        <f>TEXT(shipments[[#This Row],[Shipdate]],"MMMM")</f>
        <v>February</v>
      </c>
      <c r="L3687">
        <f>YEAR(shipments[[#This Row],[Shipdate]])</f>
        <v>2024</v>
      </c>
    </row>
    <row r="3688" spans="1:12" x14ac:dyDescent="0.3">
      <c r="A3688" t="s">
        <v>3692</v>
      </c>
      <c r="B3688" t="s">
        <v>7946</v>
      </c>
      <c r="C3688" t="s">
        <v>7921</v>
      </c>
      <c r="D3688" t="s">
        <v>7938</v>
      </c>
      <c r="E3688" s="1">
        <v>45000</v>
      </c>
      <c r="F3688" s="6">
        <v>585</v>
      </c>
      <c r="G3688">
        <v>45</v>
      </c>
      <c r="H3688" t="s">
        <v>3</v>
      </c>
      <c r="I3688">
        <f>IF(shipments[[#This Row],[Boxes]]&gt;0,shipments[[#This Row],[Amount]]/shipments[[#This Row],[Boxes]],"NA")</f>
        <v>13</v>
      </c>
      <c r="J3688" t="str">
        <f>IF(shipments[[#This Row],[Order_Status]] = "Delivered","Yes","No")</f>
        <v>Yes</v>
      </c>
      <c r="K3688" t="str">
        <f>TEXT(shipments[[#This Row],[Shipdate]],"MMMM")</f>
        <v>March</v>
      </c>
      <c r="L3688">
        <f>YEAR(shipments[[#This Row],[Shipdate]])</f>
        <v>2023</v>
      </c>
    </row>
    <row r="3689" spans="1:12" x14ac:dyDescent="0.3">
      <c r="A3689" t="s">
        <v>3693</v>
      </c>
      <c r="B3689" t="s">
        <v>7946</v>
      </c>
      <c r="C3689" t="s">
        <v>7921</v>
      </c>
      <c r="D3689" t="s">
        <v>7935</v>
      </c>
      <c r="E3689" s="1">
        <v>45079</v>
      </c>
      <c r="F3689" s="6">
        <v>7481.25</v>
      </c>
      <c r="G3689">
        <v>535</v>
      </c>
      <c r="H3689" t="s">
        <v>3</v>
      </c>
      <c r="I3689">
        <f>IF(shipments[[#This Row],[Boxes]]&gt;0,shipments[[#This Row],[Amount]]/shipments[[#This Row],[Boxes]],"NA")</f>
        <v>13.983644859813085</v>
      </c>
      <c r="J3689" t="str">
        <f>IF(shipments[[#This Row],[Order_Status]] = "Delivered","Yes","No")</f>
        <v>Yes</v>
      </c>
      <c r="K3689" t="str">
        <f>TEXT(shipments[[#This Row],[Shipdate]],"MMMM")</f>
        <v>June</v>
      </c>
      <c r="L3689">
        <f>YEAR(shipments[[#This Row],[Shipdate]])</f>
        <v>2023</v>
      </c>
    </row>
    <row r="3690" spans="1:12" x14ac:dyDescent="0.3">
      <c r="A3690" t="s">
        <v>3694</v>
      </c>
      <c r="B3690" t="s">
        <v>7946</v>
      </c>
      <c r="C3690" t="s">
        <v>7923</v>
      </c>
      <c r="D3690" t="s">
        <v>7935</v>
      </c>
      <c r="E3690" s="1">
        <v>45287</v>
      </c>
      <c r="F3690" s="6">
        <v>2704.5</v>
      </c>
      <c r="G3690">
        <v>181</v>
      </c>
      <c r="H3690" t="s">
        <v>3</v>
      </c>
      <c r="I3690">
        <f>IF(shipments[[#This Row],[Boxes]]&gt;0,shipments[[#This Row],[Amount]]/shipments[[#This Row],[Boxes]],"NA")</f>
        <v>14.941988950276244</v>
      </c>
      <c r="J3690" t="str">
        <f>IF(shipments[[#This Row],[Order_Status]] = "Delivered","Yes","No")</f>
        <v>Yes</v>
      </c>
      <c r="K3690" t="str">
        <f>TEXT(shipments[[#This Row],[Shipdate]],"MMMM")</f>
        <v>December</v>
      </c>
      <c r="L3690">
        <f>YEAR(shipments[[#This Row],[Shipdate]])</f>
        <v>2023</v>
      </c>
    </row>
    <row r="3691" spans="1:12" x14ac:dyDescent="0.3">
      <c r="A3691" t="s">
        <v>3695</v>
      </c>
      <c r="B3691" t="s">
        <v>7946</v>
      </c>
      <c r="C3691" t="s">
        <v>7923</v>
      </c>
      <c r="D3691" t="s">
        <v>7934</v>
      </c>
      <c r="E3691" s="1">
        <v>45302</v>
      </c>
      <c r="F3691" s="6">
        <v>4542.75</v>
      </c>
      <c r="G3691">
        <v>350</v>
      </c>
      <c r="H3691" t="s">
        <v>3</v>
      </c>
      <c r="I3691">
        <f>IF(shipments[[#This Row],[Boxes]]&gt;0,shipments[[#This Row],[Amount]]/shipments[[#This Row],[Boxes]],"NA")</f>
        <v>12.979285714285714</v>
      </c>
      <c r="J3691" t="str">
        <f>IF(shipments[[#This Row],[Order_Status]] = "Delivered","Yes","No")</f>
        <v>Yes</v>
      </c>
      <c r="K3691" t="str">
        <f>TEXT(shipments[[#This Row],[Shipdate]],"MMMM")</f>
        <v>January</v>
      </c>
      <c r="L3691">
        <f>YEAR(shipments[[#This Row],[Shipdate]])</f>
        <v>2024</v>
      </c>
    </row>
    <row r="3692" spans="1:12" x14ac:dyDescent="0.3">
      <c r="A3692" t="s">
        <v>3696</v>
      </c>
      <c r="B3692" t="s">
        <v>7946</v>
      </c>
      <c r="C3692" t="s">
        <v>7923</v>
      </c>
      <c r="D3692" t="s">
        <v>7934</v>
      </c>
      <c r="E3692" s="1">
        <v>45079</v>
      </c>
      <c r="F3692" s="6">
        <v>4344.75</v>
      </c>
      <c r="G3692">
        <v>311</v>
      </c>
      <c r="H3692" t="s">
        <v>3</v>
      </c>
      <c r="I3692">
        <f>IF(shipments[[#This Row],[Boxes]]&gt;0,shipments[[#This Row],[Amount]]/shipments[[#This Row],[Boxes]],"NA")</f>
        <v>13.970257234726688</v>
      </c>
      <c r="J3692" t="str">
        <f>IF(shipments[[#This Row],[Order_Status]] = "Delivered","Yes","No")</f>
        <v>Yes</v>
      </c>
      <c r="K3692" t="str">
        <f>TEXT(shipments[[#This Row],[Shipdate]],"MMMM")</f>
        <v>June</v>
      </c>
      <c r="L3692">
        <f>YEAR(shipments[[#This Row],[Shipdate]])</f>
        <v>2023</v>
      </c>
    </row>
    <row r="3693" spans="1:12" x14ac:dyDescent="0.3">
      <c r="A3693" t="s">
        <v>3697</v>
      </c>
      <c r="B3693" t="s">
        <v>7946</v>
      </c>
      <c r="C3693" t="s">
        <v>7923</v>
      </c>
      <c r="D3693" t="s">
        <v>7939</v>
      </c>
      <c r="E3693" s="1">
        <v>45265</v>
      </c>
      <c r="F3693" s="6">
        <v>4153.5</v>
      </c>
      <c r="G3693">
        <v>277</v>
      </c>
      <c r="H3693" t="s">
        <v>3</v>
      </c>
      <c r="I3693">
        <f>IF(shipments[[#This Row],[Boxes]]&gt;0,shipments[[#This Row],[Amount]]/shipments[[#This Row],[Boxes]],"NA")</f>
        <v>14.994584837545126</v>
      </c>
      <c r="J3693" t="str">
        <f>IF(shipments[[#This Row],[Order_Status]] = "Delivered","Yes","No")</f>
        <v>Yes</v>
      </c>
      <c r="K3693" t="str">
        <f>TEXT(shipments[[#This Row],[Shipdate]],"MMMM")</f>
        <v>December</v>
      </c>
      <c r="L3693">
        <f>YEAR(shipments[[#This Row],[Shipdate]])</f>
        <v>2023</v>
      </c>
    </row>
    <row r="3694" spans="1:12" x14ac:dyDescent="0.3">
      <c r="A3694" s="21" t="s">
        <v>3698</v>
      </c>
      <c r="B3694" s="21" t="s">
        <v>7946</v>
      </c>
      <c r="C3694" s="21" t="s">
        <v>7923</v>
      </c>
      <c r="D3694" s="21" t="s">
        <v>7937</v>
      </c>
      <c r="E3694" s="22">
        <v>45503</v>
      </c>
      <c r="F3694" s="23">
        <v>12496.5</v>
      </c>
      <c r="G3694" s="21">
        <v>782</v>
      </c>
      <c r="H3694" s="21" t="s">
        <v>9</v>
      </c>
      <c r="I3694" s="21">
        <f>IF(shipments[[#This Row],[Boxes]]&gt;0,shipments[[#This Row],[Amount]]/shipments[[#This Row],[Boxes]],"NA")</f>
        <v>15.980179028132993</v>
      </c>
      <c r="J3694" s="21" t="str">
        <f>IF(shipments[[#This Row],[Order_Status]] = "Delivered","Yes","No")</f>
        <v>No</v>
      </c>
      <c r="K3694" s="21" t="str">
        <f>TEXT(shipments[[#This Row],[Shipdate]],"MMMM")</f>
        <v>July</v>
      </c>
      <c r="L3694" s="21">
        <f>YEAR(shipments[[#This Row],[Shipdate]])</f>
        <v>2024</v>
      </c>
    </row>
    <row r="3695" spans="1:12" x14ac:dyDescent="0.3">
      <c r="A3695" t="s">
        <v>3699</v>
      </c>
      <c r="B3695" t="s">
        <v>7946</v>
      </c>
      <c r="C3695" t="s">
        <v>7923</v>
      </c>
      <c r="D3695" t="s">
        <v>7938</v>
      </c>
      <c r="E3695" s="1">
        <v>45280</v>
      </c>
      <c r="F3695" s="6">
        <v>3233.25</v>
      </c>
      <c r="G3695">
        <v>191</v>
      </c>
      <c r="H3695" t="s">
        <v>3</v>
      </c>
      <c r="I3695">
        <f>IF(shipments[[#This Row],[Boxes]]&gt;0,shipments[[#This Row],[Amount]]/shipments[[#This Row],[Boxes]],"NA")</f>
        <v>16.928010471204189</v>
      </c>
      <c r="J3695" t="str">
        <f>IF(shipments[[#This Row],[Order_Status]] = "Delivered","Yes","No")</f>
        <v>Yes</v>
      </c>
      <c r="K3695" t="str">
        <f>TEXT(shipments[[#This Row],[Shipdate]],"MMMM")</f>
        <v>December</v>
      </c>
      <c r="L3695">
        <f>YEAR(shipments[[#This Row],[Shipdate]])</f>
        <v>2023</v>
      </c>
    </row>
    <row r="3696" spans="1:12" x14ac:dyDescent="0.3">
      <c r="A3696" s="21" t="s">
        <v>3700</v>
      </c>
      <c r="B3696" s="21" t="s">
        <v>7946</v>
      </c>
      <c r="C3696" s="21" t="s">
        <v>7924</v>
      </c>
      <c r="D3696" s="21" t="s">
        <v>7935</v>
      </c>
      <c r="E3696" s="22">
        <v>45519</v>
      </c>
      <c r="F3696" s="23">
        <v>789.75</v>
      </c>
      <c r="G3696" s="21">
        <v>88</v>
      </c>
      <c r="H3696" s="21" t="s">
        <v>9</v>
      </c>
      <c r="I3696" s="21">
        <f>IF(shipments[[#This Row],[Boxes]]&gt;0,shipments[[#This Row],[Amount]]/shipments[[#This Row],[Boxes]],"NA")</f>
        <v>8.9744318181818183</v>
      </c>
      <c r="J3696" s="21" t="str">
        <f>IF(shipments[[#This Row],[Order_Status]] = "Delivered","Yes","No")</f>
        <v>No</v>
      </c>
      <c r="K3696" s="21" t="str">
        <f>TEXT(shipments[[#This Row],[Shipdate]],"MMMM")</f>
        <v>August</v>
      </c>
      <c r="L3696" s="21">
        <f>YEAR(shipments[[#This Row],[Shipdate]])</f>
        <v>2024</v>
      </c>
    </row>
    <row r="3697" spans="1:12" x14ac:dyDescent="0.3">
      <c r="A3697" t="s">
        <v>3701</v>
      </c>
      <c r="B3697" t="s">
        <v>7946</v>
      </c>
      <c r="C3697" t="s">
        <v>7924</v>
      </c>
      <c r="D3697" t="s">
        <v>7937</v>
      </c>
      <c r="E3697" s="1">
        <v>45341</v>
      </c>
      <c r="F3697" s="6">
        <v>1561.5</v>
      </c>
      <c r="G3697">
        <v>261</v>
      </c>
      <c r="H3697" t="s">
        <v>3</v>
      </c>
      <c r="I3697">
        <f>IF(shipments[[#This Row],[Boxes]]&gt;0,shipments[[#This Row],[Amount]]/shipments[[#This Row],[Boxes]],"NA")</f>
        <v>5.9827586206896548</v>
      </c>
      <c r="J3697" t="str">
        <f>IF(shipments[[#This Row],[Order_Status]] = "Delivered","Yes","No")</f>
        <v>Yes</v>
      </c>
      <c r="K3697" t="str">
        <f>TEXT(shipments[[#This Row],[Shipdate]],"MMMM")</f>
        <v>February</v>
      </c>
      <c r="L3697">
        <f>YEAR(shipments[[#This Row],[Shipdate]])</f>
        <v>2024</v>
      </c>
    </row>
    <row r="3698" spans="1:12" x14ac:dyDescent="0.3">
      <c r="A3698" t="s">
        <v>3702</v>
      </c>
      <c r="B3698" t="s">
        <v>7946</v>
      </c>
      <c r="C3698" t="s">
        <v>7924</v>
      </c>
      <c r="D3698" t="s">
        <v>7936</v>
      </c>
      <c r="E3698" s="1">
        <v>45272</v>
      </c>
      <c r="F3698" s="6">
        <v>9564.75</v>
      </c>
      <c r="G3698">
        <v>1367</v>
      </c>
      <c r="H3698" t="s">
        <v>3</v>
      </c>
      <c r="I3698">
        <f>IF(shipments[[#This Row],[Boxes]]&gt;0,shipments[[#This Row],[Amount]]/shipments[[#This Row],[Boxes]],"NA")</f>
        <v>6.9968910021945865</v>
      </c>
      <c r="J3698" t="str">
        <f>IF(shipments[[#This Row],[Order_Status]] = "Delivered","Yes","No")</f>
        <v>Yes</v>
      </c>
      <c r="K3698" t="str">
        <f>TEXT(shipments[[#This Row],[Shipdate]],"MMMM")</f>
        <v>December</v>
      </c>
      <c r="L3698">
        <f>YEAR(shipments[[#This Row],[Shipdate]])</f>
        <v>2023</v>
      </c>
    </row>
    <row r="3699" spans="1:12" x14ac:dyDescent="0.3">
      <c r="A3699" t="s">
        <v>3703</v>
      </c>
      <c r="B3699" t="s">
        <v>7946</v>
      </c>
      <c r="C3699" t="s">
        <v>7924</v>
      </c>
      <c r="D3699" t="s">
        <v>7938</v>
      </c>
      <c r="E3699" s="1">
        <v>45323</v>
      </c>
      <c r="F3699" s="6">
        <v>2011.5</v>
      </c>
      <c r="G3699">
        <v>336</v>
      </c>
      <c r="H3699" t="s">
        <v>3</v>
      </c>
      <c r="I3699">
        <f>IF(shipments[[#This Row],[Boxes]]&gt;0,shipments[[#This Row],[Amount]]/shipments[[#This Row],[Boxes]],"NA")</f>
        <v>5.9866071428571432</v>
      </c>
      <c r="J3699" t="str">
        <f>IF(shipments[[#This Row],[Order_Status]] = "Delivered","Yes","No")</f>
        <v>Yes</v>
      </c>
      <c r="K3699" t="str">
        <f>TEXT(shipments[[#This Row],[Shipdate]],"MMMM")</f>
        <v>February</v>
      </c>
      <c r="L3699">
        <f>YEAR(shipments[[#This Row],[Shipdate]])</f>
        <v>2024</v>
      </c>
    </row>
    <row r="3700" spans="1:12" x14ac:dyDescent="0.3">
      <c r="A3700" t="s">
        <v>3704</v>
      </c>
      <c r="B3700" t="s">
        <v>7946</v>
      </c>
      <c r="C3700" t="s">
        <v>7924</v>
      </c>
      <c r="D3700" t="s">
        <v>7934</v>
      </c>
      <c r="E3700" s="1">
        <v>45387</v>
      </c>
      <c r="F3700" s="6">
        <v>726.75</v>
      </c>
      <c r="G3700">
        <v>91</v>
      </c>
      <c r="H3700" t="s">
        <v>3</v>
      </c>
      <c r="I3700">
        <f>IF(shipments[[#This Row],[Boxes]]&gt;0,shipments[[#This Row],[Amount]]/shipments[[#This Row],[Boxes]],"NA")</f>
        <v>7.9862637362637363</v>
      </c>
      <c r="J3700" t="str">
        <f>IF(shipments[[#This Row],[Order_Status]] = "Delivered","Yes","No")</f>
        <v>Yes</v>
      </c>
      <c r="K3700" t="str">
        <f>TEXT(shipments[[#This Row],[Shipdate]],"MMMM")</f>
        <v>April</v>
      </c>
      <c r="L3700">
        <f>YEAR(shipments[[#This Row],[Shipdate]])</f>
        <v>2024</v>
      </c>
    </row>
    <row r="3701" spans="1:12" x14ac:dyDescent="0.3">
      <c r="A3701" s="21" t="s">
        <v>3705</v>
      </c>
      <c r="B3701" s="21" t="s">
        <v>7946</v>
      </c>
      <c r="C3701" s="21" t="s">
        <v>7924</v>
      </c>
      <c r="D3701" s="21" t="s">
        <v>7939</v>
      </c>
      <c r="E3701" s="22">
        <v>45051</v>
      </c>
      <c r="F3701" s="23">
        <v>8907.75</v>
      </c>
      <c r="G3701" s="21">
        <v>1273</v>
      </c>
      <c r="H3701" s="21" t="s">
        <v>25</v>
      </c>
      <c r="I3701" s="21">
        <f>IF(shipments[[#This Row],[Boxes]]&gt;0,shipments[[#This Row],[Amount]]/shipments[[#This Row],[Boxes]],"NA")</f>
        <v>6.9974469756480753</v>
      </c>
      <c r="J3701" s="21" t="str">
        <f>IF(shipments[[#This Row],[Order_Status]] = "Delivered","Yes","No")</f>
        <v>No</v>
      </c>
      <c r="K3701" s="21" t="str">
        <f>TEXT(shipments[[#This Row],[Shipdate]],"MMMM")</f>
        <v>May</v>
      </c>
      <c r="L3701" s="21">
        <f>YEAR(shipments[[#This Row],[Shipdate]])</f>
        <v>2023</v>
      </c>
    </row>
    <row r="3702" spans="1:12" x14ac:dyDescent="0.3">
      <c r="A3702" t="s">
        <v>3706</v>
      </c>
      <c r="B3702" t="s">
        <v>7946</v>
      </c>
      <c r="C3702" t="s">
        <v>7927</v>
      </c>
      <c r="D3702" t="s">
        <v>7937</v>
      </c>
      <c r="E3702" s="1">
        <v>45069</v>
      </c>
      <c r="F3702" s="6">
        <v>12080.25</v>
      </c>
      <c r="G3702">
        <v>756</v>
      </c>
      <c r="H3702" t="s">
        <v>3</v>
      </c>
      <c r="I3702">
        <f>IF(shipments[[#This Row],[Boxes]]&gt;0,shipments[[#This Row],[Amount]]/shipments[[#This Row],[Boxes]],"NA")</f>
        <v>15.979166666666666</v>
      </c>
      <c r="J3702" t="str">
        <f>IF(shipments[[#This Row],[Order_Status]] = "Delivered","Yes","No")</f>
        <v>Yes</v>
      </c>
      <c r="K3702" t="str">
        <f>TEXT(shipments[[#This Row],[Shipdate]],"MMMM")</f>
        <v>May</v>
      </c>
      <c r="L3702">
        <f>YEAR(shipments[[#This Row],[Shipdate]])</f>
        <v>2023</v>
      </c>
    </row>
    <row r="3703" spans="1:12" x14ac:dyDescent="0.3">
      <c r="A3703" s="21" t="s">
        <v>3707</v>
      </c>
      <c r="B3703" s="21" t="s">
        <v>7946</v>
      </c>
      <c r="C3703" s="21" t="s">
        <v>7927</v>
      </c>
      <c r="D3703" s="21" t="s">
        <v>7937</v>
      </c>
      <c r="E3703" s="22">
        <v>45096</v>
      </c>
      <c r="F3703" s="23">
        <v>8365.5</v>
      </c>
      <c r="G3703" s="21">
        <v>465</v>
      </c>
      <c r="H3703" s="21" t="s">
        <v>25</v>
      </c>
      <c r="I3703" s="21">
        <f>IF(shipments[[#This Row],[Boxes]]&gt;0,shipments[[#This Row],[Amount]]/shipments[[#This Row],[Boxes]],"NA")</f>
        <v>17.990322580645163</v>
      </c>
      <c r="J3703" s="21" t="str">
        <f>IF(shipments[[#This Row],[Order_Status]] = "Delivered","Yes","No")</f>
        <v>No</v>
      </c>
      <c r="K3703" s="21" t="str">
        <f>TEXT(shipments[[#This Row],[Shipdate]],"MMMM")</f>
        <v>June</v>
      </c>
      <c r="L3703" s="21">
        <f>YEAR(shipments[[#This Row],[Shipdate]])</f>
        <v>2023</v>
      </c>
    </row>
    <row r="3704" spans="1:12" x14ac:dyDescent="0.3">
      <c r="A3704" t="s">
        <v>3708</v>
      </c>
      <c r="B3704" t="s">
        <v>7946</v>
      </c>
      <c r="C3704" t="s">
        <v>7927</v>
      </c>
      <c r="D3704" t="s">
        <v>7939</v>
      </c>
      <c r="E3704" s="1">
        <v>45470</v>
      </c>
      <c r="F3704" s="6">
        <v>7800.75</v>
      </c>
      <c r="G3704">
        <v>558</v>
      </c>
      <c r="H3704" t="s">
        <v>3</v>
      </c>
      <c r="I3704">
        <f>IF(shipments[[#This Row],[Boxes]]&gt;0,shipments[[#This Row],[Amount]]/shipments[[#This Row],[Boxes]],"NA")</f>
        <v>13.97983870967742</v>
      </c>
      <c r="J3704" t="str">
        <f>IF(shipments[[#This Row],[Order_Status]] = "Delivered","Yes","No")</f>
        <v>Yes</v>
      </c>
      <c r="K3704" t="str">
        <f>TEXT(shipments[[#This Row],[Shipdate]],"MMMM")</f>
        <v>June</v>
      </c>
      <c r="L3704">
        <f>YEAR(shipments[[#This Row],[Shipdate]])</f>
        <v>2024</v>
      </c>
    </row>
    <row r="3705" spans="1:12" x14ac:dyDescent="0.3">
      <c r="A3705" t="s">
        <v>3709</v>
      </c>
      <c r="B3705" t="s">
        <v>7946</v>
      </c>
      <c r="C3705" t="s">
        <v>7927</v>
      </c>
      <c r="D3705" t="s">
        <v>7934</v>
      </c>
      <c r="E3705" s="1">
        <v>44953</v>
      </c>
      <c r="F3705" s="6">
        <v>5112</v>
      </c>
      <c r="G3705">
        <v>341</v>
      </c>
      <c r="H3705" t="s">
        <v>3</v>
      </c>
      <c r="I3705">
        <f>IF(shipments[[#This Row],[Boxes]]&gt;0,shipments[[#This Row],[Amount]]/shipments[[#This Row],[Boxes]],"NA")</f>
        <v>14.991202346041055</v>
      </c>
      <c r="J3705" t="str">
        <f>IF(shipments[[#This Row],[Order_Status]] = "Delivered","Yes","No")</f>
        <v>Yes</v>
      </c>
      <c r="K3705" t="str">
        <f>TEXT(shipments[[#This Row],[Shipdate]],"MMMM")</f>
        <v>January</v>
      </c>
      <c r="L3705">
        <f>YEAR(shipments[[#This Row],[Shipdate]])</f>
        <v>2023</v>
      </c>
    </row>
    <row r="3706" spans="1:12" x14ac:dyDescent="0.3">
      <c r="A3706" t="s">
        <v>3710</v>
      </c>
      <c r="B3706" t="s">
        <v>7946</v>
      </c>
      <c r="C3706" t="s">
        <v>7927</v>
      </c>
      <c r="D3706" t="s">
        <v>7937</v>
      </c>
      <c r="E3706" s="1">
        <v>44967</v>
      </c>
      <c r="F3706" s="6">
        <v>220.5</v>
      </c>
      <c r="G3706">
        <v>13</v>
      </c>
      <c r="H3706" t="s">
        <v>3</v>
      </c>
      <c r="I3706">
        <f>IF(shipments[[#This Row],[Boxes]]&gt;0,shipments[[#This Row],[Amount]]/shipments[[#This Row],[Boxes]],"NA")</f>
        <v>16.96153846153846</v>
      </c>
      <c r="J3706" t="str">
        <f>IF(shipments[[#This Row],[Order_Status]] = "Delivered","Yes","No")</f>
        <v>Yes</v>
      </c>
      <c r="K3706" t="str">
        <f>TEXT(shipments[[#This Row],[Shipdate]],"MMMM")</f>
        <v>February</v>
      </c>
      <c r="L3706">
        <f>YEAR(shipments[[#This Row],[Shipdate]])</f>
        <v>2023</v>
      </c>
    </row>
    <row r="3707" spans="1:12" x14ac:dyDescent="0.3">
      <c r="A3707" t="s">
        <v>3711</v>
      </c>
      <c r="B3707" t="s">
        <v>7946</v>
      </c>
      <c r="C3707" t="s">
        <v>7927</v>
      </c>
      <c r="D3707" t="s">
        <v>7938</v>
      </c>
      <c r="E3707" s="1">
        <v>44945</v>
      </c>
      <c r="F3707" s="6">
        <v>18488.25</v>
      </c>
      <c r="G3707">
        <v>1088</v>
      </c>
      <c r="H3707" t="s">
        <v>3</v>
      </c>
      <c r="I3707">
        <f>IF(shipments[[#This Row],[Boxes]]&gt;0,shipments[[#This Row],[Amount]]/shipments[[#This Row],[Boxes]],"NA")</f>
        <v>16.992876838235293</v>
      </c>
      <c r="J3707" t="str">
        <f>IF(shipments[[#This Row],[Order_Status]] = "Delivered","Yes","No")</f>
        <v>Yes</v>
      </c>
      <c r="K3707" t="str">
        <f>TEXT(shipments[[#This Row],[Shipdate]],"MMMM")</f>
        <v>January</v>
      </c>
      <c r="L3707">
        <f>YEAR(shipments[[#This Row],[Shipdate]])</f>
        <v>2023</v>
      </c>
    </row>
    <row r="3708" spans="1:12" x14ac:dyDescent="0.3">
      <c r="A3708" t="s">
        <v>3712</v>
      </c>
      <c r="B3708" t="s">
        <v>7946</v>
      </c>
      <c r="C3708" t="s">
        <v>7927</v>
      </c>
      <c r="D3708" t="s">
        <v>7939</v>
      </c>
      <c r="E3708" s="1">
        <v>45119</v>
      </c>
      <c r="F3708" s="6">
        <v>8199</v>
      </c>
      <c r="G3708">
        <v>513</v>
      </c>
      <c r="H3708" t="s">
        <v>3</v>
      </c>
      <c r="I3708">
        <f>IF(shipments[[#This Row],[Boxes]]&gt;0,shipments[[#This Row],[Amount]]/shipments[[#This Row],[Boxes]],"NA")</f>
        <v>15.982456140350877</v>
      </c>
      <c r="J3708" t="str">
        <f>IF(shipments[[#This Row],[Order_Status]] = "Delivered","Yes","No")</f>
        <v>Yes</v>
      </c>
      <c r="K3708" t="str">
        <f>TEXT(shipments[[#This Row],[Shipdate]],"MMMM")</f>
        <v>July</v>
      </c>
      <c r="L3708">
        <f>YEAR(shipments[[#This Row],[Shipdate]])</f>
        <v>2023</v>
      </c>
    </row>
    <row r="3709" spans="1:12" x14ac:dyDescent="0.3">
      <c r="A3709" t="s">
        <v>3713</v>
      </c>
      <c r="B3709" t="s">
        <v>7946</v>
      </c>
      <c r="C3709" t="s">
        <v>7927</v>
      </c>
      <c r="D3709" t="s">
        <v>7936</v>
      </c>
      <c r="E3709" s="1">
        <v>45371</v>
      </c>
      <c r="F3709" s="6">
        <v>4385.25</v>
      </c>
      <c r="G3709">
        <v>293</v>
      </c>
      <c r="H3709" t="s">
        <v>3</v>
      </c>
      <c r="I3709">
        <f>IF(shipments[[#This Row],[Boxes]]&gt;0,shipments[[#This Row],[Amount]]/shipments[[#This Row],[Boxes]],"NA")</f>
        <v>14.966723549488055</v>
      </c>
      <c r="J3709" t="str">
        <f>IF(shipments[[#This Row],[Order_Status]] = "Delivered","Yes","No")</f>
        <v>Yes</v>
      </c>
      <c r="K3709" t="str">
        <f>TEXT(shipments[[#This Row],[Shipdate]],"MMMM")</f>
        <v>March</v>
      </c>
      <c r="L3709">
        <f>YEAR(shipments[[#This Row],[Shipdate]])</f>
        <v>2024</v>
      </c>
    </row>
    <row r="3710" spans="1:12" x14ac:dyDescent="0.3">
      <c r="A3710" t="s">
        <v>3714</v>
      </c>
      <c r="B3710" t="s">
        <v>7946</v>
      </c>
      <c r="C3710" t="s">
        <v>7927</v>
      </c>
      <c r="D3710" t="s">
        <v>7938</v>
      </c>
      <c r="E3710" s="1">
        <v>45225</v>
      </c>
      <c r="F3710" s="6">
        <v>6772.5</v>
      </c>
      <c r="G3710">
        <v>424</v>
      </c>
      <c r="H3710" t="s">
        <v>3</v>
      </c>
      <c r="I3710">
        <f>IF(shipments[[#This Row],[Boxes]]&gt;0,shipments[[#This Row],[Amount]]/shipments[[#This Row],[Boxes]],"NA")</f>
        <v>15.972877358490566</v>
      </c>
      <c r="J3710" t="str">
        <f>IF(shipments[[#This Row],[Order_Status]] = "Delivered","Yes","No")</f>
        <v>Yes</v>
      </c>
      <c r="K3710" t="str">
        <f>TEXT(shipments[[#This Row],[Shipdate]],"MMMM")</f>
        <v>October</v>
      </c>
      <c r="L3710">
        <f>YEAR(shipments[[#This Row],[Shipdate]])</f>
        <v>2023</v>
      </c>
    </row>
    <row r="3711" spans="1:12" x14ac:dyDescent="0.3">
      <c r="A3711" t="s">
        <v>3715</v>
      </c>
      <c r="B3711" t="s">
        <v>7946</v>
      </c>
      <c r="C3711" t="s">
        <v>7928</v>
      </c>
      <c r="D3711" t="s">
        <v>7937</v>
      </c>
      <c r="E3711" s="1">
        <v>45230</v>
      </c>
      <c r="F3711" s="6">
        <v>10127.25</v>
      </c>
      <c r="G3711">
        <v>921</v>
      </c>
      <c r="H3711" t="s">
        <v>3</v>
      </c>
      <c r="I3711">
        <f>IF(shipments[[#This Row],[Boxes]]&gt;0,shipments[[#This Row],[Amount]]/shipments[[#This Row],[Boxes]],"NA")</f>
        <v>10.995928338762216</v>
      </c>
      <c r="J3711" t="str">
        <f>IF(shipments[[#This Row],[Order_Status]] = "Delivered","Yes","No")</f>
        <v>Yes</v>
      </c>
      <c r="K3711" t="str">
        <f>TEXT(shipments[[#This Row],[Shipdate]],"MMMM")</f>
        <v>October</v>
      </c>
      <c r="L3711">
        <f>YEAR(shipments[[#This Row],[Shipdate]])</f>
        <v>2023</v>
      </c>
    </row>
    <row r="3712" spans="1:12" x14ac:dyDescent="0.3">
      <c r="A3712" t="s">
        <v>3716</v>
      </c>
      <c r="B3712" t="s">
        <v>7946</v>
      </c>
      <c r="C3712" t="s">
        <v>7928</v>
      </c>
      <c r="D3712" t="s">
        <v>7934</v>
      </c>
      <c r="E3712" s="1">
        <v>44953</v>
      </c>
      <c r="F3712" s="6">
        <v>6725.25</v>
      </c>
      <c r="G3712">
        <v>612</v>
      </c>
      <c r="H3712" t="s">
        <v>3</v>
      </c>
      <c r="I3712">
        <f>IF(shipments[[#This Row],[Boxes]]&gt;0,shipments[[#This Row],[Amount]]/shipments[[#This Row],[Boxes]],"NA")</f>
        <v>10.988970588235293</v>
      </c>
      <c r="J3712" t="str">
        <f>IF(shipments[[#This Row],[Order_Status]] = "Delivered","Yes","No")</f>
        <v>Yes</v>
      </c>
      <c r="K3712" t="str">
        <f>TEXT(shipments[[#This Row],[Shipdate]],"MMMM")</f>
        <v>January</v>
      </c>
      <c r="L3712">
        <f>YEAR(shipments[[#This Row],[Shipdate]])</f>
        <v>2023</v>
      </c>
    </row>
    <row r="3713" spans="1:12" x14ac:dyDescent="0.3">
      <c r="A3713" t="s">
        <v>3717</v>
      </c>
      <c r="B3713" t="s">
        <v>7946</v>
      </c>
      <c r="C3713" t="s">
        <v>7929</v>
      </c>
      <c r="D3713" t="s">
        <v>7939</v>
      </c>
      <c r="E3713" s="1">
        <v>45288</v>
      </c>
      <c r="F3713" s="6">
        <v>9756</v>
      </c>
      <c r="G3713">
        <v>976</v>
      </c>
      <c r="H3713" t="s">
        <v>3</v>
      </c>
      <c r="I3713">
        <f>IF(shipments[[#This Row],[Boxes]]&gt;0,shipments[[#This Row],[Amount]]/shipments[[#This Row],[Boxes]],"NA")</f>
        <v>9.9959016393442628</v>
      </c>
      <c r="J3713" t="str">
        <f>IF(shipments[[#This Row],[Order_Status]] = "Delivered","Yes","No")</f>
        <v>Yes</v>
      </c>
      <c r="K3713" t="str">
        <f>TEXT(shipments[[#This Row],[Shipdate]],"MMMM")</f>
        <v>December</v>
      </c>
      <c r="L3713">
        <f>YEAR(shipments[[#This Row],[Shipdate]])</f>
        <v>2023</v>
      </c>
    </row>
    <row r="3714" spans="1:12" x14ac:dyDescent="0.3">
      <c r="A3714" s="21" t="s">
        <v>3718</v>
      </c>
      <c r="B3714" s="21" t="s">
        <v>7946</v>
      </c>
      <c r="C3714" s="21" t="s">
        <v>7929</v>
      </c>
      <c r="D3714" s="21" t="s">
        <v>7939</v>
      </c>
      <c r="E3714" s="22">
        <v>45489</v>
      </c>
      <c r="F3714" s="23">
        <v>1269</v>
      </c>
      <c r="G3714" s="21">
        <v>141</v>
      </c>
      <c r="H3714" s="21" t="s">
        <v>9</v>
      </c>
      <c r="I3714" s="21">
        <f>IF(shipments[[#This Row],[Boxes]]&gt;0,shipments[[#This Row],[Amount]]/shipments[[#This Row],[Boxes]],"NA")</f>
        <v>9</v>
      </c>
      <c r="J3714" s="21" t="str">
        <f>IF(shipments[[#This Row],[Order_Status]] = "Delivered","Yes","No")</f>
        <v>No</v>
      </c>
      <c r="K3714" s="21" t="str">
        <f>TEXT(shipments[[#This Row],[Shipdate]],"MMMM")</f>
        <v>July</v>
      </c>
      <c r="L3714" s="21">
        <f>YEAR(shipments[[#This Row],[Shipdate]])</f>
        <v>2024</v>
      </c>
    </row>
    <row r="3715" spans="1:12" x14ac:dyDescent="0.3">
      <c r="A3715" t="s">
        <v>3719</v>
      </c>
      <c r="B3715" t="s">
        <v>7946</v>
      </c>
      <c r="C3715" t="s">
        <v>7929</v>
      </c>
      <c r="D3715" t="s">
        <v>7938</v>
      </c>
      <c r="E3715" s="1">
        <v>45288</v>
      </c>
      <c r="F3715" s="6">
        <v>11657.25</v>
      </c>
      <c r="G3715">
        <v>1166</v>
      </c>
      <c r="H3715" t="s">
        <v>3</v>
      </c>
      <c r="I3715">
        <f>IF(shipments[[#This Row],[Boxes]]&gt;0,shipments[[#This Row],[Amount]]/shipments[[#This Row],[Boxes]],"NA")</f>
        <v>9.9976415094339615</v>
      </c>
      <c r="J3715" t="str">
        <f>IF(shipments[[#This Row],[Order_Status]] = "Delivered","Yes","No")</f>
        <v>Yes</v>
      </c>
      <c r="K3715" t="str">
        <f>TEXT(shipments[[#This Row],[Shipdate]],"MMMM")</f>
        <v>December</v>
      </c>
      <c r="L3715">
        <f>YEAR(shipments[[#This Row],[Shipdate]])</f>
        <v>2023</v>
      </c>
    </row>
    <row r="3716" spans="1:12" x14ac:dyDescent="0.3">
      <c r="A3716" t="s">
        <v>3720</v>
      </c>
      <c r="B3716" t="s">
        <v>7946</v>
      </c>
      <c r="C3716" t="s">
        <v>7929</v>
      </c>
      <c r="D3716" t="s">
        <v>7939</v>
      </c>
      <c r="E3716" s="1">
        <v>45287</v>
      </c>
      <c r="F3716" s="6">
        <v>4981.5</v>
      </c>
      <c r="G3716">
        <v>499</v>
      </c>
      <c r="H3716" t="s">
        <v>3</v>
      </c>
      <c r="I3716">
        <f>IF(shipments[[#This Row],[Boxes]]&gt;0,shipments[[#This Row],[Amount]]/shipments[[#This Row],[Boxes]],"NA")</f>
        <v>9.9829659318637276</v>
      </c>
      <c r="J3716" t="str">
        <f>IF(shipments[[#This Row],[Order_Status]] = "Delivered","Yes","No")</f>
        <v>Yes</v>
      </c>
      <c r="K3716" t="str">
        <f>TEXT(shipments[[#This Row],[Shipdate]],"MMMM")</f>
        <v>December</v>
      </c>
      <c r="L3716">
        <f>YEAR(shipments[[#This Row],[Shipdate]])</f>
        <v>2023</v>
      </c>
    </row>
    <row r="3717" spans="1:12" x14ac:dyDescent="0.3">
      <c r="A3717" t="s">
        <v>3721</v>
      </c>
      <c r="B3717" t="s">
        <v>7946</v>
      </c>
      <c r="C3717" t="s">
        <v>7929</v>
      </c>
      <c r="D3717" t="s">
        <v>7934</v>
      </c>
      <c r="E3717" s="1">
        <v>45310</v>
      </c>
      <c r="F3717" s="6">
        <v>10325.25</v>
      </c>
      <c r="G3717">
        <v>939</v>
      </c>
      <c r="H3717" t="s">
        <v>3</v>
      </c>
      <c r="I3717">
        <f>IF(shipments[[#This Row],[Boxes]]&gt;0,shipments[[#This Row],[Amount]]/shipments[[#This Row],[Boxes]],"NA")</f>
        <v>10.996006389776358</v>
      </c>
      <c r="J3717" t="str">
        <f>IF(shipments[[#This Row],[Order_Status]] = "Delivered","Yes","No")</f>
        <v>Yes</v>
      </c>
      <c r="K3717" t="str">
        <f>TEXT(shipments[[#This Row],[Shipdate]],"MMMM")</f>
        <v>January</v>
      </c>
      <c r="L3717">
        <f>YEAR(shipments[[#This Row],[Shipdate]])</f>
        <v>2024</v>
      </c>
    </row>
    <row r="3718" spans="1:12" x14ac:dyDescent="0.3">
      <c r="A3718" t="s">
        <v>3722</v>
      </c>
      <c r="B3718" t="s">
        <v>7946</v>
      </c>
      <c r="C3718" t="s">
        <v>7929</v>
      </c>
      <c r="D3718" t="s">
        <v>7934</v>
      </c>
      <c r="E3718" s="1">
        <v>44929</v>
      </c>
      <c r="F3718" s="6">
        <v>16251.75</v>
      </c>
      <c r="G3718">
        <v>1478</v>
      </c>
      <c r="H3718" t="s">
        <v>3</v>
      </c>
      <c r="I3718">
        <f>IF(shipments[[#This Row],[Boxes]]&gt;0,shipments[[#This Row],[Amount]]/shipments[[#This Row],[Boxes]],"NA")</f>
        <v>10.995771312584575</v>
      </c>
      <c r="J3718" t="str">
        <f>IF(shipments[[#This Row],[Order_Status]] = "Delivered","Yes","No")</f>
        <v>Yes</v>
      </c>
      <c r="K3718" t="str">
        <f>TEXT(shipments[[#This Row],[Shipdate]],"MMMM")</f>
        <v>January</v>
      </c>
      <c r="L3718">
        <f>YEAR(shipments[[#This Row],[Shipdate]])</f>
        <v>2023</v>
      </c>
    </row>
    <row r="3719" spans="1:12" x14ac:dyDescent="0.3">
      <c r="A3719" t="s">
        <v>3723</v>
      </c>
      <c r="B3719" t="s">
        <v>7946</v>
      </c>
      <c r="C3719" t="s">
        <v>7930</v>
      </c>
      <c r="D3719" t="s">
        <v>7935</v>
      </c>
      <c r="E3719" s="1">
        <v>45253</v>
      </c>
      <c r="F3719" s="6">
        <v>3883.5</v>
      </c>
      <c r="G3719">
        <v>144</v>
      </c>
      <c r="H3719" t="s">
        <v>3</v>
      </c>
      <c r="I3719">
        <f>IF(shipments[[#This Row],[Boxes]]&gt;0,shipments[[#This Row],[Amount]]/shipments[[#This Row],[Boxes]],"NA")</f>
        <v>26.96875</v>
      </c>
      <c r="J3719" t="str">
        <f>IF(shipments[[#This Row],[Order_Status]] = "Delivered","Yes","No")</f>
        <v>Yes</v>
      </c>
      <c r="K3719" t="str">
        <f>TEXT(shipments[[#This Row],[Shipdate]],"MMMM")</f>
        <v>November</v>
      </c>
      <c r="L3719">
        <f>YEAR(shipments[[#This Row],[Shipdate]])</f>
        <v>2023</v>
      </c>
    </row>
    <row r="3720" spans="1:12" x14ac:dyDescent="0.3">
      <c r="A3720" t="s">
        <v>3724</v>
      </c>
      <c r="B3720" t="s">
        <v>7946</v>
      </c>
      <c r="C3720" t="s">
        <v>7932</v>
      </c>
      <c r="D3720" t="s">
        <v>7939</v>
      </c>
      <c r="E3720" s="1">
        <v>45377</v>
      </c>
      <c r="F3720" s="6">
        <v>4236.75</v>
      </c>
      <c r="G3720">
        <v>424</v>
      </c>
      <c r="H3720" t="s">
        <v>3</v>
      </c>
      <c r="I3720">
        <f>IF(shipments[[#This Row],[Boxes]]&gt;0,shipments[[#This Row],[Amount]]/shipments[[#This Row],[Boxes]],"NA")</f>
        <v>9.9923349056603765</v>
      </c>
      <c r="J3720" t="str">
        <f>IF(shipments[[#This Row],[Order_Status]] = "Delivered","Yes","No")</f>
        <v>Yes</v>
      </c>
      <c r="K3720" t="str">
        <f>TEXT(shipments[[#This Row],[Shipdate]],"MMMM")</f>
        <v>March</v>
      </c>
      <c r="L3720">
        <f>YEAR(shipments[[#This Row],[Shipdate]])</f>
        <v>2024</v>
      </c>
    </row>
    <row r="3721" spans="1:12" x14ac:dyDescent="0.3">
      <c r="A3721" t="s">
        <v>3725</v>
      </c>
      <c r="B3721" t="s">
        <v>7946</v>
      </c>
      <c r="C3721" t="s">
        <v>7932</v>
      </c>
      <c r="D3721" t="s">
        <v>7939</v>
      </c>
      <c r="E3721" s="1">
        <v>45449</v>
      </c>
      <c r="F3721" s="6">
        <v>1435.5</v>
      </c>
      <c r="G3721">
        <v>144</v>
      </c>
      <c r="H3721" t="s">
        <v>3</v>
      </c>
      <c r="I3721">
        <f>IF(shipments[[#This Row],[Boxes]]&gt;0,shipments[[#This Row],[Amount]]/shipments[[#This Row],[Boxes]],"NA")</f>
        <v>9.96875</v>
      </c>
      <c r="J3721" t="str">
        <f>IF(shipments[[#This Row],[Order_Status]] = "Delivered","Yes","No")</f>
        <v>Yes</v>
      </c>
      <c r="K3721" t="str">
        <f>TEXT(shipments[[#This Row],[Shipdate]],"MMMM")</f>
        <v>June</v>
      </c>
      <c r="L3721">
        <f>YEAR(shipments[[#This Row],[Shipdate]])</f>
        <v>2024</v>
      </c>
    </row>
    <row r="3722" spans="1:12" x14ac:dyDescent="0.3">
      <c r="A3722" s="21" t="s">
        <v>3726</v>
      </c>
      <c r="B3722" s="21" t="s">
        <v>7946</v>
      </c>
      <c r="C3722" s="21" t="s">
        <v>7932</v>
      </c>
      <c r="D3722" s="21" t="s">
        <v>7936</v>
      </c>
      <c r="E3722" s="22">
        <v>45467</v>
      </c>
      <c r="F3722" s="23">
        <v>3593.25</v>
      </c>
      <c r="G3722" s="21">
        <v>360</v>
      </c>
      <c r="H3722" s="21" t="s">
        <v>25</v>
      </c>
      <c r="I3722" s="21">
        <f>IF(shipments[[#This Row],[Boxes]]&gt;0,shipments[[#This Row],[Amount]]/shipments[[#This Row],[Boxes]],"NA")</f>
        <v>9.9812499999999993</v>
      </c>
      <c r="J3722" s="21" t="str">
        <f>IF(shipments[[#This Row],[Order_Status]] = "Delivered","Yes","No")</f>
        <v>No</v>
      </c>
      <c r="K3722" s="21" t="str">
        <f>TEXT(shipments[[#This Row],[Shipdate]],"MMMM")</f>
        <v>June</v>
      </c>
      <c r="L3722" s="21">
        <f>YEAR(shipments[[#This Row],[Shipdate]])</f>
        <v>2024</v>
      </c>
    </row>
    <row r="3723" spans="1:12" x14ac:dyDescent="0.3">
      <c r="A3723" t="s">
        <v>3727</v>
      </c>
      <c r="B3723" t="s">
        <v>7946</v>
      </c>
      <c r="C3723" t="s">
        <v>7932</v>
      </c>
      <c r="D3723" t="s">
        <v>7937</v>
      </c>
      <c r="E3723" s="1">
        <v>44966</v>
      </c>
      <c r="F3723" s="6">
        <v>5793.75</v>
      </c>
      <c r="G3723">
        <v>527</v>
      </c>
      <c r="H3723" t="s">
        <v>3</v>
      </c>
      <c r="I3723">
        <f>IF(shipments[[#This Row],[Boxes]]&gt;0,shipments[[#This Row],[Amount]]/shipments[[#This Row],[Boxes]],"NA")</f>
        <v>10.993833017077799</v>
      </c>
      <c r="J3723" t="str">
        <f>IF(shipments[[#This Row],[Order_Status]] = "Delivered","Yes","No")</f>
        <v>Yes</v>
      </c>
      <c r="K3723" t="str">
        <f>TEXT(shipments[[#This Row],[Shipdate]],"MMMM")</f>
        <v>February</v>
      </c>
      <c r="L3723">
        <f>YEAR(shipments[[#This Row],[Shipdate]])</f>
        <v>2023</v>
      </c>
    </row>
    <row r="3724" spans="1:12" x14ac:dyDescent="0.3">
      <c r="A3724" t="s">
        <v>3728</v>
      </c>
      <c r="B3724" t="s">
        <v>7946</v>
      </c>
      <c r="C3724" t="s">
        <v>7933</v>
      </c>
      <c r="D3724" t="s">
        <v>7939</v>
      </c>
      <c r="E3724" s="1">
        <v>45173</v>
      </c>
      <c r="F3724" s="6">
        <v>7663.5</v>
      </c>
      <c r="G3724">
        <v>426</v>
      </c>
      <c r="H3724" t="s">
        <v>3</v>
      </c>
      <c r="I3724">
        <f>IF(shipments[[#This Row],[Boxes]]&gt;0,shipments[[#This Row],[Amount]]/shipments[[#This Row],[Boxes]],"NA")</f>
        <v>17.989436619718308</v>
      </c>
      <c r="J3724" t="str">
        <f>IF(shipments[[#This Row],[Order_Status]] = "Delivered","Yes","No")</f>
        <v>Yes</v>
      </c>
      <c r="K3724" t="str">
        <f>TEXT(shipments[[#This Row],[Shipdate]],"MMMM")</f>
        <v>September</v>
      </c>
      <c r="L3724">
        <f>YEAR(shipments[[#This Row],[Shipdate]])</f>
        <v>2023</v>
      </c>
    </row>
    <row r="3725" spans="1:12" x14ac:dyDescent="0.3">
      <c r="A3725" t="s">
        <v>3729</v>
      </c>
      <c r="B3725" t="s">
        <v>7946</v>
      </c>
      <c r="C3725" t="s">
        <v>7933</v>
      </c>
      <c r="D3725" t="s">
        <v>7939</v>
      </c>
      <c r="E3725" s="1">
        <v>45219</v>
      </c>
      <c r="F3725" s="6">
        <v>3624.75</v>
      </c>
      <c r="G3725">
        <v>202</v>
      </c>
      <c r="H3725" t="s">
        <v>3</v>
      </c>
      <c r="I3725">
        <f>IF(shipments[[#This Row],[Boxes]]&gt;0,shipments[[#This Row],[Amount]]/shipments[[#This Row],[Boxes]],"NA")</f>
        <v>17.94430693069307</v>
      </c>
      <c r="J3725" t="str">
        <f>IF(shipments[[#This Row],[Order_Status]] = "Delivered","Yes","No")</f>
        <v>Yes</v>
      </c>
      <c r="K3725" t="str">
        <f>TEXT(shipments[[#This Row],[Shipdate]],"MMMM")</f>
        <v>October</v>
      </c>
      <c r="L3725">
        <f>YEAR(shipments[[#This Row],[Shipdate]])</f>
        <v>2023</v>
      </c>
    </row>
    <row r="3726" spans="1:12" x14ac:dyDescent="0.3">
      <c r="A3726" t="s">
        <v>3730</v>
      </c>
      <c r="B3726" t="s">
        <v>7946</v>
      </c>
      <c r="C3726" t="s">
        <v>7933</v>
      </c>
      <c r="D3726" t="s">
        <v>7939</v>
      </c>
      <c r="E3726" s="1">
        <v>44937</v>
      </c>
      <c r="F3726" s="6">
        <v>7877.25</v>
      </c>
      <c r="G3726">
        <v>415</v>
      </c>
      <c r="H3726" t="s">
        <v>3</v>
      </c>
      <c r="I3726">
        <f>IF(shipments[[#This Row],[Boxes]]&gt;0,shipments[[#This Row],[Amount]]/shipments[[#This Row],[Boxes]],"NA")</f>
        <v>18.981325301204819</v>
      </c>
      <c r="J3726" t="str">
        <f>IF(shipments[[#This Row],[Order_Status]] = "Delivered","Yes","No")</f>
        <v>Yes</v>
      </c>
      <c r="K3726" t="str">
        <f>TEXT(shipments[[#This Row],[Shipdate]],"MMMM")</f>
        <v>January</v>
      </c>
      <c r="L3726">
        <f>YEAR(shipments[[#This Row],[Shipdate]])</f>
        <v>2023</v>
      </c>
    </row>
    <row r="3727" spans="1:12" x14ac:dyDescent="0.3">
      <c r="A3727" t="s">
        <v>3731</v>
      </c>
      <c r="B3727" t="s">
        <v>7946</v>
      </c>
      <c r="C3727" t="s">
        <v>7912</v>
      </c>
      <c r="D3727" t="s">
        <v>7935</v>
      </c>
      <c r="E3727" s="1">
        <v>45334</v>
      </c>
      <c r="F3727" s="6">
        <v>7965</v>
      </c>
      <c r="G3727">
        <v>569</v>
      </c>
      <c r="H3727" t="s">
        <v>3</v>
      </c>
      <c r="I3727">
        <f>IF(shipments[[#This Row],[Boxes]]&gt;0,shipments[[#This Row],[Amount]]/shipments[[#This Row],[Boxes]],"NA")</f>
        <v>13.998242530755713</v>
      </c>
      <c r="J3727" t="str">
        <f>IF(shipments[[#This Row],[Order_Status]] = "Delivered","Yes","No")</f>
        <v>Yes</v>
      </c>
      <c r="K3727" t="str">
        <f>TEXT(shipments[[#This Row],[Shipdate]],"MMMM")</f>
        <v>February</v>
      </c>
      <c r="L3727">
        <f>YEAR(shipments[[#This Row],[Shipdate]])</f>
        <v>2024</v>
      </c>
    </row>
    <row r="3728" spans="1:12" x14ac:dyDescent="0.3">
      <c r="A3728" t="s">
        <v>3732</v>
      </c>
      <c r="B3728" t="s">
        <v>7946</v>
      </c>
      <c r="C3728" t="s">
        <v>7912</v>
      </c>
      <c r="D3728" t="s">
        <v>7934</v>
      </c>
      <c r="E3728" s="1">
        <v>45364</v>
      </c>
      <c r="F3728" s="6">
        <v>9018</v>
      </c>
      <c r="G3728">
        <v>694</v>
      </c>
      <c r="H3728" t="s">
        <v>3</v>
      </c>
      <c r="I3728">
        <f>IF(shipments[[#This Row],[Boxes]]&gt;0,shipments[[#This Row],[Amount]]/shipments[[#This Row],[Boxes]],"NA")</f>
        <v>12.994236311239193</v>
      </c>
      <c r="J3728" t="str">
        <f>IF(shipments[[#This Row],[Order_Status]] = "Delivered","Yes","No")</f>
        <v>Yes</v>
      </c>
      <c r="K3728" t="str">
        <f>TEXT(shipments[[#This Row],[Shipdate]],"MMMM")</f>
        <v>March</v>
      </c>
      <c r="L3728">
        <f>YEAR(shipments[[#This Row],[Shipdate]])</f>
        <v>2024</v>
      </c>
    </row>
    <row r="3729" spans="1:12" x14ac:dyDescent="0.3">
      <c r="A3729" t="s">
        <v>3733</v>
      </c>
      <c r="B3729" t="s">
        <v>7946</v>
      </c>
      <c r="C3729" t="s">
        <v>7913</v>
      </c>
      <c r="D3729" t="s">
        <v>7938</v>
      </c>
      <c r="E3729" s="1">
        <v>45434</v>
      </c>
      <c r="F3729" s="6">
        <v>72</v>
      </c>
      <c r="G3729">
        <v>6</v>
      </c>
      <c r="H3729" t="s">
        <v>3</v>
      </c>
      <c r="I3729">
        <f>IF(shipments[[#This Row],[Boxes]]&gt;0,shipments[[#This Row],[Amount]]/shipments[[#This Row],[Boxes]],"NA")</f>
        <v>12</v>
      </c>
      <c r="J3729" t="str">
        <f>IF(shipments[[#This Row],[Order_Status]] = "Delivered","Yes","No")</f>
        <v>Yes</v>
      </c>
      <c r="K3729" t="str">
        <f>TEXT(shipments[[#This Row],[Shipdate]],"MMMM")</f>
        <v>May</v>
      </c>
      <c r="L3729">
        <f>YEAR(shipments[[#This Row],[Shipdate]])</f>
        <v>2024</v>
      </c>
    </row>
    <row r="3730" spans="1:12" x14ac:dyDescent="0.3">
      <c r="A3730" t="s">
        <v>3734</v>
      </c>
      <c r="B3730" t="s">
        <v>7946</v>
      </c>
      <c r="C3730" t="s">
        <v>7914</v>
      </c>
      <c r="D3730" t="s">
        <v>7934</v>
      </c>
      <c r="E3730" s="1">
        <v>45217</v>
      </c>
      <c r="F3730" s="6">
        <v>7429.5</v>
      </c>
      <c r="G3730">
        <v>620</v>
      </c>
      <c r="H3730" t="s">
        <v>3</v>
      </c>
      <c r="I3730">
        <f>IF(shipments[[#This Row],[Boxes]]&gt;0,shipments[[#This Row],[Amount]]/shipments[[#This Row],[Boxes]],"NA")</f>
        <v>11.983064516129032</v>
      </c>
      <c r="J3730" t="str">
        <f>IF(shipments[[#This Row],[Order_Status]] = "Delivered","Yes","No")</f>
        <v>Yes</v>
      </c>
      <c r="K3730" t="str">
        <f>TEXT(shipments[[#This Row],[Shipdate]],"MMMM")</f>
        <v>October</v>
      </c>
      <c r="L3730">
        <f>YEAR(shipments[[#This Row],[Shipdate]])</f>
        <v>2023</v>
      </c>
    </row>
    <row r="3731" spans="1:12" x14ac:dyDescent="0.3">
      <c r="A3731" t="s">
        <v>3735</v>
      </c>
      <c r="B3731" t="s">
        <v>7946</v>
      </c>
      <c r="C3731" t="s">
        <v>7914</v>
      </c>
      <c r="D3731" t="s">
        <v>7939</v>
      </c>
      <c r="E3731" s="1">
        <v>44943</v>
      </c>
      <c r="F3731" s="6">
        <v>3134.25</v>
      </c>
      <c r="G3731">
        <v>285</v>
      </c>
      <c r="H3731" t="s">
        <v>3</v>
      </c>
      <c r="I3731">
        <f>IF(shipments[[#This Row],[Boxes]]&gt;0,shipments[[#This Row],[Amount]]/shipments[[#This Row],[Boxes]],"NA")</f>
        <v>10.997368421052631</v>
      </c>
      <c r="J3731" t="str">
        <f>IF(shipments[[#This Row],[Order_Status]] = "Delivered","Yes","No")</f>
        <v>Yes</v>
      </c>
      <c r="K3731" t="str">
        <f>TEXT(shipments[[#This Row],[Shipdate]],"MMMM")</f>
        <v>January</v>
      </c>
      <c r="L3731">
        <f>YEAR(shipments[[#This Row],[Shipdate]])</f>
        <v>2023</v>
      </c>
    </row>
    <row r="3732" spans="1:12" x14ac:dyDescent="0.3">
      <c r="A3732" s="21" t="s">
        <v>3736</v>
      </c>
      <c r="B3732" s="21" t="s">
        <v>7946</v>
      </c>
      <c r="C3732" s="21" t="s">
        <v>7915</v>
      </c>
      <c r="D3732" s="21" t="s">
        <v>7937</v>
      </c>
      <c r="E3732" s="22">
        <v>45489</v>
      </c>
      <c r="F3732" s="23">
        <v>686.25</v>
      </c>
      <c r="G3732" s="21">
        <v>77</v>
      </c>
      <c r="H3732" s="21" t="s">
        <v>9</v>
      </c>
      <c r="I3732" s="21">
        <f>IF(shipments[[#This Row],[Boxes]]&gt;0,shipments[[#This Row],[Amount]]/shipments[[#This Row],[Boxes]],"NA")</f>
        <v>8.9123376623376629</v>
      </c>
      <c r="J3732" s="21" t="str">
        <f>IF(shipments[[#This Row],[Order_Status]] = "Delivered","Yes","No")</f>
        <v>No</v>
      </c>
      <c r="K3732" s="21" t="str">
        <f>TEXT(shipments[[#This Row],[Shipdate]],"MMMM")</f>
        <v>July</v>
      </c>
      <c r="L3732" s="21">
        <f>YEAR(shipments[[#This Row],[Shipdate]])</f>
        <v>2024</v>
      </c>
    </row>
    <row r="3733" spans="1:12" x14ac:dyDescent="0.3">
      <c r="A3733" t="s">
        <v>3737</v>
      </c>
      <c r="B3733" t="s">
        <v>7946</v>
      </c>
      <c r="C3733" t="s">
        <v>7915</v>
      </c>
      <c r="D3733" t="s">
        <v>7937</v>
      </c>
      <c r="E3733" s="1">
        <v>44963</v>
      </c>
      <c r="F3733" s="6">
        <v>6147</v>
      </c>
      <c r="G3733">
        <v>769</v>
      </c>
      <c r="H3733" t="s">
        <v>3</v>
      </c>
      <c r="I3733">
        <f>IF(shipments[[#This Row],[Boxes]]&gt;0,shipments[[#This Row],[Amount]]/shipments[[#This Row],[Boxes]],"NA")</f>
        <v>7.9934980494148249</v>
      </c>
      <c r="J3733" t="str">
        <f>IF(shipments[[#This Row],[Order_Status]] = "Delivered","Yes","No")</f>
        <v>Yes</v>
      </c>
      <c r="K3733" t="str">
        <f>TEXT(shipments[[#This Row],[Shipdate]],"MMMM")</f>
        <v>February</v>
      </c>
      <c r="L3733">
        <f>YEAR(shipments[[#This Row],[Shipdate]])</f>
        <v>2023</v>
      </c>
    </row>
    <row r="3734" spans="1:12" x14ac:dyDescent="0.3">
      <c r="A3734" t="s">
        <v>3738</v>
      </c>
      <c r="B3734" t="s">
        <v>7946</v>
      </c>
      <c r="C3734" t="s">
        <v>7915</v>
      </c>
      <c r="D3734" t="s">
        <v>7936</v>
      </c>
      <c r="E3734" s="1">
        <v>45378</v>
      </c>
      <c r="F3734" s="6">
        <v>7287.75</v>
      </c>
      <c r="G3734">
        <v>810</v>
      </c>
      <c r="H3734" t="s">
        <v>3</v>
      </c>
      <c r="I3734">
        <f>IF(shipments[[#This Row],[Boxes]]&gt;0,shipments[[#This Row],[Amount]]/shipments[[#This Row],[Boxes]],"NA")</f>
        <v>8.9972222222222218</v>
      </c>
      <c r="J3734" t="str">
        <f>IF(shipments[[#This Row],[Order_Status]] = "Delivered","Yes","No")</f>
        <v>Yes</v>
      </c>
      <c r="K3734" t="str">
        <f>TEXT(shipments[[#This Row],[Shipdate]],"MMMM")</f>
        <v>March</v>
      </c>
      <c r="L3734">
        <f>YEAR(shipments[[#This Row],[Shipdate]])</f>
        <v>2024</v>
      </c>
    </row>
    <row r="3735" spans="1:12" x14ac:dyDescent="0.3">
      <c r="A3735" t="s">
        <v>3739</v>
      </c>
      <c r="B3735" t="s">
        <v>7946</v>
      </c>
      <c r="C3735" t="s">
        <v>7915</v>
      </c>
      <c r="D3735" t="s">
        <v>7936</v>
      </c>
      <c r="E3735" s="1">
        <v>44942</v>
      </c>
      <c r="F3735" s="6">
        <v>1217.25</v>
      </c>
      <c r="G3735">
        <v>174</v>
      </c>
      <c r="H3735" t="s">
        <v>3</v>
      </c>
      <c r="I3735">
        <f>IF(shipments[[#This Row],[Boxes]]&gt;0,shipments[[#This Row],[Amount]]/shipments[[#This Row],[Boxes]],"NA")</f>
        <v>6.9956896551724137</v>
      </c>
      <c r="J3735" t="str">
        <f>IF(shipments[[#This Row],[Order_Status]] = "Delivered","Yes","No")</f>
        <v>Yes</v>
      </c>
      <c r="K3735" t="str">
        <f>TEXT(shipments[[#This Row],[Shipdate]],"MMMM")</f>
        <v>January</v>
      </c>
      <c r="L3735">
        <f>YEAR(shipments[[#This Row],[Shipdate]])</f>
        <v>2023</v>
      </c>
    </row>
    <row r="3736" spans="1:12" x14ac:dyDescent="0.3">
      <c r="A3736" t="s">
        <v>3740</v>
      </c>
      <c r="B3736" t="s">
        <v>7946</v>
      </c>
      <c r="C3736" t="s">
        <v>7916</v>
      </c>
      <c r="D3736" t="s">
        <v>7935</v>
      </c>
      <c r="E3736" s="1">
        <v>44963</v>
      </c>
      <c r="F3736" s="6">
        <v>7731</v>
      </c>
      <c r="G3736">
        <v>1547</v>
      </c>
      <c r="H3736" t="s">
        <v>3</v>
      </c>
      <c r="I3736">
        <f>IF(shipments[[#This Row],[Boxes]]&gt;0,shipments[[#This Row],[Amount]]/shipments[[#This Row],[Boxes]],"NA")</f>
        <v>4.9974143503555268</v>
      </c>
      <c r="J3736" t="str">
        <f>IF(shipments[[#This Row],[Order_Status]] = "Delivered","Yes","No")</f>
        <v>Yes</v>
      </c>
      <c r="K3736" t="str">
        <f>TEXT(shipments[[#This Row],[Shipdate]],"MMMM")</f>
        <v>February</v>
      </c>
      <c r="L3736">
        <f>YEAR(shipments[[#This Row],[Shipdate]])</f>
        <v>2023</v>
      </c>
    </row>
    <row r="3737" spans="1:12" x14ac:dyDescent="0.3">
      <c r="A3737" t="s">
        <v>3741</v>
      </c>
      <c r="B3737" t="s">
        <v>7946</v>
      </c>
      <c r="C3737" t="s">
        <v>7916</v>
      </c>
      <c r="D3737" t="s">
        <v>7934</v>
      </c>
      <c r="E3737" s="1">
        <v>44971</v>
      </c>
      <c r="F3737" s="6">
        <v>6720.75</v>
      </c>
      <c r="G3737">
        <v>1345</v>
      </c>
      <c r="H3737" t="s">
        <v>3</v>
      </c>
      <c r="I3737">
        <f>IF(shipments[[#This Row],[Boxes]]&gt;0,shipments[[#This Row],[Amount]]/shipments[[#This Row],[Boxes]],"NA")</f>
        <v>4.9968401486988849</v>
      </c>
      <c r="J3737" t="str">
        <f>IF(shipments[[#This Row],[Order_Status]] = "Delivered","Yes","No")</f>
        <v>Yes</v>
      </c>
      <c r="K3737" t="str">
        <f>TEXT(shipments[[#This Row],[Shipdate]],"MMMM")</f>
        <v>February</v>
      </c>
      <c r="L3737">
        <f>YEAR(shipments[[#This Row],[Shipdate]])</f>
        <v>2023</v>
      </c>
    </row>
    <row r="3738" spans="1:12" x14ac:dyDescent="0.3">
      <c r="A3738" t="s">
        <v>3742</v>
      </c>
      <c r="B3738" t="s">
        <v>7946</v>
      </c>
      <c r="C3738" t="s">
        <v>7916</v>
      </c>
      <c r="D3738" t="s">
        <v>7939</v>
      </c>
      <c r="E3738" s="1">
        <v>45407</v>
      </c>
      <c r="F3738" s="6">
        <v>1296</v>
      </c>
      <c r="G3738">
        <v>162</v>
      </c>
      <c r="H3738" t="s">
        <v>3</v>
      </c>
      <c r="I3738">
        <f>IF(shipments[[#This Row],[Boxes]]&gt;0,shipments[[#This Row],[Amount]]/shipments[[#This Row],[Boxes]],"NA")</f>
        <v>8</v>
      </c>
      <c r="J3738" t="str">
        <f>IF(shipments[[#This Row],[Order_Status]] = "Delivered","Yes","No")</f>
        <v>Yes</v>
      </c>
      <c r="K3738" t="str">
        <f>TEXT(shipments[[#This Row],[Shipdate]],"MMMM")</f>
        <v>April</v>
      </c>
      <c r="L3738">
        <f>YEAR(shipments[[#This Row],[Shipdate]])</f>
        <v>2024</v>
      </c>
    </row>
    <row r="3739" spans="1:12" x14ac:dyDescent="0.3">
      <c r="A3739" t="s">
        <v>3743</v>
      </c>
      <c r="B3739" t="s">
        <v>7946</v>
      </c>
      <c r="C3739" t="s">
        <v>7918</v>
      </c>
      <c r="D3739" t="s">
        <v>7936</v>
      </c>
      <c r="E3739" s="1">
        <v>45063</v>
      </c>
      <c r="F3739" s="6">
        <v>5337</v>
      </c>
      <c r="G3739">
        <v>214</v>
      </c>
      <c r="H3739" t="s">
        <v>3</v>
      </c>
      <c r="I3739">
        <f>IF(shipments[[#This Row],[Boxes]]&gt;0,shipments[[#This Row],[Amount]]/shipments[[#This Row],[Boxes]],"NA")</f>
        <v>24.939252336448597</v>
      </c>
      <c r="J3739" t="str">
        <f>IF(shipments[[#This Row],[Order_Status]] = "Delivered","Yes","No")</f>
        <v>Yes</v>
      </c>
      <c r="K3739" t="str">
        <f>TEXT(shipments[[#This Row],[Shipdate]],"MMMM")</f>
        <v>May</v>
      </c>
      <c r="L3739">
        <f>YEAR(shipments[[#This Row],[Shipdate]])</f>
        <v>2023</v>
      </c>
    </row>
    <row r="3740" spans="1:12" x14ac:dyDescent="0.3">
      <c r="A3740" t="s">
        <v>3744</v>
      </c>
      <c r="B3740" t="s">
        <v>7946</v>
      </c>
      <c r="C3740" t="s">
        <v>7918</v>
      </c>
      <c r="D3740" t="s">
        <v>7937</v>
      </c>
      <c r="E3740" s="1">
        <v>45376</v>
      </c>
      <c r="F3740" s="6">
        <v>7065</v>
      </c>
      <c r="G3740">
        <v>283</v>
      </c>
      <c r="H3740" t="s">
        <v>3</v>
      </c>
      <c r="I3740">
        <f>IF(shipments[[#This Row],[Boxes]]&gt;0,shipments[[#This Row],[Amount]]/shipments[[#This Row],[Boxes]],"NA")</f>
        <v>24.964664310954063</v>
      </c>
      <c r="J3740" t="str">
        <f>IF(shipments[[#This Row],[Order_Status]] = "Delivered","Yes","No")</f>
        <v>Yes</v>
      </c>
      <c r="K3740" t="str">
        <f>TEXT(shipments[[#This Row],[Shipdate]],"MMMM")</f>
        <v>March</v>
      </c>
      <c r="L3740">
        <f>YEAR(shipments[[#This Row],[Shipdate]])</f>
        <v>2024</v>
      </c>
    </row>
    <row r="3741" spans="1:12" x14ac:dyDescent="0.3">
      <c r="A3741" t="s">
        <v>3745</v>
      </c>
      <c r="B3741" t="s">
        <v>7946</v>
      </c>
      <c r="C3741" t="s">
        <v>7919</v>
      </c>
      <c r="D3741" t="s">
        <v>7934</v>
      </c>
      <c r="E3741" s="1">
        <v>45042</v>
      </c>
      <c r="F3741" s="6">
        <v>5082.75</v>
      </c>
      <c r="G3741">
        <v>268</v>
      </c>
      <c r="H3741" t="s">
        <v>3</v>
      </c>
      <c r="I3741">
        <f>IF(shipments[[#This Row],[Boxes]]&gt;0,shipments[[#This Row],[Amount]]/shipments[[#This Row],[Boxes]],"NA")</f>
        <v>18.965485074626866</v>
      </c>
      <c r="J3741" t="str">
        <f>IF(shipments[[#This Row],[Order_Status]] = "Delivered","Yes","No")</f>
        <v>Yes</v>
      </c>
      <c r="K3741" t="str">
        <f>TEXT(shipments[[#This Row],[Shipdate]],"MMMM")</f>
        <v>April</v>
      </c>
      <c r="L3741">
        <f>YEAR(shipments[[#This Row],[Shipdate]])</f>
        <v>2023</v>
      </c>
    </row>
    <row r="3742" spans="1:12" x14ac:dyDescent="0.3">
      <c r="A3742" t="s">
        <v>3746</v>
      </c>
      <c r="B3742" t="s">
        <v>7946</v>
      </c>
      <c r="C3742" t="s">
        <v>7919</v>
      </c>
      <c r="D3742" t="s">
        <v>7934</v>
      </c>
      <c r="E3742" s="1">
        <v>45328</v>
      </c>
      <c r="F3742" s="6">
        <v>4043.25</v>
      </c>
      <c r="G3742">
        <v>213</v>
      </c>
      <c r="H3742" t="s">
        <v>3</v>
      </c>
      <c r="I3742">
        <f>IF(shipments[[#This Row],[Boxes]]&gt;0,shipments[[#This Row],[Amount]]/shipments[[#This Row],[Boxes]],"NA")</f>
        <v>18.982394366197184</v>
      </c>
      <c r="J3742" t="str">
        <f>IF(shipments[[#This Row],[Order_Status]] = "Delivered","Yes","No")</f>
        <v>Yes</v>
      </c>
      <c r="K3742" t="str">
        <f>TEXT(shipments[[#This Row],[Shipdate]],"MMMM")</f>
        <v>February</v>
      </c>
      <c r="L3742">
        <f>YEAR(shipments[[#This Row],[Shipdate]])</f>
        <v>2024</v>
      </c>
    </row>
    <row r="3743" spans="1:12" x14ac:dyDescent="0.3">
      <c r="A3743" s="21" t="s">
        <v>3747</v>
      </c>
      <c r="B3743" s="21" t="s">
        <v>7946</v>
      </c>
      <c r="C3743" s="21" t="s">
        <v>7919</v>
      </c>
      <c r="D3743" s="21" t="s">
        <v>7934</v>
      </c>
      <c r="E3743" s="22">
        <v>45191</v>
      </c>
      <c r="F3743" s="23">
        <v>12361.5</v>
      </c>
      <c r="G3743" s="21">
        <v>619</v>
      </c>
      <c r="H3743" s="21" t="s">
        <v>25</v>
      </c>
      <c r="I3743" s="21">
        <f>IF(shipments[[#This Row],[Boxes]]&gt;0,shipments[[#This Row],[Amount]]/shipments[[#This Row],[Boxes]],"NA")</f>
        <v>19.970113085621971</v>
      </c>
      <c r="J3743" s="21" t="str">
        <f>IF(shipments[[#This Row],[Order_Status]] = "Delivered","Yes","No")</f>
        <v>No</v>
      </c>
      <c r="K3743" s="21" t="str">
        <f>TEXT(shipments[[#This Row],[Shipdate]],"MMMM")</f>
        <v>September</v>
      </c>
      <c r="L3743" s="21">
        <f>YEAR(shipments[[#This Row],[Shipdate]])</f>
        <v>2023</v>
      </c>
    </row>
    <row r="3744" spans="1:12" x14ac:dyDescent="0.3">
      <c r="A3744" t="s">
        <v>3748</v>
      </c>
      <c r="B3744" t="s">
        <v>7946</v>
      </c>
      <c r="C3744" t="s">
        <v>7919</v>
      </c>
      <c r="D3744" t="s">
        <v>7934</v>
      </c>
      <c r="E3744" s="1">
        <v>45043</v>
      </c>
      <c r="F3744" s="6">
        <v>11911.5</v>
      </c>
      <c r="G3744">
        <v>596</v>
      </c>
      <c r="H3744" t="s">
        <v>3</v>
      </c>
      <c r="I3744">
        <f>IF(shipments[[#This Row],[Boxes]]&gt;0,shipments[[#This Row],[Amount]]/shipments[[#This Row],[Boxes]],"NA")</f>
        <v>19.985738255033556</v>
      </c>
      <c r="J3744" t="str">
        <f>IF(shipments[[#This Row],[Order_Status]] = "Delivered","Yes","No")</f>
        <v>Yes</v>
      </c>
      <c r="K3744" t="str">
        <f>TEXT(shipments[[#This Row],[Shipdate]],"MMMM")</f>
        <v>April</v>
      </c>
      <c r="L3744">
        <f>YEAR(shipments[[#This Row],[Shipdate]])</f>
        <v>2023</v>
      </c>
    </row>
    <row r="3745" spans="1:12" x14ac:dyDescent="0.3">
      <c r="A3745" t="s">
        <v>3749</v>
      </c>
      <c r="B3745" t="s">
        <v>7946</v>
      </c>
      <c r="C3745" t="s">
        <v>7920</v>
      </c>
      <c r="D3745" t="s">
        <v>7936</v>
      </c>
      <c r="E3745" s="1">
        <v>45203</v>
      </c>
      <c r="F3745" s="6">
        <v>3008.25</v>
      </c>
      <c r="G3745">
        <v>159</v>
      </c>
      <c r="H3745" t="s">
        <v>3</v>
      </c>
      <c r="I3745">
        <f>IF(shipments[[#This Row],[Boxes]]&gt;0,shipments[[#This Row],[Amount]]/shipments[[#This Row],[Boxes]],"NA")</f>
        <v>18.919811320754718</v>
      </c>
      <c r="J3745" t="str">
        <f>IF(shipments[[#This Row],[Order_Status]] = "Delivered","Yes","No")</f>
        <v>Yes</v>
      </c>
      <c r="K3745" t="str">
        <f>TEXT(shipments[[#This Row],[Shipdate]],"MMMM")</f>
        <v>October</v>
      </c>
      <c r="L3745">
        <f>YEAR(shipments[[#This Row],[Shipdate]])</f>
        <v>2023</v>
      </c>
    </row>
    <row r="3746" spans="1:12" x14ac:dyDescent="0.3">
      <c r="A3746" t="s">
        <v>3750</v>
      </c>
      <c r="B3746" t="s">
        <v>7946</v>
      </c>
      <c r="C3746" t="s">
        <v>7921</v>
      </c>
      <c r="D3746" t="s">
        <v>7939</v>
      </c>
      <c r="E3746" s="1">
        <v>45315</v>
      </c>
      <c r="F3746" s="6">
        <v>3537</v>
      </c>
      <c r="G3746">
        <v>222</v>
      </c>
      <c r="H3746" t="s">
        <v>3</v>
      </c>
      <c r="I3746">
        <f>IF(shipments[[#This Row],[Boxes]]&gt;0,shipments[[#This Row],[Amount]]/shipments[[#This Row],[Boxes]],"NA")</f>
        <v>15.932432432432432</v>
      </c>
      <c r="J3746" t="str">
        <f>IF(shipments[[#This Row],[Order_Status]] = "Delivered","Yes","No")</f>
        <v>Yes</v>
      </c>
      <c r="K3746" t="str">
        <f>TEXT(shipments[[#This Row],[Shipdate]],"MMMM")</f>
        <v>January</v>
      </c>
      <c r="L3746">
        <f>YEAR(shipments[[#This Row],[Shipdate]])</f>
        <v>2024</v>
      </c>
    </row>
    <row r="3747" spans="1:12" x14ac:dyDescent="0.3">
      <c r="A3747" t="s">
        <v>3751</v>
      </c>
      <c r="B3747" t="s">
        <v>7946</v>
      </c>
      <c r="C3747" t="s">
        <v>7921</v>
      </c>
      <c r="D3747" t="s">
        <v>7934</v>
      </c>
      <c r="E3747" s="1">
        <v>45303</v>
      </c>
      <c r="F3747" s="6">
        <v>13002.75</v>
      </c>
      <c r="G3747">
        <v>1001</v>
      </c>
      <c r="H3747" t="s">
        <v>3</v>
      </c>
      <c r="I3747">
        <f>IF(shipments[[#This Row],[Boxes]]&gt;0,shipments[[#This Row],[Amount]]/shipments[[#This Row],[Boxes]],"NA")</f>
        <v>12.989760239760241</v>
      </c>
      <c r="J3747" t="str">
        <f>IF(shipments[[#This Row],[Order_Status]] = "Delivered","Yes","No")</f>
        <v>Yes</v>
      </c>
      <c r="K3747" t="str">
        <f>TEXT(shipments[[#This Row],[Shipdate]],"MMMM")</f>
        <v>January</v>
      </c>
      <c r="L3747">
        <f>YEAR(shipments[[#This Row],[Shipdate]])</f>
        <v>2024</v>
      </c>
    </row>
    <row r="3748" spans="1:12" x14ac:dyDescent="0.3">
      <c r="A3748" t="s">
        <v>3752</v>
      </c>
      <c r="B3748" t="s">
        <v>7946</v>
      </c>
      <c r="C3748" t="s">
        <v>7922</v>
      </c>
      <c r="D3748" t="s">
        <v>7937</v>
      </c>
      <c r="E3748" s="1">
        <v>44974</v>
      </c>
      <c r="F3748" s="6">
        <v>7348.5</v>
      </c>
      <c r="G3748">
        <v>368</v>
      </c>
      <c r="H3748" t="s">
        <v>3</v>
      </c>
      <c r="I3748">
        <f>IF(shipments[[#This Row],[Boxes]]&gt;0,shipments[[#This Row],[Amount]]/shipments[[#This Row],[Boxes]],"NA")</f>
        <v>19.96875</v>
      </c>
      <c r="J3748" t="str">
        <f>IF(shipments[[#This Row],[Order_Status]] = "Delivered","Yes","No")</f>
        <v>Yes</v>
      </c>
      <c r="K3748" t="str">
        <f>TEXT(shipments[[#This Row],[Shipdate]],"MMMM")</f>
        <v>February</v>
      </c>
      <c r="L3748">
        <f>YEAR(shipments[[#This Row],[Shipdate]])</f>
        <v>2023</v>
      </c>
    </row>
    <row r="3749" spans="1:12" x14ac:dyDescent="0.3">
      <c r="A3749" t="s">
        <v>3753</v>
      </c>
      <c r="B3749" t="s">
        <v>7946</v>
      </c>
      <c r="C3749" t="s">
        <v>7923</v>
      </c>
      <c r="D3749" t="s">
        <v>7935</v>
      </c>
      <c r="E3749" s="1">
        <v>44987</v>
      </c>
      <c r="F3749" s="6">
        <v>90</v>
      </c>
      <c r="G3749">
        <v>7</v>
      </c>
      <c r="H3749" t="s">
        <v>3</v>
      </c>
      <c r="I3749">
        <f>IF(shipments[[#This Row],[Boxes]]&gt;0,shipments[[#This Row],[Amount]]/shipments[[#This Row],[Boxes]],"NA")</f>
        <v>12.857142857142858</v>
      </c>
      <c r="J3749" t="str">
        <f>IF(shipments[[#This Row],[Order_Status]] = "Delivered","Yes","No")</f>
        <v>Yes</v>
      </c>
      <c r="K3749" t="str">
        <f>TEXT(shipments[[#This Row],[Shipdate]],"MMMM")</f>
        <v>March</v>
      </c>
      <c r="L3749">
        <f>YEAR(shipments[[#This Row],[Shipdate]])</f>
        <v>2023</v>
      </c>
    </row>
    <row r="3750" spans="1:12" x14ac:dyDescent="0.3">
      <c r="A3750" s="21" t="s">
        <v>3754</v>
      </c>
      <c r="B3750" s="21" t="s">
        <v>7946</v>
      </c>
      <c r="C3750" s="21" t="s">
        <v>7924</v>
      </c>
      <c r="D3750" s="21" t="s">
        <v>7938</v>
      </c>
      <c r="E3750" s="22">
        <v>45477</v>
      </c>
      <c r="F3750" s="23">
        <v>4160.25</v>
      </c>
      <c r="G3750" s="21">
        <v>595</v>
      </c>
      <c r="H3750" s="21" t="s">
        <v>9</v>
      </c>
      <c r="I3750" s="21">
        <f>IF(shipments[[#This Row],[Boxes]]&gt;0,shipments[[#This Row],[Amount]]/shipments[[#This Row],[Boxes]],"NA")</f>
        <v>6.9920168067226891</v>
      </c>
      <c r="J3750" s="21" t="str">
        <f>IF(shipments[[#This Row],[Order_Status]] = "Delivered","Yes","No")</f>
        <v>No</v>
      </c>
      <c r="K3750" s="21" t="str">
        <f>TEXT(shipments[[#This Row],[Shipdate]],"MMMM")</f>
        <v>July</v>
      </c>
      <c r="L3750" s="21">
        <f>YEAR(shipments[[#This Row],[Shipdate]])</f>
        <v>2024</v>
      </c>
    </row>
    <row r="3751" spans="1:12" x14ac:dyDescent="0.3">
      <c r="A3751" t="s">
        <v>3755</v>
      </c>
      <c r="B3751" t="s">
        <v>7946</v>
      </c>
      <c r="C3751" t="s">
        <v>7924</v>
      </c>
      <c r="D3751" t="s">
        <v>7937</v>
      </c>
      <c r="E3751" s="1">
        <v>45320</v>
      </c>
      <c r="F3751" s="6">
        <v>137.25</v>
      </c>
      <c r="G3751">
        <v>16</v>
      </c>
      <c r="H3751" t="s">
        <v>3</v>
      </c>
      <c r="I3751">
        <f>IF(shipments[[#This Row],[Boxes]]&gt;0,shipments[[#This Row],[Amount]]/shipments[[#This Row],[Boxes]],"NA")</f>
        <v>8.578125</v>
      </c>
      <c r="J3751" t="str">
        <f>IF(shipments[[#This Row],[Order_Status]] = "Delivered","Yes","No")</f>
        <v>Yes</v>
      </c>
      <c r="K3751" t="str">
        <f>TEXT(shipments[[#This Row],[Shipdate]],"MMMM")</f>
        <v>January</v>
      </c>
      <c r="L3751">
        <f>YEAR(shipments[[#This Row],[Shipdate]])</f>
        <v>2024</v>
      </c>
    </row>
    <row r="3752" spans="1:12" x14ac:dyDescent="0.3">
      <c r="A3752" t="s">
        <v>3756</v>
      </c>
      <c r="B3752" t="s">
        <v>7946</v>
      </c>
      <c r="C3752" t="s">
        <v>7924</v>
      </c>
      <c r="D3752" t="s">
        <v>7937</v>
      </c>
      <c r="E3752" s="1">
        <v>45020</v>
      </c>
      <c r="F3752" s="6">
        <v>6448.5</v>
      </c>
      <c r="G3752">
        <v>717</v>
      </c>
      <c r="H3752" t="s">
        <v>3</v>
      </c>
      <c r="I3752">
        <f>IF(shipments[[#This Row],[Boxes]]&gt;0,shipments[[#This Row],[Amount]]/shipments[[#This Row],[Boxes]],"NA")</f>
        <v>8.993723849372385</v>
      </c>
      <c r="J3752" t="str">
        <f>IF(shipments[[#This Row],[Order_Status]] = "Delivered","Yes","No")</f>
        <v>Yes</v>
      </c>
      <c r="K3752" t="str">
        <f>TEXT(shipments[[#This Row],[Shipdate]],"MMMM")</f>
        <v>April</v>
      </c>
      <c r="L3752">
        <f>YEAR(shipments[[#This Row],[Shipdate]])</f>
        <v>2023</v>
      </c>
    </row>
    <row r="3753" spans="1:12" x14ac:dyDescent="0.3">
      <c r="A3753" t="s">
        <v>3757</v>
      </c>
      <c r="B3753" t="s">
        <v>7946</v>
      </c>
      <c r="C3753" t="s">
        <v>7925</v>
      </c>
      <c r="D3753" t="s">
        <v>7934</v>
      </c>
      <c r="E3753" s="1">
        <v>44993</v>
      </c>
      <c r="F3753" s="6">
        <v>3732.75</v>
      </c>
      <c r="G3753">
        <v>220</v>
      </c>
      <c r="H3753" t="s">
        <v>3</v>
      </c>
      <c r="I3753">
        <f>IF(shipments[[#This Row],[Boxes]]&gt;0,shipments[[#This Row],[Amount]]/shipments[[#This Row],[Boxes]],"NA")</f>
        <v>16.967045454545456</v>
      </c>
      <c r="J3753" t="str">
        <f>IF(shipments[[#This Row],[Order_Status]] = "Delivered","Yes","No")</f>
        <v>Yes</v>
      </c>
      <c r="K3753" t="str">
        <f>TEXT(shipments[[#This Row],[Shipdate]],"MMMM")</f>
        <v>March</v>
      </c>
      <c r="L3753">
        <f>YEAR(shipments[[#This Row],[Shipdate]])</f>
        <v>2023</v>
      </c>
    </row>
    <row r="3754" spans="1:12" x14ac:dyDescent="0.3">
      <c r="A3754" t="s">
        <v>3758</v>
      </c>
      <c r="B3754" t="s">
        <v>7946</v>
      </c>
      <c r="C3754" t="s">
        <v>7925</v>
      </c>
      <c r="D3754" t="s">
        <v>7934</v>
      </c>
      <c r="E3754" s="1">
        <v>45448</v>
      </c>
      <c r="F3754" s="6">
        <v>612</v>
      </c>
      <c r="G3754">
        <v>41</v>
      </c>
      <c r="H3754" t="s">
        <v>3</v>
      </c>
      <c r="I3754">
        <f>IF(shipments[[#This Row],[Boxes]]&gt;0,shipments[[#This Row],[Amount]]/shipments[[#This Row],[Boxes]],"NA")</f>
        <v>14.926829268292684</v>
      </c>
      <c r="J3754" t="str">
        <f>IF(shipments[[#This Row],[Order_Status]] = "Delivered","Yes","No")</f>
        <v>Yes</v>
      </c>
      <c r="K3754" t="str">
        <f>TEXT(shipments[[#This Row],[Shipdate]],"MMMM")</f>
        <v>June</v>
      </c>
      <c r="L3754">
        <f>YEAR(shipments[[#This Row],[Shipdate]])</f>
        <v>2024</v>
      </c>
    </row>
    <row r="3755" spans="1:12" x14ac:dyDescent="0.3">
      <c r="A3755" s="21" t="s">
        <v>3759</v>
      </c>
      <c r="B3755" s="21" t="s">
        <v>7946</v>
      </c>
      <c r="C3755" s="21" t="s">
        <v>7925</v>
      </c>
      <c r="D3755" s="21" t="s">
        <v>7934</v>
      </c>
      <c r="E3755" s="22">
        <v>45530</v>
      </c>
      <c r="F3755" s="23">
        <v>630</v>
      </c>
      <c r="G3755" s="21">
        <v>40</v>
      </c>
      <c r="H3755" s="21" t="s">
        <v>9</v>
      </c>
      <c r="I3755" s="21">
        <f>IF(shipments[[#This Row],[Boxes]]&gt;0,shipments[[#This Row],[Amount]]/shipments[[#This Row],[Boxes]],"NA")</f>
        <v>15.75</v>
      </c>
      <c r="J3755" s="21" t="str">
        <f>IF(shipments[[#This Row],[Order_Status]] = "Delivered","Yes","No")</f>
        <v>No</v>
      </c>
      <c r="K3755" s="21" t="str">
        <f>TEXT(shipments[[#This Row],[Shipdate]],"MMMM")</f>
        <v>August</v>
      </c>
      <c r="L3755" s="21">
        <f>YEAR(shipments[[#This Row],[Shipdate]])</f>
        <v>2024</v>
      </c>
    </row>
    <row r="3756" spans="1:12" x14ac:dyDescent="0.3">
      <c r="A3756" t="s">
        <v>3760</v>
      </c>
      <c r="B3756" t="s">
        <v>7946</v>
      </c>
      <c r="C3756" t="s">
        <v>7925</v>
      </c>
      <c r="D3756" t="s">
        <v>7939</v>
      </c>
      <c r="E3756" s="1">
        <v>44936</v>
      </c>
      <c r="F3756" s="6">
        <v>2630.25</v>
      </c>
      <c r="G3756">
        <v>147</v>
      </c>
      <c r="H3756" t="s">
        <v>3</v>
      </c>
      <c r="I3756">
        <f>IF(shipments[[#This Row],[Boxes]]&gt;0,shipments[[#This Row],[Amount]]/shipments[[#This Row],[Boxes]],"NA")</f>
        <v>17.892857142857142</v>
      </c>
      <c r="J3756" t="str">
        <f>IF(shipments[[#This Row],[Order_Status]] = "Delivered","Yes","No")</f>
        <v>Yes</v>
      </c>
      <c r="K3756" t="str">
        <f>TEXT(shipments[[#This Row],[Shipdate]],"MMMM")</f>
        <v>January</v>
      </c>
      <c r="L3756">
        <f>YEAR(shipments[[#This Row],[Shipdate]])</f>
        <v>2023</v>
      </c>
    </row>
    <row r="3757" spans="1:12" x14ac:dyDescent="0.3">
      <c r="A3757" t="s">
        <v>3761</v>
      </c>
      <c r="B3757" t="s">
        <v>7946</v>
      </c>
      <c r="C3757" t="s">
        <v>7925</v>
      </c>
      <c r="D3757" t="s">
        <v>7934</v>
      </c>
      <c r="E3757" s="1">
        <v>45286</v>
      </c>
      <c r="F3757" s="6">
        <v>7092</v>
      </c>
      <c r="G3757">
        <v>444</v>
      </c>
      <c r="H3757" t="s">
        <v>3</v>
      </c>
      <c r="I3757">
        <f>IF(shipments[[#This Row],[Boxes]]&gt;0,shipments[[#This Row],[Amount]]/shipments[[#This Row],[Boxes]],"NA")</f>
        <v>15.972972972972974</v>
      </c>
      <c r="J3757" t="str">
        <f>IF(shipments[[#This Row],[Order_Status]] = "Delivered","Yes","No")</f>
        <v>Yes</v>
      </c>
      <c r="K3757" t="str">
        <f>TEXT(shipments[[#This Row],[Shipdate]],"MMMM")</f>
        <v>December</v>
      </c>
      <c r="L3757">
        <f>YEAR(shipments[[#This Row],[Shipdate]])</f>
        <v>2023</v>
      </c>
    </row>
    <row r="3758" spans="1:12" x14ac:dyDescent="0.3">
      <c r="A3758" t="s">
        <v>3762</v>
      </c>
      <c r="B3758" t="s">
        <v>7946</v>
      </c>
      <c r="C3758" t="s">
        <v>7925</v>
      </c>
      <c r="D3758" t="s">
        <v>7939</v>
      </c>
      <c r="E3758" s="1">
        <v>45252</v>
      </c>
      <c r="F3758" s="6">
        <v>6392.25</v>
      </c>
      <c r="G3758">
        <v>427</v>
      </c>
      <c r="H3758" t="s">
        <v>3</v>
      </c>
      <c r="I3758">
        <f>IF(shipments[[#This Row],[Boxes]]&gt;0,shipments[[#This Row],[Amount]]/shipments[[#This Row],[Boxes]],"NA")</f>
        <v>14.970140515222482</v>
      </c>
      <c r="J3758" t="str">
        <f>IF(shipments[[#This Row],[Order_Status]] = "Delivered","Yes","No")</f>
        <v>Yes</v>
      </c>
      <c r="K3758" t="str">
        <f>TEXT(shipments[[#This Row],[Shipdate]],"MMMM")</f>
        <v>November</v>
      </c>
      <c r="L3758">
        <f>YEAR(shipments[[#This Row],[Shipdate]])</f>
        <v>2023</v>
      </c>
    </row>
    <row r="3759" spans="1:12" x14ac:dyDescent="0.3">
      <c r="A3759" s="21" t="s">
        <v>3763</v>
      </c>
      <c r="B3759" s="21" t="s">
        <v>7946</v>
      </c>
      <c r="C3759" s="21" t="s">
        <v>7925</v>
      </c>
      <c r="D3759" s="21" t="s">
        <v>7938</v>
      </c>
      <c r="E3759" s="22">
        <v>45125</v>
      </c>
      <c r="F3759" s="23">
        <v>4513.5</v>
      </c>
      <c r="G3759" s="21">
        <v>283</v>
      </c>
      <c r="H3759" s="21" t="s">
        <v>25</v>
      </c>
      <c r="I3759" s="21">
        <f>IF(shipments[[#This Row],[Boxes]]&gt;0,shipments[[#This Row],[Amount]]/shipments[[#This Row],[Boxes]],"NA")</f>
        <v>15.948763250883392</v>
      </c>
      <c r="J3759" s="21" t="str">
        <f>IF(shipments[[#This Row],[Order_Status]] = "Delivered","Yes","No")</f>
        <v>No</v>
      </c>
      <c r="K3759" s="21" t="str">
        <f>TEXT(shipments[[#This Row],[Shipdate]],"MMMM")</f>
        <v>July</v>
      </c>
      <c r="L3759" s="21">
        <f>YEAR(shipments[[#This Row],[Shipdate]])</f>
        <v>2023</v>
      </c>
    </row>
    <row r="3760" spans="1:12" x14ac:dyDescent="0.3">
      <c r="A3760" t="s">
        <v>3764</v>
      </c>
      <c r="B3760" t="s">
        <v>7946</v>
      </c>
      <c r="C3760" t="s">
        <v>7925</v>
      </c>
      <c r="D3760" t="s">
        <v>7938</v>
      </c>
      <c r="E3760" s="1">
        <v>45117</v>
      </c>
      <c r="F3760" s="6">
        <v>5904</v>
      </c>
      <c r="G3760">
        <v>348</v>
      </c>
      <c r="H3760" t="s">
        <v>3</v>
      </c>
      <c r="I3760">
        <f>IF(shipments[[#This Row],[Boxes]]&gt;0,shipments[[#This Row],[Amount]]/shipments[[#This Row],[Boxes]],"NA")</f>
        <v>16.96551724137931</v>
      </c>
      <c r="J3760" t="str">
        <f>IF(shipments[[#This Row],[Order_Status]] = "Delivered","Yes","No")</f>
        <v>Yes</v>
      </c>
      <c r="K3760" t="str">
        <f>TEXT(shipments[[#This Row],[Shipdate]],"MMMM")</f>
        <v>July</v>
      </c>
      <c r="L3760">
        <f>YEAR(shipments[[#This Row],[Shipdate]])</f>
        <v>2023</v>
      </c>
    </row>
    <row r="3761" spans="1:12" x14ac:dyDescent="0.3">
      <c r="A3761" t="s">
        <v>3765</v>
      </c>
      <c r="B3761" t="s">
        <v>7946</v>
      </c>
      <c r="C3761" t="s">
        <v>7925</v>
      </c>
      <c r="D3761" t="s">
        <v>7939</v>
      </c>
      <c r="E3761" s="1">
        <v>45344</v>
      </c>
      <c r="F3761" s="6">
        <v>6306.75</v>
      </c>
      <c r="G3761">
        <v>395</v>
      </c>
      <c r="H3761" t="s">
        <v>3</v>
      </c>
      <c r="I3761">
        <f>IF(shipments[[#This Row],[Boxes]]&gt;0,shipments[[#This Row],[Amount]]/shipments[[#This Row],[Boxes]],"NA")</f>
        <v>15.966455696202532</v>
      </c>
      <c r="J3761" t="str">
        <f>IF(shipments[[#This Row],[Order_Status]] = "Delivered","Yes","No")</f>
        <v>Yes</v>
      </c>
      <c r="K3761" t="str">
        <f>TEXT(shipments[[#This Row],[Shipdate]],"MMMM")</f>
        <v>February</v>
      </c>
      <c r="L3761">
        <f>YEAR(shipments[[#This Row],[Shipdate]])</f>
        <v>2024</v>
      </c>
    </row>
    <row r="3762" spans="1:12" x14ac:dyDescent="0.3">
      <c r="A3762" s="21" t="s">
        <v>3766</v>
      </c>
      <c r="B3762" s="21" t="s">
        <v>7946</v>
      </c>
      <c r="C3762" s="21" t="s">
        <v>7927</v>
      </c>
      <c r="D3762" s="21" t="s">
        <v>7935</v>
      </c>
      <c r="E3762" s="22">
        <v>45513</v>
      </c>
      <c r="F3762" s="23">
        <v>5382</v>
      </c>
      <c r="G3762" s="21">
        <v>385</v>
      </c>
      <c r="H3762" s="21" t="s">
        <v>9</v>
      </c>
      <c r="I3762" s="21">
        <f>IF(shipments[[#This Row],[Boxes]]&gt;0,shipments[[#This Row],[Amount]]/shipments[[#This Row],[Boxes]],"NA")</f>
        <v>13.97922077922078</v>
      </c>
      <c r="J3762" s="21" t="str">
        <f>IF(shipments[[#This Row],[Order_Status]] = "Delivered","Yes","No")</f>
        <v>No</v>
      </c>
      <c r="K3762" s="21" t="str">
        <f>TEXT(shipments[[#This Row],[Shipdate]],"MMMM")</f>
        <v>August</v>
      </c>
      <c r="L3762" s="21">
        <f>YEAR(shipments[[#This Row],[Shipdate]])</f>
        <v>2024</v>
      </c>
    </row>
    <row r="3763" spans="1:12" x14ac:dyDescent="0.3">
      <c r="A3763" t="s">
        <v>3767</v>
      </c>
      <c r="B3763" t="s">
        <v>7946</v>
      </c>
      <c r="C3763" t="s">
        <v>7927</v>
      </c>
      <c r="D3763" t="s">
        <v>7939</v>
      </c>
      <c r="E3763" s="1">
        <v>45348</v>
      </c>
      <c r="F3763" s="6">
        <v>20130.75</v>
      </c>
      <c r="G3763">
        <v>1259</v>
      </c>
      <c r="H3763" t="s">
        <v>3</v>
      </c>
      <c r="I3763">
        <f>IF(shipments[[#This Row],[Boxes]]&gt;0,shipments[[#This Row],[Amount]]/shipments[[#This Row],[Boxes]],"NA")</f>
        <v>15.989475774424147</v>
      </c>
      <c r="J3763" t="str">
        <f>IF(shipments[[#This Row],[Order_Status]] = "Delivered","Yes","No")</f>
        <v>Yes</v>
      </c>
      <c r="K3763" t="str">
        <f>TEXT(shipments[[#This Row],[Shipdate]],"MMMM")</f>
        <v>February</v>
      </c>
      <c r="L3763">
        <f>YEAR(shipments[[#This Row],[Shipdate]])</f>
        <v>2024</v>
      </c>
    </row>
    <row r="3764" spans="1:12" x14ac:dyDescent="0.3">
      <c r="A3764" t="s">
        <v>3768</v>
      </c>
      <c r="B3764" t="s">
        <v>7946</v>
      </c>
      <c r="C3764" t="s">
        <v>7927</v>
      </c>
      <c r="D3764" t="s">
        <v>7934</v>
      </c>
      <c r="E3764" s="1">
        <v>45278</v>
      </c>
      <c r="F3764" s="6">
        <v>8916.75</v>
      </c>
      <c r="G3764">
        <v>595</v>
      </c>
      <c r="H3764" t="s">
        <v>3</v>
      </c>
      <c r="I3764">
        <f>IF(shipments[[#This Row],[Boxes]]&gt;0,shipments[[#This Row],[Amount]]/shipments[[#This Row],[Boxes]],"NA")</f>
        <v>14.986134453781512</v>
      </c>
      <c r="J3764" t="str">
        <f>IF(shipments[[#This Row],[Order_Status]] = "Delivered","Yes","No")</f>
        <v>Yes</v>
      </c>
      <c r="K3764" t="str">
        <f>TEXT(shipments[[#This Row],[Shipdate]],"MMMM")</f>
        <v>December</v>
      </c>
      <c r="L3764">
        <f>YEAR(shipments[[#This Row],[Shipdate]])</f>
        <v>2023</v>
      </c>
    </row>
    <row r="3765" spans="1:12" x14ac:dyDescent="0.3">
      <c r="A3765" t="s">
        <v>3769</v>
      </c>
      <c r="B3765" t="s">
        <v>7946</v>
      </c>
      <c r="C3765" t="s">
        <v>7927</v>
      </c>
      <c r="D3765" t="s">
        <v>7937</v>
      </c>
      <c r="E3765" s="1">
        <v>45400</v>
      </c>
      <c r="F3765" s="6">
        <v>1532.25</v>
      </c>
      <c r="G3765">
        <v>91</v>
      </c>
      <c r="H3765" t="s">
        <v>3</v>
      </c>
      <c r="I3765">
        <f>IF(shipments[[#This Row],[Boxes]]&gt;0,shipments[[#This Row],[Amount]]/shipments[[#This Row],[Boxes]],"NA")</f>
        <v>16.837912087912088</v>
      </c>
      <c r="J3765" t="str">
        <f>IF(shipments[[#This Row],[Order_Status]] = "Delivered","Yes","No")</f>
        <v>Yes</v>
      </c>
      <c r="K3765" t="str">
        <f>TEXT(shipments[[#This Row],[Shipdate]],"MMMM")</f>
        <v>April</v>
      </c>
      <c r="L3765">
        <f>YEAR(shipments[[#This Row],[Shipdate]])</f>
        <v>2024</v>
      </c>
    </row>
    <row r="3766" spans="1:12" x14ac:dyDescent="0.3">
      <c r="A3766" t="s">
        <v>3770</v>
      </c>
      <c r="B3766" t="s">
        <v>7946</v>
      </c>
      <c r="C3766" t="s">
        <v>7927</v>
      </c>
      <c r="D3766" t="s">
        <v>7938</v>
      </c>
      <c r="E3766" s="1">
        <v>45253</v>
      </c>
      <c r="F3766" s="6">
        <v>9558</v>
      </c>
      <c r="G3766">
        <v>638</v>
      </c>
      <c r="H3766" t="s">
        <v>3</v>
      </c>
      <c r="I3766">
        <f>IF(shipments[[#This Row],[Boxes]]&gt;0,shipments[[#This Row],[Amount]]/shipments[[#This Row],[Boxes]],"NA")</f>
        <v>14.981191222570533</v>
      </c>
      <c r="J3766" t="str">
        <f>IF(shipments[[#This Row],[Order_Status]] = "Delivered","Yes","No")</f>
        <v>Yes</v>
      </c>
      <c r="K3766" t="str">
        <f>TEXT(shipments[[#This Row],[Shipdate]],"MMMM")</f>
        <v>November</v>
      </c>
      <c r="L3766">
        <f>YEAR(shipments[[#This Row],[Shipdate]])</f>
        <v>2023</v>
      </c>
    </row>
    <row r="3767" spans="1:12" x14ac:dyDescent="0.3">
      <c r="A3767" t="s">
        <v>3771</v>
      </c>
      <c r="B3767" t="s">
        <v>7946</v>
      </c>
      <c r="C3767" t="s">
        <v>7928</v>
      </c>
      <c r="D3767" t="s">
        <v>7934</v>
      </c>
      <c r="E3767" s="1">
        <v>45107</v>
      </c>
      <c r="F3767" s="6">
        <v>5044.5</v>
      </c>
      <c r="G3767">
        <v>561</v>
      </c>
      <c r="H3767" t="s">
        <v>3</v>
      </c>
      <c r="I3767">
        <f>IF(shipments[[#This Row],[Boxes]]&gt;0,shipments[[#This Row],[Amount]]/shipments[[#This Row],[Boxes]],"NA")</f>
        <v>8.9919786096256686</v>
      </c>
      <c r="J3767" t="str">
        <f>IF(shipments[[#This Row],[Order_Status]] = "Delivered","Yes","No")</f>
        <v>Yes</v>
      </c>
      <c r="K3767" t="str">
        <f>TEXT(shipments[[#This Row],[Shipdate]],"MMMM")</f>
        <v>June</v>
      </c>
      <c r="L3767">
        <f>YEAR(shipments[[#This Row],[Shipdate]])</f>
        <v>2023</v>
      </c>
    </row>
    <row r="3768" spans="1:12" x14ac:dyDescent="0.3">
      <c r="A3768" t="s">
        <v>3772</v>
      </c>
      <c r="B3768" t="s">
        <v>7946</v>
      </c>
      <c r="C3768" t="s">
        <v>7928</v>
      </c>
      <c r="D3768" t="s">
        <v>7936</v>
      </c>
      <c r="E3768" s="1">
        <v>45093</v>
      </c>
      <c r="F3768" s="6">
        <v>1500.75</v>
      </c>
      <c r="G3768">
        <v>188</v>
      </c>
      <c r="H3768" t="s">
        <v>3</v>
      </c>
      <c r="I3768">
        <f>IF(shipments[[#This Row],[Boxes]]&gt;0,shipments[[#This Row],[Amount]]/shipments[[#This Row],[Boxes]],"NA")</f>
        <v>7.9827127659574471</v>
      </c>
      <c r="J3768" t="str">
        <f>IF(shipments[[#This Row],[Order_Status]] = "Delivered","Yes","No")</f>
        <v>Yes</v>
      </c>
      <c r="K3768" t="str">
        <f>TEXT(shipments[[#This Row],[Shipdate]],"MMMM")</f>
        <v>June</v>
      </c>
      <c r="L3768">
        <f>YEAR(shipments[[#This Row],[Shipdate]])</f>
        <v>2023</v>
      </c>
    </row>
    <row r="3769" spans="1:12" x14ac:dyDescent="0.3">
      <c r="A3769" s="21" t="s">
        <v>3773</v>
      </c>
      <c r="B3769" s="21" t="s">
        <v>7946</v>
      </c>
      <c r="C3769" s="21" t="s">
        <v>7928</v>
      </c>
      <c r="D3769" s="21" t="s">
        <v>7939</v>
      </c>
      <c r="E3769" s="22">
        <v>45499</v>
      </c>
      <c r="F3769" s="23">
        <v>7656.75</v>
      </c>
      <c r="G3769" s="21">
        <v>1094</v>
      </c>
      <c r="H3769" s="21" t="s">
        <v>9</v>
      </c>
      <c r="I3769" s="21">
        <f>IF(shipments[[#This Row],[Boxes]]&gt;0,shipments[[#This Row],[Amount]]/shipments[[#This Row],[Boxes]],"NA")</f>
        <v>6.9988574040219378</v>
      </c>
      <c r="J3769" s="21" t="str">
        <f>IF(shipments[[#This Row],[Order_Status]] = "Delivered","Yes","No")</f>
        <v>No</v>
      </c>
      <c r="K3769" s="21" t="str">
        <f>TEXT(shipments[[#This Row],[Shipdate]],"MMMM")</f>
        <v>July</v>
      </c>
      <c r="L3769" s="21">
        <f>YEAR(shipments[[#This Row],[Shipdate]])</f>
        <v>2024</v>
      </c>
    </row>
    <row r="3770" spans="1:12" x14ac:dyDescent="0.3">
      <c r="A3770" t="s">
        <v>3774</v>
      </c>
      <c r="B3770" t="s">
        <v>7946</v>
      </c>
      <c r="C3770" t="s">
        <v>7928</v>
      </c>
      <c r="D3770" t="s">
        <v>7938</v>
      </c>
      <c r="E3770" s="1">
        <v>45224</v>
      </c>
      <c r="F3770" s="6">
        <v>14175</v>
      </c>
      <c r="G3770">
        <v>1575</v>
      </c>
      <c r="H3770" t="s">
        <v>3</v>
      </c>
      <c r="I3770">
        <f>IF(shipments[[#This Row],[Boxes]]&gt;0,shipments[[#This Row],[Amount]]/shipments[[#This Row],[Boxes]],"NA")</f>
        <v>9</v>
      </c>
      <c r="J3770" t="str">
        <f>IF(shipments[[#This Row],[Order_Status]] = "Delivered","Yes","No")</f>
        <v>Yes</v>
      </c>
      <c r="K3770" t="str">
        <f>TEXT(shipments[[#This Row],[Shipdate]],"MMMM")</f>
        <v>October</v>
      </c>
      <c r="L3770">
        <f>YEAR(shipments[[#This Row],[Shipdate]])</f>
        <v>2023</v>
      </c>
    </row>
    <row r="3771" spans="1:12" x14ac:dyDescent="0.3">
      <c r="A3771" t="s">
        <v>3775</v>
      </c>
      <c r="B3771" t="s">
        <v>7946</v>
      </c>
      <c r="C3771" t="s">
        <v>7928</v>
      </c>
      <c r="D3771" t="s">
        <v>7939</v>
      </c>
      <c r="E3771" s="1">
        <v>45448</v>
      </c>
      <c r="F3771" s="6">
        <v>1419.75</v>
      </c>
      <c r="G3771">
        <v>203</v>
      </c>
      <c r="H3771" t="s">
        <v>3</v>
      </c>
      <c r="I3771">
        <f>IF(shipments[[#This Row],[Boxes]]&gt;0,shipments[[#This Row],[Amount]]/shipments[[#This Row],[Boxes]],"NA")</f>
        <v>6.9938423645320196</v>
      </c>
      <c r="J3771" t="str">
        <f>IF(shipments[[#This Row],[Order_Status]] = "Delivered","Yes","No")</f>
        <v>Yes</v>
      </c>
      <c r="K3771" t="str">
        <f>TEXT(shipments[[#This Row],[Shipdate]],"MMMM")</f>
        <v>June</v>
      </c>
      <c r="L3771">
        <f>YEAR(shipments[[#This Row],[Shipdate]])</f>
        <v>2024</v>
      </c>
    </row>
    <row r="3772" spans="1:12" x14ac:dyDescent="0.3">
      <c r="A3772" s="21" t="s">
        <v>3776</v>
      </c>
      <c r="B3772" s="21" t="s">
        <v>7946</v>
      </c>
      <c r="C3772" s="21" t="s">
        <v>7928</v>
      </c>
      <c r="D3772" s="21" t="s">
        <v>7939</v>
      </c>
      <c r="E3772" s="22">
        <v>45202</v>
      </c>
      <c r="F3772" s="23">
        <v>2198.25</v>
      </c>
      <c r="G3772" s="21">
        <v>245</v>
      </c>
      <c r="H3772" s="21" t="s">
        <v>25</v>
      </c>
      <c r="I3772" s="21">
        <f>IF(shipments[[#This Row],[Boxes]]&gt;0,shipments[[#This Row],[Amount]]/shipments[[#This Row],[Boxes]],"NA")</f>
        <v>8.972448979591837</v>
      </c>
      <c r="J3772" s="21" t="str">
        <f>IF(shipments[[#This Row],[Order_Status]] = "Delivered","Yes","No")</f>
        <v>No</v>
      </c>
      <c r="K3772" s="21" t="str">
        <f>TEXT(shipments[[#This Row],[Shipdate]],"MMMM")</f>
        <v>October</v>
      </c>
      <c r="L3772" s="21">
        <f>YEAR(shipments[[#This Row],[Shipdate]])</f>
        <v>2023</v>
      </c>
    </row>
    <row r="3773" spans="1:12" x14ac:dyDescent="0.3">
      <c r="A3773" s="21" t="s">
        <v>3777</v>
      </c>
      <c r="B3773" s="21" t="s">
        <v>7946</v>
      </c>
      <c r="C3773" s="21" t="s">
        <v>7929</v>
      </c>
      <c r="D3773" s="21" t="s">
        <v>7934</v>
      </c>
      <c r="E3773" s="22">
        <v>45489</v>
      </c>
      <c r="F3773" s="23">
        <v>13205.25</v>
      </c>
      <c r="G3773" s="21">
        <v>1201</v>
      </c>
      <c r="H3773" s="21" t="s">
        <v>9</v>
      </c>
      <c r="I3773" s="21">
        <f>IF(shipments[[#This Row],[Boxes]]&gt;0,shipments[[#This Row],[Amount]]/shipments[[#This Row],[Boxes]],"NA")</f>
        <v>10.995212323064113</v>
      </c>
      <c r="J3773" s="21" t="str">
        <f>IF(shipments[[#This Row],[Order_Status]] = "Delivered","Yes","No")</f>
        <v>No</v>
      </c>
      <c r="K3773" s="21" t="str">
        <f>TEXT(shipments[[#This Row],[Shipdate]],"MMMM")</f>
        <v>July</v>
      </c>
      <c r="L3773" s="21">
        <f>YEAR(shipments[[#This Row],[Shipdate]])</f>
        <v>2024</v>
      </c>
    </row>
    <row r="3774" spans="1:12" x14ac:dyDescent="0.3">
      <c r="A3774" t="s">
        <v>3778</v>
      </c>
      <c r="B3774" t="s">
        <v>7946</v>
      </c>
      <c r="C3774" t="s">
        <v>7929</v>
      </c>
      <c r="D3774" t="s">
        <v>7935</v>
      </c>
      <c r="E3774" s="1">
        <v>44992</v>
      </c>
      <c r="F3774" s="6">
        <v>2313</v>
      </c>
      <c r="G3774">
        <v>290</v>
      </c>
      <c r="H3774" t="s">
        <v>3</v>
      </c>
      <c r="I3774">
        <f>IF(shipments[[#This Row],[Boxes]]&gt;0,shipments[[#This Row],[Amount]]/shipments[[#This Row],[Boxes]],"NA")</f>
        <v>7.9758620689655171</v>
      </c>
      <c r="J3774" t="str">
        <f>IF(shipments[[#This Row],[Order_Status]] = "Delivered","Yes","No")</f>
        <v>Yes</v>
      </c>
      <c r="K3774" t="str">
        <f>TEXT(shipments[[#This Row],[Shipdate]],"MMMM")</f>
        <v>March</v>
      </c>
      <c r="L3774">
        <f>YEAR(shipments[[#This Row],[Shipdate]])</f>
        <v>2023</v>
      </c>
    </row>
    <row r="3775" spans="1:12" x14ac:dyDescent="0.3">
      <c r="A3775" s="21" t="s">
        <v>3779</v>
      </c>
      <c r="B3775" s="21" t="s">
        <v>7946</v>
      </c>
      <c r="C3775" s="21" t="s">
        <v>7929</v>
      </c>
      <c r="D3775" s="21" t="s">
        <v>7937</v>
      </c>
      <c r="E3775" s="22">
        <v>45565</v>
      </c>
      <c r="F3775" s="23">
        <v>7431.75</v>
      </c>
      <c r="G3775" s="21">
        <v>744</v>
      </c>
      <c r="H3775" s="21" t="s">
        <v>16</v>
      </c>
      <c r="I3775" s="21">
        <f>IF(shipments[[#This Row],[Boxes]]&gt;0,shipments[[#This Row],[Amount]]/shipments[[#This Row],[Boxes]],"NA")</f>
        <v>9.9889112903225801</v>
      </c>
      <c r="J3775" s="21" t="str">
        <f>IF(shipments[[#This Row],[Order_Status]] = "Delivered","Yes","No")</f>
        <v>No</v>
      </c>
      <c r="K3775" s="21" t="str">
        <f>TEXT(shipments[[#This Row],[Shipdate]],"MMMM")</f>
        <v>September</v>
      </c>
      <c r="L3775" s="21">
        <f>YEAR(shipments[[#This Row],[Shipdate]])</f>
        <v>2024</v>
      </c>
    </row>
    <row r="3776" spans="1:12" x14ac:dyDescent="0.3">
      <c r="A3776" s="21" t="s">
        <v>3780</v>
      </c>
      <c r="B3776" s="21" t="s">
        <v>7946</v>
      </c>
      <c r="C3776" s="21" t="s">
        <v>7930</v>
      </c>
      <c r="D3776" s="21" t="s">
        <v>7934</v>
      </c>
      <c r="E3776" s="22">
        <v>45160</v>
      </c>
      <c r="F3776" s="23">
        <v>6111</v>
      </c>
      <c r="G3776" s="21">
        <v>236</v>
      </c>
      <c r="H3776" s="21" t="s">
        <v>25</v>
      </c>
      <c r="I3776" s="21">
        <f>IF(shipments[[#This Row],[Boxes]]&gt;0,shipments[[#This Row],[Amount]]/shipments[[#This Row],[Boxes]],"NA")</f>
        <v>25.89406779661017</v>
      </c>
      <c r="J3776" s="21" t="str">
        <f>IF(shipments[[#This Row],[Order_Status]] = "Delivered","Yes","No")</f>
        <v>No</v>
      </c>
      <c r="K3776" s="21" t="str">
        <f>TEXT(shipments[[#This Row],[Shipdate]],"MMMM")</f>
        <v>August</v>
      </c>
      <c r="L3776" s="21">
        <f>YEAR(shipments[[#This Row],[Shipdate]])</f>
        <v>2023</v>
      </c>
    </row>
    <row r="3777" spans="1:12" x14ac:dyDescent="0.3">
      <c r="A3777" t="s">
        <v>3781</v>
      </c>
      <c r="B3777" t="s">
        <v>7946</v>
      </c>
      <c r="C3777" t="s">
        <v>7931</v>
      </c>
      <c r="D3777" t="s">
        <v>7938</v>
      </c>
      <c r="E3777" s="1">
        <v>45287</v>
      </c>
      <c r="F3777" s="6">
        <v>1588.5</v>
      </c>
      <c r="G3777">
        <v>177</v>
      </c>
      <c r="H3777" t="s">
        <v>3</v>
      </c>
      <c r="I3777">
        <f>IF(shipments[[#This Row],[Boxes]]&gt;0,shipments[[#This Row],[Amount]]/shipments[[#This Row],[Boxes]],"NA")</f>
        <v>8.9745762711864412</v>
      </c>
      <c r="J3777" t="str">
        <f>IF(shipments[[#This Row],[Order_Status]] = "Delivered","Yes","No")</f>
        <v>Yes</v>
      </c>
      <c r="K3777" t="str">
        <f>TEXT(shipments[[#This Row],[Shipdate]],"MMMM")</f>
        <v>December</v>
      </c>
      <c r="L3777">
        <f>YEAR(shipments[[#This Row],[Shipdate]])</f>
        <v>2023</v>
      </c>
    </row>
    <row r="3778" spans="1:12" x14ac:dyDescent="0.3">
      <c r="A3778" t="s">
        <v>3782</v>
      </c>
      <c r="B3778" t="s">
        <v>7946</v>
      </c>
      <c r="C3778" t="s">
        <v>7931</v>
      </c>
      <c r="D3778" t="s">
        <v>7939</v>
      </c>
      <c r="E3778" s="1">
        <v>45377</v>
      </c>
      <c r="F3778" s="6">
        <v>3021.75</v>
      </c>
      <c r="G3778">
        <v>336</v>
      </c>
      <c r="H3778" t="s">
        <v>3</v>
      </c>
      <c r="I3778">
        <f>IF(shipments[[#This Row],[Boxes]]&gt;0,shipments[[#This Row],[Amount]]/shipments[[#This Row],[Boxes]],"NA")</f>
        <v>8.9933035714285712</v>
      </c>
      <c r="J3778" t="str">
        <f>IF(shipments[[#This Row],[Order_Status]] = "Delivered","Yes","No")</f>
        <v>Yes</v>
      </c>
      <c r="K3778" t="str">
        <f>TEXT(shipments[[#This Row],[Shipdate]],"MMMM")</f>
        <v>March</v>
      </c>
      <c r="L3778">
        <f>YEAR(shipments[[#This Row],[Shipdate]])</f>
        <v>2024</v>
      </c>
    </row>
    <row r="3779" spans="1:12" x14ac:dyDescent="0.3">
      <c r="A3779" s="21" t="s">
        <v>3783</v>
      </c>
      <c r="B3779" s="21" t="s">
        <v>7946</v>
      </c>
      <c r="C3779" s="21" t="s">
        <v>7931</v>
      </c>
      <c r="D3779" s="21" t="s">
        <v>7934</v>
      </c>
      <c r="E3779" s="22">
        <v>45510</v>
      </c>
      <c r="F3779" s="23">
        <v>5589</v>
      </c>
      <c r="G3779" s="21">
        <v>509</v>
      </c>
      <c r="H3779" s="21" t="s">
        <v>25</v>
      </c>
      <c r="I3779" s="21">
        <f>IF(shipments[[#This Row],[Boxes]]&gt;0,shipments[[#This Row],[Amount]]/shipments[[#This Row],[Boxes]],"NA")</f>
        <v>10.980353634577604</v>
      </c>
      <c r="J3779" s="21" t="str">
        <f>IF(shipments[[#This Row],[Order_Status]] = "Delivered","Yes","No")</f>
        <v>No</v>
      </c>
      <c r="K3779" s="21" t="str">
        <f>TEXT(shipments[[#This Row],[Shipdate]],"MMMM")</f>
        <v>August</v>
      </c>
      <c r="L3779" s="21">
        <f>YEAR(shipments[[#This Row],[Shipdate]])</f>
        <v>2024</v>
      </c>
    </row>
    <row r="3780" spans="1:12" x14ac:dyDescent="0.3">
      <c r="A3780" t="s">
        <v>3784</v>
      </c>
      <c r="B3780" t="s">
        <v>7946</v>
      </c>
      <c r="C3780" t="s">
        <v>7932</v>
      </c>
      <c r="D3780" t="s">
        <v>7934</v>
      </c>
      <c r="E3780" s="1">
        <v>45310</v>
      </c>
      <c r="F3780" s="6">
        <v>5292</v>
      </c>
      <c r="G3780">
        <v>530</v>
      </c>
      <c r="H3780" t="s">
        <v>3</v>
      </c>
      <c r="I3780">
        <f>IF(shipments[[#This Row],[Boxes]]&gt;0,shipments[[#This Row],[Amount]]/shipments[[#This Row],[Boxes]],"NA")</f>
        <v>9.9849056603773576</v>
      </c>
      <c r="J3780" t="str">
        <f>IF(shipments[[#This Row],[Order_Status]] = "Delivered","Yes","No")</f>
        <v>Yes</v>
      </c>
      <c r="K3780" t="str">
        <f>TEXT(shipments[[#This Row],[Shipdate]],"MMMM")</f>
        <v>January</v>
      </c>
      <c r="L3780">
        <f>YEAR(shipments[[#This Row],[Shipdate]])</f>
        <v>2024</v>
      </c>
    </row>
    <row r="3781" spans="1:12" x14ac:dyDescent="0.3">
      <c r="A3781" t="s">
        <v>3785</v>
      </c>
      <c r="B3781" t="s">
        <v>7946</v>
      </c>
      <c r="C3781" t="s">
        <v>7932</v>
      </c>
      <c r="D3781" t="s">
        <v>7939</v>
      </c>
      <c r="E3781" s="1">
        <v>45091</v>
      </c>
      <c r="F3781" s="6">
        <v>4164.75</v>
      </c>
      <c r="G3781">
        <v>379</v>
      </c>
      <c r="H3781" t="s">
        <v>3</v>
      </c>
      <c r="I3781">
        <f>IF(shipments[[#This Row],[Boxes]]&gt;0,shipments[[#This Row],[Amount]]/shipments[[#This Row],[Boxes]],"NA")</f>
        <v>10.988786279683378</v>
      </c>
      <c r="J3781" t="str">
        <f>IF(shipments[[#This Row],[Order_Status]] = "Delivered","Yes","No")</f>
        <v>Yes</v>
      </c>
      <c r="K3781" t="str">
        <f>TEXT(shipments[[#This Row],[Shipdate]],"MMMM")</f>
        <v>June</v>
      </c>
      <c r="L3781">
        <f>YEAR(shipments[[#This Row],[Shipdate]])</f>
        <v>2023</v>
      </c>
    </row>
    <row r="3782" spans="1:12" x14ac:dyDescent="0.3">
      <c r="A3782" t="s">
        <v>3786</v>
      </c>
      <c r="B3782" t="s">
        <v>7946</v>
      </c>
      <c r="C3782" t="s">
        <v>7932</v>
      </c>
      <c r="D3782" t="s">
        <v>7939</v>
      </c>
      <c r="E3782" s="1">
        <v>45259</v>
      </c>
      <c r="F3782" s="6">
        <v>7137</v>
      </c>
      <c r="G3782">
        <v>649</v>
      </c>
      <c r="H3782" t="s">
        <v>3</v>
      </c>
      <c r="I3782">
        <f>IF(shipments[[#This Row],[Boxes]]&gt;0,shipments[[#This Row],[Amount]]/shipments[[#This Row],[Boxes]],"NA")</f>
        <v>10.996918335901388</v>
      </c>
      <c r="J3782" t="str">
        <f>IF(shipments[[#This Row],[Order_Status]] = "Delivered","Yes","No")</f>
        <v>Yes</v>
      </c>
      <c r="K3782" t="str">
        <f>TEXT(shipments[[#This Row],[Shipdate]],"MMMM")</f>
        <v>November</v>
      </c>
      <c r="L3782">
        <f>YEAR(shipments[[#This Row],[Shipdate]])</f>
        <v>2023</v>
      </c>
    </row>
    <row r="3783" spans="1:12" x14ac:dyDescent="0.3">
      <c r="A3783" s="21" t="s">
        <v>3787</v>
      </c>
      <c r="B3783" s="21" t="s">
        <v>7946</v>
      </c>
      <c r="C3783" s="21" t="s">
        <v>7933</v>
      </c>
      <c r="D3783" s="21" t="s">
        <v>7938</v>
      </c>
      <c r="E3783" s="22">
        <v>45531</v>
      </c>
      <c r="F3783" s="23">
        <v>6700.5</v>
      </c>
      <c r="G3783" s="21">
        <v>336</v>
      </c>
      <c r="H3783" s="21" t="s">
        <v>9</v>
      </c>
      <c r="I3783" s="21">
        <f>IF(shipments[[#This Row],[Boxes]]&gt;0,shipments[[#This Row],[Amount]]/shipments[[#This Row],[Boxes]],"NA")</f>
        <v>19.941964285714285</v>
      </c>
      <c r="J3783" s="21" t="str">
        <f>IF(shipments[[#This Row],[Order_Status]] = "Delivered","Yes","No")</f>
        <v>No</v>
      </c>
      <c r="K3783" s="21" t="str">
        <f>TEXT(shipments[[#This Row],[Shipdate]],"MMMM")</f>
        <v>August</v>
      </c>
      <c r="L3783" s="21">
        <f>YEAR(shipments[[#This Row],[Shipdate]])</f>
        <v>2024</v>
      </c>
    </row>
    <row r="3784" spans="1:12" x14ac:dyDescent="0.3">
      <c r="A3784" s="21" t="s">
        <v>3788</v>
      </c>
      <c r="B3784" s="21" t="s">
        <v>7946</v>
      </c>
      <c r="C3784" s="21" t="s">
        <v>7933</v>
      </c>
      <c r="D3784" s="21" t="s">
        <v>7938</v>
      </c>
      <c r="E3784" s="22">
        <v>45484</v>
      </c>
      <c r="F3784" s="23">
        <v>4029.75</v>
      </c>
      <c r="G3784" s="21">
        <v>202</v>
      </c>
      <c r="H3784" s="21" t="s">
        <v>9</v>
      </c>
      <c r="I3784" s="21">
        <f>IF(shipments[[#This Row],[Boxes]]&gt;0,shipments[[#This Row],[Amount]]/shipments[[#This Row],[Boxes]],"NA")</f>
        <v>19.949257425742573</v>
      </c>
      <c r="J3784" s="21" t="str">
        <f>IF(shipments[[#This Row],[Order_Status]] = "Delivered","Yes","No")</f>
        <v>No</v>
      </c>
      <c r="K3784" s="21" t="str">
        <f>TEXT(shipments[[#This Row],[Shipdate]],"MMMM")</f>
        <v>July</v>
      </c>
      <c r="L3784" s="21">
        <f>YEAR(shipments[[#This Row],[Shipdate]])</f>
        <v>2024</v>
      </c>
    </row>
    <row r="3785" spans="1:12" x14ac:dyDescent="0.3">
      <c r="A3785" t="s">
        <v>3789</v>
      </c>
      <c r="B3785" t="s">
        <v>7946</v>
      </c>
      <c r="C3785" t="s">
        <v>7912</v>
      </c>
      <c r="D3785" t="s">
        <v>7937</v>
      </c>
      <c r="E3785" s="1">
        <v>45226</v>
      </c>
      <c r="F3785" s="6">
        <v>4963.5</v>
      </c>
      <c r="G3785">
        <v>382</v>
      </c>
      <c r="H3785" t="s">
        <v>3</v>
      </c>
      <c r="I3785">
        <f>IF(shipments[[#This Row],[Boxes]]&gt;0,shipments[[#This Row],[Amount]]/shipments[[#This Row],[Boxes]],"NA")</f>
        <v>12.993455497382199</v>
      </c>
      <c r="J3785" t="str">
        <f>IF(shipments[[#This Row],[Order_Status]] = "Delivered","Yes","No")</f>
        <v>Yes</v>
      </c>
      <c r="K3785" t="str">
        <f>TEXT(shipments[[#This Row],[Shipdate]],"MMMM")</f>
        <v>October</v>
      </c>
      <c r="L3785">
        <f>YEAR(shipments[[#This Row],[Shipdate]])</f>
        <v>2023</v>
      </c>
    </row>
    <row r="3786" spans="1:12" x14ac:dyDescent="0.3">
      <c r="A3786" t="s">
        <v>3790</v>
      </c>
      <c r="B3786" t="s">
        <v>7946</v>
      </c>
      <c r="C3786" t="s">
        <v>7914</v>
      </c>
      <c r="D3786" t="s">
        <v>7935</v>
      </c>
      <c r="E3786" s="1">
        <v>45002</v>
      </c>
      <c r="F3786" s="6">
        <v>13608</v>
      </c>
      <c r="G3786">
        <v>1238</v>
      </c>
      <c r="H3786" t="s">
        <v>3</v>
      </c>
      <c r="I3786">
        <f>IF(shipments[[#This Row],[Boxes]]&gt;0,shipments[[#This Row],[Amount]]/shipments[[#This Row],[Boxes]],"NA")</f>
        <v>10.991922455573505</v>
      </c>
      <c r="J3786" t="str">
        <f>IF(shipments[[#This Row],[Order_Status]] = "Delivered","Yes","No")</f>
        <v>Yes</v>
      </c>
      <c r="K3786" t="str">
        <f>TEXT(shipments[[#This Row],[Shipdate]],"MMMM")</f>
        <v>March</v>
      </c>
      <c r="L3786">
        <f>YEAR(shipments[[#This Row],[Shipdate]])</f>
        <v>2023</v>
      </c>
    </row>
    <row r="3787" spans="1:12" x14ac:dyDescent="0.3">
      <c r="A3787" t="s">
        <v>3791</v>
      </c>
      <c r="B3787" t="s">
        <v>7946</v>
      </c>
      <c r="C3787" t="s">
        <v>7914</v>
      </c>
      <c r="D3787" t="s">
        <v>7939</v>
      </c>
      <c r="E3787" s="1">
        <v>45250</v>
      </c>
      <c r="F3787" s="6">
        <v>1008</v>
      </c>
      <c r="G3787">
        <v>112</v>
      </c>
      <c r="H3787" t="s">
        <v>3</v>
      </c>
      <c r="I3787">
        <f>IF(shipments[[#This Row],[Boxes]]&gt;0,shipments[[#This Row],[Amount]]/shipments[[#This Row],[Boxes]],"NA")</f>
        <v>9</v>
      </c>
      <c r="J3787" t="str">
        <f>IF(shipments[[#This Row],[Order_Status]] = "Delivered","Yes","No")</f>
        <v>Yes</v>
      </c>
      <c r="K3787" t="str">
        <f>TEXT(shipments[[#This Row],[Shipdate]],"MMMM")</f>
        <v>November</v>
      </c>
      <c r="L3787">
        <f>YEAR(shipments[[#This Row],[Shipdate]])</f>
        <v>2023</v>
      </c>
    </row>
    <row r="3788" spans="1:12" x14ac:dyDescent="0.3">
      <c r="A3788" s="21" t="s">
        <v>3792</v>
      </c>
      <c r="B3788" s="21" t="s">
        <v>7946</v>
      </c>
      <c r="C3788" s="21" t="s">
        <v>7915</v>
      </c>
      <c r="D3788" s="21" t="s">
        <v>7939</v>
      </c>
      <c r="E3788" s="22">
        <v>45258</v>
      </c>
      <c r="F3788" s="23">
        <v>10746</v>
      </c>
      <c r="G3788" s="21">
        <v>1344</v>
      </c>
      <c r="H3788" s="21" t="s">
        <v>25</v>
      </c>
      <c r="I3788" s="21">
        <f>IF(shipments[[#This Row],[Boxes]]&gt;0,shipments[[#This Row],[Amount]]/shipments[[#This Row],[Boxes]],"NA")</f>
        <v>7.9955357142857144</v>
      </c>
      <c r="J3788" s="21" t="str">
        <f>IF(shipments[[#This Row],[Order_Status]] = "Delivered","Yes","No")</f>
        <v>No</v>
      </c>
      <c r="K3788" s="21" t="str">
        <f>TEXT(shipments[[#This Row],[Shipdate]],"MMMM")</f>
        <v>November</v>
      </c>
      <c r="L3788" s="21">
        <f>YEAR(shipments[[#This Row],[Shipdate]])</f>
        <v>2023</v>
      </c>
    </row>
    <row r="3789" spans="1:12" x14ac:dyDescent="0.3">
      <c r="A3789" t="s">
        <v>3793</v>
      </c>
      <c r="B3789" t="s">
        <v>7946</v>
      </c>
      <c r="C3789" t="s">
        <v>7915</v>
      </c>
      <c r="D3789" t="s">
        <v>7939</v>
      </c>
      <c r="E3789" s="1">
        <v>45378</v>
      </c>
      <c r="F3789" s="6">
        <v>3674.25</v>
      </c>
      <c r="G3789">
        <v>735</v>
      </c>
      <c r="H3789" t="s">
        <v>3</v>
      </c>
      <c r="I3789">
        <f>IF(shipments[[#This Row],[Boxes]]&gt;0,shipments[[#This Row],[Amount]]/shipments[[#This Row],[Boxes]],"NA")</f>
        <v>4.9989795918367346</v>
      </c>
      <c r="J3789" t="str">
        <f>IF(shipments[[#This Row],[Order_Status]] = "Delivered","Yes","No")</f>
        <v>Yes</v>
      </c>
      <c r="K3789" t="str">
        <f>TEXT(shipments[[#This Row],[Shipdate]],"MMMM")</f>
        <v>March</v>
      </c>
      <c r="L3789">
        <f>YEAR(shipments[[#This Row],[Shipdate]])</f>
        <v>2024</v>
      </c>
    </row>
    <row r="3790" spans="1:12" x14ac:dyDescent="0.3">
      <c r="A3790" t="s">
        <v>3794</v>
      </c>
      <c r="B3790" t="s">
        <v>7946</v>
      </c>
      <c r="C3790" t="s">
        <v>7915</v>
      </c>
      <c r="D3790" t="s">
        <v>7935</v>
      </c>
      <c r="E3790" s="1">
        <v>45027</v>
      </c>
      <c r="F3790" s="6">
        <v>1878.75</v>
      </c>
      <c r="G3790">
        <v>209</v>
      </c>
      <c r="H3790" t="s">
        <v>3</v>
      </c>
      <c r="I3790">
        <f>IF(shipments[[#This Row],[Boxes]]&gt;0,shipments[[#This Row],[Amount]]/shipments[[#This Row],[Boxes]],"NA")</f>
        <v>8.9892344497607652</v>
      </c>
      <c r="J3790" t="str">
        <f>IF(shipments[[#This Row],[Order_Status]] = "Delivered","Yes","No")</f>
        <v>Yes</v>
      </c>
      <c r="K3790" t="str">
        <f>TEXT(shipments[[#This Row],[Shipdate]],"MMMM")</f>
        <v>April</v>
      </c>
      <c r="L3790">
        <f>YEAR(shipments[[#This Row],[Shipdate]])</f>
        <v>2023</v>
      </c>
    </row>
    <row r="3791" spans="1:12" x14ac:dyDescent="0.3">
      <c r="A3791" t="s">
        <v>3795</v>
      </c>
      <c r="B3791" t="s">
        <v>7946</v>
      </c>
      <c r="C3791" t="s">
        <v>7916</v>
      </c>
      <c r="D3791" t="s">
        <v>7934</v>
      </c>
      <c r="E3791" s="1">
        <v>45153</v>
      </c>
      <c r="F3791" s="6">
        <v>8259.75</v>
      </c>
      <c r="G3791">
        <v>1180</v>
      </c>
      <c r="H3791" t="s">
        <v>3</v>
      </c>
      <c r="I3791">
        <f>IF(shipments[[#This Row],[Boxes]]&gt;0,shipments[[#This Row],[Amount]]/shipments[[#This Row],[Boxes]],"NA")</f>
        <v>6.9997881355932208</v>
      </c>
      <c r="J3791" t="str">
        <f>IF(shipments[[#This Row],[Order_Status]] = "Delivered","Yes","No")</f>
        <v>Yes</v>
      </c>
      <c r="K3791" t="str">
        <f>TEXT(shipments[[#This Row],[Shipdate]],"MMMM")</f>
        <v>August</v>
      </c>
      <c r="L3791">
        <f>YEAR(shipments[[#This Row],[Shipdate]])</f>
        <v>2023</v>
      </c>
    </row>
    <row r="3792" spans="1:12" x14ac:dyDescent="0.3">
      <c r="A3792" t="s">
        <v>3796</v>
      </c>
      <c r="B3792" t="s">
        <v>7946</v>
      </c>
      <c r="C3792" t="s">
        <v>7916</v>
      </c>
      <c r="D3792" t="s">
        <v>7938</v>
      </c>
      <c r="E3792" s="1">
        <v>44957</v>
      </c>
      <c r="F3792" s="6">
        <v>4639.5</v>
      </c>
      <c r="G3792">
        <v>774</v>
      </c>
      <c r="H3792" t="s">
        <v>3</v>
      </c>
      <c r="I3792">
        <f>IF(shipments[[#This Row],[Boxes]]&gt;0,shipments[[#This Row],[Amount]]/shipments[[#This Row],[Boxes]],"NA")</f>
        <v>5.9941860465116283</v>
      </c>
      <c r="J3792" t="str">
        <f>IF(shipments[[#This Row],[Order_Status]] = "Delivered","Yes","No")</f>
        <v>Yes</v>
      </c>
      <c r="K3792" t="str">
        <f>TEXT(shipments[[#This Row],[Shipdate]],"MMMM")</f>
        <v>January</v>
      </c>
      <c r="L3792">
        <f>YEAR(shipments[[#This Row],[Shipdate]])</f>
        <v>2023</v>
      </c>
    </row>
    <row r="3793" spans="1:12" x14ac:dyDescent="0.3">
      <c r="A3793" t="s">
        <v>3797</v>
      </c>
      <c r="B3793" t="s">
        <v>7946</v>
      </c>
      <c r="C3793" t="s">
        <v>7916</v>
      </c>
      <c r="D3793" t="s">
        <v>7939</v>
      </c>
      <c r="E3793" s="1">
        <v>45243</v>
      </c>
      <c r="F3793" s="6">
        <v>2252.25</v>
      </c>
      <c r="G3793">
        <v>322</v>
      </c>
      <c r="H3793" t="s">
        <v>3</v>
      </c>
      <c r="I3793">
        <f>IF(shipments[[#This Row],[Boxes]]&gt;0,shipments[[#This Row],[Amount]]/shipments[[#This Row],[Boxes]],"NA")</f>
        <v>6.9945652173913047</v>
      </c>
      <c r="J3793" t="str">
        <f>IF(shipments[[#This Row],[Order_Status]] = "Delivered","Yes","No")</f>
        <v>Yes</v>
      </c>
      <c r="K3793" t="str">
        <f>TEXT(shipments[[#This Row],[Shipdate]],"MMMM")</f>
        <v>November</v>
      </c>
      <c r="L3793">
        <f>YEAR(shipments[[#This Row],[Shipdate]])</f>
        <v>2023</v>
      </c>
    </row>
    <row r="3794" spans="1:12" x14ac:dyDescent="0.3">
      <c r="A3794" t="s">
        <v>3798</v>
      </c>
      <c r="B3794" t="s">
        <v>7946</v>
      </c>
      <c r="C3794" t="s">
        <v>7917</v>
      </c>
      <c r="D3794" t="s">
        <v>7934</v>
      </c>
      <c r="E3794" s="1">
        <v>45392</v>
      </c>
      <c r="F3794" s="6">
        <v>6493.5</v>
      </c>
      <c r="G3794">
        <v>271</v>
      </c>
      <c r="H3794" t="s">
        <v>3</v>
      </c>
      <c r="I3794">
        <f>IF(shipments[[#This Row],[Boxes]]&gt;0,shipments[[#This Row],[Amount]]/shipments[[#This Row],[Boxes]],"NA")</f>
        <v>23.961254612546124</v>
      </c>
      <c r="J3794" t="str">
        <f>IF(shipments[[#This Row],[Order_Status]] = "Delivered","Yes","No")</f>
        <v>Yes</v>
      </c>
      <c r="K3794" t="str">
        <f>TEXT(shipments[[#This Row],[Shipdate]],"MMMM")</f>
        <v>April</v>
      </c>
      <c r="L3794">
        <f>YEAR(shipments[[#This Row],[Shipdate]])</f>
        <v>2024</v>
      </c>
    </row>
    <row r="3795" spans="1:12" x14ac:dyDescent="0.3">
      <c r="A3795" t="s">
        <v>3799</v>
      </c>
      <c r="B3795" t="s">
        <v>7946</v>
      </c>
      <c r="C3795" t="s">
        <v>7917</v>
      </c>
      <c r="D3795" t="s">
        <v>7939</v>
      </c>
      <c r="E3795" s="1">
        <v>45103</v>
      </c>
      <c r="F3795" s="6">
        <v>391.5</v>
      </c>
      <c r="G3795">
        <v>16</v>
      </c>
      <c r="H3795" t="s">
        <v>3</v>
      </c>
      <c r="I3795">
        <f>IF(shipments[[#This Row],[Boxes]]&gt;0,shipments[[#This Row],[Amount]]/shipments[[#This Row],[Boxes]],"NA")</f>
        <v>24.46875</v>
      </c>
      <c r="J3795" t="str">
        <f>IF(shipments[[#This Row],[Order_Status]] = "Delivered","Yes","No")</f>
        <v>Yes</v>
      </c>
      <c r="K3795" t="str">
        <f>TEXT(shipments[[#This Row],[Shipdate]],"MMMM")</f>
        <v>June</v>
      </c>
      <c r="L3795">
        <f>YEAR(shipments[[#This Row],[Shipdate]])</f>
        <v>2023</v>
      </c>
    </row>
    <row r="3796" spans="1:12" x14ac:dyDescent="0.3">
      <c r="A3796" t="s">
        <v>3800</v>
      </c>
      <c r="B3796" t="s">
        <v>7946</v>
      </c>
      <c r="C3796" t="s">
        <v>7917</v>
      </c>
      <c r="D3796" t="s">
        <v>7934</v>
      </c>
      <c r="E3796" s="1">
        <v>45208</v>
      </c>
      <c r="F3796" s="6">
        <v>5352.75</v>
      </c>
      <c r="G3796">
        <v>192</v>
      </c>
      <c r="H3796" t="s">
        <v>3</v>
      </c>
      <c r="I3796">
        <f>IF(shipments[[#This Row],[Boxes]]&gt;0,shipments[[#This Row],[Amount]]/shipments[[#This Row],[Boxes]],"NA")</f>
        <v>27.87890625</v>
      </c>
      <c r="J3796" t="str">
        <f>IF(shipments[[#This Row],[Order_Status]] = "Delivered","Yes","No")</f>
        <v>Yes</v>
      </c>
      <c r="K3796" t="str">
        <f>TEXT(shipments[[#This Row],[Shipdate]],"MMMM")</f>
        <v>October</v>
      </c>
      <c r="L3796">
        <f>YEAR(shipments[[#This Row],[Shipdate]])</f>
        <v>2023</v>
      </c>
    </row>
    <row r="3797" spans="1:12" x14ac:dyDescent="0.3">
      <c r="A3797" t="s">
        <v>3801</v>
      </c>
      <c r="B3797" t="s">
        <v>7946</v>
      </c>
      <c r="C3797" t="s">
        <v>7918</v>
      </c>
      <c r="D3797" t="s">
        <v>7938</v>
      </c>
      <c r="E3797" s="1">
        <v>45323</v>
      </c>
      <c r="F3797" s="6">
        <v>4565.25</v>
      </c>
      <c r="G3797">
        <v>170</v>
      </c>
      <c r="H3797" t="s">
        <v>3</v>
      </c>
      <c r="I3797">
        <f>IF(shipments[[#This Row],[Boxes]]&gt;0,shipments[[#This Row],[Amount]]/shipments[[#This Row],[Boxes]],"NA")</f>
        <v>26.854411764705883</v>
      </c>
      <c r="J3797" t="str">
        <f>IF(shipments[[#This Row],[Order_Status]] = "Delivered","Yes","No")</f>
        <v>Yes</v>
      </c>
      <c r="K3797" t="str">
        <f>TEXT(shipments[[#This Row],[Shipdate]],"MMMM")</f>
        <v>February</v>
      </c>
      <c r="L3797">
        <f>YEAR(shipments[[#This Row],[Shipdate]])</f>
        <v>2024</v>
      </c>
    </row>
    <row r="3798" spans="1:12" x14ac:dyDescent="0.3">
      <c r="A3798" t="s">
        <v>3802</v>
      </c>
      <c r="B3798" t="s">
        <v>7946</v>
      </c>
      <c r="C3798" t="s">
        <v>7919</v>
      </c>
      <c r="D3798" t="s">
        <v>7939</v>
      </c>
      <c r="E3798" s="1">
        <v>45266</v>
      </c>
      <c r="F3798" s="6">
        <v>9839.25</v>
      </c>
      <c r="G3798">
        <v>547</v>
      </c>
      <c r="H3798" t="s">
        <v>3</v>
      </c>
      <c r="I3798">
        <f>IF(shipments[[#This Row],[Boxes]]&gt;0,shipments[[#This Row],[Amount]]/shipments[[#This Row],[Boxes]],"NA")</f>
        <v>17.987659963436929</v>
      </c>
      <c r="J3798" t="str">
        <f>IF(shipments[[#This Row],[Order_Status]] = "Delivered","Yes","No")</f>
        <v>Yes</v>
      </c>
      <c r="K3798" t="str">
        <f>TEXT(shipments[[#This Row],[Shipdate]],"MMMM")</f>
        <v>December</v>
      </c>
      <c r="L3798">
        <f>YEAR(shipments[[#This Row],[Shipdate]])</f>
        <v>2023</v>
      </c>
    </row>
    <row r="3799" spans="1:12" x14ac:dyDescent="0.3">
      <c r="A3799" s="21" t="s">
        <v>3803</v>
      </c>
      <c r="B3799" s="21" t="s">
        <v>7946</v>
      </c>
      <c r="C3799" s="21" t="s">
        <v>7919</v>
      </c>
      <c r="D3799" s="21" t="s">
        <v>7938</v>
      </c>
      <c r="E3799" s="22">
        <v>45534</v>
      </c>
      <c r="F3799" s="23">
        <v>6063.75</v>
      </c>
      <c r="G3799" s="21">
        <v>276</v>
      </c>
      <c r="H3799" s="21" t="s">
        <v>9</v>
      </c>
      <c r="I3799" s="21">
        <f>IF(shipments[[#This Row],[Boxes]]&gt;0,shipments[[#This Row],[Amount]]/shipments[[#This Row],[Boxes]],"NA")</f>
        <v>21.970108695652176</v>
      </c>
      <c r="J3799" s="21" t="str">
        <f>IF(shipments[[#This Row],[Order_Status]] = "Delivered","Yes","No")</f>
        <v>No</v>
      </c>
      <c r="K3799" s="21" t="str">
        <f>TEXT(shipments[[#This Row],[Shipdate]],"MMMM")</f>
        <v>August</v>
      </c>
      <c r="L3799" s="21">
        <f>YEAR(shipments[[#This Row],[Shipdate]])</f>
        <v>2024</v>
      </c>
    </row>
    <row r="3800" spans="1:12" x14ac:dyDescent="0.3">
      <c r="A3800" s="21" t="s">
        <v>3804</v>
      </c>
      <c r="B3800" s="21" t="s">
        <v>7946</v>
      </c>
      <c r="C3800" s="21" t="s">
        <v>7919</v>
      </c>
      <c r="D3800" s="21" t="s">
        <v>7939</v>
      </c>
      <c r="E3800" s="22">
        <v>45475</v>
      </c>
      <c r="F3800" s="23">
        <v>6741</v>
      </c>
      <c r="G3800" s="21">
        <v>321</v>
      </c>
      <c r="H3800" s="21" t="s">
        <v>9</v>
      </c>
      <c r="I3800" s="21">
        <f>IF(shipments[[#This Row],[Boxes]]&gt;0,shipments[[#This Row],[Amount]]/shipments[[#This Row],[Boxes]],"NA")</f>
        <v>21</v>
      </c>
      <c r="J3800" s="21" t="str">
        <f>IF(shipments[[#This Row],[Order_Status]] = "Delivered","Yes","No")</f>
        <v>No</v>
      </c>
      <c r="K3800" s="21" t="str">
        <f>TEXT(shipments[[#This Row],[Shipdate]],"MMMM")</f>
        <v>July</v>
      </c>
      <c r="L3800" s="21">
        <f>YEAR(shipments[[#This Row],[Shipdate]])</f>
        <v>2024</v>
      </c>
    </row>
    <row r="3801" spans="1:12" x14ac:dyDescent="0.3">
      <c r="A3801" t="s">
        <v>3805</v>
      </c>
      <c r="B3801" t="s">
        <v>7946</v>
      </c>
      <c r="C3801" t="s">
        <v>7920</v>
      </c>
      <c r="D3801" t="s">
        <v>7935</v>
      </c>
      <c r="E3801" s="1">
        <v>45275</v>
      </c>
      <c r="F3801" s="6">
        <v>8221.5</v>
      </c>
      <c r="G3801">
        <v>412</v>
      </c>
      <c r="H3801" t="s">
        <v>3</v>
      </c>
      <c r="I3801">
        <f>IF(shipments[[#This Row],[Boxes]]&gt;0,shipments[[#This Row],[Amount]]/shipments[[#This Row],[Boxes]],"NA")</f>
        <v>19.95509708737864</v>
      </c>
      <c r="J3801" t="str">
        <f>IF(shipments[[#This Row],[Order_Status]] = "Delivered","Yes","No")</f>
        <v>Yes</v>
      </c>
      <c r="K3801" t="str">
        <f>TEXT(shipments[[#This Row],[Shipdate]],"MMMM")</f>
        <v>December</v>
      </c>
      <c r="L3801">
        <f>YEAR(shipments[[#This Row],[Shipdate]])</f>
        <v>2023</v>
      </c>
    </row>
    <row r="3802" spans="1:12" x14ac:dyDescent="0.3">
      <c r="A3802" t="s">
        <v>3806</v>
      </c>
      <c r="B3802" t="s">
        <v>7946</v>
      </c>
      <c r="C3802" t="s">
        <v>7921</v>
      </c>
      <c r="D3802" t="s">
        <v>7935</v>
      </c>
      <c r="E3802" s="1">
        <v>45245</v>
      </c>
      <c r="F3802" s="6">
        <v>2949.75</v>
      </c>
      <c r="G3802">
        <v>197</v>
      </c>
      <c r="H3802" t="s">
        <v>3</v>
      </c>
      <c r="I3802">
        <f>IF(shipments[[#This Row],[Boxes]]&gt;0,shipments[[#This Row],[Amount]]/shipments[[#This Row],[Boxes]],"NA")</f>
        <v>14.973350253807107</v>
      </c>
      <c r="J3802" t="str">
        <f>IF(shipments[[#This Row],[Order_Status]] = "Delivered","Yes","No")</f>
        <v>Yes</v>
      </c>
      <c r="K3802" t="str">
        <f>TEXT(shipments[[#This Row],[Shipdate]],"MMMM")</f>
        <v>November</v>
      </c>
      <c r="L3802">
        <f>YEAR(shipments[[#This Row],[Shipdate]])</f>
        <v>2023</v>
      </c>
    </row>
    <row r="3803" spans="1:12" x14ac:dyDescent="0.3">
      <c r="A3803" t="s">
        <v>3807</v>
      </c>
      <c r="B3803" t="s">
        <v>7946</v>
      </c>
      <c r="C3803" t="s">
        <v>7921</v>
      </c>
      <c r="D3803" t="s">
        <v>7937</v>
      </c>
      <c r="E3803" s="1">
        <v>45035</v>
      </c>
      <c r="F3803" s="6">
        <v>4108.5</v>
      </c>
      <c r="G3803">
        <v>343</v>
      </c>
      <c r="H3803" t="s">
        <v>3</v>
      </c>
      <c r="I3803">
        <f>IF(shipments[[#This Row],[Boxes]]&gt;0,shipments[[#This Row],[Amount]]/shipments[[#This Row],[Boxes]],"NA")</f>
        <v>11.978134110787172</v>
      </c>
      <c r="J3803" t="str">
        <f>IF(shipments[[#This Row],[Order_Status]] = "Delivered","Yes","No")</f>
        <v>Yes</v>
      </c>
      <c r="K3803" t="str">
        <f>TEXT(shipments[[#This Row],[Shipdate]],"MMMM")</f>
        <v>April</v>
      </c>
      <c r="L3803">
        <f>YEAR(shipments[[#This Row],[Shipdate]])</f>
        <v>2023</v>
      </c>
    </row>
    <row r="3804" spans="1:12" x14ac:dyDescent="0.3">
      <c r="A3804" t="s">
        <v>3808</v>
      </c>
      <c r="B3804" t="s">
        <v>7946</v>
      </c>
      <c r="C3804" t="s">
        <v>7921</v>
      </c>
      <c r="D3804" t="s">
        <v>7934</v>
      </c>
      <c r="E3804" s="1">
        <v>45330</v>
      </c>
      <c r="F3804" s="6">
        <v>510.75</v>
      </c>
      <c r="G3804">
        <v>32</v>
      </c>
      <c r="H3804" t="s">
        <v>3</v>
      </c>
      <c r="I3804">
        <f>IF(shipments[[#This Row],[Boxes]]&gt;0,shipments[[#This Row],[Amount]]/shipments[[#This Row],[Boxes]],"NA")</f>
        <v>15.9609375</v>
      </c>
      <c r="J3804" t="str">
        <f>IF(shipments[[#This Row],[Order_Status]] = "Delivered","Yes","No")</f>
        <v>Yes</v>
      </c>
      <c r="K3804" t="str">
        <f>TEXT(shipments[[#This Row],[Shipdate]],"MMMM")</f>
        <v>February</v>
      </c>
      <c r="L3804">
        <f>YEAR(shipments[[#This Row],[Shipdate]])</f>
        <v>2024</v>
      </c>
    </row>
    <row r="3805" spans="1:12" x14ac:dyDescent="0.3">
      <c r="A3805" t="s">
        <v>3809</v>
      </c>
      <c r="B3805" t="s">
        <v>7946</v>
      </c>
      <c r="C3805" t="s">
        <v>7921</v>
      </c>
      <c r="D3805" t="s">
        <v>7937</v>
      </c>
      <c r="E3805" s="1">
        <v>44965</v>
      </c>
      <c r="F3805" s="6">
        <v>7299</v>
      </c>
      <c r="G3805">
        <v>487</v>
      </c>
      <c r="H3805" t="s">
        <v>3</v>
      </c>
      <c r="I3805">
        <f>IF(shipments[[#This Row],[Boxes]]&gt;0,shipments[[#This Row],[Amount]]/shipments[[#This Row],[Boxes]],"NA")</f>
        <v>14.987679671457906</v>
      </c>
      <c r="J3805" t="str">
        <f>IF(shipments[[#This Row],[Order_Status]] = "Delivered","Yes","No")</f>
        <v>Yes</v>
      </c>
      <c r="K3805" t="str">
        <f>TEXT(shipments[[#This Row],[Shipdate]],"MMMM")</f>
        <v>February</v>
      </c>
      <c r="L3805">
        <f>YEAR(shipments[[#This Row],[Shipdate]])</f>
        <v>2023</v>
      </c>
    </row>
    <row r="3806" spans="1:12" x14ac:dyDescent="0.3">
      <c r="A3806" t="s">
        <v>3810</v>
      </c>
      <c r="B3806" t="s">
        <v>7946</v>
      </c>
      <c r="C3806" t="s">
        <v>7921</v>
      </c>
      <c r="D3806" t="s">
        <v>7939</v>
      </c>
      <c r="E3806" s="1">
        <v>45301</v>
      </c>
      <c r="F3806" s="6">
        <v>3512.25</v>
      </c>
      <c r="G3806">
        <v>235</v>
      </c>
      <c r="H3806" t="s">
        <v>3</v>
      </c>
      <c r="I3806">
        <f>IF(shipments[[#This Row],[Boxes]]&gt;0,shipments[[#This Row],[Amount]]/shipments[[#This Row],[Boxes]],"NA")</f>
        <v>14.945744680851064</v>
      </c>
      <c r="J3806" t="str">
        <f>IF(shipments[[#This Row],[Order_Status]] = "Delivered","Yes","No")</f>
        <v>Yes</v>
      </c>
      <c r="K3806" t="str">
        <f>TEXT(shipments[[#This Row],[Shipdate]],"MMMM")</f>
        <v>January</v>
      </c>
      <c r="L3806">
        <f>YEAR(shipments[[#This Row],[Shipdate]])</f>
        <v>2024</v>
      </c>
    </row>
    <row r="3807" spans="1:12" x14ac:dyDescent="0.3">
      <c r="A3807" s="21" t="s">
        <v>3811</v>
      </c>
      <c r="B3807" s="21" t="s">
        <v>7946</v>
      </c>
      <c r="C3807" s="21" t="s">
        <v>7921</v>
      </c>
      <c r="D3807" s="21" t="s">
        <v>7939</v>
      </c>
      <c r="E3807" s="22">
        <v>45518</v>
      </c>
      <c r="F3807" s="23">
        <v>1507.5</v>
      </c>
      <c r="G3807" s="21">
        <v>95</v>
      </c>
      <c r="H3807" s="21" t="s">
        <v>9</v>
      </c>
      <c r="I3807" s="21">
        <f>IF(shipments[[#This Row],[Boxes]]&gt;0,shipments[[#This Row],[Amount]]/shipments[[#This Row],[Boxes]],"NA")</f>
        <v>15.868421052631579</v>
      </c>
      <c r="J3807" s="21" t="str">
        <f>IF(shipments[[#This Row],[Order_Status]] = "Delivered","Yes","No")</f>
        <v>No</v>
      </c>
      <c r="K3807" s="21" t="str">
        <f>TEXT(shipments[[#This Row],[Shipdate]],"MMMM")</f>
        <v>August</v>
      </c>
      <c r="L3807" s="21">
        <f>YEAR(shipments[[#This Row],[Shipdate]])</f>
        <v>2024</v>
      </c>
    </row>
    <row r="3808" spans="1:12" x14ac:dyDescent="0.3">
      <c r="A3808" t="s">
        <v>3812</v>
      </c>
      <c r="B3808" t="s">
        <v>7946</v>
      </c>
      <c r="C3808" t="s">
        <v>7921</v>
      </c>
      <c r="D3808" t="s">
        <v>7935</v>
      </c>
      <c r="E3808" s="1">
        <v>45357</v>
      </c>
      <c r="F3808" s="6">
        <v>2232</v>
      </c>
      <c r="G3808">
        <v>149</v>
      </c>
      <c r="H3808" t="s">
        <v>3</v>
      </c>
      <c r="I3808">
        <f>IF(shipments[[#This Row],[Boxes]]&gt;0,shipments[[#This Row],[Amount]]/shipments[[#This Row],[Boxes]],"NA")</f>
        <v>14.979865771812081</v>
      </c>
      <c r="J3808" t="str">
        <f>IF(shipments[[#This Row],[Order_Status]] = "Delivered","Yes","No")</f>
        <v>Yes</v>
      </c>
      <c r="K3808" t="str">
        <f>TEXT(shipments[[#This Row],[Shipdate]],"MMMM")</f>
        <v>March</v>
      </c>
      <c r="L3808">
        <f>YEAR(shipments[[#This Row],[Shipdate]])</f>
        <v>2024</v>
      </c>
    </row>
    <row r="3809" spans="1:12" x14ac:dyDescent="0.3">
      <c r="A3809" t="s">
        <v>3813</v>
      </c>
      <c r="B3809" t="s">
        <v>7946</v>
      </c>
      <c r="C3809" t="s">
        <v>7923</v>
      </c>
      <c r="D3809" t="s">
        <v>7939</v>
      </c>
      <c r="E3809" s="1">
        <v>44991</v>
      </c>
      <c r="F3809" s="6">
        <v>4959</v>
      </c>
      <c r="G3809">
        <v>355</v>
      </c>
      <c r="H3809" t="s">
        <v>3</v>
      </c>
      <c r="I3809">
        <f>IF(shipments[[#This Row],[Boxes]]&gt;0,shipments[[#This Row],[Amount]]/shipments[[#This Row],[Boxes]],"NA")</f>
        <v>13.969014084507043</v>
      </c>
      <c r="J3809" t="str">
        <f>IF(shipments[[#This Row],[Order_Status]] = "Delivered","Yes","No")</f>
        <v>Yes</v>
      </c>
      <c r="K3809" t="str">
        <f>TEXT(shipments[[#This Row],[Shipdate]],"MMMM")</f>
        <v>March</v>
      </c>
      <c r="L3809">
        <f>YEAR(shipments[[#This Row],[Shipdate]])</f>
        <v>2023</v>
      </c>
    </row>
    <row r="3810" spans="1:12" x14ac:dyDescent="0.3">
      <c r="A3810" t="s">
        <v>3814</v>
      </c>
      <c r="B3810" t="s">
        <v>7946</v>
      </c>
      <c r="C3810" t="s">
        <v>7923</v>
      </c>
      <c r="D3810" t="s">
        <v>7939</v>
      </c>
      <c r="E3810" s="1">
        <v>45334</v>
      </c>
      <c r="F3810" s="6">
        <v>7863.75</v>
      </c>
      <c r="G3810">
        <v>605</v>
      </c>
      <c r="H3810" t="s">
        <v>3</v>
      </c>
      <c r="I3810">
        <f>IF(shipments[[#This Row],[Boxes]]&gt;0,shipments[[#This Row],[Amount]]/shipments[[#This Row],[Boxes]],"NA")</f>
        <v>12.99793388429752</v>
      </c>
      <c r="J3810" t="str">
        <f>IF(shipments[[#This Row],[Order_Status]] = "Delivered","Yes","No")</f>
        <v>Yes</v>
      </c>
      <c r="K3810" t="str">
        <f>TEXT(shipments[[#This Row],[Shipdate]],"MMMM")</f>
        <v>February</v>
      </c>
      <c r="L3810">
        <f>YEAR(shipments[[#This Row],[Shipdate]])</f>
        <v>2024</v>
      </c>
    </row>
    <row r="3811" spans="1:12" x14ac:dyDescent="0.3">
      <c r="A3811" t="s">
        <v>3815</v>
      </c>
      <c r="B3811" t="s">
        <v>7946</v>
      </c>
      <c r="C3811" t="s">
        <v>7924</v>
      </c>
      <c r="D3811" t="s">
        <v>7938</v>
      </c>
      <c r="E3811" s="1">
        <v>45391</v>
      </c>
      <c r="F3811" s="6">
        <v>1815.75</v>
      </c>
      <c r="G3811">
        <v>260</v>
      </c>
      <c r="H3811" t="s">
        <v>3</v>
      </c>
      <c r="I3811">
        <f>IF(shipments[[#This Row],[Boxes]]&gt;0,shipments[[#This Row],[Amount]]/shipments[[#This Row],[Boxes]],"NA")</f>
        <v>6.983653846153846</v>
      </c>
      <c r="J3811" t="str">
        <f>IF(shipments[[#This Row],[Order_Status]] = "Delivered","Yes","No")</f>
        <v>Yes</v>
      </c>
      <c r="K3811" t="str">
        <f>TEXT(shipments[[#This Row],[Shipdate]],"MMMM")</f>
        <v>April</v>
      </c>
      <c r="L3811">
        <f>YEAR(shipments[[#This Row],[Shipdate]])</f>
        <v>2024</v>
      </c>
    </row>
    <row r="3812" spans="1:12" x14ac:dyDescent="0.3">
      <c r="A3812" t="s">
        <v>3816</v>
      </c>
      <c r="B3812" t="s">
        <v>7946</v>
      </c>
      <c r="C3812" t="s">
        <v>7924</v>
      </c>
      <c r="D3812" t="s">
        <v>7939</v>
      </c>
      <c r="E3812" s="1">
        <v>45369</v>
      </c>
      <c r="F3812" s="6">
        <v>324</v>
      </c>
      <c r="G3812">
        <v>54</v>
      </c>
      <c r="H3812" t="s">
        <v>3</v>
      </c>
      <c r="I3812">
        <f>IF(shipments[[#This Row],[Boxes]]&gt;0,shipments[[#This Row],[Amount]]/shipments[[#This Row],[Boxes]],"NA")</f>
        <v>6</v>
      </c>
      <c r="J3812" t="str">
        <f>IF(shipments[[#This Row],[Order_Status]] = "Delivered","Yes","No")</f>
        <v>Yes</v>
      </c>
      <c r="K3812" t="str">
        <f>TEXT(shipments[[#This Row],[Shipdate]],"MMMM")</f>
        <v>March</v>
      </c>
      <c r="L3812">
        <f>YEAR(shipments[[#This Row],[Shipdate]])</f>
        <v>2024</v>
      </c>
    </row>
    <row r="3813" spans="1:12" x14ac:dyDescent="0.3">
      <c r="A3813" t="s">
        <v>3817</v>
      </c>
      <c r="B3813" t="s">
        <v>7946</v>
      </c>
      <c r="C3813" t="s">
        <v>7924</v>
      </c>
      <c r="D3813" t="s">
        <v>7937</v>
      </c>
      <c r="E3813" s="1">
        <v>45002</v>
      </c>
      <c r="F3813" s="6">
        <v>8122.5</v>
      </c>
      <c r="G3813">
        <v>1354</v>
      </c>
      <c r="H3813" t="s">
        <v>3</v>
      </c>
      <c r="I3813">
        <f>IF(shipments[[#This Row],[Boxes]]&gt;0,shipments[[#This Row],[Amount]]/shipments[[#This Row],[Boxes]],"NA")</f>
        <v>5.9988921713441652</v>
      </c>
      <c r="J3813" t="str">
        <f>IF(shipments[[#This Row],[Order_Status]] = "Delivered","Yes","No")</f>
        <v>Yes</v>
      </c>
      <c r="K3813" t="str">
        <f>TEXT(shipments[[#This Row],[Shipdate]],"MMMM")</f>
        <v>March</v>
      </c>
      <c r="L3813">
        <f>YEAR(shipments[[#This Row],[Shipdate]])</f>
        <v>2023</v>
      </c>
    </row>
    <row r="3814" spans="1:12" x14ac:dyDescent="0.3">
      <c r="A3814" s="21" t="s">
        <v>3818</v>
      </c>
      <c r="B3814" s="21" t="s">
        <v>7946</v>
      </c>
      <c r="C3814" s="21" t="s">
        <v>7924</v>
      </c>
      <c r="D3814" s="21" t="s">
        <v>7939</v>
      </c>
      <c r="E3814" s="22">
        <v>45294</v>
      </c>
      <c r="F3814" s="23">
        <v>7143.75</v>
      </c>
      <c r="G3814" s="21">
        <v>715</v>
      </c>
      <c r="H3814" s="21" t="s">
        <v>25</v>
      </c>
      <c r="I3814" s="21">
        <f>IF(shipments[[#This Row],[Boxes]]&gt;0,shipments[[#This Row],[Amount]]/shipments[[#This Row],[Boxes]],"NA")</f>
        <v>9.9912587412587417</v>
      </c>
      <c r="J3814" s="21" t="str">
        <f>IF(shipments[[#This Row],[Order_Status]] = "Delivered","Yes","No")</f>
        <v>No</v>
      </c>
      <c r="K3814" s="21" t="str">
        <f>TEXT(shipments[[#This Row],[Shipdate]],"MMMM")</f>
        <v>January</v>
      </c>
      <c r="L3814" s="21">
        <f>YEAR(shipments[[#This Row],[Shipdate]])</f>
        <v>2024</v>
      </c>
    </row>
    <row r="3815" spans="1:12" x14ac:dyDescent="0.3">
      <c r="A3815" s="21" t="s">
        <v>3819</v>
      </c>
      <c r="B3815" s="21" t="s">
        <v>7946</v>
      </c>
      <c r="C3815" s="21" t="s">
        <v>7924</v>
      </c>
      <c r="D3815" s="21" t="s">
        <v>7939</v>
      </c>
      <c r="E3815" s="22">
        <v>45547</v>
      </c>
      <c r="F3815" s="23">
        <v>6943.5</v>
      </c>
      <c r="G3815" s="21">
        <v>695</v>
      </c>
      <c r="H3815" s="21" t="s">
        <v>16</v>
      </c>
      <c r="I3815" s="21">
        <f>IF(shipments[[#This Row],[Boxes]]&gt;0,shipments[[#This Row],[Amount]]/shipments[[#This Row],[Boxes]],"NA")</f>
        <v>9.9906474820143885</v>
      </c>
      <c r="J3815" s="21" t="str">
        <f>IF(shipments[[#This Row],[Order_Status]] = "Delivered","Yes","No")</f>
        <v>No</v>
      </c>
      <c r="K3815" s="21" t="str">
        <f>TEXT(shipments[[#This Row],[Shipdate]],"MMMM")</f>
        <v>September</v>
      </c>
      <c r="L3815" s="21">
        <f>YEAR(shipments[[#This Row],[Shipdate]])</f>
        <v>2024</v>
      </c>
    </row>
    <row r="3816" spans="1:12" x14ac:dyDescent="0.3">
      <c r="A3816" t="s">
        <v>3820</v>
      </c>
      <c r="B3816" t="s">
        <v>7946</v>
      </c>
      <c r="C3816" t="s">
        <v>7925</v>
      </c>
      <c r="D3816" t="s">
        <v>7934</v>
      </c>
      <c r="E3816" s="1">
        <v>45453</v>
      </c>
      <c r="F3816" s="6">
        <v>3165.75</v>
      </c>
      <c r="G3816">
        <v>187</v>
      </c>
      <c r="H3816" t="s">
        <v>3</v>
      </c>
      <c r="I3816">
        <f>IF(shipments[[#This Row],[Boxes]]&gt;0,shipments[[#This Row],[Amount]]/shipments[[#This Row],[Boxes]],"NA")</f>
        <v>16.929144385026738</v>
      </c>
      <c r="J3816" t="str">
        <f>IF(shipments[[#This Row],[Order_Status]] = "Delivered","Yes","No")</f>
        <v>Yes</v>
      </c>
      <c r="K3816" t="str">
        <f>TEXT(shipments[[#This Row],[Shipdate]],"MMMM")</f>
        <v>June</v>
      </c>
      <c r="L3816">
        <f>YEAR(shipments[[#This Row],[Shipdate]])</f>
        <v>2024</v>
      </c>
    </row>
    <row r="3817" spans="1:12" x14ac:dyDescent="0.3">
      <c r="A3817" t="s">
        <v>3821</v>
      </c>
      <c r="B3817" t="s">
        <v>7946</v>
      </c>
      <c r="C3817" t="s">
        <v>7925</v>
      </c>
      <c r="D3817" t="s">
        <v>7939</v>
      </c>
      <c r="E3817" s="1">
        <v>45377</v>
      </c>
      <c r="F3817" s="6">
        <v>3831.75</v>
      </c>
      <c r="G3817">
        <v>226</v>
      </c>
      <c r="H3817" t="s">
        <v>3</v>
      </c>
      <c r="I3817">
        <f>IF(shipments[[#This Row],[Boxes]]&gt;0,shipments[[#This Row],[Amount]]/shipments[[#This Row],[Boxes]],"NA")</f>
        <v>16.954646017699115</v>
      </c>
      <c r="J3817" t="str">
        <f>IF(shipments[[#This Row],[Order_Status]] = "Delivered","Yes","No")</f>
        <v>Yes</v>
      </c>
      <c r="K3817" t="str">
        <f>TEXT(shipments[[#This Row],[Shipdate]],"MMMM")</f>
        <v>March</v>
      </c>
      <c r="L3817">
        <f>YEAR(shipments[[#This Row],[Shipdate]])</f>
        <v>2024</v>
      </c>
    </row>
    <row r="3818" spans="1:12" x14ac:dyDescent="0.3">
      <c r="A3818" s="21" t="s">
        <v>3822</v>
      </c>
      <c r="B3818" s="21" t="s">
        <v>7946</v>
      </c>
      <c r="C3818" s="21" t="s">
        <v>7925</v>
      </c>
      <c r="D3818" s="21" t="s">
        <v>7939</v>
      </c>
      <c r="E3818" s="22">
        <v>45559</v>
      </c>
      <c r="F3818" s="23">
        <v>5760</v>
      </c>
      <c r="G3818" s="21">
        <v>320</v>
      </c>
      <c r="H3818" s="21" t="s">
        <v>16</v>
      </c>
      <c r="I3818" s="21">
        <f>IF(shipments[[#This Row],[Boxes]]&gt;0,shipments[[#This Row],[Amount]]/shipments[[#This Row],[Boxes]],"NA")</f>
        <v>18</v>
      </c>
      <c r="J3818" s="21" t="str">
        <f>IF(shipments[[#This Row],[Order_Status]] = "Delivered","Yes","No")</f>
        <v>No</v>
      </c>
      <c r="K3818" s="21" t="str">
        <f>TEXT(shipments[[#This Row],[Shipdate]],"MMMM")</f>
        <v>September</v>
      </c>
      <c r="L3818" s="21">
        <f>YEAR(shipments[[#This Row],[Shipdate]])</f>
        <v>2024</v>
      </c>
    </row>
    <row r="3819" spans="1:12" x14ac:dyDescent="0.3">
      <c r="A3819" t="s">
        <v>3823</v>
      </c>
      <c r="B3819" t="s">
        <v>7946</v>
      </c>
      <c r="C3819" t="s">
        <v>7925</v>
      </c>
      <c r="D3819" t="s">
        <v>7934</v>
      </c>
      <c r="E3819" s="1">
        <v>45132</v>
      </c>
      <c r="F3819" s="6">
        <v>7715.25</v>
      </c>
      <c r="G3819">
        <v>429</v>
      </c>
      <c r="H3819" t="s">
        <v>3</v>
      </c>
      <c r="I3819">
        <f>IF(shipments[[#This Row],[Boxes]]&gt;0,shipments[[#This Row],[Amount]]/shipments[[#This Row],[Boxes]],"NA")</f>
        <v>17.984265734265733</v>
      </c>
      <c r="J3819" t="str">
        <f>IF(shipments[[#This Row],[Order_Status]] = "Delivered","Yes","No")</f>
        <v>Yes</v>
      </c>
      <c r="K3819" t="str">
        <f>TEXT(shipments[[#This Row],[Shipdate]],"MMMM")</f>
        <v>July</v>
      </c>
      <c r="L3819">
        <f>YEAR(shipments[[#This Row],[Shipdate]])</f>
        <v>2023</v>
      </c>
    </row>
    <row r="3820" spans="1:12" x14ac:dyDescent="0.3">
      <c r="A3820" s="21" t="s">
        <v>3824</v>
      </c>
      <c r="B3820" s="21" t="s">
        <v>7946</v>
      </c>
      <c r="C3820" s="21" t="s">
        <v>7925</v>
      </c>
      <c r="D3820" s="21" t="s">
        <v>7937</v>
      </c>
      <c r="E3820" s="22">
        <v>45478</v>
      </c>
      <c r="F3820" s="23">
        <v>4063.5</v>
      </c>
      <c r="G3820" s="21">
        <v>240</v>
      </c>
      <c r="H3820" s="21" t="s">
        <v>9</v>
      </c>
      <c r="I3820" s="21">
        <f>IF(shipments[[#This Row],[Boxes]]&gt;0,shipments[[#This Row],[Amount]]/shipments[[#This Row],[Boxes]],"NA")</f>
        <v>16.931249999999999</v>
      </c>
      <c r="J3820" s="21" t="str">
        <f>IF(shipments[[#This Row],[Order_Status]] = "Delivered","Yes","No")</f>
        <v>No</v>
      </c>
      <c r="K3820" s="21" t="str">
        <f>TEXT(shipments[[#This Row],[Shipdate]],"MMMM")</f>
        <v>July</v>
      </c>
      <c r="L3820" s="21">
        <f>YEAR(shipments[[#This Row],[Shipdate]])</f>
        <v>2024</v>
      </c>
    </row>
    <row r="3821" spans="1:12" x14ac:dyDescent="0.3">
      <c r="A3821" t="s">
        <v>3825</v>
      </c>
      <c r="B3821" t="s">
        <v>7946</v>
      </c>
      <c r="C3821" t="s">
        <v>7925</v>
      </c>
      <c r="D3821" t="s">
        <v>7937</v>
      </c>
      <c r="E3821" s="1">
        <v>45238</v>
      </c>
      <c r="F3821" s="6">
        <v>3447</v>
      </c>
      <c r="G3821">
        <v>203</v>
      </c>
      <c r="H3821" t="s">
        <v>3</v>
      </c>
      <c r="I3821">
        <f>IF(shipments[[#This Row],[Boxes]]&gt;0,shipments[[#This Row],[Amount]]/shipments[[#This Row],[Boxes]],"NA")</f>
        <v>16.980295566502463</v>
      </c>
      <c r="J3821" t="str">
        <f>IF(shipments[[#This Row],[Order_Status]] = "Delivered","Yes","No")</f>
        <v>Yes</v>
      </c>
      <c r="K3821" t="str">
        <f>TEXT(shipments[[#This Row],[Shipdate]],"MMMM")</f>
        <v>November</v>
      </c>
      <c r="L3821">
        <f>YEAR(shipments[[#This Row],[Shipdate]])</f>
        <v>2023</v>
      </c>
    </row>
    <row r="3822" spans="1:12" x14ac:dyDescent="0.3">
      <c r="A3822" t="s">
        <v>3826</v>
      </c>
      <c r="B3822" t="s">
        <v>7946</v>
      </c>
      <c r="C3822" t="s">
        <v>7925</v>
      </c>
      <c r="D3822" t="s">
        <v>7937</v>
      </c>
      <c r="E3822" s="1">
        <v>44937</v>
      </c>
      <c r="F3822" s="6">
        <v>6162.75</v>
      </c>
      <c r="G3822">
        <v>363</v>
      </c>
      <c r="H3822" t="s">
        <v>3</v>
      </c>
      <c r="I3822">
        <f>IF(shipments[[#This Row],[Boxes]]&gt;0,shipments[[#This Row],[Amount]]/shipments[[#This Row],[Boxes]],"NA")</f>
        <v>16.977272727272727</v>
      </c>
      <c r="J3822" t="str">
        <f>IF(shipments[[#This Row],[Order_Status]] = "Delivered","Yes","No")</f>
        <v>Yes</v>
      </c>
      <c r="K3822" t="str">
        <f>TEXT(shipments[[#This Row],[Shipdate]],"MMMM")</f>
        <v>January</v>
      </c>
      <c r="L3822">
        <f>YEAR(shipments[[#This Row],[Shipdate]])</f>
        <v>2023</v>
      </c>
    </row>
    <row r="3823" spans="1:12" x14ac:dyDescent="0.3">
      <c r="A3823" t="s">
        <v>3827</v>
      </c>
      <c r="B3823" t="s">
        <v>7946</v>
      </c>
      <c r="C3823" t="s">
        <v>7926</v>
      </c>
      <c r="D3823" t="s">
        <v>7938</v>
      </c>
      <c r="E3823" s="1">
        <v>45149</v>
      </c>
      <c r="F3823" s="6">
        <v>13549.5</v>
      </c>
      <c r="G3823">
        <v>714</v>
      </c>
      <c r="H3823" t="s">
        <v>3</v>
      </c>
      <c r="I3823">
        <f>IF(shipments[[#This Row],[Boxes]]&gt;0,shipments[[#This Row],[Amount]]/shipments[[#This Row],[Boxes]],"NA")</f>
        <v>18.97689075630252</v>
      </c>
      <c r="J3823" t="str">
        <f>IF(shipments[[#This Row],[Order_Status]] = "Delivered","Yes","No")</f>
        <v>Yes</v>
      </c>
      <c r="K3823" t="str">
        <f>TEXT(shipments[[#This Row],[Shipdate]],"MMMM")</f>
        <v>August</v>
      </c>
      <c r="L3823">
        <f>YEAR(shipments[[#This Row],[Shipdate]])</f>
        <v>2023</v>
      </c>
    </row>
    <row r="3824" spans="1:12" x14ac:dyDescent="0.3">
      <c r="A3824" t="s">
        <v>3828</v>
      </c>
      <c r="B3824" t="s">
        <v>7946</v>
      </c>
      <c r="C3824" t="s">
        <v>7926</v>
      </c>
      <c r="D3824" t="s">
        <v>7938</v>
      </c>
      <c r="E3824" s="1">
        <v>45342</v>
      </c>
      <c r="F3824" s="6">
        <v>193.5</v>
      </c>
      <c r="G3824">
        <v>10</v>
      </c>
      <c r="H3824" t="s">
        <v>3</v>
      </c>
      <c r="I3824">
        <f>IF(shipments[[#This Row],[Boxes]]&gt;0,shipments[[#This Row],[Amount]]/shipments[[#This Row],[Boxes]],"NA")</f>
        <v>19.350000000000001</v>
      </c>
      <c r="J3824" t="str">
        <f>IF(shipments[[#This Row],[Order_Status]] = "Delivered","Yes","No")</f>
        <v>Yes</v>
      </c>
      <c r="K3824" t="str">
        <f>TEXT(shipments[[#This Row],[Shipdate]],"MMMM")</f>
        <v>February</v>
      </c>
      <c r="L3824">
        <f>YEAR(shipments[[#This Row],[Shipdate]])</f>
        <v>2024</v>
      </c>
    </row>
    <row r="3825" spans="1:12" x14ac:dyDescent="0.3">
      <c r="A3825" t="s">
        <v>3829</v>
      </c>
      <c r="B3825" t="s">
        <v>7946</v>
      </c>
      <c r="C3825" t="s">
        <v>7927</v>
      </c>
      <c r="D3825" t="s">
        <v>7934</v>
      </c>
      <c r="E3825" s="1">
        <v>45462</v>
      </c>
      <c r="F3825" s="6">
        <v>36</v>
      </c>
      <c r="G3825">
        <v>2</v>
      </c>
      <c r="H3825" t="s">
        <v>3</v>
      </c>
      <c r="I3825">
        <f>IF(shipments[[#This Row],[Boxes]]&gt;0,shipments[[#This Row],[Amount]]/shipments[[#This Row],[Boxes]],"NA")</f>
        <v>18</v>
      </c>
      <c r="J3825" t="str">
        <f>IF(shipments[[#This Row],[Order_Status]] = "Delivered","Yes","No")</f>
        <v>Yes</v>
      </c>
      <c r="K3825" t="str">
        <f>TEXT(shipments[[#This Row],[Shipdate]],"MMMM")</f>
        <v>June</v>
      </c>
      <c r="L3825">
        <f>YEAR(shipments[[#This Row],[Shipdate]])</f>
        <v>2024</v>
      </c>
    </row>
    <row r="3826" spans="1:12" x14ac:dyDescent="0.3">
      <c r="A3826" t="s">
        <v>3830</v>
      </c>
      <c r="B3826" t="s">
        <v>7946</v>
      </c>
      <c r="C3826" t="s">
        <v>7927</v>
      </c>
      <c r="D3826" t="s">
        <v>7937</v>
      </c>
      <c r="E3826" s="1">
        <v>44971</v>
      </c>
      <c r="F3826" s="6">
        <v>1233</v>
      </c>
      <c r="G3826">
        <v>78</v>
      </c>
      <c r="H3826" t="s">
        <v>3</v>
      </c>
      <c r="I3826">
        <f>IF(shipments[[#This Row],[Boxes]]&gt;0,shipments[[#This Row],[Amount]]/shipments[[#This Row],[Boxes]],"NA")</f>
        <v>15.807692307692308</v>
      </c>
      <c r="J3826" t="str">
        <f>IF(shipments[[#This Row],[Order_Status]] = "Delivered","Yes","No")</f>
        <v>Yes</v>
      </c>
      <c r="K3826" t="str">
        <f>TEXT(shipments[[#This Row],[Shipdate]],"MMMM")</f>
        <v>February</v>
      </c>
      <c r="L3826">
        <f>YEAR(shipments[[#This Row],[Shipdate]])</f>
        <v>2023</v>
      </c>
    </row>
    <row r="3827" spans="1:12" x14ac:dyDescent="0.3">
      <c r="A3827" t="s">
        <v>3831</v>
      </c>
      <c r="B3827" t="s">
        <v>7946</v>
      </c>
      <c r="C3827" t="s">
        <v>7927</v>
      </c>
      <c r="D3827" t="s">
        <v>7934</v>
      </c>
      <c r="E3827" s="1">
        <v>45331</v>
      </c>
      <c r="F3827" s="6">
        <v>6543</v>
      </c>
      <c r="G3827">
        <v>437</v>
      </c>
      <c r="H3827" t="s">
        <v>3</v>
      </c>
      <c r="I3827">
        <f>IF(shipments[[#This Row],[Boxes]]&gt;0,shipments[[#This Row],[Amount]]/shipments[[#This Row],[Boxes]],"NA")</f>
        <v>14.972540045766591</v>
      </c>
      <c r="J3827" t="str">
        <f>IF(shipments[[#This Row],[Order_Status]] = "Delivered","Yes","No")</f>
        <v>Yes</v>
      </c>
      <c r="K3827" t="str">
        <f>TEXT(shipments[[#This Row],[Shipdate]],"MMMM")</f>
        <v>February</v>
      </c>
      <c r="L3827">
        <f>YEAR(shipments[[#This Row],[Shipdate]])</f>
        <v>2024</v>
      </c>
    </row>
    <row r="3828" spans="1:12" x14ac:dyDescent="0.3">
      <c r="A3828" s="21" t="s">
        <v>3832</v>
      </c>
      <c r="B3828" s="21" t="s">
        <v>7946</v>
      </c>
      <c r="C3828" s="21" t="s">
        <v>7928</v>
      </c>
      <c r="D3828" s="21" t="s">
        <v>7934</v>
      </c>
      <c r="E3828" s="22">
        <v>45495</v>
      </c>
      <c r="F3828" s="23">
        <v>12413.25</v>
      </c>
      <c r="G3828" s="21">
        <v>1552</v>
      </c>
      <c r="H3828" s="21" t="s">
        <v>9</v>
      </c>
      <c r="I3828" s="21">
        <f>IF(shipments[[#This Row],[Boxes]]&gt;0,shipments[[#This Row],[Amount]]/shipments[[#This Row],[Boxes]],"NA")</f>
        <v>7.9982280927835054</v>
      </c>
      <c r="J3828" s="21" t="str">
        <f>IF(shipments[[#This Row],[Order_Status]] = "Delivered","Yes","No")</f>
        <v>No</v>
      </c>
      <c r="K3828" s="21" t="str">
        <f>TEXT(shipments[[#This Row],[Shipdate]],"MMMM")</f>
        <v>July</v>
      </c>
      <c r="L3828" s="21">
        <f>YEAR(shipments[[#This Row],[Shipdate]])</f>
        <v>2024</v>
      </c>
    </row>
    <row r="3829" spans="1:12" x14ac:dyDescent="0.3">
      <c r="A3829" t="s">
        <v>3833</v>
      </c>
      <c r="B3829" t="s">
        <v>7946</v>
      </c>
      <c r="C3829" t="s">
        <v>7928</v>
      </c>
      <c r="D3829" t="s">
        <v>7935</v>
      </c>
      <c r="E3829" s="1">
        <v>45190</v>
      </c>
      <c r="F3829" s="6">
        <v>7186.5</v>
      </c>
      <c r="G3829">
        <v>1027</v>
      </c>
      <c r="H3829" t="s">
        <v>3</v>
      </c>
      <c r="I3829">
        <f>IF(shipments[[#This Row],[Boxes]]&gt;0,shipments[[#This Row],[Amount]]/shipments[[#This Row],[Boxes]],"NA")</f>
        <v>6.9975657254138266</v>
      </c>
      <c r="J3829" t="str">
        <f>IF(shipments[[#This Row],[Order_Status]] = "Delivered","Yes","No")</f>
        <v>Yes</v>
      </c>
      <c r="K3829" t="str">
        <f>TEXT(shipments[[#This Row],[Shipdate]],"MMMM")</f>
        <v>September</v>
      </c>
      <c r="L3829">
        <f>YEAR(shipments[[#This Row],[Shipdate]])</f>
        <v>2023</v>
      </c>
    </row>
    <row r="3830" spans="1:12" x14ac:dyDescent="0.3">
      <c r="A3830" t="s">
        <v>3834</v>
      </c>
      <c r="B3830" t="s">
        <v>7946</v>
      </c>
      <c r="C3830" t="s">
        <v>7928</v>
      </c>
      <c r="D3830" t="s">
        <v>7939</v>
      </c>
      <c r="E3830" s="1">
        <v>45324</v>
      </c>
      <c r="F3830" s="6">
        <v>4056.75</v>
      </c>
      <c r="G3830">
        <v>508</v>
      </c>
      <c r="H3830" t="s">
        <v>3</v>
      </c>
      <c r="I3830">
        <f>IF(shipments[[#This Row],[Boxes]]&gt;0,shipments[[#This Row],[Amount]]/shipments[[#This Row],[Boxes]],"NA")</f>
        <v>7.9857283464566926</v>
      </c>
      <c r="J3830" t="str">
        <f>IF(shipments[[#This Row],[Order_Status]] = "Delivered","Yes","No")</f>
        <v>Yes</v>
      </c>
      <c r="K3830" t="str">
        <f>TEXT(shipments[[#This Row],[Shipdate]],"MMMM")</f>
        <v>February</v>
      </c>
      <c r="L3830">
        <f>YEAR(shipments[[#This Row],[Shipdate]])</f>
        <v>2024</v>
      </c>
    </row>
    <row r="3831" spans="1:12" x14ac:dyDescent="0.3">
      <c r="A3831" s="21" t="s">
        <v>3835</v>
      </c>
      <c r="B3831" s="21" t="s">
        <v>7946</v>
      </c>
      <c r="C3831" s="21" t="s">
        <v>7929</v>
      </c>
      <c r="D3831" s="21" t="s">
        <v>7939</v>
      </c>
      <c r="E3831" s="22">
        <v>45559</v>
      </c>
      <c r="F3831" s="23">
        <v>6824.25</v>
      </c>
      <c r="G3831" s="21">
        <v>621</v>
      </c>
      <c r="H3831" s="21" t="s">
        <v>16</v>
      </c>
      <c r="I3831" s="21">
        <f>IF(shipments[[#This Row],[Boxes]]&gt;0,shipments[[#This Row],[Amount]]/shipments[[#This Row],[Boxes]],"NA")</f>
        <v>10.989130434782609</v>
      </c>
      <c r="J3831" s="21" t="str">
        <f>IF(shipments[[#This Row],[Order_Status]] = "Delivered","Yes","No")</f>
        <v>No</v>
      </c>
      <c r="K3831" s="21" t="str">
        <f>TEXT(shipments[[#This Row],[Shipdate]],"MMMM")</f>
        <v>September</v>
      </c>
      <c r="L3831" s="21">
        <f>YEAR(shipments[[#This Row],[Shipdate]])</f>
        <v>2024</v>
      </c>
    </row>
    <row r="3832" spans="1:12" x14ac:dyDescent="0.3">
      <c r="A3832" t="s">
        <v>3836</v>
      </c>
      <c r="B3832" t="s">
        <v>7946</v>
      </c>
      <c r="C3832" t="s">
        <v>7929</v>
      </c>
      <c r="D3832" t="s">
        <v>7938</v>
      </c>
      <c r="E3832" s="1">
        <v>45000</v>
      </c>
      <c r="F3832" s="6">
        <v>11427.75</v>
      </c>
      <c r="G3832">
        <v>1270</v>
      </c>
      <c r="H3832" t="s">
        <v>3</v>
      </c>
      <c r="I3832">
        <f>IF(shipments[[#This Row],[Boxes]]&gt;0,shipments[[#This Row],[Amount]]/shipments[[#This Row],[Boxes]],"NA")</f>
        <v>8.9982283464566937</v>
      </c>
      <c r="J3832" t="str">
        <f>IF(shipments[[#This Row],[Order_Status]] = "Delivered","Yes","No")</f>
        <v>Yes</v>
      </c>
      <c r="K3832" t="str">
        <f>TEXT(shipments[[#This Row],[Shipdate]],"MMMM")</f>
        <v>March</v>
      </c>
      <c r="L3832">
        <f>YEAR(shipments[[#This Row],[Shipdate]])</f>
        <v>2023</v>
      </c>
    </row>
    <row r="3833" spans="1:12" x14ac:dyDescent="0.3">
      <c r="A3833" t="s">
        <v>3837</v>
      </c>
      <c r="B3833" t="s">
        <v>7946</v>
      </c>
      <c r="C3833" t="s">
        <v>7929</v>
      </c>
      <c r="D3833" t="s">
        <v>7937</v>
      </c>
      <c r="E3833" s="1">
        <v>45337</v>
      </c>
      <c r="F3833" s="6">
        <v>11589.75</v>
      </c>
      <c r="G3833">
        <v>1656</v>
      </c>
      <c r="H3833" t="s">
        <v>3</v>
      </c>
      <c r="I3833">
        <f>IF(shipments[[#This Row],[Boxes]]&gt;0,shipments[[#This Row],[Amount]]/shipments[[#This Row],[Boxes]],"NA")</f>
        <v>6.9986413043478262</v>
      </c>
      <c r="J3833" t="str">
        <f>IF(shipments[[#This Row],[Order_Status]] = "Delivered","Yes","No")</f>
        <v>Yes</v>
      </c>
      <c r="K3833" t="str">
        <f>TEXT(shipments[[#This Row],[Shipdate]],"MMMM")</f>
        <v>February</v>
      </c>
      <c r="L3833">
        <f>YEAR(shipments[[#This Row],[Shipdate]])</f>
        <v>2024</v>
      </c>
    </row>
    <row r="3834" spans="1:12" x14ac:dyDescent="0.3">
      <c r="A3834" t="s">
        <v>3838</v>
      </c>
      <c r="B3834" t="s">
        <v>7946</v>
      </c>
      <c r="C3834" t="s">
        <v>7930</v>
      </c>
      <c r="D3834" t="s">
        <v>7935</v>
      </c>
      <c r="E3834" s="1">
        <v>45037</v>
      </c>
      <c r="F3834" s="6">
        <v>3024</v>
      </c>
      <c r="G3834">
        <v>105</v>
      </c>
      <c r="H3834" t="s">
        <v>3</v>
      </c>
      <c r="I3834">
        <f>IF(shipments[[#This Row],[Boxes]]&gt;0,shipments[[#This Row],[Amount]]/shipments[[#This Row],[Boxes]],"NA")</f>
        <v>28.8</v>
      </c>
      <c r="J3834" t="str">
        <f>IF(shipments[[#This Row],[Order_Status]] = "Delivered","Yes","No")</f>
        <v>Yes</v>
      </c>
      <c r="K3834" t="str">
        <f>TEXT(shipments[[#This Row],[Shipdate]],"MMMM")</f>
        <v>April</v>
      </c>
      <c r="L3834">
        <f>YEAR(shipments[[#This Row],[Shipdate]])</f>
        <v>2023</v>
      </c>
    </row>
    <row r="3835" spans="1:12" x14ac:dyDescent="0.3">
      <c r="A3835" t="s">
        <v>3839</v>
      </c>
      <c r="B3835" t="s">
        <v>7946</v>
      </c>
      <c r="C3835" t="s">
        <v>7930</v>
      </c>
      <c r="D3835" t="s">
        <v>7934</v>
      </c>
      <c r="E3835" s="1">
        <v>45210</v>
      </c>
      <c r="F3835" s="6">
        <v>2997</v>
      </c>
      <c r="G3835">
        <v>108</v>
      </c>
      <c r="H3835" t="s">
        <v>3</v>
      </c>
      <c r="I3835">
        <f>IF(shipments[[#This Row],[Boxes]]&gt;0,shipments[[#This Row],[Amount]]/shipments[[#This Row],[Boxes]],"NA")</f>
        <v>27.75</v>
      </c>
      <c r="J3835" t="str">
        <f>IF(shipments[[#This Row],[Order_Status]] = "Delivered","Yes","No")</f>
        <v>Yes</v>
      </c>
      <c r="K3835" t="str">
        <f>TEXT(shipments[[#This Row],[Shipdate]],"MMMM")</f>
        <v>October</v>
      </c>
      <c r="L3835">
        <f>YEAR(shipments[[#This Row],[Shipdate]])</f>
        <v>2023</v>
      </c>
    </row>
    <row r="3836" spans="1:12" x14ac:dyDescent="0.3">
      <c r="A3836" t="s">
        <v>3840</v>
      </c>
      <c r="B3836" t="s">
        <v>7946</v>
      </c>
      <c r="C3836" t="s">
        <v>7930</v>
      </c>
      <c r="D3836" t="s">
        <v>7938</v>
      </c>
      <c r="E3836" s="1">
        <v>45328</v>
      </c>
      <c r="F3836" s="6">
        <v>4853.25</v>
      </c>
      <c r="G3836">
        <v>174</v>
      </c>
      <c r="H3836" t="s">
        <v>3</v>
      </c>
      <c r="I3836">
        <f>IF(shipments[[#This Row],[Boxes]]&gt;0,shipments[[#This Row],[Amount]]/shipments[[#This Row],[Boxes]],"NA")</f>
        <v>27.892241379310345</v>
      </c>
      <c r="J3836" t="str">
        <f>IF(shipments[[#This Row],[Order_Status]] = "Delivered","Yes","No")</f>
        <v>Yes</v>
      </c>
      <c r="K3836" t="str">
        <f>TEXT(shipments[[#This Row],[Shipdate]],"MMMM")</f>
        <v>February</v>
      </c>
      <c r="L3836">
        <f>YEAR(shipments[[#This Row],[Shipdate]])</f>
        <v>2024</v>
      </c>
    </row>
    <row r="3837" spans="1:12" x14ac:dyDescent="0.3">
      <c r="A3837" t="s">
        <v>3841</v>
      </c>
      <c r="B3837" t="s">
        <v>7946</v>
      </c>
      <c r="C3837" t="s">
        <v>7931</v>
      </c>
      <c r="D3837" t="s">
        <v>7939</v>
      </c>
      <c r="E3837" s="1">
        <v>45348</v>
      </c>
      <c r="F3837" s="6">
        <v>2598.75</v>
      </c>
      <c r="G3837">
        <v>289</v>
      </c>
      <c r="H3837" t="s">
        <v>3</v>
      </c>
      <c r="I3837">
        <f>IF(shipments[[#This Row],[Boxes]]&gt;0,shipments[[#This Row],[Amount]]/shipments[[#This Row],[Boxes]],"NA")</f>
        <v>8.9922145328719729</v>
      </c>
      <c r="J3837" t="str">
        <f>IF(shipments[[#This Row],[Order_Status]] = "Delivered","Yes","No")</f>
        <v>Yes</v>
      </c>
      <c r="K3837" t="str">
        <f>TEXT(shipments[[#This Row],[Shipdate]],"MMMM")</f>
        <v>February</v>
      </c>
      <c r="L3837">
        <f>YEAR(shipments[[#This Row],[Shipdate]])</f>
        <v>2024</v>
      </c>
    </row>
    <row r="3838" spans="1:12" x14ac:dyDescent="0.3">
      <c r="A3838" t="s">
        <v>3842</v>
      </c>
      <c r="B3838" t="s">
        <v>7946</v>
      </c>
      <c r="C3838" t="s">
        <v>7931</v>
      </c>
      <c r="D3838" t="s">
        <v>7939</v>
      </c>
      <c r="E3838" s="1">
        <v>45040</v>
      </c>
      <c r="F3838" s="6">
        <v>13565.25</v>
      </c>
      <c r="G3838">
        <v>1696</v>
      </c>
      <c r="H3838" t="s">
        <v>3</v>
      </c>
      <c r="I3838">
        <f>IF(shipments[[#This Row],[Boxes]]&gt;0,shipments[[#This Row],[Amount]]/shipments[[#This Row],[Boxes]],"NA")</f>
        <v>7.9983785377358494</v>
      </c>
      <c r="J3838" t="str">
        <f>IF(shipments[[#This Row],[Order_Status]] = "Delivered","Yes","No")</f>
        <v>Yes</v>
      </c>
      <c r="K3838" t="str">
        <f>TEXT(shipments[[#This Row],[Shipdate]],"MMMM")</f>
        <v>April</v>
      </c>
      <c r="L3838">
        <f>YEAR(shipments[[#This Row],[Shipdate]])</f>
        <v>2023</v>
      </c>
    </row>
    <row r="3839" spans="1:12" x14ac:dyDescent="0.3">
      <c r="A3839" t="s">
        <v>3843</v>
      </c>
      <c r="B3839" t="s">
        <v>7946</v>
      </c>
      <c r="C3839" t="s">
        <v>7931</v>
      </c>
      <c r="D3839" t="s">
        <v>7934</v>
      </c>
      <c r="E3839" s="1">
        <v>45169</v>
      </c>
      <c r="F3839" s="6">
        <v>4774.5</v>
      </c>
      <c r="G3839">
        <v>531</v>
      </c>
      <c r="H3839" t="s">
        <v>3</v>
      </c>
      <c r="I3839">
        <f>IF(shipments[[#This Row],[Boxes]]&gt;0,shipments[[#This Row],[Amount]]/shipments[[#This Row],[Boxes]],"NA")</f>
        <v>8.9915254237288131</v>
      </c>
      <c r="J3839" t="str">
        <f>IF(shipments[[#This Row],[Order_Status]] = "Delivered","Yes","No")</f>
        <v>Yes</v>
      </c>
      <c r="K3839" t="str">
        <f>TEXT(shipments[[#This Row],[Shipdate]],"MMMM")</f>
        <v>August</v>
      </c>
      <c r="L3839">
        <f>YEAR(shipments[[#This Row],[Shipdate]])</f>
        <v>2023</v>
      </c>
    </row>
    <row r="3840" spans="1:12" x14ac:dyDescent="0.3">
      <c r="A3840" t="s">
        <v>3844</v>
      </c>
      <c r="B3840" t="s">
        <v>7946</v>
      </c>
      <c r="C3840" t="s">
        <v>7932</v>
      </c>
      <c r="D3840" t="s">
        <v>7938</v>
      </c>
      <c r="E3840" s="1">
        <v>45259</v>
      </c>
      <c r="F3840" s="6">
        <v>150.75</v>
      </c>
      <c r="G3840">
        <v>14</v>
      </c>
      <c r="H3840" t="s">
        <v>3</v>
      </c>
      <c r="I3840">
        <f>IF(shipments[[#This Row],[Boxes]]&gt;0,shipments[[#This Row],[Amount]]/shipments[[#This Row],[Boxes]],"NA")</f>
        <v>10.767857142857142</v>
      </c>
      <c r="J3840" t="str">
        <f>IF(shipments[[#This Row],[Order_Status]] = "Delivered","Yes","No")</f>
        <v>Yes</v>
      </c>
      <c r="K3840" t="str">
        <f>TEXT(shipments[[#This Row],[Shipdate]],"MMMM")</f>
        <v>November</v>
      </c>
      <c r="L3840">
        <f>YEAR(shipments[[#This Row],[Shipdate]])</f>
        <v>2023</v>
      </c>
    </row>
    <row r="3841" spans="1:12" x14ac:dyDescent="0.3">
      <c r="A3841" s="21" t="s">
        <v>3845</v>
      </c>
      <c r="B3841" s="21" t="s">
        <v>7946</v>
      </c>
      <c r="C3841" s="21" t="s">
        <v>7932</v>
      </c>
      <c r="D3841" s="21" t="s">
        <v>7939</v>
      </c>
      <c r="E3841" s="22">
        <v>45503</v>
      </c>
      <c r="F3841" s="23">
        <v>2391.75</v>
      </c>
      <c r="G3841" s="21">
        <v>240</v>
      </c>
      <c r="H3841" s="21" t="s">
        <v>9</v>
      </c>
      <c r="I3841" s="21">
        <f>IF(shipments[[#This Row],[Boxes]]&gt;0,shipments[[#This Row],[Amount]]/shipments[[#This Row],[Boxes]],"NA")</f>
        <v>9.9656249999999993</v>
      </c>
      <c r="J3841" s="21" t="str">
        <f>IF(shipments[[#This Row],[Order_Status]] = "Delivered","Yes","No")</f>
        <v>No</v>
      </c>
      <c r="K3841" s="21" t="str">
        <f>TEXT(shipments[[#This Row],[Shipdate]],"MMMM")</f>
        <v>July</v>
      </c>
      <c r="L3841" s="21">
        <f>YEAR(shipments[[#This Row],[Shipdate]])</f>
        <v>2024</v>
      </c>
    </row>
    <row r="3842" spans="1:12" x14ac:dyDescent="0.3">
      <c r="A3842" s="21" t="s">
        <v>3846</v>
      </c>
      <c r="B3842" s="21" t="s">
        <v>7946</v>
      </c>
      <c r="C3842" s="21" t="s">
        <v>7932</v>
      </c>
      <c r="D3842" s="21" t="s">
        <v>7939</v>
      </c>
      <c r="E3842" s="22">
        <v>45524</v>
      </c>
      <c r="F3842" s="23">
        <v>5298.75</v>
      </c>
      <c r="G3842" s="21">
        <v>530</v>
      </c>
      <c r="H3842" s="21" t="s">
        <v>9</v>
      </c>
      <c r="I3842" s="21">
        <f>IF(shipments[[#This Row],[Boxes]]&gt;0,shipments[[#This Row],[Amount]]/shipments[[#This Row],[Boxes]],"NA")</f>
        <v>9.9976415094339615</v>
      </c>
      <c r="J3842" s="21" t="str">
        <f>IF(shipments[[#This Row],[Order_Status]] = "Delivered","Yes","No")</f>
        <v>No</v>
      </c>
      <c r="K3842" s="21" t="str">
        <f>TEXT(shipments[[#This Row],[Shipdate]],"MMMM")</f>
        <v>August</v>
      </c>
      <c r="L3842" s="21">
        <f>YEAR(shipments[[#This Row],[Shipdate]])</f>
        <v>2024</v>
      </c>
    </row>
    <row r="3843" spans="1:12" x14ac:dyDescent="0.3">
      <c r="A3843" s="21" t="s">
        <v>3847</v>
      </c>
      <c r="B3843" s="21" t="s">
        <v>7946</v>
      </c>
      <c r="C3843" s="21" t="s">
        <v>7933</v>
      </c>
      <c r="D3843" s="21" t="s">
        <v>7934</v>
      </c>
      <c r="E3843" s="22">
        <v>45531</v>
      </c>
      <c r="F3843" s="23">
        <v>9380.25</v>
      </c>
      <c r="G3843" s="21">
        <v>494</v>
      </c>
      <c r="H3843" s="21" t="s">
        <v>9</v>
      </c>
      <c r="I3843" s="21">
        <f>IF(shipments[[#This Row],[Boxes]]&gt;0,shipments[[#This Row],[Amount]]/shipments[[#This Row],[Boxes]],"NA")</f>
        <v>18.988360323886639</v>
      </c>
      <c r="J3843" s="21" t="str">
        <f>IF(shipments[[#This Row],[Order_Status]] = "Delivered","Yes","No")</f>
        <v>No</v>
      </c>
      <c r="K3843" s="21" t="str">
        <f>TEXT(shipments[[#This Row],[Shipdate]],"MMMM")</f>
        <v>August</v>
      </c>
      <c r="L3843" s="21">
        <f>YEAR(shipments[[#This Row],[Shipdate]])</f>
        <v>2024</v>
      </c>
    </row>
    <row r="3844" spans="1:12" x14ac:dyDescent="0.3">
      <c r="A3844" s="21" t="s">
        <v>3848</v>
      </c>
      <c r="B3844" s="21" t="s">
        <v>7946</v>
      </c>
      <c r="C3844" s="21" t="s">
        <v>7933</v>
      </c>
      <c r="D3844" s="21" t="s">
        <v>7935</v>
      </c>
      <c r="E3844" s="22">
        <v>45560</v>
      </c>
      <c r="F3844" s="23">
        <v>10620</v>
      </c>
      <c r="G3844" s="21">
        <v>531</v>
      </c>
      <c r="H3844" s="21" t="s">
        <v>16</v>
      </c>
      <c r="I3844" s="21">
        <f>IF(shipments[[#This Row],[Boxes]]&gt;0,shipments[[#This Row],[Amount]]/shipments[[#This Row],[Boxes]],"NA")</f>
        <v>20</v>
      </c>
      <c r="J3844" s="21" t="str">
        <f>IF(shipments[[#This Row],[Order_Status]] = "Delivered","Yes","No")</f>
        <v>No</v>
      </c>
      <c r="K3844" s="21" t="str">
        <f>TEXT(shipments[[#This Row],[Shipdate]],"MMMM")</f>
        <v>September</v>
      </c>
      <c r="L3844" s="21">
        <f>YEAR(shipments[[#This Row],[Shipdate]])</f>
        <v>2024</v>
      </c>
    </row>
    <row r="3845" spans="1:12" x14ac:dyDescent="0.3">
      <c r="A3845" t="s">
        <v>3849</v>
      </c>
      <c r="B3845" t="s">
        <v>7946</v>
      </c>
      <c r="C3845" t="s">
        <v>7933</v>
      </c>
      <c r="D3845" t="s">
        <v>7939</v>
      </c>
      <c r="E3845" s="1">
        <v>44980</v>
      </c>
      <c r="F3845" s="6">
        <v>4223.25</v>
      </c>
      <c r="G3845">
        <v>223</v>
      </c>
      <c r="H3845" t="s">
        <v>3</v>
      </c>
      <c r="I3845">
        <f>IF(shipments[[#This Row],[Boxes]]&gt;0,shipments[[#This Row],[Amount]]/shipments[[#This Row],[Boxes]],"NA")</f>
        <v>18.938340807174889</v>
      </c>
      <c r="J3845" t="str">
        <f>IF(shipments[[#This Row],[Order_Status]] = "Delivered","Yes","No")</f>
        <v>Yes</v>
      </c>
      <c r="K3845" t="str">
        <f>TEXT(shipments[[#This Row],[Shipdate]],"MMMM")</f>
        <v>February</v>
      </c>
      <c r="L3845">
        <f>YEAR(shipments[[#This Row],[Shipdate]])</f>
        <v>2023</v>
      </c>
    </row>
    <row r="3846" spans="1:12" x14ac:dyDescent="0.3">
      <c r="A3846" t="s">
        <v>3850</v>
      </c>
      <c r="B3846" t="s">
        <v>7946</v>
      </c>
      <c r="C3846" t="s">
        <v>7912</v>
      </c>
      <c r="D3846" t="s">
        <v>7936</v>
      </c>
      <c r="E3846" s="1">
        <v>45323</v>
      </c>
      <c r="F3846" s="6">
        <v>6540.75</v>
      </c>
      <c r="G3846">
        <v>468</v>
      </c>
      <c r="H3846" t="s">
        <v>3</v>
      </c>
      <c r="I3846">
        <f>IF(shipments[[#This Row],[Boxes]]&gt;0,shipments[[#This Row],[Amount]]/shipments[[#This Row],[Boxes]],"NA")</f>
        <v>13.975961538461538</v>
      </c>
      <c r="J3846" t="str">
        <f>IF(shipments[[#This Row],[Order_Status]] = "Delivered","Yes","No")</f>
        <v>Yes</v>
      </c>
      <c r="K3846" t="str">
        <f>TEXT(shipments[[#This Row],[Shipdate]],"MMMM")</f>
        <v>February</v>
      </c>
      <c r="L3846">
        <f>YEAR(shipments[[#This Row],[Shipdate]])</f>
        <v>2024</v>
      </c>
    </row>
    <row r="3847" spans="1:12" x14ac:dyDescent="0.3">
      <c r="A3847" s="21" t="s">
        <v>3851</v>
      </c>
      <c r="B3847" s="21" t="s">
        <v>7946</v>
      </c>
      <c r="C3847" s="21" t="s">
        <v>7912</v>
      </c>
      <c r="D3847" s="21" t="s">
        <v>7935</v>
      </c>
      <c r="E3847" s="22">
        <v>45476</v>
      </c>
      <c r="F3847" s="23">
        <v>4909.5</v>
      </c>
      <c r="G3847" s="21">
        <v>328</v>
      </c>
      <c r="H3847" s="21" t="s">
        <v>9</v>
      </c>
      <c r="I3847" s="21">
        <f>IF(shipments[[#This Row],[Boxes]]&gt;0,shipments[[#This Row],[Amount]]/shipments[[#This Row],[Boxes]],"NA")</f>
        <v>14.967987804878049</v>
      </c>
      <c r="J3847" s="21" t="str">
        <f>IF(shipments[[#This Row],[Order_Status]] = "Delivered","Yes","No")</f>
        <v>No</v>
      </c>
      <c r="K3847" s="21" t="str">
        <f>TEXT(shipments[[#This Row],[Shipdate]],"MMMM")</f>
        <v>July</v>
      </c>
      <c r="L3847" s="21">
        <f>YEAR(shipments[[#This Row],[Shipdate]])</f>
        <v>2024</v>
      </c>
    </row>
    <row r="3848" spans="1:12" x14ac:dyDescent="0.3">
      <c r="A3848" t="s">
        <v>3852</v>
      </c>
      <c r="B3848" t="s">
        <v>7946</v>
      </c>
      <c r="C3848" t="s">
        <v>7912</v>
      </c>
      <c r="D3848" t="s">
        <v>7935</v>
      </c>
      <c r="E3848" s="1">
        <v>45191</v>
      </c>
      <c r="F3848" s="6">
        <v>1172.25</v>
      </c>
      <c r="G3848">
        <v>79</v>
      </c>
      <c r="H3848" t="s">
        <v>3</v>
      </c>
      <c r="I3848">
        <f>IF(shipments[[#This Row],[Boxes]]&gt;0,shipments[[#This Row],[Amount]]/shipments[[#This Row],[Boxes]],"NA")</f>
        <v>14.838607594936709</v>
      </c>
      <c r="J3848" t="str">
        <f>IF(shipments[[#This Row],[Order_Status]] = "Delivered","Yes","No")</f>
        <v>Yes</v>
      </c>
      <c r="K3848" t="str">
        <f>TEXT(shipments[[#This Row],[Shipdate]],"MMMM")</f>
        <v>September</v>
      </c>
      <c r="L3848">
        <f>YEAR(shipments[[#This Row],[Shipdate]])</f>
        <v>2023</v>
      </c>
    </row>
    <row r="3849" spans="1:12" x14ac:dyDescent="0.3">
      <c r="A3849" t="s">
        <v>3853</v>
      </c>
      <c r="B3849" t="s">
        <v>7946</v>
      </c>
      <c r="C3849" t="s">
        <v>7912</v>
      </c>
      <c r="D3849" t="s">
        <v>7938</v>
      </c>
      <c r="E3849" s="1">
        <v>45268</v>
      </c>
      <c r="F3849" s="6">
        <v>7184.25</v>
      </c>
      <c r="G3849">
        <v>553</v>
      </c>
      <c r="H3849" t="s">
        <v>3</v>
      </c>
      <c r="I3849">
        <f>IF(shipments[[#This Row],[Boxes]]&gt;0,shipments[[#This Row],[Amount]]/shipments[[#This Row],[Boxes]],"NA")</f>
        <v>12.991410488245931</v>
      </c>
      <c r="J3849" t="str">
        <f>IF(shipments[[#This Row],[Order_Status]] = "Delivered","Yes","No")</f>
        <v>Yes</v>
      </c>
      <c r="K3849" t="str">
        <f>TEXT(shipments[[#This Row],[Shipdate]],"MMMM")</f>
        <v>December</v>
      </c>
      <c r="L3849">
        <f>YEAR(shipments[[#This Row],[Shipdate]])</f>
        <v>2023</v>
      </c>
    </row>
    <row r="3850" spans="1:12" x14ac:dyDescent="0.3">
      <c r="A3850" s="21" t="s">
        <v>3854</v>
      </c>
      <c r="B3850" s="21" t="s">
        <v>7946</v>
      </c>
      <c r="C3850" s="21" t="s">
        <v>7914</v>
      </c>
      <c r="D3850" s="21" t="s">
        <v>7935</v>
      </c>
      <c r="E3850" s="22">
        <v>45562</v>
      </c>
      <c r="F3850" s="23">
        <v>6360.75</v>
      </c>
      <c r="G3850" s="21">
        <v>579</v>
      </c>
      <c r="H3850" s="21" t="s">
        <v>16</v>
      </c>
      <c r="I3850" s="21">
        <f>IF(shipments[[#This Row],[Boxes]]&gt;0,shipments[[#This Row],[Amount]]/shipments[[#This Row],[Boxes]],"NA")</f>
        <v>10.985751295336788</v>
      </c>
      <c r="J3850" s="21" t="str">
        <f>IF(shipments[[#This Row],[Order_Status]] = "Delivered","Yes","No")</f>
        <v>No</v>
      </c>
      <c r="K3850" s="21" t="str">
        <f>TEXT(shipments[[#This Row],[Shipdate]],"MMMM")</f>
        <v>September</v>
      </c>
      <c r="L3850" s="21">
        <f>YEAR(shipments[[#This Row],[Shipdate]])</f>
        <v>2024</v>
      </c>
    </row>
    <row r="3851" spans="1:12" x14ac:dyDescent="0.3">
      <c r="A3851" s="21" t="s">
        <v>3855</v>
      </c>
      <c r="B3851" s="21" t="s">
        <v>7946</v>
      </c>
      <c r="C3851" s="21" t="s">
        <v>7914</v>
      </c>
      <c r="D3851" s="21" t="s">
        <v>7938</v>
      </c>
      <c r="E3851" s="22">
        <v>45520</v>
      </c>
      <c r="F3851" s="23">
        <v>1287</v>
      </c>
      <c r="G3851" s="21">
        <v>117</v>
      </c>
      <c r="H3851" s="21" t="s">
        <v>9</v>
      </c>
      <c r="I3851" s="21">
        <f>IF(shipments[[#This Row],[Boxes]]&gt;0,shipments[[#This Row],[Amount]]/shipments[[#This Row],[Boxes]],"NA")</f>
        <v>11</v>
      </c>
      <c r="J3851" s="21" t="str">
        <f>IF(shipments[[#This Row],[Order_Status]] = "Delivered","Yes","No")</f>
        <v>No</v>
      </c>
      <c r="K3851" s="21" t="str">
        <f>TEXT(shipments[[#This Row],[Shipdate]],"MMMM")</f>
        <v>August</v>
      </c>
      <c r="L3851" s="21">
        <f>YEAR(shipments[[#This Row],[Shipdate]])</f>
        <v>2024</v>
      </c>
    </row>
    <row r="3852" spans="1:12" x14ac:dyDescent="0.3">
      <c r="A3852" s="21" t="s">
        <v>3856</v>
      </c>
      <c r="B3852" s="21" t="s">
        <v>7946</v>
      </c>
      <c r="C3852" s="21" t="s">
        <v>7914</v>
      </c>
      <c r="D3852" s="21" t="s">
        <v>7938</v>
      </c>
      <c r="E3852" s="22">
        <v>45464</v>
      </c>
      <c r="F3852" s="23">
        <v>4486.5</v>
      </c>
      <c r="G3852" s="21">
        <v>449</v>
      </c>
      <c r="H3852" s="21" t="s">
        <v>25</v>
      </c>
      <c r="I3852" s="21">
        <f>IF(shipments[[#This Row],[Boxes]]&gt;0,shipments[[#This Row],[Amount]]/shipments[[#This Row],[Boxes]],"NA")</f>
        <v>9.992204899777283</v>
      </c>
      <c r="J3852" s="21" t="str">
        <f>IF(shipments[[#This Row],[Order_Status]] = "Delivered","Yes","No")</f>
        <v>No</v>
      </c>
      <c r="K3852" s="21" t="str">
        <f>TEXT(shipments[[#This Row],[Shipdate]],"MMMM")</f>
        <v>June</v>
      </c>
      <c r="L3852" s="21">
        <f>YEAR(shipments[[#This Row],[Shipdate]])</f>
        <v>2024</v>
      </c>
    </row>
    <row r="3853" spans="1:12" x14ac:dyDescent="0.3">
      <c r="A3853" s="21" t="s">
        <v>3857</v>
      </c>
      <c r="B3853" s="21" t="s">
        <v>7946</v>
      </c>
      <c r="C3853" s="21" t="s">
        <v>7914</v>
      </c>
      <c r="D3853" s="21" t="s">
        <v>7939</v>
      </c>
      <c r="E3853" s="22">
        <v>45562</v>
      </c>
      <c r="F3853" s="23">
        <v>3163.5</v>
      </c>
      <c r="G3853" s="21">
        <v>264</v>
      </c>
      <c r="H3853" s="21" t="s">
        <v>16</v>
      </c>
      <c r="I3853" s="21">
        <f>IF(shipments[[#This Row],[Boxes]]&gt;0,shipments[[#This Row],[Amount]]/shipments[[#This Row],[Boxes]],"NA")</f>
        <v>11.982954545454545</v>
      </c>
      <c r="J3853" s="21" t="str">
        <f>IF(shipments[[#This Row],[Order_Status]] = "Delivered","Yes","No")</f>
        <v>No</v>
      </c>
      <c r="K3853" s="21" t="str">
        <f>TEXT(shipments[[#This Row],[Shipdate]],"MMMM")</f>
        <v>September</v>
      </c>
      <c r="L3853" s="21">
        <f>YEAR(shipments[[#This Row],[Shipdate]])</f>
        <v>2024</v>
      </c>
    </row>
    <row r="3854" spans="1:12" x14ac:dyDescent="0.3">
      <c r="A3854" s="21" t="s">
        <v>3858</v>
      </c>
      <c r="B3854" s="21" t="s">
        <v>7946</v>
      </c>
      <c r="C3854" s="21" t="s">
        <v>7915</v>
      </c>
      <c r="D3854" s="21" t="s">
        <v>7939</v>
      </c>
      <c r="E3854" s="22">
        <v>45531</v>
      </c>
      <c r="F3854" s="23">
        <v>8433</v>
      </c>
      <c r="G3854" s="21">
        <v>1055</v>
      </c>
      <c r="H3854" s="21" t="s">
        <v>9</v>
      </c>
      <c r="I3854" s="21">
        <f>IF(shipments[[#This Row],[Boxes]]&gt;0,shipments[[#This Row],[Amount]]/shipments[[#This Row],[Boxes]],"NA")</f>
        <v>7.9933649289099522</v>
      </c>
      <c r="J3854" s="21" t="str">
        <f>IF(shipments[[#This Row],[Order_Status]] = "Delivered","Yes","No")</f>
        <v>No</v>
      </c>
      <c r="K3854" s="21" t="str">
        <f>TEXT(shipments[[#This Row],[Shipdate]],"MMMM")</f>
        <v>August</v>
      </c>
      <c r="L3854" s="21">
        <f>YEAR(shipments[[#This Row],[Shipdate]])</f>
        <v>2024</v>
      </c>
    </row>
    <row r="3855" spans="1:12" x14ac:dyDescent="0.3">
      <c r="A3855" t="s">
        <v>3859</v>
      </c>
      <c r="B3855" t="s">
        <v>7946</v>
      </c>
      <c r="C3855" t="s">
        <v>7915</v>
      </c>
      <c r="D3855" t="s">
        <v>7939</v>
      </c>
      <c r="E3855" s="1">
        <v>45280</v>
      </c>
      <c r="F3855" s="6">
        <v>7326</v>
      </c>
      <c r="G3855">
        <v>916</v>
      </c>
      <c r="H3855" t="s">
        <v>3</v>
      </c>
      <c r="I3855">
        <f>IF(shipments[[#This Row],[Boxes]]&gt;0,shipments[[#This Row],[Amount]]/shipments[[#This Row],[Boxes]],"NA")</f>
        <v>7.9978165938864629</v>
      </c>
      <c r="J3855" t="str">
        <f>IF(shipments[[#This Row],[Order_Status]] = "Delivered","Yes","No")</f>
        <v>Yes</v>
      </c>
      <c r="K3855" t="str">
        <f>TEXT(shipments[[#This Row],[Shipdate]],"MMMM")</f>
        <v>December</v>
      </c>
      <c r="L3855">
        <f>YEAR(shipments[[#This Row],[Shipdate]])</f>
        <v>2023</v>
      </c>
    </row>
    <row r="3856" spans="1:12" x14ac:dyDescent="0.3">
      <c r="A3856" t="s">
        <v>3860</v>
      </c>
      <c r="B3856" t="s">
        <v>7946</v>
      </c>
      <c r="C3856" t="s">
        <v>7915</v>
      </c>
      <c r="D3856" t="s">
        <v>7939</v>
      </c>
      <c r="E3856" s="1">
        <v>45427</v>
      </c>
      <c r="F3856" s="6">
        <v>10752.75</v>
      </c>
      <c r="G3856">
        <v>1537</v>
      </c>
      <c r="H3856" t="s">
        <v>3</v>
      </c>
      <c r="I3856">
        <f>IF(shipments[[#This Row],[Boxes]]&gt;0,shipments[[#This Row],[Amount]]/shipments[[#This Row],[Boxes]],"NA")</f>
        <v>6.9959336369551073</v>
      </c>
      <c r="J3856" t="str">
        <f>IF(shipments[[#This Row],[Order_Status]] = "Delivered","Yes","No")</f>
        <v>Yes</v>
      </c>
      <c r="K3856" t="str">
        <f>TEXT(shipments[[#This Row],[Shipdate]],"MMMM")</f>
        <v>May</v>
      </c>
      <c r="L3856">
        <f>YEAR(shipments[[#This Row],[Shipdate]])</f>
        <v>2024</v>
      </c>
    </row>
    <row r="3857" spans="1:12" x14ac:dyDescent="0.3">
      <c r="A3857" s="21" t="s">
        <v>3861</v>
      </c>
      <c r="B3857" s="21" t="s">
        <v>7946</v>
      </c>
      <c r="C3857" s="21" t="s">
        <v>7915</v>
      </c>
      <c r="D3857" s="21" t="s">
        <v>7939</v>
      </c>
      <c r="E3857" s="22">
        <v>45488</v>
      </c>
      <c r="F3857" s="23">
        <v>3393</v>
      </c>
      <c r="G3857" s="21">
        <v>485</v>
      </c>
      <c r="H3857" s="21" t="s">
        <v>9</v>
      </c>
      <c r="I3857" s="21">
        <f>IF(shipments[[#This Row],[Boxes]]&gt;0,shipments[[#This Row],[Amount]]/shipments[[#This Row],[Boxes]],"NA")</f>
        <v>6.9958762886597938</v>
      </c>
      <c r="J3857" s="21" t="str">
        <f>IF(shipments[[#This Row],[Order_Status]] = "Delivered","Yes","No")</f>
        <v>No</v>
      </c>
      <c r="K3857" s="21" t="str">
        <f>TEXT(shipments[[#This Row],[Shipdate]],"MMMM")</f>
        <v>July</v>
      </c>
      <c r="L3857" s="21">
        <f>YEAR(shipments[[#This Row],[Shipdate]])</f>
        <v>2024</v>
      </c>
    </row>
    <row r="3858" spans="1:12" x14ac:dyDescent="0.3">
      <c r="A3858" t="s">
        <v>3862</v>
      </c>
      <c r="B3858" t="s">
        <v>7946</v>
      </c>
      <c r="C3858" t="s">
        <v>7915</v>
      </c>
      <c r="D3858" t="s">
        <v>7936</v>
      </c>
      <c r="E3858" s="1">
        <v>45128</v>
      </c>
      <c r="F3858" s="6">
        <v>6147</v>
      </c>
      <c r="G3858">
        <v>1230</v>
      </c>
      <c r="H3858" t="s">
        <v>3</v>
      </c>
      <c r="I3858">
        <f>IF(shipments[[#This Row],[Boxes]]&gt;0,shipments[[#This Row],[Amount]]/shipments[[#This Row],[Boxes]],"NA")</f>
        <v>4.9975609756097565</v>
      </c>
      <c r="J3858" t="str">
        <f>IF(shipments[[#This Row],[Order_Status]] = "Delivered","Yes","No")</f>
        <v>Yes</v>
      </c>
      <c r="K3858" t="str">
        <f>TEXT(shipments[[#This Row],[Shipdate]],"MMMM")</f>
        <v>July</v>
      </c>
      <c r="L3858">
        <f>YEAR(shipments[[#This Row],[Shipdate]])</f>
        <v>2023</v>
      </c>
    </row>
    <row r="3859" spans="1:12" x14ac:dyDescent="0.3">
      <c r="A3859" t="s">
        <v>3863</v>
      </c>
      <c r="B3859" t="s">
        <v>7946</v>
      </c>
      <c r="C3859" t="s">
        <v>7915</v>
      </c>
      <c r="D3859" t="s">
        <v>7939</v>
      </c>
      <c r="E3859" s="1">
        <v>45245</v>
      </c>
      <c r="F3859" s="6">
        <v>416.25</v>
      </c>
      <c r="G3859">
        <v>60</v>
      </c>
      <c r="H3859" t="s">
        <v>3</v>
      </c>
      <c r="I3859">
        <f>IF(shipments[[#This Row],[Boxes]]&gt;0,shipments[[#This Row],[Amount]]/shipments[[#This Row],[Boxes]],"NA")</f>
        <v>6.9375</v>
      </c>
      <c r="J3859" t="str">
        <f>IF(shipments[[#This Row],[Order_Status]] = "Delivered","Yes","No")</f>
        <v>Yes</v>
      </c>
      <c r="K3859" t="str">
        <f>TEXT(shipments[[#This Row],[Shipdate]],"MMMM")</f>
        <v>November</v>
      </c>
      <c r="L3859">
        <f>YEAR(shipments[[#This Row],[Shipdate]])</f>
        <v>2023</v>
      </c>
    </row>
    <row r="3860" spans="1:12" x14ac:dyDescent="0.3">
      <c r="A3860" t="s">
        <v>3864</v>
      </c>
      <c r="B3860" t="s">
        <v>7946</v>
      </c>
      <c r="C3860" t="s">
        <v>7916</v>
      </c>
      <c r="D3860" t="s">
        <v>7934</v>
      </c>
      <c r="E3860" s="1">
        <v>45170</v>
      </c>
      <c r="F3860" s="6">
        <v>1147.5</v>
      </c>
      <c r="G3860">
        <v>192</v>
      </c>
      <c r="H3860" t="s">
        <v>3</v>
      </c>
      <c r="I3860">
        <f>IF(shipments[[#This Row],[Boxes]]&gt;0,shipments[[#This Row],[Amount]]/shipments[[#This Row],[Boxes]],"NA")</f>
        <v>5.9765625</v>
      </c>
      <c r="J3860" t="str">
        <f>IF(shipments[[#This Row],[Order_Status]] = "Delivered","Yes","No")</f>
        <v>Yes</v>
      </c>
      <c r="K3860" t="str">
        <f>TEXT(shipments[[#This Row],[Shipdate]],"MMMM")</f>
        <v>September</v>
      </c>
      <c r="L3860">
        <f>YEAR(shipments[[#This Row],[Shipdate]])</f>
        <v>2023</v>
      </c>
    </row>
    <row r="3861" spans="1:12" x14ac:dyDescent="0.3">
      <c r="A3861" t="s">
        <v>3865</v>
      </c>
      <c r="B3861" t="s">
        <v>7946</v>
      </c>
      <c r="C3861" t="s">
        <v>7916</v>
      </c>
      <c r="D3861" t="s">
        <v>7935</v>
      </c>
      <c r="E3861" s="1">
        <v>45285</v>
      </c>
      <c r="F3861" s="6">
        <v>180</v>
      </c>
      <c r="G3861">
        <v>30</v>
      </c>
      <c r="H3861" t="s">
        <v>3</v>
      </c>
      <c r="I3861">
        <f>IF(shipments[[#This Row],[Boxes]]&gt;0,shipments[[#This Row],[Amount]]/shipments[[#This Row],[Boxes]],"NA")</f>
        <v>6</v>
      </c>
      <c r="J3861" t="str">
        <f>IF(shipments[[#This Row],[Order_Status]] = "Delivered","Yes","No")</f>
        <v>Yes</v>
      </c>
      <c r="K3861" t="str">
        <f>TEXT(shipments[[#This Row],[Shipdate]],"MMMM")</f>
        <v>December</v>
      </c>
      <c r="L3861">
        <f>YEAR(shipments[[#This Row],[Shipdate]])</f>
        <v>2023</v>
      </c>
    </row>
    <row r="3862" spans="1:12" x14ac:dyDescent="0.3">
      <c r="A3862" t="s">
        <v>3866</v>
      </c>
      <c r="B3862" t="s">
        <v>7946</v>
      </c>
      <c r="C3862" t="s">
        <v>7916</v>
      </c>
      <c r="D3862" t="s">
        <v>7935</v>
      </c>
      <c r="E3862" s="1">
        <v>45322</v>
      </c>
      <c r="F3862" s="6">
        <v>1170</v>
      </c>
      <c r="G3862">
        <v>195</v>
      </c>
      <c r="H3862" t="s">
        <v>3</v>
      </c>
      <c r="I3862">
        <f>IF(shipments[[#This Row],[Boxes]]&gt;0,shipments[[#This Row],[Amount]]/shipments[[#This Row],[Boxes]],"NA")</f>
        <v>6</v>
      </c>
      <c r="J3862" t="str">
        <f>IF(shipments[[#This Row],[Order_Status]] = "Delivered","Yes","No")</f>
        <v>Yes</v>
      </c>
      <c r="K3862" t="str">
        <f>TEXT(shipments[[#This Row],[Shipdate]],"MMMM")</f>
        <v>January</v>
      </c>
      <c r="L3862">
        <f>YEAR(shipments[[#This Row],[Shipdate]])</f>
        <v>2024</v>
      </c>
    </row>
    <row r="3863" spans="1:12" x14ac:dyDescent="0.3">
      <c r="A3863" t="s">
        <v>3867</v>
      </c>
      <c r="B3863" t="s">
        <v>7946</v>
      </c>
      <c r="C3863" t="s">
        <v>7916</v>
      </c>
      <c r="D3863" t="s">
        <v>7938</v>
      </c>
      <c r="E3863" s="1">
        <v>45407</v>
      </c>
      <c r="F3863" s="6">
        <v>10012.5</v>
      </c>
      <c r="G3863">
        <v>1431</v>
      </c>
      <c r="H3863" t="s">
        <v>3</v>
      </c>
      <c r="I3863">
        <f>IF(shipments[[#This Row],[Boxes]]&gt;0,shipments[[#This Row],[Amount]]/shipments[[#This Row],[Boxes]],"NA")</f>
        <v>6.9968553459119498</v>
      </c>
      <c r="J3863" t="str">
        <f>IF(shipments[[#This Row],[Order_Status]] = "Delivered","Yes","No")</f>
        <v>Yes</v>
      </c>
      <c r="K3863" t="str">
        <f>TEXT(shipments[[#This Row],[Shipdate]],"MMMM")</f>
        <v>April</v>
      </c>
      <c r="L3863">
        <f>YEAR(shipments[[#This Row],[Shipdate]])</f>
        <v>2024</v>
      </c>
    </row>
    <row r="3864" spans="1:12" x14ac:dyDescent="0.3">
      <c r="A3864" t="s">
        <v>3868</v>
      </c>
      <c r="B3864" t="s">
        <v>7946</v>
      </c>
      <c r="C3864" t="s">
        <v>7916</v>
      </c>
      <c r="D3864" t="s">
        <v>7938</v>
      </c>
      <c r="E3864" s="1">
        <v>45218</v>
      </c>
      <c r="F3864" s="6">
        <v>3474</v>
      </c>
      <c r="G3864">
        <v>579</v>
      </c>
      <c r="H3864" t="s">
        <v>3</v>
      </c>
      <c r="I3864">
        <f>IF(shipments[[#This Row],[Boxes]]&gt;0,shipments[[#This Row],[Amount]]/shipments[[#This Row],[Boxes]],"NA")</f>
        <v>6</v>
      </c>
      <c r="J3864" t="str">
        <f>IF(shipments[[#This Row],[Order_Status]] = "Delivered","Yes","No")</f>
        <v>Yes</v>
      </c>
      <c r="K3864" t="str">
        <f>TEXT(shipments[[#This Row],[Shipdate]],"MMMM")</f>
        <v>October</v>
      </c>
      <c r="L3864">
        <f>YEAR(shipments[[#This Row],[Shipdate]])</f>
        <v>2023</v>
      </c>
    </row>
    <row r="3865" spans="1:12" x14ac:dyDescent="0.3">
      <c r="A3865" t="s">
        <v>3869</v>
      </c>
      <c r="B3865" t="s">
        <v>7946</v>
      </c>
      <c r="C3865" t="s">
        <v>7916</v>
      </c>
      <c r="D3865" t="s">
        <v>7934</v>
      </c>
      <c r="E3865" s="1">
        <v>45378</v>
      </c>
      <c r="F3865" s="6">
        <v>2578.5</v>
      </c>
      <c r="G3865">
        <v>323</v>
      </c>
      <c r="H3865" t="s">
        <v>3</v>
      </c>
      <c r="I3865">
        <f>IF(shipments[[#This Row],[Boxes]]&gt;0,shipments[[#This Row],[Amount]]/shipments[[#This Row],[Boxes]],"NA")</f>
        <v>7.9829721362229105</v>
      </c>
      <c r="J3865" t="str">
        <f>IF(shipments[[#This Row],[Order_Status]] = "Delivered","Yes","No")</f>
        <v>Yes</v>
      </c>
      <c r="K3865" t="str">
        <f>TEXT(shipments[[#This Row],[Shipdate]],"MMMM")</f>
        <v>March</v>
      </c>
      <c r="L3865">
        <f>YEAR(shipments[[#This Row],[Shipdate]])</f>
        <v>2024</v>
      </c>
    </row>
    <row r="3866" spans="1:12" x14ac:dyDescent="0.3">
      <c r="A3866" t="s">
        <v>3870</v>
      </c>
      <c r="B3866" t="s">
        <v>7946</v>
      </c>
      <c r="C3866" t="s">
        <v>7916</v>
      </c>
      <c r="D3866" t="s">
        <v>7934</v>
      </c>
      <c r="E3866" s="1">
        <v>45132</v>
      </c>
      <c r="F3866" s="6">
        <v>3210.75</v>
      </c>
      <c r="G3866">
        <v>459</v>
      </c>
      <c r="H3866" t="s">
        <v>3</v>
      </c>
      <c r="I3866">
        <f>IF(shipments[[#This Row],[Boxes]]&gt;0,shipments[[#This Row],[Amount]]/shipments[[#This Row],[Boxes]],"NA")</f>
        <v>6.9950980392156863</v>
      </c>
      <c r="J3866" t="str">
        <f>IF(shipments[[#This Row],[Order_Status]] = "Delivered","Yes","No")</f>
        <v>Yes</v>
      </c>
      <c r="K3866" t="str">
        <f>TEXT(shipments[[#This Row],[Shipdate]],"MMMM")</f>
        <v>July</v>
      </c>
      <c r="L3866">
        <f>YEAR(shipments[[#This Row],[Shipdate]])</f>
        <v>2023</v>
      </c>
    </row>
    <row r="3867" spans="1:12" x14ac:dyDescent="0.3">
      <c r="A3867" t="s">
        <v>3871</v>
      </c>
      <c r="B3867" t="s">
        <v>7946</v>
      </c>
      <c r="C3867" t="s">
        <v>7916</v>
      </c>
      <c r="D3867" t="s">
        <v>7938</v>
      </c>
      <c r="E3867" s="1">
        <v>45363</v>
      </c>
      <c r="F3867" s="6">
        <v>12485.25</v>
      </c>
      <c r="G3867">
        <v>1388</v>
      </c>
      <c r="H3867" t="s">
        <v>3</v>
      </c>
      <c r="I3867">
        <f>IF(shipments[[#This Row],[Boxes]]&gt;0,shipments[[#This Row],[Amount]]/shipments[[#This Row],[Boxes]],"NA")</f>
        <v>8.9951368876080693</v>
      </c>
      <c r="J3867" t="str">
        <f>IF(shipments[[#This Row],[Order_Status]] = "Delivered","Yes","No")</f>
        <v>Yes</v>
      </c>
      <c r="K3867" t="str">
        <f>TEXT(shipments[[#This Row],[Shipdate]],"MMMM")</f>
        <v>March</v>
      </c>
      <c r="L3867">
        <f>YEAR(shipments[[#This Row],[Shipdate]])</f>
        <v>2024</v>
      </c>
    </row>
    <row r="3868" spans="1:12" x14ac:dyDescent="0.3">
      <c r="A3868" s="21" t="s">
        <v>3872</v>
      </c>
      <c r="B3868" s="21" t="s">
        <v>7946</v>
      </c>
      <c r="C3868" s="21" t="s">
        <v>7917</v>
      </c>
      <c r="D3868" s="21" t="s">
        <v>7935</v>
      </c>
      <c r="E3868" s="22">
        <v>45497</v>
      </c>
      <c r="F3868" s="23">
        <v>8961.75</v>
      </c>
      <c r="G3868" s="21">
        <v>374</v>
      </c>
      <c r="H3868" s="21" t="s">
        <v>9</v>
      </c>
      <c r="I3868" s="21">
        <f>IF(shipments[[#This Row],[Boxes]]&gt;0,shipments[[#This Row],[Amount]]/shipments[[#This Row],[Boxes]],"NA")</f>
        <v>23.961898395721924</v>
      </c>
      <c r="J3868" s="21" t="str">
        <f>IF(shipments[[#This Row],[Order_Status]] = "Delivered","Yes","No")</f>
        <v>No</v>
      </c>
      <c r="K3868" s="21" t="str">
        <f>TEXT(shipments[[#This Row],[Shipdate]],"MMMM")</f>
        <v>July</v>
      </c>
      <c r="L3868" s="21">
        <f>YEAR(shipments[[#This Row],[Shipdate]])</f>
        <v>2024</v>
      </c>
    </row>
    <row r="3869" spans="1:12" x14ac:dyDescent="0.3">
      <c r="A3869" t="s">
        <v>3873</v>
      </c>
      <c r="B3869" t="s">
        <v>7946</v>
      </c>
      <c r="C3869" t="s">
        <v>7918</v>
      </c>
      <c r="D3869" t="s">
        <v>7935</v>
      </c>
      <c r="E3869" s="1">
        <v>45331</v>
      </c>
      <c r="F3869" s="6">
        <v>6896.25</v>
      </c>
      <c r="G3869">
        <v>266</v>
      </c>
      <c r="H3869" t="s">
        <v>3</v>
      </c>
      <c r="I3869">
        <f>IF(shipments[[#This Row],[Boxes]]&gt;0,shipments[[#This Row],[Amount]]/shipments[[#This Row],[Boxes]],"NA")</f>
        <v>25.925751879699249</v>
      </c>
      <c r="J3869" t="str">
        <f>IF(shipments[[#This Row],[Order_Status]] = "Delivered","Yes","No")</f>
        <v>Yes</v>
      </c>
      <c r="K3869" t="str">
        <f>TEXT(shipments[[#This Row],[Shipdate]],"MMMM")</f>
        <v>February</v>
      </c>
      <c r="L3869">
        <f>YEAR(shipments[[#This Row],[Shipdate]])</f>
        <v>2024</v>
      </c>
    </row>
    <row r="3870" spans="1:12" x14ac:dyDescent="0.3">
      <c r="A3870" t="s">
        <v>3874</v>
      </c>
      <c r="B3870" t="s">
        <v>7946</v>
      </c>
      <c r="C3870" t="s">
        <v>7918</v>
      </c>
      <c r="D3870" t="s">
        <v>7938</v>
      </c>
      <c r="E3870" s="1">
        <v>44953</v>
      </c>
      <c r="F3870" s="6">
        <v>5456.25</v>
      </c>
      <c r="G3870">
        <v>203</v>
      </c>
      <c r="H3870" t="s">
        <v>3</v>
      </c>
      <c r="I3870">
        <f>IF(shipments[[#This Row],[Boxes]]&gt;0,shipments[[#This Row],[Amount]]/shipments[[#This Row],[Boxes]],"NA")</f>
        <v>26.878078817733989</v>
      </c>
      <c r="J3870" t="str">
        <f>IF(shipments[[#This Row],[Order_Status]] = "Delivered","Yes","No")</f>
        <v>Yes</v>
      </c>
      <c r="K3870" t="str">
        <f>TEXT(shipments[[#This Row],[Shipdate]],"MMMM")</f>
        <v>January</v>
      </c>
      <c r="L3870">
        <f>YEAR(shipments[[#This Row],[Shipdate]])</f>
        <v>2023</v>
      </c>
    </row>
    <row r="3871" spans="1:12" x14ac:dyDescent="0.3">
      <c r="A3871" t="s">
        <v>3875</v>
      </c>
      <c r="B3871" t="s">
        <v>7946</v>
      </c>
      <c r="C3871" t="s">
        <v>7918</v>
      </c>
      <c r="D3871" t="s">
        <v>7935</v>
      </c>
      <c r="E3871" s="1">
        <v>45079</v>
      </c>
      <c r="F3871" s="6">
        <v>5323.5</v>
      </c>
      <c r="G3871">
        <v>222</v>
      </c>
      <c r="H3871" t="s">
        <v>3</v>
      </c>
      <c r="I3871">
        <f>IF(shipments[[#This Row],[Boxes]]&gt;0,shipments[[#This Row],[Amount]]/shipments[[#This Row],[Boxes]],"NA")</f>
        <v>23.97972972972973</v>
      </c>
      <c r="J3871" t="str">
        <f>IF(shipments[[#This Row],[Order_Status]] = "Delivered","Yes","No")</f>
        <v>Yes</v>
      </c>
      <c r="K3871" t="str">
        <f>TEXT(shipments[[#This Row],[Shipdate]],"MMMM")</f>
        <v>June</v>
      </c>
      <c r="L3871">
        <f>YEAR(shipments[[#This Row],[Shipdate]])</f>
        <v>2023</v>
      </c>
    </row>
    <row r="3872" spans="1:12" x14ac:dyDescent="0.3">
      <c r="A3872" t="s">
        <v>3876</v>
      </c>
      <c r="B3872" t="s">
        <v>7946</v>
      </c>
      <c r="C3872" t="s">
        <v>7918</v>
      </c>
      <c r="D3872" t="s">
        <v>7938</v>
      </c>
      <c r="E3872" s="1">
        <v>45370</v>
      </c>
      <c r="F3872" s="6">
        <v>5865.75</v>
      </c>
      <c r="G3872">
        <v>210</v>
      </c>
      <c r="H3872" t="s">
        <v>3</v>
      </c>
      <c r="I3872">
        <f>IF(shipments[[#This Row],[Boxes]]&gt;0,shipments[[#This Row],[Amount]]/shipments[[#This Row],[Boxes]],"NA")</f>
        <v>27.932142857142857</v>
      </c>
      <c r="J3872" t="str">
        <f>IF(shipments[[#This Row],[Order_Status]] = "Delivered","Yes","No")</f>
        <v>Yes</v>
      </c>
      <c r="K3872" t="str">
        <f>TEXT(shipments[[#This Row],[Shipdate]],"MMMM")</f>
        <v>March</v>
      </c>
      <c r="L3872">
        <f>YEAR(shipments[[#This Row],[Shipdate]])</f>
        <v>2024</v>
      </c>
    </row>
    <row r="3873" spans="1:12" x14ac:dyDescent="0.3">
      <c r="A3873" s="21" t="s">
        <v>3877</v>
      </c>
      <c r="B3873" s="21" t="s">
        <v>7946</v>
      </c>
      <c r="C3873" s="21" t="s">
        <v>7919</v>
      </c>
      <c r="D3873" s="21" t="s">
        <v>7934</v>
      </c>
      <c r="E3873" s="22">
        <v>45540</v>
      </c>
      <c r="F3873" s="23">
        <v>9767.25</v>
      </c>
      <c r="G3873" s="21">
        <v>543</v>
      </c>
      <c r="H3873" s="21" t="s">
        <v>16</v>
      </c>
      <c r="I3873" s="21">
        <f>IF(shipments[[#This Row],[Boxes]]&gt;0,shipments[[#This Row],[Amount]]/shipments[[#This Row],[Boxes]],"NA")</f>
        <v>17.987569060773481</v>
      </c>
      <c r="J3873" s="21" t="str">
        <f>IF(shipments[[#This Row],[Order_Status]] = "Delivered","Yes","No")</f>
        <v>No</v>
      </c>
      <c r="K3873" s="21" t="str">
        <f>TEXT(shipments[[#This Row],[Shipdate]],"MMMM")</f>
        <v>September</v>
      </c>
      <c r="L3873" s="21">
        <f>YEAR(shipments[[#This Row],[Shipdate]])</f>
        <v>2024</v>
      </c>
    </row>
    <row r="3874" spans="1:12" x14ac:dyDescent="0.3">
      <c r="A3874" t="s">
        <v>3878</v>
      </c>
      <c r="B3874" t="s">
        <v>7946</v>
      </c>
      <c r="C3874" t="s">
        <v>7919</v>
      </c>
      <c r="D3874" t="s">
        <v>7935</v>
      </c>
      <c r="E3874" s="1">
        <v>45303</v>
      </c>
      <c r="F3874" s="6">
        <v>8430.75</v>
      </c>
      <c r="G3874">
        <v>469</v>
      </c>
      <c r="H3874" t="s">
        <v>3</v>
      </c>
      <c r="I3874">
        <f>IF(shipments[[#This Row],[Boxes]]&gt;0,shipments[[#This Row],[Amount]]/shipments[[#This Row],[Boxes]],"NA")</f>
        <v>17.976012793176974</v>
      </c>
      <c r="J3874" t="str">
        <f>IF(shipments[[#This Row],[Order_Status]] = "Delivered","Yes","No")</f>
        <v>Yes</v>
      </c>
      <c r="K3874" t="str">
        <f>TEXT(shipments[[#This Row],[Shipdate]],"MMMM")</f>
        <v>January</v>
      </c>
      <c r="L3874">
        <f>YEAR(shipments[[#This Row],[Shipdate]])</f>
        <v>2024</v>
      </c>
    </row>
    <row r="3875" spans="1:12" x14ac:dyDescent="0.3">
      <c r="A3875" t="s">
        <v>3879</v>
      </c>
      <c r="B3875" t="s">
        <v>7946</v>
      </c>
      <c r="C3875" t="s">
        <v>7919</v>
      </c>
      <c r="D3875" t="s">
        <v>7936</v>
      </c>
      <c r="E3875" s="1">
        <v>45294</v>
      </c>
      <c r="F3875" s="6">
        <v>7116.75</v>
      </c>
      <c r="G3875">
        <v>356</v>
      </c>
      <c r="H3875" t="s">
        <v>3</v>
      </c>
      <c r="I3875">
        <f>IF(shipments[[#This Row],[Boxes]]&gt;0,shipments[[#This Row],[Amount]]/shipments[[#This Row],[Boxes]],"NA")</f>
        <v>19.990870786516854</v>
      </c>
      <c r="J3875" t="str">
        <f>IF(shipments[[#This Row],[Order_Status]] = "Delivered","Yes","No")</f>
        <v>Yes</v>
      </c>
      <c r="K3875" t="str">
        <f>TEXT(shipments[[#This Row],[Shipdate]],"MMMM")</f>
        <v>January</v>
      </c>
      <c r="L3875">
        <f>YEAR(shipments[[#This Row],[Shipdate]])</f>
        <v>2024</v>
      </c>
    </row>
    <row r="3876" spans="1:12" x14ac:dyDescent="0.3">
      <c r="A3876" s="21" t="s">
        <v>3880</v>
      </c>
      <c r="B3876" s="21" t="s">
        <v>7946</v>
      </c>
      <c r="C3876" s="21" t="s">
        <v>7919</v>
      </c>
      <c r="D3876" s="21" t="s">
        <v>7934</v>
      </c>
      <c r="E3876" s="22">
        <v>45503</v>
      </c>
      <c r="F3876" s="23">
        <v>119.25</v>
      </c>
      <c r="G3876" s="21">
        <v>7</v>
      </c>
      <c r="H3876" s="21" t="s">
        <v>9</v>
      </c>
      <c r="I3876" s="21">
        <f>IF(shipments[[#This Row],[Boxes]]&gt;0,shipments[[#This Row],[Amount]]/shipments[[#This Row],[Boxes]],"NA")</f>
        <v>17.035714285714285</v>
      </c>
      <c r="J3876" s="21" t="str">
        <f>IF(shipments[[#This Row],[Order_Status]] = "Delivered","Yes","No")</f>
        <v>No</v>
      </c>
      <c r="K3876" s="21" t="str">
        <f>TEXT(shipments[[#This Row],[Shipdate]],"MMMM")</f>
        <v>July</v>
      </c>
      <c r="L3876" s="21">
        <f>YEAR(shipments[[#This Row],[Shipdate]])</f>
        <v>2024</v>
      </c>
    </row>
    <row r="3877" spans="1:12" x14ac:dyDescent="0.3">
      <c r="A3877" t="s">
        <v>3881</v>
      </c>
      <c r="B3877" t="s">
        <v>7946</v>
      </c>
      <c r="C3877" t="s">
        <v>7919</v>
      </c>
      <c r="D3877" t="s">
        <v>7934</v>
      </c>
      <c r="E3877" s="1">
        <v>45421</v>
      </c>
      <c r="F3877" s="6">
        <v>4932</v>
      </c>
      <c r="G3877">
        <v>260</v>
      </c>
      <c r="H3877" t="s">
        <v>3</v>
      </c>
      <c r="I3877">
        <f>IF(shipments[[#This Row],[Boxes]]&gt;0,shipments[[#This Row],[Amount]]/shipments[[#This Row],[Boxes]],"NA")</f>
        <v>18.969230769230769</v>
      </c>
      <c r="J3877" t="str">
        <f>IF(shipments[[#This Row],[Order_Status]] = "Delivered","Yes","No")</f>
        <v>Yes</v>
      </c>
      <c r="K3877" t="str">
        <f>TEXT(shipments[[#This Row],[Shipdate]],"MMMM")</f>
        <v>May</v>
      </c>
      <c r="L3877">
        <f>YEAR(shipments[[#This Row],[Shipdate]])</f>
        <v>2024</v>
      </c>
    </row>
    <row r="3878" spans="1:12" x14ac:dyDescent="0.3">
      <c r="A3878" t="s">
        <v>3882</v>
      </c>
      <c r="B3878" t="s">
        <v>7946</v>
      </c>
      <c r="C3878" t="s">
        <v>7919</v>
      </c>
      <c r="D3878" t="s">
        <v>7935</v>
      </c>
      <c r="E3878" s="1">
        <v>45191</v>
      </c>
      <c r="F3878" s="6">
        <v>2830.5</v>
      </c>
      <c r="G3878">
        <v>142</v>
      </c>
      <c r="H3878" t="s">
        <v>3</v>
      </c>
      <c r="I3878">
        <f>IF(shipments[[#This Row],[Boxes]]&gt;0,shipments[[#This Row],[Amount]]/shipments[[#This Row],[Boxes]],"NA")</f>
        <v>19.933098591549296</v>
      </c>
      <c r="J3878" t="str">
        <f>IF(shipments[[#This Row],[Order_Status]] = "Delivered","Yes","No")</f>
        <v>Yes</v>
      </c>
      <c r="K3878" t="str">
        <f>TEXT(shipments[[#This Row],[Shipdate]],"MMMM")</f>
        <v>September</v>
      </c>
      <c r="L3878">
        <f>YEAR(shipments[[#This Row],[Shipdate]])</f>
        <v>2023</v>
      </c>
    </row>
    <row r="3879" spans="1:12" x14ac:dyDescent="0.3">
      <c r="A3879" t="s">
        <v>3883</v>
      </c>
      <c r="B3879" t="s">
        <v>7946</v>
      </c>
      <c r="C3879" t="s">
        <v>7920</v>
      </c>
      <c r="D3879" t="s">
        <v>7934</v>
      </c>
      <c r="E3879" s="1">
        <v>44951</v>
      </c>
      <c r="F3879" s="6">
        <v>9733.5</v>
      </c>
      <c r="G3879">
        <v>487</v>
      </c>
      <c r="H3879" t="s">
        <v>3</v>
      </c>
      <c r="I3879">
        <f>IF(shipments[[#This Row],[Boxes]]&gt;0,shipments[[#This Row],[Amount]]/shipments[[#This Row],[Boxes]],"NA")</f>
        <v>19.986652977412732</v>
      </c>
      <c r="J3879" t="str">
        <f>IF(shipments[[#This Row],[Order_Status]] = "Delivered","Yes","No")</f>
        <v>Yes</v>
      </c>
      <c r="K3879" t="str">
        <f>TEXT(shipments[[#This Row],[Shipdate]],"MMMM")</f>
        <v>January</v>
      </c>
      <c r="L3879">
        <f>YEAR(shipments[[#This Row],[Shipdate]])</f>
        <v>2023</v>
      </c>
    </row>
    <row r="3880" spans="1:12" x14ac:dyDescent="0.3">
      <c r="A3880" t="s">
        <v>3884</v>
      </c>
      <c r="B3880" t="s">
        <v>7946</v>
      </c>
      <c r="C3880" t="s">
        <v>7921</v>
      </c>
      <c r="D3880" t="s">
        <v>7937</v>
      </c>
      <c r="E3880" s="1">
        <v>44991</v>
      </c>
      <c r="F3880" s="6">
        <v>4155.75</v>
      </c>
      <c r="G3880">
        <v>260</v>
      </c>
      <c r="H3880" t="s">
        <v>3</v>
      </c>
      <c r="I3880">
        <f>IF(shipments[[#This Row],[Boxes]]&gt;0,shipments[[#This Row],[Amount]]/shipments[[#This Row],[Boxes]],"NA")</f>
        <v>15.983653846153846</v>
      </c>
      <c r="J3880" t="str">
        <f>IF(shipments[[#This Row],[Order_Status]] = "Delivered","Yes","No")</f>
        <v>Yes</v>
      </c>
      <c r="K3880" t="str">
        <f>TEXT(shipments[[#This Row],[Shipdate]],"MMMM")</f>
        <v>March</v>
      </c>
      <c r="L3880">
        <f>YEAR(shipments[[#This Row],[Shipdate]])</f>
        <v>2023</v>
      </c>
    </row>
    <row r="3881" spans="1:12" x14ac:dyDescent="0.3">
      <c r="A3881" t="s">
        <v>3885</v>
      </c>
      <c r="B3881" t="s">
        <v>7946</v>
      </c>
      <c r="C3881" t="s">
        <v>7923</v>
      </c>
      <c r="D3881" t="s">
        <v>7939</v>
      </c>
      <c r="E3881" s="1">
        <v>45462</v>
      </c>
      <c r="F3881" s="6">
        <v>9324</v>
      </c>
      <c r="G3881">
        <v>718</v>
      </c>
      <c r="H3881" t="s">
        <v>3</v>
      </c>
      <c r="I3881">
        <f>IF(shipments[[#This Row],[Boxes]]&gt;0,shipments[[#This Row],[Amount]]/shipments[[#This Row],[Boxes]],"NA")</f>
        <v>12.986072423398328</v>
      </c>
      <c r="J3881" t="str">
        <f>IF(shipments[[#This Row],[Order_Status]] = "Delivered","Yes","No")</f>
        <v>Yes</v>
      </c>
      <c r="K3881" t="str">
        <f>TEXT(shipments[[#This Row],[Shipdate]],"MMMM")</f>
        <v>June</v>
      </c>
      <c r="L3881">
        <f>YEAR(shipments[[#This Row],[Shipdate]])</f>
        <v>2024</v>
      </c>
    </row>
    <row r="3882" spans="1:12" x14ac:dyDescent="0.3">
      <c r="A3882" t="s">
        <v>3886</v>
      </c>
      <c r="B3882" t="s">
        <v>7946</v>
      </c>
      <c r="C3882" t="s">
        <v>7923</v>
      </c>
      <c r="D3882" t="s">
        <v>7937</v>
      </c>
      <c r="E3882" s="1">
        <v>45201</v>
      </c>
      <c r="F3882" s="6">
        <v>5094</v>
      </c>
      <c r="G3882">
        <v>300</v>
      </c>
      <c r="H3882" t="s">
        <v>3</v>
      </c>
      <c r="I3882">
        <f>IF(shipments[[#This Row],[Boxes]]&gt;0,shipments[[#This Row],[Amount]]/shipments[[#This Row],[Boxes]],"NA")</f>
        <v>16.98</v>
      </c>
      <c r="J3882" t="str">
        <f>IF(shipments[[#This Row],[Order_Status]] = "Delivered","Yes","No")</f>
        <v>Yes</v>
      </c>
      <c r="K3882" t="str">
        <f>TEXT(shipments[[#This Row],[Shipdate]],"MMMM")</f>
        <v>October</v>
      </c>
      <c r="L3882">
        <f>YEAR(shipments[[#This Row],[Shipdate]])</f>
        <v>2023</v>
      </c>
    </row>
    <row r="3883" spans="1:12" x14ac:dyDescent="0.3">
      <c r="A3883" t="s">
        <v>3887</v>
      </c>
      <c r="B3883" t="s">
        <v>7946</v>
      </c>
      <c r="C3883" t="s">
        <v>7923</v>
      </c>
      <c r="D3883" t="s">
        <v>7938</v>
      </c>
      <c r="E3883" s="1">
        <v>45181</v>
      </c>
      <c r="F3883" s="6">
        <v>9684</v>
      </c>
      <c r="G3883">
        <v>646</v>
      </c>
      <c r="H3883" t="s">
        <v>3</v>
      </c>
      <c r="I3883">
        <f>IF(shipments[[#This Row],[Boxes]]&gt;0,shipments[[#This Row],[Amount]]/shipments[[#This Row],[Boxes]],"NA")</f>
        <v>14.990712074303406</v>
      </c>
      <c r="J3883" t="str">
        <f>IF(shipments[[#This Row],[Order_Status]] = "Delivered","Yes","No")</f>
        <v>Yes</v>
      </c>
      <c r="K3883" t="str">
        <f>TEXT(shipments[[#This Row],[Shipdate]],"MMMM")</f>
        <v>September</v>
      </c>
      <c r="L3883">
        <f>YEAR(shipments[[#This Row],[Shipdate]])</f>
        <v>2023</v>
      </c>
    </row>
    <row r="3884" spans="1:12" x14ac:dyDescent="0.3">
      <c r="A3884" t="s">
        <v>3888</v>
      </c>
      <c r="B3884" t="s">
        <v>7946</v>
      </c>
      <c r="C3884" t="s">
        <v>7923</v>
      </c>
      <c r="D3884" t="s">
        <v>7939</v>
      </c>
      <c r="E3884" s="1">
        <v>45275</v>
      </c>
      <c r="F3884" s="6">
        <v>5881.5</v>
      </c>
      <c r="G3884">
        <v>393</v>
      </c>
      <c r="H3884" t="s">
        <v>3</v>
      </c>
      <c r="I3884">
        <f>IF(shipments[[#This Row],[Boxes]]&gt;0,shipments[[#This Row],[Amount]]/shipments[[#This Row],[Boxes]],"NA")</f>
        <v>14.965648854961833</v>
      </c>
      <c r="J3884" t="str">
        <f>IF(shipments[[#This Row],[Order_Status]] = "Delivered","Yes","No")</f>
        <v>Yes</v>
      </c>
      <c r="K3884" t="str">
        <f>TEXT(shipments[[#This Row],[Shipdate]],"MMMM")</f>
        <v>December</v>
      </c>
      <c r="L3884">
        <f>YEAR(shipments[[#This Row],[Shipdate]])</f>
        <v>2023</v>
      </c>
    </row>
    <row r="3885" spans="1:12" x14ac:dyDescent="0.3">
      <c r="A3885" t="s">
        <v>3889</v>
      </c>
      <c r="B3885" t="s">
        <v>7946</v>
      </c>
      <c r="C3885" t="s">
        <v>7925</v>
      </c>
      <c r="D3885" t="s">
        <v>7939</v>
      </c>
      <c r="E3885" s="1">
        <v>44960</v>
      </c>
      <c r="F3885" s="6">
        <v>3325.5</v>
      </c>
      <c r="G3885">
        <v>185</v>
      </c>
      <c r="H3885" t="s">
        <v>3</v>
      </c>
      <c r="I3885">
        <f>IF(shipments[[#This Row],[Boxes]]&gt;0,shipments[[#This Row],[Amount]]/shipments[[#This Row],[Boxes]],"NA")</f>
        <v>17.975675675675674</v>
      </c>
      <c r="J3885" t="str">
        <f>IF(shipments[[#This Row],[Order_Status]] = "Delivered","Yes","No")</f>
        <v>Yes</v>
      </c>
      <c r="K3885" t="str">
        <f>TEXT(shipments[[#This Row],[Shipdate]],"MMMM")</f>
        <v>February</v>
      </c>
      <c r="L3885">
        <f>YEAR(shipments[[#This Row],[Shipdate]])</f>
        <v>2023</v>
      </c>
    </row>
    <row r="3886" spans="1:12" x14ac:dyDescent="0.3">
      <c r="A3886" t="s">
        <v>3890</v>
      </c>
      <c r="B3886" t="s">
        <v>7946</v>
      </c>
      <c r="C3886" t="s">
        <v>7925</v>
      </c>
      <c r="D3886" t="s">
        <v>7935</v>
      </c>
      <c r="E3886" s="1">
        <v>45303</v>
      </c>
      <c r="F3886" s="6">
        <v>3888</v>
      </c>
      <c r="G3886">
        <v>243</v>
      </c>
      <c r="H3886" t="s">
        <v>3</v>
      </c>
      <c r="I3886">
        <f>IF(shipments[[#This Row],[Boxes]]&gt;0,shipments[[#This Row],[Amount]]/shipments[[#This Row],[Boxes]],"NA")</f>
        <v>16</v>
      </c>
      <c r="J3886" t="str">
        <f>IF(shipments[[#This Row],[Order_Status]] = "Delivered","Yes","No")</f>
        <v>Yes</v>
      </c>
      <c r="K3886" t="str">
        <f>TEXT(shipments[[#This Row],[Shipdate]],"MMMM")</f>
        <v>January</v>
      </c>
      <c r="L3886">
        <f>YEAR(shipments[[#This Row],[Shipdate]])</f>
        <v>2024</v>
      </c>
    </row>
    <row r="3887" spans="1:12" x14ac:dyDescent="0.3">
      <c r="A3887" s="21" t="s">
        <v>3891</v>
      </c>
      <c r="B3887" s="21" t="s">
        <v>7946</v>
      </c>
      <c r="C3887" s="21" t="s">
        <v>7926</v>
      </c>
      <c r="D3887" s="21" t="s">
        <v>7937</v>
      </c>
      <c r="E3887" s="22">
        <v>45497</v>
      </c>
      <c r="F3887" s="23">
        <v>13527</v>
      </c>
      <c r="G3887" s="21">
        <v>645</v>
      </c>
      <c r="H3887" s="21" t="s">
        <v>9</v>
      </c>
      <c r="I3887" s="21">
        <f>IF(shipments[[#This Row],[Boxes]]&gt;0,shipments[[#This Row],[Amount]]/shipments[[#This Row],[Boxes]],"NA")</f>
        <v>20.972093023255812</v>
      </c>
      <c r="J3887" s="21" t="str">
        <f>IF(shipments[[#This Row],[Order_Status]] = "Delivered","Yes","No")</f>
        <v>No</v>
      </c>
      <c r="K3887" s="21" t="str">
        <f>TEXT(shipments[[#This Row],[Shipdate]],"MMMM")</f>
        <v>July</v>
      </c>
      <c r="L3887" s="21">
        <f>YEAR(shipments[[#This Row],[Shipdate]])</f>
        <v>2024</v>
      </c>
    </row>
    <row r="3888" spans="1:12" x14ac:dyDescent="0.3">
      <c r="A3888" t="s">
        <v>3892</v>
      </c>
      <c r="B3888" t="s">
        <v>7946</v>
      </c>
      <c r="C3888" t="s">
        <v>7926</v>
      </c>
      <c r="D3888" t="s">
        <v>7939</v>
      </c>
      <c r="E3888" s="1">
        <v>45467</v>
      </c>
      <c r="F3888" s="6">
        <v>841.5</v>
      </c>
      <c r="G3888">
        <v>41</v>
      </c>
      <c r="H3888" t="s">
        <v>3</v>
      </c>
      <c r="I3888">
        <f>IF(shipments[[#This Row],[Boxes]]&gt;0,shipments[[#This Row],[Amount]]/shipments[[#This Row],[Boxes]],"NA")</f>
        <v>20.524390243902438</v>
      </c>
      <c r="J3888" t="str">
        <f>IF(shipments[[#This Row],[Order_Status]] = "Delivered","Yes","No")</f>
        <v>Yes</v>
      </c>
      <c r="K3888" t="str">
        <f>TEXT(shipments[[#This Row],[Shipdate]],"MMMM")</f>
        <v>June</v>
      </c>
      <c r="L3888">
        <f>YEAR(shipments[[#This Row],[Shipdate]])</f>
        <v>2024</v>
      </c>
    </row>
    <row r="3889" spans="1:12" x14ac:dyDescent="0.3">
      <c r="A3889" s="21" t="s">
        <v>3893</v>
      </c>
      <c r="B3889" s="21" t="s">
        <v>7946</v>
      </c>
      <c r="C3889" s="21" t="s">
        <v>7927</v>
      </c>
      <c r="D3889" s="21" t="s">
        <v>7938</v>
      </c>
      <c r="E3889" s="22">
        <v>45280</v>
      </c>
      <c r="F3889" s="23">
        <v>1325.25</v>
      </c>
      <c r="G3889" s="21">
        <v>74</v>
      </c>
      <c r="H3889" s="21" t="s">
        <v>25</v>
      </c>
      <c r="I3889" s="21">
        <f>IF(shipments[[#This Row],[Boxes]]&gt;0,shipments[[#This Row],[Amount]]/shipments[[#This Row],[Boxes]],"NA")</f>
        <v>17.908783783783782</v>
      </c>
      <c r="J3889" s="21" t="str">
        <f>IF(shipments[[#This Row],[Order_Status]] = "Delivered","Yes","No")</f>
        <v>No</v>
      </c>
      <c r="K3889" s="21" t="str">
        <f>TEXT(shipments[[#This Row],[Shipdate]],"MMMM")</f>
        <v>December</v>
      </c>
      <c r="L3889" s="21">
        <f>YEAR(shipments[[#This Row],[Shipdate]])</f>
        <v>2023</v>
      </c>
    </row>
    <row r="3890" spans="1:12" x14ac:dyDescent="0.3">
      <c r="A3890" t="s">
        <v>3894</v>
      </c>
      <c r="B3890" t="s">
        <v>7946</v>
      </c>
      <c r="C3890" t="s">
        <v>7927</v>
      </c>
      <c r="D3890" t="s">
        <v>7939</v>
      </c>
      <c r="E3890" s="1">
        <v>45278</v>
      </c>
      <c r="F3890" s="6">
        <v>12462.75</v>
      </c>
      <c r="G3890">
        <v>779</v>
      </c>
      <c r="H3890" t="s">
        <v>3</v>
      </c>
      <c r="I3890">
        <f>IF(shipments[[#This Row],[Boxes]]&gt;0,shipments[[#This Row],[Amount]]/shipments[[#This Row],[Boxes]],"NA")</f>
        <v>15.998395378690629</v>
      </c>
      <c r="J3890" t="str">
        <f>IF(shipments[[#This Row],[Order_Status]] = "Delivered","Yes","No")</f>
        <v>Yes</v>
      </c>
      <c r="K3890" t="str">
        <f>TEXT(shipments[[#This Row],[Shipdate]],"MMMM")</f>
        <v>December</v>
      </c>
      <c r="L3890">
        <f>YEAR(shipments[[#This Row],[Shipdate]])</f>
        <v>2023</v>
      </c>
    </row>
    <row r="3891" spans="1:12" x14ac:dyDescent="0.3">
      <c r="A3891" s="21" t="s">
        <v>3895</v>
      </c>
      <c r="B3891" s="21" t="s">
        <v>7946</v>
      </c>
      <c r="C3891" s="21" t="s">
        <v>7927</v>
      </c>
      <c r="D3891" s="21" t="s">
        <v>7935</v>
      </c>
      <c r="E3891" s="22">
        <v>45482</v>
      </c>
      <c r="F3891" s="23">
        <v>2945.25</v>
      </c>
      <c r="G3891" s="21">
        <v>164</v>
      </c>
      <c r="H3891" s="21" t="s">
        <v>9</v>
      </c>
      <c r="I3891" s="21">
        <f>IF(shipments[[#This Row],[Boxes]]&gt;0,shipments[[#This Row],[Amount]]/shipments[[#This Row],[Boxes]],"NA")</f>
        <v>17.958841463414632</v>
      </c>
      <c r="J3891" s="21" t="str">
        <f>IF(shipments[[#This Row],[Order_Status]] = "Delivered","Yes","No")</f>
        <v>No</v>
      </c>
      <c r="K3891" s="21" t="str">
        <f>TEXT(shipments[[#This Row],[Shipdate]],"MMMM")</f>
        <v>July</v>
      </c>
      <c r="L3891" s="21">
        <f>YEAR(shipments[[#This Row],[Shipdate]])</f>
        <v>2024</v>
      </c>
    </row>
    <row r="3892" spans="1:12" x14ac:dyDescent="0.3">
      <c r="A3892" t="s">
        <v>3896</v>
      </c>
      <c r="B3892" t="s">
        <v>7946</v>
      </c>
      <c r="C3892" t="s">
        <v>7927</v>
      </c>
      <c r="D3892" t="s">
        <v>7938</v>
      </c>
      <c r="E3892" s="1">
        <v>45119</v>
      </c>
      <c r="F3892" s="6">
        <v>882</v>
      </c>
      <c r="G3892">
        <v>52</v>
      </c>
      <c r="H3892" t="s">
        <v>3</v>
      </c>
      <c r="I3892">
        <f>IF(shipments[[#This Row],[Boxes]]&gt;0,shipments[[#This Row],[Amount]]/shipments[[#This Row],[Boxes]],"NA")</f>
        <v>16.96153846153846</v>
      </c>
      <c r="J3892" t="str">
        <f>IF(shipments[[#This Row],[Order_Status]] = "Delivered","Yes","No")</f>
        <v>Yes</v>
      </c>
      <c r="K3892" t="str">
        <f>TEXT(shipments[[#This Row],[Shipdate]],"MMMM")</f>
        <v>July</v>
      </c>
      <c r="L3892">
        <f>YEAR(shipments[[#This Row],[Shipdate]])</f>
        <v>2023</v>
      </c>
    </row>
    <row r="3893" spans="1:12" x14ac:dyDescent="0.3">
      <c r="A3893" s="21" t="s">
        <v>3897</v>
      </c>
      <c r="B3893" s="21" t="s">
        <v>7946</v>
      </c>
      <c r="C3893" s="21" t="s">
        <v>7928</v>
      </c>
      <c r="D3893" s="21" t="s">
        <v>7935</v>
      </c>
      <c r="E3893" s="22">
        <v>45474</v>
      </c>
      <c r="F3893" s="23">
        <v>2499.75</v>
      </c>
      <c r="G3893" s="21">
        <v>358</v>
      </c>
      <c r="H3893" s="21" t="s">
        <v>25</v>
      </c>
      <c r="I3893" s="21">
        <f>IF(shipments[[#This Row],[Boxes]]&gt;0,shipments[[#This Row],[Amount]]/shipments[[#This Row],[Boxes]],"NA")</f>
        <v>6.9825418994413404</v>
      </c>
      <c r="J3893" s="21" t="str">
        <f>IF(shipments[[#This Row],[Order_Status]] = "Delivered","Yes","No")</f>
        <v>No</v>
      </c>
      <c r="K3893" s="21" t="str">
        <f>TEXT(shipments[[#This Row],[Shipdate]],"MMMM")</f>
        <v>July</v>
      </c>
      <c r="L3893" s="21">
        <f>YEAR(shipments[[#This Row],[Shipdate]])</f>
        <v>2024</v>
      </c>
    </row>
    <row r="3894" spans="1:12" x14ac:dyDescent="0.3">
      <c r="A3894" s="21" t="s">
        <v>3898</v>
      </c>
      <c r="B3894" s="21" t="s">
        <v>7946</v>
      </c>
      <c r="C3894" s="21" t="s">
        <v>7928</v>
      </c>
      <c r="D3894" s="21" t="s">
        <v>7934</v>
      </c>
      <c r="E3894" s="22">
        <v>45495</v>
      </c>
      <c r="F3894" s="23">
        <v>3777.75</v>
      </c>
      <c r="G3894" s="21">
        <v>540</v>
      </c>
      <c r="H3894" s="21" t="s">
        <v>9</v>
      </c>
      <c r="I3894" s="21">
        <f>IF(shipments[[#This Row],[Boxes]]&gt;0,shipments[[#This Row],[Amount]]/shipments[[#This Row],[Boxes]],"NA")</f>
        <v>6.9958333333333336</v>
      </c>
      <c r="J3894" s="21" t="str">
        <f>IF(shipments[[#This Row],[Order_Status]] = "Delivered","Yes","No")</f>
        <v>No</v>
      </c>
      <c r="K3894" s="21" t="str">
        <f>TEXT(shipments[[#This Row],[Shipdate]],"MMMM")</f>
        <v>July</v>
      </c>
      <c r="L3894" s="21">
        <f>YEAR(shipments[[#This Row],[Shipdate]])</f>
        <v>2024</v>
      </c>
    </row>
    <row r="3895" spans="1:12" x14ac:dyDescent="0.3">
      <c r="A3895" t="s">
        <v>3899</v>
      </c>
      <c r="B3895" t="s">
        <v>7946</v>
      </c>
      <c r="C3895" t="s">
        <v>7928</v>
      </c>
      <c r="D3895" t="s">
        <v>7935</v>
      </c>
      <c r="E3895" s="1">
        <v>45159</v>
      </c>
      <c r="F3895" s="6">
        <v>13180.5</v>
      </c>
      <c r="G3895">
        <v>1319</v>
      </c>
      <c r="H3895" t="s">
        <v>3</v>
      </c>
      <c r="I3895">
        <f>IF(shipments[[#This Row],[Boxes]]&gt;0,shipments[[#This Row],[Amount]]/shipments[[#This Row],[Boxes]],"NA")</f>
        <v>9.9927975739196366</v>
      </c>
      <c r="J3895" t="str">
        <f>IF(shipments[[#This Row],[Order_Status]] = "Delivered","Yes","No")</f>
        <v>Yes</v>
      </c>
      <c r="K3895" t="str">
        <f>TEXT(shipments[[#This Row],[Shipdate]],"MMMM")</f>
        <v>August</v>
      </c>
      <c r="L3895">
        <f>YEAR(shipments[[#This Row],[Shipdate]])</f>
        <v>2023</v>
      </c>
    </row>
    <row r="3896" spans="1:12" x14ac:dyDescent="0.3">
      <c r="A3896" t="s">
        <v>3900</v>
      </c>
      <c r="B3896" t="s">
        <v>7946</v>
      </c>
      <c r="C3896" t="s">
        <v>7928</v>
      </c>
      <c r="D3896" t="s">
        <v>7937</v>
      </c>
      <c r="E3896" s="1">
        <v>45211</v>
      </c>
      <c r="F3896" s="6">
        <v>1723.5</v>
      </c>
      <c r="G3896">
        <v>216</v>
      </c>
      <c r="H3896" t="s">
        <v>3</v>
      </c>
      <c r="I3896">
        <f>IF(shipments[[#This Row],[Boxes]]&gt;0,shipments[[#This Row],[Amount]]/shipments[[#This Row],[Boxes]],"NA")</f>
        <v>7.979166666666667</v>
      </c>
      <c r="J3896" t="str">
        <f>IF(shipments[[#This Row],[Order_Status]] = "Delivered","Yes","No")</f>
        <v>Yes</v>
      </c>
      <c r="K3896" t="str">
        <f>TEXT(shipments[[#This Row],[Shipdate]],"MMMM")</f>
        <v>October</v>
      </c>
      <c r="L3896">
        <f>YEAR(shipments[[#This Row],[Shipdate]])</f>
        <v>2023</v>
      </c>
    </row>
    <row r="3897" spans="1:12" x14ac:dyDescent="0.3">
      <c r="A3897" t="s">
        <v>3901</v>
      </c>
      <c r="B3897" t="s">
        <v>7946</v>
      </c>
      <c r="C3897" t="s">
        <v>7928</v>
      </c>
      <c r="D3897" t="s">
        <v>7939</v>
      </c>
      <c r="E3897" s="1">
        <v>45135</v>
      </c>
      <c r="F3897" s="6">
        <v>13279.5</v>
      </c>
      <c r="G3897">
        <v>1476</v>
      </c>
      <c r="H3897" t="s">
        <v>3</v>
      </c>
      <c r="I3897">
        <f>IF(shipments[[#This Row],[Boxes]]&gt;0,shipments[[#This Row],[Amount]]/shipments[[#This Row],[Boxes]],"NA")</f>
        <v>8.9969512195121943</v>
      </c>
      <c r="J3897" t="str">
        <f>IF(shipments[[#This Row],[Order_Status]] = "Delivered","Yes","No")</f>
        <v>Yes</v>
      </c>
      <c r="K3897" t="str">
        <f>TEXT(shipments[[#This Row],[Shipdate]],"MMMM")</f>
        <v>July</v>
      </c>
      <c r="L3897">
        <f>YEAR(shipments[[#This Row],[Shipdate]])</f>
        <v>2023</v>
      </c>
    </row>
    <row r="3898" spans="1:12" x14ac:dyDescent="0.3">
      <c r="A3898" t="s">
        <v>3902</v>
      </c>
      <c r="B3898" t="s">
        <v>7946</v>
      </c>
      <c r="C3898" t="s">
        <v>7929</v>
      </c>
      <c r="D3898" t="s">
        <v>7934</v>
      </c>
      <c r="E3898" s="1">
        <v>45252</v>
      </c>
      <c r="F3898" s="6">
        <v>2769.75</v>
      </c>
      <c r="G3898">
        <v>252</v>
      </c>
      <c r="H3898" t="s">
        <v>3</v>
      </c>
      <c r="I3898">
        <f>IF(shipments[[#This Row],[Boxes]]&gt;0,shipments[[#This Row],[Amount]]/shipments[[#This Row],[Boxes]],"NA")</f>
        <v>10.991071428571429</v>
      </c>
      <c r="J3898" t="str">
        <f>IF(shipments[[#This Row],[Order_Status]] = "Delivered","Yes","No")</f>
        <v>Yes</v>
      </c>
      <c r="K3898" t="str">
        <f>TEXT(shipments[[#This Row],[Shipdate]],"MMMM")</f>
        <v>November</v>
      </c>
      <c r="L3898">
        <f>YEAR(shipments[[#This Row],[Shipdate]])</f>
        <v>2023</v>
      </c>
    </row>
    <row r="3899" spans="1:12" x14ac:dyDescent="0.3">
      <c r="A3899" t="s">
        <v>3903</v>
      </c>
      <c r="B3899" t="s">
        <v>7946</v>
      </c>
      <c r="C3899" t="s">
        <v>7929</v>
      </c>
      <c r="D3899" t="s">
        <v>7938</v>
      </c>
      <c r="E3899" s="1">
        <v>45377</v>
      </c>
      <c r="F3899" s="6">
        <v>7715.25</v>
      </c>
      <c r="G3899">
        <v>1103</v>
      </c>
      <c r="H3899" t="s">
        <v>3</v>
      </c>
      <c r="I3899">
        <f>IF(shipments[[#This Row],[Boxes]]&gt;0,shipments[[#This Row],[Amount]]/shipments[[#This Row],[Boxes]],"NA")</f>
        <v>6.9947869446962825</v>
      </c>
      <c r="J3899" t="str">
        <f>IF(shipments[[#This Row],[Order_Status]] = "Delivered","Yes","No")</f>
        <v>Yes</v>
      </c>
      <c r="K3899" t="str">
        <f>TEXT(shipments[[#This Row],[Shipdate]],"MMMM")</f>
        <v>March</v>
      </c>
      <c r="L3899">
        <f>YEAR(shipments[[#This Row],[Shipdate]])</f>
        <v>2024</v>
      </c>
    </row>
    <row r="3900" spans="1:12" x14ac:dyDescent="0.3">
      <c r="A3900" t="s">
        <v>3904</v>
      </c>
      <c r="B3900" t="s">
        <v>7946</v>
      </c>
      <c r="C3900" t="s">
        <v>7929</v>
      </c>
      <c r="D3900" t="s">
        <v>7935</v>
      </c>
      <c r="E3900" s="1">
        <v>45040</v>
      </c>
      <c r="F3900" s="6">
        <v>12091.5</v>
      </c>
      <c r="G3900">
        <v>1344</v>
      </c>
      <c r="H3900" t="s">
        <v>3</v>
      </c>
      <c r="I3900">
        <f>IF(shipments[[#This Row],[Boxes]]&gt;0,shipments[[#This Row],[Amount]]/shipments[[#This Row],[Boxes]],"NA")</f>
        <v>8.9966517857142865</v>
      </c>
      <c r="J3900" t="str">
        <f>IF(shipments[[#This Row],[Order_Status]] = "Delivered","Yes","No")</f>
        <v>Yes</v>
      </c>
      <c r="K3900" t="str">
        <f>TEXT(shipments[[#This Row],[Shipdate]],"MMMM")</f>
        <v>April</v>
      </c>
      <c r="L3900">
        <f>YEAR(shipments[[#This Row],[Shipdate]])</f>
        <v>2023</v>
      </c>
    </row>
    <row r="3901" spans="1:12" x14ac:dyDescent="0.3">
      <c r="A3901" t="s">
        <v>3905</v>
      </c>
      <c r="B3901" t="s">
        <v>7946</v>
      </c>
      <c r="C3901" t="s">
        <v>7930</v>
      </c>
      <c r="D3901" t="s">
        <v>7934</v>
      </c>
      <c r="E3901" s="1">
        <v>45260</v>
      </c>
      <c r="F3901" s="6">
        <v>6475.5</v>
      </c>
      <c r="G3901">
        <v>232</v>
      </c>
      <c r="H3901" t="s">
        <v>3</v>
      </c>
      <c r="I3901">
        <f>IF(shipments[[#This Row],[Boxes]]&gt;0,shipments[[#This Row],[Amount]]/shipments[[#This Row],[Boxes]],"NA")</f>
        <v>27.911637931034484</v>
      </c>
      <c r="J3901" t="str">
        <f>IF(shipments[[#This Row],[Order_Status]] = "Delivered","Yes","No")</f>
        <v>Yes</v>
      </c>
      <c r="K3901" t="str">
        <f>TEXT(shipments[[#This Row],[Shipdate]],"MMMM")</f>
        <v>November</v>
      </c>
      <c r="L3901">
        <f>YEAR(shipments[[#This Row],[Shipdate]])</f>
        <v>2023</v>
      </c>
    </row>
    <row r="3902" spans="1:12" x14ac:dyDescent="0.3">
      <c r="A3902" t="s">
        <v>3906</v>
      </c>
      <c r="B3902" t="s">
        <v>7946</v>
      </c>
      <c r="C3902" t="s">
        <v>7930</v>
      </c>
      <c r="D3902" t="s">
        <v>7939</v>
      </c>
      <c r="E3902" s="1">
        <v>44930</v>
      </c>
      <c r="F3902" s="6">
        <v>3498.75</v>
      </c>
      <c r="G3902">
        <v>121</v>
      </c>
      <c r="H3902" t="s">
        <v>3</v>
      </c>
      <c r="I3902">
        <f>IF(shipments[[#This Row],[Boxes]]&gt;0,shipments[[#This Row],[Amount]]/shipments[[#This Row],[Boxes]],"NA")</f>
        <v>28.915289256198346</v>
      </c>
      <c r="J3902" t="str">
        <f>IF(shipments[[#This Row],[Order_Status]] = "Delivered","Yes","No")</f>
        <v>Yes</v>
      </c>
      <c r="K3902" t="str">
        <f>TEXT(shipments[[#This Row],[Shipdate]],"MMMM")</f>
        <v>January</v>
      </c>
      <c r="L3902">
        <f>YEAR(shipments[[#This Row],[Shipdate]])</f>
        <v>2023</v>
      </c>
    </row>
    <row r="3903" spans="1:12" x14ac:dyDescent="0.3">
      <c r="A3903" t="s">
        <v>3907</v>
      </c>
      <c r="B3903" t="s">
        <v>7946</v>
      </c>
      <c r="C3903" t="s">
        <v>7930</v>
      </c>
      <c r="D3903" t="s">
        <v>7934</v>
      </c>
      <c r="E3903" s="1">
        <v>45055</v>
      </c>
      <c r="F3903" s="6">
        <v>1053</v>
      </c>
      <c r="G3903">
        <v>41</v>
      </c>
      <c r="H3903" t="s">
        <v>3</v>
      </c>
      <c r="I3903">
        <f>IF(shipments[[#This Row],[Boxes]]&gt;0,shipments[[#This Row],[Amount]]/shipments[[#This Row],[Boxes]],"NA")</f>
        <v>25.682926829268293</v>
      </c>
      <c r="J3903" t="str">
        <f>IF(shipments[[#This Row],[Order_Status]] = "Delivered","Yes","No")</f>
        <v>Yes</v>
      </c>
      <c r="K3903" t="str">
        <f>TEXT(shipments[[#This Row],[Shipdate]],"MMMM")</f>
        <v>May</v>
      </c>
      <c r="L3903">
        <f>YEAR(shipments[[#This Row],[Shipdate]])</f>
        <v>2023</v>
      </c>
    </row>
    <row r="3904" spans="1:12" x14ac:dyDescent="0.3">
      <c r="A3904" t="s">
        <v>3908</v>
      </c>
      <c r="B3904" t="s">
        <v>7946</v>
      </c>
      <c r="C3904" t="s">
        <v>7931</v>
      </c>
      <c r="D3904" t="s">
        <v>7935</v>
      </c>
      <c r="E3904" s="1">
        <v>45188</v>
      </c>
      <c r="F3904" s="6">
        <v>14071.5</v>
      </c>
      <c r="G3904">
        <v>1280</v>
      </c>
      <c r="H3904" t="s">
        <v>3</v>
      </c>
      <c r="I3904">
        <f>IF(shipments[[#This Row],[Boxes]]&gt;0,shipments[[#This Row],[Amount]]/shipments[[#This Row],[Boxes]],"NA")</f>
        <v>10.993359375000001</v>
      </c>
      <c r="J3904" t="str">
        <f>IF(shipments[[#This Row],[Order_Status]] = "Delivered","Yes","No")</f>
        <v>Yes</v>
      </c>
      <c r="K3904" t="str">
        <f>TEXT(shipments[[#This Row],[Shipdate]],"MMMM")</f>
        <v>September</v>
      </c>
      <c r="L3904">
        <f>YEAR(shipments[[#This Row],[Shipdate]])</f>
        <v>2023</v>
      </c>
    </row>
    <row r="3905" spans="1:12" x14ac:dyDescent="0.3">
      <c r="A3905" t="s">
        <v>3909</v>
      </c>
      <c r="B3905" t="s">
        <v>7946</v>
      </c>
      <c r="C3905" t="s">
        <v>7932</v>
      </c>
      <c r="D3905" t="s">
        <v>7936</v>
      </c>
      <c r="E3905" s="1">
        <v>44952</v>
      </c>
      <c r="F3905" s="6">
        <v>2909.25</v>
      </c>
      <c r="G3905">
        <v>265</v>
      </c>
      <c r="H3905" t="s">
        <v>3</v>
      </c>
      <c r="I3905">
        <f>IF(shipments[[#This Row],[Boxes]]&gt;0,shipments[[#This Row],[Amount]]/shipments[[#This Row],[Boxes]],"NA")</f>
        <v>10.978301886792453</v>
      </c>
      <c r="J3905" t="str">
        <f>IF(shipments[[#This Row],[Order_Status]] = "Delivered","Yes","No")</f>
        <v>Yes</v>
      </c>
      <c r="K3905" t="str">
        <f>TEXT(shipments[[#This Row],[Shipdate]],"MMMM")</f>
        <v>January</v>
      </c>
      <c r="L3905">
        <f>YEAR(shipments[[#This Row],[Shipdate]])</f>
        <v>2023</v>
      </c>
    </row>
    <row r="3906" spans="1:12" x14ac:dyDescent="0.3">
      <c r="A3906" t="s">
        <v>3910</v>
      </c>
      <c r="B3906" t="s">
        <v>7946</v>
      </c>
      <c r="C3906" t="s">
        <v>7932</v>
      </c>
      <c r="D3906" t="s">
        <v>7937</v>
      </c>
      <c r="E3906" s="1">
        <v>44978</v>
      </c>
      <c r="F3906" s="6">
        <v>94.5</v>
      </c>
      <c r="G3906">
        <v>9</v>
      </c>
      <c r="H3906" t="s">
        <v>3</v>
      </c>
      <c r="I3906">
        <f>IF(shipments[[#This Row],[Boxes]]&gt;0,shipments[[#This Row],[Amount]]/shipments[[#This Row],[Boxes]],"NA")</f>
        <v>10.5</v>
      </c>
      <c r="J3906" t="str">
        <f>IF(shipments[[#This Row],[Order_Status]] = "Delivered","Yes","No")</f>
        <v>Yes</v>
      </c>
      <c r="K3906" t="str">
        <f>TEXT(shipments[[#This Row],[Shipdate]],"MMMM")</f>
        <v>February</v>
      </c>
      <c r="L3906">
        <f>YEAR(shipments[[#This Row],[Shipdate]])</f>
        <v>2023</v>
      </c>
    </row>
    <row r="3907" spans="1:12" x14ac:dyDescent="0.3">
      <c r="A3907" s="21" t="s">
        <v>3911</v>
      </c>
      <c r="B3907" s="21" t="s">
        <v>7946</v>
      </c>
      <c r="C3907" s="21" t="s">
        <v>7932</v>
      </c>
      <c r="D3907" s="21" t="s">
        <v>7937</v>
      </c>
      <c r="E3907" s="22">
        <v>45537</v>
      </c>
      <c r="F3907" s="23">
        <v>5186.25</v>
      </c>
      <c r="G3907" s="21">
        <v>577</v>
      </c>
      <c r="H3907" s="21" t="s">
        <v>25</v>
      </c>
      <c r="I3907" s="21">
        <f>IF(shipments[[#This Row],[Boxes]]&gt;0,shipments[[#This Row],[Amount]]/shipments[[#This Row],[Boxes]],"NA")</f>
        <v>8.9883015597920277</v>
      </c>
      <c r="J3907" s="21" t="str">
        <f>IF(shipments[[#This Row],[Order_Status]] = "Delivered","Yes","No")</f>
        <v>No</v>
      </c>
      <c r="K3907" s="21" t="str">
        <f>TEXT(shipments[[#This Row],[Shipdate]],"MMMM")</f>
        <v>September</v>
      </c>
      <c r="L3907" s="21">
        <f>YEAR(shipments[[#This Row],[Shipdate]])</f>
        <v>2024</v>
      </c>
    </row>
    <row r="3908" spans="1:12" x14ac:dyDescent="0.3">
      <c r="A3908" s="21" t="s">
        <v>3912</v>
      </c>
      <c r="B3908" s="21" t="s">
        <v>7946</v>
      </c>
      <c r="C3908" s="21" t="s">
        <v>7932</v>
      </c>
      <c r="D3908" s="21" t="s">
        <v>7935</v>
      </c>
      <c r="E3908" s="22">
        <v>45484</v>
      </c>
      <c r="F3908" s="23">
        <v>3930.75</v>
      </c>
      <c r="G3908" s="21">
        <v>562</v>
      </c>
      <c r="H3908" s="21" t="s">
        <v>9</v>
      </c>
      <c r="I3908" s="21">
        <f>IF(shipments[[#This Row],[Boxes]]&gt;0,shipments[[#This Row],[Amount]]/shipments[[#This Row],[Boxes]],"NA")</f>
        <v>6.9942170818505334</v>
      </c>
      <c r="J3908" s="21" t="str">
        <f>IF(shipments[[#This Row],[Order_Status]] = "Delivered","Yes","No")</f>
        <v>No</v>
      </c>
      <c r="K3908" s="21" t="str">
        <f>TEXT(shipments[[#This Row],[Shipdate]],"MMMM")</f>
        <v>July</v>
      </c>
      <c r="L3908" s="21">
        <f>YEAR(shipments[[#This Row],[Shipdate]])</f>
        <v>2024</v>
      </c>
    </row>
    <row r="3909" spans="1:12" x14ac:dyDescent="0.3">
      <c r="A3909" t="s">
        <v>3913</v>
      </c>
      <c r="B3909" t="s">
        <v>7946</v>
      </c>
      <c r="C3909" t="s">
        <v>7933</v>
      </c>
      <c r="D3909" t="s">
        <v>7939</v>
      </c>
      <c r="E3909" s="1">
        <v>45175</v>
      </c>
      <c r="F3909" s="6">
        <v>5710.5</v>
      </c>
      <c r="G3909">
        <v>318</v>
      </c>
      <c r="H3909" t="s">
        <v>3</v>
      </c>
      <c r="I3909">
        <f>IF(shipments[[#This Row],[Boxes]]&gt;0,shipments[[#This Row],[Amount]]/shipments[[#This Row],[Boxes]],"NA")</f>
        <v>17.95754716981132</v>
      </c>
      <c r="J3909" t="str">
        <f>IF(shipments[[#This Row],[Order_Status]] = "Delivered","Yes","No")</f>
        <v>Yes</v>
      </c>
      <c r="K3909" t="str">
        <f>TEXT(shipments[[#This Row],[Shipdate]],"MMMM")</f>
        <v>September</v>
      </c>
      <c r="L3909">
        <f>YEAR(shipments[[#This Row],[Shipdate]])</f>
        <v>2023</v>
      </c>
    </row>
    <row r="3910" spans="1:12" x14ac:dyDescent="0.3">
      <c r="A3910" t="s">
        <v>3914</v>
      </c>
      <c r="B3910" t="s">
        <v>7946</v>
      </c>
      <c r="C3910" t="s">
        <v>7933</v>
      </c>
      <c r="D3910" t="s">
        <v>7934</v>
      </c>
      <c r="E3910" s="1">
        <v>45407</v>
      </c>
      <c r="F3910" s="6">
        <v>6801.75</v>
      </c>
      <c r="G3910">
        <v>378</v>
      </c>
      <c r="H3910" t="s">
        <v>3</v>
      </c>
      <c r="I3910">
        <f>IF(shipments[[#This Row],[Boxes]]&gt;0,shipments[[#This Row],[Amount]]/shipments[[#This Row],[Boxes]],"NA")</f>
        <v>17.99404761904762</v>
      </c>
      <c r="J3910" t="str">
        <f>IF(shipments[[#This Row],[Order_Status]] = "Delivered","Yes","No")</f>
        <v>Yes</v>
      </c>
      <c r="K3910" t="str">
        <f>TEXT(shipments[[#This Row],[Shipdate]],"MMMM")</f>
        <v>April</v>
      </c>
      <c r="L3910">
        <f>YEAR(shipments[[#This Row],[Shipdate]])</f>
        <v>2024</v>
      </c>
    </row>
    <row r="3911" spans="1:12" x14ac:dyDescent="0.3">
      <c r="A3911" t="s">
        <v>3915</v>
      </c>
      <c r="B3911" t="s">
        <v>7946</v>
      </c>
      <c r="C3911" t="s">
        <v>7933</v>
      </c>
      <c r="D3911" t="s">
        <v>7938</v>
      </c>
      <c r="E3911" s="1">
        <v>45232</v>
      </c>
      <c r="F3911" s="6">
        <v>1820.25</v>
      </c>
      <c r="G3911">
        <v>92</v>
      </c>
      <c r="H3911" t="s">
        <v>3</v>
      </c>
      <c r="I3911">
        <f>IF(shipments[[#This Row],[Boxes]]&gt;0,shipments[[#This Row],[Amount]]/shipments[[#This Row],[Boxes]],"NA")</f>
        <v>19.785326086956523</v>
      </c>
      <c r="J3911" t="str">
        <f>IF(shipments[[#This Row],[Order_Status]] = "Delivered","Yes","No")</f>
        <v>Yes</v>
      </c>
      <c r="K3911" t="str">
        <f>TEXT(shipments[[#This Row],[Shipdate]],"MMMM")</f>
        <v>November</v>
      </c>
      <c r="L3911">
        <f>YEAR(shipments[[#This Row],[Shipdate]])</f>
        <v>2023</v>
      </c>
    </row>
    <row r="3912" spans="1:12" x14ac:dyDescent="0.3">
      <c r="A3912" t="s">
        <v>3916</v>
      </c>
      <c r="B3912" t="s">
        <v>7946</v>
      </c>
      <c r="C3912" t="s">
        <v>7933</v>
      </c>
      <c r="D3912" t="s">
        <v>7939</v>
      </c>
      <c r="E3912" s="1">
        <v>45119</v>
      </c>
      <c r="F3912" s="6">
        <v>3024</v>
      </c>
      <c r="G3912">
        <v>168</v>
      </c>
      <c r="H3912" t="s">
        <v>3</v>
      </c>
      <c r="I3912">
        <f>IF(shipments[[#This Row],[Boxes]]&gt;0,shipments[[#This Row],[Amount]]/shipments[[#This Row],[Boxes]],"NA")</f>
        <v>18</v>
      </c>
      <c r="J3912" t="str">
        <f>IF(shipments[[#This Row],[Order_Status]] = "Delivered","Yes","No")</f>
        <v>Yes</v>
      </c>
      <c r="K3912" t="str">
        <f>TEXT(shipments[[#This Row],[Shipdate]],"MMMM")</f>
        <v>July</v>
      </c>
      <c r="L3912">
        <f>YEAR(shipments[[#This Row],[Shipdate]])</f>
        <v>2023</v>
      </c>
    </row>
    <row r="3913" spans="1:12" x14ac:dyDescent="0.3">
      <c r="A3913" t="s">
        <v>3917</v>
      </c>
      <c r="B3913" t="s">
        <v>7947</v>
      </c>
      <c r="C3913" t="s">
        <v>7912</v>
      </c>
      <c r="D3913" t="s">
        <v>7934</v>
      </c>
      <c r="E3913" s="1">
        <v>45175</v>
      </c>
      <c r="F3913" s="6">
        <v>4734</v>
      </c>
      <c r="G3913">
        <v>395</v>
      </c>
      <c r="H3913" t="s">
        <v>3</v>
      </c>
      <c r="I3913">
        <f>IF(shipments[[#This Row],[Boxes]]&gt;0,shipments[[#This Row],[Amount]]/shipments[[#This Row],[Boxes]],"NA")</f>
        <v>11.984810126582278</v>
      </c>
      <c r="J3913" t="str">
        <f>IF(shipments[[#This Row],[Order_Status]] = "Delivered","Yes","No")</f>
        <v>Yes</v>
      </c>
      <c r="K3913" t="str">
        <f>TEXT(shipments[[#This Row],[Shipdate]],"MMMM")</f>
        <v>September</v>
      </c>
      <c r="L3913">
        <f>YEAR(shipments[[#This Row],[Shipdate]])</f>
        <v>2023</v>
      </c>
    </row>
    <row r="3914" spans="1:12" x14ac:dyDescent="0.3">
      <c r="A3914" s="21" t="s">
        <v>3918</v>
      </c>
      <c r="B3914" s="21" t="s">
        <v>7947</v>
      </c>
      <c r="C3914" s="21" t="s">
        <v>7912</v>
      </c>
      <c r="D3914" s="21" t="s">
        <v>7938</v>
      </c>
      <c r="E3914" s="22">
        <v>45238</v>
      </c>
      <c r="F3914" s="23">
        <v>2432.25</v>
      </c>
      <c r="G3914" s="21">
        <v>153</v>
      </c>
      <c r="H3914" s="21" t="s">
        <v>25</v>
      </c>
      <c r="I3914" s="21">
        <f>IF(shipments[[#This Row],[Boxes]]&gt;0,shipments[[#This Row],[Amount]]/shipments[[#This Row],[Boxes]],"NA")</f>
        <v>15.897058823529411</v>
      </c>
      <c r="J3914" s="21" t="str">
        <f>IF(shipments[[#This Row],[Order_Status]] = "Delivered","Yes","No")</f>
        <v>No</v>
      </c>
      <c r="K3914" s="21" t="str">
        <f>TEXT(shipments[[#This Row],[Shipdate]],"MMMM")</f>
        <v>November</v>
      </c>
      <c r="L3914" s="21">
        <f>YEAR(shipments[[#This Row],[Shipdate]])</f>
        <v>2023</v>
      </c>
    </row>
    <row r="3915" spans="1:12" x14ac:dyDescent="0.3">
      <c r="A3915" t="s">
        <v>3919</v>
      </c>
      <c r="B3915" t="s">
        <v>7947</v>
      </c>
      <c r="C3915" t="s">
        <v>7912</v>
      </c>
      <c r="D3915" t="s">
        <v>7939</v>
      </c>
      <c r="E3915" s="1">
        <v>45266</v>
      </c>
      <c r="F3915" s="6">
        <v>4149</v>
      </c>
      <c r="G3915">
        <v>260</v>
      </c>
      <c r="H3915" t="s">
        <v>3</v>
      </c>
      <c r="I3915">
        <f>IF(shipments[[#This Row],[Boxes]]&gt;0,shipments[[#This Row],[Amount]]/shipments[[#This Row],[Boxes]],"NA")</f>
        <v>15.957692307692307</v>
      </c>
      <c r="J3915" t="str">
        <f>IF(shipments[[#This Row],[Order_Status]] = "Delivered","Yes","No")</f>
        <v>Yes</v>
      </c>
      <c r="K3915" t="str">
        <f>TEXT(shipments[[#This Row],[Shipdate]],"MMMM")</f>
        <v>December</v>
      </c>
      <c r="L3915">
        <f>YEAR(shipments[[#This Row],[Shipdate]])</f>
        <v>2023</v>
      </c>
    </row>
    <row r="3916" spans="1:12" x14ac:dyDescent="0.3">
      <c r="A3916" t="s">
        <v>3920</v>
      </c>
      <c r="B3916" t="s">
        <v>7947</v>
      </c>
      <c r="C3916" t="s">
        <v>7912</v>
      </c>
      <c r="D3916" t="s">
        <v>7934</v>
      </c>
      <c r="E3916" s="1">
        <v>45147</v>
      </c>
      <c r="F3916" s="6">
        <v>6950.25</v>
      </c>
      <c r="G3916">
        <v>435</v>
      </c>
      <c r="H3916" t="s">
        <v>3</v>
      </c>
      <c r="I3916">
        <f>IF(shipments[[#This Row],[Boxes]]&gt;0,shipments[[#This Row],[Amount]]/shipments[[#This Row],[Boxes]],"NA")</f>
        <v>15.977586206896552</v>
      </c>
      <c r="J3916" t="str">
        <f>IF(shipments[[#This Row],[Order_Status]] = "Delivered","Yes","No")</f>
        <v>Yes</v>
      </c>
      <c r="K3916" t="str">
        <f>TEXT(shipments[[#This Row],[Shipdate]],"MMMM")</f>
        <v>August</v>
      </c>
      <c r="L3916">
        <f>YEAR(shipments[[#This Row],[Shipdate]])</f>
        <v>2023</v>
      </c>
    </row>
    <row r="3917" spans="1:12" x14ac:dyDescent="0.3">
      <c r="A3917" s="21" t="s">
        <v>3921</v>
      </c>
      <c r="B3917" s="21" t="s">
        <v>7947</v>
      </c>
      <c r="C3917" s="21" t="s">
        <v>7913</v>
      </c>
      <c r="D3917" s="21" t="s">
        <v>7939</v>
      </c>
      <c r="E3917" s="22">
        <v>45492</v>
      </c>
      <c r="F3917" s="23">
        <v>4637.25</v>
      </c>
      <c r="G3917" s="21">
        <v>310</v>
      </c>
      <c r="H3917" s="21" t="s">
        <v>9</v>
      </c>
      <c r="I3917" s="21">
        <f>IF(shipments[[#This Row],[Boxes]]&gt;0,shipments[[#This Row],[Amount]]/shipments[[#This Row],[Boxes]],"NA")</f>
        <v>14.958870967741936</v>
      </c>
      <c r="J3917" s="21" t="str">
        <f>IF(shipments[[#This Row],[Order_Status]] = "Delivered","Yes","No")</f>
        <v>No</v>
      </c>
      <c r="K3917" s="21" t="str">
        <f>TEXT(shipments[[#This Row],[Shipdate]],"MMMM")</f>
        <v>July</v>
      </c>
      <c r="L3917" s="21">
        <f>YEAR(shipments[[#This Row],[Shipdate]])</f>
        <v>2024</v>
      </c>
    </row>
    <row r="3918" spans="1:12" x14ac:dyDescent="0.3">
      <c r="A3918" t="s">
        <v>3922</v>
      </c>
      <c r="B3918" t="s">
        <v>7947</v>
      </c>
      <c r="C3918" t="s">
        <v>7914</v>
      </c>
      <c r="D3918" t="s">
        <v>7939</v>
      </c>
      <c r="E3918" s="1">
        <v>45314</v>
      </c>
      <c r="F3918" s="6">
        <v>1370.25</v>
      </c>
      <c r="G3918">
        <v>115</v>
      </c>
      <c r="H3918" t="s">
        <v>3</v>
      </c>
      <c r="I3918">
        <f>IF(shipments[[#This Row],[Boxes]]&gt;0,shipments[[#This Row],[Amount]]/shipments[[#This Row],[Boxes]],"NA")</f>
        <v>11.915217391304347</v>
      </c>
      <c r="J3918" t="str">
        <f>IF(shipments[[#This Row],[Order_Status]] = "Delivered","Yes","No")</f>
        <v>Yes</v>
      </c>
      <c r="K3918" t="str">
        <f>TEXT(shipments[[#This Row],[Shipdate]],"MMMM")</f>
        <v>January</v>
      </c>
      <c r="L3918">
        <f>YEAR(shipments[[#This Row],[Shipdate]])</f>
        <v>2024</v>
      </c>
    </row>
    <row r="3919" spans="1:12" x14ac:dyDescent="0.3">
      <c r="A3919" t="s">
        <v>3923</v>
      </c>
      <c r="B3919" t="s">
        <v>7947</v>
      </c>
      <c r="C3919" t="s">
        <v>7914</v>
      </c>
      <c r="D3919" t="s">
        <v>7939</v>
      </c>
      <c r="E3919" s="1">
        <v>45021</v>
      </c>
      <c r="F3919" s="6">
        <v>5069.25</v>
      </c>
      <c r="G3919">
        <v>390</v>
      </c>
      <c r="H3919" t="s">
        <v>3</v>
      </c>
      <c r="I3919">
        <f>IF(shipments[[#This Row],[Boxes]]&gt;0,shipments[[#This Row],[Amount]]/shipments[[#This Row],[Boxes]],"NA")</f>
        <v>12.998076923076923</v>
      </c>
      <c r="J3919" t="str">
        <f>IF(shipments[[#This Row],[Order_Status]] = "Delivered","Yes","No")</f>
        <v>Yes</v>
      </c>
      <c r="K3919" t="str">
        <f>TEXT(shipments[[#This Row],[Shipdate]],"MMMM")</f>
        <v>April</v>
      </c>
      <c r="L3919">
        <f>YEAR(shipments[[#This Row],[Shipdate]])</f>
        <v>2023</v>
      </c>
    </row>
    <row r="3920" spans="1:12" x14ac:dyDescent="0.3">
      <c r="A3920" t="s">
        <v>3924</v>
      </c>
      <c r="B3920" t="s">
        <v>7947</v>
      </c>
      <c r="C3920" t="s">
        <v>7915</v>
      </c>
      <c r="D3920" t="s">
        <v>7937</v>
      </c>
      <c r="E3920" s="1">
        <v>45443</v>
      </c>
      <c r="F3920" s="6">
        <v>6763.5</v>
      </c>
      <c r="G3920">
        <v>1353</v>
      </c>
      <c r="H3920" t="s">
        <v>3</v>
      </c>
      <c r="I3920">
        <f>IF(shipments[[#This Row],[Boxes]]&gt;0,shipments[[#This Row],[Amount]]/shipments[[#This Row],[Boxes]],"NA")</f>
        <v>4.9988913525498893</v>
      </c>
      <c r="J3920" t="str">
        <f>IF(shipments[[#This Row],[Order_Status]] = "Delivered","Yes","No")</f>
        <v>Yes</v>
      </c>
      <c r="K3920" t="str">
        <f>TEXT(shipments[[#This Row],[Shipdate]],"MMMM")</f>
        <v>May</v>
      </c>
      <c r="L3920">
        <f>YEAR(shipments[[#This Row],[Shipdate]])</f>
        <v>2024</v>
      </c>
    </row>
    <row r="3921" spans="1:12" x14ac:dyDescent="0.3">
      <c r="A3921" t="s">
        <v>3925</v>
      </c>
      <c r="B3921" t="s">
        <v>7947</v>
      </c>
      <c r="C3921" t="s">
        <v>7915</v>
      </c>
      <c r="D3921" t="s">
        <v>7939</v>
      </c>
      <c r="E3921" s="1">
        <v>45183</v>
      </c>
      <c r="F3921" s="6">
        <v>6140.25</v>
      </c>
      <c r="G3921">
        <v>878</v>
      </c>
      <c r="H3921" t="s">
        <v>3</v>
      </c>
      <c r="I3921">
        <f>IF(shipments[[#This Row],[Boxes]]&gt;0,shipments[[#This Row],[Amount]]/shipments[[#This Row],[Boxes]],"NA")</f>
        <v>6.9934510250569479</v>
      </c>
      <c r="J3921" t="str">
        <f>IF(shipments[[#This Row],[Order_Status]] = "Delivered","Yes","No")</f>
        <v>Yes</v>
      </c>
      <c r="K3921" t="str">
        <f>TEXT(shipments[[#This Row],[Shipdate]],"MMMM")</f>
        <v>September</v>
      </c>
      <c r="L3921">
        <f>YEAR(shipments[[#This Row],[Shipdate]])</f>
        <v>2023</v>
      </c>
    </row>
    <row r="3922" spans="1:12" x14ac:dyDescent="0.3">
      <c r="A3922" s="21" t="s">
        <v>3926</v>
      </c>
      <c r="B3922" s="21" t="s">
        <v>7947</v>
      </c>
      <c r="C3922" s="21" t="s">
        <v>7915</v>
      </c>
      <c r="D3922" s="21" t="s">
        <v>7934</v>
      </c>
      <c r="E3922" s="22">
        <v>45503</v>
      </c>
      <c r="F3922" s="23">
        <v>6027.75</v>
      </c>
      <c r="G3922" s="21">
        <v>1005</v>
      </c>
      <c r="H3922" s="21" t="s">
        <v>9</v>
      </c>
      <c r="I3922" s="21">
        <f>IF(shipments[[#This Row],[Boxes]]&gt;0,shipments[[#This Row],[Amount]]/shipments[[#This Row],[Boxes]],"NA")</f>
        <v>5.9977611940298505</v>
      </c>
      <c r="J3922" s="21" t="str">
        <f>IF(shipments[[#This Row],[Order_Status]] = "Delivered","Yes","No")</f>
        <v>No</v>
      </c>
      <c r="K3922" s="21" t="str">
        <f>TEXT(shipments[[#This Row],[Shipdate]],"MMMM")</f>
        <v>July</v>
      </c>
      <c r="L3922" s="21">
        <f>YEAR(shipments[[#This Row],[Shipdate]])</f>
        <v>2024</v>
      </c>
    </row>
    <row r="3923" spans="1:12" x14ac:dyDescent="0.3">
      <c r="A3923" t="s">
        <v>3927</v>
      </c>
      <c r="B3923" t="s">
        <v>7947</v>
      </c>
      <c r="C3923" t="s">
        <v>7915</v>
      </c>
      <c r="D3923" t="s">
        <v>7937</v>
      </c>
      <c r="E3923" s="1">
        <v>45439</v>
      </c>
      <c r="F3923" s="6">
        <v>5697</v>
      </c>
      <c r="G3923">
        <v>814</v>
      </c>
      <c r="H3923" t="s">
        <v>3</v>
      </c>
      <c r="I3923">
        <f>IF(shipments[[#This Row],[Boxes]]&gt;0,shipments[[#This Row],[Amount]]/shipments[[#This Row],[Boxes]],"NA")</f>
        <v>6.9987714987714984</v>
      </c>
      <c r="J3923" t="str">
        <f>IF(shipments[[#This Row],[Order_Status]] = "Delivered","Yes","No")</f>
        <v>Yes</v>
      </c>
      <c r="K3923" t="str">
        <f>TEXT(shipments[[#This Row],[Shipdate]],"MMMM")</f>
        <v>May</v>
      </c>
      <c r="L3923">
        <f>YEAR(shipments[[#This Row],[Shipdate]])</f>
        <v>2024</v>
      </c>
    </row>
    <row r="3924" spans="1:12" x14ac:dyDescent="0.3">
      <c r="A3924" t="s">
        <v>3928</v>
      </c>
      <c r="B3924" t="s">
        <v>7947</v>
      </c>
      <c r="C3924" t="s">
        <v>7915</v>
      </c>
      <c r="D3924" t="s">
        <v>7937</v>
      </c>
      <c r="E3924" s="1">
        <v>45250</v>
      </c>
      <c r="F3924" s="6">
        <v>6381</v>
      </c>
      <c r="G3924">
        <v>1277</v>
      </c>
      <c r="H3924" t="s">
        <v>3</v>
      </c>
      <c r="I3924">
        <f>IF(shipments[[#This Row],[Boxes]]&gt;0,shipments[[#This Row],[Amount]]/shipments[[#This Row],[Boxes]],"NA")</f>
        <v>4.9968676585747849</v>
      </c>
      <c r="J3924" t="str">
        <f>IF(shipments[[#This Row],[Order_Status]] = "Delivered","Yes","No")</f>
        <v>Yes</v>
      </c>
      <c r="K3924" t="str">
        <f>TEXT(shipments[[#This Row],[Shipdate]],"MMMM")</f>
        <v>November</v>
      </c>
      <c r="L3924">
        <f>YEAR(shipments[[#This Row],[Shipdate]])</f>
        <v>2023</v>
      </c>
    </row>
    <row r="3925" spans="1:12" x14ac:dyDescent="0.3">
      <c r="A3925" t="s">
        <v>3929</v>
      </c>
      <c r="B3925" t="s">
        <v>7947</v>
      </c>
      <c r="C3925" t="s">
        <v>7915</v>
      </c>
      <c r="D3925" t="s">
        <v>7937</v>
      </c>
      <c r="E3925" s="1">
        <v>44930</v>
      </c>
      <c r="F3925" s="6">
        <v>1521</v>
      </c>
      <c r="G3925">
        <v>169</v>
      </c>
      <c r="H3925" t="s">
        <v>3</v>
      </c>
      <c r="I3925">
        <f>IF(shipments[[#This Row],[Boxes]]&gt;0,shipments[[#This Row],[Amount]]/shipments[[#This Row],[Boxes]],"NA")</f>
        <v>9</v>
      </c>
      <c r="J3925" t="str">
        <f>IF(shipments[[#This Row],[Order_Status]] = "Delivered","Yes","No")</f>
        <v>Yes</v>
      </c>
      <c r="K3925" t="str">
        <f>TEXT(shipments[[#This Row],[Shipdate]],"MMMM")</f>
        <v>January</v>
      </c>
      <c r="L3925">
        <f>YEAR(shipments[[#This Row],[Shipdate]])</f>
        <v>2023</v>
      </c>
    </row>
    <row r="3926" spans="1:12" x14ac:dyDescent="0.3">
      <c r="A3926" t="s">
        <v>3930</v>
      </c>
      <c r="B3926" t="s">
        <v>7947</v>
      </c>
      <c r="C3926" t="s">
        <v>7915</v>
      </c>
      <c r="D3926" t="s">
        <v>7939</v>
      </c>
      <c r="E3926" s="1">
        <v>45425</v>
      </c>
      <c r="F3926" s="6">
        <v>2677.5</v>
      </c>
      <c r="G3926">
        <v>298</v>
      </c>
      <c r="H3926" t="s">
        <v>3</v>
      </c>
      <c r="I3926">
        <f>IF(shipments[[#This Row],[Boxes]]&gt;0,shipments[[#This Row],[Amount]]/shipments[[#This Row],[Boxes]],"NA")</f>
        <v>8.9848993288590613</v>
      </c>
      <c r="J3926" t="str">
        <f>IF(shipments[[#This Row],[Order_Status]] = "Delivered","Yes","No")</f>
        <v>Yes</v>
      </c>
      <c r="K3926" t="str">
        <f>TEXT(shipments[[#This Row],[Shipdate]],"MMMM")</f>
        <v>May</v>
      </c>
      <c r="L3926">
        <f>YEAR(shipments[[#This Row],[Shipdate]])</f>
        <v>2024</v>
      </c>
    </row>
    <row r="3927" spans="1:12" x14ac:dyDescent="0.3">
      <c r="A3927" t="s">
        <v>3931</v>
      </c>
      <c r="B3927" t="s">
        <v>7947</v>
      </c>
      <c r="C3927" t="s">
        <v>7916</v>
      </c>
      <c r="D3927" t="s">
        <v>7935</v>
      </c>
      <c r="E3927" s="1">
        <v>45153</v>
      </c>
      <c r="F3927" s="6">
        <v>2787.75</v>
      </c>
      <c r="G3927">
        <v>465</v>
      </c>
      <c r="H3927" t="s">
        <v>3</v>
      </c>
      <c r="I3927">
        <f>IF(shipments[[#This Row],[Boxes]]&gt;0,shipments[[#This Row],[Amount]]/shipments[[#This Row],[Boxes]],"NA")</f>
        <v>5.9951612903225806</v>
      </c>
      <c r="J3927" t="str">
        <f>IF(shipments[[#This Row],[Order_Status]] = "Delivered","Yes","No")</f>
        <v>Yes</v>
      </c>
      <c r="K3927" t="str">
        <f>TEXT(shipments[[#This Row],[Shipdate]],"MMMM")</f>
        <v>August</v>
      </c>
      <c r="L3927">
        <f>YEAR(shipments[[#This Row],[Shipdate]])</f>
        <v>2023</v>
      </c>
    </row>
    <row r="3928" spans="1:12" x14ac:dyDescent="0.3">
      <c r="A3928" t="s">
        <v>3932</v>
      </c>
      <c r="B3928" t="s">
        <v>7947</v>
      </c>
      <c r="C3928" t="s">
        <v>7916</v>
      </c>
      <c r="D3928" t="s">
        <v>7936</v>
      </c>
      <c r="E3928" s="1">
        <v>44970</v>
      </c>
      <c r="F3928" s="6">
        <v>4299.75</v>
      </c>
      <c r="G3928">
        <v>478</v>
      </c>
      <c r="H3928" t="s">
        <v>3</v>
      </c>
      <c r="I3928">
        <f>IF(shipments[[#This Row],[Boxes]]&gt;0,shipments[[#This Row],[Amount]]/shipments[[#This Row],[Boxes]],"NA")</f>
        <v>8.9952928870292883</v>
      </c>
      <c r="J3928" t="str">
        <f>IF(shipments[[#This Row],[Order_Status]] = "Delivered","Yes","No")</f>
        <v>Yes</v>
      </c>
      <c r="K3928" t="str">
        <f>TEXT(shipments[[#This Row],[Shipdate]],"MMMM")</f>
        <v>February</v>
      </c>
      <c r="L3928">
        <f>YEAR(shipments[[#This Row],[Shipdate]])</f>
        <v>2023</v>
      </c>
    </row>
    <row r="3929" spans="1:12" x14ac:dyDescent="0.3">
      <c r="A3929" t="s">
        <v>3933</v>
      </c>
      <c r="B3929" t="s">
        <v>7947</v>
      </c>
      <c r="C3929" t="s">
        <v>7916</v>
      </c>
      <c r="D3929" t="s">
        <v>7939</v>
      </c>
      <c r="E3929" s="1">
        <v>45273</v>
      </c>
      <c r="F3929" s="6">
        <v>564.75</v>
      </c>
      <c r="G3929">
        <v>81</v>
      </c>
      <c r="H3929" t="s">
        <v>3</v>
      </c>
      <c r="I3929">
        <f>IF(shipments[[#This Row],[Boxes]]&gt;0,shipments[[#This Row],[Amount]]/shipments[[#This Row],[Boxes]],"NA")</f>
        <v>6.9722222222222223</v>
      </c>
      <c r="J3929" t="str">
        <f>IF(shipments[[#This Row],[Order_Status]] = "Delivered","Yes","No")</f>
        <v>Yes</v>
      </c>
      <c r="K3929" t="str">
        <f>TEXT(shipments[[#This Row],[Shipdate]],"MMMM")</f>
        <v>December</v>
      </c>
      <c r="L3929">
        <f>YEAR(shipments[[#This Row],[Shipdate]])</f>
        <v>2023</v>
      </c>
    </row>
    <row r="3930" spans="1:12" x14ac:dyDescent="0.3">
      <c r="A3930" t="s">
        <v>3934</v>
      </c>
      <c r="B3930" t="s">
        <v>7947</v>
      </c>
      <c r="C3930" t="s">
        <v>7917</v>
      </c>
      <c r="D3930" t="s">
        <v>7935</v>
      </c>
      <c r="E3930" s="1">
        <v>45247</v>
      </c>
      <c r="F3930" s="6">
        <v>2151</v>
      </c>
      <c r="G3930">
        <v>87</v>
      </c>
      <c r="H3930" t="s">
        <v>3</v>
      </c>
      <c r="I3930">
        <f>IF(shipments[[#This Row],[Boxes]]&gt;0,shipments[[#This Row],[Amount]]/shipments[[#This Row],[Boxes]],"NA")</f>
        <v>24.724137931034484</v>
      </c>
      <c r="J3930" t="str">
        <f>IF(shipments[[#This Row],[Order_Status]] = "Delivered","Yes","No")</f>
        <v>Yes</v>
      </c>
      <c r="K3930" t="str">
        <f>TEXT(shipments[[#This Row],[Shipdate]],"MMMM")</f>
        <v>November</v>
      </c>
      <c r="L3930">
        <f>YEAR(shipments[[#This Row],[Shipdate]])</f>
        <v>2023</v>
      </c>
    </row>
    <row r="3931" spans="1:12" x14ac:dyDescent="0.3">
      <c r="A3931" t="s">
        <v>3935</v>
      </c>
      <c r="B3931" t="s">
        <v>7947</v>
      </c>
      <c r="C3931" t="s">
        <v>7918</v>
      </c>
      <c r="D3931" t="s">
        <v>7939</v>
      </c>
      <c r="E3931" s="1">
        <v>45317</v>
      </c>
      <c r="F3931" s="6">
        <v>4918.5</v>
      </c>
      <c r="G3931">
        <v>205</v>
      </c>
      <c r="H3931" t="s">
        <v>3</v>
      </c>
      <c r="I3931">
        <f>IF(shipments[[#This Row],[Boxes]]&gt;0,shipments[[#This Row],[Amount]]/shipments[[#This Row],[Boxes]],"NA")</f>
        <v>23.992682926829268</v>
      </c>
      <c r="J3931" t="str">
        <f>IF(shipments[[#This Row],[Order_Status]] = "Delivered","Yes","No")</f>
        <v>Yes</v>
      </c>
      <c r="K3931" t="str">
        <f>TEXT(shipments[[#This Row],[Shipdate]],"MMMM")</f>
        <v>January</v>
      </c>
      <c r="L3931">
        <f>YEAR(shipments[[#This Row],[Shipdate]])</f>
        <v>2024</v>
      </c>
    </row>
    <row r="3932" spans="1:12" x14ac:dyDescent="0.3">
      <c r="A3932" t="s">
        <v>3936</v>
      </c>
      <c r="B3932" t="s">
        <v>7947</v>
      </c>
      <c r="C3932" t="s">
        <v>7918</v>
      </c>
      <c r="D3932" t="s">
        <v>7939</v>
      </c>
      <c r="E3932" s="1">
        <v>45247</v>
      </c>
      <c r="F3932" s="6">
        <v>4878</v>
      </c>
      <c r="G3932">
        <v>188</v>
      </c>
      <c r="H3932" t="s">
        <v>3</v>
      </c>
      <c r="I3932">
        <f>IF(shipments[[#This Row],[Boxes]]&gt;0,shipments[[#This Row],[Amount]]/shipments[[#This Row],[Boxes]],"NA")</f>
        <v>25.946808510638299</v>
      </c>
      <c r="J3932" t="str">
        <f>IF(shipments[[#This Row],[Order_Status]] = "Delivered","Yes","No")</f>
        <v>Yes</v>
      </c>
      <c r="K3932" t="str">
        <f>TEXT(shipments[[#This Row],[Shipdate]],"MMMM")</f>
        <v>November</v>
      </c>
      <c r="L3932">
        <f>YEAR(shipments[[#This Row],[Shipdate]])</f>
        <v>2023</v>
      </c>
    </row>
    <row r="3933" spans="1:12" x14ac:dyDescent="0.3">
      <c r="A3933" t="s">
        <v>3937</v>
      </c>
      <c r="B3933" t="s">
        <v>7947</v>
      </c>
      <c r="C3933" t="s">
        <v>7919</v>
      </c>
      <c r="D3933" t="s">
        <v>7934</v>
      </c>
      <c r="E3933" s="1">
        <v>44965</v>
      </c>
      <c r="F3933" s="6">
        <v>9533.25</v>
      </c>
      <c r="G3933">
        <v>454</v>
      </c>
      <c r="H3933" t="s">
        <v>3</v>
      </c>
      <c r="I3933">
        <f>IF(shipments[[#This Row],[Boxes]]&gt;0,shipments[[#This Row],[Amount]]/shipments[[#This Row],[Boxes]],"NA")</f>
        <v>20.998348017621144</v>
      </c>
      <c r="J3933" t="str">
        <f>IF(shipments[[#This Row],[Order_Status]] = "Delivered","Yes","No")</f>
        <v>Yes</v>
      </c>
      <c r="K3933" t="str">
        <f>TEXT(shipments[[#This Row],[Shipdate]],"MMMM")</f>
        <v>February</v>
      </c>
      <c r="L3933">
        <f>YEAR(shipments[[#This Row],[Shipdate]])</f>
        <v>2023</v>
      </c>
    </row>
    <row r="3934" spans="1:12" x14ac:dyDescent="0.3">
      <c r="A3934" s="21" t="s">
        <v>3938</v>
      </c>
      <c r="B3934" s="21" t="s">
        <v>7947</v>
      </c>
      <c r="C3934" s="21" t="s">
        <v>7919</v>
      </c>
      <c r="D3934" s="21" t="s">
        <v>7935</v>
      </c>
      <c r="E3934" s="22">
        <v>45518</v>
      </c>
      <c r="F3934" s="23">
        <v>10550.25</v>
      </c>
      <c r="G3934" s="21">
        <v>503</v>
      </c>
      <c r="H3934" s="21" t="s">
        <v>9</v>
      </c>
      <c r="I3934" s="21">
        <f>IF(shipments[[#This Row],[Boxes]]&gt;0,shipments[[#This Row],[Amount]]/shipments[[#This Row],[Boxes]],"NA")</f>
        <v>20.97465208747515</v>
      </c>
      <c r="J3934" s="21" t="str">
        <f>IF(shipments[[#This Row],[Order_Status]] = "Delivered","Yes","No")</f>
        <v>No</v>
      </c>
      <c r="K3934" s="21" t="str">
        <f>TEXT(shipments[[#This Row],[Shipdate]],"MMMM")</f>
        <v>August</v>
      </c>
      <c r="L3934" s="21">
        <f>YEAR(shipments[[#This Row],[Shipdate]])</f>
        <v>2024</v>
      </c>
    </row>
    <row r="3935" spans="1:12" x14ac:dyDescent="0.3">
      <c r="A3935" t="s">
        <v>3939</v>
      </c>
      <c r="B3935" t="s">
        <v>7947</v>
      </c>
      <c r="C3935" t="s">
        <v>7919</v>
      </c>
      <c r="D3935" t="s">
        <v>7939</v>
      </c>
      <c r="E3935" s="1">
        <v>45429</v>
      </c>
      <c r="F3935" s="6">
        <v>8541</v>
      </c>
      <c r="G3935">
        <v>407</v>
      </c>
      <c r="H3935" t="s">
        <v>3</v>
      </c>
      <c r="I3935">
        <f>IF(shipments[[#This Row],[Boxes]]&gt;0,shipments[[#This Row],[Amount]]/shipments[[#This Row],[Boxes]],"NA")</f>
        <v>20.985257985257984</v>
      </c>
      <c r="J3935" t="str">
        <f>IF(shipments[[#This Row],[Order_Status]] = "Delivered","Yes","No")</f>
        <v>Yes</v>
      </c>
      <c r="K3935" t="str">
        <f>TEXT(shipments[[#This Row],[Shipdate]],"MMMM")</f>
        <v>May</v>
      </c>
      <c r="L3935">
        <f>YEAR(shipments[[#This Row],[Shipdate]])</f>
        <v>2024</v>
      </c>
    </row>
    <row r="3936" spans="1:12" x14ac:dyDescent="0.3">
      <c r="A3936" t="s">
        <v>3940</v>
      </c>
      <c r="B3936" t="s">
        <v>7947</v>
      </c>
      <c r="C3936" t="s">
        <v>7920</v>
      </c>
      <c r="D3936" t="s">
        <v>7938</v>
      </c>
      <c r="E3936" s="1">
        <v>45027</v>
      </c>
      <c r="F3936" s="6">
        <v>13061.25</v>
      </c>
      <c r="G3936">
        <v>654</v>
      </c>
      <c r="H3936" t="s">
        <v>3</v>
      </c>
      <c r="I3936">
        <f>IF(shipments[[#This Row],[Boxes]]&gt;0,shipments[[#This Row],[Amount]]/shipments[[#This Row],[Boxes]],"NA")</f>
        <v>19.971330275229359</v>
      </c>
      <c r="J3936" t="str">
        <f>IF(shipments[[#This Row],[Order_Status]] = "Delivered","Yes","No")</f>
        <v>Yes</v>
      </c>
      <c r="K3936" t="str">
        <f>TEXT(shipments[[#This Row],[Shipdate]],"MMMM")</f>
        <v>April</v>
      </c>
      <c r="L3936">
        <f>YEAR(shipments[[#This Row],[Shipdate]])</f>
        <v>2023</v>
      </c>
    </row>
    <row r="3937" spans="1:12" x14ac:dyDescent="0.3">
      <c r="A3937" t="s">
        <v>3941</v>
      </c>
      <c r="B3937" t="s">
        <v>7947</v>
      </c>
      <c r="C3937" t="s">
        <v>7921</v>
      </c>
      <c r="D3937" t="s">
        <v>7938</v>
      </c>
      <c r="E3937" s="1">
        <v>45399</v>
      </c>
      <c r="F3937" s="6">
        <v>10725.75</v>
      </c>
      <c r="G3937">
        <v>716</v>
      </c>
      <c r="H3937" t="s">
        <v>3</v>
      </c>
      <c r="I3937">
        <f>IF(shipments[[#This Row],[Boxes]]&gt;0,shipments[[#This Row],[Amount]]/shipments[[#This Row],[Boxes]],"NA")</f>
        <v>14.980097765363128</v>
      </c>
      <c r="J3937" t="str">
        <f>IF(shipments[[#This Row],[Order_Status]] = "Delivered","Yes","No")</f>
        <v>Yes</v>
      </c>
      <c r="K3937" t="str">
        <f>TEXT(shipments[[#This Row],[Shipdate]],"MMMM")</f>
        <v>April</v>
      </c>
      <c r="L3937">
        <f>YEAR(shipments[[#This Row],[Shipdate]])</f>
        <v>2024</v>
      </c>
    </row>
    <row r="3938" spans="1:12" x14ac:dyDescent="0.3">
      <c r="A3938" t="s">
        <v>3942</v>
      </c>
      <c r="B3938" t="s">
        <v>7947</v>
      </c>
      <c r="C3938" t="s">
        <v>7921</v>
      </c>
      <c r="D3938" t="s">
        <v>7939</v>
      </c>
      <c r="E3938" s="1">
        <v>45231</v>
      </c>
      <c r="F3938" s="6">
        <v>3732.75</v>
      </c>
      <c r="G3938">
        <v>288</v>
      </c>
      <c r="H3938" t="s">
        <v>3</v>
      </c>
      <c r="I3938">
        <f>IF(shipments[[#This Row],[Boxes]]&gt;0,shipments[[#This Row],[Amount]]/shipments[[#This Row],[Boxes]],"NA")</f>
        <v>12.9609375</v>
      </c>
      <c r="J3938" t="str">
        <f>IF(shipments[[#This Row],[Order_Status]] = "Delivered","Yes","No")</f>
        <v>Yes</v>
      </c>
      <c r="K3938" t="str">
        <f>TEXT(shipments[[#This Row],[Shipdate]],"MMMM")</f>
        <v>November</v>
      </c>
      <c r="L3938">
        <f>YEAR(shipments[[#This Row],[Shipdate]])</f>
        <v>2023</v>
      </c>
    </row>
    <row r="3939" spans="1:12" x14ac:dyDescent="0.3">
      <c r="A3939" t="s">
        <v>3943</v>
      </c>
      <c r="B3939" t="s">
        <v>7947</v>
      </c>
      <c r="C3939" t="s">
        <v>7921</v>
      </c>
      <c r="D3939" t="s">
        <v>7934</v>
      </c>
      <c r="E3939" s="1">
        <v>45357</v>
      </c>
      <c r="F3939" s="6">
        <v>2643.75</v>
      </c>
      <c r="G3939">
        <v>166</v>
      </c>
      <c r="H3939" t="s">
        <v>3</v>
      </c>
      <c r="I3939">
        <f>IF(shipments[[#This Row],[Boxes]]&gt;0,shipments[[#This Row],[Amount]]/shipments[[#This Row],[Boxes]],"NA")</f>
        <v>15.926204819277109</v>
      </c>
      <c r="J3939" t="str">
        <f>IF(shipments[[#This Row],[Order_Status]] = "Delivered","Yes","No")</f>
        <v>Yes</v>
      </c>
      <c r="K3939" t="str">
        <f>TEXT(shipments[[#This Row],[Shipdate]],"MMMM")</f>
        <v>March</v>
      </c>
      <c r="L3939">
        <f>YEAR(shipments[[#This Row],[Shipdate]])</f>
        <v>2024</v>
      </c>
    </row>
    <row r="3940" spans="1:12" x14ac:dyDescent="0.3">
      <c r="A3940" t="s">
        <v>3944</v>
      </c>
      <c r="B3940" t="s">
        <v>7947</v>
      </c>
      <c r="C3940" t="s">
        <v>7921</v>
      </c>
      <c r="D3940" t="s">
        <v>7939</v>
      </c>
      <c r="E3940" s="1">
        <v>45387</v>
      </c>
      <c r="F3940" s="6">
        <v>947.25</v>
      </c>
      <c r="G3940">
        <v>68</v>
      </c>
      <c r="H3940" t="s">
        <v>3</v>
      </c>
      <c r="I3940">
        <f>IF(shipments[[#This Row],[Boxes]]&gt;0,shipments[[#This Row],[Amount]]/shipments[[#This Row],[Boxes]],"NA")</f>
        <v>13.930147058823529</v>
      </c>
      <c r="J3940" t="str">
        <f>IF(shipments[[#This Row],[Order_Status]] = "Delivered","Yes","No")</f>
        <v>Yes</v>
      </c>
      <c r="K3940" t="str">
        <f>TEXT(shipments[[#This Row],[Shipdate]],"MMMM")</f>
        <v>April</v>
      </c>
      <c r="L3940">
        <f>YEAR(shipments[[#This Row],[Shipdate]])</f>
        <v>2024</v>
      </c>
    </row>
    <row r="3941" spans="1:12" x14ac:dyDescent="0.3">
      <c r="A3941" t="s">
        <v>3945</v>
      </c>
      <c r="B3941" t="s">
        <v>7947</v>
      </c>
      <c r="C3941" t="s">
        <v>7922</v>
      </c>
      <c r="D3941" t="s">
        <v>7939</v>
      </c>
      <c r="E3941" s="1">
        <v>45464</v>
      </c>
      <c r="F3941" s="6">
        <v>6862.5</v>
      </c>
      <c r="G3941">
        <v>382</v>
      </c>
      <c r="H3941" t="s">
        <v>3</v>
      </c>
      <c r="I3941">
        <f>IF(shipments[[#This Row],[Boxes]]&gt;0,shipments[[#This Row],[Amount]]/shipments[[#This Row],[Boxes]],"NA")</f>
        <v>17.964659685863875</v>
      </c>
      <c r="J3941" t="str">
        <f>IF(shipments[[#This Row],[Order_Status]] = "Delivered","Yes","No")</f>
        <v>Yes</v>
      </c>
      <c r="K3941" t="str">
        <f>TEXT(shipments[[#This Row],[Shipdate]],"MMMM")</f>
        <v>June</v>
      </c>
      <c r="L3941">
        <f>YEAR(shipments[[#This Row],[Shipdate]])</f>
        <v>2024</v>
      </c>
    </row>
    <row r="3942" spans="1:12" x14ac:dyDescent="0.3">
      <c r="A3942" t="s">
        <v>3946</v>
      </c>
      <c r="B3942" t="s">
        <v>7947</v>
      </c>
      <c r="C3942" t="s">
        <v>7922</v>
      </c>
      <c r="D3942" t="s">
        <v>7934</v>
      </c>
      <c r="E3942" s="1">
        <v>44984</v>
      </c>
      <c r="F3942" s="6">
        <v>8925.75</v>
      </c>
      <c r="G3942">
        <v>426</v>
      </c>
      <c r="H3942" t="s">
        <v>3</v>
      </c>
      <c r="I3942">
        <f>IF(shipments[[#This Row],[Boxes]]&gt;0,shipments[[#This Row],[Amount]]/shipments[[#This Row],[Boxes]],"NA")</f>
        <v>20.952464788732396</v>
      </c>
      <c r="J3942" t="str">
        <f>IF(shipments[[#This Row],[Order_Status]] = "Delivered","Yes","No")</f>
        <v>Yes</v>
      </c>
      <c r="K3942" t="str">
        <f>TEXT(shipments[[#This Row],[Shipdate]],"MMMM")</f>
        <v>February</v>
      </c>
      <c r="L3942">
        <f>YEAR(shipments[[#This Row],[Shipdate]])</f>
        <v>2023</v>
      </c>
    </row>
    <row r="3943" spans="1:12" x14ac:dyDescent="0.3">
      <c r="A3943" s="21" t="s">
        <v>3947</v>
      </c>
      <c r="B3943" s="21" t="s">
        <v>7947</v>
      </c>
      <c r="C3943" s="21" t="s">
        <v>7922</v>
      </c>
      <c r="D3943" s="21" t="s">
        <v>7937</v>
      </c>
      <c r="E3943" s="22">
        <v>45474</v>
      </c>
      <c r="F3943" s="23">
        <v>8291.25</v>
      </c>
      <c r="G3943" s="21">
        <v>461</v>
      </c>
      <c r="H3943" s="21" t="s">
        <v>9</v>
      </c>
      <c r="I3943" s="21">
        <f>IF(shipments[[#This Row],[Boxes]]&gt;0,shipments[[#This Row],[Amount]]/shipments[[#This Row],[Boxes]],"NA")</f>
        <v>17.9853579175705</v>
      </c>
      <c r="J3943" s="21" t="str">
        <f>IF(shipments[[#This Row],[Order_Status]] = "Delivered","Yes","No")</f>
        <v>No</v>
      </c>
      <c r="K3943" s="21" t="str">
        <f>TEXT(shipments[[#This Row],[Shipdate]],"MMMM")</f>
        <v>July</v>
      </c>
      <c r="L3943" s="21">
        <f>YEAR(shipments[[#This Row],[Shipdate]])</f>
        <v>2024</v>
      </c>
    </row>
    <row r="3944" spans="1:12" x14ac:dyDescent="0.3">
      <c r="A3944" t="s">
        <v>3948</v>
      </c>
      <c r="B3944" t="s">
        <v>7947</v>
      </c>
      <c r="C3944" t="s">
        <v>7924</v>
      </c>
      <c r="D3944" t="s">
        <v>7939</v>
      </c>
      <c r="E3944" s="1">
        <v>45209</v>
      </c>
      <c r="F3944" s="6">
        <v>5832</v>
      </c>
      <c r="G3944">
        <v>972</v>
      </c>
      <c r="H3944" t="s">
        <v>3</v>
      </c>
      <c r="I3944">
        <f>IF(shipments[[#This Row],[Boxes]]&gt;0,shipments[[#This Row],[Amount]]/shipments[[#This Row],[Boxes]],"NA")</f>
        <v>6</v>
      </c>
      <c r="J3944" t="str">
        <f>IF(shipments[[#This Row],[Order_Status]] = "Delivered","Yes","No")</f>
        <v>Yes</v>
      </c>
      <c r="K3944" t="str">
        <f>TEXT(shipments[[#This Row],[Shipdate]],"MMMM")</f>
        <v>October</v>
      </c>
      <c r="L3944">
        <f>YEAR(shipments[[#This Row],[Shipdate]])</f>
        <v>2023</v>
      </c>
    </row>
    <row r="3945" spans="1:12" x14ac:dyDescent="0.3">
      <c r="A3945" s="21" t="s">
        <v>3949</v>
      </c>
      <c r="B3945" s="21" t="s">
        <v>7947</v>
      </c>
      <c r="C3945" s="21" t="s">
        <v>7924</v>
      </c>
      <c r="D3945" s="21" t="s">
        <v>7938</v>
      </c>
      <c r="E3945" s="22">
        <v>45490</v>
      </c>
      <c r="F3945" s="23">
        <v>2187</v>
      </c>
      <c r="G3945" s="21">
        <v>243</v>
      </c>
      <c r="H3945" s="21" t="s">
        <v>25</v>
      </c>
      <c r="I3945" s="21">
        <f>IF(shipments[[#This Row],[Boxes]]&gt;0,shipments[[#This Row],[Amount]]/shipments[[#This Row],[Boxes]],"NA")</f>
        <v>9</v>
      </c>
      <c r="J3945" s="21" t="str">
        <f>IF(shipments[[#This Row],[Order_Status]] = "Delivered","Yes","No")</f>
        <v>No</v>
      </c>
      <c r="K3945" s="21" t="str">
        <f>TEXT(shipments[[#This Row],[Shipdate]],"MMMM")</f>
        <v>July</v>
      </c>
      <c r="L3945" s="21">
        <f>YEAR(shipments[[#This Row],[Shipdate]])</f>
        <v>2024</v>
      </c>
    </row>
    <row r="3946" spans="1:12" x14ac:dyDescent="0.3">
      <c r="A3946" t="s">
        <v>3950</v>
      </c>
      <c r="B3946" t="s">
        <v>7947</v>
      </c>
      <c r="C3946" t="s">
        <v>7924</v>
      </c>
      <c r="D3946" t="s">
        <v>7939</v>
      </c>
      <c r="E3946" s="1">
        <v>44978</v>
      </c>
      <c r="F3946" s="6">
        <v>749.25</v>
      </c>
      <c r="G3946">
        <v>84</v>
      </c>
      <c r="H3946" t="s">
        <v>3</v>
      </c>
      <c r="I3946">
        <f>IF(shipments[[#This Row],[Boxes]]&gt;0,shipments[[#This Row],[Amount]]/shipments[[#This Row],[Boxes]],"NA")</f>
        <v>8.9196428571428577</v>
      </c>
      <c r="J3946" t="str">
        <f>IF(shipments[[#This Row],[Order_Status]] = "Delivered","Yes","No")</f>
        <v>Yes</v>
      </c>
      <c r="K3946" t="str">
        <f>TEXT(shipments[[#This Row],[Shipdate]],"MMMM")</f>
        <v>February</v>
      </c>
      <c r="L3946">
        <f>YEAR(shipments[[#This Row],[Shipdate]])</f>
        <v>2023</v>
      </c>
    </row>
    <row r="3947" spans="1:12" x14ac:dyDescent="0.3">
      <c r="A3947" t="s">
        <v>3951</v>
      </c>
      <c r="B3947" t="s">
        <v>7947</v>
      </c>
      <c r="C3947" t="s">
        <v>7924</v>
      </c>
      <c r="D3947" t="s">
        <v>7935</v>
      </c>
      <c r="E3947" s="1">
        <v>45091</v>
      </c>
      <c r="F3947" s="6">
        <v>2414.25</v>
      </c>
      <c r="G3947">
        <v>403</v>
      </c>
      <c r="H3947" t="s">
        <v>3</v>
      </c>
      <c r="I3947">
        <f>IF(shipments[[#This Row],[Boxes]]&gt;0,shipments[[#This Row],[Amount]]/shipments[[#This Row],[Boxes]],"NA")</f>
        <v>5.9906947890818856</v>
      </c>
      <c r="J3947" t="str">
        <f>IF(shipments[[#This Row],[Order_Status]] = "Delivered","Yes","No")</f>
        <v>Yes</v>
      </c>
      <c r="K3947" t="str">
        <f>TEXT(shipments[[#This Row],[Shipdate]],"MMMM")</f>
        <v>June</v>
      </c>
      <c r="L3947">
        <f>YEAR(shipments[[#This Row],[Shipdate]])</f>
        <v>2023</v>
      </c>
    </row>
    <row r="3948" spans="1:12" x14ac:dyDescent="0.3">
      <c r="A3948" t="s">
        <v>3952</v>
      </c>
      <c r="B3948" t="s">
        <v>7947</v>
      </c>
      <c r="C3948" t="s">
        <v>7924</v>
      </c>
      <c r="D3948" t="s">
        <v>7937</v>
      </c>
      <c r="E3948" s="1">
        <v>45261</v>
      </c>
      <c r="F3948" s="6">
        <v>573.75</v>
      </c>
      <c r="G3948">
        <v>64</v>
      </c>
      <c r="H3948" t="s">
        <v>3</v>
      </c>
      <c r="I3948">
        <f>IF(shipments[[#This Row],[Boxes]]&gt;0,shipments[[#This Row],[Amount]]/shipments[[#This Row],[Boxes]],"NA")</f>
        <v>8.96484375</v>
      </c>
      <c r="J3948" t="str">
        <f>IF(shipments[[#This Row],[Order_Status]] = "Delivered","Yes","No")</f>
        <v>Yes</v>
      </c>
      <c r="K3948" t="str">
        <f>TEXT(shipments[[#This Row],[Shipdate]],"MMMM")</f>
        <v>December</v>
      </c>
      <c r="L3948">
        <f>YEAR(shipments[[#This Row],[Shipdate]])</f>
        <v>2023</v>
      </c>
    </row>
    <row r="3949" spans="1:12" x14ac:dyDescent="0.3">
      <c r="A3949" s="21" t="s">
        <v>3953</v>
      </c>
      <c r="B3949" s="21" t="s">
        <v>7947</v>
      </c>
      <c r="C3949" s="21" t="s">
        <v>7924</v>
      </c>
      <c r="D3949" s="21" t="s">
        <v>7934</v>
      </c>
      <c r="E3949" s="22">
        <v>45520</v>
      </c>
      <c r="F3949" s="23">
        <v>20772</v>
      </c>
      <c r="G3949" s="21">
        <v>2078</v>
      </c>
      <c r="H3949" s="21" t="s">
        <v>9</v>
      </c>
      <c r="I3949" s="21">
        <f>IF(shipments[[#This Row],[Boxes]]&gt;0,shipments[[#This Row],[Amount]]/shipments[[#This Row],[Boxes]],"NA")</f>
        <v>9.9961501443695866</v>
      </c>
      <c r="J3949" s="21" t="str">
        <f>IF(shipments[[#This Row],[Order_Status]] = "Delivered","Yes","No")</f>
        <v>No</v>
      </c>
      <c r="K3949" s="21" t="str">
        <f>TEXT(shipments[[#This Row],[Shipdate]],"MMMM")</f>
        <v>August</v>
      </c>
      <c r="L3949" s="21">
        <f>YEAR(shipments[[#This Row],[Shipdate]])</f>
        <v>2024</v>
      </c>
    </row>
    <row r="3950" spans="1:12" x14ac:dyDescent="0.3">
      <c r="A3950" t="s">
        <v>3954</v>
      </c>
      <c r="B3950" t="s">
        <v>7947</v>
      </c>
      <c r="C3950" t="s">
        <v>7925</v>
      </c>
      <c r="D3950" t="s">
        <v>7939</v>
      </c>
      <c r="E3950" s="1">
        <v>45035</v>
      </c>
      <c r="F3950" s="6">
        <v>3359.25</v>
      </c>
      <c r="G3950">
        <v>198</v>
      </c>
      <c r="H3950" t="s">
        <v>3</v>
      </c>
      <c r="I3950">
        <f>IF(shipments[[#This Row],[Boxes]]&gt;0,shipments[[#This Row],[Amount]]/shipments[[#This Row],[Boxes]],"NA")</f>
        <v>16.96590909090909</v>
      </c>
      <c r="J3950" t="str">
        <f>IF(shipments[[#This Row],[Order_Status]] = "Delivered","Yes","No")</f>
        <v>Yes</v>
      </c>
      <c r="K3950" t="str">
        <f>TEXT(shipments[[#This Row],[Shipdate]],"MMMM")</f>
        <v>April</v>
      </c>
      <c r="L3950">
        <f>YEAR(shipments[[#This Row],[Shipdate]])</f>
        <v>2023</v>
      </c>
    </row>
    <row r="3951" spans="1:12" x14ac:dyDescent="0.3">
      <c r="A3951" t="s">
        <v>3955</v>
      </c>
      <c r="B3951" t="s">
        <v>7947</v>
      </c>
      <c r="C3951" t="s">
        <v>7926</v>
      </c>
      <c r="D3951" t="s">
        <v>7939</v>
      </c>
      <c r="E3951" s="1">
        <v>45211</v>
      </c>
      <c r="F3951" s="6">
        <v>7935.75</v>
      </c>
      <c r="G3951">
        <v>467</v>
      </c>
      <c r="H3951" t="s">
        <v>3</v>
      </c>
      <c r="I3951">
        <f>IF(shipments[[#This Row],[Boxes]]&gt;0,shipments[[#This Row],[Amount]]/shipments[[#This Row],[Boxes]],"NA")</f>
        <v>16.993040685224841</v>
      </c>
      <c r="J3951" t="str">
        <f>IF(shipments[[#This Row],[Order_Status]] = "Delivered","Yes","No")</f>
        <v>Yes</v>
      </c>
      <c r="K3951" t="str">
        <f>TEXT(shipments[[#This Row],[Shipdate]],"MMMM")</f>
        <v>October</v>
      </c>
      <c r="L3951">
        <f>YEAR(shipments[[#This Row],[Shipdate]])</f>
        <v>2023</v>
      </c>
    </row>
    <row r="3952" spans="1:12" x14ac:dyDescent="0.3">
      <c r="A3952" t="s">
        <v>3956</v>
      </c>
      <c r="B3952" t="s">
        <v>7947</v>
      </c>
      <c r="C3952" t="s">
        <v>7927</v>
      </c>
      <c r="D3952" t="s">
        <v>7938</v>
      </c>
      <c r="E3952" s="1">
        <v>44992</v>
      </c>
      <c r="F3952" s="6">
        <v>6995.25</v>
      </c>
      <c r="G3952">
        <v>412</v>
      </c>
      <c r="H3952" t="s">
        <v>3</v>
      </c>
      <c r="I3952">
        <f>IF(shipments[[#This Row],[Boxes]]&gt;0,shipments[[#This Row],[Amount]]/shipments[[#This Row],[Boxes]],"NA")</f>
        <v>16.978762135922331</v>
      </c>
      <c r="J3952" t="str">
        <f>IF(shipments[[#This Row],[Order_Status]] = "Delivered","Yes","No")</f>
        <v>Yes</v>
      </c>
      <c r="K3952" t="str">
        <f>TEXT(shipments[[#This Row],[Shipdate]],"MMMM")</f>
        <v>March</v>
      </c>
      <c r="L3952">
        <f>YEAR(shipments[[#This Row],[Shipdate]])</f>
        <v>2023</v>
      </c>
    </row>
    <row r="3953" spans="1:12" x14ac:dyDescent="0.3">
      <c r="A3953" t="s">
        <v>3957</v>
      </c>
      <c r="B3953" t="s">
        <v>7947</v>
      </c>
      <c r="C3953" t="s">
        <v>7927</v>
      </c>
      <c r="D3953" t="s">
        <v>7937</v>
      </c>
      <c r="E3953" s="1">
        <v>45021</v>
      </c>
      <c r="F3953" s="6">
        <v>1255.5</v>
      </c>
      <c r="G3953">
        <v>79</v>
      </c>
      <c r="H3953" t="s">
        <v>3</v>
      </c>
      <c r="I3953">
        <f>IF(shipments[[#This Row],[Boxes]]&gt;0,shipments[[#This Row],[Amount]]/shipments[[#This Row],[Boxes]],"NA")</f>
        <v>15.89240506329114</v>
      </c>
      <c r="J3953" t="str">
        <f>IF(shipments[[#This Row],[Order_Status]] = "Delivered","Yes","No")</f>
        <v>Yes</v>
      </c>
      <c r="K3953" t="str">
        <f>TEXT(shipments[[#This Row],[Shipdate]],"MMMM")</f>
        <v>April</v>
      </c>
      <c r="L3953">
        <f>YEAR(shipments[[#This Row],[Shipdate]])</f>
        <v>2023</v>
      </c>
    </row>
    <row r="3954" spans="1:12" x14ac:dyDescent="0.3">
      <c r="A3954" t="s">
        <v>3958</v>
      </c>
      <c r="B3954" t="s">
        <v>7947</v>
      </c>
      <c r="C3954" t="s">
        <v>7928</v>
      </c>
      <c r="D3954" t="s">
        <v>7938</v>
      </c>
      <c r="E3954" s="1">
        <v>45280</v>
      </c>
      <c r="F3954" s="6">
        <v>7044.75</v>
      </c>
      <c r="G3954">
        <v>1007</v>
      </c>
      <c r="H3954" t="s">
        <v>3</v>
      </c>
      <c r="I3954">
        <f>IF(shipments[[#This Row],[Boxes]]&gt;0,shipments[[#This Row],[Amount]]/shipments[[#This Row],[Boxes]],"NA")</f>
        <v>6.9957795431976164</v>
      </c>
      <c r="J3954" t="str">
        <f>IF(shipments[[#This Row],[Order_Status]] = "Delivered","Yes","No")</f>
        <v>Yes</v>
      </c>
      <c r="K3954" t="str">
        <f>TEXT(shipments[[#This Row],[Shipdate]],"MMMM")</f>
        <v>December</v>
      </c>
      <c r="L3954">
        <f>YEAR(shipments[[#This Row],[Shipdate]])</f>
        <v>2023</v>
      </c>
    </row>
    <row r="3955" spans="1:12" x14ac:dyDescent="0.3">
      <c r="A3955" t="s">
        <v>3959</v>
      </c>
      <c r="B3955" t="s">
        <v>7947</v>
      </c>
      <c r="C3955" t="s">
        <v>7928</v>
      </c>
      <c r="D3955" t="s">
        <v>7937</v>
      </c>
      <c r="E3955" s="1">
        <v>45350</v>
      </c>
      <c r="F3955" s="6">
        <v>16744.5</v>
      </c>
      <c r="G3955">
        <v>2393</v>
      </c>
      <c r="H3955" t="s">
        <v>3</v>
      </c>
      <c r="I3955">
        <f>IF(shipments[[#This Row],[Boxes]]&gt;0,shipments[[#This Row],[Amount]]/shipments[[#This Row],[Boxes]],"NA")</f>
        <v>6.9972837442540747</v>
      </c>
      <c r="J3955" t="str">
        <f>IF(shipments[[#This Row],[Order_Status]] = "Delivered","Yes","No")</f>
        <v>Yes</v>
      </c>
      <c r="K3955" t="str">
        <f>TEXT(shipments[[#This Row],[Shipdate]],"MMMM")</f>
        <v>February</v>
      </c>
      <c r="L3955">
        <f>YEAR(shipments[[#This Row],[Shipdate]])</f>
        <v>2024</v>
      </c>
    </row>
    <row r="3956" spans="1:12" x14ac:dyDescent="0.3">
      <c r="A3956" t="s">
        <v>3960</v>
      </c>
      <c r="B3956" t="s">
        <v>7947</v>
      </c>
      <c r="C3956" t="s">
        <v>7928</v>
      </c>
      <c r="D3956" t="s">
        <v>7939</v>
      </c>
      <c r="E3956" s="1">
        <v>45266</v>
      </c>
      <c r="F3956" s="6">
        <v>2394</v>
      </c>
      <c r="G3956">
        <v>266</v>
      </c>
      <c r="H3956" t="s">
        <v>3</v>
      </c>
      <c r="I3956">
        <f>IF(shipments[[#This Row],[Boxes]]&gt;0,shipments[[#This Row],[Amount]]/shipments[[#This Row],[Boxes]],"NA")</f>
        <v>9</v>
      </c>
      <c r="J3956" t="str">
        <f>IF(shipments[[#This Row],[Order_Status]] = "Delivered","Yes","No")</f>
        <v>Yes</v>
      </c>
      <c r="K3956" t="str">
        <f>TEXT(shipments[[#This Row],[Shipdate]],"MMMM")</f>
        <v>December</v>
      </c>
      <c r="L3956">
        <f>YEAR(shipments[[#This Row],[Shipdate]])</f>
        <v>2023</v>
      </c>
    </row>
    <row r="3957" spans="1:12" x14ac:dyDescent="0.3">
      <c r="A3957" t="s">
        <v>3961</v>
      </c>
      <c r="B3957" t="s">
        <v>7947</v>
      </c>
      <c r="C3957" t="s">
        <v>7929</v>
      </c>
      <c r="D3957" t="s">
        <v>7936</v>
      </c>
      <c r="E3957" s="1">
        <v>45334</v>
      </c>
      <c r="F3957" s="6">
        <v>616.5</v>
      </c>
      <c r="G3957">
        <v>78</v>
      </c>
      <c r="H3957" t="s">
        <v>3</v>
      </c>
      <c r="I3957">
        <f>IF(shipments[[#This Row],[Boxes]]&gt;0,shipments[[#This Row],[Amount]]/shipments[[#This Row],[Boxes]],"NA")</f>
        <v>7.9038461538461542</v>
      </c>
      <c r="J3957" t="str">
        <f>IF(shipments[[#This Row],[Order_Status]] = "Delivered","Yes","No")</f>
        <v>Yes</v>
      </c>
      <c r="K3957" t="str">
        <f>TEXT(shipments[[#This Row],[Shipdate]],"MMMM")</f>
        <v>February</v>
      </c>
      <c r="L3957">
        <f>YEAR(shipments[[#This Row],[Shipdate]])</f>
        <v>2024</v>
      </c>
    </row>
    <row r="3958" spans="1:12" x14ac:dyDescent="0.3">
      <c r="A3958" t="s">
        <v>3962</v>
      </c>
      <c r="B3958" t="s">
        <v>7947</v>
      </c>
      <c r="C3958" t="s">
        <v>7930</v>
      </c>
      <c r="D3958" t="s">
        <v>7937</v>
      </c>
      <c r="E3958" s="1">
        <v>45467</v>
      </c>
      <c r="F3958" s="6">
        <v>1503</v>
      </c>
      <c r="G3958">
        <v>54</v>
      </c>
      <c r="H3958" t="s">
        <v>3</v>
      </c>
      <c r="I3958">
        <f>IF(shipments[[#This Row],[Boxes]]&gt;0,shipments[[#This Row],[Amount]]/shipments[[#This Row],[Boxes]],"NA")</f>
        <v>27.833333333333332</v>
      </c>
      <c r="J3958" t="str">
        <f>IF(shipments[[#This Row],[Order_Status]] = "Delivered","Yes","No")</f>
        <v>Yes</v>
      </c>
      <c r="K3958" t="str">
        <f>TEXT(shipments[[#This Row],[Shipdate]],"MMMM")</f>
        <v>June</v>
      </c>
      <c r="L3958">
        <f>YEAR(shipments[[#This Row],[Shipdate]])</f>
        <v>2024</v>
      </c>
    </row>
    <row r="3959" spans="1:12" x14ac:dyDescent="0.3">
      <c r="A3959" t="s">
        <v>3963</v>
      </c>
      <c r="B3959" t="s">
        <v>7947</v>
      </c>
      <c r="C3959" t="s">
        <v>7931</v>
      </c>
      <c r="D3959" t="s">
        <v>7938</v>
      </c>
      <c r="E3959" s="1">
        <v>45211</v>
      </c>
      <c r="F3959" s="6">
        <v>3838.5</v>
      </c>
      <c r="G3959">
        <v>480</v>
      </c>
      <c r="H3959" t="s">
        <v>3</v>
      </c>
      <c r="I3959">
        <f>IF(shipments[[#This Row],[Boxes]]&gt;0,shipments[[#This Row],[Amount]]/shipments[[#This Row],[Boxes]],"NA")</f>
        <v>7.9968750000000002</v>
      </c>
      <c r="J3959" t="str">
        <f>IF(shipments[[#This Row],[Order_Status]] = "Delivered","Yes","No")</f>
        <v>Yes</v>
      </c>
      <c r="K3959" t="str">
        <f>TEXT(shipments[[#This Row],[Shipdate]],"MMMM")</f>
        <v>October</v>
      </c>
      <c r="L3959">
        <f>YEAR(shipments[[#This Row],[Shipdate]])</f>
        <v>2023</v>
      </c>
    </row>
    <row r="3960" spans="1:12" x14ac:dyDescent="0.3">
      <c r="A3960" s="21" t="s">
        <v>3964</v>
      </c>
      <c r="B3960" s="21" t="s">
        <v>7947</v>
      </c>
      <c r="C3960" s="21" t="s">
        <v>7931</v>
      </c>
      <c r="D3960" s="21" t="s">
        <v>7934</v>
      </c>
      <c r="E3960" s="22">
        <v>45534</v>
      </c>
      <c r="F3960" s="23">
        <v>456.75</v>
      </c>
      <c r="G3960" s="21">
        <v>58</v>
      </c>
      <c r="H3960" s="21" t="s">
        <v>9</v>
      </c>
      <c r="I3960" s="21">
        <f>IF(shipments[[#This Row],[Boxes]]&gt;0,shipments[[#This Row],[Amount]]/shipments[[#This Row],[Boxes]],"NA")</f>
        <v>7.875</v>
      </c>
      <c r="J3960" s="21" t="str">
        <f>IF(shipments[[#This Row],[Order_Status]] = "Delivered","Yes","No")</f>
        <v>No</v>
      </c>
      <c r="K3960" s="21" t="str">
        <f>TEXT(shipments[[#This Row],[Shipdate]],"MMMM")</f>
        <v>August</v>
      </c>
      <c r="L3960" s="21">
        <f>YEAR(shipments[[#This Row],[Shipdate]])</f>
        <v>2024</v>
      </c>
    </row>
    <row r="3961" spans="1:12" x14ac:dyDescent="0.3">
      <c r="A3961" t="s">
        <v>3965</v>
      </c>
      <c r="B3961" t="s">
        <v>7947</v>
      </c>
      <c r="C3961" t="s">
        <v>7931</v>
      </c>
      <c r="D3961" t="s">
        <v>7938</v>
      </c>
      <c r="E3961" s="1">
        <v>45209</v>
      </c>
      <c r="F3961" s="6">
        <v>1991.25</v>
      </c>
      <c r="G3961">
        <v>200</v>
      </c>
      <c r="H3961" t="s">
        <v>3</v>
      </c>
      <c r="I3961">
        <f>IF(shipments[[#This Row],[Boxes]]&gt;0,shipments[[#This Row],[Amount]]/shipments[[#This Row],[Boxes]],"NA")</f>
        <v>9.9562500000000007</v>
      </c>
      <c r="J3961" t="str">
        <f>IF(shipments[[#This Row],[Order_Status]] = "Delivered","Yes","No")</f>
        <v>Yes</v>
      </c>
      <c r="K3961" t="str">
        <f>TEXT(shipments[[#This Row],[Shipdate]],"MMMM")</f>
        <v>October</v>
      </c>
      <c r="L3961">
        <f>YEAR(shipments[[#This Row],[Shipdate]])</f>
        <v>2023</v>
      </c>
    </row>
    <row r="3962" spans="1:12" x14ac:dyDescent="0.3">
      <c r="A3962" t="s">
        <v>3966</v>
      </c>
      <c r="B3962" t="s">
        <v>7947</v>
      </c>
      <c r="C3962" t="s">
        <v>7931</v>
      </c>
      <c r="D3962" t="s">
        <v>7938</v>
      </c>
      <c r="E3962" s="1">
        <v>45446</v>
      </c>
      <c r="F3962" s="6">
        <v>423</v>
      </c>
      <c r="G3962">
        <v>39</v>
      </c>
      <c r="H3962" t="s">
        <v>3</v>
      </c>
      <c r="I3962">
        <f>IF(shipments[[#This Row],[Boxes]]&gt;0,shipments[[#This Row],[Amount]]/shipments[[#This Row],[Boxes]],"NA")</f>
        <v>10.846153846153847</v>
      </c>
      <c r="J3962" t="str">
        <f>IF(shipments[[#This Row],[Order_Status]] = "Delivered","Yes","No")</f>
        <v>Yes</v>
      </c>
      <c r="K3962" t="str">
        <f>TEXT(shipments[[#This Row],[Shipdate]],"MMMM")</f>
        <v>June</v>
      </c>
      <c r="L3962">
        <f>YEAR(shipments[[#This Row],[Shipdate]])</f>
        <v>2024</v>
      </c>
    </row>
    <row r="3963" spans="1:12" x14ac:dyDescent="0.3">
      <c r="A3963" t="s">
        <v>3967</v>
      </c>
      <c r="B3963" t="s">
        <v>7947</v>
      </c>
      <c r="C3963" t="s">
        <v>7932</v>
      </c>
      <c r="D3963" t="s">
        <v>7936</v>
      </c>
      <c r="E3963" s="1">
        <v>45285</v>
      </c>
      <c r="F3963" s="6">
        <v>4565.25</v>
      </c>
      <c r="G3963">
        <v>653</v>
      </c>
      <c r="H3963" t="s">
        <v>3</v>
      </c>
      <c r="I3963">
        <f>IF(shipments[[#This Row],[Boxes]]&gt;0,shipments[[#This Row],[Amount]]/shipments[[#This Row],[Boxes]],"NA")</f>
        <v>6.9911944869831544</v>
      </c>
      <c r="J3963" t="str">
        <f>IF(shipments[[#This Row],[Order_Status]] = "Delivered","Yes","No")</f>
        <v>Yes</v>
      </c>
      <c r="K3963" t="str">
        <f>TEXT(shipments[[#This Row],[Shipdate]],"MMMM")</f>
        <v>December</v>
      </c>
      <c r="L3963">
        <f>YEAR(shipments[[#This Row],[Shipdate]])</f>
        <v>2023</v>
      </c>
    </row>
    <row r="3964" spans="1:12" x14ac:dyDescent="0.3">
      <c r="A3964" t="s">
        <v>3968</v>
      </c>
      <c r="B3964" t="s">
        <v>7947</v>
      </c>
      <c r="C3964" t="s">
        <v>7933</v>
      </c>
      <c r="D3964" t="s">
        <v>7937</v>
      </c>
      <c r="E3964" s="1">
        <v>45243</v>
      </c>
      <c r="F3964" s="6">
        <v>8714.25</v>
      </c>
      <c r="G3964">
        <v>459</v>
      </c>
      <c r="H3964" t="s">
        <v>3</v>
      </c>
      <c r="I3964">
        <f>IF(shipments[[#This Row],[Boxes]]&gt;0,shipments[[#This Row],[Amount]]/shipments[[#This Row],[Boxes]],"NA")</f>
        <v>18.985294117647058</v>
      </c>
      <c r="J3964" t="str">
        <f>IF(shipments[[#This Row],[Order_Status]] = "Delivered","Yes","No")</f>
        <v>Yes</v>
      </c>
      <c r="K3964" t="str">
        <f>TEXT(shipments[[#This Row],[Shipdate]],"MMMM")</f>
        <v>November</v>
      </c>
      <c r="L3964">
        <f>YEAR(shipments[[#This Row],[Shipdate]])</f>
        <v>2023</v>
      </c>
    </row>
    <row r="3965" spans="1:12" x14ac:dyDescent="0.3">
      <c r="A3965" t="s">
        <v>3969</v>
      </c>
      <c r="B3965" t="s">
        <v>7947</v>
      </c>
      <c r="C3965" t="s">
        <v>7933</v>
      </c>
      <c r="D3965" t="s">
        <v>7938</v>
      </c>
      <c r="E3965" s="1">
        <v>45002</v>
      </c>
      <c r="F3965" s="6">
        <v>6257.25</v>
      </c>
      <c r="G3965">
        <v>330</v>
      </c>
      <c r="H3965" t="s">
        <v>3</v>
      </c>
      <c r="I3965">
        <f>IF(shipments[[#This Row],[Boxes]]&gt;0,shipments[[#This Row],[Amount]]/shipments[[#This Row],[Boxes]],"NA")</f>
        <v>18.961363636363636</v>
      </c>
      <c r="J3965" t="str">
        <f>IF(shipments[[#This Row],[Order_Status]] = "Delivered","Yes","No")</f>
        <v>Yes</v>
      </c>
      <c r="K3965" t="str">
        <f>TEXT(shipments[[#This Row],[Shipdate]],"MMMM")</f>
        <v>March</v>
      </c>
      <c r="L3965">
        <f>YEAR(shipments[[#This Row],[Shipdate]])</f>
        <v>2023</v>
      </c>
    </row>
    <row r="3966" spans="1:12" x14ac:dyDescent="0.3">
      <c r="A3966" t="s">
        <v>3970</v>
      </c>
      <c r="B3966" t="s">
        <v>7947</v>
      </c>
      <c r="C3966" t="s">
        <v>7933</v>
      </c>
      <c r="D3966" t="s">
        <v>7939</v>
      </c>
      <c r="E3966" s="1">
        <v>45391</v>
      </c>
      <c r="F3966" s="6">
        <v>8676</v>
      </c>
      <c r="G3966">
        <v>395</v>
      </c>
      <c r="H3966" t="s">
        <v>3</v>
      </c>
      <c r="I3966">
        <f>IF(shipments[[#This Row],[Boxes]]&gt;0,shipments[[#This Row],[Amount]]/shipments[[#This Row],[Boxes]],"NA")</f>
        <v>21.964556962025316</v>
      </c>
      <c r="J3966" t="str">
        <f>IF(shipments[[#This Row],[Order_Status]] = "Delivered","Yes","No")</f>
        <v>Yes</v>
      </c>
      <c r="K3966" t="str">
        <f>TEXT(shipments[[#This Row],[Shipdate]],"MMMM")</f>
        <v>April</v>
      </c>
      <c r="L3966">
        <f>YEAR(shipments[[#This Row],[Shipdate]])</f>
        <v>2024</v>
      </c>
    </row>
    <row r="3967" spans="1:12" x14ac:dyDescent="0.3">
      <c r="A3967" t="s">
        <v>3971</v>
      </c>
      <c r="B3967" t="s">
        <v>7947</v>
      </c>
      <c r="C3967" t="s">
        <v>7933</v>
      </c>
      <c r="D3967" t="s">
        <v>7935</v>
      </c>
      <c r="E3967" s="1">
        <v>45078</v>
      </c>
      <c r="F3967" s="6">
        <v>6759</v>
      </c>
      <c r="G3967">
        <v>308</v>
      </c>
      <c r="H3967" t="s">
        <v>3</v>
      </c>
      <c r="I3967">
        <f>IF(shipments[[#This Row],[Boxes]]&gt;0,shipments[[#This Row],[Amount]]/shipments[[#This Row],[Boxes]],"NA")</f>
        <v>21.944805194805195</v>
      </c>
      <c r="J3967" t="str">
        <f>IF(shipments[[#This Row],[Order_Status]] = "Delivered","Yes","No")</f>
        <v>Yes</v>
      </c>
      <c r="K3967" t="str">
        <f>TEXT(shipments[[#This Row],[Shipdate]],"MMMM")</f>
        <v>June</v>
      </c>
      <c r="L3967">
        <f>YEAR(shipments[[#This Row],[Shipdate]])</f>
        <v>2023</v>
      </c>
    </row>
    <row r="3968" spans="1:12" x14ac:dyDescent="0.3">
      <c r="A3968" t="s">
        <v>3972</v>
      </c>
      <c r="B3968" t="s">
        <v>7947</v>
      </c>
      <c r="C3968" t="s">
        <v>7933</v>
      </c>
      <c r="D3968" t="s">
        <v>7934</v>
      </c>
      <c r="E3968" s="1">
        <v>45082</v>
      </c>
      <c r="F3968" s="6">
        <v>6124.5</v>
      </c>
      <c r="G3968">
        <v>341</v>
      </c>
      <c r="H3968" t="s">
        <v>3</v>
      </c>
      <c r="I3968">
        <f>IF(shipments[[#This Row],[Boxes]]&gt;0,shipments[[#This Row],[Amount]]/shipments[[#This Row],[Boxes]],"NA")</f>
        <v>17.960410557184751</v>
      </c>
      <c r="J3968" t="str">
        <f>IF(shipments[[#This Row],[Order_Status]] = "Delivered","Yes","No")</f>
        <v>Yes</v>
      </c>
      <c r="K3968" t="str">
        <f>TEXT(shipments[[#This Row],[Shipdate]],"MMMM")</f>
        <v>June</v>
      </c>
      <c r="L3968">
        <f>YEAR(shipments[[#This Row],[Shipdate]])</f>
        <v>2023</v>
      </c>
    </row>
    <row r="3969" spans="1:12" x14ac:dyDescent="0.3">
      <c r="A3969" t="s">
        <v>3973</v>
      </c>
      <c r="B3969" t="s">
        <v>7947</v>
      </c>
      <c r="C3969" t="s">
        <v>7912</v>
      </c>
      <c r="D3969" t="s">
        <v>7935</v>
      </c>
      <c r="E3969" s="1">
        <v>45250</v>
      </c>
      <c r="F3969" s="6">
        <v>12782.25</v>
      </c>
      <c r="G3969">
        <v>1066</v>
      </c>
      <c r="H3969" t="s">
        <v>3</v>
      </c>
      <c r="I3969">
        <f>IF(shipments[[#This Row],[Boxes]]&gt;0,shipments[[#This Row],[Amount]]/shipments[[#This Row],[Boxes]],"NA")</f>
        <v>11.990853658536585</v>
      </c>
      <c r="J3969" t="str">
        <f>IF(shipments[[#This Row],[Order_Status]] = "Delivered","Yes","No")</f>
        <v>Yes</v>
      </c>
      <c r="K3969" t="str">
        <f>TEXT(shipments[[#This Row],[Shipdate]],"MMMM")</f>
        <v>November</v>
      </c>
      <c r="L3969">
        <f>YEAR(shipments[[#This Row],[Shipdate]])</f>
        <v>2023</v>
      </c>
    </row>
    <row r="3970" spans="1:12" x14ac:dyDescent="0.3">
      <c r="A3970" t="s">
        <v>3974</v>
      </c>
      <c r="B3970" t="s">
        <v>7947</v>
      </c>
      <c r="C3970" t="s">
        <v>7912</v>
      </c>
      <c r="D3970" t="s">
        <v>7934</v>
      </c>
      <c r="E3970" s="1">
        <v>45268</v>
      </c>
      <c r="F3970" s="6">
        <v>10579.5</v>
      </c>
      <c r="G3970">
        <v>814</v>
      </c>
      <c r="H3970" t="s">
        <v>3</v>
      </c>
      <c r="I3970">
        <f>IF(shipments[[#This Row],[Boxes]]&gt;0,shipments[[#This Row],[Amount]]/shipments[[#This Row],[Boxes]],"NA")</f>
        <v>12.996928746928747</v>
      </c>
      <c r="J3970" t="str">
        <f>IF(shipments[[#This Row],[Order_Status]] = "Delivered","Yes","No")</f>
        <v>Yes</v>
      </c>
      <c r="K3970" t="str">
        <f>TEXT(shipments[[#This Row],[Shipdate]],"MMMM")</f>
        <v>December</v>
      </c>
      <c r="L3970">
        <f>YEAR(shipments[[#This Row],[Shipdate]])</f>
        <v>2023</v>
      </c>
    </row>
    <row r="3971" spans="1:12" x14ac:dyDescent="0.3">
      <c r="A3971" s="21" t="s">
        <v>3975</v>
      </c>
      <c r="B3971" s="21" t="s">
        <v>7947</v>
      </c>
      <c r="C3971" s="21" t="s">
        <v>7912</v>
      </c>
      <c r="D3971" s="21" t="s">
        <v>7938</v>
      </c>
      <c r="E3971" s="22">
        <v>45560</v>
      </c>
      <c r="F3971" s="23">
        <v>4167</v>
      </c>
      <c r="G3971" s="21">
        <v>321</v>
      </c>
      <c r="H3971" s="21" t="s">
        <v>16</v>
      </c>
      <c r="I3971" s="21">
        <f>IF(shipments[[#This Row],[Boxes]]&gt;0,shipments[[#This Row],[Amount]]/shipments[[#This Row],[Boxes]],"NA")</f>
        <v>12.981308411214954</v>
      </c>
      <c r="J3971" s="21" t="str">
        <f>IF(shipments[[#This Row],[Order_Status]] = "Delivered","Yes","No")</f>
        <v>No</v>
      </c>
      <c r="K3971" s="21" t="str">
        <f>TEXT(shipments[[#This Row],[Shipdate]],"MMMM")</f>
        <v>September</v>
      </c>
      <c r="L3971" s="21">
        <f>YEAR(shipments[[#This Row],[Shipdate]])</f>
        <v>2024</v>
      </c>
    </row>
    <row r="3972" spans="1:12" x14ac:dyDescent="0.3">
      <c r="A3972" t="s">
        <v>3976</v>
      </c>
      <c r="B3972" t="s">
        <v>7947</v>
      </c>
      <c r="C3972" t="s">
        <v>7913</v>
      </c>
      <c r="D3972" t="s">
        <v>7935</v>
      </c>
      <c r="E3972" s="1">
        <v>45266</v>
      </c>
      <c r="F3972" s="6">
        <v>1575</v>
      </c>
      <c r="G3972">
        <v>105</v>
      </c>
      <c r="H3972" t="s">
        <v>3</v>
      </c>
      <c r="I3972">
        <f>IF(shipments[[#This Row],[Boxes]]&gt;0,shipments[[#This Row],[Amount]]/shipments[[#This Row],[Boxes]],"NA")</f>
        <v>15</v>
      </c>
      <c r="J3972" t="str">
        <f>IF(shipments[[#This Row],[Order_Status]] = "Delivered","Yes","No")</f>
        <v>Yes</v>
      </c>
      <c r="K3972" t="str">
        <f>TEXT(shipments[[#This Row],[Shipdate]],"MMMM")</f>
        <v>December</v>
      </c>
      <c r="L3972">
        <f>YEAR(shipments[[#This Row],[Shipdate]])</f>
        <v>2023</v>
      </c>
    </row>
    <row r="3973" spans="1:12" x14ac:dyDescent="0.3">
      <c r="A3973" t="s">
        <v>3977</v>
      </c>
      <c r="B3973" t="s">
        <v>7947</v>
      </c>
      <c r="C3973" t="s">
        <v>7914</v>
      </c>
      <c r="D3973" t="s">
        <v>7934</v>
      </c>
      <c r="E3973" s="1">
        <v>45194</v>
      </c>
      <c r="F3973" s="6">
        <v>7607.25</v>
      </c>
      <c r="G3973">
        <v>846</v>
      </c>
      <c r="H3973" t="s">
        <v>3</v>
      </c>
      <c r="I3973">
        <f>IF(shipments[[#This Row],[Boxes]]&gt;0,shipments[[#This Row],[Amount]]/shipments[[#This Row],[Boxes]],"NA")</f>
        <v>8.9920212765957448</v>
      </c>
      <c r="J3973" t="str">
        <f>IF(shipments[[#This Row],[Order_Status]] = "Delivered","Yes","No")</f>
        <v>Yes</v>
      </c>
      <c r="K3973" t="str">
        <f>TEXT(shipments[[#This Row],[Shipdate]],"MMMM")</f>
        <v>September</v>
      </c>
      <c r="L3973">
        <f>YEAR(shipments[[#This Row],[Shipdate]])</f>
        <v>2023</v>
      </c>
    </row>
    <row r="3974" spans="1:12" x14ac:dyDescent="0.3">
      <c r="A3974" t="s">
        <v>3978</v>
      </c>
      <c r="B3974" t="s">
        <v>7947</v>
      </c>
      <c r="C3974" t="s">
        <v>7915</v>
      </c>
      <c r="D3974" t="s">
        <v>7935</v>
      </c>
      <c r="E3974" s="1">
        <v>45356</v>
      </c>
      <c r="F3974" s="6">
        <v>5787</v>
      </c>
      <c r="G3974">
        <v>643</v>
      </c>
      <c r="H3974" t="s">
        <v>3</v>
      </c>
      <c r="I3974">
        <f>IF(shipments[[#This Row],[Boxes]]&gt;0,shipments[[#This Row],[Amount]]/shipments[[#This Row],[Boxes]],"NA")</f>
        <v>9</v>
      </c>
      <c r="J3974" t="str">
        <f>IF(shipments[[#This Row],[Order_Status]] = "Delivered","Yes","No")</f>
        <v>Yes</v>
      </c>
      <c r="K3974" t="str">
        <f>TEXT(shipments[[#This Row],[Shipdate]],"MMMM")</f>
        <v>March</v>
      </c>
      <c r="L3974">
        <f>YEAR(shipments[[#This Row],[Shipdate]])</f>
        <v>2024</v>
      </c>
    </row>
    <row r="3975" spans="1:12" x14ac:dyDescent="0.3">
      <c r="A3975" s="21" t="s">
        <v>3979</v>
      </c>
      <c r="B3975" s="21" t="s">
        <v>7947</v>
      </c>
      <c r="C3975" s="21" t="s">
        <v>7915</v>
      </c>
      <c r="D3975" s="21" t="s">
        <v>7934</v>
      </c>
      <c r="E3975" s="22">
        <v>45484</v>
      </c>
      <c r="F3975" s="23">
        <v>4803.75</v>
      </c>
      <c r="G3975" s="21">
        <v>961</v>
      </c>
      <c r="H3975" s="21" t="s">
        <v>9</v>
      </c>
      <c r="I3975" s="21">
        <f>IF(shipments[[#This Row],[Boxes]]&gt;0,shipments[[#This Row],[Amount]]/shipments[[#This Row],[Boxes]],"NA")</f>
        <v>4.9986992715920913</v>
      </c>
      <c r="J3975" s="21" t="str">
        <f>IF(shipments[[#This Row],[Order_Status]] = "Delivered","Yes","No")</f>
        <v>No</v>
      </c>
      <c r="K3975" s="21" t="str">
        <f>TEXT(shipments[[#This Row],[Shipdate]],"MMMM")</f>
        <v>July</v>
      </c>
      <c r="L3975" s="21">
        <f>YEAR(shipments[[#This Row],[Shipdate]])</f>
        <v>2024</v>
      </c>
    </row>
    <row r="3976" spans="1:12" x14ac:dyDescent="0.3">
      <c r="A3976" t="s">
        <v>3980</v>
      </c>
      <c r="B3976" t="s">
        <v>7947</v>
      </c>
      <c r="C3976" t="s">
        <v>7915</v>
      </c>
      <c r="D3976" t="s">
        <v>7935</v>
      </c>
      <c r="E3976" s="1">
        <v>45188</v>
      </c>
      <c r="F3976" s="6">
        <v>2596.5</v>
      </c>
      <c r="G3976">
        <v>325</v>
      </c>
      <c r="H3976" t="s">
        <v>3</v>
      </c>
      <c r="I3976">
        <f>IF(shipments[[#This Row],[Boxes]]&gt;0,shipments[[#This Row],[Amount]]/shipments[[#This Row],[Boxes]],"NA")</f>
        <v>7.9892307692307689</v>
      </c>
      <c r="J3976" t="str">
        <f>IF(shipments[[#This Row],[Order_Status]] = "Delivered","Yes","No")</f>
        <v>Yes</v>
      </c>
      <c r="K3976" t="str">
        <f>TEXT(shipments[[#This Row],[Shipdate]],"MMMM")</f>
        <v>September</v>
      </c>
      <c r="L3976">
        <f>YEAR(shipments[[#This Row],[Shipdate]])</f>
        <v>2023</v>
      </c>
    </row>
    <row r="3977" spans="1:12" x14ac:dyDescent="0.3">
      <c r="A3977" s="21" t="s">
        <v>3981</v>
      </c>
      <c r="B3977" s="21" t="s">
        <v>7947</v>
      </c>
      <c r="C3977" s="21" t="s">
        <v>7915</v>
      </c>
      <c r="D3977" s="21" t="s">
        <v>7939</v>
      </c>
      <c r="E3977" s="22">
        <v>45546</v>
      </c>
      <c r="F3977" s="23">
        <v>4567.5</v>
      </c>
      <c r="G3977" s="21">
        <v>571</v>
      </c>
      <c r="H3977" s="21" t="s">
        <v>16</v>
      </c>
      <c r="I3977" s="21">
        <f>IF(shipments[[#This Row],[Boxes]]&gt;0,shipments[[#This Row],[Amount]]/shipments[[#This Row],[Boxes]],"NA")</f>
        <v>7.999124343257443</v>
      </c>
      <c r="J3977" s="21" t="str">
        <f>IF(shipments[[#This Row],[Order_Status]] = "Delivered","Yes","No")</f>
        <v>No</v>
      </c>
      <c r="K3977" s="21" t="str">
        <f>TEXT(shipments[[#This Row],[Shipdate]],"MMMM")</f>
        <v>September</v>
      </c>
      <c r="L3977" s="21">
        <f>YEAR(shipments[[#This Row],[Shipdate]])</f>
        <v>2024</v>
      </c>
    </row>
    <row r="3978" spans="1:12" x14ac:dyDescent="0.3">
      <c r="A3978" t="s">
        <v>3982</v>
      </c>
      <c r="B3978" t="s">
        <v>7947</v>
      </c>
      <c r="C3978" t="s">
        <v>7915</v>
      </c>
      <c r="D3978" t="s">
        <v>7934</v>
      </c>
      <c r="E3978" s="1">
        <v>45260</v>
      </c>
      <c r="F3978" s="6">
        <v>4153.5</v>
      </c>
      <c r="G3978">
        <v>693</v>
      </c>
      <c r="H3978" t="s">
        <v>3</v>
      </c>
      <c r="I3978">
        <f>IF(shipments[[#This Row],[Boxes]]&gt;0,shipments[[#This Row],[Amount]]/shipments[[#This Row],[Boxes]],"NA")</f>
        <v>5.9935064935064934</v>
      </c>
      <c r="J3978" t="str">
        <f>IF(shipments[[#This Row],[Order_Status]] = "Delivered","Yes","No")</f>
        <v>Yes</v>
      </c>
      <c r="K3978" t="str">
        <f>TEXT(shipments[[#This Row],[Shipdate]],"MMMM")</f>
        <v>November</v>
      </c>
      <c r="L3978">
        <f>YEAR(shipments[[#This Row],[Shipdate]])</f>
        <v>2023</v>
      </c>
    </row>
    <row r="3979" spans="1:12" x14ac:dyDescent="0.3">
      <c r="A3979" t="s">
        <v>3983</v>
      </c>
      <c r="B3979" t="s">
        <v>7947</v>
      </c>
      <c r="C3979" t="s">
        <v>7915</v>
      </c>
      <c r="D3979" t="s">
        <v>7934</v>
      </c>
      <c r="E3979" s="1">
        <v>45343</v>
      </c>
      <c r="F3979" s="6">
        <v>13097.25</v>
      </c>
      <c r="G3979">
        <v>1456</v>
      </c>
      <c r="H3979" t="s">
        <v>3</v>
      </c>
      <c r="I3979">
        <f>IF(shipments[[#This Row],[Boxes]]&gt;0,shipments[[#This Row],[Amount]]/shipments[[#This Row],[Boxes]],"NA")</f>
        <v>8.9953640109890109</v>
      </c>
      <c r="J3979" t="str">
        <f>IF(shipments[[#This Row],[Order_Status]] = "Delivered","Yes","No")</f>
        <v>Yes</v>
      </c>
      <c r="K3979" t="str">
        <f>TEXT(shipments[[#This Row],[Shipdate]],"MMMM")</f>
        <v>February</v>
      </c>
      <c r="L3979">
        <f>YEAR(shipments[[#This Row],[Shipdate]])</f>
        <v>2024</v>
      </c>
    </row>
    <row r="3980" spans="1:12" x14ac:dyDescent="0.3">
      <c r="A3980" t="s">
        <v>3984</v>
      </c>
      <c r="B3980" t="s">
        <v>7947</v>
      </c>
      <c r="C3980" t="s">
        <v>7915</v>
      </c>
      <c r="D3980" t="s">
        <v>7936</v>
      </c>
      <c r="E3980" s="1">
        <v>45135</v>
      </c>
      <c r="F3980" s="6">
        <v>2974.5</v>
      </c>
      <c r="G3980">
        <v>372</v>
      </c>
      <c r="H3980" t="s">
        <v>3</v>
      </c>
      <c r="I3980">
        <f>IF(shipments[[#This Row],[Boxes]]&gt;0,shipments[[#This Row],[Amount]]/shipments[[#This Row],[Boxes]],"NA")</f>
        <v>7.995967741935484</v>
      </c>
      <c r="J3980" t="str">
        <f>IF(shipments[[#This Row],[Order_Status]] = "Delivered","Yes","No")</f>
        <v>Yes</v>
      </c>
      <c r="K3980" t="str">
        <f>TEXT(shipments[[#This Row],[Shipdate]],"MMMM")</f>
        <v>July</v>
      </c>
      <c r="L3980">
        <f>YEAR(shipments[[#This Row],[Shipdate]])</f>
        <v>2023</v>
      </c>
    </row>
    <row r="3981" spans="1:12" x14ac:dyDescent="0.3">
      <c r="A3981" s="21" t="s">
        <v>3985</v>
      </c>
      <c r="B3981" s="21" t="s">
        <v>7947</v>
      </c>
      <c r="C3981" s="21" t="s">
        <v>7916</v>
      </c>
      <c r="D3981" s="21" t="s">
        <v>7935</v>
      </c>
      <c r="E3981" s="22">
        <v>45547</v>
      </c>
      <c r="F3981" s="23">
        <v>2324.25</v>
      </c>
      <c r="G3981" s="21">
        <v>388</v>
      </c>
      <c r="H3981" s="21" t="s">
        <v>16</v>
      </c>
      <c r="I3981" s="21">
        <f>IF(shipments[[#This Row],[Boxes]]&gt;0,shipments[[#This Row],[Amount]]/shipments[[#This Row],[Boxes]],"NA")</f>
        <v>5.990335051546392</v>
      </c>
      <c r="J3981" s="21" t="str">
        <f>IF(shipments[[#This Row],[Order_Status]] = "Delivered","Yes","No")</f>
        <v>No</v>
      </c>
      <c r="K3981" s="21" t="str">
        <f>TEXT(shipments[[#This Row],[Shipdate]],"MMMM")</f>
        <v>September</v>
      </c>
      <c r="L3981" s="21">
        <f>YEAR(shipments[[#This Row],[Shipdate]])</f>
        <v>2024</v>
      </c>
    </row>
    <row r="3982" spans="1:12" x14ac:dyDescent="0.3">
      <c r="A3982" t="s">
        <v>3986</v>
      </c>
      <c r="B3982" t="s">
        <v>7947</v>
      </c>
      <c r="C3982" t="s">
        <v>7916</v>
      </c>
      <c r="D3982" t="s">
        <v>7939</v>
      </c>
      <c r="E3982" s="1">
        <v>45449</v>
      </c>
      <c r="F3982" s="6">
        <v>7137</v>
      </c>
      <c r="G3982">
        <v>793</v>
      </c>
      <c r="H3982" t="s">
        <v>3</v>
      </c>
      <c r="I3982">
        <f>IF(shipments[[#This Row],[Boxes]]&gt;0,shipments[[#This Row],[Amount]]/shipments[[#This Row],[Boxes]],"NA")</f>
        <v>9</v>
      </c>
      <c r="J3982" t="str">
        <f>IF(shipments[[#This Row],[Order_Status]] = "Delivered","Yes","No")</f>
        <v>Yes</v>
      </c>
      <c r="K3982" t="str">
        <f>TEXT(shipments[[#This Row],[Shipdate]],"MMMM")</f>
        <v>June</v>
      </c>
      <c r="L3982">
        <f>YEAR(shipments[[#This Row],[Shipdate]])</f>
        <v>2024</v>
      </c>
    </row>
    <row r="3983" spans="1:12" x14ac:dyDescent="0.3">
      <c r="A3983" t="s">
        <v>3987</v>
      </c>
      <c r="B3983" t="s">
        <v>7947</v>
      </c>
      <c r="C3983" t="s">
        <v>7916</v>
      </c>
      <c r="D3983" t="s">
        <v>7934</v>
      </c>
      <c r="E3983" s="1">
        <v>44942</v>
      </c>
      <c r="F3983" s="6">
        <v>1676.25</v>
      </c>
      <c r="G3983">
        <v>240</v>
      </c>
      <c r="H3983" t="s">
        <v>3</v>
      </c>
      <c r="I3983">
        <f>IF(shipments[[#This Row],[Boxes]]&gt;0,shipments[[#This Row],[Amount]]/shipments[[#This Row],[Boxes]],"NA")</f>
        <v>6.984375</v>
      </c>
      <c r="J3983" t="str">
        <f>IF(shipments[[#This Row],[Order_Status]] = "Delivered","Yes","No")</f>
        <v>Yes</v>
      </c>
      <c r="K3983" t="str">
        <f>TEXT(shipments[[#This Row],[Shipdate]],"MMMM")</f>
        <v>January</v>
      </c>
      <c r="L3983">
        <f>YEAR(shipments[[#This Row],[Shipdate]])</f>
        <v>2023</v>
      </c>
    </row>
    <row r="3984" spans="1:12" x14ac:dyDescent="0.3">
      <c r="A3984" s="21" t="s">
        <v>3988</v>
      </c>
      <c r="B3984" s="21" t="s">
        <v>7947</v>
      </c>
      <c r="C3984" s="21" t="s">
        <v>7916</v>
      </c>
      <c r="D3984" s="21" t="s">
        <v>7934</v>
      </c>
      <c r="E3984" s="22">
        <v>45559</v>
      </c>
      <c r="F3984" s="23">
        <v>7092</v>
      </c>
      <c r="G3984" s="21">
        <v>887</v>
      </c>
      <c r="H3984" s="21" t="s">
        <v>16</v>
      </c>
      <c r="I3984" s="21">
        <f>IF(shipments[[#This Row],[Boxes]]&gt;0,shipments[[#This Row],[Amount]]/shipments[[#This Row],[Boxes]],"NA")</f>
        <v>7.9954904171364145</v>
      </c>
      <c r="J3984" s="21" t="str">
        <f>IF(shipments[[#This Row],[Order_Status]] = "Delivered","Yes","No")</f>
        <v>No</v>
      </c>
      <c r="K3984" s="21" t="str">
        <f>TEXT(shipments[[#This Row],[Shipdate]],"MMMM")</f>
        <v>September</v>
      </c>
      <c r="L3984" s="21">
        <f>YEAR(shipments[[#This Row],[Shipdate]])</f>
        <v>2024</v>
      </c>
    </row>
    <row r="3985" spans="1:12" x14ac:dyDescent="0.3">
      <c r="A3985" s="21" t="s">
        <v>3989</v>
      </c>
      <c r="B3985" s="21" t="s">
        <v>7947</v>
      </c>
      <c r="C3985" s="21" t="s">
        <v>7916</v>
      </c>
      <c r="D3985" s="21" t="s">
        <v>7938</v>
      </c>
      <c r="E3985" s="22">
        <v>45485</v>
      </c>
      <c r="F3985" s="23">
        <v>1311.75</v>
      </c>
      <c r="G3985" s="21">
        <v>164</v>
      </c>
      <c r="H3985" s="21" t="s">
        <v>9</v>
      </c>
      <c r="I3985" s="21">
        <f>IF(shipments[[#This Row],[Boxes]]&gt;0,shipments[[#This Row],[Amount]]/shipments[[#This Row],[Boxes]],"NA")</f>
        <v>7.9984756097560972</v>
      </c>
      <c r="J3985" s="21" t="str">
        <f>IF(shipments[[#This Row],[Order_Status]] = "Delivered","Yes","No")</f>
        <v>No</v>
      </c>
      <c r="K3985" s="21" t="str">
        <f>TEXT(shipments[[#This Row],[Shipdate]],"MMMM")</f>
        <v>July</v>
      </c>
      <c r="L3985" s="21">
        <f>YEAR(shipments[[#This Row],[Shipdate]])</f>
        <v>2024</v>
      </c>
    </row>
    <row r="3986" spans="1:12" x14ac:dyDescent="0.3">
      <c r="A3986" s="21" t="s">
        <v>3990</v>
      </c>
      <c r="B3986" s="21" t="s">
        <v>7947</v>
      </c>
      <c r="C3986" s="21" t="s">
        <v>7916</v>
      </c>
      <c r="D3986" s="21" t="s">
        <v>7939</v>
      </c>
      <c r="E3986" s="22">
        <v>45562</v>
      </c>
      <c r="F3986" s="23">
        <v>1784.25</v>
      </c>
      <c r="G3986" s="21">
        <v>255</v>
      </c>
      <c r="H3986" s="21" t="s">
        <v>16</v>
      </c>
      <c r="I3986" s="21">
        <f>IF(shipments[[#This Row],[Boxes]]&gt;0,shipments[[#This Row],[Amount]]/shipments[[#This Row],[Boxes]],"NA")</f>
        <v>6.9970588235294118</v>
      </c>
      <c r="J3986" s="21" t="str">
        <f>IF(shipments[[#This Row],[Order_Status]] = "Delivered","Yes","No")</f>
        <v>No</v>
      </c>
      <c r="K3986" s="21" t="str">
        <f>TEXT(shipments[[#This Row],[Shipdate]],"MMMM")</f>
        <v>September</v>
      </c>
      <c r="L3986" s="21">
        <f>YEAR(shipments[[#This Row],[Shipdate]])</f>
        <v>2024</v>
      </c>
    </row>
    <row r="3987" spans="1:12" x14ac:dyDescent="0.3">
      <c r="A3987" t="s">
        <v>3991</v>
      </c>
      <c r="B3987" t="s">
        <v>7947</v>
      </c>
      <c r="C3987" t="s">
        <v>7916</v>
      </c>
      <c r="D3987" t="s">
        <v>7938</v>
      </c>
      <c r="E3987" s="1">
        <v>44987</v>
      </c>
      <c r="F3987" s="6">
        <v>1815.75</v>
      </c>
      <c r="G3987">
        <v>260</v>
      </c>
      <c r="H3987" t="s">
        <v>3</v>
      </c>
      <c r="I3987">
        <f>IF(shipments[[#This Row],[Boxes]]&gt;0,shipments[[#This Row],[Amount]]/shipments[[#This Row],[Boxes]],"NA")</f>
        <v>6.983653846153846</v>
      </c>
      <c r="J3987" t="str">
        <f>IF(shipments[[#This Row],[Order_Status]] = "Delivered","Yes","No")</f>
        <v>Yes</v>
      </c>
      <c r="K3987" t="str">
        <f>TEXT(shipments[[#This Row],[Shipdate]],"MMMM")</f>
        <v>March</v>
      </c>
      <c r="L3987">
        <f>YEAR(shipments[[#This Row],[Shipdate]])</f>
        <v>2023</v>
      </c>
    </row>
    <row r="3988" spans="1:12" x14ac:dyDescent="0.3">
      <c r="A3988" s="21" t="s">
        <v>3992</v>
      </c>
      <c r="B3988" s="21" t="s">
        <v>7947</v>
      </c>
      <c r="C3988" s="21" t="s">
        <v>7917</v>
      </c>
      <c r="D3988" s="21" t="s">
        <v>7934</v>
      </c>
      <c r="E3988" s="22">
        <v>45323</v>
      </c>
      <c r="F3988" s="23">
        <v>4151.25</v>
      </c>
      <c r="G3988" s="21">
        <v>154</v>
      </c>
      <c r="H3988" s="21" t="s">
        <v>25</v>
      </c>
      <c r="I3988" s="21">
        <f>IF(shipments[[#This Row],[Boxes]]&gt;0,shipments[[#This Row],[Amount]]/shipments[[#This Row],[Boxes]],"NA")</f>
        <v>26.956168831168831</v>
      </c>
      <c r="J3988" s="21" t="str">
        <f>IF(shipments[[#This Row],[Order_Status]] = "Delivered","Yes","No")</f>
        <v>No</v>
      </c>
      <c r="K3988" s="21" t="str">
        <f>TEXT(shipments[[#This Row],[Shipdate]],"MMMM")</f>
        <v>February</v>
      </c>
      <c r="L3988" s="21">
        <f>YEAR(shipments[[#This Row],[Shipdate]])</f>
        <v>2024</v>
      </c>
    </row>
    <row r="3989" spans="1:12" x14ac:dyDescent="0.3">
      <c r="A3989" s="21" t="s">
        <v>3993</v>
      </c>
      <c r="B3989" s="21" t="s">
        <v>7947</v>
      </c>
      <c r="C3989" s="21" t="s">
        <v>7917</v>
      </c>
      <c r="D3989" s="21" t="s">
        <v>7934</v>
      </c>
      <c r="E3989" s="22">
        <v>45492</v>
      </c>
      <c r="F3989" s="23">
        <v>967.5</v>
      </c>
      <c r="G3989" s="21">
        <v>41</v>
      </c>
      <c r="H3989" s="21" t="s">
        <v>9</v>
      </c>
      <c r="I3989" s="21">
        <f>IF(shipments[[#This Row],[Boxes]]&gt;0,shipments[[#This Row],[Amount]]/shipments[[#This Row],[Boxes]],"NA")</f>
        <v>23.597560975609756</v>
      </c>
      <c r="J3989" s="21" t="str">
        <f>IF(shipments[[#This Row],[Order_Status]] = "Delivered","Yes","No")</f>
        <v>No</v>
      </c>
      <c r="K3989" s="21" t="str">
        <f>TEXT(shipments[[#This Row],[Shipdate]],"MMMM")</f>
        <v>July</v>
      </c>
      <c r="L3989" s="21">
        <f>YEAR(shipments[[#This Row],[Shipdate]])</f>
        <v>2024</v>
      </c>
    </row>
    <row r="3990" spans="1:12" x14ac:dyDescent="0.3">
      <c r="A3990" t="s">
        <v>3994</v>
      </c>
      <c r="B3990" t="s">
        <v>7947</v>
      </c>
      <c r="C3990" t="s">
        <v>7918</v>
      </c>
      <c r="D3990" t="s">
        <v>7935</v>
      </c>
      <c r="E3990" s="1">
        <v>45310</v>
      </c>
      <c r="F3990" s="6">
        <v>5420.25</v>
      </c>
      <c r="G3990">
        <v>194</v>
      </c>
      <c r="H3990" t="s">
        <v>3</v>
      </c>
      <c r="I3990">
        <f>IF(shipments[[#This Row],[Boxes]]&gt;0,shipments[[#This Row],[Amount]]/shipments[[#This Row],[Boxes]],"NA")</f>
        <v>27.939432989690722</v>
      </c>
      <c r="J3990" t="str">
        <f>IF(shipments[[#This Row],[Order_Status]] = "Delivered","Yes","No")</f>
        <v>Yes</v>
      </c>
      <c r="K3990" t="str">
        <f>TEXT(shipments[[#This Row],[Shipdate]],"MMMM")</f>
        <v>January</v>
      </c>
      <c r="L3990">
        <f>YEAR(shipments[[#This Row],[Shipdate]])</f>
        <v>2024</v>
      </c>
    </row>
    <row r="3991" spans="1:12" x14ac:dyDescent="0.3">
      <c r="A3991" t="s">
        <v>3995</v>
      </c>
      <c r="B3991" t="s">
        <v>7947</v>
      </c>
      <c r="C3991" t="s">
        <v>7918</v>
      </c>
      <c r="D3991" t="s">
        <v>7937</v>
      </c>
      <c r="E3991" s="1">
        <v>45152</v>
      </c>
      <c r="F3991" s="6">
        <v>4500</v>
      </c>
      <c r="G3991">
        <v>174</v>
      </c>
      <c r="H3991" t="s">
        <v>3</v>
      </c>
      <c r="I3991">
        <f>IF(shipments[[#This Row],[Boxes]]&gt;0,shipments[[#This Row],[Amount]]/shipments[[#This Row],[Boxes]],"NA")</f>
        <v>25.862068965517242</v>
      </c>
      <c r="J3991" t="str">
        <f>IF(shipments[[#This Row],[Order_Status]] = "Delivered","Yes","No")</f>
        <v>Yes</v>
      </c>
      <c r="K3991" t="str">
        <f>TEXT(shipments[[#This Row],[Shipdate]],"MMMM")</f>
        <v>August</v>
      </c>
      <c r="L3991">
        <f>YEAR(shipments[[#This Row],[Shipdate]])</f>
        <v>2023</v>
      </c>
    </row>
    <row r="3992" spans="1:12" x14ac:dyDescent="0.3">
      <c r="A3992" s="21" t="s">
        <v>3996</v>
      </c>
      <c r="B3992" s="21" t="s">
        <v>7947</v>
      </c>
      <c r="C3992" s="21" t="s">
        <v>7919</v>
      </c>
      <c r="D3992" s="21" t="s">
        <v>7934</v>
      </c>
      <c r="E3992" s="22">
        <v>45492</v>
      </c>
      <c r="F3992" s="23">
        <v>3789</v>
      </c>
      <c r="G3992" s="21">
        <v>200</v>
      </c>
      <c r="H3992" s="21" t="s">
        <v>9</v>
      </c>
      <c r="I3992" s="21">
        <f>IF(shipments[[#This Row],[Boxes]]&gt;0,shipments[[#This Row],[Amount]]/shipments[[#This Row],[Boxes]],"NA")</f>
        <v>18.945</v>
      </c>
      <c r="J3992" s="21" t="str">
        <f>IF(shipments[[#This Row],[Order_Status]] = "Delivered","Yes","No")</f>
        <v>No</v>
      </c>
      <c r="K3992" s="21" t="str">
        <f>TEXT(shipments[[#This Row],[Shipdate]],"MMMM")</f>
        <v>July</v>
      </c>
      <c r="L3992" s="21">
        <f>YEAR(shipments[[#This Row],[Shipdate]])</f>
        <v>2024</v>
      </c>
    </row>
    <row r="3993" spans="1:12" x14ac:dyDescent="0.3">
      <c r="A3993" t="s">
        <v>3997</v>
      </c>
      <c r="B3993" t="s">
        <v>7947</v>
      </c>
      <c r="C3993" t="s">
        <v>7919</v>
      </c>
      <c r="D3993" t="s">
        <v>7934</v>
      </c>
      <c r="E3993" s="1">
        <v>45197</v>
      </c>
      <c r="F3993" s="6">
        <v>13232.25</v>
      </c>
      <c r="G3993">
        <v>631</v>
      </c>
      <c r="H3993" t="s">
        <v>3</v>
      </c>
      <c r="I3993">
        <f>IF(shipments[[#This Row],[Boxes]]&gt;0,shipments[[#This Row],[Amount]]/shipments[[#This Row],[Boxes]],"NA")</f>
        <v>20.9702852614897</v>
      </c>
      <c r="J3993" t="str">
        <f>IF(shipments[[#This Row],[Order_Status]] = "Delivered","Yes","No")</f>
        <v>Yes</v>
      </c>
      <c r="K3993" t="str">
        <f>TEXT(shipments[[#This Row],[Shipdate]],"MMMM")</f>
        <v>September</v>
      </c>
      <c r="L3993">
        <f>YEAR(shipments[[#This Row],[Shipdate]])</f>
        <v>2023</v>
      </c>
    </row>
    <row r="3994" spans="1:12" x14ac:dyDescent="0.3">
      <c r="A3994" t="s">
        <v>3998</v>
      </c>
      <c r="B3994" t="s">
        <v>7947</v>
      </c>
      <c r="C3994" t="s">
        <v>7919</v>
      </c>
      <c r="D3994" t="s">
        <v>7935</v>
      </c>
      <c r="E3994" s="1">
        <v>45288</v>
      </c>
      <c r="F3994" s="6">
        <v>8311.5</v>
      </c>
      <c r="G3994">
        <v>396</v>
      </c>
      <c r="H3994" t="s">
        <v>3</v>
      </c>
      <c r="I3994">
        <f>IF(shipments[[#This Row],[Boxes]]&gt;0,shipments[[#This Row],[Amount]]/shipments[[#This Row],[Boxes]],"NA")</f>
        <v>20.988636363636363</v>
      </c>
      <c r="J3994" t="str">
        <f>IF(shipments[[#This Row],[Order_Status]] = "Delivered","Yes","No")</f>
        <v>Yes</v>
      </c>
      <c r="K3994" t="str">
        <f>TEXT(shipments[[#This Row],[Shipdate]],"MMMM")</f>
        <v>December</v>
      </c>
      <c r="L3994">
        <f>YEAR(shipments[[#This Row],[Shipdate]])</f>
        <v>2023</v>
      </c>
    </row>
    <row r="3995" spans="1:12" x14ac:dyDescent="0.3">
      <c r="A3995" s="21" t="s">
        <v>3999</v>
      </c>
      <c r="B3995" s="21" t="s">
        <v>7947</v>
      </c>
      <c r="C3995" s="21" t="s">
        <v>7919</v>
      </c>
      <c r="D3995" s="21" t="s">
        <v>7935</v>
      </c>
      <c r="E3995" s="22">
        <v>45483</v>
      </c>
      <c r="F3995" s="23">
        <v>17448.75</v>
      </c>
      <c r="G3995" s="21">
        <v>831</v>
      </c>
      <c r="H3995" s="21" t="s">
        <v>9</v>
      </c>
      <c r="I3995" s="21">
        <f>IF(shipments[[#This Row],[Boxes]]&gt;0,shipments[[#This Row],[Amount]]/shipments[[#This Row],[Boxes]],"NA")</f>
        <v>20.997292418772563</v>
      </c>
      <c r="J3995" s="21" t="str">
        <f>IF(shipments[[#This Row],[Order_Status]] = "Delivered","Yes","No")</f>
        <v>No</v>
      </c>
      <c r="K3995" s="21" t="str">
        <f>TEXT(shipments[[#This Row],[Shipdate]],"MMMM")</f>
        <v>July</v>
      </c>
      <c r="L3995" s="21">
        <f>YEAR(shipments[[#This Row],[Shipdate]])</f>
        <v>2024</v>
      </c>
    </row>
    <row r="3996" spans="1:12" x14ac:dyDescent="0.3">
      <c r="A3996" t="s">
        <v>4000</v>
      </c>
      <c r="B3996" t="s">
        <v>7947</v>
      </c>
      <c r="C3996" t="s">
        <v>7920</v>
      </c>
      <c r="D3996" t="s">
        <v>7934</v>
      </c>
      <c r="E3996" s="1">
        <v>45082</v>
      </c>
      <c r="F3996" s="6">
        <v>9184.5</v>
      </c>
      <c r="G3996">
        <v>484</v>
      </c>
      <c r="H3996" t="s">
        <v>3</v>
      </c>
      <c r="I3996">
        <f>IF(shipments[[#This Row],[Boxes]]&gt;0,shipments[[#This Row],[Amount]]/shipments[[#This Row],[Boxes]],"NA")</f>
        <v>18.976239669421489</v>
      </c>
      <c r="J3996" t="str">
        <f>IF(shipments[[#This Row],[Order_Status]] = "Delivered","Yes","No")</f>
        <v>Yes</v>
      </c>
      <c r="K3996" t="str">
        <f>TEXT(shipments[[#This Row],[Shipdate]],"MMMM")</f>
        <v>June</v>
      </c>
      <c r="L3996">
        <f>YEAR(shipments[[#This Row],[Shipdate]])</f>
        <v>2023</v>
      </c>
    </row>
    <row r="3997" spans="1:12" x14ac:dyDescent="0.3">
      <c r="A3997" t="s">
        <v>4001</v>
      </c>
      <c r="B3997" t="s">
        <v>7947</v>
      </c>
      <c r="C3997" t="s">
        <v>7921</v>
      </c>
      <c r="D3997" t="s">
        <v>7934</v>
      </c>
      <c r="E3997" s="1">
        <v>45469</v>
      </c>
      <c r="F3997" s="6">
        <v>2153.25</v>
      </c>
      <c r="G3997">
        <v>135</v>
      </c>
      <c r="H3997" t="s">
        <v>3</v>
      </c>
      <c r="I3997">
        <f>IF(shipments[[#This Row],[Boxes]]&gt;0,shipments[[#This Row],[Amount]]/shipments[[#This Row],[Boxes]],"NA")</f>
        <v>15.95</v>
      </c>
      <c r="J3997" t="str">
        <f>IF(shipments[[#This Row],[Order_Status]] = "Delivered","Yes","No")</f>
        <v>Yes</v>
      </c>
      <c r="K3997" t="str">
        <f>TEXT(shipments[[#This Row],[Shipdate]],"MMMM")</f>
        <v>June</v>
      </c>
      <c r="L3997">
        <f>YEAR(shipments[[#This Row],[Shipdate]])</f>
        <v>2024</v>
      </c>
    </row>
    <row r="3998" spans="1:12" x14ac:dyDescent="0.3">
      <c r="A3998" t="s">
        <v>4002</v>
      </c>
      <c r="B3998" t="s">
        <v>7947</v>
      </c>
      <c r="C3998" t="s">
        <v>7921</v>
      </c>
      <c r="D3998" t="s">
        <v>7937</v>
      </c>
      <c r="E3998" s="1">
        <v>45295</v>
      </c>
      <c r="F3998" s="6">
        <v>7272</v>
      </c>
      <c r="G3998">
        <v>455</v>
      </c>
      <c r="H3998" t="s">
        <v>3</v>
      </c>
      <c r="I3998">
        <f>IF(shipments[[#This Row],[Boxes]]&gt;0,shipments[[#This Row],[Amount]]/shipments[[#This Row],[Boxes]],"NA")</f>
        <v>15.982417582417582</v>
      </c>
      <c r="J3998" t="str">
        <f>IF(shipments[[#This Row],[Order_Status]] = "Delivered","Yes","No")</f>
        <v>Yes</v>
      </c>
      <c r="K3998" t="str">
        <f>TEXT(shipments[[#This Row],[Shipdate]],"MMMM")</f>
        <v>January</v>
      </c>
      <c r="L3998">
        <f>YEAR(shipments[[#This Row],[Shipdate]])</f>
        <v>2024</v>
      </c>
    </row>
    <row r="3999" spans="1:12" x14ac:dyDescent="0.3">
      <c r="A3999" t="s">
        <v>4003</v>
      </c>
      <c r="B3999" t="s">
        <v>7947</v>
      </c>
      <c r="C3999" t="s">
        <v>7921</v>
      </c>
      <c r="D3999" t="s">
        <v>7935</v>
      </c>
      <c r="E3999" s="1">
        <v>45306</v>
      </c>
      <c r="F3999" s="6">
        <v>1928.25</v>
      </c>
      <c r="G3999">
        <v>161</v>
      </c>
      <c r="H3999" t="s">
        <v>3</v>
      </c>
      <c r="I3999">
        <f>IF(shipments[[#This Row],[Boxes]]&gt;0,shipments[[#This Row],[Amount]]/shipments[[#This Row],[Boxes]],"NA")</f>
        <v>11.976708074534162</v>
      </c>
      <c r="J3999" t="str">
        <f>IF(shipments[[#This Row],[Order_Status]] = "Delivered","Yes","No")</f>
        <v>Yes</v>
      </c>
      <c r="K3999" t="str">
        <f>TEXT(shipments[[#This Row],[Shipdate]],"MMMM")</f>
        <v>January</v>
      </c>
      <c r="L3999">
        <f>YEAR(shipments[[#This Row],[Shipdate]])</f>
        <v>2024</v>
      </c>
    </row>
    <row r="4000" spans="1:12" x14ac:dyDescent="0.3">
      <c r="A4000" t="s">
        <v>4004</v>
      </c>
      <c r="B4000" t="s">
        <v>7947</v>
      </c>
      <c r="C4000" t="s">
        <v>7921</v>
      </c>
      <c r="D4000" t="s">
        <v>7939</v>
      </c>
      <c r="E4000" s="1">
        <v>45442</v>
      </c>
      <c r="F4000" s="6">
        <v>1964.25</v>
      </c>
      <c r="G4000">
        <v>152</v>
      </c>
      <c r="H4000" t="s">
        <v>3</v>
      </c>
      <c r="I4000">
        <f>IF(shipments[[#This Row],[Boxes]]&gt;0,shipments[[#This Row],[Amount]]/shipments[[#This Row],[Boxes]],"NA")</f>
        <v>12.922697368421053</v>
      </c>
      <c r="J4000" t="str">
        <f>IF(shipments[[#This Row],[Order_Status]] = "Delivered","Yes","No")</f>
        <v>Yes</v>
      </c>
      <c r="K4000" t="str">
        <f>TEXT(shipments[[#This Row],[Shipdate]],"MMMM")</f>
        <v>May</v>
      </c>
      <c r="L4000">
        <f>YEAR(shipments[[#This Row],[Shipdate]])</f>
        <v>2024</v>
      </c>
    </row>
    <row r="4001" spans="1:12" x14ac:dyDescent="0.3">
      <c r="A4001" t="s">
        <v>4005</v>
      </c>
      <c r="B4001" t="s">
        <v>7947</v>
      </c>
      <c r="C4001" t="s">
        <v>7921</v>
      </c>
      <c r="D4001" t="s">
        <v>7939</v>
      </c>
      <c r="E4001" s="1">
        <v>44930</v>
      </c>
      <c r="F4001" s="6">
        <v>11641.5</v>
      </c>
      <c r="G4001">
        <v>777</v>
      </c>
      <c r="H4001" t="s">
        <v>3</v>
      </c>
      <c r="I4001">
        <f>IF(shipments[[#This Row],[Boxes]]&gt;0,shipments[[#This Row],[Amount]]/shipments[[#This Row],[Boxes]],"NA")</f>
        <v>14.982625482625483</v>
      </c>
      <c r="J4001" t="str">
        <f>IF(shipments[[#This Row],[Order_Status]] = "Delivered","Yes","No")</f>
        <v>Yes</v>
      </c>
      <c r="K4001" t="str">
        <f>TEXT(shipments[[#This Row],[Shipdate]],"MMMM")</f>
        <v>January</v>
      </c>
      <c r="L4001">
        <f>YEAR(shipments[[#This Row],[Shipdate]])</f>
        <v>2023</v>
      </c>
    </row>
    <row r="4002" spans="1:12" x14ac:dyDescent="0.3">
      <c r="A4002" t="s">
        <v>4006</v>
      </c>
      <c r="B4002" t="s">
        <v>7947</v>
      </c>
      <c r="C4002" t="s">
        <v>7921</v>
      </c>
      <c r="D4002" t="s">
        <v>7939</v>
      </c>
      <c r="E4002" s="1">
        <v>45162</v>
      </c>
      <c r="F4002" s="6">
        <v>5548.5</v>
      </c>
      <c r="G4002">
        <v>463</v>
      </c>
      <c r="H4002" t="s">
        <v>3</v>
      </c>
      <c r="I4002">
        <f>IF(shipments[[#This Row],[Boxes]]&gt;0,shipments[[#This Row],[Amount]]/shipments[[#This Row],[Boxes]],"NA")</f>
        <v>11.983801295896328</v>
      </c>
      <c r="J4002" t="str">
        <f>IF(shipments[[#This Row],[Order_Status]] = "Delivered","Yes","No")</f>
        <v>Yes</v>
      </c>
      <c r="K4002" t="str">
        <f>TEXT(shipments[[#This Row],[Shipdate]],"MMMM")</f>
        <v>August</v>
      </c>
      <c r="L4002">
        <f>YEAR(shipments[[#This Row],[Shipdate]])</f>
        <v>2023</v>
      </c>
    </row>
    <row r="4003" spans="1:12" x14ac:dyDescent="0.3">
      <c r="A4003" t="s">
        <v>4007</v>
      </c>
      <c r="B4003" t="s">
        <v>7947</v>
      </c>
      <c r="C4003" t="s">
        <v>7921</v>
      </c>
      <c r="D4003" t="s">
        <v>7937</v>
      </c>
      <c r="E4003" s="1">
        <v>45166</v>
      </c>
      <c r="F4003" s="6">
        <v>168.75</v>
      </c>
      <c r="G4003">
        <v>13</v>
      </c>
      <c r="H4003" t="s">
        <v>3</v>
      </c>
      <c r="I4003">
        <f>IF(shipments[[#This Row],[Boxes]]&gt;0,shipments[[#This Row],[Amount]]/shipments[[#This Row],[Boxes]],"NA")</f>
        <v>12.98076923076923</v>
      </c>
      <c r="J4003" t="str">
        <f>IF(shipments[[#This Row],[Order_Status]] = "Delivered","Yes","No")</f>
        <v>Yes</v>
      </c>
      <c r="K4003" t="str">
        <f>TEXT(shipments[[#This Row],[Shipdate]],"MMMM")</f>
        <v>August</v>
      </c>
      <c r="L4003">
        <f>YEAR(shipments[[#This Row],[Shipdate]])</f>
        <v>2023</v>
      </c>
    </row>
    <row r="4004" spans="1:12" x14ac:dyDescent="0.3">
      <c r="A4004" t="s">
        <v>4008</v>
      </c>
      <c r="B4004" t="s">
        <v>7947</v>
      </c>
      <c r="C4004" t="s">
        <v>7921</v>
      </c>
      <c r="D4004" t="s">
        <v>7939</v>
      </c>
      <c r="E4004" s="1">
        <v>45342</v>
      </c>
      <c r="F4004" s="6">
        <v>9859.5</v>
      </c>
      <c r="G4004">
        <v>617</v>
      </c>
      <c r="H4004" t="s">
        <v>3</v>
      </c>
      <c r="I4004">
        <f>IF(shipments[[#This Row],[Boxes]]&gt;0,shipments[[#This Row],[Amount]]/shipments[[#This Row],[Boxes]],"NA")</f>
        <v>15.979740680713128</v>
      </c>
      <c r="J4004" t="str">
        <f>IF(shipments[[#This Row],[Order_Status]] = "Delivered","Yes","No")</f>
        <v>Yes</v>
      </c>
      <c r="K4004" t="str">
        <f>TEXT(shipments[[#This Row],[Shipdate]],"MMMM")</f>
        <v>February</v>
      </c>
      <c r="L4004">
        <f>YEAR(shipments[[#This Row],[Shipdate]])</f>
        <v>2024</v>
      </c>
    </row>
    <row r="4005" spans="1:12" x14ac:dyDescent="0.3">
      <c r="A4005" t="s">
        <v>4009</v>
      </c>
      <c r="B4005" t="s">
        <v>7947</v>
      </c>
      <c r="C4005" t="s">
        <v>7923</v>
      </c>
      <c r="D4005" t="s">
        <v>7935</v>
      </c>
      <c r="E4005" s="1">
        <v>45240</v>
      </c>
      <c r="F4005" s="6">
        <v>1768.5</v>
      </c>
      <c r="G4005">
        <v>137</v>
      </c>
      <c r="H4005" t="s">
        <v>3</v>
      </c>
      <c r="I4005">
        <f>IF(shipments[[#This Row],[Boxes]]&gt;0,shipments[[#This Row],[Amount]]/shipments[[#This Row],[Boxes]],"NA")</f>
        <v>12.908759124087592</v>
      </c>
      <c r="J4005" t="str">
        <f>IF(shipments[[#This Row],[Order_Status]] = "Delivered","Yes","No")</f>
        <v>Yes</v>
      </c>
      <c r="K4005" t="str">
        <f>TEXT(shipments[[#This Row],[Shipdate]],"MMMM")</f>
        <v>November</v>
      </c>
      <c r="L4005">
        <f>YEAR(shipments[[#This Row],[Shipdate]])</f>
        <v>2023</v>
      </c>
    </row>
    <row r="4006" spans="1:12" x14ac:dyDescent="0.3">
      <c r="A4006" t="s">
        <v>4010</v>
      </c>
      <c r="B4006" t="s">
        <v>7947</v>
      </c>
      <c r="C4006" t="s">
        <v>7923</v>
      </c>
      <c r="D4006" t="s">
        <v>7938</v>
      </c>
      <c r="E4006" s="1">
        <v>45106</v>
      </c>
      <c r="F4006" s="6">
        <v>13900.5</v>
      </c>
      <c r="G4006">
        <v>869</v>
      </c>
      <c r="H4006" t="s">
        <v>3</v>
      </c>
      <c r="I4006">
        <f>IF(shipments[[#This Row],[Boxes]]&gt;0,shipments[[#This Row],[Amount]]/shipments[[#This Row],[Boxes]],"NA")</f>
        <v>15.995972382048331</v>
      </c>
      <c r="J4006" t="str">
        <f>IF(shipments[[#This Row],[Order_Status]] = "Delivered","Yes","No")</f>
        <v>Yes</v>
      </c>
      <c r="K4006" t="str">
        <f>TEXT(shipments[[#This Row],[Shipdate]],"MMMM")</f>
        <v>June</v>
      </c>
      <c r="L4006">
        <f>YEAR(shipments[[#This Row],[Shipdate]])</f>
        <v>2023</v>
      </c>
    </row>
    <row r="4007" spans="1:12" x14ac:dyDescent="0.3">
      <c r="A4007" s="21" t="s">
        <v>4011</v>
      </c>
      <c r="B4007" s="21" t="s">
        <v>7947</v>
      </c>
      <c r="C4007" s="21" t="s">
        <v>7923</v>
      </c>
      <c r="D4007" s="21" t="s">
        <v>7937</v>
      </c>
      <c r="E4007" s="22">
        <v>45502</v>
      </c>
      <c r="F4007" s="23">
        <v>5256</v>
      </c>
      <c r="G4007" s="21">
        <v>310</v>
      </c>
      <c r="H4007" s="21" t="s">
        <v>9</v>
      </c>
      <c r="I4007" s="21">
        <f>IF(shipments[[#This Row],[Boxes]]&gt;0,shipments[[#This Row],[Amount]]/shipments[[#This Row],[Boxes]],"NA")</f>
        <v>16.954838709677418</v>
      </c>
      <c r="J4007" s="21" t="str">
        <f>IF(shipments[[#This Row],[Order_Status]] = "Delivered","Yes","No")</f>
        <v>No</v>
      </c>
      <c r="K4007" s="21" t="str">
        <f>TEXT(shipments[[#This Row],[Shipdate]],"MMMM")</f>
        <v>July</v>
      </c>
      <c r="L4007" s="21">
        <f>YEAR(shipments[[#This Row],[Shipdate]])</f>
        <v>2024</v>
      </c>
    </row>
    <row r="4008" spans="1:12" x14ac:dyDescent="0.3">
      <c r="A4008" t="s">
        <v>4012</v>
      </c>
      <c r="B4008" t="s">
        <v>7947</v>
      </c>
      <c r="C4008" t="s">
        <v>7924</v>
      </c>
      <c r="D4008" t="s">
        <v>7934</v>
      </c>
      <c r="E4008" s="1">
        <v>45301</v>
      </c>
      <c r="F4008" s="6">
        <v>6745.5</v>
      </c>
      <c r="G4008">
        <v>675</v>
      </c>
      <c r="H4008" t="s">
        <v>3</v>
      </c>
      <c r="I4008">
        <f>IF(shipments[[#This Row],[Boxes]]&gt;0,shipments[[#This Row],[Amount]]/shipments[[#This Row],[Boxes]],"NA")</f>
        <v>9.9933333333333341</v>
      </c>
      <c r="J4008" t="str">
        <f>IF(shipments[[#This Row],[Order_Status]] = "Delivered","Yes","No")</f>
        <v>Yes</v>
      </c>
      <c r="K4008" t="str">
        <f>TEXT(shipments[[#This Row],[Shipdate]],"MMMM")</f>
        <v>January</v>
      </c>
      <c r="L4008">
        <f>YEAR(shipments[[#This Row],[Shipdate]])</f>
        <v>2024</v>
      </c>
    </row>
    <row r="4009" spans="1:12" x14ac:dyDescent="0.3">
      <c r="A4009" t="s">
        <v>4013</v>
      </c>
      <c r="B4009" t="s">
        <v>7947</v>
      </c>
      <c r="C4009" t="s">
        <v>7924</v>
      </c>
      <c r="D4009" t="s">
        <v>7938</v>
      </c>
      <c r="E4009" s="1">
        <v>45243</v>
      </c>
      <c r="F4009" s="6">
        <v>4866.75</v>
      </c>
      <c r="G4009">
        <v>696</v>
      </c>
      <c r="H4009" t="s">
        <v>3</v>
      </c>
      <c r="I4009">
        <f>IF(shipments[[#This Row],[Boxes]]&gt;0,shipments[[#This Row],[Amount]]/shipments[[#This Row],[Boxes]],"NA")</f>
        <v>6.9924568965517242</v>
      </c>
      <c r="J4009" t="str">
        <f>IF(shipments[[#This Row],[Order_Status]] = "Delivered","Yes","No")</f>
        <v>Yes</v>
      </c>
      <c r="K4009" t="str">
        <f>TEXT(shipments[[#This Row],[Shipdate]],"MMMM")</f>
        <v>November</v>
      </c>
      <c r="L4009">
        <f>YEAR(shipments[[#This Row],[Shipdate]])</f>
        <v>2023</v>
      </c>
    </row>
    <row r="4010" spans="1:12" x14ac:dyDescent="0.3">
      <c r="A4010" t="s">
        <v>4014</v>
      </c>
      <c r="B4010" t="s">
        <v>7947</v>
      </c>
      <c r="C4010" t="s">
        <v>7924</v>
      </c>
      <c r="D4010" t="s">
        <v>7938</v>
      </c>
      <c r="E4010" s="1">
        <v>45349</v>
      </c>
      <c r="F4010" s="6">
        <v>2783.25</v>
      </c>
      <c r="G4010">
        <v>398</v>
      </c>
      <c r="H4010" t="s">
        <v>3</v>
      </c>
      <c r="I4010">
        <f>IF(shipments[[#This Row],[Boxes]]&gt;0,shipments[[#This Row],[Amount]]/shipments[[#This Row],[Boxes]],"NA")</f>
        <v>6.9930904522613062</v>
      </c>
      <c r="J4010" t="str">
        <f>IF(shipments[[#This Row],[Order_Status]] = "Delivered","Yes","No")</f>
        <v>Yes</v>
      </c>
      <c r="K4010" t="str">
        <f>TEXT(shipments[[#This Row],[Shipdate]],"MMMM")</f>
        <v>February</v>
      </c>
      <c r="L4010">
        <f>YEAR(shipments[[#This Row],[Shipdate]])</f>
        <v>2024</v>
      </c>
    </row>
    <row r="4011" spans="1:12" x14ac:dyDescent="0.3">
      <c r="A4011" t="s">
        <v>4015</v>
      </c>
      <c r="B4011" t="s">
        <v>7947</v>
      </c>
      <c r="C4011" t="s">
        <v>7924</v>
      </c>
      <c r="D4011" t="s">
        <v>7935</v>
      </c>
      <c r="E4011" s="1">
        <v>45316</v>
      </c>
      <c r="F4011" s="6">
        <v>4113</v>
      </c>
      <c r="G4011">
        <v>515</v>
      </c>
      <c r="H4011" t="s">
        <v>3</v>
      </c>
      <c r="I4011">
        <f>IF(shipments[[#This Row],[Boxes]]&gt;0,shipments[[#This Row],[Amount]]/shipments[[#This Row],[Boxes]],"NA")</f>
        <v>7.9864077669902915</v>
      </c>
      <c r="J4011" t="str">
        <f>IF(shipments[[#This Row],[Order_Status]] = "Delivered","Yes","No")</f>
        <v>Yes</v>
      </c>
      <c r="K4011" t="str">
        <f>TEXT(shipments[[#This Row],[Shipdate]],"MMMM")</f>
        <v>January</v>
      </c>
      <c r="L4011">
        <f>YEAR(shipments[[#This Row],[Shipdate]])</f>
        <v>2024</v>
      </c>
    </row>
    <row r="4012" spans="1:12" x14ac:dyDescent="0.3">
      <c r="A4012" t="s">
        <v>4016</v>
      </c>
      <c r="B4012" t="s">
        <v>7947</v>
      </c>
      <c r="C4012" t="s">
        <v>7924</v>
      </c>
      <c r="D4012" t="s">
        <v>7938</v>
      </c>
      <c r="E4012" s="1">
        <v>45468</v>
      </c>
      <c r="F4012" s="6">
        <v>4628.25</v>
      </c>
      <c r="G4012">
        <v>662</v>
      </c>
      <c r="H4012" t="s">
        <v>3</v>
      </c>
      <c r="I4012">
        <f>IF(shipments[[#This Row],[Boxes]]&gt;0,shipments[[#This Row],[Amount]]/shipments[[#This Row],[Boxes]],"NA")</f>
        <v>6.9913141993957701</v>
      </c>
      <c r="J4012" t="str">
        <f>IF(shipments[[#This Row],[Order_Status]] = "Delivered","Yes","No")</f>
        <v>Yes</v>
      </c>
      <c r="K4012" t="str">
        <f>TEXT(shipments[[#This Row],[Shipdate]],"MMMM")</f>
        <v>June</v>
      </c>
      <c r="L4012">
        <f>YEAR(shipments[[#This Row],[Shipdate]])</f>
        <v>2024</v>
      </c>
    </row>
    <row r="4013" spans="1:12" x14ac:dyDescent="0.3">
      <c r="A4013" t="s">
        <v>4017</v>
      </c>
      <c r="B4013" t="s">
        <v>7947</v>
      </c>
      <c r="C4013" t="s">
        <v>7925</v>
      </c>
      <c r="D4013" t="s">
        <v>7935</v>
      </c>
      <c r="E4013" s="1">
        <v>44977</v>
      </c>
      <c r="F4013" s="6">
        <v>1899</v>
      </c>
      <c r="G4013">
        <v>136</v>
      </c>
      <c r="H4013" t="s">
        <v>3</v>
      </c>
      <c r="I4013">
        <f>IF(shipments[[#This Row],[Boxes]]&gt;0,shipments[[#This Row],[Amount]]/shipments[[#This Row],[Boxes]],"NA")</f>
        <v>13.963235294117647</v>
      </c>
      <c r="J4013" t="str">
        <f>IF(shipments[[#This Row],[Order_Status]] = "Delivered","Yes","No")</f>
        <v>Yes</v>
      </c>
      <c r="K4013" t="str">
        <f>TEXT(shipments[[#This Row],[Shipdate]],"MMMM")</f>
        <v>February</v>
      </c>
      <c r="L4013">
        <f>YEAR(shipments[[#This Row],[Shipdate]])</f>
        <v>2023</v>
      </c>
    </row>
    <row r="4014" spans="1:12" x14ac:dyDescent="0.3">
      <c r="A4014" t="s">
        <v>4018</v>
      </c>
      <c r="B4014" t="s">
        <v>7947</v>
      </c>
      <c r="C4014" t="s">
        <v>7925</v>
      </c>
      <c r="D4014" t="s">
        <v>7935</v>
      </c>
      <c r="E4014" s="1">
        <v>44972</v>
      </c>
      <c r="F4014" s="6">
        <v>5807.25</v>
      </c>
      <c r="G4014">
        <v>342</v>
      </c>
      <c r="H4014" t="s">
        <v>3</v>
      </c>
      <c r="I4014">
        <f>IF(shipments[[#This Row],[Boxes]]&gt;0,shipments[[#This Row],[Amount]]/shipments[[#This Row],[Boxes]],"NA")</f>
        <v>16.980263157894736</v>
      </c>
      <c r="J4014" t="str">
        <f>IF(shipments[[#This Row],[Order_Status]] = "Delivered","Yes","No")</f>
        <v>Yes</v>
      </c>
      <c r="K4014" t="str">
        <f>TEXT(shipments[[#This Row],[Shipdate]],"MMMM")</f>
        <v>February</v>
      </c>
      <c r="L4014">
        <f>YEAR(shipments[[#This Row],[Shipdate]])</f>
        <v>2023</v>
      </c>
    </row>
    <row r="4015" spans="1:12" x14ac:dyDescent="0.3">
      <c r="A4015" t="s">
        <v>4019</v>
      </c>
      <c r="B4015" t="s">
        <v>7947</v>
      </c>
      <c r="C4015" t="s">
        <v>7925</v>
      </c>
      <c r="D4015" t="s">
        <v>7934</v>
      </c>
      <c r="E4015" s="1">
        <v>45370</v>
      </c>
      <c r="F4015" s="6">
        <v>8723.25</v>
      </c>
      <c r="G4015">
        <v>514</v>
      </c>
      <c r="H4015" t="s">
        <v>3</v>
      </c>
      <c r="I4015">
        <f>IF(shipments[[#This Row],[Boxes]]&gt;0,shipments[[#This Row],[Amount]]/shipments[[#This Row],[Boxes]],"NA")</f>
        <v>16.971303501945524</v>
      </c>
      <c r="J4015" t="str">
        <f>IF(shipments[[#This Row],[Order_Status]] = "Delivered","Yes","No")</f>
        <v>Yes</v>
      </c>
      <c r="K4015" t="str">
        <f>TEXT(shipments[[#This Row],[Shipdate]],"MMMM")</f>
        <v>March</v>
      </c>
      <c r="L4015">
        <f>YEAR(shipments[[#This Row],[Shipdate]])</f>
        <v>2024</v>
      </c>
    </row>
    <row r="4016" spans="1:12" x14ac:dyDescent="0.3">
      <c r="A4016" s="21" t="s">
        <v>4020</v>
      </c>
      <c r="B4016" s="21" t="s">
        <v>7947</v>
      </c>
      <c r="C4016" s="21" t="s">
        <v>7926</v>
      </c>
      <c r="D4016" s="21" t="s">
        <v>7935</v>
      </c>
      <c r="E4016" s="22">
        <v>45502</v>
      </c>
      <c r="F4016" s="23">
        <v>6212.25</v>
      </c>
      <c r="G4016" s="21">
        <v>327</v>
      </c>
      <c r="H4016" s="21" t="s">
        <v>9</v>
      </c>
      <c r="I4016" s="21">
        <f>IF(shipments[[#This Row],[Boxes]]&gt;0,shipments[[#This Row],[Amount]]/shipments[[#This Row],[Boxes]],"NA")</f>
        <v>18.99770642201835</v>
      </c>
      <c r="J4016" s="21" t="str">
        <f>IF(shipments[[#This Row],[Order_Status]] = "Delivered","Yes","No")</f>
        <v>No</v>
      </c>
      <c r="K4016" s="21" t="str">
        <f>TEXT(shipments[[#This Row],[Shipdate]],"MMMM")</f>
        <v>July</v>
      </c>
      <c r="L4016" s="21">
        <f>YEAR(shipments[[#This Row],[Shipdate]])</f>
        <v>2024</v>
      </c>
    </row>
    <row r="4017" spans="1:12" x14ac:dyDescent="0.3">
      <c r="A4017" t="s">
        <v>4021</v>
      </c>
      <c r="B4017" t="s">
        <v>7947</v>
      </c>
      <c r="C4017" t="s">
        <v>7928</v>
      </c>
      <c r="D4017" t="s">
        <v>7939</v>
      </c>
      <c r="E4017" s="1">
        <v>45139</v>
      </c>
      <c r="F4017" s="6">
        <v>11956.5</v>
      </c>
      <c r="G4017">
        <v>1709</v>
      </c>
      <c r="H4017" t="s">
        <v>3</v>
      </c>
      <c r="I4017">
        <f>IF(shipments[[#This Row],[Boxes]]&gt;0,shipments[[#This Row],[Amount]]/shipments[[#This Row],[Boxes]],"NA")</f>
        <v>6.9961966062024574</v>
      </c>
      <c r="J4017" t="str">
        <f>IF(shipments[[#This Row],[Order_Status]] = "Delivered","Yes","No")</f>
        <v>Yes</v>
      </c>
      <c r="K4017" t="str">
        <f>TEXT(shipments[[#This Row],[Shipdate]],"MMMM")</f>
        <v>August</v>
      </c>
      <c r="L4017">
        <f>YEAR(shipments[[#This Row],[Shipdate]])</f>
        <v>2023</v>
      </c>
    </row>
    <row r="4018" spans="1:12" x14ac:dyDescent="0.3">
      <c r="A4018" t="s">
        <v>4022</v>
      </c>
      <c r="B4018" t="s">
        <v>7947</v>
      </c>
      <c r="C4018" t="s">
        <v>7928</v>
      </c>
      <c r="D4018" t="s">
        <v>7935</v>
      </c>
      <c r="E4018" s="1">
        <v>44964</v>
      </c>
      <c r="F4018" s="6">
        <v>13430.25</v>
      </c>
      <c r="G4018">
        <v>1493</v>
      </c>
      <c r="H4018" t="s">
        <v>3</v>
      </c>
      <c r="I4018">
        <f>IF(shipments[[#This Row],[Boxes]]&gt;0,shipments[[#This Row],[Amount]]/shipments[[#This Row],[Boxes]],"NA")</f>
        <v>8.9954789015405225</v>
      </c>
      <c r="J4018" t="str">
        <f>IF(shipments[[#This Row],[Order_Status]] = "Delivered","Yes","No")</f>
        <v>Yes</v>
      </c>
      <c r="K4018" t="str">
        <f>TEXT(shipments[[#This Row],[Shipdate]],"MMMM")</f>
        <v>February</v>
      </c>
      <c r="L4018">
        <f>YEAR(shipments[[#This Row],[Shipdate]])</f>
        <v>2023</v>
      </c>
    </row>
    <row r="4019" spans="1:12" x14ac:dyDescent="0.3">
      <c r="A4019" t="s">
        <v>4023</v>
      </c>
      <c r="B4019" t="s">
        <v>7947</v>
      </c>
      <c r="C4019" t="s">
        <v>7929</v>
      </c>
      <c r="D4019" t="s">
        <v>7934</v>
      </c>
      <c r="E4019" s="1">
        <v>45099</v>
      </c>
      <c r="F4019" s="6">
        <v>1730.25</v>
      </c>
      <c r="G4019">
        <v>158</v>
      </c>
      <c r="H4019" t="s">
        <v>3</v>
      </c>
      <c r="I4019">
        <f>IF(shipments[[#This Row],[Boxes]]&gt;0,shipments[[#This Row],[Amount]]/shipments[[#This Row],[Boxes]],"NA")</f>
        <v>10.950949367088608</v>
      </c>
      <c r="J4019" t="str">
        <f>IF(shipments[[#This Row],[Order_Status]] = "Delivered","Yes","No")</f>
        <v>Yes</v>
      </c>
      <c r="K4019" t="str">
        <f>TEXT(shipments[[#This Row],[Shipdate]],"MMMM")</f>
        <v>June</v>
      </c>
      <c r="L4019">
        <f>YEAR(shipments[[#This Row],[Shipdate]])</f>
        <v>2023</v>
      </c>
    </row>
    <row r="4020" spans="1:12" x14ac:dyDescent="0.3">
      <c r="A4020" t="s">
        <v>4024</v>
      </c>
      <c r="B4020" t="s">
        <v>7947</v>
      </c>
      <c r="C4020" t="s">
        <v>7929</v>
      </c>
      <c r="D4020" t="s">
        <v>7935</v>
      </c>
      <c r="E4020" s="1">
        <v>45328</v>
      </c>
      <c r="F4020" s="6">
        <v>15014.25</v>
      </c>
      <c r="G4020">
        <v>1669</v>
      </c>
      <c r="H4020" t="s">
        <v>3</v>
      </c>
      <c r="I4020">
        <f>IF(shipments[[#This Row],[Boxes]]&gt;0,shipments[[#This Row],[Amount]]/shipments[[#This Row],[Boxes]],"NA")</f>
        <v>8.9959556620730972</v>
      </c>
      <c r="J4020" t="str">
        <f>IF(shipments[[#This Row],[Order_Status]] = "Delivered","Yes","No")</f>
        <v>Yes</v>
      </c>
      <c r="K4020" t="str">
        <f>TEXT(shipments[[#This Row],[Shipdate]],"MMMM")</f>
        <v>February</v>
      </c>
      <c r="L4020">
        <f>YEAR(shipments[[#This Row],[Shipdate]])</f>
        <v>2024</v>
      </c>
    </row>
    <row r="4021" spans="1:12" x14ac:dyDescent="0.3">
      <c r="A4021" t="s">
        <v>4025</v>
      </c>
      <c r="B4021" t="s">
        <v>7947</v>
      </c>
      <c r="C4021" t="s">
        <v>7929</v>
      </c>
      <c r="D4021" t="s">
        <v>7934</v>
      </c>
      <c r="E4021" s="1">
        <v>45125</v>
      </c>
      <c r="F4021" s="6">
        <v>19806.75</v>
      </c>
      <c r="G4021">
        <v>1801</v>
      </c>
      <c r="H4021" t="s">
        <v>3</v>
      </c>
      <c r="I4021">
        <f>IF(shipments[[#This Row],[Boxes]]&gt;0,shipments[[#This Row],[Amount]]/shipments[[#This Row],[Boxes]],"NA")</f>
        <v>10.99764019988895</v>
      </c>
      <c r="J4021" t="str">
        <f>IF(shipments[[#This Row],[Order_Status]] = "Delivered","Yes","No")</f>
        <v>Yes</v>
      </c>
      <c r="K4021" t="str">
        <f>TEXT(shipments[[#This Row],[Shipdate]],"MMMM")</f>
        <v>July</v>
      </c>
      <c r="L4021">
        <f>YEAR(shipments[[#This Row],[Shipdate]])</f>
        <v>2023</v>
      </c>
    </row>
    <row r="4022" spans="1:12" x14ac:dyDescent="0.3">
      <c r="A4022" t="s">
        <v>4026</v>
      </c>
      <c r="B4022" t="s">
        <v>7947</v>
      </c>
      <c r="C4022" t="s">
        <v>7929</v>
      </c>
      <c r="D4022" t="s">
        <v>7939</v>
      </c>
      <c r="E4022" s="1">
        <v>45225</v>
      </c>
      <c r="F4022" s="6">
        <v>6743.25</v>
      </c>
      <c r="G4022">
        <v>750</v>
      </c>
      <c r="H4022" t="s">
        <v>3</v>
      </c>
      <c r="I4022">
        <f>IF(shipments[[#This Row],[Boxes]]&gt;0,shipments[[#This Row],[Amount]]/shipments[[#This Row],[Boxes]],"NA")</f>
        <v>8.9909999999999997</v>
      </c>
      <c r="J4022" t="str">
        <f>IF(shipments[[#This Row],[Order_Status]] = "Delivered","Yes","No")</f>
        <v>Yes</v>
      </c>
      <c r="K4022" t="str">
        <f>TEXT(shipments[[#This Row],[Shipdate]],"MMMM")</f>
        <v>October</v>
      </c>
      <c r="L4022">
        <f>YEAR(shipments[[#This Row],[Shipdate]])</f>
        <v>2023</v>
      </c>
    </row>
    <row r="4023" spans="1:12" x14ac:dyDescent="0.3">
      <c r="A4023" t="s">
        <v>4027</v>
      </c>
      <c r="B4023" t="s">
        <v>7947</v>
      </c>
      <c r="C4023" t="s">
        <v>7930</v>
      </c>
      <c r="D4023" t="s">
        <v>7938</v>
      </c>
      <c r="E4023" s="1">
        <v>45182</v>
      </c>
      <c r="F4023" s="6">
        <v>8136</v>
      </c>
      <c r="G4023">
        <v>281</v>
      </c>
      <c r="H4023" t="s">
        <v>3</v>
      </c>
      <c r="I4023">
        <f>IF(shipments[[#This Row],[Boxes]]&gt;0,shipments[[#This Row],[Amount]]/shipments[[#This Row],[Boxes]],"NA")</f>
        <v>28.953736654804271</v>
      </c>
      <c r="J4023" t="str">
        <f>IF(shipments[[#This Row],[Order_Status]] = "Delivered","Yes","No")</f>
        <v>Yes</v>
      </c>
      <c r="K4023" t="str">
        <f>TEXT(shipments[[#This Row],[Shipdate]],"MMMM")</f>
        <v>September</v>
      </c>
      <c r="L4023">
        <f>YEAR(shipments[[#This Row],[Shipdate]])</f>
        <v>2023</v>
      </c>
    </row>
    <row r="4024" spans="1:12" x14ac:dyDescent="0.3">
      <c r="A4024" t="s">
        <v>4028</v>
      </c>
      <c r="B4024" t="s">
        <v>7947</v>
      </c>
      <c r="C4024" t="s">
        <v>7931</v>
      </c>
      <c r="D4024" t="s">
        <v>7938</v>
      </c>
      <c r="E4024" s="1">
        <v>44963</v>
      </c>
      <c r="F4024" s="6">
        <v>6761.25</v>
      </c>
      <c r="G4024">
        <v>752</v>
      </c>
      <c r="H4024" t="s">
        <v>3</v>
      </c>
      <c r="I4024">
        <f>IF(shipments[[#This Row],[Boxes]]&gt;0,shipments[[#This Row],[Amount]]/shipments[[#This Row],[Boxes]],"NA")</f>
        <v>8.9910239361702136</v>
      </c>
      <c r="J4024" t="str">
        <f>IF(shipments[[#This Row],[Order_Status]] = "Delivered","Yes","No")</f>
        <v>Yes</v>
      </c>
      <c r="K4024" t="str">
        <f>TEXT(shipments[[#This Row],[Shipdate]],"MMMM")</f>
        <v>February</v>
      </c>
      <c r="L4024">
        <f>YEAR(shipments[[#This Row],[Shipdate]])</f>
        <v>2023</v>
      </c>
    </row>
    <row r="4025" spans="1:12" x14ac:dyDescent="0.3">
      <c r="A4025" t="s">
        <v>4029</v>
      </c>
      <c r="B4025" t="s">
        <v>7947</v>
      </c>
      <c r="C4025" t="s">
        <v>7931</v>
      </c>
      <c r="D4025" t="s">
        <v>7934</v>
      </c>
      <c r="E4025" s="1">
        <v>45160</v>
      </c>
      <c r="F4025" s="6">
        <v>1098</v>
      </c>
      <c r="G4025">
        <v>122</v>
      </c>
      <c r="H4025" t="s">
        <v>3</v>
      </c>
      <c r="I4025">
        <f>IF(shipments[[#This Row],[Boxes]]&gt;0,shipments[[#This Row],[Amount]]/shipments[[#This Row],[Boxes]],"NA")</f>
        <v>9</v>
      </c>
      <c r="J4025" t="str">
        <f>IF(shipments[[#This Row],[Order_Status]] = "Delivered","Yes","No")</f>
        <v>Yes</v>
      </c>
      <c r="K4025" t="str">
        <f>TEXT(shipments[[#This Row],[Shipdate]],"MMMM")</f>
        <v>August</v>
      </c>
      <c r="L4025">
        <f>YEAR(shipments[[#This Row],[Shipdate]])</f>
        <v>2023</v>
      </c>
    </row>
    <row r="4026" spans="1:12" x14ac:dyDescent="0.3">
      <c r="A4026" t="s">
        <v>4030</v>
      </c>
      <c r="B4026" t="s">
        <v>7947</v>
      </c>
      <c r="C4026" t="s">
        <v>7931</v>
      </c>
      <c r="D4026" t="s">
        <v>7938</v>
      </c>
      <c r="E4026" s="1">
        <v>45464</v>
      </c>
      <c r="F4026" s="6">
        <v>7938</v>
      </c>
      <c r="G4026">
        <v>993</v>
      </c>
      <c r="H4026" t="s">
        <v>3</v>
      </c>
      <c r="I4026">
        <f>IF(shipments[[#This Row],[Boxes]]&gt;0,shipments[[#This Row],[Amount]]/shipments[[#This Row],[Boxes]],"NA")</f>
        <v>7.9939577039274923</v>
      </c>
      <c r="J4026" t="str">
        <f>IF(shipments[[#This Row],[Order_Status]] = "Delivered","Yes","No")</f>
        <v>Yes</v>
      </c>
      <c r="K4026" t="str">
        <f>TEXT(shipments[[#This Row],[Shipdate]],"MMMM")</f>
        <v>June</v>
      </c>
      <c r="L4026">
        <f>YEAR(shipments[[#This Row],[Shipdate]])</f>
        <v>2024</v>
      </c>
    </row>
    <row r="4027" spans="1:12" x14ac:dyDescent="0.3">
      <c r="A4027" t="s">
        <v>4031</v>
      </c>
      <c r="B4027" t="s">
        <v>7947</v>
      </c>
      <c r="C4027" t="s">
        <v>7932</v>
      </c>
      <c r="D4027" t="s">
        <v>7934</v>
      </c>
      <c r="E4027" s="1">
        <v>45205</v>
      </c>
      <c r="F4027" s="6">
        <v>279</v>
      </c>
      <c r="G4027">
        <v>26</v>
      </c>
      <c r="H4027" t="s">
        <v>3</v>
      </c>
      <c r="I4027">
        <f>IF(shipments[[#This Row],[Boxes]]&gt;0,shipments[[#This Row],[Amount]]/shipments[[#This Row],[Boxes]],"NA")</f>
        <v>10.73076923076923</v>
      </c>
      <c r="J4027" t="str">
        <f>IF(shipments[[#This Row],[Order_Status]] = "Delivered","Yes","No")</f>
        <v>Yes</v>
      </c>
      <c r="K4027" t="str">
        <f>TEXT(shipments[[#This Row],[Shipdate]],"MMMM")</f>
        <v>October</v>
      </c>
      <c r="L4027">
        <f>YEAR(shipments[[#This Row],[Shipdate]])</f>
        <v>2023</v>
      </c>
    </row>
    <row r="4028" spans="1:12" x14ac:dyDescent="0.3">
      <c r="A4028" t="s">
        <v>4032</v>
      </c>
      <c r="B4028" t="s">
        <v>7947</v>
      </c>
      <c r="C4028" t="s">
        <v>7933</v>
      </c>
      <c r="D4028" t="s">
        <v>7938</v>
      </c>
      <c r="E4028" s="1">
        <v>45244</v>
      </c>
      <c r="F4028" s="6">
        <v>5451.75</v>
      </c>
      <c r="G4028">
        <v>260</v>
      </c>
      <c r="H4028" t="s">
        <v>3</v>
      </c>
      <c r="I4028">
        <f>IF(shipments[[#This Row],[Boxes]]&gt;0,shipments[[#This Row],[Amount]]/shipments[[#This Row],[Boxes]],"NA")</f>
        <v>20.968269230769231</v>
      </c>
      <c r="J4028" t="str">
        <f>IF(shipments[[#This Row],[Order_Status]] = "Delivered","Yes","No")</f>
        <v>Yes</v>
      </c>
      <c r="K4028" t="str">
        <f>TEXT(shipments[[#This Row],[Shipdate]],"MMMM")</f>
        <v>November</v>
      </c>
      <c r="L4028">
        <f>YEAR(shipments[[#This Row],[Shipdate]])</f>
        <v>2023</v>
      </c>
    </row>
    <row r="4029" spans="1:12" x14ac:dyDescent="0.3">
      <c r="A4029" t="s">
        <v>4033</v>
      </c>
      <c r="B4029" t="s">
        <v>7947</v>
      </c>
      <c r="C4029" t="s">
        <v>7933</v>
      </c>
      <c r="D4029" t="s">
        <v>7938</v>
      </c>
      <c r="E4029" s="1">
        <v>45155</v>
      </c>
      <c r="F4029" s="6">
        <v>8682.75</v>
      </c>
      <c r="G4029">
        <v>457</v>
      </c>
      <c r="H4029" t="s">
        <v>3</v>
      </c>
      <c r="I4029">
        <f>IF(shipments[[#This Row],[Boxes]]&gt;0,shipments[[#This Row],[Amount]]/shipments[[#This Row],[Boxes]],"NA")</f>
        <v>18.999452954048142</v>
      </c>
      <c r="J4029" t="str">
        <f>IF(shipments[[#This Row],[Order_Status]] = "Delivered","Yes","No")</f>
        <v>Yes</v>
      </c>
      <c r="K4029" t="str">
        <f>TEXT(shipments[[#This Row],[Shipdate]],"MMMM")</f>
        <v>August</v>
      </c>
      <c r="L4029">
        <f>YEAR(shipments[[#This Row],[Shipdate]])</f>
        <v>2023</v>
      </c>
    </row>
    <row r="4030" spans="1:12" x14ac:dyDescent="0.3">
      <c r="A4030" t="s">
        <v>4034</v>
      </c>
      <c r="B4030" t="s">
        <v>7947</v>
      </c>
      <c r="C4030" t="s">
        <v>7933</v>
      </c>
      <c r="D4030" t="s">
        <v>7934</v>
      </c>
      <c r="E4030" s="1">
        <v>45127</v>
      </c>
      <c r="F4030" s="6">
        <v>1419.75</v>
      </c>
      <c r="G4030">
        <v>75</v>
      </c>
      <c r="H4030" t="s">
        <v>3</v>
      </c>
      <c r="I4030">
        <f>IF(shipments[[#This Row],[Boxes]]&gt;0,shipments[[#This Row],[Amount]]/shipments[[#This Row],[Boxes]],"NA")</f>
        <v>18.93</v>
      </c>
      <c r="J4030" t="str">
        <f>IF(shipments[[#This Row],[Order_Status]] = "Delivered","Yes","No")</f>
        <v>Yes</v>
      </c>
      <c r="K4030" t="str">
        <f>TEXT(shipments[[#This Row],[Shipdate]],"MMMM")</f>
        <v>July</v>
      </c>
      <c r="L4030">
        <f>YEAR(shipments[[#This Row],[Shipdate]])</f>
        <v>2023</v>
      </c>
    </row>
    <row r="4031" spans="1:12" x14ac:dyDescent="0.3">
      <c r="A4031" t="s">
        <v>4035</v>
      </c>
      <c r="B4031" t="s">
        <v>7947</v>
      </c>
      <c r="C4031" t="s">
        <v>7933</v>
      </c>
      <c r="D4031" t="s">
        <v>7935</v>
      </c>
      <c r="E4031" s="1">
        <v>45084</v>
      </c>
      <c r="F4031" s="6">
        <v>5224.5</v>
      </c>
      <c r="G4031">
        <v>238</v>
      </c>
      <c r="H4031" t="s">
        <v>3</v>
      </c>
      <c r="I4031">
        <f>IF(shipments[[#This Row],[Boxes]]&gt;0,shipments[[#This Row],[Amount]]/shipments[[#This Row],[Boxes]],"NA")</f>
        <v>21.951680672268907</v>
      </c>
      <c r="J4031" t="str">
        <f>IF(shipments[[#This Row],[Order_Status]] = "Delivered","Yes","No")</f>
        <v>Yes</v>
      </c>
      <c r="K4031" t="str">
        <f>TEXT(shipments[[#This Row],[Shipdate]],"MMMM")</f>
        <v>June</v>
      </c>
      <c r="L4031">
        <f>YEAR(shipments[[#This Row],[Shipdate]])</f>
        <v>2023</v>
      </c>
    </row>
    <row r="4032" spans="1:12" x14ac:dyDescent="0.3">
      <c r="A4032" s="21" t="s">
        <v>4036</v>
      </c>
      <c r="B4032" s="21" t="s">
        <v>7947</v>
      </c>
      <c r="C4032" s="21" t="s">
        <v>7933</v>
      </c>
      <c r="D4032" s="21" t="s">
        <v>7935</v>
      </c>
      <c r="E4032" s="22">
        <v>45560</v>
      </c>
      <c r="F4032" s="23">
        <v>2099.25</v>
      </c>
      <c r="G4032" s="21">
        <v>100</v>
      </c>
      <c r="H4032" s="21" t="s">
        <v>16</v>
      </c>
      <c r="I4032" s="21">
        <f>IF(shipments[[#This Row],[Boxes]]&gt;0,shipments[[#This Row],[Amount]]/shipments[[#This Row],[Boxes]],"NA")</f>
        <v>20.9925</v>
      </c>
      <c r="J4032" s="21" t="str">
        <f>IF(shipments[[#This Row],[Order_Status]] = "Delivered","Yes","No")</f>
        <v>No</v>
      </c>
      <c r="K4032" s="21" t="str">
        <f>TEXT(shipments[[#This Row],[Shipdate]],"MMMM")</f>
        <v>September</v>
      </c>
      <c r="L4032" s="21">
        <f>YEAR(shipments[[#This Row],[Shipdate]])</f>
        <v>2024</v>
      </c>
    </row>
    <row r="4033" spans="1:12" x14ac:dyDescent="0.3">
      <c r="A4033" t="s">
        <v>4037</v>
      </c>
      <c r="B4033" t="s">
        <v>7947</v>
      </c>
      <c r="C4033" t="s">
        <v>7933</v>
      </c>
      <c r="D4033" t="s">
        <v>7934</v>
      </c>
      <c r="E4033" s="1">
        <v>45141</v>
      </c>
      <c r="F4033" s="6">
        <v>729</v>
      </c>
      <c r="G4033">
        <v>37</v>
      </c>
      <c r="H4033" t="s">
        <v>3</v>
      </c>
      <c r="I4033">
        <f>IF(shipments[[#This Row],[Boxes]]&gt;0,shipments[[#This Row],[Amount]]/shipments[[#This Row],[Boxes]],"NA")</f>
        <v>19.702702702702702</v>
      </c>
      <c r="J4033" t="str">
        <f>IF(shipments[[#This Row],[Order_Status]] = "Delivered","Yes","No")</f>
        <v>Yes</v>
      </c>
      <c r="K4033" t="str">
        <f>TEXT(shipments[[#This Row],[Shipdate]],"MMMM")</f>
        <v>August</v>
      </c>
      <c r="L4033">
        <f>YEAR(shipments[[#This Row],[Shipdate]])</f>
        <v>2023</v>
      </c>
    </row>
    <row r="4034" spans="1:12" x14ac:dyDescent="0.3">
      <c r="A4034" s="21" t="s">
        <v>4038</v>
      </c>
      <c r="B4034" s="21" t="s">
        <v>7947</v>
      </c>
      <c r="C4034" s="21" t="s">
        <v>7933</v>
      </c>
      <c r="D4034" s="21" t="s">
        <v>7935</v>
      </c>
      <c r="E4034" s="22">
        <v>45481</v>
      </c>
      <c r="F4034" s="23">
        <v>7065</v>
      </c>
      <c r="G4034" s="21">
        <v>372</v>
      </c>
      <c r="H4034" s="21" t="s">
        <v>9</v>
      </c>
      <c r="I4034" s="21">
        <f>IF(shipments[[#This Row],[Boxes]]&gt;0,shipments[[#This Row],[Amount]]/shipments[[#This Row],[Boxes]],"NA")</f>
        <v>18.991935483870968</v>
      </c>
      <c r="J4034" s="21" t="str">
        <f>IF(shipments[[#This Row],[Order_Status]] = "Delivered","Yes","No")</f>
        <v>No</v>
      </c>
      <c r="K4034" s="21" t="str">
        <f>TEXT(shipments[[#This Row],[Shipdate]],"MMMM")</f>
        <v>July</v>
      </c>
      <c r="L4034" s="21">
        <f>YEAR(shipments[[#This Row],[Shipdate]])</f>
        <v>2024</v>
      </c>
    </row>
    <row r="4035" spans="1:12" x14ac:dyDescent="0.3">
      <c r="A4035" t="s">
        <v>4039</v>
      </c>
      <c r="B4035" t="s">
        <v>7947</v>
      </c>
      <c r="C4035" t="s">
        <v>7933</v>
      </c>
      <c r="D4035" t="s">
        <v>7937</v>
      </c>
      <c r="E4035" s="1">
        <v>45352</v>
      </c>
      <c r="F4035" s="6">
        <v>15142.5</v>
      </c>
      <c r="G4035">
        <v>758</v>
      </c>
      <c r="H4035" t="s">
        <v>3</v>
      </c>
      <c r="I4035">
        <f>IF(shipments[[#This Row],[Boxes]]&gt;0,shipments[[#This Row],[Amount]]/shipments[[#This Row],[Boxes]],"NA")</f>
        <v>19.976912928759894</v>
      </c>
      <c r="J4035" t="str">
        <f>IF(shipments[[#This Row],[Order_Status]] = "Delivered","Yes","No")</f>
        <v>Yes</v>
      </c>
      <c r="K4035" t="str">
        <f>TEXT(shipments[[#This Row],[Shipdate]],"MMMM")</f>
        <v>March</v>
      </c>
      <c r="L4035">
        <f>YEAR(shipments[[#This Row],[Shipdate]])</f>
        <v>2024</v>
      </c>
    </row>
    <row r="4036" spans="1:12" x14ac:dyDescent="0.3">
      <c r="A4036" s="21" t="s">
        <v>4040</v>
      </c>
      <c r="B4036" s="21" t="s">
        <v>7947</v>
      </c>
      <c r="C4036" s="21" t="s">
        <v>7912</v>
      </c>
      <c r="D4036" s="21" t="s">
        <v>7937</v>
      </c>
      <c r="E4036" s="22">
        <v>45559</v>
      </c>
      <c r="F4036" s="23">
        <v>627.75</v>
      </c>
      <c r="G4036" s="21">
        <v>49</v>
      </c>
      <c r="H4036" s="21" t="s">
        <v>16</v>
      </c>
      <c r="I4036" s="21">
        <f>IF(shipments[[#This Row],[Boxes]]&gt;0,shipments[[#This Row],[Amount]]/shipments[[#This Row],[Boxes]],"NA")</f>
        <v>12.811224489795919</v>
      </c>
      <c r="J4036" s="21" t="str">
        <f>IF(shipments[[#This Row],[Order_Status]] = "Delivered","Yes","No")</f>
        <v>No</v>
      </c>
      <c r="K4036" s="21" t="str">
        <f>TEXT(shipments[[#This Row],[Shipdate]],"MMMM")</f>
        <v>September</v>
      </c>
      <c r="L4036" s="21">
        <f>YEAR(shipments[[#This Row],[Shipdate]])</f>
        <v>2024</v>
      </c>
    </row>
    <row r="4037" spans="1:12" x14ac:dyDescent="0.3">
      <c r="A4037" t="s">
        <v>4041</v>
      </c>
      <c r="B4037" t="s">
        <v>7947</v>
      </c>
      <c r="C4037" t="s">
        <v>7912</v>
      </c>
      <c r="D4037" t="s">
        <v>7939</v>
      </c>
      <c r="E4037" s="1">
        <v>45134</v>
      </c>
      <c r="F4037" s="6">
        <v>5762.25</v>
      </c>
      <c r="G4037">
        <v>481</v>
      </c>
      <c r="H4037" t="s">
        <v>3</v>
      </c>
      <c r="I4037">
        <f>IF(shipments[[#This Row],[Boxes]]&gt;0,shipments[[#This Row],[Amount]]/shipments[[#This Row],[Boxes]],"NA")</f>
        <v>11.97972972972973</v>
      </c>
      <c r="J4037" t="str">
        <f>IF(shipments[[#This Row],[Order_Status]] = "Delivered","Yes","No")</f>
        <v>Yes</v>
      </c>
      <c r="K4037" t="str">
        <f>TEXT(shipments[[#This Row],[Shipdate]],"MMMM")</f>
        <v>July</v>
      </c>
      <c r="L4037">
        <f>YEAR(shipments[[#This Row],[Shipdate]])</f>
        <v>2023</v>
      </c>
    </row>
    <row r="4038" spans="1:12" x14ac:dyDescent="0.3">
      <c r="A4038" t="s">
        <v>4042</v>
      </c>
      <c r="B4038" t="s">
        <v>7947</v>
      </c>
      <c r="C4038" t="s">
        <v>7912</v>
      </c>
      <c r="D4038" t="s">
        <v>7939</v>
      </c>
      <c r="E4038" s="1">
        <v>45015</v>
      </c>
      <c r="F4038" s="6">
        <v>9330.75</v>
      </c>
      <c r="G4038">
        <v>584</v>
      </c>
      <c r="H4038" t="s">
        <v>3</v>
      </c>
      <c r="I4038">
        <f>IF(shipments[[#This Row],[Boxes]]&gt;0,shipments[[#This Row],[Amount]]/shipments[[#This Row],[Boxes]],"NA")</f>
        <v>15.977311643835616</v>
      </c>
      <c r="J4038" t="str">
        <f>IF(shipments[[#This Row],[Order_Status]] = "Delivered","Yes","No")</f>
        <v>Yes</v>
      </c>
      <c r="K4038" t="str">
        <f>TEXT(shipments[[#This Row],[Shipdate]],"MMMM")</f>
        <v>March</v>
      </c>
      <c r="L4038">
        <f>YEAR(shipments[[#This Row],[Shipdate]])</f>
        <v>2023</v>
      </c>
    </row>
    <row r="4039" spans="1:12" x14ac:dyDescent="0.3">
      <c r="A4039" t="s">
        <v>4043</v>
      </c>
      <c r="B4039" t="s">
        <v>7947</v>
      </c>
      <c r="C4039" t="s">
        <v>7913</v>
      </c>
      <c r="D4039" t="s">
        <v>7938</v>
      </c>
      <c r="E4039" s="1">
        <v>45092</v>
      </c>
      <c r="F4039" s="6">
        <v>3030.75</v>
      </c>
      <c r="G4039">
        <v>179</v>
      </c>
      <c r="H4039" t="s">
        <v>3</v>
      </c>
      <c r="I4039">
        <f>IF(shipments[[#This Row],[Boxes]]&gt;0,shipments[[#This Row],[Amount]]/shipments[[#This Row],[Boxes]],"NA")</f>
        <v>16.931564245810055</v>
      </c>
      <c r="J4039" t="str">
        <f>IF(shipments[[#This Row],[Order_Status]] = "Delivered","Yes","No")</f>
        <v>Yes</v>
      </c>
      <c r="K4039" t="str">
        <f>TEXT(shipments[[#This Row],[Shipdate]],"MMMM")</f>
        <v>June</v>
      </c>
      <c r="L4039">
        <f>YEAR(shipments[[#This Row],[Shipdate]])</f>
        <v>2023</v>
      </c>
    </row>
    <row r="4040" spans="1:12" x14ac:dyDescent="0.3">
      <c r="A4040" t="s">
        <v>4044</v>
      </c>
      <c r="B4040" t="s">
        <v>7947</v>
      </c>
      <c r="C4040" t="s">
        <v>7913</v>
      </c>
      <c r="D4040" t="s">
        <v>7939</v>
      </c>
      <c r="E4040" s="1">
        <v>45385</v>
      </c>
      <c r="F4040" s="6">
        <v>3620.25</v>
      </c>
      <c r="G4040">
        <v>242</v>
      </c>
      <c r="H4040" t="s">
        <v>3</v>
      </c>
      <c r="I4040">
        <f>IF(shipments[[#This Row],[Boxes]]&gt;0,shipments[[#This Row],[Amount]]/shipments[[#This Row],[Boxes]],"NA")</f>
        <v>14.959710743801653</v>
      </c>
      <c r="J4040" t="str">
        <f>IF(shipments[[#This Row],[Order_Status]] = "Delivered","Yes","No")</f>
        <v>Yes</v>
      </c>
      <c r="K4040" t="str">
        <f>TEXT(shipments[[#This Row],[Shipdate]],"MMMM")</f>
        <v>April</v>
      </c>
      <c r="L4040">
        <f>YEAR(shipments[[#This Row],[Shipdate]])</f>
        <v>2024</v>
      </c>
    </row>
    <row r="4041" spans="1:12" x14ac:dyDescent="0.3">
      <c r="A4041" t="s">
        <v>4045</v>
      </c>
      <c r="B4041" t="s">
        <v>7947</v>
      </c>
      <c r="C4041" t="s">
        <v>7914</v>
      </c>
      <c r="D4041" t="s">
        <v>7934</v>
      </c>
      <c r="E4041" s="1">
        <v>44988</v>
      </c>
      <c r="F4041" s="6">
        <v>7735.5</v>
      </c>
      <c r="G4041">
        <v>645</v>
      </c>
      <c r="H4041" t="s">
        <v>3</v>
      </c>
      <c r="I4041">
        <f>IF(shipments[[#This Row],[Boxes]]&gt;0,shipments[[#This Row],[Amount]]/shipments[[#This Row],[Boxes]],"NA")</f>
        <v>11.993023255813954</v>
      </c>
      <c r="J4041" t="str">
        <f>IF(shipments[[#This Row],[Order_Status]] = "Delivered","Yes","No")</f>
        <v>Yes</v>
      </c>
      <c r="K4041" t="str">
        <f>TEXT(shipments[[#This Row],[Shipdate]],"MMMM")</f>
        <v>March</v>
      </c>
      <c r="L4041">
        <f>YEAR(shipments[[#This Row],[Shipdate]])</f>
        <v>2023</v>
      </c>
    </row>
    <row r="4042" spans="1:12" x14ac:dyDescent="0.3">
      <c r="A4042" t="s">
        <v>4046</v>
      </c>
      <c r="B4042" t="s">
        <v>7947</v>
      </c>
      <c r="C4042" t="s">
        <v>7915</v>
      </c>
      <c r="D4042" t="s">
        <v>7939</v>
      </c>
      <c r="E4042" s="1">
        <v>45103</v>
      </c>
      <c r="F4042" s="6">
        <v>2331</v>
      </c>
      <c r="G4042">
        <v>467</v>
      </c>
      <c r="H4042" t="s">
        <v>3</v>
      </c>
      <c r="I4042">
        <f>IF(shipments[[#This Row],[Boxes]]&gt;0,shipments[[#This Row],[Amount]]/shipments[[#This Row],[Boxes]],"NA")</f>
        <v>4.9914346895074946</v>
      </c>
      <c r="J4042" t="str">
        <f>IF(shipments[[#This Row],[Order_Status]] = "Delivered","Yes","No")</f>
        <v>Yes</v>
      </c>
      <c r="K4042" t="str">
        <f>TEXT(shipments[[#This Row],[Shipdate]],"MMMM")</f>
        <v>June</v>
      </c>
      <c r="L4042">
        <f>YEAR(shipments[[#This Row],[Shipdate]])</f>
        <v>2023</v>
      </c>
    </row>
    <row r="4043" spans="1:12" x14ac:dyDescent="0.3">
      <c r="A4043" t="s">
        <v>4047</v>
      </c>
      <c r="B4043" t="s">
        <v>7947</v>
      </c>
      <c r="C4043" t="s">
        <v>7915</v>
      </c>
      <c r="D4043" t="s">
        <v>7934</v>
      </c>
      <c r="E4043" s="1">
        <v>45404</v>
      </c>
      <c r="F4043" s="6">
        <v>3145.5</v>
      </c>
      <c r="G4043">
        <v>525</v>
      </c>
      <c r="H4043" t="s">
        <v>3</v>
      </c>
      <c r="I4043">
        <f>IF(shipments[[#This Row],[Boxes]]&gt;0,shipments[[#This Row],[Amount]]/shipments[[#This Row],[Boxes]],"NA")</f>
        <v>5.9914285714285711</v>
      </c>
      <c r="J4043" t="str">
        <f>IF(shipments[[#This Row],[Order_Status]] = "Delivered","Yes","No")</f>
        <v>Yes</v>
      </c>
      <c r="K4043" t="str">
        <f>TEXT(shipments[[#This Row],[Shipdate]],"MMMM")</f>
        <v>April</v>
      </c>
      <c r="L4043">
        <f>YEAR(shipments[[#This Row],[Shipdate]])</f>
        <v>2024</v>
      </c>
    </row>
    <row r="4044" spans="1:12" x14ac:dyDescent="0.3">
      <c r="A4044" s="21" t="s">
        <v>4048</v>
      </c>
      <c r="B4044" s="21" t="s">
        <v>7947</v>
      </c>
      <c r="C4044" s="21" t="s">
        <v>7915</v>
      </c>
      <c r="D4044" s="21" t="s">
        <v>7938</v>
      </c>
      <c r="E4044" s="22">
        <v>45517</v>
      </c>
      <c r="F4044" s="23">
        <v>7465.5</v>
      </c>
      <c r="G4044" s="21">
        <v>1067</v>
      </c>
      <c r="H4044" s="21" t="s">
        <v>9</v>
      </c>
      <c r="I4044" s="21">
        <f>IF(shipments[[#This Row],[Boxes]]&gt;0,shipments[[#This Row],[Amount]]/shipments[[#This Row],[Boxes]],"NA")</f>
        <v>6.9967197750702903</v>
      </c>
      <c r="J4044" s="21" t="str">
        <f>IF(shipments[[#This Row],[Order_Status]] = "Delivered","Yes","No")</f>
        <v>No</v>
      </c>
      <c r="K4044" s="21" t="str">
        <f>TEXT(shipments[[#This Row],[Shipdate]],"MMMM")</f>
        <v>August</v>
      </c>
      <c r="L4044" s="21">
        <f>YEAR(shipments[[#This Row],[Shipdate]])</f>
        <v>2024</v>
      </c>
    </row>
    <row r="4045" spans="1:12" x14ac:dyDescent="0.3">
      <c r="A4045" t="s">
        <v>4049</v>
      </c>
      <c r="B4045" t="s">
        <v>7947</v>
      </c>
      <c r="C4045" t="s">
        <v>7915</v>
      </c>
      <c r="D4045" t="s">
        <v>7939</v>
      </c>
      <c r="E4045" s="1">
        <v>45106</v>
      </c>
      <c r="F4045" s="6">
        <v>5226.75</v>
      </c>
      <c r="G4045">
        <v>1046</v>
      </c>
      <c r="H4045" t="s">
        <v>3</v>
      </c>
      <c r="I4045">
        <f>IF(shipments[[#This Row],[Boxes]]&gt;0,shipments[[#This Row],[Amount]]/shipments[[#This Row],[Boxes]],"NA")</f>
        <v>4.9968929254302106</v>
      </c>
      <c r="J4045" t="str">
        <f>IF(shipments[[#This Row],[Order_Status]] = "Delivered","Yes","No")</f>
        <v>Yes</v>
      </c>
      <c r="K4045" t="str">
        <f>TEXT(shipments[[#This Row],[Shipdate]],"MMMM")</f>
        <v>June</v>
      </c>
      <c r="L4045">
        <f>YEAR(shipments[[#This Row],[Shipdate]])</f>
        <v>2023</v>
      </c>
    </row>
    <row r="4046" spans="1:12" x14ac:dyDescent="0.3">
      <c r="A4046" t="s">
        <v>4050</v>
      </c>
      <c r="B4046" t="s">
        <v>7947</v>
      </c>
      <c r="C4046" t="s">
        <v>7915</v>
      </c>
      <c r="D4046" t="s">
        <v>7939</v>
      </c>
      <c r="E4046" s="1">
        <v>45259</v>
      </c>
      <c r="F4046" s="6">
        <v>1269</v>
      </c>
      <c r="G4046">
        <v>141</v>
      </c>
      <c r="H4046" t="s">
        <v>3</v>
      </c>
      <c r="I4046">
        <f>IF(shipments[[#This Row],[Boxes]]&gt;0,shipments[[#This Row],[Amount]]/shipments[[#This Row],[Boxes]],"NA")</f>
        <v>9</v>
      </c>
      <c r="J4046" t="str">
        <f>IF(shipments[[#This Row],[Order_Status]] = "Delivered","Yes","No")</f>
        <v>Yes</v>
      </c>
      <c r="K4046" t="str">
        <f>TEXT(shipments[[#This Row],[Shipdate]],"MMMM")</f>
        <v>November</v>
      </c>
      <c r="L4046">
        <f>YEAR(shipments[[#This Row],[Shipdate]])</f>
        <v>2023</v>
      </c>
    </row>
    <row r="4047" spans="1:12" x14ac:dyDescent="0.3">
      <c r="A4047" s="21" t="s">
        <v>4051</v>
      </c>
      <c r="B4047" s="21" t="s">
        <v>7947</v>
      </c>
      <c r="C4047" s="21" t="s">
        <v>7915</v>
      </c>
      <c r="D4047" s="21" t="s">
        <v>7935</v>
      </c>
      <c r="E4047" s="22">
        <v>45495</v>
      </c>
      <c r="F4047" s="23">
        <v>3514.5</v>
      </c>
      <c r="G4047" s="21">
        <v>703</v>
      </c>
      <c r="H4047" s="21" t="s">
        <v>9</v>
      </c>
      <c r="I4047" s="21">
        <f>IF(shipments[[#This Row],[Boxes]]&gt;0,shipments[[#This Row],[Amount]]/shipments[[#This Row],[Boxes]],"NA")</f>
        <v>4.9992887624466569</v>
      </c>
      <c r="J4047" s="21" t="str">
        <f>IF(shipments[[#This Row],[Order_Status]] = "Delivered","Yes","No")</f>
        <v>No</v>
      </c>
      <c r="K4047" s="21" t="str">
        <f>TEXT(shipments[[#This Row],[Shipdate]],"MMMM")</f>
        <v>July</v>
      </c>
      <c r="L4047" s="21">
        <f>YEAR(shipments[[#This Row],[Shipdate]])</f>
        <v>2024</v>
      </c>
    </row>
    <row r="4048" spans="1:12" x14ac:dyDescent="0.3">
      <c r="A4048" t="s">
        <v>4052</v>
      </c>
      <c r="B4048" t="s">
        <v>7947</v>
      </c>
      <c r="C4048" t="s">
        <v>7916</v>
      </c>
      <c r="D4048" t="s">
        <v>7934</v>
      </c>
      <c r="E4048" s="1">
        <v>45293</v>
      </c>
      <c r="F4048" s="6">
        <v>742.5</v>
      </c>
      <c r="G4048">
        <v>93</v>
      </c>
      <c r="H4048" t="s">
        <v>3</v>
      </c>
      <c r="I4048">
        <f>IF(shipments[[#This Row],[Boxes]]&gt;0,shipments[[#This Row],[Amount]]/shipments[[#This Row],[Boxes]],"NA")</f>
        <v>7.9838709677419351</v>
      </c>
      <c r="J4048" t="str">
        <f>IF(shipments[[#This Row],[Order_Status]] = "Delivered","Yes","No")</f>
        <v>Yes</v>
      </c>
      <c r="K4048" t="str">
        <f>TEXT(shipments[[#This Row],[Shipdate]],"MMMM")</f>
        <v>January</v>
      </c>
      <c r="L4048">
        <f>YEAR(shipments[[#This Row],[Shipdate]])</f>
        <v>2024</v>
      </c>
    </row>
    <row r="4049" spans="1:12" x14ac:dyDescent="0.3">
      <c r="A4049" t="s">
        <v>4053</v>
      </c>
      <c r="B4049" t="s">
        <v>7947</v>
      </c>
      <c r="C4049" t="s">
        <v>7916</v>
      </c>
      <c r="D4049" t="s">
        <v>7935</v>
      </c>
      <c r="E4049" s="1">
        <v>45125</v>
      </c>
      <c r="F4049" s="6">
        <v>2083.5</v>
      </c>
      <c r="G4049">
        <v>348</v>
      </c>
      <c r="H4049" t="s">
        <v>3</v>
      </c>
      <c r="I4049">
        <f>IF(shipments[[#This Row],[Boxes]]&gt;0,shipments[[#This Row],[Amount]]/shipments[[#This Row],[Boxes]],"NA")</f>
        <v>5.9870689655172411</v>
      </c>
      <c r="J4049" t="str">
        <f>IF(shipments[[#This Row],[Order_Status]] = "Delivered","Yes","No")</f>
        <v>Yes</v>
      </c>
      <c r="K4049" t="str">
        <f>TEXT(shipments[[#This Row],[Shipdate]],"MMMM")</f>
        <v>July</v>
      </c>
      <c r="L4049">
        <f>YEAR(shipments[[#This Row],[Shipdate]])</f>
        <v>2023</v>
      </c>
    </row>
    <row r="4050" spans="1:12" x14ac:dyDescent="0.3">
      <c r="A4050" s="21" t="s">
        <v>4054</v>
      </c>
      <c r="B4050" s="21" t="s">
        <v>7947</v>
      </c>
      <c r="C4050" s="21" t="s">
        <v>7916</v>
      </c>
      <c r="D4050" s="21" t="s">
        <v>7936</v>
      </c>
      <c r="E4050" s="22">
        <v>45474</v>
      </c>
      <c r="F4050" s="23">
        <v>3181.5</v>
      </c>
      <c r="G4050" s="21">
        <v>398</v>
      </c>
      <c r="H4050" s="21" t="s">
        <v>9</v>
      </c>
      <c r="I4050" s="21">
        <f>IF(shipments[[#This Row],[Boxes]]&gt;0,shipments[[#This Row],[Amount]]/shipments[[#This Row],[Boxes]],"NA")</f>
        <v>7.9937185929648242</v>
      </c>
      <c r="J4050" s="21" t="str">
        <f>IF(shipments[[#This Row],[Order_Status]] = "Delivered","Yes","No")</f>
        <v>No</v>
      </c>
      <c r="K4050" s="21" t="str">
        <f>TEXT(shipments[[#This Row],[Shipdate]],"MMMM")</f>
        <v>July</v>
      </c>
      <c r="L4050" s="21">
        <f>YEAR(shipments[[#This Row],[Shipdate]])</f>
        <v>2024</v>
      </c>
    </row>
    <row r="4051" spans="1:12" x14ac:dyDescent="0.3">
      <c r="A4051" s="21" t="s">
        <v>4055</v>
      </c>
      <c r="B4051" s="21" t="s">
        <v>7947</v>
      </c>
      <c r="C4051" s="21" t="s">
        <v>7916</v>
      </c>
      <c r="D4051" s="21" t="s">
        <v>7935</v>
      </c>
      <c r="E4051" s="22">
        <v>45483</v>
      </c>
      <c r="F4051" s="23">
        <v>6923.25</v>
      </c>
      <c r="G4051" s="21">
        <v>1385</v>
      </c>
      <c r="H4051" s="21" t="s">
        <v>9</v>
      </c>
      <c r="I4051" s="21">
        <f>IF(shipments[[#This Row],[Boxes]]&gt;0,shipments[[#This Row],[Amount]]/shipments[[#This Row],[Boxes]],"NA")</f>
        <v>4.9987364620938628</v>
      </c>
      <c r="J4051" s="21" t="str">
        <f>IF(shipments[[#This Row],[Order_Status]] = "Delivered","Yes","No")</f>
        <v>No</v>
      </c>
      <c r="K4051" s="21" t="str">
        <f>TEXT(shipments[[#This Row],[Shipdate]],"MMMM")</f>
        <v>July</v>
      </c>
      <c r="L4051" s="21">
        <f>YEAR(shipments[[#This Row],[Shipdate]])</f>
        <v>2024</v>
      </c>
    </row>
    <row r="4052" spans="1:12" x14ac:dyDescent="0.3">
      <c r="A4052" t="s">
        <v>4056</v>
      </c>
      <c r="B4052" t="s">
        <v>7947</v>
      </c>
      <c r="C4052" t="s">
        <v>7916</v>
      </c>
      <c r="D4052" t="s">
        <v>7934</v>
      </c>
      <c r="E4052" s="1">
        <v>45259</v>
      </c>
      <c r="F4052" s="6">
        <v>330.75</v>
      </c>
      <c r="G4052">
        <v>37</v>
      </c>
      <c r="H4052" t="s">
        <v>3</v>
      </c>
      <c r="I4052">
        <f>IF(shipments[[#This Row],[Boxes]]&gt;0,shipments[[#This Row],[Amount]]/shipments[[#This Row],[Boxes]],"NA")</f>
        <v>8.9391891891891895</v>
      </c>
      <c r="J4052" t="str">
        <f>IF(shipments[[#This Row],[Order_Status]] = "Delivered","Yes","No")</f>
        <v>Yes</v>
      </c>
      <c r="K4052" t="str">
        <f>TEXT(shipments[[#This Row],[Shipdate]],"MMMM")</f>
        <v>November</v>
      </c>
      <c r="L4052">
        <f>YEAR(shipments[[#This Row],[Shipdate]])</f>
        <v>2023</v>
      </c>
    </row>
    <row r="4053" spans="1:12" x14ac:dyDescent="0.3">
      <c r="A4053" t="s">
        <v>4057</v>
      </c>
      <c r="B4053" t="s">
        <v>7947</v>
      </c>
      <c r="C4053" t="s">
        <v>7916</v>
      </c>
      <c r="D4053" t="s">
        <v>7938</v>
      </c>
      <c r="E4053" s="1">
        <v>45156</v>
      </c>
      <c r="F4053" s="6">
        <v>2288.25</v>
      </c>
      <c r="G4053">
        <v>327</v>
      </c>
      <c r="H4053" t="s">
        <v>3</v>
      </c>
      <c r="I4053">
        <f>IF(shipments[[#This Row],[Boxes]]&gt;0,shipments[[#This Row],[Amount]]/shipments[[#This Row],[Boxes]],"NA")</f>
        <v>6.9977064220183482</v>
      </c>
      <c r="J4053" t="str">
        <f>IF(shipments[[#This Row],[Order_Status]] = "Delivered","Yes","No")</f>
        <v>Yes</v>
      </c>
      <c r="K4053" t="str">
        <f>TEXT(shipments[[#This Row],[Shipdate]],"MMMM")</f>
        <v>August</v>
      </c>
      <c r="L4053">
        <f>YEAR(shipments[[#This Row],[Shipdate]])</f>
        <v>2023</v>
      </c>
    </row>
    <row r="4054" spans="1:12" x14ac:dyDescent="0.3">
      <c r="A4054" t="s">
        <v>4058</v>
      </c>
      <c r="B4054" t="s">
        <v>7947</v>
      </c>
      <c r="C4054" t="s">
        <v>7916</v>
      </c>
      <c r="D4054" t="s">
        <v>7938</v>
      </c>
      <c r="E4054" s="1">
        <v>44985</v>
      </c>
      <c r="F4054" s="6">
        <v>2409.75</v>
      </c>
      <c r="G4054">
        <v>402</v>
      </c>
      <c r="H4054" t="s">
        <v>3</v>
      </c>
      <c r="I4054">
        <f>IF(shipments[[#This Row],[Boxes]]&gt;0,shipments[[#This Row],[Amount]]/shipments[[#This Row],[Boxes]],"NA")</f>
        <v>5.9944029850746272</v>
      </c>
      <c r="J4054" t="str">
        <f>IF(shipments[[#This Row],[Order_Status]] = "Delivered","Yes","No")</f>
        <v>Yes</v>
      </c>
      <c r="K4054" t="str">
        <f>TEXT(shipments[[#This Row],[Shipdate]],"MMMM")</f>
        <v>February</v>
      </c>
      <c r="L4054">
        <f>YEAR(shipments[[#This Row],[Shipdate]])</f>
        <v>2023</v>
      </c>
    </row>
    <row r="4055" spans="1:12" x14ac:dyDescent="0.3">
      <c r="A4055" t="s">
        <v>4059</v>
      </c>
      <c r="B4055" t="s">
        <v>7947</v>
      </c>
      <c r="C4055" t="s">
        <v>7917</v>
      </c>
      <c r="D4055" t="s">
        <v>7935</v>
      </c>
      <c r="E4055" s="1">
        <v>44977</v>
      </c>
      <c r="F4055" s="6">
        <v>5757.75</v>
      </c>
      <c r="G4055">
        <v>240</v>
      </c>
      <c r="H4055" t="s">
        <v>3</v>
      </c>
      <c r="I4055">
        <f>IF(shipments[[#This Row],[Boxes]]&gt;0,shipments[[#This Row],[Amount]]/shipments[[#This Row],[Boxes]],"NA")</f>
        <v>23.990625000000001</v>
      </c>
      <c r="J4055" t="str">
        <f>IF(shipments[[#This Row],[Order_Status]] = "Delivered","Yes","No")</f>
        <v>Yes</v>
      </c>
      <c r="K4055" t="str">
        <f>TEXT(shipments[[#This Row],[Shipdate]],"MMMM")</f>
        <v>February</v>
      </c>
      <c r="L4055">
        <f>YEAR(shipments[[#This Row],[Shipdate]])</f>
        <v>2023</v>
      </c>
    </row>
    <row r="4056" spans="1:12" x14ac:dyDescent="0.3">
      <c r="A4056" t="s">
        <v>4060</v>
      </c>
      <c r="B4056" t="s">
        <v>7947</v>
      </c>
      <c r="C4056" t="s">
        <v>7918</v>
      </c>
      <c r="D4056" t="s">
        <v>7939</v>
      </c>
      <c r="E4056" s="1">
        <v>45373</v>
      </c>
      <c r="F4056" s="6">
        <v>5499</v>
      </c>
      <c r="G4056">
        <v>220</v>
      </c>
      <c r="H4056" t="s">
        <v>3</v>
      </c>
      <c r="I4056">
        <f>IF(shipments[[#This Row],[Boxes]]&gt;0,shipments[[#This Row],[Amount]]/shipments[[#This Row],[Boxes]],"NA")</f>
        <v>24.995454545454546</v>
      </c>
      <c r="J4056" t="str">
        <f>IF(shipments[[#This Row],[Order_Status]] = "Delivered","Yes","No")</f>
        <v>Yes</v>
      </c>
      <c r="K4056" t="str">
        <f>TEXT(shipments[[#This Row],[Shipdate]],"MMMM")</f>
        <v>March</v>
      </c>
      <c r="L4056">
        <f>YEAR(shipments[[#This Row],[Shipdate]])</f>
        <v>2024</v>
      </c>
    </row>
    <row r="4057" spans="1:12" x14ac:dyDescent="0.3">
      <c r="A4057" t="s">
        <v>4061</v>
      </c>
      <c r="B4057" t="s">
        <v>7947</v>
      </c>
      <c r="C4057" t="s">
        <v>7918</v>
      </c>
      <c r="D4057" t="s">
        <v>7939</v>
      </c>
      <c r="E4057" s="1">
        <v>44971</v>
      </c>
      <c r="F4057" s="6">
        <v>5618.25</v>
      </c>
      <c r="G4057">
        <v>201</v>
      </c>
      <c r="H4057" t="s">
        <v>3</v>
      </c>
      <c r="I4057">
        <f>IF(shipments[[#This Row],[Boxes]]&gt;0,shipments[[#This Row],[Amount]]/shipments[[#This Row],[Boxes]],"NA")</f>
        <v>27.951492537313431</v>
      </c>
      <c r="J4057" t="str">
        <f>IF(shipments[[#This Row],[Order_Status]] = "Delivered","Yes","No")</f>
        <v>Yes</v>
      </c>
      <c r="K4057" t="str">
        <f>TEXT(shipments[[#This Row],[Shipdate]],"MMMM")</f>
        <v>February</v>
      </c>
      <c r="L4057">
        <f>YEAR(shipments[[#This Row],[Shipdate]])</f>
        <v>2023</v>
      </c>
    </row>
    <row r="4058" spans="1:12" x14ac:dyDescent="0.3">
      <c r="A4058" t="s">
        <v>4062</v>
      </c>
      <c r="B4058" t="s">
        <v>7947</v>
      </c>
      <c r="C4058" t="s">
        <v>7918</v>
      </c>
      <c r="D4058" t="s">
        <v>7934</v>
      </c>
      <c r="E4058" s="1">
        <v>45246</v>
      </c>
      <c r="F4058" s="6">
        <v>5067</v>
      </c>
      <c r="G4058">
        <v>195</v>
      </c>
      <c r="H4058" t="s">
        <v>3</v>
      </c>
      <c r="I4058">
        <f>IF(shipments[[#This Row],[Boxes]]&gt;0,shipments[[#This Row],[Amount]]/shipments[[#This Row],[Boxes]],"NA")</f>
        <v>25.984615384615385</v>
      </c>
      <c r="J4058" t="str">
        <f>IF(shipments[[#This Row],[Order_Status]] = "Delivered","Yes","No")</f>
        <v>Yes</v>
      </c>
      <c r="K4058" t="str">
        <f>TEXT(shipments[[#This Row],[Shipdate]],"MMMM")</f>
        <v>November</v>
      </c>
      <c r="L4058">
        <f>YEAR(shipments[[#This Row],[Shipdate]])</f>
        <v>2023</v>
      </c>
    </row>
    <row r="4059" spans="1:12" x14ac:dyDescent="0.3">
      <c r="A4059" t="s">
        <v>4063</v>
      </c>
      <c r="B4059" t="s">
        <v>7947</v>
      </c>
      <c r="C4059" t="s">
        <v>7919</v>
      </c>
      <c r="D4059" t="s">
        <v>7934</v>
      </c>
      <c r="E4059" s="1">
        <v>45177</v>
      </c>
      <c r="F4059" s="6">
        <v>11947.5</v>
      </c>
      <c r="G4059">
        <v>544</v>
      </c>
      <c r="H4059" t="s">
        <v>3</v>
      </c>
      <c r="I4059">
        <f>IF(shipments[[#This Row],[Boxes]]&gt;0,shipments[[#This Row],[Amount]]/shipments[[#This Row],[Boxes]],"NA")</f>
        <v>21.962316176470587</v>
      </c>
      <c r="J4059" t="str">
        <f>IF(shipments[[#This Row],[Order_Status]] = "Delivered","Yes","No")</f>
        <v>Yes</v>
      </c>
      <c r="K4059" t="str">
        <f>TEXT(shipments[[#This Row],[Shipdate]],"MMMM")</f>
        <v>September</v>
      </c>
      <c r="L4059">
        <f>YEAR(shipments[[#This Row],[Shipdate]])</f>
        <v>2023</v>
      </c>
    </row>
    <row r="4060" spans="1:12" x14ac:dyDescent="0.3">
      <c r="A4060" t="s">
        <v>4064</v>
      </c>
      <c r="B4060" t="s">
        <v>7947</v>
      </c>
      <c r="C4060" t="s">
        <v>7919</v>
      </c>
      <c r="D4060" t="s">
        <v>7939</v>
      </c>
      <c r="E4060" s="1">
        <v>45317</v>
      </c>
      <c r="F4060" s="6">
        <v>10102.5</v>
      </c>
      <c r="G4060">
        <v>506</v>
      </c>
      <c r="H4060" t="s">
        <v>3</v>
      </c>
      <c r="I4060">
        <f>IF(shipments[[#This Row],[Boxes]]&gt;0,shipments[[#This Row],[Amount]]/shipments[[#This Row],[Boxes]],"NA")</f>
        <v>19.965415019762847</v>
      </c>
      <c r="J4060" t="str">
        <f>IF(shipments[[#This Row],[Order_Status]] = "Delivered","Yes","No")</f>
        <v>Yes</v>
      </c>
      <c r="K4060" t="str">
        <f>TEXT(shipments[[#This Row],[Shipdate]],"MMMM")</f>
        <v>January</v>
      </c>
      <c r="L4060">
        <f>YEAR(shipments[[#This Row],[Shipdate]])</f>
        <v>2024</v>
      </c>
    </row>
    <row r="4061" spans="1:12" x14ac:dyDescent="0.3">
      <c r="A4061" t="s">
        <v>4065</v>
      </c>
      <c r="B4061" t="s">
        <v>7947</v>
      </c>
      <c r="C4061" t="s">
        <v>7919</v>
      </c>
      <c r="D4061" t="s">
        <v>7937</v>
      </c>
      <c r="E4061" s="1">
        <v>44995</v>
      </c>
      <c r="F4061" s="6">
        <v>7134.75</v>
      </c>
      <c r="G4061">
        <v>325</v>
      </c>
      <c r="H4061" t="s">
        <v>3</v>
      </c>
      <c r="I4061">
        <f>IF(shipments[[#This Row],[Boxes]]&gt;0,shipments[[#This Row],[Amount]]/shipments[[#This Row],[Boxes]],"NA")</f>
        <v>21.953076923076924</v>
      </c>
      <c r="J4061" t="str">
        <f>IF(shipments[[#This Row],[Order_Status]] = "Delivered","Yes","No")</f>
        <v>Yes</v>
      </c>
      <c r="K4061" t="str">
        <f>TEXT(shipments[[#This Row],[Shipdate]],"MMMM")</f>
        <v>March</v>
      </c>
      <c r="L4061">
        <f>YEAR(shipments[[#This Row],[Shipdate]])</f>
        <v>2023</v>
      </c>
    </row>
    <row r="4062" spans="1:12" x14ac:dyDescent="0.3">
      <c r="A4062" t="s">
        <v>4066</v>
      </c>
      <c r="B4062" t="s">
        <v>7947</v>
      </c>
      <c r="C4062" t="s">
        <v>7919</v>
      </c>
      <c r="D4062" t="s">
        <v>7938</v>
      </c>
      <c r="E4062" s="1">
        <v>45177</v>
      </c>
      <c r="F4062" s="6">
        <v>9787.5</v>
      </c>
      <c r="G4062">
        <v>445</v>
      </c>
      <c r="H4062" t="s">
        <v>3</v>
      </c>
      <c r="I4062">
        <f>IF(shipments[[#This Row],[Boxes]]&gt;0,shipments[[#This Row],[Amount]]/shipments[[#This Row],[Boxes]],"NA")</f>
        <v>21.99438202247191</v>
      </c>
      <c r="J4062" t="str">
        <f>IF(shipments[[#This Row],[Order_Status]] = "Delivered","Yes","No")</f>
        <v>Yes</v>
      </c>
      <c r="K4062" t="str">
        <f>TEXT(shipments[[#This Row],[Shipdate]],"MMMM")</f>
        <v>September</v>
      </c>
      <c r="L4062">
        <f>YEAR(shipments[[#This Row],[Shipdate]])</f>
        <v>2023</v>
      </c>
    </row>
    <row r="4063" spans="1:12" x14ac:dyDescent="0.3">
      <c r="A4063" t="s">
        <v>4067</v>
      </c>
      <c r="B4063" t="s">
        <v>7947</v>
      </c>
      <c r="C4063" t="s">
        <v>7920</v>
      </c>
      <c r="D4063" t="s">
        <v>7936</v>
      </c>
      <c r="E4063" s="1">
        <v>45455</v>
      </c>
      <c r="F4063" s="6">
        <v>4662</v>
      </c>
      <c r="G4063">
        <v>222</v>
      </c>
      <c r="H4063" t="s">
        <v>3</v>
      </c>
      <c r="I4063">
        <f>IF(shipments[[#This Row],[Boxes]]&gt;0,shipments[[#This Row],[Amount]]/shipments[[#This Row],[Boxes]],"NA")</f>
        <v>21</v>
      </c>
      <c r="J4063" t="str">
        <f>IF(shipments[[#This Row],[Order_Status]] = "Delivered","Yes","No")</f>
        <v>Yes</v>
      </c>
      <c r="K4063" t="str">
        <f>TEXT(shipments[[#This Row],[Shipdate]],"MMMM")</f>
        <v>June</v>
      </c>
      <c r="L4063">
        <f>YEAR(shipments[[#This Row],[Shipdate]])</f>
        <v>2024</v>
      </c>
    </row>
    <row r="4064" spans="1:12" x14ac:dyDescent="0.3">
      <c r="A4064" t="s">
        <v>4068</v>
      </c>
      <c r="B4064" t="s">
        <v>7947</v>
      </c>
      <c r="C4064" t="s">
        <v>7920</v>
      </c>
      <c r="D4064" t="s">
        <v>7937</v>
      </c>
      <c r="E4064" s="1">
        <v>44960</v>
      </c>
      <c r="F4064" s="6">
        <v>9954</v>
      </c>
      <c r="G4064">
        <v>433</v>
      </c>
      <c r="H4064" t="s">
        <v>3</v>
      </c>
      <c r="I4064">
        <f>IF(shipments[[#This Row],[Boxes]]&gt;0,shipments[[#This Row],[Amount]]/shipments[[#This Row],[Boxes]],"NA")</f>
        <v>22.988452655889144</v>
      </c>
      <c r="J4064" t="str">
        <f>IF(shipments[[#This Row],[Order_Status]] = "Delivered","Yes","No")</f>
        <v>Yes</v>
      </c>
      <c r="K4064" t="str">
        <f>TEXT(shipments[[#This Row],[Shipdate]],"MMMM")</f>
        <v>February</v>
      </c>
      <c r="L4064">
        <f>YEAR(shipments[[#This Row],[Shipdate]])</f>
        <v>2023</v>
      </c>
    </row>
    <row r="4065" spans="1:12" x14ac:dyDescent="0.3">
      <c r="A4065" t="s">
        <v>4069</v>
      </c>
      <c r="B4065" t="s">
        <v>7947</v>
      </c>
      <c r="C4065" t="s">
        <v>7921</v>
      </c>
      <c r="D4065" t="s">
        <v>7935</v>
      </c>
      <c r="E4065" s="1">
        <v>45341</v>
      </c>
      <c r="F4065" s="6">
        <v>1719</v>
      </c>
      <c r="G4065">
        <v>115</v>
      </c>
      <c r="H4065" t="s">
        <v>3</v>
      </c>
      <c r="I4065">
        <f>IF(shipments[[#This Row],[Boxes]]&gt;0,shipments[[#This Row],[Amount]]/shipments[[#This Row],[Boxes]],"NA")</f>
        <v>14.947826086956521</v>
      </c>
      <c r="J4065" t="str">
        <f>IF(shipments[[#This Row],[Order_Status]] = "Delivered","Yes","No")</f>
        <v>Yes</v>
      </c>
      <c r="K4065" t="str">
        <f>TEXT(shipments[[#This Row],[Shipdate]],"MMMM")</f>
        <v>February</v>
      </c>
      <c r="L4065">
        <f>YEAR(shipments[[#This Row],[Shipdate]])</f>
        <v>2024</v>
      </c>
    </row>
    <row r="4066" spans="1:12" x14ac:dyDescent="0.3">
      <c r="A4066" s="21" t="s">
        <v>4070</v>
      </c>
      <c r="B4066" s="21" t="s">
        <v>7947</v>
      </c>
      <c r="C4066" s="21" t="s">
        <v>7921</v>
      </c>
      <c r="D4066" s="21" t="s">
        <v>7939</v>
      </c>
      <c r="E4066" s="22">
        <v>45517</v>
      </c>
      <c r="F4066" s="23">
        <v>12132</v>
      </c>
      <c r="G4066" s="21">
        <v>809</v>
      </c>
      <c r="H4066" s="21" t="s">
        <v>9</v>
      </c>
      <c r="I4066" s="21">
        <f>IF(shipments[[#This Row],[Boxes]]&gt;0,shipments[[#This Row],[Amount]]/shipments[[#This Row],[Boxes]],"NA")</f>
        <v>14.99629171817058</v>
      </c>
      <c r="J4066" s="21" t="str">
        <f>IF(shipments[[#This Row],[Order_Status]] = "Delivered","Yes","No")</f>
        <v>No</v>
      </c>
      <c r="K4066" s="21" t="str">
        <f>TEXT(shipments[[#This Row],[Shipdate]],"MMMM")</f>
        <v>August</v>
      </c>
      <c r="L4066" s="21">
        <f>YEAR(shipments[[#This Row],[Shipdate]])</f>
        <v>2024</v>
      </c>
    </row>
    <row r="4067" spans="1:12" x14ac:dyDescent="0.3">
      <c r="A4067" t="s">
        <v>4071</v>
      </c>
      <c r="B4067" t="s">
        <v>7947</v>
      </c>
      <c r="C4067" t="s">
        <v>7921</v>
      </c>
      <c r="D4067" t="s">
        <v>7935</v>
      </c>
      <c r="E4067" s="1">
        <v>44951</v>
      </c>
      <c r="F4067" s="6">
        <v>18801</v>
      </c>
      <c r="G4067">
        <v>1567</v>
      </c>
      <c r="H4067" t="s">
        <v>3</v>
      </c>
      <c r="I4067">
        <f>IF(shipments[[#This Row],[Boxes]]&gt;0,shipments[[#This Row],[Amount]]/shipments[[#This Row],[Boxes]],"NA")</f>
        <v>11.998085513720484</v>
      </c>
      <c r="J4067" t="str">
        <f>IF(shipments[[#This Row],[Order_Status]] = "Delivered","Yes","No")</f>
        <v>Yes</v>
      </c>
      <c r="K4067" t="str">
        <f>TEXT(shipments[[#This Row],[Shipdate]],"MMMM")</f>
        <v>January</v>
      </c>
      <c r="L4067">
        <f>YEAR(shipments[[#This Row],[Shipdate]])</f>
        <v>2023</v>
      </c>
    </row>
    <row r="4068" spans="1:12" x14ac:dyDescent="0.3">
      <c r="A4068" t="s">
        <v>4072</v>
      </c>
      <c r="B4068" t="s">
        <v>7947</v>
      </c>
      <c r="C4068" t="s">
        <v>7923</v>
      </c>
      <c r="D4068" t="s">
        <v>7938</v>
      </c>
      <c r="E4068" s="1">
        <v>45075</v>
      </c>
      <c r="F4068" s="6">
        <v>5026.5</v>
      </c>
      <c r="G4068">
        <v>296</v>
      </c>
      <c r="H4068" t="s">
        <v>3</v>
      </c>
      <c r="I4068">
        <f>IF(shipments[[#This Row],[Boxes]]&gt;0,shipments[[#This Row],[Amount]]/shipments[[#This Row],[Boxes]],"NA")</f>
        <v>16.981418918918919</v>
      </c>
      <c r="J4068" t="str">
        <f>IF(shipments[[#This Row],[Order_Status]] = "Delivered","Yes","No")</f>
        <v>Yes</v>
      </c>
      <c r="K4068" t="str">
        <f>TEXT(shipments[[#This Row],[Shipdate]],"MMMM")</f>
        <v>May</v>
      </c>
      <c r="L4068">
        <f>YEAR(shipments[[#This Row],[Shipdate]])</f>
        <v>2023</v>
      </c>
    </row>
    <row r="4069" spans="1:12" x14ac:dyDescent="0.3">
      <c r="A4069" t="s">
        <v>4073</v>
      </c>
      <c r="B4069" t="s">
        <v>7947</v>
      </c>
      <c r="C4069" t="s">
        <v>7923</v>
      </c>
      <c r="D4069" t="s">
        <v>7939</v>
      </c>
      <c r="E4069" s="1">
        <v>45295</v>
      </c>
      <c r="F4069" s="6">
        <v>9609.75</v>
      </c>
      <c r="G4069">
        <v>687</v>
      </c>
      <c r="H4069" t="s">
        <v>3</v>
      </c>
      <c r="I4069">
        <f>IF(shipments[[#This Row],[Boxes]]&gt;0,shipments[[#This Row],[Amount]]/shipments[[#This Row],[Boxes]],"NA")</f>
        <v>13.987991266375547</v>
      </c>
      <c r="J4069" t="str">
        <f>IF(shipments[[#This Row],[Order_Status]] = "Delivered","Yes","No")</f>
        <v>Yes</v>
      </c>
      <c r="K4069" t="str">
        <f>TEXT(shipments[[#This Row],[Shipdate]],"MMMM")</f>
        <v>January</v>
      </c>
      <c r="L4069">
        <f>YEAR(shipments[[#This Row],[Shipdate]])</f>
        <v>2024</v>
      </c>
    </row>
    <row r="4070" spans="1:12" x14ac:dyDescent="0.3">
      <c r="A4070" s="21" t="s">
        <v>4074</v>
      </c>
      <c r="B4070" s="21" t="s">
        <v>7947</v>
      </c>
      <c r="C4070" s="21" t="s">
        <v>7923</v>
      </c>
      <c r="D4070" s="21" t="s">
        <v>7934</v>
      </c>
      <c r="E4070" s="22">
        <v>45490</v>
      </c>
      <c r="F4070" s="23">
        <v>7119</v>
      </c>
      <c r="G4070" s="21">
        <v>419</v>
      </c>
      <c r="H4070" s="21" t="s">
        <v>9</v>
      </c>
      <c r="I4070" s="21">
        <f>IF(shipments[[#This Row],[Boxes]]&gt;0,shipments[[#This Row],[Amount]]/shipments[[#This Row],[Boxes]],"NA")</f>
        <v>16.990453460620525</v>
      </c>
      <c r="J4070" s="21" t="str">
        <f>IF(shipments[[#This Row],[Order_Status]] = "Delivered","Yes","No")</f>
        <v>No</v>
      </c>
      <c r="K4070" s="21" t="str">
        <f>TEXT(shipments[[#This Row],[Shipdate]],"MMMM")</f>
        <v>July</v>
      </c>
      <c r="L4070" s="21">
        <f>YEAR(shipments[[#This Row],[Shipdate]])</f>
        <v>2024</v>
      </c>
    </row>
    <row r="4071" spans="1:12" x14ac:dyDescent="0.3">
      <c r="A4071" t="s">
        <v>4075</v>
      </c>
      <c r="B4071" t="s">
        <v>7947</v>
      </c>
      <c r="C4071" t="s">
        <v>7923</v>
      </c>
      <c r="D4071" t="s">
        <v>7939</v>
      </c>
      <c r="E4071" s="1">
        <v>45329</v>
      </c>
      <c r="F4071" s="6">
        <v>10932.75</v>
      </c>
      <c r="G4071">
        <v>684</v>
      </c>
      <c r="H4071" t="s">
        <v>3</v>
      </c>
      <c r="I4071">
        <f>IF(shipments[[#This Row],[Boxes]]&gt;0,shipments[[#This Row],[Amount]]/shipments[[#This Row],[Boxes]],"NA")</f>
        <v>15.983552631578947</v>
      </c>
      <c r="J4071" t="str">
        <f>IF(shipments[[#This Row],[Order_Status]] = "Delivered","Yes","No")</f>
        <v>Yes</v>
      </c>
      <c r="K4071" t="str">
        <f>TEXT(shipments[[#This Row],[Shipdate]],"MMMM")</f>
        <v>February</v>
      </c>
      <c r="L4071">
        <f>YEAR(shipments[[#This Row],[Shipdate]])</f>
        <v>2024</v>
      </c>
    </row>
    <row r="4072" spans="1:12" x14ac:dyDescent="0.3">
      <c r="A4072" s="21" t="s">
        <v>4076</v>
      </c>
      <c r="B4072" s="21" t="s">
        <v>7947</v>
      </c>
      <c r="C4072" s="21" t="s">
        <v>7924</v>
      </c>
      <c r="D4072" s="21" t="s">
        <v>7938</v>
      </c>
      <c r="E4072" s="22">
        <v>45538</v>
      </c>
      <c r="F4072" s="23">
        <v>6072.75</v>
      </c>
      <c r="G4072" s="21">
        <v>608</v>
      </c>
      <c r="H4072" s="21" t="s">
        <v>16</v>
      </c>
      <c r="I4072" s="21">
        <f>IF(shipments[[#This Row],[Boxes]]&gt;0,shipments[[#This Row],[Amount]]/shipments[[#This Row],[Boxes]],"NA")</f>
        <v>9.9880756578947363</v>
      </c>
      <c r="J4072" s="21" t="str">
        <f>IF(shipments[[#This Row],[Order_Status]] = "Delivered","Yes","No")</f>
        <v>No</v>
      </c>
      <c r="K4072" s="21" t="str">
        <f>TEXT(shipments[[#This Row],[Shipdate]],"MMMM")</f>
        <v>September</v>
      </c>
      <c r="L4072" s="21">
        <f>YEAR(shipments[[#This Row],[Shipdate]])</f>
        <v>2024</v>
      </c>
    </row>
    <row r="4073" spans="1:12" x14ac:dyDescent="0.3">
      <c r="A4073" t="s">
        <v>4077</v>
      </c>
      <c r="B4073" t="s">
        <v>7947</v>
      </c>
      <c r="C4073" t="s">
        <v>7924</v>
      </c>
      <c r="D4073" t="s">
        <v>7939</v>
      </c>
      <c r="E4073" s="1">
        <v>45257</v>
      </c>
      <c r="F4073" s="6">
        <v>3381.75</v>
      </c>
      <c r="G4073">
        <v>376</v>
      </c>
      <c r="H4073" t="s">
        <v>3</v>
      </c>
      <c r="I4073">
        <f>IF(shipments[[#This Row],[Boxes]]&gt;0,shipments[[#This Row],[Amount]]/shipments[[#This Row],[Boxes]],"NA")</f>
        <v>8.994015957446809</v>
      </c>
      <c r="J4073" t="str">
        <f>IF(shipments[[#This Row],[Order_Status]] = "Delivered","Yes","No")</f>
        <v>Yes</v>
      </c>
      <c r="K4073" t="str">
        <f>TEXT(shipments[[#This Row],[Shipdate]],"MMMM")</f>
        <v>November</v>
      </c>
      <c r="L4073">
        <f>YEAR(shipments[[#This Row],[Shipdate]])</f>
        <v>2023</v>
      </c>
    </row>
    <row r="4074" spans="1:12" x14ac:dyDescent="0.3">
      <c r="A4074" t="s">
        <v>4078</v>
      </c>
      <c r="B4074" t="s">
        <v>7947</v>
      </c>
      <c r="C4074" t="s">
        <v>7925</v>
      </c>
      <c r="D4074" t="s">
        <v>7934</v>
      </c>
      <c r="E4074" s="1">
        <v>44942</v>
      </c>
      <c r="F4074" s="6">
        <v>5006.25</v>
      </c>
      <c r="G4074">
        <v>279</v>
      </c>
      <c r="H4074" t="s">
        <v>3</v>
      </c>
      <c r="I4074">
        <f>IF(shipments[[#This Row],[Boxes]]&gt;0,shipments[[#This Row],[Amount]]/shipments[[#This Row],[Boxes]],"NA")</f>
        <v>17.943548387096776</v>
      </c>
      <c r="J4074" t="str">
        <f>IF(shipments[[#This Row],[Order_Status]] = "Delivered","Yes","No")</f>
        <v>Yes</v>
      </c>
      <c r="K4074" t="str">
        <f>TEXT(shipments[[#This Row],[Shipdate]],"MMMM")</f>
        <v>January</v>
      </c>
      <c r="L4074">
        <f>YEAR(shipments[[#This Row],[Shipdate]])</f>
        <v>2023</v>
      </c>
    </row>
    <row r="4075" spans="1:12" x14ac:dyDescent="0.3">
      <c r="A4075" t="s">
        <v>4079</v>
      </c>
      <c r="B4075" t="s">
        <v>7947</v>
      </c>
      <c r="C4075" t="s">
        <v>7927</v>
      </c>
      <c r="D4075" t="s">
        <v>7935</v>
      </c>
      <c r="E4075" s="1">
        <v>45345</v>
      </c>
      <c r="F4075" s="6">
        <v>8136</v>
      </c>
      <c r="G4075">
        <v>582</v>
      </c>
      <c r="H4075" t="s">
        <v>3</v>
      </c>
      <c r="I4075">
        <f>IF(shipments[[#This Row],[Boxes]]&gt;0,shipments[[#This Row],[Amount]]/shipments[[#This Row],[Boxes]],"NA")</f>
        <v>13.979381443298969</v>
      </c>
      <c r="J4075" t="str">
        <f>IF(shipments[[#This Row],[Order_Status]] = "Delivered","Yes","No")</f>
        <v>Yes</v>
      </c>
      <c r="K4075" t="str">
        <f>TEXT(shipments[[#This Row],[Shipdate]],"MMMM")</f>
        <v>February</v>
      </c>
      <c r="L4075">
        <f>YEAR(shipments[[#This Row],[Shipdate]])</f>
        <v>2024</v>
      </c>
    </row>
    <row r="4076" spans="1:12" x14ac:dyDescent="0.3">
      <c r="A4076" t="s">
        <v>4080</v>
      </c>
      <c r="B4076" t="s">
        <v>7947</v>
      </c>
      <c r="C4076" t="s">
        <v>7927</v>
      </c>
      <c r="D4076" t="s">
        <v>7938</v>
      </c>
      <c r="E4076" s="1">
        <v>44966</v>
      </c>
      <c r="F4076" s="6">
        <v>4547.25</v>
      </c>
      <c r="G4076">
        <v>253</v>
      </c>
      <c r="H4076" t="s">
        <v>3</v>
      </c>
      <c r="I4076">
        <f>IF(shipments[[#This Row],[Boxes]]&gt;0,shipments[[#This Row],[Amount]]/shipments[[#This Row],[Boxes]],"NA")</f>
        <v>17.973320158102766</v>
      </c>
      <c r="J4076" t="str">
        <f>IF(shipments[[#This Row],[Order_Status]] = "Delivered","Yes","No")</f>
        <v>Yes</v>
      </c>
      <c r="K4076" t="str">
        <f>TEXT(shipments[[#This Row],[Shipdate]],"MMMM")</f>
        <v>February</v>
      </c>
      <c r="L4076">
        <f>YEAR(shipments[[#This Row],[Shipdate]])</f>
        <v>2023</v>
      </c>
    </row>
    <row r="4077" spans="1:12" x14ac:dyDescent="0.3">
      <c r="A4077" t="s">
        <v>4081</v>
      </c>
      <c r="B4077" t="s">
        <v>7947</v>
      </c>
      <c r="C4077" t="s">
        <v>7927</v>
      </c>
      <c r="D4077" t="s">
        <v>7939</v>
      </c>
      <c r="E4077" s="1">
        <v>45183</v>
      </c>
      <c r="F4077" s="6">
        <v>3044.25</v>
      </c>
      <c r="G4077">
        <v>170</v>
      </c>
      <c r="H4077" t="s">
        <v>3</v>
      </c>
      <c r="I4077">
        <f>IF(shipments[[#This Row],[Boxes]]&gt;0,shipments[[#This Row],[Amount]]/shipments[[#This Row],[Boxes]],"NA")</f>
        <v>17.90735294117647</v>
      </c>
      <c r="J4077" t="str">
        <f>IF(shipments[[#This Row],[Order_Status]] = "Delivered","Yes","No")</f>
        <v>Yes</v>
      </c>
      <c r="K4077" t="str">
        <f>TEXT(shipments[[#This Row],[Shipdate]],"MMMM")</f>
        <v>September</v>
      </c>
      <c r="L4077">
        <f>YEAR(shipments[[#This Row],[Shipdate]])</f>
        <v>2023</v>
      </c>
    </row>
    <row r="4078" spans="1:12" x14ac:dyDescent="0.3">
      <c r="A4078" t="s">
        <v>4082</v>
      </c>
      <c r="B4078" t="s">
        <v>7947</v>
      </c>
      <c r="C4078" t="s">
        <v>7928</v>
      </c>
      <c r="D4078" t="s">
        <v>7938</v>
      </c>
      <c r="E4078" s="1">
        <v>45002</v>
      </c>
      <c r="F4078" s="6">
        <v>1653.75</v>
      </c>
      <c r="G4078">
        <v>237</v>
      </c>
      <c r="H4078" t="s">
        <v>3</v>
      </c>
      <c r="I4078">
        <f>IF(shipments[[#This Row],[Boxes]]&gt;0,shipments[[#This Row],[Amount]]/shipments[[#This Row],[Boxes]],"NA")</f>
        <v>6.9778481012658231</v>
      </c>
      <c r="J4078" t="str">
        <f>IF(shipments[[#This Row],[Order_Status]] = "Delivered","Yes","No")</f>
        <v>Yes</v>
      </c>
      <c r="K4078" t="str">
        <f>TEXT(shipments[[#This Row],[Shipdate]],"MMMM")</f>
        <v>March</v>
      </c>
      <c r="L4078">
        <f>YEAR(shipments[[#This Row],[Shipdate]])</f>
        <v>2023</v>
      </c>
    </row>
    <row r="4079" spans="1:12" x14ac:dyDescent="0.3">
      <c r="A4079" t="s">
        <v>4083</v>
      </c>
      <c r="B4079" t="s">
        <v>7947</v>
      </c>
      <c r="C4079" t="s">
        <v>7928</v>
      </c>
      <c r="D4079" t="s">
        <v>7936</v>
      </c>
      <c r="E4079" s="1">
        <v>45093</v>
      </c>
      <c r="F4079" s="6">
        <v>6126.75</v>
      </c>
      <c r="G4079">
        <v>876</v>
      </c>
      <c r="H4079" t="s">
        <v>3</v>
      </c>
      <c r="I4079">
        <f>IF(shipments[[#This Row],[Boxes]]&gt;0,shipments[[#This Row],[Amount]]/shipments[[#This Row],[Boxes]],"NA")</f>
        <v>6.9940068493150687</v>
      </c>
      <c r="J4079" t="str">
        <f>IF(shipments[[#This Row],[Order_Status]] = "Delivered","Yes","No")</f>
        <v>Yes</v>
      </c>
      <c r="K4079" t="str">
        <f>TEXT(shipments[[#This Row],[Shipdate]],"MMMM")</f>
        <v>June</v>
      </c>
      <c r="L4079">
        <f>YEAR(shipments[[#This Row],[Shipdate]])</f>
        <v>2023</v>
      </c>
    </row>
    <row r="4080" spans="1:12" x14ac:dyDescent="0.3">
      <c r="A4080" t="s">
        <v>4084</v>
      </c>
      <c r="B4080" t="s">
        <v>7947</v>
      </c>
      <c r="C4080" t="s">
        <v>7929</v>
      </c>
      <c r="D4080" t="s">
        <v>7935</v>
      </c>
      <c r="E4080" s="1">
        <v>45362</v>
      </c>
      <c r="F4080" s="6">
        <v>4896</v>
      </c>
      <c r="G4080">
        <v>612</v>
      </c>
      <c r="H4080" t="s">
        <v>3</v>
      </c>
      <c r="I4080">
        <f>IF(shipments[[#This Row],[Boxes]]&gt;0,shipments[[#This Row],[Amount]]/shipments[[#This Row],[Boxes]],"NA")</f>
        <v>8</v>
      </c>
      <c r="J4080" t="str">
        <f>IF(shipments[[#This Row],[Order_Status]] = "Delivered","Yes","No")</f>
        <v>Yes</v>
      </c>
      <c r="K4080" t="str">
        <f>TEXT(shipments[[#This Row],[Shipdate]],"MMMM")</f>
        <v>March</v>
      </c>
      <c r="L4080">
        <f>YEAR(shipments[[#This Row],[Shipdate]])</f>
        <v>2024</v>
      </c>
    </row>
    <row r="4081" spans="1:12" x14ac:dyDescent="0.3">
      <c r="A4081" s="21" t="s">
        <v>4085</v>
      </c>
      <c r="B4081" s="21" t="s">
        <v>7947</v>
      </c>
      <c r="C4081" s="21" t="s">
        <v>7929</v>
      </c>
      <c r="D4081" s="21" t="s">
        <v>7939</v>
      </c>
      <c r="E4081" s="22">
        <v>45349</v>
      </c>
      <c r="F4081" s="23">
        <v>1705.5</v>
      </c>
      <c r="G4081" s="21">
        <v>214</v>
      </c>
      <c r="H4081" s="21" t="s">
        <v>25</v>
      </c>
      <c r="I4081" s="21">
        <f>IF(shipments[[#This Row],[Boxes]]&gt;0,shipments[[#This Row],[Amount]]/shipments[[#This Row],[Boxes]],"NA")</f>
        <v>7.9696261682242993</v>
      </c>
      <c r="J4081" s="21" t="str">
        <f>IF(shipments[[#This Row],[Order_Status]] = "Delivered","Yes","No")</f>
        <v>No</v>
      </c>
      <c r="K4081" s="21" t="str">
        <f>TEXT(shipments[[#This Row],[Shipdate]],"MMMM")</f>
        <v>February</v>
      </c>
      <c r="L4081" s="21">
        <f>YEAR(shipments[[#This Row],[Shipdate]])</f>
        <v>2024</v>
      </c>
    </row>
    <row r="4082" spans="1:12" x14ac:dyDescent="0.3">
      <c r="A4082" t="s">
        <v>4086</v>
      </c>
      <c r="B4082" t="s">
        <v>7947</v>
      </c>
      <c r="C4082" t="s">
        <v>7929</v>
      </c>
      <c r="D4082" t="s">
        <v>7939</v>
      </c>
      <c r="E4082" s="1">
        <v>45176</v>
      </c>
      <c r="F4082" s="6">
        <v>16672.5</v>
      </c>
      <c r="G4082">
        <v>1853</v>
      </c>
      <c r="H4082" t="s">
        <v>3</v>
      </c>
      <c r="I4082">
        <f>IF(shipments[[#This Row],[Boxes]]&gt;0,shipments[[#This Row],[Amount]]/shipments[[#This Row],[Boxes]],"NA")</f>
        <v>8.9975715056664871</v>
      </c>
      <c r="J4082" t="str">
        <f>IF(shipments[[#This Row],[Order_Status]] = "Delivered","Yes","No")</f>
        <v>Yes</v>
      </c>
      <c r="K4082" t="str">
        <f>TEXT(shipments[[#This Row],[Shipdate]],"MMMM")</f>
        <v>September</v>
      </c>
      <c r="L4082">
        <f>YEAR(shipments[[#This Row],[Shipdate]])</f>
        <v>2023</v>
      </c>
    </row>
    <row r="4083" spans="1:12" x14ac:dyDescent="0.3">
      <c r="A4083" t="s">
        <v>4087</v>
      </c>
      <c r="B4083" t="s">
        <v>7947</v>
      </c>
      <c r="C4083" t="s">
        <v>7929</v>
      </c>
      <c r="D4083" t="s">
        <v>7939</v>
      </c>
      <c r="E4083" s="1">
        <v>45119</v>
      </c>
      <c r="F4083" s="6">
        <v>3195</v>
      </c>
      <c r="G4083">
        <v>400</v>
      </c>
      <c r="H4083" t="s">
        <v>3</v>
      </c>
      <c r="I4083">
        <f>IF(shipments[[#This Row],[Boxes]]&gt;0,shipments[[#This Row],[Amount]]/shipments[[#This Row],[Boxes]],"NA")</f>
        <v>7.9874999999999998</v>
      </c>
      <c r="J4083" t="str">
        <f>IF(shipments[[#This Row],[Order_Status]] = "Delivered","Yes","No")</f>
        <v>Yes</v>
      </c>
      <c r="K4083" t="str">
        <f>TEXT(shipments[[#This Row],[Shipdate]],"MMMM")</f>
        <v>July</v>
      </c>
      <c r="L4083">
        <f>YEAR(shipments[[#This Row],[Shipdate]])</f>
        <v>2023</v>
      </c>
    </row>
    <row r="4084" spans="1:12" x14ac:dyDescent="0.3">
      <c r="A4084" s="21" t="s">
        <v>4088</v>
      </c>
      <c r="B4084" s="21" t="s">
        <v>7947</v>
      </c>
      <c r="C4084" s="21" t="s">
        <v>7929</v>
      </c>
      <c r="D4084" s="21" t="s">
        <v>7938</v>
      </c>
      <c r="E4084" s="22">
        <v>45495</v>
      </c>
      <c r="F4084" s="23">
        <v>14397.75</v>
      </c>
      <c r="G4084" s="21">
        <v>1440</v>
      </c>
      <c r="H4084" s="21" t="s">
        <v>9</v>
      </c>
      <c r="I4084" s="21">
        <f>IF(shipments[[#This Row],[Boxes]]&gt;0,shipments[[#This Row],[Amount]]/shipments[[#This Row],[Boxes]],"NA")</f>
        <v>9.9984374999999996</v>
      </c>
      <c r="J4084" s="21" t="str">
        <f>IF(shipments[[#This Row],[Order_Status]] = "Delivered","Yes","No")</f>
        <v>No</v>
      </c>
      <c r="K4084" s="21" t="str">
        <f>TEXT(shipments[[#This Row],[Shipdate]],"MMMM")</f>
        <v>July</v>
      </c>
      <c r="L4084" s="21">
        <f>YEAR(shipments[[#This Row],[Shipdate]])</f>
        <v>2024</v>
      </c>
    </row>
    <row r="4085" spans="1:12" x14ac:dyDescent="0.3">
      <c r="A4085" t="s">
        <v>4089</v>
      </c>
      <c r="B4085" t="s">
        <v>7947</v>
      </c>
      <c r="C4085" t="s">
        <v>7929</v>
      </c>
      <c r="D4085" t="s">
        <v>7939</v>
      </c>
      <c r="E4085" s="1">
        <v>45107</v>
      </c>
      <c r="F4085" s="6">
        <v>3449.25</v>
      </c>
      <c r="G4085">
        <v>314</v>
      </c>
      <c r="H4085" t="s">
        <v>3</v>
      </c>
      <c r="I4085">
        <f>IF(shipments[[#This Row],[Boxes]]&gt;0,shipments[[#This Row],[Amount]]/shipments[[#This Row],[Boxes]],"NA")</f>
        <v>10.984872611464969</v>
      </c>
      <c r="J4085" t="str">
        <f>IF(shipments[[#This Row],[Order_Status]] = "Delivered","Yes","No")</f>
        <v>Yes</v>
      </c>
      <c r="K4085" t="str">
        <f>TEXT(shipments[[#This Row],[Shipdate]],"MMMM")</f>
        <v>June</v>
      </c>
      <c r="L4085">
        <f>YEAR(shipments[[#This Row],[Shipdate]])</f>
        <v>2023</v>
      </c>
    </row>
    <row r="4086" spans="1:12" x14ac:dyDescent="0.3">
      <c r="A4086" t="s">
        <v>4090</v>
      </c>
      <c r="B4086" t="s">
        <v>7947</v>
      </c>
      <c r="C4086" t="s">
        <v>7929</v>
      </c>
      <c r="D4086" t="s">
        <v>7937</v>
      </c>
      <c r="E4086" s="1">
        <v>45058</v>
      </c>
      <c r="F4086" s="6">
        <v>14494.5</v>
      </c>
      <c r="G4086">
        <v>1611</v>
      </c>
      <c r="H4086" t="s">
        <v>3</v>
      </c>
      <c r="I4086">
        <f>IF(shipments[[#This Row],[Boxes]]&gt;0,shipments[[#This Row],[Amount]]/shipments[[#This Row],[Boxes]],"NA")</f>
        <v>8.9972067039106154</v>
      </c>
      <c r="J4086" t="str">
        <f>IF(shipments[[#This Row],[Order_Status]] = "Delivered","Yes","No")</f>
        <v>Yes</v>
      </c>
      <c r="K4086" t="str">
        <f>TEXT(shipments[[#This Row],[Shipdate]],"MMMM")</f>
        <v>May</v>
      </c>
      <c r="L4086">
        <f>YEAR(shipments[[#This Row],[Shipdate]])</f>
        <v>2023</v>
      </c>
    </row>
    <row r="4087" spans="1:12" x14ac:dyDescent="0.3">
      <c r="A4087" t="s">
        <v>4091</v>
      </c>
      <c r="B4087" t="s">
        <v>7947</v>
      </c>
      <c r="C4087" t="s">
        <v>7930</v>
      </c>
      <c r="D4087" t="s">
        <v>7938</v>
      </c>
      <c r="E4087" s="1">
        <v>44974</v>
      </c>
      <c r="F4087" s="6">
        <v>3064.5</v>
      </c>
      <c r="G4087">
        <v>106</v>
      </c>
      <c r="H4087" t="s">
        <v>3</v>
      </c>
      <c r="I4087">
        <f>IF(shipments[[#This Row],[Boxes]]&gt;0,shipments[[#This Row],[Amount]]/shipments[[#This Row],[Boxes]],"NA")</f>
        <v>28.910377358490567</v>
      </c>
      <c r="J4087" t="str">
        <f>IF(shipments[[#This Row],[Order_Status]] = "Delivered","Yes","No")</f>
        <v>Yes</v>
      </c>
      <c r="K4087" t="str">
        <f>TEXT(shipments[[#This Row],[Shipdate]],"MMMM")</f>
        <v>February</v>
      </c>
      <c r="L4087">
        <f>YEAR(shipments[[#This Row],[Shipdate]])</f>
        <v>2023</v>
      </c>
    </row>
    <row r="4088" spans="1:12" x14ac:dyDescent="0.3">
      <c r="A4088" s="21" t="s">
        <v>4092</v>
      </c>
      <c r="B4088" s="21" t="s">
        <v>7947</v>
      </c>
      <c r="C4088" s="21" t="s">
        <v>7931</v>
      </c>
      <c r="D4088" s="21" t="s">
        <v>7936</v>
      </c>
      <c r="E4088" s="22">
        <v>45509</v>
      </c>
      <c r="F4088" s="23">
        <v>6855.75</v>
      </c>
      <c r="G4088" s="21">
        <v>624</v>
      </c>
      <c r="H4088" s="21" t="s">
        <v>9</v>
      </c>
      <c r="I4088" s="21">
        <f>IF(shipments[[#This Row],[Boxes]]&gt;0,shipments[[#This Row],[Amount]]/shipments[[#This Row],[Boxes]],"NA")</f>
        <v>10.986778846153847</v>
      </c>
      <c r="J4088" s="21" t="str">
        <f>IF(shipments[[#This Row],[Order_Status]] = "Delivered","Yes","No")</f>
        <v>No</v>
      </c>
      <c r="K4088" s="21" t="str">
        <f>TEXT(shipments[[#This Row],[Shipdate]],"MMMM")</f>
        <v>August</v>
      </c>
      <c r="L4088" s="21">
        <f>YEAR(shipments[[#This Row],[Shipdate]])</f>
        <v>2024</v>
      </c>
    </row>
    <row r="4089" spans="1:12" x14ac:dyDescent="0.3">
      <c r="A4089" t="s">
        <v>4093</v>
      </c>
      <c r="B4089" t="s">
        <v>7947</v>
      </c>
      <c r="C4089" t="s">
        <v>7931</v>
      </c>
      <c r="D4089" t="s">
        <v>7939</v>
      </c>
      <c r="E4089" s="1">
        <v>45307</v>
      </c>
      <c r="F4089" s="6">
        <v>5706</v>
      </c>
      <c r="G4089">
        <v>571</v>
      </c>
      <c r="H4089" t="s">
        <v>3</v>
      </c>
      <c r="I4089">
        <f>IF(shipments[[#This Row],[Boxes]]&gt;0,shipments[[#This Row],[Amount]]/shipments[[#This Row],[Boxes]],"NA")</f>
        <v>9.9929947460595443</v>
      </c>
      <c r="J4089" t="str">
        <f>IF(shipments[[#This Row],[Order_Status]] = "Delivered","Yes","No")</f>
        <v>Yes</v>
      </c>
      <c r="K4089" t="str">
        <f>TEXT(shipments[[#This Row],[Shipdate]],"MMMM")</f>
        <v>January</v>
      </c>
      <c r="L4089">
        <f>YEAR(shipments[[#This Row],[Shipdate]])</f>
        <v>2024</v>
      </c>
    </row>
    <row r="4090" spans="1:12" x14ac:dyDescent="0.3">
      <c r="A4090" t="s">
        <v>4094</v>
      </c>
      <c r="B4090" t="s">
        <v>7947</v>
      </c>
      <c r="C4090" t="s">
        <v>7932</v>
      </c>
      <c r="D4090" t="s">
        <v>7936</v>
      </c>
      <c r="E4090" s="1">
        <v>45328</v>
      </c>
      <c r="F4090" s="6">
        <v>3082.5</v>
      </c>
      <c r="G4090">
        <v>343</v>
      </c>
      <c r="H4090" t="s">
        <v>3</v>
      </c>
      <c r="I4090">
        <f>IF(shipments[[#This Row],[Boxes]]&gt;0,shipments[[#This Row],[Amount]]/shipments[[#This Row],[Boxes]],"NA")</f>
        <v>8.9868804664723037</v>
      </c>
      <c r="J4090" t="str">
        <f>IF(shipments[[#This Row],[Order_Status]] = "Delivered","Yes","No")</f>
        <v>Yes</v>
      </c>
      <c r="K4090" t="str">
        <f>TEXT(shipments[[#This Row],[Shipdate]],"MMMM")</f>
        <v>February</v>
      </c>
      <c r="L4090">
        <f>YEAR(shipments[[#This Row],[Shipdate]])</f>
        <v>2024</v>
      </c>
    </row>
    <row r="4091" spans="1:12" x14ac:dyDescent="0.3">
      <c r="A4091" t="s">
        <v>4095</v>
      </c>
      <c r="B4091" t="s">
        <v>7947</v>
      </c>
      <c r="C4091" t="s">
        <v>7932</v>
      </c>
      <c r="D4091" t="s">
        <v>7938</v>
      </c>
      <c r="E4091" s="1">
        <v>45470</v>
      </c>
      <c r="F4091" s="6">
        <v>279</v>
      </c>
      <c r="G4091">
        <v>28</v>
      </c>
      <c r="H4091" t="s">
        <v>3</v>
      </c>
      <c r="I4091">
        <f>IF(shipments[[#This Row],[Boxes]]&gt;0,shipments[[#This Row],[Amount]]/shipments[[#This Row],[Boxes]],"NA")</f>
        <v>9.9642857142857135</v>
      </c>
      <c r="J4091" t="str">
        <f>IF(shipments[[#This Row],[Order_Status]] = "Delivered","Yes","No")</f>
        <v>Yes</v>
      </c>
      <c r="K4091" t="str">
        <f>TEXT(shipments[[#This Row],[Shipdate]],"MMMM")</f>
        <v>June</v>
      </c>
      <c r="L4091">
        <f>YEAR(shipments[[#This Row],[Shipdate]])</f>
        <v>2024</v>
      </c>
    </row>
    <row r="4092" spans="1:12" x14ac:dyDescent="0.3">
      <c r="A4092" t="s">
        <v>4096</v>
      </c>
      <c r="B4092" t="s">
        <v>7947</v>
      </c>
      <c r="C4092" t="s">
        <v>7932</v>
      </c>
      <c r="D4092" t="s">
        <v>7934</v>
      </c>
      <c r="E4092" s="1">
        <v>45328</v>
      </c>
      <c r="F4092" s="6">
        <v>1662.75</v>
      </c>
      <c r="G4092">
        <v>185</v>
      </c>
      <c r="H4092" t="s">
        <v>3</v>
      </c>
      <c r="I4092">
        <f>IF(shipments[[#This Row],[Boxes]]&gt;0,shipments[[#This Row],[Amount]]/shipments[[#This Row],[Boxes]],"NA")</f>
        <v>8.9878378378378372</v>
      </c>
      <c r="J4092" t="str">
        <f>IF(shipments[[#This Row],[Order_Status]] = "Delivered","Yes","No")</f>
        <v>Yes</v>
      </c>
      <c r="K4092" t="str">
        <f>TEXT(shipments[[#This Row],[Shipdate]],"MMMM")</f>
        <v>February</v>
      </c>
      <c r="L4092">
        <f>YEAR(shipments[[#This Row],[Shipdate]])</f>
        <v>2024</v>
      </c>
    </row>
    <row r="4093" spans="1:12" x14ac:dyDescent="0.3">
      <c r="A4093" s="21" t="s">
        <v>4097</v>
      </c>
      <c r="B4093" s="21" t="s">
        <v>7947</v>
      </c>
      <c r="C4093" s="21" t="s">
        <v>7932</v>
      </c>
      <c r="D4093" s="21" t="s">
        <v>7935</v>
      </c>
      <c r="E4093" s="22">
        <v>45552</v>
      </c>
      <c r="F4093" s="23">
        <v>4788</v>
      </c>
      <c r="G4093" s="21">
        <v>436</v>
      </c>
      <c r="H4093" s="21" t="s">
        <v>16</v>
      </c>
      <c r="I4093" s="21">
        <f>IF(shipments[[#This Row],[Boxes]]&gt;0,shipments[[#This Row],[Amount]]/shipments[[#This Row],[Boxes]],"NA")</f>
        <v>10.98165137614679</v>
      </c>
      <c r="J4093" s="21" t="str">
        <f>IF(shipments[[#This Row],[Order_Status]] = "Delivered","Yes","No")</f>
        <v>No</v>
      </c>
      <c r="K4093" s="21" t="str">
        <f>TEXT(shipments[[#This Row],[Shipdate]],"MMMM")</f>
        <v>September</v>
      </c>
      <c r="L4093" s="21">
        <f>YEAR(shipments[[#This Row],[Shipdate]])</f>
        <v>2024</v>
      </c>
    </row>
    <row r="4094" spans="1:12" x14ac:dyDescent="0.3">
      <c r="A4094" t="s">
        <v>4098</v>
      </c>
      <c r="B4094" t="s">
        <v>7947</v>
      </c>
      <c r="C4094" t="s">
        <v>7933</v>
      </c>
      <c r="D4094" t="s">
        <v>7935</v>
      </c>
      <c r="E4094" s="1">
        <v>45408</v>
      </c>
      <c r="F4094" s="6">
        <v>6684.75</v>
      </c>
      <c r="G4094">
        <v>352</v>
      </c>
      <c r="H4094" t="s">
        <v>3</v>
      </c>
      <c r="I4094">
        <f>IF(shipments[[#This Row],[Boxes]]&gt;0,shipments[[#This Row],[Amount]]/shipments[[#This Row],[Boxes]],"NA")</f>
        <v>18.990767045454547</v>
      </c>
      <c r="J4094" t="str">
        <f>IF(shipments[[#This Row],[Order_Status]] = "Delivered","Yes","No")</f>
        <v>Yes</v>
      </c>
      <c r="K4094" t="str">
        <f>TEXT(shipments[[#This Row],[Shipdate]],"MMMM")</f>
        <v>April</v>
      </c>
      <c r="L4094">
        <f>YEAR(shipments[[#This Row],[Shipdate]])</f>
        <v>2024</v>
      </c>
    </row>
    <row r="4095" spans="1:12" x14ac:dyDescent="0.3">
      <c r="A4095" t="s">
        <v>4099</v>
      </c>
      <c r="B4095" t="s">
        <v>7947</v>
      </c>
      <c r="C4095" t="s">
        <v>7933</v>
      </c>
      <c r="D4095" t="s">
        <v>7935</v>
      </c>
      <c r="E4095" s="1">
        <v>45205</v>
      </c>
      <c r="F4095" s="6">
        <v>8295.75</v>
      </c>
      <c r="G4095">
        <v>415</v>
      </c>
      <c r="H4095" t="s">
        <v>3</v>
      </c>
      <c r="I4095">
        <f>IF(shipments[[#This Row],[Boxes]]&gt;0,shipments[[#This Row],[Amount]]/shipments[[#This Row],[Boxes]],"NA")</f>
        <v>19.98975903614458</v>
      </c>
      <c r="J4095" t="str">
        <f>IF(shipments[[#This Row],[Order_Status]] = "Delivered","Yes","No")</f>
        <v>Yes</v>
      </c>
      <c r="K4095" t="str">
        <f>TEXT(shipments[[#This Row],[Shipdate]],"MMMM")</f>
        <v>October</v>
      </c>
      <c r="L4095">
        <f>YEAR(shipments[[#This Row],[Shipdate]])</f>
        <v>2023</v>
      </c>
    </row>
    <row r="4096" spans="1:12" x14ac:dyDescent="0.3">
      <c r="A4096" t="s">
        <v>4100</v>
      </c>
      <c r="B4096" t="s">
        <v>7947</v>
      </c>
      <c r="C4096" t="s">
        <v>7933</v>
      </c>
      <c r="D4096" t="s">
        <v>7939</v>
      </c>
      <c r="E4096" s="1">
        <v>45468</v>
      </c>
      <c r="F4096" s="6">
        <v>7384.5</v>
      </c>
      <c r="G4096">
        <v>389</v>
      </c>
      <c r="H4096" t="s">
        <v>3</v>
      </c>
      <c r="I4096">
        <f>IF(shipments[[#This Row],[Boxes]]&gt;0,shipments[[#This Row],[Amount]]/shipments[[#This Row],[Boxes]],"NA")</f>
        <v>18.983290488431876</v>
      </c>
      <c r="J4096" t="str">
        <f>IF(shipments[[#This Row],[Order_Status]] = "Delivered","Yes","No")</f>
        <v>Yes</v>
      </c>
      <c r="K4096" t="str">
        <f>TEXT(shipments[[#This Row],[Shipdate]],"MMMM")</f>
        <v>June</v>
      </c>
      <c r="L4096">
        <f>YEAR(shipments[[#This Row],[Shipdate]])</f>
        <v>2024</v>
      </c>
    </row>
    <row r="4097" spans="1:12" x14ac:dyDescent="0.3">
      <c r="A4097" s="21" t="s">
        <v>4101</v>
      </c>
      <c r="B4097" s="21" t="s">
        <v>7947</v>
      </c>
      <c r="C4097" s="21" t="s">
        <v>7933</v>
      </c>
      <c r="D4097" s="21" t="s">
        <v>7938</v>
      </c>
      <c r="E4097" s="22">
        <v>45058</v>
      </c>
      <c r="F4097" s="23">
        <v>8520.75</v>
      </c>
      <c r="G4097" s="21">
        <v>388</v>
      </c>
      <c r="H4097" s="21" t="s">
        <v>25</v>
      </c>
      <c r="I4097" s="21">
        <f>IF(shipments[[#This Row],[Boxes]]&gt;0,shipments[[#This Row],[Amount]]/shipments[[#This Row],[Boxes]],"NA")</f>
        <v>21.960695876288661</v>
      </c>
      <c r="J4097" s="21" t="str">
        <f>IF(shipments[[#This Row],[Order_Status]] = "Delivered","Yes","No")</f>
        <v>No</v>
      </c>
      <c r="K4097" s="21" t="str">
        <f>TEXT(shipments[[#This Row],[Shipdate]],"MMMM")</f>
        <v>May</v>
      </c>
      <c r="L4097" s="21">
        <f>YEAR(shipments[[#This Row],[Shipdate]])</f>
        <v>2023</v>
      </c>
    </row>
    <row r="4098" spans="1:12" x14ac:dyDescent="0.3">
      <c r="A4098" t="s">
        <v>4102</v>
      </c>
      <c r="B4098" t="s">
        <v>7947</v>
      </c>
      <c r="C4098" t="s">
        <v>7933</v>
      </c>
      <c r="D4098" t="s">
        <v>7934</v>
      </c>
      <c r="E4098" s="1">
        <v>45322</v>
      </c>
      <c r="F4098" s="6">
        <v>12908.25</v>
      </c>
      <c r="G4098">
        <v>680</v>
      </c>
      <c r="H4098" t="s">
        <v>3</v>
      </c>
      <c r="I4098">
        <f>IF(shipments[[#This Row],[Boxes]]&gt;0,shipments[[#This Row],[Amount]]/shipments[[#This Row],[Boxes]],"NA")</f>
        <v>18.982720588235296</v>
      </c>
      <c r="J4098" t="str">
        <f>IF(shipments[[#This Row],[Order_Status]] = "Delivered","Yes","No")</f>
        <v>Yes</v>
      </c>
      <c r="K4098" t="str">
        <f>TEXT(shipments[[#This Row],[Shipdate]],"MMMM")</f>
        <v>January</v>
      </c>
      <c r="L4098">
        <f>YEAR(shipments[[#This Row],[Shipdate]])</f>
        <v>2024</v>
      </c>
    </row>
    <row r="4099" spans="1:12" x14ac:dyDescent="0.3">
      <c r="A4099" t="s">
        <v>4103</v>
      </c>
      <c r="B4099" t="s">
        <v>7947</v>
      </c>
      <c r="C4099" t="s">
        <v>7933</v>
      </c>
      <c r="D4099" t="s">
        <v>7937</v>
      </c>
      <c r="E4099" s="1">
        <v>45455</v>
      </c>
      <c r="F4099" s="6">
        <v>4808.25</v>
      </c>
      <c r="G4099">
        <v>268</v>
      </c>
      <c r="H4099" t="s">
        <v>3</v>
      </c>
      <c r="I4099">
        <f>IF(shipments[[#This Row],[Boxes]]&gt;0,shipments[[#This Row],[Amount]]/shipments[[#This Row],[Boxes]],"NA")</f>
        <v>17.941231343283583</v>
      </c>
      <c r="J4099" t="str">
        <f>IF(shipments[[#This Row],[Order_Status]] = "Delivered","Yes","No")</f>
        <v>Yes</v>
      </c>
      <c r="K4099" t="str">
        <f>TEXT(shipments[[#This Row],[Shipdate]],"MMMM")</f>
        <v>June</v>
      </c>
      <c r="L4099">
        <f>YEAR(shipments[[#This Row],[Shipdate]])</f>
        <v>2024</v>
      </c>
    </row>
    <row r="4100" spans="1:12" x14ac:dyDescent="0.3">
      <c r="A4100" t="s">
        <v>4104</v>
      </c>
      <c r="B4100" t="s">
        <v>7947</v>
      </c>
      <c r="C4100" t="s">
        <v>7912</v>
      </c>
      <c r="D4100" t="s">
        <v>7939</v>
      </c>
      <c r="E4100" s="1">
        <v>45467</v>
      </c>
      <c r="F4100" s="6">
        <v>9375.75</v>
      </c>
      <c r="G4100">
        <v>670</v>
      </c>
      <c r="H4100" t="s">
        <v>3</v>
      </c>
      <c r="I4100">
        <f>IF(shipments[[#This Row],[Boxes]]&gt;0,shipments[[#This Row],[Amount]]/shipments[[#This Row],[Boxes]],"NA")</f>
        <v>13.993656716417911</v>
      </c>
      <c r="J4100" t="str">
        <f>IF(shipments[[#This Row],[Order_Status]] = "Delivered","Yes","No")</f>
        <v>Yes</v>
      </c>
      <c r="K4100" t="str">
        <f>TEXT(shipments[[#This Row],[Shipdate]],"MMMM")</f>
        <v>June</v>
      </c>
      <c r="L4100">
        <f>YEAR(shipments[[#This Row],[Shipdate]])</f>
        <v>2024</v>
      </c>
    </row>
    <row r="4101" spans="1:12" x14ac:dyDescent="0.3">
      <c r="A4101" s="21" t="s">
        <v>4105</v>
      </c>
      <c r="B4101" s="21" t="s">
        <v>7947</v>
      </c>
      <c r="C4101" s="21" t="s">
        <v>7912</v>
      </c>
      <c r="D4101" s="21" t="s">
        <v>7939</v>
      </c>
      <c r="E4101" s="22">
        <v>45562</v>
      </c>
      <c r="F4101" s="23">
        <v>6525</v>
      </c>
      <c r="G4101" s="21">
        <v>502</v>
      </c>
      <c r="H4101" s="21" t="s">
        <v>16</v>
      </c>
      <c r="I4101" s="21">
        <f>IF(shipments[[#This Row],[Boxes]]&gt;0,shipments[[#This Row],[Amount]]/shipments[[#This Row],[Boxes]],"NA")</f>
        <v>12.99800796812749</v>
      </c>
      <c r="J4101" s="21" t="str">
        <f>IF(shipments[[#This Row],[Order_Status]] = "Delivered","Yes","No")</f>
        <v>No</v>
      </c>
      <c r="K4101" s="21" t="str">
        <f>TEXT(shipments[[#This Row],[Shipdate]],"MMMM")</f>
        <v>September</v>
      </c>
      <c r="L4101" s="21">
        <f>YEAR(shipments[[#This Row],[Shipdate]])</f>
        <v>2024</v>
      </c>
    </row>
    <row r="4102" spans="1:12" x14ac:dyDescent="0.3">
      <c r="A4102" t="s">
        <v>4106</v>
      </c>
      <c r="B4102" t="s">
        <v>7947</v>
      </c>
      <c r="C4102" t="s">
        <v>7914</v>
      </c>
      <c r="D4102" t="s">
        <v>7938</v>
      </c>
      <c r="E4102" s="1">
        <v>45464</v>
      </c>
      <c r="F4102" s="6">
        <v>10836</v>
      </c>
      <c r="G4102">
        <v>903</v>
      </c>
      <c r="H4102" t="s">
        <v>3</v>
      </c>
      <c r="I4102">
        <f>IF(shipments[[#This Row],[Boxes]]&gt;0,shipments[[#This Row],[Amount]]/shipments[[#This Row],[Boxes]],"NA")</f>
        <v>12</v>
      </c>
      <c r="J4102" t="str">
        <f>IF(shipments[[#This Row],[Order_Status]] = "Delivered","Yes","No")</f>
        <v>Yes</v>
      </c>
      <c r="K4102" t="str">
        <f>TEXT(shipments[[#This Row],[Shipdate]],"MMMM")</f>
        <v>June</v>
      </c>
      <c r="L4102">
        <f>YEAR(shipments[[#This Row],[Shipdate]])</f>
        <v>2024</v>
      </c>
    </row>
    <row r="4103" spans="1:12" x14ac:dyDescent="0.3">
      <c r="A4103" s="21" t="s">
        <v>4107</v>
      </c>
      <c r="B4103" s="21" t="s">
        <v>7947</v>
      </c>
      <c r="C4103" s="21" t="s">
        <v>7915</v>
      </c>
      <c r="D4103" s="21" t="s">
        <v>7939</v>
      </c>
      <c r="E4103" s="22">
        <v>45147</v>
      </c>
      <c r="F4103" s="23">
        <v>4077</v>
      </c>
      <c r="G4103" s="21">
        <v>510</v>
      </c>
      <c r="H4103" s="21" t="s">
        <v>25</v>
      </c>
      <c r="I4103" s="21">
        <f>IF(shipments[[#This Row],[Boxes]]&gt;0,shipments[[#This Row],[Amount]]/shipments[[#This Row],[Boxes]],"NA")</f>
        <v>7.9941176470588236</v>
      </c>
      <c r="J4103" s="21" t="str">
        <f>IF(shipments[[#This Row],[Order_Status]] = "Delivered","Yes","No")</f>
        <v>No</v>
      </c>
      <c r="K4103" s="21" t="str">
        <f>TEXT(shipments[[#This Row],[Shipdate]],"MMMM")</f>
        <v>August</v>
      </c>
      <c r="L4103" s="21">
        <f>YEAR(shipments[[#This Row],[Shipdate]])</f>
        <v>2023</v>
      </c>
    </row>
    <row r="4104" spans="1:12" x14ac:dyDescent="0.3">
      <c r="A4104" t="s">
        <v>4108</v>
      </c>
      <c r="B4104" t="s">
        <v>7947</v>
      </c>
      <c r="C4104" t="s">
        <v>7915</v>
      </c>
      <c r="D4104" t="s">
        <v>7938</v>
      </c>
      <c r="E4104" s="1">
        <v>45040</v>
      </c>
      <c r="F4104" s="6">
        <v>2169</v>
      </c>
      <c r="G4104">
        <v>310</v>
      </c>
      <c r="H4104" t="s">
        <v>3</v>
      </c>
      <c r="I4104">
        <f>IF(shipments[[#This Row],[Boxes]]&gt;0,shipments[[#This Row],[Amount]]/shipments[[#This Row],[Boxes]],"NA")</f>
        <v>6.9967741935483874</v>
      </c>
      <c r="J4104" t="str">
        <f>IF(shipments[[#This Row],[Order_Status]] = "Delivered","Yes","No")</f>
        <v>Yes</v>
      </c>
      <c r="K4104" t="str">
        <f>TEXT(shipments[[#This Row],[Shipdate]],"MMMM")</f>
        <v>April</v>
      </c>
      <c r="L4104">
        <f>YEAR(shipments[[#This Row],[Shipdate]])</f>
        <v>2023</v>
      </c>
    </row>
    <row r="4105" spans="1:12" x14ac:dyDescent="0.3">
      <c r="A4105" t="s">
        <v>4109</v>
      </c>
      <c r="B4105" t="s">
        <v>7947</v>
      </c>
      <c r="C4105" t="s">
        <v>7915</v>
      </c>
      <c r="D4105" t="s">
        <v>7937</v>
      </c>
      <c r="E4105" s="1">
        <v>45128</v>
      </c>
      <c r="F4105" s="6">
        <v>4101.75</v>
      </c>
      <c r="G4105">
        <v>513</v>
      </c>
      <c r="H4105" t="s">
        <v>3</v>
      </c>
      <c r="I4105">
        <f>IF(shipments[[#This Row],[Boxes]]&gt;0,shipments[[#This Row],[Amount]]/shipments[[#This Row],[Boxes]],"NA")</f>
        <v>7.9956140350877192</v>
      </c>
      <c r="J4105" t="str">
        <f>IF(shipments[[#This Row],[Order_Status]] = "Delivered","Yes","No")</f>
        <v>Yes</v>
      </c>
      <c r="K4105" t="str">
        <f>TEXT(shipments[[#This Row],[Shipdate]],"MMMM")</f>
        <v>July</v>
      </c>
      <c r="L4105">
        <f>YEAR(shipments[[#This Row],[Shipdate]])</f>
        <v>2023</v>
      </c>
    </row>
    <row r="4106" spans="1:12" x14ac:dyDescent="0.3">
      <c r="A4106" t="s">
        <v>4110</v>
      </c>
      <c r="B4106" t="s">
        <v>7947</v>
      </c>
      <c r="C4106" t="s">
        <v>7916</v>
      </c>
      <c r="D4106" t="s">
        <v>7938</v>
      </c>
      <c r="E4106" s="1">
        <v>45323</v>
      </c>
      <c r="F4106" s="6">
        <v>162</v>
      </c>
      <c r="G4106">
        <v>27</v>
      </c>
      <c r="H4106" t="s">
        <v>3</v>
      </c>
      <c r="I4106">
        <f>IF(shipments[[#This Row],[Boxes]]&gt;0,shipments[[#This Row],[Amount]]/shipments[[#This Row],[Boxes]],"NA")</f>
        <v>6</v>
      </c>
      <c r="J4106" t="str">
        <f>IF(shipments[[#This Row],[Order_Status]] = "Delivered","Yes","No")</f>
        <v>Yes</v>
      </c>
      <c r="K4106" t="str">
        <f>TEXT(shipments[[#This Row],[Shipdate]],"MMMM")</f>
        <v>February</v>
      </c>
      <c r="L4106">
        <f>YEAR(shipments[[#This Row],[Shipdate]])</f>
        <v>2024</v>
      </c>
    </row>
    <row r="4107" spans="1:12" x14ac:dyDescent="0.3">
      <c r="A4107" s="21" t="s">
        <v>4111</v>
      </c>
      <c r="B4107" s="21" t="s">
        <v>7947</v>
      </c>
      <c r="C4107" s="21" t="s">
        <v>7916</v>
      </c>
      <c r="D4107" s="21" t="s">
        <v>7934</v>
      </c>
      <c r="E4107" s="22">
        <v>45537</v>
      </c>
      <c r="F4107" s="23">
        <v>528.75</v>
      </c>
      <c r="G4107" s="21">
        <v>89</v>
      </c>
      <c r="H4107" s="21" t="s">
        <v>16</v>
      </c>
      <c r="I4107" s="21">
        <f>IF(shipments[[#This Row],[Boxes]]&gt;0,shipments[[#This Row],[Amount]]/shipments[[#This Row],[Boxes]],"NA")</f>
        <v>5.941011235955056</v>
      </c>
      <c r="J4107" s="21" t="str">
        <f>IF(shipments[[#This Row],[Order_Status]] = "Delivered","Yes","No")</f>
        <v>No</v>
      </c>
      <c r="K4107" s="21" t="str">
        <f>TEXT(shipments[[#This Row],[Shipdate]],"MMMM")</f>
        <v>September</v>
      </c>
      <c r="L4107" s="21">
        <f>YEAR(shipments[[#This Row],[Shipdate]])</f>
        <v>2024</v>
      </c>
    </row>
    <row r="4108" spans="1:12" x14ac:dyDescent="0.3">
      <c r="A4108" t="s">
        <v>4112</v>
      </c>
      <c r="B4108" t="s">
        <v>7947</v>
      </c>
      <c r="C4108" t="s">
        <v>7917</v>
      </c>
      <c r="D4108" t="s">
        <v>7938</v>
      </c>
      <c r="E4108" s="1">
        <v>45125</v>
      </c>
      <c r="F4108" s="6">
        <v>5841</v>
      </c>
      <c r="G4108">
        <v>244</v>
      </c>
      <c r="H4108" t="s">
        <v>3</v>
      </c>
      <c r="I4108">
        <f>IF(shipments[[#This Row],[Boxes]]&gt;0,shipments[[#This Row],[Amount]]/shipments[[#This Row],[Boxes]],"NA")</f>
        <v>23.938524590163933</v>
      </c>
      <c r="J4108" t="str">
        <f>IF(shipments[[#This Row],[Order_Status]] = "Delivered","Yes","No")</f>
        <v>Yes</v>
      </c>
      <c r="K4108" t="str">
        <f>TEXT(shipments[[#This Row],[Shipdate]],"MMMM")</f>
        <v>July</v>
      </c>
      <c r="L4108">
        <f>YEAR(shipments[[#This Row],[Shipdate]])</f>
        <v>2023</v>
      </c>
    </row>
    <row r="4109" spans="1:12" x14ac:dyDescent="0.3">
      <c r="A4109" t="s">
        <v>4113</v>
      </c>
      <c r="B4109" t="s">
        <v>7947</v>
      </c>
      <c r="C4109" t="s">
        <v>7917</v>
      </c>
      <c r="D4109" t="s">
        <v>7939</v>
      </c>
      <c r="E4109" s="1">
        <v>45344</v>
      </c>
      <c r="F4109" s="6">
        <v>14933.25</v>
      </c>
      <c r="G4109">
        <v>575</v>
      </c>
      <c r="H4109" t="s">
        <v>3</v>
      </c>
      <c r="I4109">
        <f>IF(shipments[[#This Row],[Boxes]]&gt;0,shipments[[#This Row],[Amount]]/shipments[[#This Row],[Boxes]],"NA")</f>
        <v>25.970869565217392</v>
      </c>
      <c r="J4109" t="str">
        <f>IF(shipments[[#This Row],[Order_Status]] = "Delivered","Yes","No")</f>
        <v>Yes</v>
      </c>
      <c r="K4109" t="str">
        <f>TEXT(shipments[[#This Row],[Shipdate]],"MMMM")</f>
        <v>February</v>
      </c>
      <c r="L4109">
        <f>YEAR(shipments[[#This Row],[Shipdate]])</f>
        <v>2024</v>
      </c>
    </row>
    <row r="4110" spans="1:12" x14ac:dyDescent="0.3">
      <c r="A4110" s="21" t="s">
        <v>4114</v>
      </c>
      <c r="B4110" s="21" t="s">
        <v>7947</v>
      </c>
      <c r="C4110" s="21" t="s">
        <v>7918</v>
      </c>
      <c r="D4110" s="21" t="s">
        <v>7938</v>
      </c>
      <c r="E4110" s="22">
        <v>45540</v>
      </c>
      <c r="F4110" s="23">
        <v>5494.5</v>
      </c>
      <c r="G4110" s="21">
        <v>204</v>
      </c>
      <c r="H4110" s="21" t="s">
        <v>16</v>
      </c>
      <c r="I4110" s="21">
        <f>IF(shipments[[#This Row],[Boxes]]&gt;0,shipments[[#This Row],[Amount]]/shipments[[#This Row],[Boxes]],"NA")</f>
        <v>26.933823529411764</v>
      </c>
      <c r="J4110" s="21" t="str">
        <f>IF(shipments[[#This Row],[Order_Status]] = "Delivered","Yes","No")</f>
        <v>No</v>
      </c>
      <c r="K4110" s="21" t="str">
        <f>TEXT(shipments[[#This Row],[Shipdate]],"MMMM")</f>
        <v>September</v>
      </c>
      <c r="L4110" s="21">
        <f>YEAR(shipments[[#This Row],[Shipdate]])</f>
        <v>2024</v>
      </c>
    </row>
    <row r="4111" spans="1:12" x14ac:dyDescent="0.3">
      <c r="A4111" s="21" t="s">
        <v>4115</v>
      </c>
      <c r="B4111" s="21" t="s">
        <v>7947</v>
      </c>
      <c r="C4111" s="21" t="s">
        <v>7918</v>
      </c>
      <c r="D4111" s="21" t="s">
        <v>7934</v>
      </c>
      <c r="E4111" s="22">
        <v>45495</v>
      </c>
      <c r="F4111" s="23">
        <v>6257.25</v>
      </c>
      <c r="G4111" s="21">
        <v>241</v>
      </c>
      <c r="H4111" s="21" t="s">
        <v>9</v>
      </c>
      <c r="I4111" s="21">
        <f>IF(shipments[[#This Row],[Boxes]]&gt;0,shipments[[#This Row],[Amount]]/shipments[[#This Row],[Boxes]],"NA")</f>
        <v>25.963692946058092</v>
      </c>
      <c r="J4111" s="21" t="str">
        <f>IF(shipments[[#This Row],[Order_Status]] = "Delivered","Yes","No")</f>
        <v>No</v>
      </c>
      <c r="K4111" s="21" t="str">
        <f>TEXT(shipments[[#This Row],[Shipdate]],"MMMM")</f>
        <v>July</v>
      </c>
      <c r="L4111" s="21">
        <f>YEAR(shipments[[#This Row],[Shipdate]])</f>
        <v>2024</v>
      </c>
    </row>
    <row r="4112" spans="1:12" x14ac:dyDescent="0.3">
      <c r="A4112" t="s">
        <v>4116</v>
      </c>
      <c r="B4112" t="s">
        <v>7947</v>
      </c>
      <c r="C4112" t="s">
        <v>7918</v>
      </c>
      <c r="D4112" t="s">
        <v>7938</v>
      </c>
      <c r="E4112" s="1">
        <v>45105</v>
      </c>
      <c r="F4112" s="6">
        <v>5251.5</v>
      </c>
      <c r="G4112">
        <v>211</v>
      </c>
      <c r="H4112" t="s">
        <v>3</v>
      </c>
      <c r="I4112">
        <f>IF(shipments[[#This Row],[Boxes]]&gt;0,shipments[[#This Row],[Amount]]/shipments[[#This Row],[Boxes]],"NA")</f>
        <v>24.888625592417061</v>
      </c>
      <c r="J4112" t="str">
        <f>IF(shipments[[#This Row],[Order_Status]] = "Delivered","Yes","No")</f>
        <v>Yes</v>
      </c>
      <c r="K4112" t="str">
        <f>TEXT(shipments[[#This Row],[Shipdate]],"MMMM")</f>
        <v>June</v>
      </c>
      <c r="L4112">
        <f>YEAR(shipments[[#This Row],[Shipdate]])</f>
        <v>2023</v>
      </c>
    </row>
    <row r="4113" spans="1:12" x14ac:dyDescent="0.3">
      <c r="A4113" t="s">
        <v>4117</v>
      </c>
      <c r="B4113" t="s">
        <v>7947</v>
      </c>
      <c r="C4113" t="s">
        <v>7918</v>
      </c>
      <c r="D4113" t="s">
        <v>7939</v>
      </c>
      <c r="E4113" s="1">
        <v>45357</v>
      </c>
      <c r="F4113" s="6">
        <v>5469.75</v>
      </c>
      <c r="G4113">
        <v>211</v>
      </c>
      <c r="H4113" t="s">
        <v>3</v>
      </c>
      <c r="I4113">
        <f>IF(shipments[[#This Row],[Boxes]]&gt;0,shipments[[#This Row],[Amount]]/shipments[[#This Row],[Boxes]],"NA")</f>
        <v>25.922985781990523</v>
      </c>
      <c r="J4113" t="str">
        <f>IF(shipments[[#This Row],[Order_Status]] = "Delivered","Yes","No")</f>
        <v>Yes</v>
      </c>
      <c r="K4113" t="str">
        <f>TEXT(shipments[[#This Row],[Shipdate]],"MMMM")</f>
        <v>March</v>
      </c>
      <c r="L4113">
        <f>YEAR(shipments[[#This Row],[Shipdate]])</f>
        <v>2024</v>
      </c>
    </row>
    <row r="4114" spans="1:12" x14ac:dyDescent="0.3">
      <c r="A4114" t="s">
        <v>4118</v>
      </c>
      <c r="B4114" t="s">
        <v>7947</v>
      </c>
      <c r="C4114" t="s">
        <v>7919</v>
      </c>
      <c r="D4114" t="s">
        <v>7938</v>
      </c>
      <c r="E4114" s="1">
        <v>45184</v>
      </c>
      <c r="F4114" s="6">
        <v>6430.5</v>
      </c>
      <c r="G4114">
        <v>322</v>
      </c>
      <c r="H4114" t="s">
        <v>3</v>
      </c>
      <c r="I4114">
        <f>IF(shipments[[#This Row],[Boxes]]&gt;0,shipments[[#This Row],[Amount]]/shipments[[#This Row],[Boxes]],"NA")</f>
        <v>19.970496894409937</v>
      </c>
      <c r="J4114" t="str">
        <f>IF(shipments[[#This Row],[Order_Status]] = "Delivered","Yes","No")</f>
        <v>Yes</v>
      </c>
      <c r="K4114" t="str">
        <f>TEXT(shipments[[#This Row],[Shipdate]],"MMMM")</f>
        <v>September</v>
      </c>
      <c r="L4114">
        <f>YEAR(shipments[[#This Row],[Shipdate]])</f>
        <v>2023</v>
      </c>
    </row>
    <row r="4115" spans="1:12" x14ac:dyDescent="0.3">
      <c r="A4115" t="s">
        <v>4119</v>
      </c>
      <c r="B4115" t="s">
        <v>7947</v>
      </c>
      <c r="C4115" t="s">
        <v>7919</v>
      </c>
      <c r="D4115" t="s">
        <v>7935</v>
      </c>
      <c r="E4115" s="1">
        <v>45188</v>
      </c>
      <c r="F4115" s="6">
        <v>8034.75</v>
      </c>
      <c r="G4115">
        <v>447</v>
      </c>
      <c r="H4115" t="s">
        <v>3</v>
      </c>
      <c r="I4115">
        <f>IF(shipments[[#This Row],[Boxes]]&gt;0,shipments[[#This Row],[Amount]]/shipments[[#This Row],[Boxes]],"NA")</f>
        <v>17.974832214765101</v>
      </c>
      <c r="J4115" t="str">
        <f>IF(shipments[[#This Row],[Order_Status]] = "Delivered","Yes","No")</f>
        <v>Yes</v>
      </c>
      <c r="K4115" t="str">
        <f>TEXT(shipments[[#This Row],[Shipdate]],"MMMM")</f>
        <v>September</v>
      </c>
      <c r="L4115">
        <f>YEAR(shipments[[#This Row],[Shipdate]])</f>
        <v>2023</v>
      </c>
    </row>
    <row r="4116" spans="1:12" x14ac:dyDescent="0.3">
      <c r="A4116" t="s">
        <v>4120</v>
      </c>
      <c r="B4116" t="s">
        <v>7947</v>
      </c>
      <c r="C4116" t="s">
        <v>7920</v>
      </c>
      <c r="D4116" t="s">
        <v>7939</v>
      </c>
      <c r="E4116" s="1">
        <v>45268</v>
      </c>
      <c r="F4116" s="6">
        <v>13572</v>
      </c>
      <c r="G4116">
        <v>647</v>
      </c>
      <c r="H4116" t="s">
        <v>3</v>
      </c>
      <c r="I4116">
        <f>IF(shipments[[#This Row],[Boxes]]&gt;0,shipments[[#This Row],[Amount]]/shipments[[#This Row],[Boxes]],"NA")</f>
        <v>20.976816074188562</v>
      </c>
      <c r="J4116" t="str">
        <f>IF(shipments[[#This Row],[Order_Status]] = "Delivered","Yes","No")</f>
        <v>Yes</v>
      </c>
      <c r="K4116" t="str">
        <f>TEXT(shipments[[#This Row],[Shipdate]],"MMMM")</f>
        <v>December</v>
      </c>
      <c r="L4116">
        <f>YEAR(shipments[[#This Row],[Shipdate]])</f>
        <v>2023</v>
      </c>
    </row>
    <row r="4117" spans="1:12" x14ac:dyDescent="0.3">
      <c r="A4117" t="s">
        <v>4121</v>
      </c>
      <c r="B4117" t="s">
        <v>7947</v>
      </c>
      <c r="C4117" t="s">
        <v>7921</v>
      </c>
      <c r="D4117" t="s">
        <v>7934</v>
      </c>
      <c r="E4117" s="1">
        <v>45426</v>
      </c>
      <c r="F4117" s="6">
        <v>16861.5</v>
      </c>
      <c r="G4117">
        <v>1205</v>
      </c>
      <c r="H4117" t="s">
        <v>3</v>
      </c>
      <c r="I4117">
        <f>IF(shipments[[#This Row],[Boxes]]&gt;0,shipments[[#This Row],[Amount]]/shipments[[#This Row],[Boxes]],"NA")</f>
        <v>13.992946058091286</v>
      </c>
      <c r="J4117" t="str">
        <f>IF(shipments[[#This Row],[Order_Status]] = "Delivered","Yes","No")</f>
        <v>Yes</v>
      </c>
      <c r="K4117" t="str">
        <f>TEXT(shipments[[#This Row],[Shipdate]],"MMMM")</f>
        <v>May</v>
      </c>
      <c r="L4117">
        <f>YEAR(shipments[[#This Row],[Shipdate]])</f>
        <v>2024</v>
      </c>
    </row>
    <row r="4118" spans="1:12" x14ac:dyDescent="0.3">
      <c r="A4118" t="s">
        <v>4122</v>
      </c>
      <c r="B4118" t="s">
        <v>7947</v>
      </c>
      <c r="C4118" t="s">
        <v>7921</v>
      </c>
      <c r="D4118" t="s">
        <v>7939</v>
      </c>
      <c r="E4118" s="1">
        <v>45258</v>
      </c>
      <c r="F4118" s="6">
        <v>1800</v>
      </c>
      <c r="G4118">
        <v>113</v>
      </c>
      <c r="H4118" t="s">
        <v>3</v>
      </c>
      <c r="I4118">
        <f>IF(shipments[[#This Row],[Boxes]]&gt;0,shipments[[#This Row],[Amount]]/shipments[[#This Row],[Boxes]],"NA")</f>
        <v>15.929203539823009</v>
      </c>
      <c r="J4118" t="str">
        <f>IF(shipments[[#This Row],[Order_Status]] = "Delivered","Yes","No")</f>
        <v>Yes</v>
      </c>
      <c r="K4118" t="str">
        <f>TEXT(shipments[[#This Row],[Shipdate]],"MMMM")</f>
        <v>November</v>
      </c>
      <c r="L4118">
        <f>YEAR(shipments[[#This Row],[Shipdate]])</f>
        <v>2023</v>
      </c>
    </row>
    <row r="4119" spans="1:12" x14ac:dyDescent="0.3">
      <c r="A4119" t="s">
        <v>4123</v>
      </c>
      <c r="B4119" t="s">
        <v>7947</v>
      </c>
      <c r="C4119" t="s">
        <v>7921</v>
      </c>
      <c r="D4119" t="s">
        <v>7938</v>
      </c>
      <c r="E4119" s="1">
        <v>44967</v>
      </c>
      <c r="F4119" s="6">
        <v>2940.75</v>
      </c>
      <c r="G4119">
        <v>184</v>
      </c>
      <c r="H4119" t="s">
        <v>3</v>
      </c>
      <c r="I4119">
        <f>IF(shipments[[#This Row],[Boxes]]&gt;0,shipments[[#This Row],[Amount]]/shipments[[#This Row],[Boxes]],"NA")</f>
        <v>15.982336956521738</v>
      </c>
      <c r="J4119" t="str">
        <f>IF(shipments[[#This Row],[Order_Status]] = "Delivered","Yes","No")</f>
        <v>Yes</v>
      </c>
      <c r="K4119" t="str">
        <f>TEXT(shipments[[#This Row],[Shipdate]],"MMMM")</f>
        <v>February</v>
      </c>
      <c r="L4119">
        <f>YEAR(shipments[[#This Row],[Shipdate]])</f>
        <v>2023</v>
      </c>
    </row>
    <row r="4120" spans="1:12" x14ac:dyDescent="0.3">
      <c r="A4120" t="s">
        <v>4124</v>
      </c>
      <c r="B4120" t="s">
        <v>7947</v>
      </c>
      <c r="C4120" t="s">
        <v>7921</v>
      </c>
      <c r="D4120" t="s">
        <v>7938</v>
      </c>
      <c r="E4120" s="1">
        <v>45203</v>
      </c>
      <c r="F4120" s="6">
        <v>2247.75</v>
      </c>
      <c r="G4120">
        <v>150</v>
      </c>
      <c r="H4120" t="s">
        <v>3</v>
      </c>
      <c r="I4120">
        <f>IF(shipments[[#This Row],[Boxes]]&gt;0,shipments[[#This Row],[Amount]]/shipments[[#This Row],[Boxes]],"NA")</f>
        <v>14.984999999999999</v>
      </c>
      <c r="J4120" t="str">
        <f>IF(shipments[[#This Row],[Order_Status]] = "Delivered","Yes","No")</f>
        <v>Yes</v>
      </c>
      <c r="K4120" t="str">
        <f>TEXT(shipments[[#This Row],[Shipdate]],"MMMM")</f>
        <v>October</v>
      </c>
      <c r="L4120">
        <f>YEAR(shipments[[#This Row],[Shipdate]])</f>
        <v>2023</v>
      </c>
    </row>
    <row r="4121" spans="1:12" x14ac:dyDescent="0.3">
      <c r="A4121" t="s">
        <v>4125</v>
      </c>
      <c r="B4121" t="s">
        <v>7947</v>
      </c>
      <c r="C4121" t="s">
        <v>7921</v>
      </c>
      <c r="D4121" t="s">
        <v>7939</v>
      </c>
      <c r="E4121" s="1">
        <v>45315</v>
      </c>
      <c r="F4121" s="6">
        <v>3190.5</v>
      </c>
      <c r="G4121">
        <v>213</v>
      </c>
      <c r="H4121" t="s">
        <v>3</v>
      </c>
      <c r="I4121">
        <f>IF(shipments[[#This Row],[Boxes]]&gt;0,shipments[[#This Row],[Amount]]/shipments[[#This Row],[Boxes]],"NA")</f>
        <v>14.97887323943662</v>
      </c>
      <c r="J4121" t="str">
        <f>IF(shipments[[#This Row],[Order_Status]] = "Delivered","Yes","No")</f>
        <v>Yes</v>
      </c>
      <c r="K4121" t="str">
        <f>TEXT(shipments[[#This Row],[Shipdate]],"MMMM")</f>
        <v>January</v>
      </c>
      <c r="L4121">
        <f>YEAR(shipments[[#This Row],[Shipdate]])</f>
        <v>2024</v>
      </c>
    </row>
    <row r="4122" spans="1:12" x14ac:dyDescent="0.3">
      <c r="A4122" t="s">
        <v>4126</v>
      </c>
      <c r="B4122" t="s">
        <v>7947</v>
      </c>
      <c r="C4122" t="s">
        <v>7922</v>
      </c>
      <c r="D4122" t="s">
        <v>7937</v>
      </c>
      <c r="E4122" s="1">
        <v>44932</v>
      </c>
      <c r="F4122" s="6">
        <v>7384.5</v>
      </c>
      <c r="G4122">
        <v>411</v>
      </c>
      <c r="H4122" t="s">
        <v>3</v>
      </c>
      <c r="I4122">
        <f>IF(shipments[[#This Row],[Boxes]]&gt;0,shipments[[#This Row],[Amount]]/shipments[[#This Row],[Boxes]],"NA")</f>
        <v>17.967153284671532</v>
      </c>
      <c r="J4122" t="str">
        <f>IF(shipments[[#This Row],[Order_Status]] = "Delivered","Yes","No")</f>
        <v>Yes</v>
      </c>
      <c r="K4122" t="str">
        <f>TEXT(shipments[[#This Row],[Shipdate]],"MMMM")</f>
        <v>January</v>
      </c>
      <c r="L4122">
        <f>YEAR(shipments[[#This Row],[Shipdate]])</f>
        <v>2023</v>
      </c>
    </row>
    <row r="4123" spans="1:12" x14ac:dyDescent="0.3">
      <c r="A4123" s="21" t="s">
        <v>4127</v>
      </c>
      <c r="B4123" s="21" t="s">
        <v>7947</v>
      </c>
      <c r="C4123" s="21" t="s">
        <v>7922</v>
      </c>
      <c r="D4123" s="21" t="s">
        <v>7937</v>
      </c>
      <c r="E4123" s="22">
        <v>45518</v>
      </c>
      <c r="F4123" s="23">
        <v>7659</v>
      </c>
      <c r="G4123" s="21">
        <v>451</v>
      </c>
      <c r="H4123" s="21" t="s">
        <v>9</v>
      </c>
      <c r="I4123" s="21">
        <f>IF(shipments[[#This Row],[Boxes]]&gt;0,shipments[[#This Row],[Amount]]/shipments[[#This Row],[Boxes]],"NA")</f>
        <v>16.982261640798225</v>
      </c>
      <c r="J4123" s="21" t="str">
        <f>IF(shipments[[#This Row],[Order_Status]] = "Delivered","Yes","No")</f>
        <v>No</v>
      </c>
      <c r="K4123" s="21" t="str">
        <f>TEXT(shipments[[#This Row],[Shipdate]],"MMMM")</f>
        <v>August</v>
      </c>
      <c r="L4123" s="21">
        <f>YEAR(shipments[[#This Row],[Shipdate]])</f>
        <v>2024</v>
      </c>
    </row>
    <row r="4124" spans="1:12" x14ac:dyDescent="0.3">
      <c r="A4124" t="s">
        <v>4128</v>
      </c>
      <c r="B4124" t="s">
        <v>7947</v>
      </c>
      <c r="C4124" t="s">
        <v>7923</v>
      </c>
      <c r="D4124" t="s">
        <v>7935</v>
      </c>
      <c r="E4124" s="1">
        <v>45222</v>
      </c>
      <c r="F4124" s="6">
        <v>4326.75</v>
      </c>
      <c r="G4124">
        <v>255</v>
      </c>
      <c r="H4124" t="s">
        <v>3</v>
      </c>
      <c r="I4124">
        <f>IF(shipments[[#This Row],[Boxes]]&gt;0,shipments[[#This Row],[Amount]]/shipments[[#This Row],[Boxes]],"NA")</f>
        <v>16.96764705882353</v>
      </c>
      <c r="J4124" t="str">
        <f>IF(shipments[[#This Row],[Order_Status]] = "Delivered","Yes","No")</f>
        <v>Yes</v>
      </c>
      <c r="K4124" t="str">
        <f>TEXT(shipments[[#This Row],[Shipdate]],"MMMM")</f>
        <v>October</v>
      </c>
      <c r="L4124">
        <f>YEAR(shipments[[#This Row],[Shipdate]])</f>
        <v>2023</v>
      </c>
    </row>
    <row r="4125" spans="1:12" x14ac:dyDescent="0.3">
      <c r="A4125" t="s">
        <v>4129</v>
      </c>
      <c r="B4125" t="s">
        <v>7947</v>
      </c>
      <c r="C4125" t="s">
        <v>7923</v>
      </c>
      <c r="D4125" t="s">
        <v>7935</v>
      </c>
      <c r="E4125" s="1">
        <v>44992</v>
      </c>
      <c r="F4125" s="6">
        <v>9148.5</v>
      </c>
      <c r="G4125">
        <v>704</v>
      </c>
      <c r="H4125" t="s">
        <v>3</v>
      </c>
      <c r="I4125">
        <f>IF(shipments[[#This Row],[Boxes]]&gt;0,shipments[[#This Row],[Amount]]/shipments[[#This Row],[Boxes]],"NA")</f>
        <v>12.995028409090908</v>
      </c>
      <c r="J4125" t="str">
        <f>IF(shipments[[#This Row],[Order_Status]] = "Delivered","Yes","No")</f>
        <v>Yes</v>
      </c>
      <c r="K4125" t="str">
        <f>TEXT(shipments[[#This Row],[Shipdate]],"MMMM")</f>
        <v>March</v>
      </c>
      <c r="L4125">
        <f>YEAR(shipments[[#This Row],[Shipdate]])</f>
        <v>2023</v>
      </c>
    </row>
    <row r="4126" spans="1:12" x14ac:dyDescent="0.3">
      <c r="A4126" t="s">
        <v>4130</v>
      </c>
      <c r="B4126" t="s">
        <v>7947</v>
      </c>
      <c r="C4126" t="s">
        <v>7924</v>
      </c>
      <c r="D4126" t="s">
        <v>7934</v>
      </c>
      <c r="E4126" s="1">
        <v>45412</v>
      </c>
      <c r="F4126" s="6">
        <v>3145.5</v>
      </c>
      <c r="G4126">
        <v>394</v>
      </c>
      <c r="H4126" t="s">
        <v>3</v>
      </c>
      <c r="I4126">
        <f>IF(shipments[[#This Row],[Boxes]]&gt;0,shipments[[#This Row],[Amount]]/shipments[[#This Row],[Boxes]],"NA")</f>
        <v>7.9835025380710656</v>
      </c>
      <c r="J4126" t="str">
        <f>IF(shipments[[#This Row],[Order_Status]] = "Delivered","Yes","No")</f>
        <v>Yes</v>
      </c>
      <c r="K4126" t="str">
        <f>TEXT(shipments[[#This Row],[Shipdate]],"MMMM")</f>
        <v>April</v>
      </c>
      <c r="L4126">
        <f>YEAR(shipments[[#This Row],[Shipdate]])</f>
        <v>2024</v>
      </c>
    </row>
    <row r="4127" spans="1:12" x14ac:dyDescent="0.3">
      <c r="A4127" t="s">
        <v>4131</v>
      </c>
      <c r="B4127" t="s">
        <v>7947</v>
      </c>
      <c r="C4127" t="s">
        <v>7924</v>
      </c>
      <c r="D4127" t="s">
        <v>7935</v>
      </c>
      <c r="E4127" s="1">
        <v>45265</v>
      </c>
      <c r="F4127" s="6">
        <v>6750</v>
      </c>
      <c r="G4127">
        <v>965</v>
      </c>
      <c r="H4127" t="s">
        <v>3</v>
      </c>
      <c r="I4127">
        <f>IF(shipments[[#This Row],[Boxes]]&gt;0,shipments[[#This Row],[Amount]]/shipments[[#This Row],[Boxes]],"NA")</f>
        <v>6.9948186528497409</v>
      </c>
      <c r="J4127" t="str">
        <f>IF(shipments[[#This Row],[Order_Status]] = "Delivered","Yes","No")</f>
        <v>Yes</v>
      </c>
      <c r="K4127" t="str">
        <f>TEXT(shipments[[#This Row],[Shipdate]],"MMMM")</f>
        <v>December</v>
      </c>
      <c r="L4127">
        <f>YEAR(shipments[[#This Row],[Shipdate]])</f>
        <v>2023</v>
      </c>
    </row>
    <row r="4128" spans="1:12" x14ac:dyDescent="0.3">
      <c r="A4128" t="s">
        <v>4132</v>
      </c>
      <c r="B4128" t="s">
        <v>7947</v>
      </c>
      <c r="C4128" t="s">
        <v>7924</v>
      </c>
      <c r="D4128" t="s">
        <v>7938</v>
      </c>
      <c r="E4128" s="1">
        <v>45240</v>
      </c>
      <c r="F4128" s="6">
        <v>2353.5</v>
      </c>
      <c r="G4128">
        <v>393</v>
      </c>
      <c r="H4128" t="s">
        <v>3</v>
      </c>
      <c r="I4128">
        <f>IF(shipments[[#This Row],[Boxes]]&gt;0,shipments[[#This Row],[Amount]]/shipments[[#This Row],[Boxes]],"NA")</f>
        <v>5.9885496183206106</v>
      </c>
      <c r="J4128" t="str">
        <f>IF(shipments[[#This Row],[Order_Status]] = "Delivered","Yes","No")</f>
        <v>Yes</v>
      </c>
      <c r="K4128" t="str">
        <f>TEXT(shipments[[#This Row],[Shipdate]],"MMMM")</f>
        <v>November</v>
      </c>
      <c r="L4128">
        <f>YEAR(shipments[[#This Row],[Shipdate]])</f>
        <v>2023</v>
      </c>
    </row>
    <row r="4129" spans="1:12" x14ac:dyDescent="0.3">
      <c r="A4129" s="21" t="s">
        <v>4133</v>
      </c>
      <c r="B4129" s="21" t="s">
        <v>7947</v>
      </c>
      <c r="C4129" s="21" t="s">
        <v>7925</v>
      </c>
      <c r="D4129" s="21" t="s">
        <v>7934</v>
      </c>
      <c r="E4129" s="22">
        <v>45499</v>
      </c>
      <c r="F4129" s="23">
        <v>5593.5</v>
      </c>
      <c r="G4129" s="21">
        <v>400</v>
      </c>
      <c r="H4129" s="21" t="s">
        <v>9</v>
      </c>
      <c r="I4129" s="21">
        <f>IF(shipments[[#This Row],[Boxes]]&gt;0,shipments[[#This Row],[Amount]]/shipments[[#This Row],[Boxes]],"NA")</f>
        <v>13.983750000000001</v>
      </c>
      <c r="J4129" s="21" t="str">
        <f>IF(shipments[[#This Row],[Order_Status]] = "Delivered","Yes","No")</f>
        <v>No</v>
      </c>
      <c r="K4129" s="21" t="str">
        <f>TEXT(shipments[[#This Row],[Shipdate]],"MMMM")</f>
        <v>July</v>
      </c>
      <c r="L4129" s="21">
        <f>YEAR(shipments[[#This Row],[Shipdate]])</f>
        <v>2024</v>
      </c>
    </row>
    <row r="4130" spans="1:12" x14ac:dyDescent="0.3">
      <c r="A4130" t="s">
        <v>4134</v>
      </c>
      <c r="B4130" t="s">
        <v>7947</v>
      </c>
      <c r="C4130" t="s">
        <v>7925</v>
      </c>
      <c r="D4130" t="s">
        <v>7939</v>
      </c>
      <c r="E4130" s="1">
        <v>45238</v>
      </c>
      <c r="F4130" s="6">
        <v>4893.75</v>
      </c>
      <c r="G4130">
        <v>288</v>
      </c>
      <c r="H4130" t="s">
        <v>3</v>
      </c>
      <c r="I4130">
        <f>IF(shipments[[#This Row],[Boxes]]&gt;0,shipments[[#This Row],[Amount]]/shipments[[#This Row],[Boxes]],"NA")</f>
        <v>16.9921875</v>
      </c>
      <c r="J4130" t="str">
        <f>IF(shipments[[#This Row],[Order_Status]] = "Delivered","Yes","No")</f>
        <v>Yes</v>
      </c>
      <c r="K4130" t="str">
        <f>TEXT(shipments[[#This Row],[Shipdate]],"MMMM")</f>
        <v>November</v>
      </c>
      <c r="L4130">
        <f>YEAR(shipments[[#This Row],[Shipdate]])</f>
        <v>2023</v>
      </c>
    </row>
    <row r="4131" spans="1:12" x14ac:dyDescent="0.3">
      <c r="A4131" s="21" t="s">
        <v>4135</v>
      </c>
      <c r="B4131" s="21" t="s">
        <v>7947</v>
      </c>
      <c r="C4131" s="21" t="s">
        <v>7925</v>
      </c>
      <c r="D4131" s="21" t="s">
        <v>7934</v>
      </c>
      <c r="E4131" s="22">
        <v>45510</v>
      </c>
      <c r="F4131" s="23">
        <v>5955.75</v>
      </c>
      <c r="G4131" s="21">
        <v>373</v>
      </c>
      <c r="H4131" s="21" t="s">
        <v>9</v>
      </c>
      <c r="I4131" s="21">
        <f>IF(shipments[[#This Row],[Boxes]]&gt;0,shipments[[#This Row],[Amount]]/shipments[[#This Row],[Boxes]],"NA")</f>
        <v>15.9671581769437</v>
      </c>
      <c r="J4131" s="21" t="str">
        <f>IF(shipments[[#This Row],[Order_Status]] = "Delivered","Yes","No")</f>
        <v>No</v>
      </c>
      <c r="K4131" s="21" t="str">
        <f>TEXT(shipments[[#This Row],[Shipdate]],"MMMM")</f>
        <v>August</v>
      </c>
      <c r="L4131" s="21">
        <f>YEAR(shipments[[#This Row],[Shipdate]])</f>
        <v>2024</v>
      </c>
    </row>
    <row r="4132" spans="1:12" x14ac:dyDescent="0.3">
      <c r="A4132" t="s">
        <v>4136</v>
      </c>
      <c r="B4132" t="s">
        <v>7947</v>
      </c>
      <c r="C4132" t="s">
        <v>7925</v>
      </c>
      <c r="D4132" t="s">
        <v>7937</v>
      </c>
      <c r="E4132" s="1">
        <v>45449</v>
      </c>
      <c r="F4132" s="6">
        <v>4446</v>
      </c>
      <c r="G4132">
        <v>278</v>
      </c>
      <c r="H4132" t="s">
        <v>3</v>
      </c>
      <c r="I4132">
        <f>IF(shipments[[#This Row],[Boxes]]&gt;0,shipments[[#This Row],[Amount]]/shipments[[#This Row],[Boxes]],"NA")</f>
        <v>15.992805755395683</v>
      </c>
      <c r="J4132" t="str">
        <f>IF(shipments[[#This Row],[Order_Status]] = "Delivered","Yes","No")</f>
        <v>Yes</v>
      </c>
      <c r="K4132" t="str">
        <f>TEXT(shipments[[#This Row],[Shipdate]],"MMMM")</f>
        <v>June</v>
      </c>
      <c r="L4132">
        <f>YEAR(shipments[[#This Row],[Shipdate]])</f>
        <v>2024</v>
      </c>
    </row>
    <row r="4133" spans="1:12" x14ac:dyDescent="0.3">
      <c r="A4133" t="s">
        <v>4137</v>
      </c>
      <c r="B4133" t="s">
        <v>7947</v>
      </c>
      <c r="C4133" t="s">
        <v>7925</v>
      </c>
      <c r="D4133" t="s">
        <v>7939</v>
      </c>
      <c r="E4133" s="1">
        <v>45208</v>
      </c>
      <c r="F4133" s="6">
        <v>5231.25</v>
      </c>
      <c r="G4133">
        <v>308</v>
      </c>
      <c r="H4133" t="s">
        <v>3</v>
      </c>
      <c r="I4133">
        <f>IF(shipments[[#This Row],[Boxes]]&gt;0,shipments[[#This Row],[Amount]]/shipments[[#This Row],[Boxes]],"NA")</f>
        <v>16.984577922077921</v>
      </c>
      <c r="J4133" t="str">
        <f>IF(shipments[[#This Row],[Order_Status]] = "Delivered","Yes","No")</f>
        <v>Yes</v>
      </c>
      <c r="K4133" t="str">
        <f>TEXT(shipments[[#This Row],[Shipdate]],"MMMM")</f>
        <v>October</v>
      </c>
      <c r="L4133">
        <f>YEAR(shipments[[#This Row],[Shipdate]])</f>
        <v>2023</v>
      </c>
    </row>
    <row r="4134" spans="1:12" x14ac:dyDescent="0.3">
      <c r="A4134" t="s">
        <v>4138</v>
      </c>
      <c r="B4134" t="s">
        <v>7947</v>
      </c>
      <c r="C4134" t="s">
        <v>7926</v>
      </c>
      <c r="D4134" t="s">
        <v>7938</v>
      </c>
      <c r="E4134" s="1">
        <v>45086</v>
      </c>
      <c r="F4134" s="6">
        <v>5175</v>
      </c>
      <c r="G4134">
        <v>288</v>
      </c>
      <c r="H4134" t="s">
        <v>3</v>
      </c>
      <c r="I4134">
        <f>IF(shipments[[#This Row],[Boxes]]&gt;0,shipments[[#This Row],[Amount]]/shipments[[#This Row],[Boxes]],"NA")</f>
        <v>17.96875</v>
      </c>
      <c r="J4134" t="str">
        <f>IF(shipments[[#This Row],[Order_Status]] = "Delivered","Yes","No")</f>
        <v>Yes</v>
      </c>
      <c r="K4134" t="str">
        <f>TEXT(shipments[[#This Row],[Shipdate]],"MMMM")</f>
        <v>June</v>
      </c>
      <c r="L4134">
        <f>YEAR(shipments[[#This Row],[Shipdate]])</f>
        <v>2023</v>
      </c>
    </row>
    <row r="4135" spans="1:12" x14ac:dyDescent="0.3">
      <c r="A4135" t="s">
        <v>4139</v>
      </c>
      <c r="B4135" t="s">
        <v>7947</v>
      </c>
      <c r="C4135" t="s">
        <v>7927</v>
      </c>
      <c r="D4135" t="s">
        <v>7938</v>
      </c>
      <c r="E4135" s="1">
        <v>45320</v>
      </c>
      <c r="F4135" s="6">
        <v>807.75</v>
      </c>
      <c r="G4135">
        <v>51</v>
      </c>
      <c r="H4135" t="s">
        <v>3</v>
      </c>
      <c r="I4135">
        <f>IF(shipments[[#This Row],[Boxes]]&gt;0,shipments[[#This Row],[Amount]]/shipments[[#This Row],[Boxes]],"NA")</f>
        <v>15.838235294117647</v>
      </c>
      <c r="J4135" t="str">
        <f>IF(shipments[[#This Row],[Order_Status]] = "Delivered","Yes","No")</f>
        <v>Yes</v>
      </c>
      <c r="K4135" t="str">
        <f>TEXT(shipments[[#This Row],[Shipdate]],"MMMM")</f>
        <v>January</v>
      </c>
      <c r="L4135">
        <f>YEAR(shipments[[#This Row],[Shipdate]])</f>
        <v>2024</v>
      </c>
    </row>
    <row r="4136" spans="1:12" x14ac:dyDescent="0.3">
      <c r="A4136" t="s">
        <v>4140</v>
      </c>
      <c r="B4136" t="s">
        <v>7947</v>
      </c>
      <c r="C4136" t="s">
        <v>7927</v>
      </c>
      <c r="D4136" t="s">
        <v>7937</v>
      </c>
      <c r="E4136" s="1">
        <v>45295</v>
      </c>
      <c r="F4136" s="6">
        <v>16744.5</v>
      </c>
      <c r="G4136">
        <v>931</v>
      </c>
      <c r="H4136" t="s">
        <v>3</v>
      </c>
      <c r="I4136">
        <f>IF(shipments[[#This Row],[Boxes]]&gt;0,shipments[[#This Row],[Amount]]/shipments[[#This Row],[Boxes]],"NA")</f>
        <v>17.985499462943071</v>
      </c>
      <c r="J4136" t="str">
        <f>IF(shipments[[#This Row],[Order_Status]] = "Delivered","Yes","No")</f>
        <v>Yes</v>
      </c>
      <c r="K4136" t="str">
        <f>TEXT(shipments[[#This Row],[Shipdate]],"MMMM")</f>
        <v>January</v>
      </c>
      <c r="L4136">
        <f>YEAR(shipments[[#This Row],[Shipdate]])</f>
        <v>2024</v>
      </c>
    </row>
    <row r="4137" spans="1:12" x14ac:dyDescent="0.3">
      <c r="A4137" t="s">
        <v>4141</v>
      </c>
      <c r="B4137" t="s">
        <v>7947</v>
      </c>
      <c r="C4137" t="s">
        <v>7927</v>
      </c>
      <c r="D4137" t="s">
        <v>7934</v>
      </c>
      <c r="E4137" s="1">
        <v>45341</v>
      </c>
      <c r="F4137" s="6">
        <v>10399.5</v>
      </c>
      <c r="G4137">
        <v>694</v>
      </c>
      <c r="H4137" t="s">
        <v>3</v>
      </c>
      <c r="I4137">
        <f>IF(shipments[[#This Row],[Boxes]]&gt;0,shipments[[#This Row],[Amount]]/shipments[[#This Row],[Boxes]],"NA")</f>
        <v>14.984870317002882</v>
      </c>
      <c r="J4137" t="str">
        <f>IF(shipments[[#This Row],[Order_Status]] = "Delivered","Yes","No")</f>
        <v>Yes</v>
      </c>
      <c r="K4137" t="str">
        <f>TEXT(shipments[[#This Row],[Shipdate]],"MMMM")</f>
        <v>February</v>
      </c>
      <c r="L4137">
        <f>YEAR(shipments[[#This Row],[Shipdate]])</f>
        <v>2024</v>
      </c>
    </row>
    <row r="4138" spans="1:12" x14ac:dyDescent="0.3">
      <c r="A4138" t="s">
        <v>4142</v>
      </c>
      <c r="B4138" t="s">
        <v>7947</v>
      </c>
      <c r="C4138" t="s">
        <v>7927</v>
      </c>
      <c r="D4138" t="s">
        <v>7939</v>
      </c>
      <c r="E4138" s="1">
        <v>45254</v>
      </c>
      <c r="F4138" s="6">
        <v>12744</v>
      </c>
      <c r="G4138">
        <v>708</v>
      </c>
      <c r="H4138" t="s">
        <v>3</v>
      </c>
      <c r="I4138">
        <f>IF(shipments[[#This Row],[Boxes]]&gt;0,shipments[[#This Row],[Amount]]/shipments[[#This Row],[Boxes]],"NA")</f>
        <v>18</v>
      </c>
      <c r="J4138" t="str">
        <f>IF(shipments[[#This Row],[Order_Status]] = "Delivered","Yes","No")</f>
        <v>Yes</v>
      </c>
      <c r="K4138" t="str">
        <f>TEXT(shipments[[#This Row],[Shipdate]],"MMMM")</f>
        <v>November</v>
      </c>
      <c r="L4138">
        <f>YEAR(shipments[[#This Row],[Shipdate]])</f>
        <v>2023</v>
      </c>
    </row>
    <row r="4139" spans="1:12" x14ac:dyDescent="0.3">
      <c r="A4139" t="s">
        <v>4143</v>
      </c>
      <c r="B4139" t="s">
        <v>7947</v>
      </c>
      <c r="C4139" t="s">
        <v>7928</v>
      </c>
      <c r="D4139" t="s">
        <v>7937</v>
      </c>
      <c r="E4139" s="1">
        <v>45448</v>
      </c>
      <c r="F4139" s="6">
        <v>12721.5</v>
      </c>
      <c r="G4139">
        <v>1414</v>
      </c>
      <c r="H4139" t="s">
        <v>3</v>
      </c>
      <c r="I4139">
        <f>IF(shipments[[#This Row],[Boxes]]&gt;0,shipments[[#This Row],[Amount]]/shipments[[#This Row],[Boxes]],"NA")</f>
        <v>8.996817538896746</v>
      </c>
      <c r="J4139" t="str">
        <f>IF(shipments[[#This Row],[Order_Status]] = "Delivered","Yes","No")</f>
        <v>Yes</v>
      </c>
      <c r="K4139" t="str">
        <f>TEXT(shipments[[#This Row],[Shipdate]],"MMMM")</f>
        <v>June</v>
      </c>
      <c r="L4139">
        <f>YEAR(shipments[[#This Row],[Shipdate]])</f>
        <v>2024</v>
      </c>
    </row>
    <row r="4140" spans="1:12" x14ac:dyDescent="0.3">
      <c r="A4140" t="s">
        <v>4144</v>
      </c>
      <c r="B4140" t="s">
        <v>7947</v>
      </c>
      <c r="C4140" t="s">
        <v>7928</v>
      </c>
      <c r="D4140" t="s">
        <v>7935</v>
      </c>
      <c r="E4140" s="1">
        <v>45288</v>
      </c>
      <c r="F4140" s="6">
        <v>8469</v>
      </c>
      <c r="G4140">
        <v>770</v>
      </c>
      <c r="H4140" t="s">
        <v>3</v>
      </c>
      <c r="I4140">
        <f>IF(shipments[[#This Row],[Boxes]]&gt;0,shipments[[#This Row],[Amount]]/shipments[[#This Row],[Boxes]],"NA")</f>
        <v>10.998701298701299</v>
      </c>
      <c r="J4140" t="str">
        <f>IF(shipments[[#This Row],[Order_Status]] = "Delivered","Yes","No")</f>
        <v>Yes</v>
      </c>
      <c r="K4140" t="str">
        <f>TEXT(shipments[[#This Row],[Shipdate]],"MMMM")</f>
        <v>December</v>
      </c>
      <c r="L4140">
        <f>YEAR(shipments[[#This Row],[Shipdate]])</f>
        <v>2023</v>
      </c>
    </row>
    <row r="4141" spans="1:12" x14ac:dyDescent="0.3">
      <c r="A4141" t="s">
        <v>4145</v>
      </c>
      <c r="B4141" t="s">
        <v>7947</v>
      </c>
      <c r="C4141" t="s">
        <v>7928</v>
      </c>
      <c r="D4141" t="s">
        <v>7935</v>
      </c>
      <c r="E4141" s="1">
        <v>45407</v>
      </c>
      <c r="F4141" s="6">
        <v>7085.25</v>
      </c>
      <c r="G4141">
        <v>1013</v>
      </c>
      <c r="H4141" t="s">
        <v>3</v>
      </c>
      <c r="I4141">
        <f>IF(shipments[[#This Row],[Boxes]]&gt;0,shipments[[#This Row],[Amount]]/shipments[[#This Row],[Boxes]],"NA")</f>
        <v>6.9943237907206317</v>
      </c>
      <c r="J4141" t="str">
        <f>IF(shipments[[#This Row],[Order_Status]] = "Delivered","Yes","No")</f>
        <v>Yes</v>
      </c>
      <c r="K4141" t="str">
        <f>TEXT(shipments[[#This Row],[Shipdate]],"MMMM")</f>
        <v>April</v>
      </c>
      <c r="L4141">
        <f>YEAR(shipments[[#This Row],[Shipdate]])</f>
        <v>2024</v>
      </c>
    </row>
    <row r="4142" spans="1:12" x14ac:dyDescent="0.3">
      <c r="A4142" t="s">
        <v>4146</v>
      </c>
      <c r="B4142" t="s">
        <v>7947</v>
      </c>
      <c r="C4142" t="s">
        <v>7929</v>
      </c>
      <c r="D4142" t="s">
        <v>7934</v>
      </c>
      <c r="E4142" s="1">
        <v>45356</v>
      </c>
      <c r="F4142" s="6">
        <v>12001.5</v>
      </c>
      <c r="G4142">
        <v>1092</v>
      </c>
      <c r="H4142" t="s">
        <v>3</v>
      </c>
      <c r="I4142">
        <f>IF(shipments[[#This Row],[Boxes]]&gt;0,shipments[[#This Row],[Amount]]/shipments[[#This Row],[Boxes]],"NA")</f>
        <v>10.990384615384615</v>
      </c>
      <c r="J4142" t="str">
        <f>IF(shipments[[#This Row],[Order_Status]] = "Delivered","Yes","No")</f>
        <v>Yes</v>
      </c>
      <c r="K4142" t="str">
        <f>TEXT(shipments[[#This Row],[Shipdate]],"MMMM")</f>
        <v>March</v>
      </c>
      <c r="L4142">
        <f>YEAR(shipments[[#This Row],[Shipdate]])</f>
        <v>2024</v>
      </c>
    </row>
    <row r="4143" spans="1:12" x14ac:dyDescent="0.3">
      <c r="A4143" s="21" t="s">
        <v>4147</v>
      </c>
      <c r="B4143" s="21" t="s">
        <v>7947</v>
      </c>
      <c r="C4143" s="21" t="s">
        <v>7929</v>
      </c>
      <c r="D4143" s="21" t="s">
        <v>7938</v>
      </c>
      <c r="E4143" s="22">
        <v>45555</v>
      </c>
      <c r="F4143" s="23">
        <v>2648.25</v>
      </c>
      <c r="G4143" s="21">
        <v>265</v>
      </c>
      <c r="H4143" s="21" t="s">
        <v>16</v>
      </c>
      <c r="I4143" s="21">
        <f>IF(shipments[[#This Row],[Boxes]]&gt;0,shipments[[#This Row],[Amount]]/shipments[[#This Row],[Boxes]],"NA")</f>
        <v>9.9933962264150935</v>
      </c>
      <c r="J4143" s="21" t="str">
        <f>IF(shipments[[#This Row],[Order_Status]] = "Delivered","Yes","No")</f>
        <v>No</v>
      </c>
      <c r="K4143" s="21" t="str">
        <f>TEXT(shipments[[#This Row],[Shipdate]],"MMMM")</f>
        <v>September</v>
      </c>
      <c r="L4143" s="21">
        <f>YEAR(shipments[[#This Row],[Shipdate]])</f>
        <v>2024</v>
      </c>
    </row>
    <row r="4144" spans="1:12" x14ac:dyDescent="0.3">
      <c r="A4144" t="s">
        <v>4148</v>
      </c>
      <c r="B4144" t="s">
        <v>7947</v>
      </c>
      <c r="C4144" t="s">
        <v>7929</v>
      </c>
      <c r="D4144" t="s">
        <v>7939</v>
      </c>
      <c r="E4144" s="1">
        <v>44967</v>
      </c>
      <c r="F4144" s="6">
        <v>8734.5</v>
      </c>
      <c r="G4144">
        <v>874</v>
      </c>
      <c r="H4144" t="s">
        <v>3</v>
      </c>
      <c r="I4144">
        <f>IF(shipments[[#This Row],[Boxes]]&gt;0,shipments[[#This Row],[Amount]]/shipments[[#This Row],[Boxes]],"NA")</f>
        <v>9.9937070938215111</v>
      </c>
      <c r="J4144" t="str">
        <f>IF(shipments[[#This Row],[Order_Status]] = "Delivered","Yes","No")</f>
        <v>Yes</v>
      </c>
      <c r="K4144" t="str">
        <f>TEXT(shipments[[#This Row],[Shipdate]],"MMMM")</f>
        <v>February</v>
      </c>
      <c r="L4144">
        <f>YEAR(shipments[[#This Row],[Shipdate]])</f>
        <v>2023</v>
      </c>
    </row>
    <row r="4145" spans="1:12" x14ac:dyDescent="0.3">
      <c r="A4145" s="21" t="s">
        <v>4149</v>
      </c>
      <c r="B4145" s="21" t="s">
        <v>7947</v>
      </c>
      <c r="C4145" s="21" t="s">
        <v>7929</v>
      </c>
      <c r="D4145" s="21" t="s">
        <v>7935</v>
      </c>
      <c r="E4145" s="22">
        <v>45518</v>
      </c>
      <c r="F4145" s="23">
        <v>3006</v>
      </c>
      <c r="G4145" s="21">
        <v>274</v>
      </c>
      <c r="H4145" s="21" t="s">
        <v>9</v>
      </c>
      <c r="I4145" s="21">
        <f>IF(shipments[[#This Row],[Boxes]]&gt;0,shipments[[#This Row],[Amount]]/shipments[[#This Row],[Boxes]],"NA")</f>
        <v>10.97080291970803</v>
      </c>
      <c r="J4145" s="21" t="str">
        <f>IF(shipments[[#This Row],[Order_Status]] = "Delivered","Yes","No")</f>
        <v>No</v>
      </c>
      <c r="K4145" s="21" t="str">
        <f>TEXT(shipments[[#This Row],[Shipdate]],"MMMM")</f>
        <v>August</v>
      </c>
      <c r="L4145" s="21">
        <f>YEAR(shipments[[#This Row],[Shipdate]])</f>
        <v>2024</v>
      </c>
    </row>
    <row r="4146" spans="1:12" x14ac:dyDescent="0.3">
      <c r="A4146" t="s">
        <v>4150</v>
      </c>
      <c r="B4146" t="s">
        <v>7947</v>
      </c>
      <c r="C4146" t="s">
        <v>7929</v>
      </c>
      <c r="D4146" t="s">
        <v>7937</v>
      </c>
      <c r="E4146" s="1">
        <v>45299</v>
      </c>
      <c r="F4146" s="6">
        <v>4837.5</v>
      </c>
      <c r="G4146">
        <v>440</v>
      </c>
      <c r="H4146" t="s">
        <v>3</v>
      </c>
      <c r="I4146">
        <f>IF(shipments[[#This Row],[Boxes]]&gt;0,shipments[[#This Row],[Amount]]/shipments[[#This Row],[Boxes]],"NA")</f>
        <v>10.994318181818182</v>
      </c>
      <c r="J4146" t="str">
        <f>IF(shipments[[#This Row],[Order_Status]] = "Delivered","Yes","No")</f>
        <v>Yes</v>
      </c>
      <c r="K4146" t="str">
        <f>TEXT(shipments[[#This Row],[Shipdate]],"MMMM")</f>
        <v>January</v>
      </c>
      <c r="L4146">
        <f>YEAR(shipments[[#This Row],[Shipdate]])</f>
        <v>2024</v>
      </c>
    </row>
    <row r="4147" spans="1:12" x14ac:dyDescent="0.3">
      <c r="A4147" t="s">
        <v>4151</v>
      </c>
      <c r="B4147" t="s">
        <v>7947</v>
      </c>
      <c r="C4147" t="s">
        <v>7930</v>
      </c>
      <c r="D4147" t="s">
        <v>7934</v>
      </c>
      <c r="E4147" s="1">
        <v>45036</v>
      </c>
      <c r="F4147" s="6">
        <v>3368.25</v>
      </c>
      <c r="G4147">
        <v>121</v>
      </c>
      <c r="H4147" t="s">
        <v>3</v>
      </c>
      <c r="I4147">
        <f>IF(shipments[[#This Row],[Boxes]]&gt;0,shipments[[#This Row],[Amount]]/shipments[[#This Row],[Boxes]],"NA")</f>
        <v>27.83677685950413</v>
      </c>
      <c r="J4147" t="str">
        <f>IF(shipments[[#This Row],[Order_Status]] = "Delivered","Yes","No")</f>
        <v>Yes</v>
      </c>
      <c r="K4147" t="str">
        <f>TEXT(shipments[[#This Row],[Shipdate]],"MMMM")</f>
        <v>April</v>
      </c>
      <c r="L4147">
        <f>YEAR(shipments[[#This Row],[Shipdate]])</f>
        <v>2023</v>
      </c>
    </row>
    <row r="4148" spans="1:12" x14ac:dyDescent="0.3">
      <c r="A4148" s="21" t="s">
        <v>4152</v>
      </c>
      <c r="B4148" s="21" t="s">
        <v>7947</v>
      </c>
      <c r="C4148" s="21" t="s">
        <v>7930</v>
      </c>
      <c r="D4148" s="21" t="s">
        <v>7939</v>
      </c>
      <c r="E4148" s="22">
        <v>45495</v>
      </c>
      <c r="F4148" s="23">
        <v>9321.75</v>
      </c>
      <c r="G4148" s="21">
        <v>346</v>
      </c>
      <c r="H4148" s="21" t="s">
        <v>9</v>
      </c>
      <c r="I4148" s="21">
        <f>IF(shipments[[#This Row],[Boxes]]&gt;0,shipments[[#This Row],[Amount]]/shipments[[#This Row],[Boxes]],"NA")</f>
        <v>26.941473988439306</v>
      </c>
      <c r="J4148" s="21" t="str">
        <f>IF(shipments[[#This Row],[Order_Status]] = "Delivered","Yes","No")</f>
        <v>No</v>
      </c>
      <c r="K4148" s="21" t="str">
        <f>TEXT(shipments[[#This Row],[Shipdate]],"MMMM")</f>
        <v>July</v>
      </c>
      <c r="L4148" s="21">
        <f>YEAR(shipments[[#This Row],[Shipdate]])</f>
        <v>2024</v>
      </c>
    </row>
    <row r="4149" spans="1:12" x14ac:dyDescent="0.3">
      <c r="A4149" t="s">
        <v>4153</v>
      </c>
      <c r="B4149" t="s">
        <v>7947</v>
      </c>
      <c r="C4149" t="s">
        <v>7931</v>
      </c>
      <c r="D4149" t="s">
        <v>7937</v>
      </c>
      <c r="E4149" s="1">
        <v>45212</v>
      </c>
      <c r="F4149" s="6">
        <v>2967.75</v>
      </c>
      <c r="G4149">
        <v>371</v>
      </c>
      <c r="H4149" t="s">
        <v>3</v>
      </c>
      <c r="I4149">
        <f>IF(shipments[[#This Row],[Boxes]]&gt;0,shipments[[#This Row],[Amount]]/shipments[[#This Row],[Boxes]],"NA")</f>
        <v>7.9993261455525611</v>
      </c>
      <c r="J4149" t="str">
        <f>IF(shipments[[#This Row],[Order_Status]] = "Delivered","Yes","No")</f>
        <v>Yes</v>
      </c>
      <c r="K4149" t="str">
        <f>TEXT(shipments[[#This Row],[Shipdate]],"MMMM")</f>
        <v>October</v>
      </c>
      <c r="L4149">
        <f>YEAR(shipments[[#This Row],[Shipdate]])</f>
        <v>2023</v>
      </c>
    </row>
    <row r="4150" spans="1:12" x14ac:dyDescent="0.3">
      <c r="A4150" s="21" t="s">
        <v>4154</v>
      </c>
      <c r="B4150" s="21" t="s">
        <v>7947</v>
      </c>
      <c r="C4150" s="21" t="s">
        <v>7932</v>
      </c>
      <c r="D4150" s="21" t="s">
        <v>7939</v>
      </c>
      <c r="E4150" s="22">
        <v>45562</v>
      </c>
      <c r="F4150" s="23">
        <v>15041.25</v>
      </c>
      <c r="G4150" s="21">
        <v>2149</v>
      </c>
      <c r="H4150" s="21" t="s">
        <v>16</v>
      </c>
      <c r="I4150" s="21">
        <f>IF(shipments[[#This Row],[Boxes]]&gt;0,shipments[[#This Row],[Amount]]/shipments[[#This Row],[Boxes]],"NA")</f>
        <v>6.9991856677524433</v>
      </c>
      <c r="J4150" s="21" t="str">
        <f>IF(shipments[[#This Row],[Order_Status]] = "Delivered","Yes","No")</f>
        <v>No</v>
      </c>
      <c r="K4150" s="21" t="str">
        <f>TEXT(shipments[[#This Row],[Shipdate]],"MMMM")</f>
        <v>September</v>
      </c>
      <c r="L4150" s="21">
        <f>YEAR(shipments[[#This Row],[Shipdate]])</f>
        <v>2024</v>
      </c>
    </row>
    <row r="4151" spans="1:12" x14ac:dyDescent="0.3">
      <c r="A4151" t="s">
        <v>4155</v>
      </c>
      <c r="B4151" t="s">
        <v>7947</v>
      </c>
      <c r="C4151" t="s">
        <v>7932</v>
      </c>
      <c r="D4151" t="s">
        <v>7934</v>
      </c>
      <c r="E4151" s="1">
        <v>44939</v>
      </c>
      <c r="F4151" s="6">
        <v>2443.5</v>
      </c>
      <c r="G4151">
        <v>223</v>
      </c>
      <c r="H4151" t="s">
        <v>3</v>
      </c>
      <c r="I4151">
        <f>IF(shipments[[#This Row],[Boxes]]&gt;0,shipments[[#This Row],[Amount]]/shipments[[#This Row],[Boxes]],"NA")</f>
        <v>10.957399103139014</v>
      </c>
      <c r="J4151" t="str">
        <f>IF(shipments[[#This Row],[Order_Status]] = "Delivered","Yes","No")</f>
        <v>Yes</v>
      </c>
      <c r="K4151" t="str">
        <f>TEXT(shipments[[#This Row],[Shipdate]],"MMMM")</f>
        <v>January</v>
      </c>
      <c r="L4151">
        <f>YEAR(shipments[[#This Row],[Shipdate]])</f>
        <v>2023</v>
      </c>
    </row>
    <row r="4152" spans="1:12" x14ac:dyDescent="0.3">
      <c r="A4152" t="s">
        <v>4156</v>
      </c>
      <c r="B4152" t="s">
        <v>7947</v>
      </c>
      <c r="C4152" t="s">
        <v>7932</v>
      </c>
      <c r="D4152" t="s">
        <v>7935</v>
      </c>
      <c r="E4152" s="1">
        <v>45226</v>
      </c>
      <c r="F4152" s="6">
        <v>51.75</v>
      </c>
      <c r="G4152">
        <v>7</v>
      </c>
      <c r="H4152" t="s">
        <v>3</v>
      </c>
      <c r="I4152">
        <f>IF(shipments[[#This Row],[Boxes]]&gt;0,shipments[[#This Row],[Amount]]/shipments[[#This Row],[Boxes]],"NA")</f>
        <v>7.3928571428571432</v>
      </c>
      <c r="J4152" t="str">
        <f>IF(shipments[[#This Row],[Order_Status]] = "Delivered","Yes","No")</f>
        <v>Yes</v>
      </c>
      <c r="K4152" t="str">
        <f>TEXT(shipments[[#This Row],[Shipdate]],"MMMM")</f>
        <v>October</v>
      </c>
      <c r="L4152">
        <f>YEAR(shipments[[#This Row],[Shipdate]])</f>
        <v>2023</v>
      </c>
    </row>
    <row r="4153" spans="1:12" x14ac:dyDescent="0.3">
      <c r="A4153" t="s">
        <v>4157</v>
      </c>
      <c r="B4153" t="s">
        <v>7947</v>
      </c>
      <c r="C4153" t="s">
        <v>7932</v>
      </c>
      <c r="D4153" t="s">
        <v>7936</v>
      </c>
      <c r="E4153" s="1">
        <v>45225</v>
      </c>
      <c r="F4153" s="6">
        <v>3087</v>
      </c>
      <c r="G4153">
        <v>441</v>
      </c>
      <c r="H4153" t="s">
        <v>3</v>
      </c>
      <c r="I4153">
        <f>IF(shipments[[#This Row],[Boxes]]&gt;0,shipments[[#This Row],[Amount]]/shipments[[#This Row],[Boxes]],"NA")</f>
        <v>7</v>
      </c>
      <c r="J4153" t="str">
        <f>IF(shipments[[#This Row],[Order_Status]] = "Delivered","Yes","No")</f>
        <v>Yes</v>
      </c>
      <c r="K4153" t="str">
        <f>TEXT(shipments[[#This Row],[Shipdate]],"MMMM")</f>
        <v>October</v>
      </c>
      <c r="L4153">
        <f>YEAR(shipments[[#This Row],[Shipdate]])</f>
        <v>2023</v>
      </c>
    </row>
    <row r="4154" spans="1:12" x14ac:dyDescent="0.3">
      <c r="A4154" s="21" t="s">
        <v>4158</v>
      </c>
      <c r="B4154" s="21" t="s">
        <v>7947</v>
      </c>
      <c r="C4154" s="21" t="s">
        <v>7932</v>
      </c>
      <c r="D4154" s="21" t="s">
        <v>7938</v>
      </c>
      <c r="E4154" s="22">
        <v>45532</v>
      </c>
      <c r="F4154" s="23">
        <v>9006.75</v>
      </c>
      <c r="G4154" s="21">
        <v>1001</v>
      </c>
      <c r="H4154" s="21" t="s">
        <v>9</v>
      </c>
      <c r="I4154" s="21">
        <f>IF(shipments[[#This Row],[Boxes]]&gt;0,shipments[[#This Row],[Amount]]/shipments[[#This Row],[Boxes]],"NA")</f>
        <v>8.9977522477522474</v>
      </c>
      <c r="J4154" s="21" t="str">
        <f>IF(shipments[[#This Row],[Order_Status]] = "Delivered","Yes","No")</f>
        <v>No</v>
      </c>
      <c r="K4154" s="21" t="str">
        <f>TEXT(shipments[[#This Row],[Shipdate]],"MMMM")</f>
        <v>August</v>
      </c>
      <c r="L4154" s="21">
        <f>YEAR(shipments[[#This Row],[Shipdate]])</f>
        <v>2024</v>
      </c>
    </row>
    <row r="4155" spans="1:12" x14ac:dyDescent="0.3">
      <c r="A4155" t="s">
        <v>4159</v>
      </c>
      <c r="B4155" t="s">
        <v>7947</v>
      </c>
      <c r="C4155" t="s">
        <v>7933</v>
      </c>
      <c r="D4155" t="s">
        <v>7936</v>
      </c>
      <c r="E4155" s="1">
        <v>45250</v>
      </c>
      <c r="F4155" s="6">
        <v>3026.25</v>
      </c>
      <c r="G4155">
        <v>138</v>
      </c>
      <c r="H4155" t="s">
        <v>3</v>
      </c>
      <c r="I4155">
        <f>IF(shipments[[#This Row],[Boxes]]&gt;0,shipments[[#This Row],[Amount]]/shipments[[#This Row],[Boxes]],"NA")</f>
        <v>21.929347826086957</v>
      </c>
      <c r="J4155" t="str">
        <f>IF(shipments[[#This Row],[Order_Status]] = "Delivered","Yes","No")</f>
        <v>Yes</v>
      </c>
      <c r="K4155" t="str">
        <f>TEXT(shipments[[#This Row],[Shipdate]],"MMMM")</f>
        <v>November</v>
      </c>
      <c r="L4155">
        <f>YEAR(shipments[[#This Row],[Shipdate]])</f>
        <v>2023</v>
      </c>
    </row>
    <row r="4156" spans="1:12" x14ac:dyDescent="0.3">
      <c r="A4156" t="s">
        <v>4160</v>
      </c>
      <c r="B4156" t="s">
        <v>7947</v>
      </c>
      <c r="C4156" t="s">
        <v>7933</v>
      </c>
      <c r="D4156" t="s">
        <v>7935</v>
      </c>
      <c r="E4156" s="1">
        <v>45244</v>
      </c>
      <c r="F4156" s="6">
        <v>8664.75</v>
      </c>
      <c r="G4156">
        <v>413</v>
      </c>
      <c r="H4156" t="s">
        <v>3</v>
      </c>
      <c r="I4156">
        <f>IF(shipments[[#This Row],[Boxes]]&gt;0,shipments[[#This Row],[Amount]]/shipments[[#This Row],[Boxes]],"NA")</f>
        <v>20.980024213075062</v>
      </c>
      <c r="J4156" t="str">
        <f>IF(shipments[[#This Row],[Order_Status]] = "Delivered","Yes","No")</f>
        <v>Yes</v>
      </c>
      <c r="K4156" t="str">
        <f>TEXT(shipments[[#This Row],[Shipdate]],"MMMM")</f>
        <v>November</v>
      </c>
      <c r="L4156">
        <f>YEAR(shipments[[#This Row],[Shipdate]])</f>
        <v>2023</v>
      </c>
    </row>
    <row r="4157" spans="1:12" x14ac:dyDescent="0.3">
      <c r="A4157" t="s">
        <v>4161</v>
      </c>
      <c r="B4157" t="s">
        <v>7947</v>
      </c>
      <c r="C4157" t="s">
        <v>7912</v>
      </c>
      <c r="D4157" t="s">
        <v>7934</v>
      </c>
      <c r="E4157" s="1">
        <v>45467</v>
      </c>
      <c r="F4157" s="6">
        <v>5487.75</v>
      </c>
      <c r="G4157">
        <v>392</v>
      </c>
      <c r="H4157" t="s">
        <v>3</v>
      </c>
      <c r="I4157">
        <f>IF(shipments[[#This Row],[Boxes]]&gt;0,shipments[[#This Row],[Amount]]/shipments[[#This Row],[Boxes]],"NA")</f>
        <v>13.999362244897959</v>
      </c>
      <c r="J4157" t="str">
        <f>IF(shipments[[#This Row],[Order_Status]] = "Delivered","Yes","No")</f>
        <v>Yes</v>
      </c>
      <c r="K4157" t="str">
        <f>TEXT(shipments[[#This Row],[Shipdate]],"MMMM")</f>
        <v>June</v>
      </c>
      <c r="L4157">
        <f>YEAR(shipments[[#This Row],[Shipdate]])</f>
        <v>2024</v>
      </c>
    </row>
    <row r="4158" spans="1:12" x14ac:dyDescent="0.3">
      <c r="A4158" t="s">
        <v>4162</v>
      </c>
      <c r="B4158" t="s">
        <v>7947</v>
      </c>
      <c r="C4158" t="s">
        <v>7912</v>
      </c>
      <c r="D4158" t="s">
        <v>7937</v>
      </c>
      <c r="E4158" s="1">
        <v>45030</v>
      </c>
      <c r="F4158" s="6">
        <v>2679.75</v>
      </c>
      <c r="G4158">
        <v>179</v>
      </c>
      <c r="H4158" t="s">
        <v>3</v>
      </c>
      <c r="I4158">
        <f>IF(shipments[[#This Row],[Boxes]]&gt;0,shipments[[#This Row],[Amount]]/shipments[[#This Row],[Boxes]],"NA")</f>
        <v>14.970670391061452</v>
      </c>
      <c r="J4158" t="str">
        <f>IF(shipments[[#This Row],[Order_Status]] = "Delivered","Yes","No")</f>
        <v>Yes</v>
      </c>
      <c r="K4158" t="str">
        <f>TEXT(shipments[[#This Row],[Shipdate]],"MMMM")</f>
        <v>April</v>
      </c>
      <c r="L4158">
        <f>YEAR(shipments[[#This Row],[Shipdate]])</f>
        <v>2023</v>
      </c>
    </row>
    <row r="4159" spans="1:12" x14ac:dyDescent="0.3">
      <c r="A4159" s="21" t="s">
        <v>4163</v>
      </c>
      <c r="B4159" s="21" t="s">
        <v>7947</v>
      </c>
      <c r="C4159" s="21" t="s">
        <v>7912</v>
      </c>
      <c r="D4159" s="21" t="s">
        <v>7934</v>
      </c>
      <c r="E4159" s="22">
        <v>45551</v>
      </c>
      <c r="F4159" s="23">
        <v>2880</v>
      </c>
      <c r="G4159" s="21">
        <v>240</v>
      </c>
      <c r="H4159" s="21" t="s">
        <v>16</v>
      </c>
      <c r="I4159" s="21">
        <f>IF(shipments[[#This Row],[Boxes]]&gt;0,shipments[[#This Row],[Amount]]/shipments[[#This Row],[Boxes]],"NA")</f>
        <v>12</v>
      </c>
      <c r="J4159" s="21" t="str">
        <f>IF(shipments[[#This Row],[Order_Status]] = "Delivered","Yes","No")</f>
        <v>No</v>
      </c>
      <c r="K4159" s="21" t="str">
        <f>TEXT(shipments[[#This Row],[Shipdate]],"MMMM")</f>
        <v>September</v>
      </c>
      <c r="L4159" s="21">
        <f>YEAR(shipments[[#This Row],[Shipdate]])</f>
        <v>2024</v>
      </c>
    </row>
    <row r="4160" spans="1:12" x14ac:dyDescent="0.3">
      <c r="A4160" t="s">
        <v>4164</v>
      </c>
      <c r="B4160" t="s">
        <v>7947</v>
      </c>
      <c r="C4160" t="s">
        <v>7913</v>
      </c>
      <c r="D4160" t="s">
        <v>7938</v>
      </c>
      <c r="E4160" s="1">
        <v>45426</v>
      </c>
      <c r="F4160" s="6">
        <v>4351.5</v>
      </c>
      <c r="G4160">
        <v>256</v>
      </c>
      <c r="H4160" t="s">
        <v>3</v>
      </c>
      <c r="I4160">
        <f>IF(shipments[[#This Row],[Boxes]]&gt;0,shipments[[#This Row],[Amount]]/shipments[[#This Row],[Boxes]],"NA")</f>
        <v>16.998046875</v>
      </c>
      <c r="J4160" t="str">
        <f>IF(shipments[[#This Row],[Order_Status]] = "Delivered","Yes","No")</f>
        <v>Yes</v>
      </c>
      <c r="K4160" t="str">
        <f>TEXT(shipments[[#This Row],[Shipdate]],"MMMM")</f>
        <v>May</v>
      </c>
      <c r="L4160">
        <f>YEAR(shipments[[#This Row],[Shipdate]])</f>
        <v>2024</v>
      </c>
    </row>
    <row r="4161" spans="1:12" x14ac:dyDescent="0.3">
      <c r="A4161" t="s">
        <v>4165</v>
      </c>
      <c r="B4161" t="s">
        <v>7947</v>
      </c>
      <c r="C4161" t="s">
        <v>7914</v>
      </c>
      <c r="D4161" t="s">
        <v>7935</v>
      </c>
      <c r="E4161" s="1">
        <v>45272</v>
      </c>
      <c r="F4161" s="6">
        <v>9677.25</v>
      </c>
      <c r="G4161">
        <v>1076</v>
      </c>
      <c r="H4161" t="s">
        <v>3</v>
      </c>
      <c r="I4161">
        <f>IF(shipments[[#This Row],[Boxes]]&gt;0,shipments[[#This Row],[Amount]]/shipments[[#This Row],[Boxes]],"NA")</f>
        <v>8.9937267657992557</v>
      </c>
      <c r="J4161" t="str">
        <f>IF(shipments[[#This Row],[Order_Status]] = "Delivered","Yes","No")</f>
        <v>Yes</v>
      </c>
      <c r="K4161" t="str">
        <f>TEXT(shipments[[#This Row],[Shipdate]],"MMMM")</f>
        <v>December</v>
      </c>
      <c r="L4161">
        <f>YEAR(shipments[[#This Row],[Shipdate]])</f>
        <v>2023</v>
      </c>
    </row>
    <row r="4162" spans="1:12" x14ac:dyDescent="0.3">
      <c r="A4162" t="s">
        <v>4166</v>
      </c>
      <c r="B4162" t="s">
        <v>7947</v>
      </c>
      <c r="C4162" t="s">
        <v>7915</v>
      </c>
      <c r="D4162" t="s">
        <v>7935</v>
      </c>
      <c r="E4162" s="1">
        <v>45064</v>
      </c>
      <c r="F4162" s="6">
        <v>5674.5</v>
      </c>
      <c r="G4162">
        <v>811</v>
      </c>
      <c r="H4162" t="s">
        <v>3</v>
      </c>
      <c r="I4162">
        <f>IF(shipments[[#This Row],[Boxes]]&gt;0,shipments[[#This Row],[Amount]]/shipments[[#This Row],[Boxes]],"NA")</f>
        <v>6.9969173859432798</v>
      </c>
      <c r="J4162" t="str">
        <f>IF(shipments[[#This Row],[Order_Status]] = "Delivered","Yes","No")</f>
        <v>Yes</v>
      </c>
      <c r="K4162" t="str">
        <f>TEXT(shipments[[#This Row],[Shipdate]],"MMMM")</f>
        <v>May</v>
      </c>
      <c r="L4162">
        <f>YEAR(shipments[[#This Row],[Shipdate]])</f>
        <v>2023</v>
      </c>
    </row>
    <row r="4163" spans="1:12" x14ac:dyDescent="0.3">
      <c r="A4163" t="s">
        <v>4167</v>
      </c>
      <c r="B4163" t="s">
        <v>7947</v>
      </c>
      <c r="C4163" t="s">
        <v>7915</v>
      </c>
      <c r="D4163" t="s">
        <v>7939</v>
      </c>
      <c r="E4163" s="1">
        <v>45427</v>
      </c>
      <c r="F4163" s="6">
        <v>10120.5</v>
      </c>
      <c r="G4163">
        <v>1266</v>
      </c>
      <c r="H4163" t="s">
        <v>3</v>
      </c>
      <c r="I4163">
        <f>IF(shipments[[#This Row],[Boxes]]&gt;0,shipments[[#This Row],[Amount]]/shipments[[#This Row],[Boxes]],"NA")</f>
        <v>7.9940758293838865</v>
      </c>
      <c r="J4163" t="str">
        <f>IF(shipments[[#This Row],[Order_Status]] = "Delivered","Yes","No")</f>
        <v>Yes</v>
      </c>
      <c r="K4163" t="str">
        <f>TEXT(shipments[[#This Row],[Shipdate]],"MMMM")</f>
        <v>May</v>
      </c>
      <c r="L4163">
        <f>YEAR(shipments[[#This Row],[Shipdate]])</f>
        <v>2024</v>
      </c>
    </row>
    <row r="4164" spans="1:12" x14ac:dyDescent="0.3">
      <c r="A4164" t="s">
        <v>4168</v>
      </c>
      <c r="B4164" t="s">
        <v>7947</v>
      </c>
      <c r="C4164" t="s">
        <v>7915</v>
      </c>
      <c r="D4164" t="s">
        <v>7939</v>
      </c>
      <c r="E4164" s="1">
        <v>45113</v>
      </c>
      <c r="F4164" s="6">
        <v>220.5</v>
      </c>
      <c r="G4164">
        <v>45</v>
      </c>
      <c r="H4164" t="s">
        <v>3</v>
      </c>
      <c r="I4164">
        <f>IF(shipments[[#This Row],[Boxes]]&gt;0,shipments[[#This Row],[Amount]]/shipments[[#This Row],[Boxes]],"NA")</f>
        <v>4.9000000000000004</v>
      </c>
      <c r="J4164" t="str">
        <f>IF(shipments[[#This Row],[Order_Status]] = "Delivered","Yes","No")</f>
        <v>Yes</v>
      </c>
      <c r="K4164" t="str">
        <f>TEXT(shipments[[#This Row],[Shipdate]],"MMMM")</f>
        <v>July</v>
      </c>
      <c r="L4164">
        <f>YEAR(shipments[[#This Row],[Shipdate]])</f>
        <v>2023</v>
      </c>
    </row>
    <row r="4165" spans="1:12" x14ac:dyDescent="0.3">
      <c r="A4165" t="s">
        <v>4169</v>
      </c>
      <c r="B4165" t="s">
        <v>7947</v>
      </c>
      <c r="C4165" t="s">
        <v>7918</v>
      </c>
      <c r="D4165" t="s">
        <v>7935</v>
      </c>
      <c r="E4165" s="1">
        <v>45006</v>
      </c>
      <c r="F4165" s="6">
        <v>5469.75</v>
      </c>
      <c r="G4165">
        <v>219</v>
      </c>
      <c r="H4165" t="s">
        <v>3</v>
      </c>
      <c r="I4165">
        <f>IF(shipments[[#This Row],[Boxes]]&gt;0,shipments[[#This Row],[Amount]]/shipments[[#This Row],[Boxes]],"NA")</f>
        <v>24.976027397260275</v>
      </c>
      <c r="J4165" t="str">
        <f>IF(shipments[[#This Row],[Order_Status]] = "Delivered","Yes","No")</f>
        <v>Yes</v>
      </c>
      <c r="K4165" t="str">
        <f>TEXT(shipments[[#This Row],[Shipdate]],"MMMM")</f>
        <v>March</v>
      </c>
      <c r="L4165">
        <f>YEAR(shipments[[#This Row],[Shipdate]])</f>
        <v>2023</v>
      </c>
    </row>
    <row r="4166" spans="1:12" x14ac:dyDescent="0.3">
      <c r="A4166" t="s">
        <v>4170</v>
      </c>
      <c r="B4166" t="s">
        <v>7947</v>
      </c>
      <c r="C4166" t="s">
        <v>7918</v>
      </c>
      <c r="D4166" t="s">
        <v>7939</v>
      </c>
      <c r="E4166" s="1">
        <v>45196</v>
      </c>
      <c r="F4166" s="6">
        <v>4878</v>
      </c>
      <c r="G4166">
        <v>204</v>
      </c>
      <c r="H4166" t="s">
        <v>3</v>
      </c>
      <c r="I4166">
        <f>IF(shipments[[#This Row],[Boxes]]&gt;0,shipments[[#This Row],[Amount]]/shipments[[#This Row],[Boxes]],"NA")</f>
        <v>23.911764705882351</v>
      </c>
      <c r="J4166" t="str">
        <f>IF(shipments[[#This Row],[Order_Status]] = "Delivered","Yes","No")</f>
        <v>Yes</v>
      </c>
      <c r="K4166" t="str">
        <f>TEXT(shipments[[#This Row],[Shipdate]],"MMMM")</f>
        <v>September</v>
      </c>
      <c r="L4166">
        <f>YEAR(shipments[[#This Row],[Shipdate]])</f>
        <v>2023</v>
      </c>
    </row>
    <row r="4167" spans="1:12" x14ac:dyDescent="0.3">
      <c r="A4167" t="s">
        <v>4171</v>
      </c>
      <c r="B4167" t="s">
        <v>7947</v>
      </c>
      <c r="C4167" t="s">
        <v>7918</v>
      </c>
      <c r="D4167" t="s">
        <v>7934</v>
      </c>
      <c r="E4167" s="1">
        <v>45218</v>
      </c>
      <c r="F4167" s="6">
        <v>4869</v>
      </c>
      <c r="G4167">
        <v>174</v>
      </c>
      <c r="H4167" t="s">
        <v>3</v>
      </c>
      <c r="I4167">
        <f>IF(shipments[[#This Row],[Boxes]]&gt;0,shipments[[#This Row],[Amount]]/shipments[[#This Row],[Boxes]],"NA")</f>
        <v>27.982758620689655</v>
      </c>
      <c r="J4167" t="str">
        <f>IF(shipments[[#This Row],[Order_Status]] = "Delivered","Yes","No")</f>
        <v>Yes</v>
      </c>
      <c r="K4167" t="str">
        <f>TEXT(shipments[[#This Row],[Shipdate]],"MMMM")</f>
        <v>October</v>
      </c>
      <c r="L4167">
        <f>YEAR(shipments[[#This Row],[Shipdate]])</f>
        <v>2023</v>
      </c>
    </row>
    <row r="4168" spans="1:12" x14ac:dyDescent="0.3">
      <c r="A4168" s="21" t="s">
        <v>4172</v>
      </c>
      <c r="B4168" s="21" t="s">
        <v>7947</v>
      </c>
      <c r="C4168" s="21" t="s">
        <v>7918</v>
      </c>
      <c r="D4168" s="21" t="s">
        <v>7938</v>
      </c>
      <c r="E4168" s="22">
        <v>45545</v>
      </c>
      <c r="F4168" s="23">
        <v>5550.75</v>
      </c>
      <c r="G4168" s="21">
        <v>206</v>
      </c>
      <c r="H4168" s="21" t="s">
        <v>16</v>
      </c>
      <c r="I4168" s="21">
        <f>IF(shipments[[#This Row],[Boxes]]&gt;0,shipments[[#This Row],[Amount]]/shipments[[#This Row],[Boxes]],"NA")</f>
        <v>26.945388349514563</v>
      </c>
      <c r="J4168" s="21" t="str">
        <f>IF(shipments[[#This Row],[Order_Status]] = "Delivered","Yes","No")</f>
        <v>No</v>
      </c>
      <c r="K4168" s="21" t="str">
        <f>TEXT(shipments[[#This Row],[Shipdate]],"MMMM")</f>
        <v>September</v>
      </c>
      <c r="L4168" s="21">
        <f>YEAR(shipments[[#This Row],[Shipdate]])</f>
        <v>2024</v>
      </c>
    </row>
    <row r="4169" spans="1:12" x14ac:dyDescent="0.3">
      <c r="A4169" t="s">
        <v>4173</v>
      </c>
      <c r="B4169" t="s">
        <v>7947</v>
      </c>
      <c r="C4169" t="s">
        <v>7918</v>
      </c>
      <c r="D4169" t="s">
        <v>7934</v>
      </c>
      <c r="E4169" s="1">
        <v>44935</v>
      </c>
      <c r="F4169" s="6">
        <v>5825.25</v>
      </c>
      <c r="G4169">
        <v>234</v>
      </c>
      <c r="H4169" t="s">
        <v>3</v>
      </c>
      <c r="I4169">
        <f>IF(shipments[[#This Row],[Boxes]]&gt;0,shipments[[#This Row],[Amount]]/shipments[[#This Row],[Boxes]],"NA")</f>
        <v>24.89423076923077</v>
      </c>
      <c r="J4169" t="str">
        <f>IF(shipments[[#This Row],[Order_Status]] = "Delivered","Yes","No")</f>
        <v>Yes</v>
      </c>
      <c r="K4169" t="str">
        <f>TEXT(shipments[[#This Row],[Shipdate]],"MMMM")</f>
        <v>January</v>
      </c>
      <c r="L4169">
        <f>YEAR(shipments[[#This Row],[Shipdate]])</f>
        <v>2023</v>
      </c>
    </row>
    <row r="4170" spans="1:12" x14ac:dyDescent="0.3">
      <c r="A4170" s="21" t="s">
        <v>4174</v>
      </c>
      <c r="B4170" s="21" t="s">
        <v>7947</v>
      </c>
      <c r="C4170" s="21" t="s">
        <v>7918</v>
      </c>
      <c r="D4170" s="21" t="s">
        <v>7936</v>
      </c>
      <c r="E4170" s="22">
        <v>45541</v>
      </c>
      <c r="F4170" s="23">
        <v>5872.5</v>
      </c>
      <c r="G4170" s="21">
        <v>226</v>
      </c>
      <c r="H4170" s="21" t="s">
        <v>16</v>
      </c>
      <c r="I4170" s="21">
        <f>IF(shipments[[#This Row],[Boxes]]&gt;0,shipments[[#This Row],[Amount]]/shipments[[#This Row],[Boxes]],"NA")</f>
        <v>25.984513274336283</v>
      </c>
      <c r="J4170" s="21" t="str">
        <f>IF(shipments[[#This Row],[Order_Status]] = "Delivered","Yes","No")</f>
        <v>No</v>
      </c>
      <c r="K4170" s="21" t="str">
        <f>TEXT(shipments[[#This Row],[Shipdate]],"MMMM")</f>
        <v>September</v>
      </c>
      <c r="L4170" s="21">
        <f>YEAR(shipments[[#This Row],[Shipdate]])</f>
        <v>2024</v>
      </c>
    </row>
    <row r="4171" spans="1:12" x14ac:dyDescent="0.3">
      <c r="A4171" t="s">
        <v>4175</v>
      </c>
      <c r="B4171" t="s">
        <v>7947</v>
      </c>
      <c r="C4171" t="s">
        <v>7919</v>
      </c>
      <c r="D4171" t="s">
        <v>7935</v>
      </c>
      <c r="E4171" s="1">
        <v>44958</v>
      </c>
      <c r="F4171" s="6">
        <v>1350</v>
      </c>
      <c r="G4171">
        <v>62</v>
      </c>
      <c r="H4171" t="s">
        <v>3</v>
      </c>
      <c r="I4171">
        <f>IF(shipments[[#This Row],[Boxes]]&gt;0,shipments[[#This Row],[Amount]]/shipments[[#This Row],[Boxes]],"NA")</f>
        <v>21.774193548387096</v>
      </c>
      <c r="J4171" t="str">
        <f>IF(shipments[[#This Row],[Order_Status]] = "Delivered","Yes","No")</f>
        <v>Yes</v>
      </c>
      <c r="K4171" t="str">
        <f>TEXT(shipments[[#This Row],[Shipdate]],"MMMM")</f>
        <v>February</v>
      </c>
      <c r="L4171">
        <f>YEAR(shipments[[#This Row],[Shipdate]])</f>
        <v>2023</v>
      </c>
    </row>
    <row r="4172" spans="1:12" x14ac:dyDescent="0.3">
      <c r="A4172" t="s">
        <v>4176</v>
      </c>
      <c r="B4172" t="s">
        <v>7947</v>
      </c>
      <c r="C4172" t="s">
        <v>7919</v>
      </c>
      <c r="D4172" t="s">
        <v>7934</v>
      </c>
      <c r="E4172" s="1">
        <v>45146</v>
      </c>
      <c r="F4172" s="6">
        <v>8131.5</v>
      </c>
      <c r="G4172">
        <v>452</v>
      </c>
      <c r="H4172" t="s">
        <v>3</v>
      </c>
      <c r="I4172">
        <f>IF(shipments[[#This Row],[Boxes]]&gt;0,shipments[[#This Row],[Amount]]/shipments[[#This Row],[Boxes]],"NA")</f>
        <v>17.990044247787612</v>
      </c>
      <c r="J4172" t="str">
        <f>IF(shipments[[#This Row],[Order_Status]] = "Delivered","Yes","No")</f>
        <v>Yes</v>
      </c>
      <c r="K4172" t="str">
        <f>TEXT(shipments[[#This Row],[Shipdate]],"MMMM")</f>
        <v>August</v>
      </c>
      <c r="L4172">
        <f>YEAR(shipments[[#This Row],[Shipdate]])</f>
        <v>2023</v>
      </c>
    </row>
    <row r="4173" spans="1:12" x14ac:dyDescent="0.3">
      <c r="A4173" t="s">
        <v>4177</v>
      </c>
      <c r="B4173" t="s">
        <v>7947</v>
      </c>
      <c r="C4173" t="s">
        <v>7919</v>
      </c>
      <c r="D4173" t="s">
        <v>7939</v>
      </c>
      <c r="E4173" s="1">
        <v>45429</v>
      </c>
      <c r="F4173" s="6">
        <v>6484.5</v>
      </c>
      <c r="G4173">
        <v>325</v>
      </c>
      <c r="H4173" t="s">
        <v>3</v>
      </c>
      <c r="I4173">
        <f>IF(shipments[[#This Row],[Boxes]]&gt;0,shipments[[#This Row],[Amount]]/shipments[[#This Row],[Boxes]],"NA")</f>
        <v>19.952307692307691</v>
      </c>
      <c r="J4173" t="str">
        <f>IF(shipments[[#This Row],[Order_Status]] = "Delivered","Yes","No")</f>
        <v>Yes</v>
      </c>
      <c r="K4173" t="str">
        <f>TEXT(shipments[[#This Row],[Shipdate]],"MMMM")</f>
        <v>May</v>
      </c>
      <c r="L4173">
        <f>YEAR(shipments[[#This Row],[Shipdate]])</f>
        <v>2024</v>
      </c>
    </row>
    <row r="4174" spans="1:12" x14ac:dyDescent="0.3">
      <c r="A4174" s="21" t="s">
        <v>4178</v>
      </c>
      <c r="B4174" s="21" t="s">
        <v>7947</v>
      </c>
      <c r="C4174" s="21" t="s">
        <v>7921</v>
      </c>
      <c r="D4174" s="21" t="s">
        <v>7935</v>
      </c>
      <c r="E4174" s="22">
        <v>45499</v>
      </c>
      <c r="F4174" s="23">
        <v>713.25</v>
      </c>
      <c r="G4174" s="21">
        <v>55</v>
      </c>
      <c r="H4174" s="21" t="s">
        <v>9</v>
      </c>
      <c r="I4174" s="21">
        <f>IF(shipments[[#This Row],[Boxes]]&gt;0,shipments[[#This Row],[Amount]]/shipments[[#This Row],[Boxes]],"NA")</f>
        <v>12.968181818181819</v>
      </c>
      <c r="J4174" s="21" t="str">
        <f>IF(shipments[[#This Row],[Order_Status]] = "Delivered","Yes","No")</f>
        <v>No</v>
      </c>
      <c r="K4174" s="21" t="str">
        <f>TEXT(shipments[[#This Row],[Shipdate]],"MMMM")</f>
        <v>July</v>
      </c>
      <c r="L4174" s="21">
        <f>YEAR(shipments[[#This Row],[Shipdate]])</f>
        <v>2024</v>
      </c>
    </row>
    <row r="4175" spans="1:12" x14ac:dyDescent="0.3">
      <c r="A4175" t="s">
        <v>4179</v>
      </c>
      <c r="B4175" t="s">
        <v>7947</v>
      </c>
      <c r="C4175" t="s">
        <v>7921</v>
      </c>
      <c r="D4175" t="s">
        <v>7939</v>
      </c>
      <c r="E4175" s="1">
        <v>45292</v>
      </c>
      <c r="F4175" s="6">
        <v>1163.25</v>
      </c>
      <c r="G4175">
        <v>97</v>
      </c>
      <c r="H4175" t="s">
        <v>3</v>
      </c>
      <c r="I4175">
        <f>IF(shipments[[#This Row],[Boxes]]&gt;0,shipments[[#This Row],[Amount]]/shipments[[#This Row],[Boxes]],"NA")</f>
        <v>11.992268041237113</v>
      </c>
      <c r="J4175" t="str">
        <f>IF(shipments[[#This Row],[Order_Status]] = "Delivered","Yes","No")</f>
        <v>Yes</v>
      </c>
      <c r="K4175" t="str">
        <f>TEXT(shipments[[#This Row],[Shipdate]],"MMMM")</f>
        <v>January</v>
      </c>
      <c r="L4175">
        <f>YEAR(shipments[[#This Row],[Shipdate]])</f>
        <v>2024</v>
      </c>
    </row>
    <row r="4176" spans="1:12" x14ac:dyDescent="0.3">
      <c r="A4176" t="s">
        <v>4180</v>
      </c>
      <c r="B4176" t="s">
        <v>7947</v>
      </c>
      <c r="C4176" t="s">
        <v>7921</v>
      </c>
      <c r="D4176" t="s">
        <v>7939</v>
      </c>
      <c r="E4176" s="1">
        <v>45278</v>
      </c>
      <c r="F4176" s="6">
        <v>465.75</v>
      </c>
      <c r="G4176">
        <v>36</v>
      </c>
      <c r="H4176" t="s">
        <v>3</v>
      </c>
      <c r="I4176">
        <f>IF(shipments[[#This Row],[Boxes]]&gt;0,shipments[[#This Row],[Amount]]/shipments[[#This Row],[Boxes]],"NA")</f>
        <v>12.9375</v>
      </c>
      <c r="J4176" t="str">
        <f>IF(shipments[[#This Row],[Order_Status]] = "Delivered","Yes","No")</f>
        <v>Yes</v>
      </c>
      <c r="K4176" t="str">
        <f>TEXT(shipments[[#This Row],[Shipdate]],"MMMM")</f>
        <v>December</v>
      </c>
      <c r="L4176">
        <f>YEAR(shipments[[#This Row],[Shipdate]])</f>
        <v>2023</v>
      </c>
    </row>
    <row r="4177" spans="1:12" x14ac:dyDescent="0.3">
      <c r="A4177" t="s">
        <v>4181</v>
      </c>
      <c r="B4177" t="s">
        <v>7947</v>
      </c>
      <c r="C4177" t="s">
        <v>7921</v>
      </c>
      <c r="D4177" t="s">
        <v>7938</v>
      </c>
      <c r="E4177" s="1">
        <v>45461</v>
      </c>
      <c r="F4177" s="6">
        <v>769.5</v>
      </c>
      <c r="G4177">
        <v>60</v>
      </c>
      <c r="H4177" t="s">
        <v>3</v>
      </c>
      <c r="I4177">
        <f>IF(shipments[[#This Row],[Boxes]]&gt;0,shipments[[#This Row],[Amount]]/shipments[[#This Row],[Boxes]],"NA")</f>
        <v>12.824999999999999</v>
      </c>
      <c r="J4177" t="str">
        <f>IF(shipments[[#This Row],[Order_Status]] = "Delivered","Yes","No")</f>
        <v>Yes</v>
      </c>
      <c r="K4177" t="str">
        <f>TEXT(shipments[[#This Row],[Shipdate]],"MMMM")</f>
        <v>June</v>
      </c>
      <c r="L4177">
        <f>YEAR(shipments[[#This Row],[Shipdate]])</f>
        <v>2024</v>
      </c>
    </row>
    <row r="4178" spans="1:12" x14ac:dyDescent="0.3">
      <c r="A4178" t="s">
        <v>4182</v>
      </c>
      <c r="B4178" t="s">
        <v>7947</v>
      </c>
      <c r="C4178" t="s">
        <v>7922</v>
      </c>
      <c r="D4178" t="s">
        <v>7934</v>
      </c>
      <c r="E4178" s="1">
        <v>44966</v>
      </c>
      <c r="F4178" s="6">
        <v>11054.25</v>
      </c>
      <c r="G4178">
        <v>527</v>
      </c>
      <c r="H4178" t="s">
        <v>3</v>
      </c>
      <c r="I4178">
        <f>IF(shipments[[#This Row],[Boxes]]&gt;0,shipments[[#This Row],[Amount]]/shipments[[#This Row],[Boxes]],"NA")</f>
        <v>20.975806451612904</v>
      </c>
      <c r="J4178" t="str">
        <f>IF(shipments[[#This Row],[Order_Status]] = "Delivered","Yes","No")</f>
        <v>Yes</v>
      </c>
      <c r="K4178" t="str">
        <f>TEXT(shipments[[#This Row],[Shipdate]],"MMMM")</f>
        <v>February</v>
      </c>
      <c r="L4178">
        <f>YEAR(shipments[[#This Row],[Shipdate]])</f>
        <v>2023</v>
      </c>
    </row>
    <row r="4179" spans="1:12" x14ac:dyDescent="0.3">
      <c r="A4179" t="s">
        <v>4183</v>
      </c>
      <c r="B4179" t="s">
        <v>7947</v>
      </c>
      <c r="C4179" t="s">
        <v>7923</v>
      </c>
      <c r="D4179" t="s">
        <v>7939</v>
      </c>
      <c r="E4179" s="1">
        <v>45196</v>
      </c>
      <c r="F4179" s="6">
        <v>4772.25</v>
      </c>
      <c r="G4179">
        <v>281</v>
      </c>
      <c r="H4179" t="s">
        <v>3</v>
      </c>
      <c r="I4179">
        <f>IF(shipments[[#This Row],[Boxes]]&gt;0,shipments[[#This Row],[Amount]]/shipments[[#This Row],[Boxes]],"NA")</f>
        <v>16.983096085409251</v>
      </c>
      <c r="J4179" t="str">
        <f>IF(shipments[[#This Row],[Order_Status]] = "Delivered","Yes","No")</f>
        <v>Yes</v>
      </c>
      <c r="K4179" t="str">
        <f>TEXT(shipments[[#This Row],[Shipdate]],"MMMM")</f>
        <v>September</v>
      </c>
      <c r="L4179">
        <f>YEAR(shipments[[#This Row],[Shipdate]])</f>
        <v>2023</v>
      </c>
    </row>
    <row r="4180" spans="1:12" x14ac:dyDescent="0.3">
      <c r="A4180" t="s">
        <v>4184</v>
      </c>
      <c r="B4180" t="s">
        <v>7947</v>
      </c>
      <c r="C4180" t="s">
        <v>7924</v>
      </c>
      <c r="D4180" t="s">
        <v>7939</v>
      </c>
      <c r="E4180" s="1">
        <v>45363</v>
      </c>
      <c r="F4180" s="6">
        <v>249.75</v>
      </c>
      <c r="G4180">
        <v>42</v>
      </c>
      <c r="H4180" t="s">
        <v>3</v>
      </c>
      <c r="I4180">
        <f>IF(shipments[[#This Row],[Boxes]]&gt;0,shipments[[#This Row],[Amount]]/shipments[[#This Row],[Boxes]],"NA")</f>
        <v>5.9464285714285712</v>
      </c>
      <c r="J4180" t="str">
        <f>IF(shipments[[#This Row],[Order_Status]] = "Delivered","Yes","No")</f>
        <v>Yes</v>
      </c>
      <c r="K4180" t="str">
        <f>TEXT(shipments[[#This Row],[Shipdate]],"MMMM")</f>
        <v>March</v>
      </c>
      <c r="L4180">
        <f>YEAR(shipments[[#This Row],[Shipdate]])</f>
        <v>2024</v>
      </c>
    </row>
    <row r="4181" spans="1:12" x14ac:dyDescent="0.3">
      <c r="A4181" s="21" t="s">
        <v>4185</v>
      </c>
      <c r="B4181" s="21" t="s">
        <v>7947</v>
      </c>
      <c r="C4181" s="21" t="s">
        <v>7924</v>
      </c>
      <c r="D4181" s="21" t="s">
        <v>7939</v>
      </c>
      <c r="E4181" s="22">
        <v>45475</v>
      </c>
      <c r="F4181" s="23">
        <v>519.75</v>
      </c>
      <c r="G4181" s="21">
        <v>58</v>
      </c>
      <c r="H4181" s="21" t="s">
        <v>9</v>
      </c>
      <c r="I4181" s="21">
        <f>IF(shipments[[#This Row],[Boxes]]&gt;0,shipments[[#This Row],[Amount]]/shipments[[#This Row],[Boxes]],"NA")</f>
        <v>8.9612068965517242</v>
      </c>
      <c r="J4181" s="21" t="str">
        <f>IF(shipments[[#This Row],[Order_Status]] = "Delivered","Yes","No")</f>
        <v>No</v>
      </c>
      <c r="K4181" s="21" t="str">
        <f>TEXT(shipments[[#This Row],[Shipdate]],"MMMM")</f>
        <v>July</v>
      </c>
      <c r="L4181" s="21">
        <f>YEAR(shipments[[#This Row],[Shipdate]])</f>
        <v>2024</v>
      </c>
    </row>
    <row r="4182" spans="1:12" x14ac:dyDescent="0.3">
      <c r="A4182" t="s">
        <v>4186</v>
      </c>
      <c r="B4182" t="s">
        <v>7947</v>
      </c>
      <c r="C4182" t="s">
        <v>7924</v>
      </c>
      <c r="D4182" t="s">
        <v>7939</v>
      </c>
      <c r="E4182" s="1">
        <v>45184</v>
      </c>
      <c r="F4182" s="6">
        <v>2918.25</v>
      </c>
      <c r="G4182">
        <v>417</v>
      </c>
      <c r="H4182" t="s">
        <v>3</v>
      </c>
      <c r="I4182">
        <f>IF(shipments[[#This Row],[Boxes]]&gt;0,shipments[[#This Row],[Amount]]/shipments[[#This Row],[Boxes]],"NA")</f>
        <v>6.9982014388489207</v>
      </c>
      <c r="J4182" t="str">
        <f>IF(shipments[[#This Row],[Order_Status]] = "Delivered","Yes","No")</f>
        <v>Yes</v>
      </c>
      <c r="K4182" t="str">
        <f>TEXT(shipments[[#This Row],[Shipdate]],"MMMM")</f>
        <v>September</v>
      </c>
      <c r="L4182">
        <f>YEAR(shipments[[#This Row],[Shipdate]])</f>
        <v>2023</v>
      </c>
    </row>
    <row r="4183" spans="1:12" x14ac:dyDescent="0.3">
      <c r="A4183" t="s">
        <v>4187</v>
      </c>
      <c r="B4183" t="s">
        <v>7947</v>
      </c>
      <c r="C4183" t="s">
        <v>7924</v>
      </c>
      <c r="D4183" t="s">
        <v>7939</v>
      </c>
      <c r="E4183" s="1">
        <v>44971</v>
      </c>
      <c r="F4183" s="6">
        <v>11261.25</v>
      </c>
      <c r="G4183">
        <v>1609</v>
      </c>
      <c r="H4183" t="s">
        <v>3</v>
      </c>
      <c r="I4183">
        <f>IF(shipments[[#This Row],[Boxes]]&gt;0,shipments[[#This Row],[Amount]]/shipments[[#This Row],[Boxes]],"NA")</f>
        <v>6.9989123679303917</v>
      </c>
      <c r="J4183" t="str">
        <f>IF(shipments[[#This Row],[Order_Status]] = "Delivered","Yes","No")</f>
        <v>Yes</v>
      </c>
      <c r="K4183" t="str">
        <f>TEXT(shipments[[#This Row],[Shipdate]],"MMMM")</f>
        <v>February</v>
      </c>
      <c r="L4183">
        <f>YEAR(shipments[[#This Row],[Shipdate]])</f>
        <v>2023</v>
      </c>
    </row>
    <row r="4184" spans="1:12" x14ac:dyDescent="0.3">
      <c r="A4184" t="s">
        <v>4188</v>
      </c>
      <c r="B4184" t="s">
        <v>7947</v>
      </c>
      <c r="C4184" t="s">
        <v>7925</v>
      </c>
      <c r="D4184" t="s">
        <v>7935</v>
      </c>
      <c r="E4184" s="1">
        <v>45114</v>
      </c>
      <c r="F4184" s="6">
        <v>4623.75</v>
      </c>
      <c r="G4184">
        <v>257</v>
      </c>
      <c r="H4184" t="s">
        <v>3</v>
      </c>
      <c r="I4184">
        <f>IF(shipments[[#This Row],[Boxes]]&gt;0,shipments[[#This Row],[Amount]]/shipments[[#This Row],[Boxes]],"NA")</f>
        <v>17.99124513618677</v>
      </c>
      <c r="J4184" t="str">
        <f>IF(shipments[[#This Row],[Order_Status]] = "Delivered","Yes","No")</f>
        <v>Yes</v>
      </c>
      <c r="K4184" t="str">
        <f>TEXT(shipments[[#This Row],[Shipdate]],"MMMM")</f>
        <v>July</v>
      </c>
      <c r="L4184">
        <f>YEAR(shipments[[#This Row],[Shipdate]])</f>
        <v>2023</v>
      </c>
    </row>
    <row r="4185" spans="1:12" x14ac:dyDescent="0.3">
      <c r="A4185" t="s">
        <v>4189</v>
      </c>
      <c r="B4185" t="s">
        <v>7947</v>
      </c>
      <c r="C4185" t="s">
        <v>7925</v>
      </c>
      <c r="D4185" t="s">
        <v>7939</v>
      </c>
      <c r="E4185" s="1">
        <v>45021</v>
      </c>
      <c r="F4185" s="6">
        <v>7530.75</v>
      </c>
      <c r="G4185">
        <v>503</v>
      </c>
      <c r="H4185" t="s">
        <v>3</v>
      </c>
      <c r="I4185">
        <f>IF(shipments[[#This Row],[Boxes]]&gt;0,shipments[[#This Row],[Amount]]/shipments[[#This Row],[Boxes]],"NA")</f>
        <v>14.971669980119284</v>
      </c>
      <c r="J4185" t="str">
        <f>IF(shipments[[#This Row],[Order_Status]] = "Delivered","Yes","No")</f>
        <v>Yes</v>
      </c>
      <c r="K4185" t="str">
        <f>TEXT(shipments[[#This Row],[Shipdate]],"MMMM")</f>
        <v>April</v>
      </c>
      <c r="L4185">
        <f>YEAR(shipments[[#This Row],[Shipdate]])</f>
        <v>2023</v>
      </c>
    </row>
    <row r="4186" spans="1:12" x14ac:dyDescent="0.3">
      <c r="A4186" s="21" t="s">
        <v>4190</v>
      </c>
      <c r="B4186" s="21" t="s">
        <v>7947</v>
      </c>
      <c r="C4186" s="21" t="s">
        <v>7925</v>
      </c>
      <c r="D4186" s="21" t="s">
        <v>7938</v>
      </c>
      <c r="E4186" s="22">
        <v>44943</v>
      </c>
      <c r="F4186" s="23">
        <v>3811.5</v>
      </c>
      <c r="G4186" s="21">
        <v>225</v>
      </c>
      <c r="H4186" s="21" t="s">
        <v>25</v>
      </c>
      <c r="I4186" s="21">
        <f>IF(shipments[[#This Row],[Boxes]]&gt;0,shipments[[#This Row],[Amount]]/shipments[[#This Row],[Boxes]],"NA")</f>
        <v>16.940000000000001</v>
      </c>
      <c r="J4186" s="21" t="str">
        <f>IF(shipments[[#This Row],[Order_Status]] = "Delivered","Yes","No")</f>
        <v>No</v>
      </c>
      <c r="K4186" s="21" t="str">
        <f>TEXT(shipments[[#This Row],[Shipdate]],"MMMM")</f>
        <v>January</v>
      </c>
      <c r="L4186" s="21">
        <f>YEAR(shipments[[#This Row],[Shipdate]])</f>
        <v>2023</v>
      </c>
    </row>
    <row r="4187" spans="1:12" x14ac:dyDescent="0.3">
      <c r="A4187" t="s">
        <v>4191</v>
      </c>
      <c r="B4187" t="s">
        <v>7947</v>
      </c>
      <c r="C4187" t="s">
        <v>7926</v>
      </c>
      <c r="D4187" t="s">
        <v>7935</v>
      </c>
      <c r="E4187" s="1">
        <v>45299</v>
      </c>
      <c r="F4187" s="6">
        <v>7510.5</v>
      </c>
      <c r="G4187">
        <v>358</v>
      </c>
      <c r="H4187" t="s">
        <v>3</v>
      </c>
      <c r="I4187">
        <f>IF(shipments[[#This Row],[Boxes]]&gt;0,shipments[[#This Row],[Amount]]/shipments[[#This Row],[Boxes]],"NA")</f>
        <v>20.979050279329609</v>
      </c>
      <c r="J4187" t="str">
        <f>IF(shipments[[#This Row],[Order_Status]] = "Delivered","Yes","No")</f>
        <v>Yes</v>
      </c>
      <c r="K4187" t="str">
        <f>TEXT(shipments[[#This Row],[Shipdate]],"MMMM")</f>
        <v>January</v>
      </c>
      <c r="L4187">
        <f>YEAR(shipments[[#This Row],[Shipdate]])</f>
        <v>2024</v>
      </c>
    </row>
    <row r="4188" spans="1:12" x14ac:dyDescent="0.3">
      <c r="A4188" t="s">
        <v>4192</v>
      </c>
      <c r="B4188" t="s">
        <v>7947</v>
      </c>
      <c r="C4188" t="s">
        <v>7927</v>
      </c>
      <c r="D4188" t="s">
        <v>7935</v>
      </c>
      <c r="E4188" s="1">
        <v>45159</v>
      </c>
      <c r="F4188" s="6">
        <v>2430</v>
      </c>
      <c r="G4188">
        <v>135</v>
      </c>
      <c r="H4188" t="s">
        <v>3</v>
      </c>
      <c r="I4188">
        <f>IF(shipments[[#This Row],[Boxes]]&gt;0,shipments[[#This Row],[Amount]]/shipments[[#This Row],[Boxes]],"NA")</f>
        <v>18</v>
      </c>
      <c r="J4188" t="str">
        <f>IF(shipments[[#This Row],[Order_Status]] = "Delivered","Yes","No")</f>
        <v>Yes</v>
      </c>
      <c r="K4188" t="str">
        <f>TEXT(shipments[[#This Row],[Shipdate]],"MMMM")</f>
        <v>August</v>
      </c>
      <c r="L4188">
        <f>YEAR(shipments[[#This Row],[Shipdate]])</f>
        <v>2023</v>
      </c>
    </row>
    <row r="4189" spans="1:12" x14ac:dyDescent="0.3">
      <c r="A4189" t="s">
        <v>4193</v>
      </c>
      <c r="B4189" t="s">
        <v>7947</v>
      </c>
      <c r="C4189" t="s">
        <v>7927</v>
      </c>
      <c r="D4189" t="s">
        <v>7939</v>
      </c>
      <c r="E4189" s="1">
        <v>45287</v>
      </c>
      <c r="F4189" s="6">
        <v>9483.75</v>
      </c>
      <c r="G4189">
        <v>678</v>
      </c>
      <c r="H4189" t="s">
        <v>3</v>
      </c>
      <c r="I4189">
        <f>IF(shipments[[#This Row],[Boxes]]&gt;0,shipments[[#This Row],[Amount]]/shipments[[#This Row],[Boxes]],"NA")</f>
        <v>13.98783185840708</v>
      </c>
      <c r="J4189" t="str">
        <f>IF(shipments[[#This Row],[Order_Status]] = "Delivered","Yes","No")</f>
        <v>Yes</v>
      </c>
      <c r="K4189" t="str">
        <f>TEXT(shipments[[#This Row],[Shipdate]],"MMMM")</f>
        <v>December</v>
      </c>
      <c r="L4189">
        <f>YEAR(shipments[[#This Row],[Shipdate]])</f>
        <v>2023</v>
      </c>
    </row>
    <row r="4190" spans="1:12" x14ac:dyDescent="0.3">
      <c r="A4190" t="s">
        <v>4194</v>
      </c>
      <c r="B4190" t="s">
        <v>7947</v>
      </c>
      <c r="C4190" t="s">
        <v>7928</v>
      </c>
      <c r="D4190" t="s">
        <v>7936</v>
      </c>
      <c r="E4190" s="1">
        <v>45236</v>
      </c>
      <c r="F4190" s="6">
        <v>9821.25</v>
      </c>
      <c r="G4190">
        <v>1228</v>
      </c>
      <c r="H4190" t="s">
        <v>3</v>
      </c>
      <c r="I4190">
        <f>IF(shipments[[#This Row],[Boxes]]&gt;0,shipments[[#This Row],[Amount]]/shipments[[#This Row],[Boxes]],"NA")</f>
        <v>7.9977605863192185</v>
      </c>
      <c r="J4190" t="str">
        <f>IF(shipments[[#This Row],[Order_Status]] = "Delivered","Yes","No")</f>
        <v>Yes</v>
      </c>
      <c r="K4190" t="str">
        <f>TEXT(shipments[[#This Row],[Shipdate]],"MMMM")</f>
        <v>November</v>
      </c>
      <c r="L4190">
        <f>YEAR(shipments[[#This Row],[Shipdate]])</f>
        <v>2023</v>
      </c>
    </row>
    <row r="4191" spans="1:12" x14ac:dyDescent="0.3">
      <c r="A4191" t="s">
        <v>4195</v>
      </c>
      <c r="B4191" t="s">
        <v>7947</v>
      </c>
      <c r="C4191" t="s">
        <v>7928</v>
      </c>
      <c r="D4191" t="s">
        <v>7935</v>
      </c>
      <c r="E4191" s="1">
        <v>45149</v>
      </c>
      <c r="F4191" s="6">
        <v>1865.25</v>
      </c>
      <c r="G4191">
        <v>170</v>
      </c>
      <c r="H4191" t="s">
        <v>3</v>
      </c>
      <c r="I4191">
        <f>IF(shipments[[#This Row],[Boxes]]&gt;0,shipments[[#This Row],[Amount]]/shipments[[#This Row],[Boxes]],"NA")</f>
        <v>10.972058823529412</v>
      </c>
      <c r="J4191" t="str">
        <f>IF(shipments[[#This Row],[Order_Status]] = "Delivered","Yes","No")</f>
        <v>Yes</v>
      </c>
      <c r="K4191" t="str">
        <f>TEXT(shipments[[#This Row],[Shipdate]],"MMMM")</f>
        <v>August</v>
      </c>
      <c r="L4191">
        <f>YEAR(shipments[[#This Row],[Shipdate]])</f>
        <v>2023</v>
      </c>
    </row>
    <row r="4192" spans="1:12" x14ac:dyDescent="0.3">
      <c r="A4192" t="s">
        <v>4196</v>
      </c>
      <c r="B4192" t="s">
        <v>7947</v>
      </c>
      <c r="C4192" t="s">
        <v>7929</v>
      </c>
      <c r="D4192" t="s">
        <v>7938</v>
      </c>
      <c r="E4192" s="1">
        <v>45240</v>
      </c>
      <c r="F4192" s="6">
        <v>8705.25</v>
      </c>
      <c r="G4192">
        <v>1089</v>
      </c>
      <c r="H4192" t="s">
        <v>3</v>
      </c>
      <c r="I4192">
        <f>IF(shipments[[#This Row],[Boxes]]&gt;0,shipments[[#This Row],[Amount]]/shipments[[#This Row],[Boxes]],"NA")</f>
        <v>7.9938016528925617</v>
      </c>
      <c r="J4192" t="str">
        <f>IF(shipments[[#This Row],[Order_Status]] = "Delivered","Yes","No")</f>
        <v>Yes</v>
      </c>
      <c r="K4192" t="str">
        <f>TEXT(shipments[[#This Row],[Shipdate]],"MMMM")</f>
        <v>November</v>
      </c>
      <c r="L4192">
        <f>YEAR(shipments[[#This Row],[Shipdate]])</f>
        <v>2023</v>
      </c>
    </row>
    <row r="4193" spans="1:12" x14ac:dyDescent="0.3">
      <c r="A4193" t="s">
        <v>4197</v>
      </c>
      <c r="B4193" t="s">
        <v>7947</v>
      </c>
      <c r="C4193" t="s">
        <v>7929</v>
      </c>
      <c r="D4193" t="s">
        <v>7935</v>
      </c>
      <c r="E4193" s="1">
        <v>45323</v>
      </c>
      <c r="F4193" s="6">
        <v>5364</v>
      </c>
      <c r="G4193">
        <v>767</v>
      </c>
      <c r="H4193" t="s">
        <v>3</v>
      </c>
      <c r="I4193">
        <f>IF(shipments[[#This Row],[Boxes]]&gt;0,shipments[[#This Row],[Amount]]/shipments[[#This Row],[Boxes]],"NA")</f>
        <v>6.9934810951760102</v>
      </c>
      <c r="J4193" t="str">
        <f>IF(shipments[[#This Row],[Order_Status]] = "Delivered","Yes","No")</f>
        <v>Yes</v>
      </c>
      <c r="K4193" t="str">
        <f>TEXT(shipments[[#This Row],[Shipdate]],"MMMM")</f>
        <v>February</v>
      </c>
      <c r="L4193">
        <f>YEAR(shipments[[#This Row],[Shipdate]])</f>
        <v>2024</v>
      </c>
    </row>
    <row r="4194" spans="1:12" x14ac:dyDescent="0.3">
      <c r="A4194" t="s">
        <v>4198</v>
      </c>
      <c r="B4194" t="s">
        <v>7947</v>
      </c>
      <c r="C4194" t="s">
        <v>7929</v>
      </c>
      <c r="D4194" t="s">
        <v>7935</v>
      </c>
      <c r="E4194" s="1">
        <v>45126</v>
      </c>
      <c r="F4194" s="6">
        <v>794.25</v>
      </c>
      <c r="G4194">
        <v>89</v>
      </c>
      <c r="H4194" t="s">
        <v>3</v>
      </c>
      <c r="I4194">
        <f>IF(shipments[[#This Row],[Boxes]]&gt;0,shipments[[#This Row],[Amount]]/shipments[[#This Row],[Boxes]],"NA")</f>
        <v>8.9241573033707873</v>
      </c>
      <c r="J4194" t="str">
        <f>IF(shipments[[#This Row],[Order_Status]] = "Delivered","Yes","No")</f>
        <v>Yes</v>
      </c>
      <c r="K4194" t="str">
        <f>TEXT(shipments[[#This Row],[Shipdate]],"MMMM")</f>
        <v>July</v>
      </c>
      <c r="L4194">
        <f>YEAR(shipments[[#This Row],[Shipdate]])</f>
        <v>2023</v>
      </c>
    </row>
    <row r="4195" spans="1:12" x14ac:dyDescent="0.3">
      <c r="A4195" t="s">
        <v>4199</v>
      </c>
      <c r="B4195" t="s">
        <v>7947</v>
      </c>
      <c r="C4195" t="s">
        <v>7930</v>
      </c>
      <c r="D4195" t="s">
        <v>7939</v>
      </c>
      <c r="E4195" s="1">
        <v>45471</v>
      </c>
      <c r="F4195" s="6">
        <v>3235.5</v>
      </c>
      <c r="G4195">
        <v>116</v>
      </c>
      <c r="H4195" t="s">
        <v>3</v>
      </c>
      <c r="I4195">
        <f>IF(shipments[[#This Row],[Boxes]]&gt;0,shipments[[#This Row],[Amount]]/shipments[[#This Row],[Boxes]],"NA")</f>
        <v>27.892241379310345</v>
      </c>
      <c r="J4195" t="str">
        <f>IF(shipments[[#This Row],[Order_Status]] = "Delivered","Yes","No")</f>
        <v>Yes</v>
      </c>
      <c r="K4195" t="str">
        <f>TEXT(shipments[[#This Row],[Shipdate]],"MMMM")</f>
        <v>June</v>
      </c>
      <c r="L4195">
        <f>YEAR(shipments[[#This Row],[Shipdate]])</f>
        <v>2024</v>
      </c>
    </row>
    <row r="4196" spans="1:12" x14ac:dyDescent="0.3">
      <c r="A4196" t="s">
        <v>4200</v>
      </c>
      <c r="B4196" t="s">
        <v>7947</v>
      </c>
      <c r="C4196" t="s">
        <v>7931</v>
      </c>
      <c r="D4196" t="s">
        <v>7939</v>
      </c>
      <c r="E4196" s="1">
        <v>45083</v>
      </c>
      <c r="F4196" s="6">
        <v>6754.5</v>
      </c>
      <c r="G4196">
        <v>751</v>
      </c>
      <c r="H4196" t="s">
        <v>3</v>
      </c>
      <c r="I4196">
        <f>IF(shipments[[#This Row],[Boxes]]&gt;0,shipments[[#This Row],[Amount]]/shipments[[#This Row],[Boxes]],"NA")</f>
        <v>8.9940079893475371</v>
      </c>
      <c r="J4196" t="str">
        <f>IF(shipments[[#This Row],[Order_Status]] = "Delivered","Yes","No")</f>
        <v>Yes</v>
      </c>
      <c r="K4196" t="str">
        <f>TEXT(shipments[[#This Row],[Shipdate]],"MMMM")</f>
        <v>June</v>
      </c>
      <c r="L4196">
        <f>YEAR(shipments[[#This Row],[Shipdate]])</f>
        <v>2023</v>
      </c>
    </row>
    <row r="4197" spans="1:12" x14ac:dyDescent="0.3">
      <c r="A4197" t="s">
        <v>4201</v>
      </c>
      <c r="B4197" t="s">
        <v>7947</v>
      </c>
      <c r="C4197" t="s">
        <v>7931</v>
      </c>
      <c r="D4197" t="s">
        <v>7939</v>
      </c>
      <c r="E4197" s="1">
        <v>45125</v>
      </c>
      <c r="F4197" s="6">
        <v>15041.25</v>
      </c>
      <c r="G4197">
        <v>1505</v>
      </c>
      <c r="H4197" t="s">
        <v>3</v>
      </c>
      <c r="I4197">
        <f>IF(shipments[[#This Row],[Boxes]]&gt;0,shipments[[#This Row],[Amount]]/shipments[[#This Row],[Boxes]],"NA")</f>
        <v>9.9941860465116275</v>
      </c>
      <c r="J4197" t="str">
        <f>IF(shipments[[#This Row],[Order_Status]] = "Delivered","Yes","No")</f>
        <v>Yes</v>
      </c>
      <c r="K4197" t="str">
        <f>TEXT(shipments[[#This Row],[Shipdate]],"MMMM")</f>
        <v>July</v>
      </c>
      <c r="L4197">
        <f>YEAR(shipments[[#This Row],[Shipdate]])</f>
        <v>2023</v>
      </c>
    </row>
    <row r="4198" spans="1:12" x14ac:dyDescent="0.3">
      <c r="A4198" t="s">
        <v>4202</v>
      </c>
      <c r="B4198" t="s">
        <v>7947</v>
      </c>
      <c r="C4198" t="s">
        <v>7932</v>
      </c>
      <c r="D4198" t="s">
        <v>7934</v>
      </c>
      <c r="E4198" s="1">
        <v>45159</v>
      </c>
      <c r="F4198" s="6">
        <v>6012</v>
      </c>
      <c r="G4198">
        <v>547</v>
      </c>
      <c r="H4198" t="s">
        <v>3</v>
      </c>
      <c r="I4198">
        <f>IF(shipments[[#This Row],[Boxes]]&gt;0,shipments[[#This Row],[Amount]]/shipments[[#This Row],[Boxes]],"NA")</f>
        <v>10.990859232175502</v>
      </c>
      <c r="J4198" t="str">
        <f>IF(shipments[[#This Row],[Order_Status]] = "Delivered","Yes","No")</f>
        <v>Yes</v>
      </c>
      <c r="K4198" t="str">
        <f>TEXT(shipments[[#This Row],[Shipdate]],"MMMM")</f>
        <v>August</v>
      </c>
      <c r="L4198">
        <f>YEAR(shipments[[#This Row],[Shipdate]])</f>
        <v>2023</v>
      </c>
    </row>
    <row r="4199" spans="1:12" x14ac:dyDescent="0.3">
      <c r="A4199" t="s">
        <v>4203</v>
      </c>
      <c r="B4199" t="s">
        <v>7947</v>
      </c>
      <c r="C4199" t="s">
        <v>7932</v>
      </c>
      <c r="D4199" t="s">
        <v>7935</v>
      </c>
      <c r="E4199" s="1">
        <v>44977</v>
      </c>
      <c r="F4199" s="6">
        <v>762.75</v>
      </c>
      <c r="G4199">
        <v>77</v>
      </c>
      <c r="H4199" t="s">
        <v>3</v>
      </c>
      <c r="I4199">
        <f>IF(shipments[[#This Row],[Boxes]]&gt;0,shipments[[#This Row],[Amount]]/shipments[[#This Row],[Boxes]],"NA")</f>
        <v>9.9058441558441555</v>
      </c>
      <c r="J4199" t="str">
        <f>IF(shipments[[#This Row],[Order_Status]] = "Delivered","Yes","No")</f>
        <v>Yes</v>
      </c>
      <c r="K4199" t="str">
        <f>TEXT(shipments[[#This Row],[Shipdate]],"MMMM")</f>
        <v>February</v>
      </c>
      <c r="L4199">
        <f>YEAR(shipments[[#This Row],[Shipdate]])</f>
        <v>2023</v>
      </c>
    </row>
    <row r="4200" spans="1:12" x14ac:dyDescent="0.3">
      <c r="A4200" s="21" t="s">
        <v>4204</v>
      </c>
      <c r="B4200" s="21" t="s">
        <v>7947</v>
      </c>
      <c r="C4200" s="21" t="s">
        <v>7932</v>
      </c>
      <c r="D4200" s="21" t="s">
        <v>7936</v>
      </c>
      <c r="E4200" s="22">
        <v>45461</v>
      </c>
      <c r="F4200" s="23">
        <v>1399.5</v>
      </c>
      <c r="G4200" s="21">
        <v>156</v>
      </c>
      <c r="H4200" s="21" t="s">
        <v>25</v>
      </c>
      <c r="I4200" s="21">
        <f>IF(shipments[[#This Row],[Boxes]]&gt;0,shipments[[#This Row],[Amount]]/shipments[[#This Row],[Boxes]],"NA")</f>
        <v>8.9711538461538467</v>
      </c>
      <c r="J4200" s="21" t="str">
        <f>IF(shipments[[#This Row],[Order_Status]] = "Delivered","Yes","No")</f>
        <v>No</v>
      </c>
      <c r="K4200" s="21" t="str">
        <f>TEXT(shipments[[#This Row],[Shipdate]],"MMMM")</f>
        <v>June</v>
      </c>
      <c r="L4200" s="21">
        <f>YEAR(shipments[[#This Row],[Shipdate]])</f>
        <v>2024</v>
      </c>
    </row>
    <row r="4201" spans="1:12" x14ac:dyDescent="0.3">
      <c r="A4201" t="s">
        <v>4205</v>
      </c>
      <c r="B4201" t="s">
        <v>7947</v>
      </c>
      <c r="C4201" t="s">
        <v>7933</v>
      </c>
      <c r="D4201" t="s">
        <v>7939</v>
      </c>
      <c r="E4201" s="1">
        <v>45016</v>
      </c>
      <c r="F4201" s="6">
        <v>7816.5</v>
      </c>
      <c r="G4201">
        <v>412</v>
      </c>
      <c r="H4201" t="s">
        <v>3</v>
      </c>
      <c r="I4201">
        <f>IF(shipments[[#This Row],[Boxes]]&gt;0,shipments[[#This Row],[Amount]]/shipments[[#This Row],[Boxes]],"NA")</f>
        <v>18.972087378640776</v>
      </c>
      <c r="J4201" t="str">
        <f>IF(shipments[[#This Row],[Order_Status]] = "Delivered","Yes","No")</f>
        <v>Yes</v>
      </c>
      <c r="K4201" t="str">
        <f>TEXT(shipments[[#This Row],[Shipdate]],"MMMM")</f>
        <v>March</v>
      </c>
      <c r="L4201">
        <f>YEAR(shipments[[#This Row],[Shipdate]])</f>
        <v>2023</v>
      </c>
    </row>
    <row r="4202" spans="1:12" x14ac:dyDescent="0.3">
      <c r="A4202" t="s">
        <v>4206</v>
      </c>
      <c r="B4202" t="s">
        <v>7947</v>
      </c>
      <c r="C4202" t="s">
        <v>7912</v>
      </c>
      <c r="D4202" t="s">
        <v>7934</v>
      </c>
      <c r="E4202" s="1">
        <v>45328</v>
      </c>
      <c r="F4202" s="6">
        <v>9888.75</v>
      </c>
      <c r="G4202">
        <v>707</v>
      </c>
      <c r="H4202" t="s">
        <v>3</v>
      </c>
      <c r="I4202">
        <f>IF(shipments[[#This Row],[Boxes]]&gt;0,shipments[[#This Row],[Amount]]/shipments[[#This Row],[Boxes]],"NA")</f>
        <v>13.986916548797737</v>
      </c>
      <c r="J4202" t="str">
        <f>IF(shipments[[#This Row],[Order_Status]] = "Delivered","Yes","No")</f>
        <v>Yes</v>
      </c>
      <c r="K4202" t="str">
        <f>TEXT(shipments[[#This Row],[Shipdate]],"MMMM")</f>
        <v>February</v>
      </c>
      <c r="L4202">
        <f>YEAR(shipments[[#This Row],[Shipdate]])</f>
        <v>2024</v>
      </c>
    </row>
    <row r="4203" spans="1:12" x14ac:dyDescent="0.3">
      <c r="A4203" t="s">
        <v>4207</v>
      </c>
      <c r="B4203" t="s">
        <v>7947</v>
      </c>
      <c r="C4203" t="s">
        <v>7912</v>
      </c>
      <c r="D4203" t="s">
        <v>7936</v>
      </c>
      <c r="E4203" s="1">
        <v>45225</v>
      </c>
      <c r="F4203" s="6">
        <v>6268.5</v>
      </c>
      <c r="G4203">
        <v>523</v>
      </c>
      <c r="H4203" t="s">
        <v>3</v>
      </c>
      <c r="I4203">
        <f>IF(shipments[[#This Row],[Boxes]]&gt;0,shipments[[#This Row],[Amount]]/shipments[[#This Row],[Boxes]],"NA")</f>
        <v>11.985659655831739</v>
      </c>
      <c r="J4203" t="str">
        <f>IF(shipments[[#This Row],[Order_Status]] = "Delivered","Yes","No")</f>
        <v>Yes</v>
      </c>
      <c r="K4203" t="str">
        <f>TEXT(shipments[[#This Row],[Shipdate]],"MMMM")</f>
        <v>October</v>
      </c>
      <c r="L4203">
        <f>YEAR(shipments[[#This Row],[Shipdate]])</f>
        <v>2023</v>
      </c>
    </row>
    <row r="4204" spans="1:12" x14ac:dyDescent="0.3">
      <c r="A4204" t="s">
        <v>4208</v>
      </c>
      <c r="B4204" t="s">
        <v>7947</v>
      </c>
      <c r="C4204" t="s">
        <v>7913</v>
      </c>
      <c r="D4204" t="s">
        <v>7938</v>
      </c>
      <c r="E4204" s="1">
        <v>45250</v>
      </c>
      <c r="F4204" s="6">
        <v>5618.25</v>
      </c>
      <c r="G4204">
        <v>375</v>
      </c>
      <c r="H4204" t="s">
        <v>3</v>
      </c>
      <c r="I4204">
        <f>IF(shipments[[#This Row],[Boxes]]&gt;0,shipments[[#This Row],[Amount]]/shipments[[#This Row],[Boxes]],"NA")</f>
        <v>14.981999999999999</v>
      </c>
      <c r="J4204" t="str">
        <f>IF(shipments[[#This Row],[Order_Status]] = "Delivered","Yes","No")</f>
        <v>Yes</v>
      </c>
      <c r="K4204" t="str">
        <f>TEXT(shipments[[#This Row],[Shipdate]],"MMMM")</f>
        <v>November</v>
      </c>
      <c r="L4204">
        <f>YEAR(shipments[[#This Row],[Shipdate]])</f>
        <v>2023</v>
      </c>
    </row>
    <row r="4205" spans="1:12" x14ac:dyDescent="0.3">
      <c r="A4205" t="s">
        <v>4209</v>
      </c>
      <c r="B4205" t="s">
        <v>7947</v>
      </c>
      <c r="C4205" t="s">
        <v>7915</v>
      </c>
      <c r="D4205" t="s">
        <v>7934</v>
      </c>
      <c r="E4205" s="1">
        <v>45350</v>
      </c>
      <c r="F4205" s="6">
        <v>5314.5</v>
      </c>
      <c r="G4205">
        <v>665</v>
      </c>
      <c r="H4205" t="s">
        <v>3</v>
      </c>
      <c r="I4205">
        <f>IF(shipments[[#This Row],[Boxes]]&gt;0,shipments[[#This Row],[Amount]]/shipments[[#This Row],[Boxes]],"NA")</f>
        <v>7.9917293233082702</v>
      </c>
      <c r="J4205" t="str">
        <f>IF(shipments[[#This Row],[Order_Status]] = "Delivered","Yes","No")</f>
        <v>Yes</v>
      </c>
      <c r="K4205" t="str">
        <f>TEXT(shipments[[#This Row],[Shipdate]],"MMMM")</f>
        <v>February</v>
      </c>
      <c r="L4205">
        <f>YEAR(shipments[[#This Row],[Shipdate]])</f>
        <v>2024</v>
      </c>
    </row>
    <row r="4206" spans="1:12" x14ac:dyDescent="0.3">
      <c r="A4206" t="s">
        <v>4210</v>
      </c>
      <c r="B4206" t="s">
        <v>7947</v>
      </c>
      <c r="C4206" t="s">
        <v>7915</v>
      </c>
      <c r="D4206" t="s">
        <v>7937</v>
      </c>
      <c r="E4206" s="1">
        <v>45427</v>
      </c>
      <c r="F4206" s="6">
        <v>2112.75</v>
      </c>
      <c r="G4206">
        <v>235</v>
      </c>
      <c r="H4206" t="s">
        <v>3</v>
      </c>
      <c r="I4206">
        <f>IF(shipments[[#This Row],[Boxes]]&gt;0,shipments[[#This Row],[Amount]]/shipments[[#This Row],[Boxes]],"NA")</f>
        <v>8.9904255319148945</v>
      </c>
      <c r="J4206" t="str">
        <f>IF(shipments[[#This Row],[Order_Status]] = "Delivered","Yes","No")</f>
        <v>Yes</v>
      </c>
      <c r="K4206" t="str">
        <f>TEXT(shipments[[#This Row],[Shipdate]],"MMMM")</f>
        <v>May</v>
      </c>
      <c r="L4206">
        <f>YEAR(shipments[[#This Row],[Shipdate]])</f>
        <v>2024</v>
      </c>
    </row>
    <row r="4207" spans="1:12" x14ac:dyDescent="0.3">
      <c r="A4207" t="s">
        <v>4211</v>
      </c>
      <c r="B4207" t="s">
        <v>7947</v>
      </c>
      <c r="C4207" t="s">
        <v>7915</v>
      </c>
      <c r="D4207" t="s">
        <v>7939</v>
      </c>
      <c r="E4207" s="1">
        <v>45356</v>
      </c>
      <c r="F4207" s="6">
        <v>1350</v>
      </c>
      <c r="G4207">
        <v>225</v>
      </c>
      <c r="H4207" t="s">
        <v>3</v>
      </c>
      <c r="I4207">
        <f>IF(shipments[[#This Row],[Boxes]]&gt;0,shipments[[#This Row],[Amount]]/shipments[[#This Row],[Boxes]],"NA")</f>
        <v>6</v>
      </c>
      <c r="J4207" t="str">
        <f>IF(shipments[[#This Row],[Order_Status]] = "Delivered","Yes","No")</f>
        <v>Yes</v>
      </c>
      <c r="K4207" t="str">
        <f>TEXT(shipments[[#This Row],[Shipdate]],"MMMM")</f>
        <v>March</v>
      </c>
      <c r="L4207">
        <f>YEAR(shipments[[#This Row],[Shipdate]])</f>
        <v>2024</v>
      </c>
    </row>
    <row r="4208" spans="1:12" x14ac:dyDescent="0.3">
      <c r="A4208" t="s">
        <v>4212</v>
      </c>
      <c r="B4208" t="s">
        <v>7947</v>
      </c>
      <c r="C4208" t="s">
        <v>7915</v>
      </c>
      <c r="D4208" t="s">
        <v>7938</v>
      </c>
      <c r="E4208" s="1">
        <v>45105</v>
      </c>
      <c r="F4208" s="6">
        <v>3219.75</v>
      </c>
      <c r="G4208">
        <v>358</v>
      </c>
      <c r="H4208" t="s">
        <v>3</v>
      </c>
      <c r="I4208">
        <f>IF(shipments[[#This Row],[Boxes]]&gt;0,shipments[[#This Row],[Amount]]/shipments[[#This Row],[Boxes]],"NA")</f>
        <v>8.9937150837988824</v>
      </c>
      <c r="J4208" t="str">
        <f>IF(shipments[[#This Row],[Order_Status]] = "Delivered","Yes","No")</f>
        <v>Yes</v>
      </c>
      <c r="K4208" t="str">
        <f>TEXT(shipments[[#This Row],[Shipdate]],"MMMM")</f>
        <v>June</v>
      </c>
      <c r="L4208">
        <f>YEAR(shipments[[#This Row],[Shipdate]])</f>
        <v>2023</v>
      </c>
    </row>
    <row r="4209" spans="1:12" x14ac:dyDescent="0.3">
      <c r="A4209" t="s">
        <v>4213</v>
      </c>
      <c r="B4209" t="s">
        <v>7947</v>
      </c>
      <c r="C4209" t="s">
        <v>7916</v>
      </c>
      <c r="D4209" t="s">
        <v>7934</v>
      </c>
      <c r="E4209" s="1">
        <v>44987</v>
      </c>
      <c r="F4209" s="6">
        <v>3705.75</v>
      </c>
      <c r="G4209">
        <v>742</v>
      </c>
      <c r="H4209" t="s">
        <v>3</v>
      </c>
      <c r="I4209">
        <f>IF(shipments[[#This Row],[Boxes]]&gt;0,shipments[[#This Row],[Amount]]/shipments[[#This Row],[Boxes]],"NA")</f>
        <v>4.9942722371967658</v>
      </c>
      <c r="J4209" t="str">
        <f>IF(shipments[[#This Row],[Order_Status]] = "Delivered","Yes","No")</f>
        <v>Yes</v>
      </c>
      <c r="K4209" t="str">
        <f>TEXT(shipments[[#This Row],[Shipdate]],"MMMM")</f>
        <v>March</v>
      </c>
      <c r="L4209">
        <f>YEAR(shipments[[#This Row],[Shipdate]])</f>
        <v>2023</v>
      </c>
    </row>
    <row r="4210" spans="1:12" x14ac:dyDescent="0.3">
      <c r="A4210" s="21" t="s">
        <v>4214</v>
      </c>
      <c r="B4210" s="21" t="s">
        <v>7947</v>
      </c>
      <c r="C4210" s="21" t="s">
        <v>7916</v>
      </c>
      <c r="D4210" s="21" t="s">
        <v>7935</v>
      </c>
      <c r="E4210" s="22">
        <v>45264</v>
      </c>
      <c r="F4210" s="23">
        <v>5508</v>
      </c>
      <c r="G4210" s="21">
        <v>918</v>
      </c>
      <c r="H4210" s="21" t="s">
        <v>25</v>
      </c>
      <c r="I4210" s="21">
        <f>IF(shipments[[#This Row],[Boxes]]&gt;0,shipments[[#This Row],[Amount]]/shipments[[#This Row],[Boxes]],"NA")</f>
        <v>6</v>
      </c>
      <c r="J4210" s="21" t="str">
        <f>IF(shipments[[#This Row],[Order_Status]] = "Delivered","Yes","No")</f>
        <v>No</v>
      </c>
      <c r="K4210" s="21" t="str">
        <f>TEXT(shipments[[#This Row],[Shipdate]],"MMMM")</f>
        <v>December</v>
      </c>
      <c r="L4210" s="21">
        <f>YEAR(shipments[[#This Row],[Shipdate]])</f>
        <v>2023</v>
      </c>
    </row>
    <row r="4211" spans="1:12" x14ac:dyDescent="0.3">
      <c r="A4211" t="s">
        <v>4215</v>
      </c>
      <c r="B4211" t="s">
        <v>7947</v>
      </c>
      <c r="C4211" t="s">
        <v>7916</v>
      </c>
      <c r="D4211" t="s">
        <v>7937</v>
      </c>
      <c r="E4211" s="1">
        <v>44963</v>
      </c>
      <c r="F4211" s="6">
        <v>2632.5</v>
      </c>
      <c r="G4211">
        <v>330</v>
      </c>
      <c r="H4211" t="s">
        <v>3</v>
      </c>
      <c r="I4211">
        <f>IF(shipments[[#This Row],[Boxes]]&gt;0,shipments[[#This Row],[Amount]]/shipments[[#This Row],[Boxes]],"NA")</f>
        <v>7.9772727272727275</v>
      </c>
      <c r="J4211" t="str">
        <f>IF(shipments[[#This Row],[Order_Status]] = "Delivered","Yes","No")</f>
        <v>Yes</v>
      </c>
      <c r="K4211" t="str">
        <f>TEXT(shipments[[#This Row],[Shipdate]],"MMMM")</f>
        <v>February</v>
      </c>
      <c r="L4211">
        <f>YEAR(shipments[[#This Row],[Shipdate]])</f>
        <v>2023</v>
      </c>
    </row>
    <row r="4212" spans="1:12" x14ac:dyDescent="0.3">
      <c r="A4212" s="21" t="s">
        <v>4216</v>
      </c>
      <c r="B4212" s="21" t="s">
        <v>7947</v>
      </c>
      <c r="C4212" s="21" t="s">
        <v>7916</v>
      </c>
      <c r="D4212" s="21" t="s">
        <v>7938</v>
      </c>
      <c r="E4212" s="22">
        <v>45555</v>
      </c>
      <c r="F4212" s="23">
        <v>6995.25</v>
      </c>
      <c r="G4212" s="21">
        <v>778</v>
      </c>
      <c r="H4212" s="21" t="s">
        <v>16</v>
      </c>
      <c r="I4212" s="21">
        <f>IF(shipments[[#This Row],[Boxes]]&gt;0,shipments[[#This Row],[Amount]]/shipments[[#This Row],[Boxes]],"NA")</f>
        <v>8.991323907455012</v>
      </c>
      <c r="J4212" s="21" t="str">
        <f>IF(shipments[[#This Row],[Order_Status]] = "Delivered","Yes","No")</f>
        <v>No</v>
      </c>
      <c r="K4212" s="21" t="str">
        <f>TEXT(shipments[[#This Row],[Shipdate]],"MMMM")</f>
        <v>September</v>
      </c>
      <c r="L4212" s="21">
        <f>YEAR(shipments[[#This Row],[Shipdate]])</f>
        <v>2024</v>
      </c>
    </row>
    <row r="4213" spans="1:12" x14ac:dyDescent="0.3">
      <c r="A4213" t="s">
        <v>4217</v>
      </c>
      <c r="B4213" t="s">
        <v>7947</v>
      </c>
      <c r="C4213" t="s">
        <v>7916</v>
      </c>
      <c r="D4213" t="s">
        <v>7939</v>
      </c>
      <c r="E4213" s="1">
        <v>45457</v>
      </c>
      <c r="F4213" s="6">
        <v>1545.75</v>
      </c>
      <c r="G4213">
        <v>258</v>
      </c>
      <c r="H4213" t="s">
        <v>3</v>
      </c>
      <c r="I4213">
        <f>IF(shipments[[#This Row],[Boxes]]&gt;0,shipments[[#This Row],[Amount]]/shipments[[#This Row],[Boxes]],"NA")</f>
        <v>5.9912790697674421</v>
      </c>
      <c r="J4213" t="str">
        <f>IF(shipments[[#This Row],[Order_Status]] = "Delivered","Yes","No")</f>
        <v>Yes</v>
      </c>
      <c r="K4213" t="str">
        <f>TEXT(shipments[[#This Row],[Shipdate]],"MMMM")</f>
        <v>June</v>
      </c>
      <c r="L4213">
        <f>YEAR(shipments[[#This Row],[Shipdate]])</f>
        <v>2024</v>
      </c>
    </row>
    <row r="4214" spans="1:12" x14ac:dyDescent="0.3">
      <c r="A4214" t="s">
        <v>4218</v>
      </c>
      <c r="B4214" t="s">
        <v>7947</v>
      </c>
      <c r="C4214" t="s">
        <v>7918</v>
      </c>
      <c r="D4214" t="s">
        <v>7937</v>
      </c>
      <c r="E4214" s="1">
        <v>44985</v>
      </c>
      <c r="F4214" s="6">
        <v>5854.5</v>
      </c>
      <c r="G4214">
        <v>217</v>
      </c>
      <c r="H4214" t="s">
        <v>3</v>
      </c>
      <c r="I4214">
        <f>IF(shipments[[#This Row],[Boxes]]&gt;0,shipments[[#This Row],[Amount]]/shipments[[#This Row],[Boxes]],"NA")</f>
        <v>26.97926267281106</v>
      </c>
      <c r="J4214" t="str">
        <f>IF(shipments[[#This Row],[Order_Status]] = "Delivered","Yes","No")</f>
        <v>Yes</v>
      </c>
      <c r="K4214" t="str">
        <f>TEXT(shipments[[#This Row],[Shipdate]],"MMMM")</f>
        <v>February</v>
      </c>
      <c r="L4214">
        <f>YEAR(shipments[[#This Row],[Shipdate]])</f>
        <v>2023</v>
      </c>
    </row>
    <row r="4215" spans="1:12" x14ac:dyDescent="0.3">
      <c r="A4215" s="21" t="s">
        <v>4219</v>
      </c>
      <c r="B4215" s="21" t="s">
        <v>7947</v>
      </c>
      <c r="C4215" s="21" t="s">
        <v>7918</v>
      </c>
      <c r="D4215" s="21" t="s">
        <v>7939</v>
      </c>
      <c r="E4215" s="22">
        <v>45328</v>
      </c>
      <c r="F4215" s="23">
        <v>4639.5</v>
      </c>
      <c r="G4215" s="21">
        <v>179</v>
      </c>
      <c r="H4215" s="21" t="s">
        <v>25</v>
      </c>
      <c r="I4215" s="21">
        <f>IF(shipments[[#This Row],[Boxes]]&gt;0,shipments[[#This Row],[Amount]]/shipments[[#This Row],[Boxes]],"NA")</f>
        <v>25.91899441340782</v>
      </c>
      <c r="J4215" s="21" t="str">
        <f>IF(shipments[[#This Row],[Order_Status]] = "Delivered","Yes","No")</f>
        <v>No</v>
      </c>
      <c r="K4215" s="21" t="str">
        <f>TEXT(shipments[[#This Row],[Shipdate]],"MMMM")</f>
        <v>February</v>
      </c>
      <c r="L4215" s="21">
        <f>YEAR(shipments[[#This Row],[Shipdate]])</f>
        <v>2024</v>
      </c>
    </row>
    <row r="4216" spans="1:12" x14ac:dyDescent="0.3">
      <c r="A4216" t="s">
        <v>4220</v>
      </c>
      <c r="B4216" t="s">
        <v>7947</v>
      </c>
      <c r="C4216" t="s">
        <v>7918</v>
      </c>
      <c r="D4216" t="s">
        <v>7938</v>
      </c>
      <c r="E4216" s="1">
        <v>45468</v>
      </c>
      <c r="F4216" s="6">
        <v>5321.25</v>
      </c>
      <c r="G4216">
        <v>191</v>
      </c>
      <c r="H4216" t="s">
        <v>3</v>
      </c>
      <c r="I4216">
        <f>IF(shipments[[#This Row],[Boxes]]&gt;0,shipments[[#This Row],[Amount]]/shipments[[#This Row],[Boxes]],"NA")</f>
        <v>27.859947643979059</v>
      </c>
      <c r="J4216" t="str">
        <f>IF(shipments[[#This Row],[Order_Status]] = "Delivered","Yes","No")</f>
        <v>Yes</v>
      </c>
      <c r="K4216" t="str">
        <f>TEXT(shipments[[#This Row],[Shipdate]],"MMMM")</f>
        <v>June</v>
      </c>
      <c r="L4216">
        <f>YEAR(shipments[[#This Row],[Shipdate]])</f>
        <v>2024</v>
      </c>
    </row>
    <row r="4217" spans="1:12" x14ac:dyDescent="0.3">
      <c r="A4217" t="s">
        <v>4221</v>
      </c>
      <c r="B4217" t="s">
        <v>7947</v>
      </c>
      <c r="C4217" t="s">
        <v>7918</v>
      </c>
      <c r="D4217" t="s">
        <v>7934</v>
      </c>
      <c r="E4217" s="1">
        <v>45412</v>
      </c>
      <c r="F4217" s="6">
        <v>6284.25</v>
      </c>
      <c r="G4217">
        <v>242</v>
      </c>
      <c r="H4217" t="s">
        <v>3</v>
      </c>
      <c r="I4217">
        <f>IF(shipments[[#This Row],[Boxes]]&gt;0,shipments[[#This Row],[Amount]]/shipments[[#This Row],[Boxes]],"NA")</f>
        <v>25.96797520661157</v>
      </c>
      <c r="J4217" t="str">
        <f>IF(shipments[[#This Row],[Order_Status]] = "Delivered","Yes","No")</f>
        <v>Yes</v>
      </c>
      <c r="K4217" t="str">
        <f>TEXT(shipments[[#This Row],[Shipdate]],"MMMM")</f>
        <v>April</v>
      </c>
      <c r="L4217">
        <f>YEAR(shipments[[#This Row],[Shipdate]])</f>
        <v>2024</v>
      </c>
    </row>
    <row r="4218" spans="1:12" x14ac:dyDescent="0.3">
      <c r="A4218" s="21" t="s">
        <v>4222</v>
      </c>
      <c r="B4218" s="21" t="s">
        <v>7947</v>
      </c>
      <c r="C4218" s="21" t="s">
        <v>7918</v>
      </c>
      <c r="D4218" s="21" t="s">
        <v>7937</v>
      </c>
      <c r="E4218" s="22">
        <v>45511</v>
      </c>
      <c r="F4218" s="23">
        <v>5834.25</v>
      </c>
      <c r="G4218" s="21">
        <v>209</v>
      </c>
      <c r="H4218" s="21" t="s">
        <v>9</v>
      </c>
      <c r="I4218" s="21">
        <f>IF(shipments[[#This Row],[Boxes]]&gt;0,shipments[[#This Row],[Amount]]/shipments[[#This Row],[Boxes]],"NA")</f>
        <v>27.915071770334929</v>
      </c>
      <c r="J4218" s="21" t="str">
        <f>IF(shipments[[#This Row],[Order_Status]] = "Delivered","Yes","No")</f>
        <v>No</v>
      </c>
      <c r="K4218" s="21" t="str">
        <f>TEXT(shipments[[#This Row],[Shipdate]],"MMMM")</f>
        <v>August</v>
      </c>
      <c r="L4218" s="21">
        <f>YEAR(shipments[[#This Row],[Shipdate]])</f>
        <v>2024</v>
      </c>
    </row>
    <row r="4219" spans="1:12" x14ac:dyDescent="0.3">
      <c r="A4219" t="s">
        <v>4223</v>
      </c>
      <c r="B4219" t="s">
        <v>7947</v>
      </c>
      <c r="C4219" t="s">
        <v>7919</v>
      </c>
      <c r="D4219" t="s">
        <v>7937</v>
      </c>
      <c r="E4219" s="1">
        <v>45057</v>
      </c>
      <c r="F4219" s="6">
        <v>7913.25</v>
      </c>
      <c r="G4219">
        <v>396</v>
      </c>
      <c r="H4219" t="s">
        <v>3</v>
      </c>
      <c r="I4219">
        <f>IF(shipments[[#This Row],[Boxes]]&gt;0,shipments[[#This Row],[Amount]]/shipments[[#This Row],[Boxes]],"NA")</f>
        <v>19.982954545454547</v>
      </c>
      <c r="J4219" t="str">
        <f>IF(shipments[[#This Row],[Order_Status]] = "Delivered","Yes","No")</f>
        <v>Yes</v>
      </c>
      <c r="K4219" t="str">
        <f>TEXT(shipments[[#This Row],[Shipdate]],"MMMM")</f>
        <v>May</v>
      </c>
      <c r="L4219">
        <f>YEAR(shipments[[#This Row],[Shipdate]])</f>
        <v>2023</v>
      </c>
    </row>
    <row r="4220" spans="1:12" x14ac:dyDescent="0.3">
      <c r="A4220" t="s">
        <v>4224</v>
      </c>
      <c r="B4220" t="s">
        <v>7947</v>
      </c>
      <c r="C4220" t="s">
        <v>7919</v>
      </c>
      <c r="D4220" t="s">
        <v>7938</v>
      </c>
      <c r="E4220" s="1">
        <v>44984</v>
      </c>
      <c r="F4220" s="6">
        <v>9240.75</v>
      </c>
      <c r="G4220">
        <v>421</v>
      </c>
      <c r="H4220" t="s">
        <v>3</v>
      </c>
      <c r="I4220">
        <f>IF(shipments[[#This Row],[Boxes]]&gt;0,shipments[[#This Row],[Amount]]/shipments[[#This Row],[Boxes]],"NA")</f>
        <v>21.949524940617579</v>
      </c>
      <c r="J4220" t="str">
        <f>IF(shipments[[#This Row],[Order_Status]] = "Delivered","Yes","No")</f>
        <v>Yes</v>
      </c>
      <c r="K4220" t="str">
        <f>TEXT(shipments[[#This Row],[Shipdate]],"MMMM")</f>
        <v>February</v>
      </c>
      <c r="L4220">
        <f>YEAR(shipments[[#This Row],[Shipdate]])</f>
        <v>2023</v>
      </c>
    </row>
    <row r="4221" spans="1:12" x14ac:dyDescent="0.3">
      <c r="A4221" s="21" t="s">
        <v>4225</v>
      </c>
      <c r="B4221" s="21" t="s">
        <v>7947</v>
      </c>
      <c r="C4221" s="21" t="s">
        <v>7919</v>
      </c>
      <c r="D4221" s="21" t="s">
        <v>7939</v>
      </c>
      <c r="E4221" s="22">
        <v>45546</v>
      </c>
      <c r="F4221" s="23">
        <v>9875.25</v>
      </c>
      <c r="G4221" s="21">
        <v>449</v>
      </c>
      <c r="H4221" s="21" t="s">
        <v>16</v>
      </c>
      <c r="I4221" s="21">
        <f>IF(shipments[[#This Row],[Boxes]]&gt;0,shipments[[#This Row],[Amount]]/shipments[[#This Row],[Boxes]],"NA")</f>
        <v>21.993875278396438</v>
      </c>
      <c r="J4221" s="21" t="str">
        <f>IF(shipments[[#This Row],[Order_Status]] = "Delivered","Yes","No")</f>
        <v>No</v>
      </c>
      <c r="K4221" s="21" t="str">
        <f>TEXT(shipments[[#This Row],[Shipdate]],"MMMM")</f>
        <v>September</v>
      </c>
      <c r="L4221" s="21">
        <f>YEAR(shipments[[#This Row],[Shipdate]])</f>
        <v>2024</v>
      </c>
    </row>
    <row r="4222" spans="1:12" x14ac:dyDescent="0.3">
      <c r="A4222" t="s">
        <v>4226</v>
      </c>
      <c r="B4222" t="s">
        <v>7947</v>
      </c>
      <c r="C4222" t="s">
        <v>7921</v>
      </c>
      <c r="D4222" t="s">
        <v>7939</v>
      </c>
      <c r="E4222" s="1">
        <v>45062</v>
      </c>
      <c r="F4222" s="6">
        <v>10451.25</v>
      </c>
      <c r="G4222">
        <v>697</v>
      </c>
      <c r="H4222" t="s">
        <v>3</v>
      </c>
      <c r="I4222">
        <f>IF(shipments[[#This Row],[Boxes]]&gt;0,shipments[[#This Row],[Amount]]/shipments[[#This Row],[Boxes]],"NA")</f>
        <v>14.994619799139167</v>
      </c>
      <c r="J4222" t="str">
        <f>IF(shipments[[#This Row],[Order_Status]] = "Delivered","Yes","No")</f>
        <v>Yes</v>
      </c>
      <c r="K4222" t="str">
        <f>TEXT(shipments[[#This Row],[Shipdate]],"MMMM")</f>
        <v>May</v>
      </c>
      <c r="L4222">
        <f>YEAR(shipments[[#This Row],[Shipdate]])</f>
        <v>2023</v>
      </c>
    </row>
    <row r="4223" spans="1:12" x14ac:dyDescent="0.3">
      <c r="A4223" t="s">
        <v>4227</v>
      </c>
      <c r="B4223" t="s">
        <v>7947</v>
      </c>
      <c r="C4223" t="s">
        <v>7922</v>
      </c>
      <c r="D4223" t="s">
        <v>7939</v>
      </c>
      <c r="E4223" s="1">
        <v>45022</v>
      </c>
      <c r="F4223" s="6">
        <v>3453.75</v>
      </c>
      <c r="G4223">
        <v>173</v>
      </c>
      <c r="H4223" t="s">
        <v>3</v>
      </c>
      <c r="I4223">
        <f>IF(shipments[[#This Row],[Boxes]]&gt;0,shipments[[#This Row],[Amount]]/shipments[[#This Row],[Boxes]],"NA")</f>
        <v>19.963872832369944</v>
      </c>
      <c r="J4223" t="str">
        <f>IF(shipments[[#This Row],[Order_Status]] = "Delivered","Yes","No")</f>
        <v>Yes</v>
      </c>
      <c r="K4223" t="str">
        <f>TEXT(shipments[[#This Row],[Shipdate]],"MMMM")</f>
        <v>April</v>
      </c>
      <c r="L4223">
        <f>YEAR(shipments[[#This Row],[Shipdate]])</f>
        <v>2023</v>
      </c>
    </row>
    <row r="4224" spans="1:12" x14ac:dyDescent="0.3">
      <c r="A4224" t="s">
        <v>4228</v>
      </c>
      <c r="B4224" t="s">
        <v>7947</v>
      </c>
      <c r="C4224" t="s">
        <v>7923</v>
      </c>
      <c r="D4224" t="s">
        <v>7939</v>
      </c>
      <c r="E4224" s="1">
        <v>45133</v>
      </c>
      <c r="F4224" s="6">
        <v>12361.5</v>
      </c>
      <c r="G4224">
        <v>883</v>
      </c>
      <c r="H4224" t="s">
        <v>3</v>
      </c>
      <c r="I4224">
        <f>IF(shipments[[#This Row],[Boxes]]&gt;0,shipments[[#This Row],[Amount]]/shipments[[#This Row],[Boxes]],"NA")</f>
        <v>13.999433748584371</v>
      </c>
      <c r="J4224" t="str">
        <f>IF(shipments[[#This Row],[Order_Status]] = "Delivered","Yes","No")</f>
        <v>Yes</v>
      </c>
      <c r="K4224" t="str">
        <f>TEXT(shipments[[#This Row],[Shipdate]],"MMMM")</f>
        <v>July</v>
      </c>
      <c r="L4224">
        <f>YEAR(shipments[[#This Row],[Shipdate]])</f>
        <v>2023</v>
      </c>
    </row>
    <row r="4225" spans="1:12" x14ac:dyDescent="0.3">
      <c r="A4225" t="s">
        <v>4229</v>
      </c>
      <c r="B4225" t="s">
        <v>7947</v>
      </c>
      <c r="C4225" t="s">
        <v>7924</v>
      </c>
      <c r="D4225" t="s">
        <v>7937</v>
      </c>
      <c r="E4225" s="1">
        <v>45204</v>
      </c>
      <c r="F4225" s="6">
        <v>1282.5</v>
      </c>
      <c r="G4225">
        <v>129</v>
      </c>
      <c r="H4225" t="s">
        <v>3</v>
      </c>
      <c r="I4225">
        <f>IF(shipments[[#This Row],[Boxes]]&gt;0,shipments[[#This Row],[Amount]]/shipments[[#This Row],[Boxes]],"NA")</f>
        <v>9.9418604651162799</v>
      </c>
      <c r="J4225" t="str">
        <f>IF(shipments[[#This Row],[Order_Status]] = "Delivered","Yes","No")</f>
        <v>Yes</v>
      </c>
      <c r="K4225" t="str">
        <f>TEXT(shipments[[#This Row],[Shipdate]],"MMMM")</f>
        <v>October</v>
      </c>
      <c r="L4225">
        <f>YEAR(shipments[[#This Row],[Shipdate]])</f>
        <v>2023</v>
      </c>
    </row>
    <row r="4226" spans="1:12" x14ac:dyDescent="0.3">
      <c r="A4226" s="21" t="s">
        <v>4230</v>
      </c>
      <c r="B4226" s="21" t="s">
        <v>7947</v>
      </c>
      <c r="C4226" s="21" t="s">
        <v>7924</v>
      </c>
      <c r="D4226" s="21" t="s">
        <v>7934</v>
      </c>
      <c r="E4226" s="22">
        <v>45110</v>
      </c>
      <c r="F4226" s="23">
        <v>2297.25</v>
      </c>
      <c r="G4226" s="21">
        <v>230</v>
      </c>
      <c r="H4226" s="21" t="s">
        <v>25</v>
      </c>
      <c r="I4226" s="21">
        <f>IF(shipments[[#This Row],[Boxes]]&gt;0,shipments[[#This Row],[Amount]]/shipments[[#This Row],[Boxes]],"NA")</f>
        <v>9.9880434782608702</v>
      </c>
      <c r="J4226" s="21" t="str">
        <f>IF(shipments[[#This Row],[Order_Status]] = "Delivered","Yes","No")</f>
        <v>No</v>
      </c>
      <c r="K4226" s="21" t="str">
        <f>TEXT(shipments[[#This Row],[Shipdate]],"MMMM")</f>
        <v>July</v>
      </c>
      <c r="L4226" s="21">
        <f>YEAR(shipments[[#This Row],[Shipdate]])</f>
        <v>2023</v>
      </c>
    </row>
    <row r="4227" spans="1:12" x14ac:dyDescent="0.3">
      <c r="A4227" t="s">
        <v>4231</v>
      </c>
      <c r="B4227" t="s">
        <v>7947</v>
      </c>
      <c r="C4227" t="s">
        <v>7924</v>
      </c>
      <c r="D4227" t="s">
        <v>7939</v>
      </c>
      <c r="E4227" s="1">
        <v>45132</v>
      </c>
      <c r="F4227" s="6">
        <v>8113.5</v>
      </c>
      <c r="G4227">
        <v>1015</v>
      </c>
      <c r="H4227" t="s">
        <v>3</v>
      </c>
      <c r="I4227">
        <f>IF(shipments[[#This Row],[Boxes]]&gt;0,shipments[[#This Row],[Amount]]/shipments[[#This Row],[Boxes]],"NA")</f>
        <v>7.9935960591133002</v>
      </c>
      <c r="J4227" t="str">
        <f>IF(shipments[[#This Row],[Order_Status]] = "Delivered","Yes","No")</f>
        <v>Yes</v>
      </c>
      <c r="K4227" t="str">
        <f>TEXT(shipments[[#This Row],[Shipdate]],"MMMM")</f>
        <v>July</v>
      </c>
      <c r="L4227">
        <f>YEAR(shipments[[#This Row],[Shipdate]])</f>
        <v>2023</v>
      </c>
    </row>
    <row r="4228" spans="1:12" x14ac:dyDescent="0.3">
      <c r="A4228" s="21" t="s">
        <v>4232</v>
      </c>
      <c r="B4228" s="21" t="s">
        <v>7947</v>
      </c>
      <c r="C4228" s="21" t="s">
        <v>7924</v>
      </c>
      <c r="D4228" s="21" t="s">
        <v>7936</v>
      </c>
      <c r="E4228" s="22">
        <v>45531</v>
      </c>
      <c r="F4228" s="23">
        <v>1046.25</v>
      </c>
      <c r="G4228" s="21">
        <v>175</v>
      </c>
      <c r="H4228" s="21" t="s">
        <v>9</v>
      </c>
      <c r="I4228" s="21">
        <f>IF(shipments[[#This Row],[Boxes]]&gt;0,shipments[[#This Row],[Amount]]/shipments[[#This Row],[Boxes]],"NA")</f>
        <v>5.9785714285714286</v>
      </c>
      <c r="J4228" s="21" t="str">
        <f>IF(shipments[[#This Row],[Order_Status]] = "Delivered","Yes","No")</f>
        <v>No</v>
      </c>
      <c r="K4228" s="21" t="str">
        <f>TEXT(shipments[[#This Row],[Shipdate]],"MMMM")</f>
        <v>August</v>
      </c>
      <c r="L4228" s="21">
        <f>YEAR(shipments[[#This Row],[Shipdate]])</f>
        <v>2024</v>
      </c>
    </row>
    <row r="4229" spans="1:12" x14ac:dyDescent="0.3">
      <c r="A4229" t="s">
        <v>4233</v>
      </c>
      <c r="B4229" t="s">
        <v>7947</v>
      </c>
      <c r="C4229" t="s">
        <v>7925</v>
      </c>
      <c r="D4229" t="s">
        <v>7934</v>
      </c>
      <c r="E4229" s="1">
        <v>45166</v>
      </c>
      <c r="F4229" s="6">
        <v>5640.75</v>
      </c>
      <c r="G4229">
        <v>377</v>
      </c>
      <c r="H4229" t="s">
        <v>3</v>
      </c>
      <c r="I4229">
        <f>IF(shipments[[#This Row],[Boxes]]&gt;0,shipments[[#This Row],[Amount]]/shipments[[#This Row],[Boxes]],"NA")</f>
        <v>14.962201591511937</v>
      </c>
      <c r="J4229" t="str">
        <f>IF(shipments[[#This Row],[Order_Status]] = "Delivered","Yes","No")</f>
        <v>Yes</v>
      </c>
      <c r="K4229" t="str">
        <f>TEXT(shipments[[#This Row],[Shipdate]],"MMMM")</f>
        <v>August</v>
      </c>
      <c r="L4229">
        <f>YEAR(shipments[[#This Row],[Shipdate]])</f>
        <v>2023</v>
      </c>
    </row>
    <row r="4230" spans="1:12" x14ac:dyDescent="0.3">
      <c r="A4230" t="s">
        <v>4234</v>
      </c>
      <c r="B4230" t="s">
        <v>7947</v>
      </c>
      <c r="C4230" t="s">
        <v>7925</v>
      </c>
      <c r="D4230" t="s">
        <v>7938</v>
      </c>
      <c r="E4230" s="1">
        <v>45260</v>
      </c>
      <c r="F4230" s="6">
        <v>4376.25</v>
      </c>
      <c r="G4230">
        <v>244</v>
      </c>
      <c r="H4230" t="s">
        <v>3</v>
      </c>
      <c r="I4230">
        <f>IF(shipments[[#This Row],[Boxes]]&gt;0,shipments[[#This Row],[Amount]]/shipments[[#This Row],[Boxes]],"NA")</f>
        <v>17.935450819672131</v>
      </c>
      <c r="J4230" t="str">
        <f>IF(shipments[[#This Row],[Order_Status]] = "Delivered","Yes","No")</f>
        <v>Yes</v>
      </c>
      <c r="K4230" t="str">
        <f>TEXT(shipments[[#This Row],[Shipdate]],"MMMM")</f>
        <v>November</v>
      </c>
      <c r="L4230">
        <f>YEAR(shipments[[#This Row],[Shipdate]])</f>
        <v>2023</v>
      </c>
    </row>
    <row r="4231" spans="1:12" x14ac:dyDescent="0.3">
      <c r="A4231" t="s">
        <v>4235</v>
      </c>
      <c r="B4231" t="s">
        <v>7947</v>
      </c>
      <c r="C4231" t="s">
        <v>7925</v>
      </c>
      <c r="D4231" t="s">
        <v>7939</v>
      </c>
      <c r="E4231" s="1">
        <v>45149</v>
      </c>
      <c r="F4231" s="6">
        <v>5478.75</v>
      </c>
      <c r="G4231">
        <v>343</v>
      </c>
      <c r="H4231" t="s">
        <v>3</v>
      </c>
      <c r="I4231">
        <f>IF(shipments[[#This Row],[Boxes]]&gt;0,shipments[[#This Row],[Amount]]/shipments[[#This Row],[Boxes]],"NA")</f>
        <v>15.973032069970845</v>
      </c>
      <c r="J4231" t="str">
        <f>IF(shipments[[#This Row],[Order_Status]] = "Delivered","Yes","No")</f>
        <v>Yes</v>
      </c>
      <c r="K4231" t="str">
        <f>TEXT(shipments[[#This Row],[Shipdate]],"MMMM")</f>
        <v>August</v>
      </c>
      <c r="L4231">
        <f>YEAR(shipments[[#This Row],[Shipdate]])</f>
        <v>2023</v>
      </c>
    </row>
    <row r="4232" spans="1:12" x14ac:dyDescent="0.3">
      <c r="A4232" t="s">
        <v>4236</v>
      </c>
      <c r="B4232" t="s">
        <v>7947</v>
      </c>
      <c r="C4232" t="s">
        <v>7926</v>
      </c>
      <c r="D4232" t="s">
        <v>7939</v>
      </c>
      <c r="E4232" s="1">
        <v>44937</v>
      </c>
      <c r="F4232" s="6">
        <v>6995.25</v>
      </c>
      <c r="G4232">
        <v>369</v>
      </c>
      <c r="H4232" t="s">
        <v>3</v>
      </c>
      <c r="I4232">
        <f>IF(shipments[[#This Row],[Boxes]]&gt;0,shipments[[#This Row],[Amount]]/shipments[[#This Row],[Boxes]],"NA")</f>
        <v>18.957317073170731</v>
      </c>
      <c r="J4232" t="str">
        <f>IF(shipments[[#This Row],[Order_Status]] = "Delivered","Yes","No")</f>
        <v>Yes</v>
      </c>
      <c r="K4232" t="str">
        <f>TEXT(shipments[[#This Row],[Shipdate]],"MMMM")</f>
        <v>January</v>
      </c>
      <c r="L4232">
        <f>YEAR(shipments[[#This Row],[Shipdate]])</f>
        <v>2023</v>
      </c>
    </row>
    <row r="4233" spans="1:12" x14ac:dyDescent="0.3">
      <c r="A4233" t="s">
        <v>4237</v>
      </c>
      <c r="B4233" t="s">
        <v>7947</v>
      </c>
      <c r="C4233" t="s">
        <v>7926</v>
      </c>
      <c r="D4233" t="s">
        <v>7939</v>
      </c>
      <c r="E4233" s="1">
        <v>44993</v>
      </c>
      <c r="F4233" s="6">
        <v>1928.25</v>
      </c>
      <c r="G4233">
        <v>114</v>
      </c>
      <c r="H4233" t="s">
        <v>3</v>
      </c>
      <c r="I4233">
        <f>IF(shipments[[#This Row],[Boxes]]&gt;0,shipments[[#This Row],[Amount]]/shipments[[#This Row],[Boxes]],"NA")</f>
        <v>16.914473684210527</v>
      </c>
      <c r="J4233" t="str">
        <f>IF(shipments[[#This Row],[Order_Status]] = "Delivered","Yes","No")</f>
        <v>Yes</v>
      </c>
      <c r="K4233" t="str">
        <f>TEXT(shipments[[#This Row],[Shipdate]],"MMMM")</f>
        <v>March</v>
      </c>
      <c r="L4233">
        <f>YEAR(shipments[[#This Row],[Shipdate]])</f>
        <v>2023</v>
      </c>
    </row>
    <row r="4234" spans="1:12" x14ac:dyDescent="0.3">
      <c r="A4234" s="21" t="s">
        <v>4238</v>
      </c>
      <c r="B4234" s="21" t="s">
        <v>7947</v>
      </c>
      <c r="C4234" s="21" t="s">
        <v>7927</v>
      </c>
      <c r="D4234" s="21" t="s">
        <v>7934</v>
      </c>
      <c r="E4234" s="22">
        <v>45553</v>
      </c>
      <c r="F4234" s="23">
        <v>8743.5</v>
      </c>
      <c r="G4234" s="21">
        <v>583</v>
      </c>
      <c r="H4234" s="21" t="s">
        <v>16</v>
      </c>
      <c r="I4234" s="21">
        <f>IF(shipments[[#This Row],[Boxes]]&gt;0,shipments[[#This Row],[Amount]]/shipments[[#This Row],[Boxes]],"NA")</f>
        <v>14.997427101200685</v>
      </c>
      <c r="J4234" s="21" t="str">
        <f>IF(shipments[[#This Row],[Order_Status]] = "Delivered","Yes","No")</f>
        <v>No</v>
      </c>
      <c r="K4234" s="21" t="str">
        <f>TEXT(shipments[[#This Row],[Shipdate]],"MMMM")</f>
        <v>September</v>
      </c>
      <c r="L4234" s="21">
        <f>YEAR(shipments[[#This Row],[Shipdate]])</f>
        <v>2024</v>
      </c>
    </row>
    <row r="4235" spans="1:12" x14ac:dyDescent="0.3">
      <c r="A4235" t="s">
        <v>4239</v>
      </c>
      <c r="B4235" t="s">
        <v>7947</v>
      </c>
      <c r="C4235" t="s">
        <v>7928</v>
      </c>
      <c r="D4235" t="s">
        <v>7937</v>
      </c>
      <c r="E4235" s="1">
        <v>45253</v>
      </c>
      <c r="F4235" s="6">
        <v>4988.25</v>
      </c>
      <c r="G4235">
        <v>454</v>
      </c>
      <c r="H4235" t="s">
        <v>3</v>
      </c>
      <c r="I4235">
        <f>IF(shipments[[#This Row],[Boxes]]&gt;0,shipments[[#This Row],[Amount]]/shipments[[#This Row],[Boxes]],"NA")</f>
        <v>10.987334801762115</v>
      </c>
      <c r="J4235" t="str">
        <f>IF(shipments[[#This Row],[Order_Status]] = "Delivered","Yes","No")</f>
        <v>Yes</v>
      </c>
      <c r="K4235" t="str">
        <f>TEXT(shipments[[#This Row],[Shipdate]],"MMMM")</f>
        <v>November</v>
      </c>
      <c r="L4235">
        <f>YEAR(shipments[[#This Row],[Shipdate]])</f>
        <v>2023</v>
      </c>
    </row>
    <row r="4236" spans="1:12" x14ac:dyDescent="0.3">
      <c r="A4236" t="s">
        <v>4240</v>
      </c>
      <c r="B4236" t="s">
        <v>7947</v>
      </c>
      <c r="C4236" t="s">
        <v>7928</v>
      </c>
      <c r="D4236" t="s">
        <v>7939</v>
      </c>
      <c r="E4236" s="1">
        <v>45110</v>
      </c>
      <c r="F4236" s="6">
        <v>5719.5</v>
      </c>
      <c r="G4236">
        <v>572</v>
      </c>
      <c r="H4236" t="s">
        <v>3</v>
      </c>
      <c r="I4236">
        <f>IF(shipments[[#This Row],[Boxes]]&gt;0,shipments[[#This Row],[Amount]]/shipments[[#This Row],[Boxes]],"NA")</f>
        <v>9.9991258741258733</v>
      </c>
      <c r="J4236" t="str">
        <f>IF(shipments[[#This Row],[Order_Status]] = "Delivered","Yes","No")</f>
        <v>Yes</v>
      </c>
      <c r="K4236" t="str">
        <f>TEXT(shipments[[#This Row],[Shipdate]],"MMMM")</f>
        <v>July</v>
      </c>
      <c r="L4236">
        <f>YEAR(shipments[[#This Row],[Shipdate]])</f>
        <v>2023</v>
      </c>
    </row>
    <row r="4237" spans="1:12" x14ac:dyDescent="0.3">
      <c r="A4237" t="s">
        <v>4241</v>
      </c>
      <c r="B4237" t="s">
        <v>7947</v>
      </c>
      <c r="C4237" t="s">
        <v>7928</v>
      </c>
      <c r="D4237" t="s">
        <v>7934</v>
      </c>
      <c r="E4237" s="1">
        <v>45085</v>
      </c>
      <c r="F4237" s="6">
        <v>7965</v>
      </c>
      <c r="G4237">
        <v>996</v>
      </c>
      <c r="H4237" t="s">
        <v>3</v>
      </c>
      <c r="I4237">
        <f>IF(shipments[[#This Row],[Boxes]]&gt;0,shipments[[#This Row],[Amount]]/shipments[[#This Row],[Boxes]],"NA")</f>
        <v>7.9969879518072293</v>
      </c>
      <c r="J4237" t="str">
        <f>IF(shipments[[#This Row],[Order_Status]] = "Delivered","Yes","No")</f>
        <v>Yes</v>
      </c>
      <c r="K4237" t="str">
        <f>TEXT(shipments[[#This Row],[Shipdate]],"MMMM")</f>
        <v>June</v>
      </c>
      <c r="L4237">
        <f>YEAR(shipments[[#This Row],[Shipdate]])</f>
        <v>2023</v>
      </c>
    </row>
    <row r="4238" spans="1:12" x14ac:dyDescent="0.3">
      <c r="A4238" t="s">
        <v>4242</v>
      </c>
      <c r="B4238" t="s">
        <v>7947</v>
      </c>
      <c r="C4238" t="s">
        <v>7929</v>
      </c>
      <c r="D4238" t="s">
        <v>7939</v>
      </c>
      <c r="E4238" s="1">
        <v>45082</v>
      </c>
      <c r="F4238" s="6">
        <v>7184.25</v>
      </c>
      <c r="G4238">
        <v>654</v>
      </c>
      <c r="H4238" t="s">
        <v>3</v>
      </c>
      <c r="I4238">
        <f>IF(shipments[[#This Row],[Boxes]]&gt;0,shipments[[#This Row],[Amount]]/shipments[[#This Row],[Boxes]],"NA")</f>
        <v>10.985091743119266</v>
      </c>
      <c r="J4238" t="str">
        <f>IF(shipments[[#This Row],[Order_Status]] = "Delivered","Yes","No")</f>
        <v>Yes</v>
      </c>
      <c r="K4238" t="str">
        <f>TEXT(shipments[[#This Row],[Shipdate]],"MMMM")</f>
        <v>June</v>
      </c>
      <c r="L4238">
        <f>YEAR(shipments[[#This Row],[Shipdate]])</f>
        <v>2023</v>
      </c>
    </row>
    <row r="4239" spans="1:12" x14ac:dyDescent="0.3">
      <c r="A4239" t="s">
        <v>4243</v>
      </c>
      <c r="B4239" t="s">
        <v>7947</v>
      </c>
      <c r="C4239" t="s">
        <v>7929</v>
      </c>
      <c r="D4239" t="s">
        <v>7939</v>
      </c>
      <c r="E4239" s="1">
        <v>45125</v>
      </c>
      <c r="F4239" s="6">
        <v>2508.75</v>
      </c>
      <c r="G4239">
        <v>314</v>
      </c>
      <c r="H4239" t="s">
        <v>3</v>
      </c>
      <c r="I4239">
        <f>IF(shipments[[#This Row],[Boxes]]&gt;0,shipments[[#This Row],[Amount]]/shipments[[#This Row],[Boxes]],"NA")</f>
        <v>7.9896496815286628</v>
      </c>
      <c r="J4239" t="str">
        <f>IF(shipments[[#This Row],[Order_Status]] = "Delivered","Yes","No")</f>
        <v>Yes</v>
      </c>
      <c r="K4239" t="str">
        <f>TEXT(shipments[[#This Row],[Shipdate]],"MMMM")</f>
        <v>July</v>
      </c>
      <c r="L4239">
        <f>YEAR(shipments[[#This Row],[Shipdate]])</f>
        <v>2023</v>
      </c>
    </row>
    <row r="4240" spans="1:12" x14ac:dyDescent="0.3">
      <c r="A4240" t="s">
        <v>4244</v>
      </c>
      <c r="B4240" t="s">
        <v>7947</v>
      </c>
      <c r="C4240" t="s">
        <v>7929</v>
      </c>
      <c r="D4240" t="s">
        <v>7934</v>
      </c>
      <c r="E4240" s="1">
        <v>44974</v>
      </c>
      <c r="F4240" s="6">
        <v>5913</v>
      </c>
      <c r="G4240">
        <v>592</v>
      </c>
      <c r="H4240" t="s">
        <v>3</v>
      </c>
      <c r="I4240">
        <f>IF(shipments[[#This Row],[Boxes]]&gt;0,shipments[[#This Row],[Amount]]/shipments[[#This Row],[Boxes]],"NA")</f>
        <v>9.9881756756756754</v>
      </c>
      <c r="J4240" t="str">
        <f>IF(shipments[[#This Row],[Order_Status]] = "Delivered","Yes","No")</f>
        <v>Yes</v>
      </c>
      <c r="K4240" t="str">
        <f>TEXT(shipments[[#This Row],[Shipdate]],"MMMM")</f>
        <v>February</v>
      </c>
      <c r="L4240">
        <f>YEAR(shipments[[#This Row],[Shipdate]])</f>
        <v>2023</v>
      </c>
    </row>
    <row r="4241" spans="1:12" x14ac:dyDescent="0.3">
      <c r="A4241" t="s">
        <v>4245</v>
      </c>
      <c r="B4241" t="s">
        <v>7947</v>
      </c>
      <c r="C4241" t="s">
        <v>7929</v>
      </c>
      <c r="D4241" t="s">
        <v>7934</v>
      </c>
      <c r="E4241" s="1">
        <v>44992</v>
      </c>
      <c r="F4241" s="6">
        <v>2400.75</v>
      </c>
      <c r="G4241">
        <v>241</v>
      </c>
      <c r="H4241" t="s">
        <v>3</v>
      </c>
      <c r="I4241">
        <f>IF(shipments[[#This Row],[Boxes]]&gt;0,shipments[[#This Row],[Amount]]/shipments[[#This Row],[Boxes]],"NA")</f>
        <v>9.96161825726141</v>
      </c>
      <c r="J4241" t="str">
        <f>IF(shipments[[#This Row],[Order_Status]] = "Delivered","Yes","No")</f>
        <v>Yes</v>
      </c>
      <c r="K4241" t="str">
        <f>TEXT(shipments[[#This Row],[Shipdate]],"MMMM")</f>
        <v>March</v>
      </c>
      <c r="L4241">
        <f>YEAR(shipments[[#This Row],[Shipdate]])</f>
        <v>2023</v>
      </c>
    </row>
    <row r="4242" spans="1:12" x14ac:dyDescent="0.3">
      <c r="A4242" t="s">
        <v>4246</v>
      </c>
      <c r="B4242" t="s">
        <v>7947</v>
      </c>
      <c r="C4242" t="s">
        <v>7930</v>
      </c>
      <c r="D4242" t="s">
        <v>7938</v>
      </c>
      <c r="E4242" s="1">
        <v>45363</v>
      </c>
      <c r="F4242" s="6">
        <v>591.75</v>
      </c>
      <c r="G4242">
        <v>24</v>
      </c>
      <c r="H4242" t="s">
        <v>3</v>
      </c>
      <c r="I4242">
        <f>IF(shipments[[#This Row],[Boxes]]&gt;0,shipments[[#This Row],[Amount]]/shipments[[#This Row],[Boxes]],"NA")</f>
        <v>24.65625</v>
      </c>
      <c r="J4242" t="str">
        <f>IF(shipments[[#This Row],[Order_Status]] = "Delivered","Yes","No")</f>
        <v>Yes</v>
      </c>
      <c r="K4242" t="str">
        <f>TEXT(shipments[[#This Row],[Shipdate]],"MMMM")</f>
        <v>March</v>
      </c>
      <c r="L4242">
        <f>YEAR(shipments[[#This Row],[Shipdate]])</f>
        <v>2024</v>
      </c>
    </row>
    <row r="4243" spans="1:12" x14ac:dyDescent="0.3">
      <c r="A4243" t="s">
        <v>4247</v>
      </c>
      <c r="B4243" t="s">
        <v>7947</v>
      </c>
      <c r="C4243" t="s">
        <v>7930</v>
      </c>
      <c r="D4243" t="s">
        <v>7938</v>
      </c>
      <c r="E4243" s="1">
        <v>45089</v>
      </c>
      <c r="F4243" s="6">
        <v>5222.25</v>
      </c>
      <c r="G4243">
        <v>187</v>
      </c>
      <c r="H4243" t="s">
        <v>3</v>
      </c>
      <c r="I4243">
        <f>IF(shipments[[#This Row],[Boxes]]&gt;0,shipments[[#This Row],[Amount]]/shipments[[#This Row],[Boxes]],"NA")</f>
        <v>27.926470588235293</v>
      </c>
      <c r="J4243" t="str">
        <f>IF(shipments[[#This Row],[Order_Status]] = "Delivered","Yes","No")</f>
        <v>Yes</v>
      </c>
      <c r="K4243" t="str">
        <f>TEXT(shipments[[#This Row],[Shipdate]],"MMMM")</f>
        <v>June</v>
      </c>
      <c r="L4243">
        <f>YEAR(shipments[[#This Row],[Shipdate]])</f>
        <v>2023</v>
      </c>
    </row>
    <row r="4244" spans="1:12" x14ac:dyDescent="0.3">
      <c r="A4244" t="s">
        <v>4248</v>
      </c>
      <c r="B4244" t="s">
        <v>7947</v>
      </c>
      <c r="C4244" t="s">
        <v>7930</v>
      </c>
      <c r="D4244" t="s">
        <v>7938</v>
      </c>
      <c r="E4244" s="1">
        <v>45243</v>
      </c>
      <c r="F4244" s="6">
        <v>1640.25</v>
      </c>
      <c r="G4244">
        <v>66</v>
      </c>
      <c r="H4244" t="s">
        <v>3</v>
      </c>
      <c r="I4244">
        <f>IF(shipments[[#This Row],[Boxes]]&gt;0,shipments[[#This Row],[Amount]]/shipments[[#This Row],[Boxes]],"NA")</f>
        <v>24.852272727272727</v>
      </c>
      <c r="J4244" t="str">
        <f>IF(shipments[[#This Row],[Order_Status]] = "Delivered","Yes","No")</f>
        <v>Yes</v>
      </c>
      <c r="K4244" t="str">
        <f>TEXT(shipments[[#This Row],[Shipdate]],"MMMM")</f>
        <v>November</v>
      </c>
      <c r="L4244">
        <f>YEAR(shipments[[#This Row],[Shipdate]])</f>
        <v>2023</v>
      </c>
    </row>
    <row r="4245" spans="1:12" x14ac:dyDescent="0.3">
      <c r="A4245" s="21" t="s">
        <v>4249</v>
      </c>
      <c r="B4245" s="21" t="s">
        <v>7947</v>
      </c>
      <c r="C4245" s="21" t="s">
        <v>7930</v>
      </c>
      <c r="D4245" s="21" t="s">
        <v>7937</v>
      </c>
      <c r="E4245" s="22">
        <v>45548</v>
      </c>
      <c r="F4245" s="23">
        <v>267.75</v>
      </c>
      <c r="G4245" s="21">
        <v>11</v>
      </c>
      <c r="H4245" s="21" t="s">
        <v>16</v>
      </c>
      <c r="I4245" s="21">
        <f>IF(shipments[[#This Row],[Boxes]]&gt;0,shipments[[#This Row],[Amount]]/shipments[[#This Row],[Boxes]],"NA")</f>
        <v>24.34090909090909</v>
      </c>
      <c r="J4245" s="21" t="str">
        <f>IF(shipments[[#This Row],[Order_Status]] = "Delivered","Yes","No")</f>
        <v>No</v>
      </c>
      <c r="K4245" s="21" t="str">
        <f>TEXT(shipments[[#This Row],[Shipdate]],"MMMM")</f>
        <v>September</v>
      </c>
      <c r="L4245" s="21">
        <f>YEAR(shipments[[#This Row],[Shipdate]])</f>
        <v>2024</v>
      </c>
    </row>
    <row r="4246" spans="1:12" x14ac:dyDescent="0.3">
      <c r="A4246" t="s">
        <v>4250</v>
      </c>
      <c r="B4246" t="s">
        <v>7947</v>
      </c>
      <c r="C4246" t="s">
        <v>7931</v>
      </c>
      <c r="D4246" t="s">
        <v>7936</v>
      </c>
      <c r="E4246" s="1">
        <v>45359</v>
      </c>
      <c r="F4246" s="6">
        <v>1523.25</v>
      </c>
      <c r="G4246">
        <v>153</v>
      </c>
      <c r="H4246" t="s">
        <v>3</v>
      </c>
      <c r="I4246">
        <f>IF(shipments[[#This Row],[Boxes]]&gt;0,shipments[[#This Row],[Amount]]/shipments[[#This Row],[Boxes]],"NA")</f>
        <v>9.9558823529411757</v>
      </c>
      <c r="J4246" t="str">
        <f>IF(shipments[[#This Row],[Order_Status]] = "Delivered","Yes","No")</f>
        <v>Yes</v>
      </c>
      <c r="K4246" t="str">
        <f>TEXT(shipments[[#This Row],[Shipdate]],"MMMM")</f>
        <v>March</v>
      </c>
      <c r="L4246">
        <f>YEAR(shipments[[#This Row],[Shipdate]])</f>
        <v>2024</v>
      </c>
    </row>
    <row r="4247" spans="1:12" x14ac:dyDescent="0.3">
      <c r="A4247" s="21" t="s">
        <v>4251</v>
      </c>
      <c r="B4247" s="21" t="s">
        <v>7947</v>
      </c>
      <c r="C4247" s="21" t="s">
        <v>7932</v>
      </c>
      <c r="D4247" s="21" t="s">
        <v>7934</v>
      </c>
      <c r="E4247" s="22">
        <v>45558</v>
      </c>
      <c r="F4247" s="23">
        <v>1320.75</v>
      </c>
      <c r="G4247" s="21">
        <v>147</v>
      </c>
      <c r="H4247" s="21" t="s">
        <v>16</v>
      </c>
      <c r="I4247" s="21">
        <f>IF(shipments[[#This Row],[Boxes]]&gt;0,shipments[[#This Row],[Amount]]/shipments[[#This Row],[Boxes]],"NA")</f>
        <v>8.9846938775510203</v>
      </c>
      <c r="J4247" s="21" t="str">
        <f>IF(shipments[[#This Row],[Order_Status]] = "Delivered","Yes","No")</f>
        <v>No</v>
      </c>
      <c r="K4247" s="21" t="str">
        <f>TEXT(shipments[[#This Row],[Shipdate]],"MMMM")</f>
        <v>September</v>
      </c>
      <c r="L4247" s="21">
        <f>YEAR(shipments[[#This Row],[Shipdate]])</f>
        <v>2024</v>
      </c>
    </row>
    <row r="4248" spans="1:12" x14ac:dyDescent="0.3">
      <c r="A4248" t="s">
        <v>4252</v>
      </c>
      <c r="B4248" t="s">
        <v>7947</v>
      </c>
      <c r="C4248" t="s">
        <v>7932</v>
      </c>
      <c r="D4248" t="s">
        <v>7935</v>
      </c>
      <c r="E4248" s="1">
        <v>44935</v>
      </c>
      <c r="F4248" s="6">
        <v>6500.25</v>
      </c>
      <c r="G4248">
        <v>591</v>
      </c>
      <c r="H4248" t="s">
        <v>3</v>
      </c>
      <c r="I4248">
        <f>IF(shipments[[#This Row],[Boxes]]&gt;0,shipments[[#This Row],[Amount]]/shipments[[#This Row],[Boxes]],"NA")</f>
        <v>10.998730964467006</v>
      </c>
      <c r="J4248" t="str">
        <f>IF(shipments[[#This Row],[Order_Status]] = "Delivered","Yes","No")</f>
        <v>Yes</v>
      </c>
      <c r="K4248" t="str">
        <f>TEXT(shipments[[#This Row],[Shipdate]],"MMMM")</f>
        <v>January</v>
      </c>
      <c r="L4248">
        <f>YEAR(shipments[[#This Row],[Shipdate]])</f>
        <v>2023</v>
      </c>
    </row>
    <row r="4249" spans="1:12" x14ac:dyDescent="0.3">
      <c r="A4249" t="s">
        <v>4253</v>
      </c>
      <c r="B4249" t="s">
        <v>7947</v>
      </c>
      <c r="C4249" t="s">
        <v>7932</v>
      </c>
      <c r="D4249" t="s">
        <v>7937</v>
      </c>
      <c r="E4249" s="1">
        <v>45412</v>
      </c>
      <c r="F4249" s="6">
        <v>4794.75</v>
      </c>
      <c r="G4249">
        <v>600</v>
      </c>
      <c r="H4249" t="s">
        <v>3</v>
      </c>
      <c r="I4249">
        <f>IF(shipments[[#This Row],[Boxes]]&gt;0,shipments[[#This Row],[Amount]]/shipments[[#This Row],[Boxes]],"NA")</f>
        <v>7.99125</v>
      </c>
      <c r="J4249" t="str">
        <f>IF(shipments[[#This Row],[Order_Status]] = "Delivered","Yes","No")</f>
        <v>Yes</v>
      </c>
      <c r="K4249" t="str">
        <f>TEXT(shipments[[#This Row],[Shipdate]],"MMMM")</f>
        <v>April</v>
      </c>
      <c r="L4249">
        <f>YEAR(shipments[[#This Row],[Shipdate]])</f>
        <v>2024</v>
      </c>
    </row>
    <row r="4250" spans="1:12" x14ac:dyDescent="0.3">
      <c r="A4250" t="s">
        <v>4254</v>
      </c>
      <c r="B4250" t="s">
        <v>7947</v>
      </c>
      <c r="C4250" t="s">
        <v>7933</v>
      </c>
      <c r="D4250" t="s">
        <v>7935</v>
      </c>
      <c r="E4250" s="1">
        <v>45203</v>
      </c>
      <c r="F4250" s="6">
        <v>3525.75</v>
      </c>
      <c r="G4250">
        <v>196</v>
      </c>
      <c r="H4250" t="s">
        <v>3</v>
      </c>
      <c r="I4250">
        <f>IF(shipments[[#This Row],[Boxes]]&gt;0,shipments[[#This Row],[Amount]]/shipments[[#This Row],[Boxes]],"NA")</f>
        <v>17.988520408163264</v>
      </c>
      <c r="J4250" t="str">
        <f>IF(shipments[[#This Row],[Order_Status]] = "Delivered","Yes","No")</f>
        <v>Yes</v>
      </c>
      <c r="K4250" t="str">
        <f>TEXT(shipments[[#This Row],[Shipdate]],"MMMM")</f>
        <v>October</v>
      </c>
      <c r="L4250">
        <f>YEAR(shipments[[#This Row],[Shipdate]])</f>
        <v>2023</v>
      </c>
    </row>
    <row r="4251" spans="1:12" x14ac:dyDescent="0.3">
      <c r="A4251" t="s">
        <v>4255</v>
      </c>
      <c r="B4251" t="s">
        <v>7947</v>
      </c>
      <c r="C4251" t="s">
        <v>7933</v>
      </c>
      <c r="D4251" t="s">
        <v>7939</v>
      </c>
      <c r="E4251" s="1">
        <v>45306</v>
      </c>
      <c r="F4251" s="6">
        <v>3033</v>
      </c>
      <c r="G4251">
        <v>145</v>
      </c>
      <c r="H4251" t="s">
        <v>3</v>
      </c>
      <c r="I4251">
        <f>IF(shipments[[#This Row],[Boxes]]&gt;0,shipments[[#This Row],[Amount]]/shipments[[#This Row],[Boxes]],"NA")</f>
        <v>20.917241379310344</v>
      </c>
      <c r="J4251" t="str">
        <f>IF(shipments[[#This Row],[Order_Status]] = "Delivered","Yes","No")</f>
        <v>Yes</v>
      </c>
      <c r="K4251" t="str">
        <f>TEXT(shipments[[#This Row],[Shipdate]],"MMMM")</f>
        <v>January</v>
      </c>
      <c r="L4251">
        <f>YEAR(shipments[[#This Row],[Shipdate]])</f>
        <v>2024</v>
      </c>
    </row>
    <row r="4252" spans="1:12" x14ac:dyDescent="0.3">
      <c r="A4252" t="s">
        <v>4256</v>
      </c>
      <c r="B4252" t="s">
        <v>7947</v>
      </c>
      <c r="C4252" t="s">
        <v>7933</v>
      </c>
      <c r="D4252" t="s">
        <v>7938</v>
      </c>
      <c r="E4252" s="1">
        <v>44967</v>
      </c>
      <c r="F4252" s="6">
        <v>4146.75</v>
      </c>
      <c r="G4252">
        <v>231</v>
      </c>
      <c r="H4252" t="s">
        <v>3</v>
      </c>
      <c r="I4252">
        <f>IF(shipments[[#This Row],[Boxes]]&gt;0,shipments[[#This Row],[Amount]]/shipments[[#This Row],[Boxes]],"NA")</f>
        <v>17.9512987012987</v>
      </c>
      <c r="J4252" t="str">
        <f>IF(shipments[[#This Row],[Order_Status]] = "Delivered","Yes","No")</f>
        <v>Yes</v>
      </c>
      <c r="K4252" t="str">
        <f>TEXT(shipments[[#This Row],[Shipdate]],"MMMM")</f>
        <v>February</v>
      </c>
      <c r="L4252">
        <f>YEAR(shipments[[#This Row],[Shipdate]])</f>
        <v>2023</v>
      </c>
    </row>
    <row r="4253" spans="1:12" x14ac:dyDescent="0.3">
      <c r="A4253" t="s">
        <v>4257</v>
      </c>
      <c r="B4253" t="s">
        <v>7947</v>
      </c>
      <c r="C4253" t="s">
        <v>7912</v>
      </c>
      <c r="D4253" t="s">
        <v>7937</v>
      </c>
      <c r="E4253" s="1">
        <v>45181</v>
      </c>
      <c r="F4253" s="6">
        <v>6428.25</v>
      </c>
      <c r="G4253">
        <v>536</v>
      </c>
      <c r="H4253" t="s">
        <v>3</v>
      </c>
      <c r="I4253">
        <f>IF(shipments[[#This Row],[Boxes]]&gt;0,shipments[[#This Row],[Amount]]/shipments[[#This Row],[Boxes]],"NA")</f>
        <v>11.993003731343284</v>
      </c>
      <c r="J4253" t="str">
        <f>IF(shipments[[#This Row],[Order_Status]] = "Delivered","Yes","No")</f>
        <v>Yes</v>
      </c>
      <c r="K4253" t="str">
        <f>TEXT(shipments[[#This Row],[Shipdate]],"MMMM")</f>
        <v>September</v>
      </c>
      <c r="L4253">
        <f>YEAR(shipments[[#This Row],[Shipdate]])</f>
        <v>2023</v>
      </c>
    </row>
    <row r="4254" spans="1:12" x14ac:dyDescent="0.3">
      <c r="A4254" t="s">
        <v>4258</v>
      </c>
      <c r="B4254" t="s">
        <v>7947</v>
      </c>
      <c r="C4254" t="s">
        <v>7912</v>
      </c>
      <c r="D4254" t="s">
        <v>7938</v>
      </c>
      <c r="E4254" s="1">
        <v>45302</v>
      </c>
      <c r="F4254" s="6">
        <v>1417.5</v>
      </c>
      <c r="G4254">
        <v>102</v>
      </c>
      <c r="H4254" t="s">
        <v>3</v>
      </c>
      <c r="I4254">
        <f>IF(shipments[[#This Row],[Boxes]]&gt;0,shipments[[#This Row],[Amount]]/shipments[[#This Row],[Boxes]],"NA")</f>
        <v>13.897058823529411</v>
      </c>
      <c r="J4254" t="str">
        <f>IF(shipments[[#This Row],[Order_Status]] = "Delivered","Yes","No")</f>
        <v>Yes</v>
      </c>
      <c r="K4254" t="str">
        <f>TEXT(shipments[[#This Row],[Shipdate]],"MMMM")</f>
        <v>January</v>
      </c>
      <c r="L4254">
        <f>YEAR(shipments[[#This Row],[Shipdate]])</f>
        <v>2024</v>
      </c>
    </row>
    <row r="4255" spans="1:12" x14ac:dyDescent="0.3">
      <c r="A4255" t="s">
        <v>4259</v>
      </c>
      <c r="B4255" t="s">
        <v>7947</v>
      </c>
      <c r="C4255" t="s">
        <v>7912</v>
      </c>
      <c r="D4255" t="s">
        <v>7934</v>
      </c>
      <c r="E4255" s="1">
        <v>45230</v>
      </c>
      <c r="F4255" s="6">
        <v>6169.5</v>
      </c>
      <c r="G4255">
        <v>441</v>
      </c>
      <c r="H4255" t="s">
        <v>3</v>
      </c>
      <c r="I4255">
        <f>IF(shipments[[#This Row],[Boxes]]&gt;0,shipments[[#This Row],[Amount]]/shipments[[#This Row],[Boxes]],"NA")</f>
        <v>13.989795918367347</v>
      </c>
      <c r="J4255" t="str">
        <f>IF(shipments[[#This Row],[Order_Status]] = "Delivered","Yes","No")</f>
        <v>Yes</v>
      </c>
      <c r="K4255" t="str">
        <f>TEXT(shipments[[#This Row],[Shipdate]],"MMMM")</f>
        <v>October</v>
      </c>
      <c r="L4255">
        <f>YEAR(shipments[[#This Row],[Shipdate]])</f>
        <v>2023</v>
      </c>
    </row>
    <row r="4256" spans="1:12" x14ac:dyDescent="0.3">
      <c r="A4256" t="s">
        <v>4260</v>
      </c>
      <c r="B4256" t="s">
        <v>7947</v>
      </c>
      <c r="C4256" t="s">
        <v>7912</v>
      </c>
      <c r="D4256" t="s">
        <v>7939</v>
      </c>
      <c r="E4256" s="1">
        <v>45419</v>
      </c>
      <c r="F4256" s="6">
        <v>1608.75</v>
      </c>
      <c r="G4256">
        <v>124</v>
      </c>
      <c r="H4256" t="s">
        <v>3</v>
      </c>
      <c r="I4256">
        <f>IF(shipments[[#This Row],[Boxes]]&gt;0,shipments[[#This Row],[Amount]]/shipments[[#This Row],[Boxes]],"NA")</f>
        <v>12.973790322580646</v>
      </c>
      <c r="J4256" t="str">
        <f>IF(shipments[[#This Row],[Order_Status]] = "Delivered","Yes","No")</f>
        <v>Yes</v>
      </c>
      <c r="K4256" t="str">
        <f>TEXT(shipments[[#This Row],[Shipdate]],"MMMM")</f>
        <v>May</v>
      </c>
      <c r="L4256">
        <f>YEAR(shipments[[#This Row],[Shipdate]])</f>
        <v>2024</v>
      </c>
    </row>
    <row r="4257" spans="1:12" x14ac:dyDescent="0.3">
      <c r="A4257" t="s">
        <v>4261</v>
      </c>
      <c r="B4257" t="s">
        <v>7947</v>
      </c>
      <c r="C4257" t="s">
        <v>7912</v>
      </c>
      <c r="D4257" t="s">
        <v>7937</v>
      </c>
      <c r="E4257" s="1">
        <v>45079</v>
      </c>
      <c r="F4257" s="6">
        <v>108</v>
      </c>
      <c r="G4257">
        <v>7</v>
      </c>
      <c r="H4257" t="s">
        <v>3</v>
      </c>
      <c r="I4257">
        <f>IF(shipments[[#This Row],[Boxes]]&gt;0,shipments[[#This Row],[Amount]]/shipments[[#This Row],[Boxes]],"NA")</f>
        <v>15.428571428571429</v>
      </c>
      <c r="J4257" t="str">
        <f>IF(shipments[[#This Row],[Order_Status]] = "Delivered","Yes","No")</f>
        <v>Yes</v>
      </c>
      <c r="K4257" t="str">
        <f>TEXT(shipments[[#This Row],[Shipdate]],"MMMM")</f>
        <v>June</v>
      </c>
      <c r="L4257">
        <f>YEAR(shipments[[#This Row],[Shipdate]])</f>
        <v>2023</v>
      </c>
    </row>
    <row r="4258" spans="1:12" x14ac:dyDescent="0.3">
      <c r="A4258" t="s">
        <v>4262</v>
      </c>
      <c r="B4258" t="s">
        <v>7947</v>
      </c>
      <c r="C4258" t="s">
        <v>7913</v>
      </c>
      <c r="D4258" t="s">
        <v>7934</v>
      </c>
      <c r="E4258" s="1">
        <v>45202</v>
      </c>
      <c r="F4258" s="6">
        <v>4871.25</v>
      </c>
      <c r="G4258">
        <v>287</v>
      </c>
      <c r="H4258" t="s">
        <v>3</v>
      </c>
      <c r="I4258">
        <f>IF(shipments[[#This Row],[Boxes]]&gt;0,shipments[[#This Row],[Amount]]/shipments[[#This Row],[Boxes]],"NA")</f>
        <v>16.972996515679444</v>
      </c>
      <c r="J4258" t="str">
        <f>IF(shipments[[#This Row],[Order_Status]] = "Delivered","Yes","No")</f>
        <v>Yes</v>
      </c>
      <c r="K4258" t="str">
        <f>TEXT(shipments[[#This Row],[Shipdate]],"MMMM")</f>
        <v>October</v>
      </c>
      <c r="L4258">
        <f>YEAR(shipments[[#This Row],[Shipdate]])</f>
        <v>2023</v>
      </c>
    </row>
    <row r="4259" spans="1:12" x14ac:dyDescent="0.3">
      <c r="A4259" t="s">
        <v>4263</v>
      </c>
      <c r="B4259" t="s">
        <v>7947</v>
      </c>
      <c r="C4259" t="s">
        <v>7913</v>
      </c>
      <c r="D4259" t="s">
        <v>7937</v>
      </c>
      <c r="E4259" s="1">
        <v>45236</v>
      </c>
      <c r="F4259" s="6">
        <v>15687</v>
      </c>
      <c r="G4259">
        <v>923</v>
      </c>
      <c r="H4259" t="s">
        <v>3</v>
      </c>
      <c r="I4259">
        <f>IF(shipments[[#This Row],[Boxes]]&gt;0,shipments[[#This Row],[Amount]]/shipments[[#This Row],[Boxes]],"NA")</f>
        <v>16.995666305525461</v>
      </c>
      <c r="J4259" t="str">
        <f>IF(shipments[[#This Row],[Order_Status]] = "Delivered","Yes","No")</f>
        <v>Yes</v>
      </c>
      <c r="K4259" t="str">
        <f>TEXT(shipments[[#This Row],[Shipdate]],"MMMM")</f>
        <v>November</v>
      </c>
      <c r="L4259">
        <f>YEAR(shipments[[#This Row],[Shipdate]])</f>
        <v>2023</v>
      </c>
    </row>
    <row r="4260" spans="1:12" x14ac:dyDescent="0.3">
      <c r="A4260" s="21" t="s">
        <v>4264</v>
      </c>
      <c r="B4260" s="21" t="s">
        <v>7947</v>
      </c>
      <c r="C4260" s="21" t="s">
        <v>7915</v>
      </c>
      <c r="D4260" s="21" t="s">
        <v>7934</v>
      </c>
      <c r="E4260" s="22">
        <v>45566</v>
      </c>
      <c r="F4260" s="23">
        <v>4977</v>
      </c>
      <c r="G4260" s="21">
        <v>623</v>
      </c>
      <c r="H4260" s="21" t="s">
        <v>16</v>
      </c>
      <c r="I4260" s="21">
        <f>IF(shipments[[#This Row],[Boxes]]&gt;0,shipments[[#This Row],[Amount]]/shipments[[#This Row],[Boxes]],"NA")</f>
        <v>7.98876404494382</v>
      </c>
      <c r="J4260" s="21" t="str">
        <f>IF(shipments[[#This Row],[Order_Status]] = "Delivered","Yes","No")</f>
        <v>No</v>
      </c>
      <c r="K4260" s="21" t="str">
        <f>TEXT(shipments[[#This Row],[Shipdate]],"MMMM")</f>
        <v>October</v>
      </c>
      <c r="L4260" s="21">
        <f>YEAR(shipments[[#This Row],[Shipdate]])</f>
        <v>2024</v>
      </c>
    </row>
    <row r="4261" spans="1:12" x14ac:dyDescent="0.3">
      <c r="A4261" t="s">
        <v>4265</v>
      </c>
      <c r="B4261" t="s">
        <v>7947</v>
      </c>
      <c r="C4261" t="s">
        <v>7915</v>
      </c>
      <c r="D4261" t="s">
        <v>7934</v>
      </c>
      <c r="E4261" s="1">
        <v>45120</v>
      </c>
      <c r="F4261" s="6">
        <v>1359</v>
      </c>
      <c r="G4261">
        <v>272</v>
      </c>
      <c r="H4261" t="s">
        <v>3</v>
      </c>
      <c r="I4261">
        <f>IF(shipments[[#This Row],[Boxes]]&gt;0,shipments[[#This Row],[Amount]]/shipments[[#This Row],[Boxes]],"NA")</f>
        <v>4.9963235294117645</v>
      </c>
      <c r="J4261" t="str">
        <f>IF(shipments[[#This Row],[Order_Status]] = "Delivered","Yes","No")</f>
        <v>Yes</v>
      </c>
      <c r="K4261" t="str">
        <f>TEXT(shipments[[#This Row],[Shipdate]],"MMMM")</f>
        <v>July</v>
      </c>
      <c r="L4261">
        <f>YEAR(shipments[[#This Row],[Shipdate]])</f>
        <v>2023</v>
      </c>
    </row>
    <row r="4262" spans="1:12" x14ac:dyDescent="0.3">
      <c r="A4262" t="s">
        <v>4266</v>
      </c>
      <c r="B4262" t="s">
        <v>7947</v>
      </c>
      <c r="C4262" t="s">
        <v>7915</v>
      </c>
      <c r="D4262" t="s">
        <v>7934</v>
      </c>
      <c r="E4262" s="1">
        <v>44966</v>
      </c>
      <c r="F4262" s="6">
        <v>4529.25</v>
      </c>
      <c r="G4262">
        <v>755</v>
      </c>
      <c r="H4262" t="s">
        <v>3</v>
      </c>
      <c r="I4262">
        <f>IF(shipments[[#This Row],[Boxes]]&gt;0,shipments[[#This Row],[Amount]]/shipments[[#This Row],[Boxes]],"NA")</f>
        <v>5.9990066225165561</v>
      </c>
      <c r="J4262" t="str">
        <f>IF(shipments[[#This Row],[Order_Status]] = "Delivered","Yes","No")</f>
        <v>Yes</v>
      </c>
      <c r="K4262" t="str">
        <f>TEXT(shipments[[#This Row],[Shipdate]],"MMMM")</f>
        <v>February</v>
      </c>
      <c r="L4262">
        <f>YEAR(shipments[[#This Row],[Shipdate]])</f>
        <v>2023</v>
      </c>
    </row>
    <row r="4263" spans="1:12" x14ac:dyDescent="0.3">
      <c r="A4263" s="21" t="s">
        <v>4267</v>
      </c>
      <c r="B4263" s="21" t="s">
        <v>7947</v>
      </c>
      <c r="C4263" s="21" t="s">
        <v>7915</v>
      </c>
      <c r="D4263" s="21" t="s">
        <v>7939</v>
      </c>
      <c r="E4263" s="22">
        <v>45499</v>
      </c>
      <c r="F4263" s="23">
        <v>11722.5</v>
      </c>
      <c r="G4263" s="21">
        <v>2345</v>
      </c>
      <c r="H4263" s="21" t="s">
        <v>9</v>
      </c>
      <c r="I4263" s="21">
        <f>IF(shipments[[#This Row],[Boxes]]&gt;0,shipments[[#This Row],[Amount]]/shipments[[#This Row],[Boxes]],"NA")</f>
        <v>4.9989339019189769</v>
      </c>
      <c r="J4263" s="21" t="str">
        <f>IF(shipments[[#This Row],[Order_Status]] = "Delivered","Yes","No")</f>
        <v>No</v>
      </c>
      <c r="K4263" s="21" t="str">
        <f>TEXT(shipments[[#This Row],[Shipdate]],"MMMM")</f>
        <v>July</v>
      </c>
      <c r="L4263" s="21">
        <f>YEAR(shipments[[#This Row],[Shipdate]])</f>
        <v>2024</v>
      </c>
    </row>
    <row r="4264" spans="1:12" x14ac:dyDescent="0.3">
      <c r="A4264" t="s">
        <v>4268</v>
      </c>
      <c r="B4264" t="s">
        <v>7947</v>
      </c>
      <c r="C4264" t="s">
        <v>7916</v>
      </c>
      <c r="D4264" t="s">
        <v>7934</v>
      </c>
      <c r="E4264" s="1">
        <v>44970</v>
      </c>
      <c r="F4264" s="6">
        <v>3165.75</v>
      </c>
      <c r="G4264">
        <v>453</v>
      </c>
      <c r="H4264" t="s">
        <v>3</v>
      </c>
      <c r="I4264">
        <f>IF(shipments[[#This Row],[Boxes]]&gt;0,shipments[[#This Row],[Amount]]/shipments[[#This Row],[Boxes]],"NA")</f>
        <v>6.9884105960264904</v>
      </c>
      <c r="J4264" t="str">
        <f>IF(shipments[[#This Row],[Order_Status]] = "Delivered","Yes","No")</f>
        <v>Yes</v>
      </c>
      <c r="K4264" t="str">
        <f>TEXT(shipments[[#This Row],[Shipdate]],"MMMM")</f>
        <v>February</v>
      </c>
      <c r="L4264">
        <f>YEAR(shipments[[#This Row],[Shipdate]])</f>
        <v>2023</v>
      </c>
    </row>
    <row r="4265" spans="1:12" x14ac:dyDescent="0.3">
      <c r="A4265" t="s">
        <v>4269</v>
      </c>
      <c r="B4265" t="s">
        <v>7947</v>
      </c>
      <c r="C4265" t="s">
        <v>7917</v>
      </c>
      <c r="D4265" t="s">
        <v>7935</v>
      </c>
      <c r="E4265" s="1">
        <v>44966</v>
      </c>
      <c r="F4265" s="6">
        <v>2839.5</v>
      </c>
      <c r="G4265">
        <v>119</v>
      </c>
      <c r="H4265" t="s">
        <v>3</v>
      </c>
      <c r="I4265">
        <f>IF(shipments[[#This Row],[Boxes]]&gt;0,shipments[[#This Row],[Amount]]/shipments[[#This Row],[Boxes]],"NA")</f>
        <v>23.861344537815125</v>
      </c>
      <c r="J4265" t="str">
        <f>IF(shipments[[#This Row],[Order_Status]] = "Delivered","Yes","No")</f>
        <v>Yes</v>
      </c>
      <c r="K4265" t="str">
        <f>TEXT(shipments[[#This Row],[Shipdate]],"MMMM")</f>
        <v>February</v>
      </c>
      <c r="L4265">
        <f>YEAR(shipments[[#This Row],[Shipdate]])</f>
        <v>2023</v>
      </c>
    </row>
    <row r="4266" spans="1:12" x14ac:dyDescent="0.3">
      <c r="A4266" s="21" t="s">
        <v>4270</v>
      </c>
      <c r="B4266" s="21" t="s">
        <v>7947</v>
      </c>
      <c r="C4266" s="21" t="s">
        <v>7917</v>
      </c>
      <c r="D4266" s="21" t="s">
        <v>7936</v>
      </c>
      <c r="E4266" s="22">
        <v>45565</v>
      </c>
      <c r="F4266" s="23">
        <v>1138.5</v>
      </c>
      <c r="G4266" s="21">
        <v>44</v>
      </c>
      <c r="H4266" s="21" t="s">
        <v>16</v>
      </c>
      <c r="I4266" s="21">
        <f>IF(shipments[[#This Row],[Boxes]]&gt;0,shipments[[#This Row],[Amount]]/shipments[[#This Row],[Boxes]],"NA")</f>
        <v>25.875</v>
      </c>
      <c r="J4266" s="21" t="str">
        <f>IF(shipments[[#This Row],[Order_Status]] = "Delivered","Yes","No")</f>
        <v>No</v>
      </c>
      <c r="K4266" s="21" t="str">
        <f>TEXT(shipments[[#This Row],[Shipdate]],"MMMM")</f>
        <v>September</v>
      </c>
      <c r="L4266" s="21">
        <f>YEAR(shipments[[#This Row],[Shipdate]])</f>
        <v>2024</v>
      </c>
    </row>
    <row r="4267" spans="1:12" x14ac:dyDescent="0.3">
      <c r="A4267" t="s">
        <v>4271</v>
      </c>
      <c r="B4267" t="s">
        <v>7947</v>
      </c>
      <c r="C4267" t="s">
        <v>7917</v>
      </c>
      <c r="D4267" t="s">
        <v>7939</v>
      </c>
      <c r="E4267" s="1">
        <v>45267</v>
      </c>
      <c r="F4267" s="6">
        <v>9690.75</v>
      </c>
      <c r="G4267">
        <v>388</v>
      </c>
      <c r="H4267" t="s">
        <v>3</v>
      </c>
      <c r="I4267">
        <f>IF(shipments[[#This Row],[Boxes]]&gt;0,shipments[[#This Row],[Amount]]/shipments[[#This Row],[Boxes]],"NA")</f>
        <v>24.976159793814432</v>
      </c>
      <c r="J4267" t="str">
        <f>IF(shipments[[#This Row],[Order_Status]] = "Delivered","Yes","No")</f>
        <v>Yes</v>
      </c>
      <c r="K4267" t="str">
        <f>TEXT(shipments[[#This Row],[Shipdate]],"MMMM")</f>
        <v>December</v>
      </c>
      <c r="L4267">
        <f>YEAR(shipments[[#This Row],[Shipdate]])</f>
        <v>2023</v>
      </c>
    </row>
    <row r="4268" spans="1:12" x14ac:dyDescent="0.3">
      <c r="A4268" s="21" t="s">
        <v>4272</v>
      </c>
      <c r="B4268" s="21" t="s">
        <v>7947</v>
      </c>
      <c r="C4268" s="21" t="s">
        <v>7918</v>
      </c>
      <c r="D4268" s="21" t="s">
        <v>7934</v>
      </c>
      <c r="E4268" s="22">
        <v>45474</v>
      </c>
      <c r="F4268" s="23">
        <v>5211</v>
      </c>
      <c r="G4268" s="21">
        <v>193</v>
      </c>
      <c r="H4268" s="21" t="s">
        <v>9</v>
      </c>
      <c r="I4268" s="21">
        <f>IF(shipments[[#This Row],[Boxes]]&gt;0,shipments[[#This Row],[Amount]]/shipments[[#This Row],[Boxes]],"NA")</f>
        <v>27</v>
      </c>
      <c r="J4268" s="21" t="str">
        <f>IF(shipments[[#This Row],[Order_Status]] = "Delivered","Yes","No")</f>
        <v>No</v>
      </c>
      <c r="K4268" s="21" t="str">
        <f>TEXT(shipments[[#This Row],[Shipdate]],"MMMM")</f>
        <v>July</v>
      </c>
      <c r="L4268" s="21">
        <f>YEAR(shipments[[#This Row],[Shipdate]])</f>
        <v>2024</v>
      </c>
    </row>
    <row r="4269" spans="1:12" x14ac:dyDescent="0.3">
      <c r="A4269" t="s">
        <v>4273</v>
      </c>
      <c r="B4269" t="s">
        <v>7947</v>
      </c>
      <c r="C4269" t="s">
        <v>7918</v>
      </c>
      <c r="D4269" t="s">
        <v>7938</v>
      </c>
      <c r="E4269" s="1">
        <v>44952</v>
      </c>
      <c r="F4269" s="6">
        <v>7609.5</v>
      </c>
      <c r="G4269">
        <v>318</v>
      </c>
      <c r="H4269" t="s">
        <v>3</v>
      </c>
      <c r="I4269">
        <f>IF(shipments[[#This Row],[Boxes]]&gt;0,shipments[[#This Row],[Amount]]/shipments[[#This Row],[Boxes]],"NA")</f>
        <v>23.929245283018869</v>
      </c>
      <c r="J4269" t="str">
        <f>IF(shipments[[#This Row],[Order_Status]] = "Delivered","Yes","No")</f>
        <v>Yes</v>
      </c>
      <c r="K4269" t="str">
        <f>TEXT(shipments[[#This Row],[Shipdate]],"MMMM")</f>
        <v>January</v>
      </c>
      <c r="L4269">
        <f>YEAR(shipments[[#This Row],[Shipdate]])</f>
        <v>2023</v>
      </c>
    </row>
    <row r="4270" spans="1:12" x14ac:dyDescent="0.3">
      <c r="A4270" t="s">
        <v>4274</v>
      </c>
      <c r="B4270" t="s">
        <v>7947</v>
      </c>
      <c r="C4270" t="s">
        <v>7918</v>
      </c>
      <c r="D4270" t="s">
        <v>7937</v>
      </c>
      <c r="E4270" s="1">
        <v>45036</v>
      </c>
      <c r="F4270" s="6">
        <v>3064.5</v>
      </c>
      <c r="G4270">
        <v>118</v>
      </c>
      <c r="H4270" t="s">
        <v>3</v>
      </c>
      <c r="I4270">
        <f>IF(shipments[[#This Row],[Boxes]]&gt;0,shipments[[#This Row],[Amount]]/shipments[[#This Row],[Boxes]],"NA")</f>
        <v>25.970338983050848</v>
      </c>
      <c r="J4270" t="str">
        <f>IF(shipments[[#This Row],[Order_Status]] = "Delivered","Yes","No")</f>
        <v>Yes</v>
      </c>
      <c r="K4270" t="str">
        <f>TEXT(shipments[[#This Row],[Shipdate]],"MMMM")</f>
        <v>April</v>
      </c>
      <c r="L4270">
        <f>YEAR(shipments[[#This Row],[Shipdate]])</f>
        <v>2023</v>
      </c>
    </row>
    <row r="4271" spans="1:12" x14ac:dyDescent="0.3">
      <c r="A4271" t="s">
        <v>4275</v>
      </c>
      <c r="B4271" t="s">
        <v>7947</v>
      </c>
      <c r="C4271" t="s">
        <v>7918</v>
      </c>
      <c r="D4271" t="s">
        <v>7934</v>
      </c>
      <c r="E4271" s="1">
        <v>45289</v>
      </c>
      <c r="F4271" s="6">
        <v>4857.75</v>
      </c>
      <c r="G4271">
        <v>203</v>
      </c>
      <c r="H4271" t="s">
        <v>3</v>
      </c>
      <c r="I4271">
        <f>IF(shipments[[#This Row],[Boxes]]&gt;0,shipments[[#This Row],[Amount]]/shipments[[#This Row],[Boxes]],"NA")</f>
        <v>23.929802955665025</v>
      </c>
      <c r="J4271" t="str">
        <f>IF(shipments[[#This Row],[Order_Status]] = "Delivered","Yes","No")</f>
        <v>Yes</v>
      </c>
      <c r="K4271" t="str">
        <f>TEXT(shipments[[#This Row],[Shipdate]],"MMMM")</f>
        <v>December</v>
      </c>
      <c r="L4271">
        <f>YEAR(shipments[[#This Row],[Shipdate]])</f>
        <v>2023</v>
      </c>
    </row>
    <row r="4272" spans="1:12" x14ac:dyDescent="0.3">
      <c r="A4272" t="s">
        <v>4276</v>
      </c>
      <c r="B4272" t="s">
        <v>7947</v>
      </c>
      <c r="C4272" t="s">
        <v>7918</v>
      </c>
      <c r="D4272" t="s">
        <v>7935</v>
      </c>
      <c r="E4272" s="1">
        <v>45197</v>
      </c>
      <c r="F4272" s="6">
        <v>4857.75</v>
      </c>
      <c r="G4272">
        <v>195</v>
      </c>
      <c r="H4272" t="s">
        <v>3</v>
      </c>
      <c r="I4272">
        <f>IF(shipments[[#This Row],[Boxes]]&gt;0,shipments[[#This Row],[Amount]]/shipments[[#This Row],[Boxes]],"NA")</f>
        <v>24.911538461538463</v>
      </c>
      <c r="J4272" t="str">
        <f>IF(shipments[[#This Row],[Order_Status]] = "Delivered","Yes","No")</f>
        <v>Yes</v>
      </c>
      <c r="K4272" t="str">
        <f>TEXT(shipments[[#This Row],[Shipdate]],"MMMM")</f>
        <v>September</v>
      </c>
      <c r="L4272">
        <f>YEAR(shipments[[#This Row],[Shipdate]])</f>
        <v>2023</v>
      </c>
    </row>
    <row r="4273" spans="1:12" x14ac:dyDescent="0.3">
      <c r="A4273" t="s">
        <v>4277</v>
      </c>
      <c r="B4273" t="s">
        <v>7947</v>
      </c>
      <c r="C4273" t="s">
        <v>7918</v>
      </c>
      <c r="D4273" t="s">
        <v>7939</v>
      </c>
      <c r="E4273" s="1">
        <v>45141</v>
      </c>
      <c r="F4273" s="6">
        <v>7368.75</v>
      </c>
      <c r="G4273">
        <v>295</v>
      </c>
      <c r="H4273" t="s">
        <v>3</v>
      </c>
      <c r="I4273">
        <f>IF(shipments[[#This Row],[Boxes]]&gt;0,shipments[[#This Row],[Amount]]/shipments[[#This Row],[Boxes]],"NA")</f>
        <v>24.978813559322035</v>
      </c>
      <c r="J4273" t="str">
        <f>IF(shipments[[#This Row],[Order_Status]] = "Delivered","Yes","No")</f>
        <v>Yes</v>
      </c>
      <c r="K4273" t="str">
        <f>TEXT(shipments[[#This Row],[Shipdate]],"MMMM")</f>
        <v>August</v>
      </c>
      <c r="L4273">
        <f>YEAR(shipments[[#This Row],[Shipdate]])</f>
        <v>2023</v>
      </c>
    </row>
    <row r="4274" spans="1:12" x14ac:dyDescent="0.3">
      <c r="A4274" t="s">
        <v>4278</v>
      </c>
      <c r="B4274" t="s">
        <v>7947</v>
      </c>
      <c r="C4274" t="s">
        <v>7918</v>
      </c>
      <c r="D4274" t="s">
        <v>7937</v>
      </c>
      <c r="E4274" s="1">
        <v>45278</v>
      </c>
      <c r="F4274" s="6">
        <v>4542.75</v>
      </c>
      <c r="G4274">
        <v>190</v>
      </c>
      <c r="H4274" t="s">
        <v>3</v>
      </c>
      <c r="I4274">
        <f>IF(shipments[[#This Row],[Boxes]]&gt;0,shipments[[#This Row],[Amount]]/shipments[[#This Row],[Boxes]],"NA")</f>
        <v>23.909210526315789</v>
      </c>
      <c r="J4274" t="str">
        <f>IF(shipments[[#This Row],[Order_Status]] = "Delivered","Yes","No")</f>
        <v>Yes</v>
      </c>
      <c r="K4274" t="str">
        <f>TEXT(shipments[[#This Row],[Shipdate]],"MMMM")</f>
        <v>December</v>
      </c>
      <c r="L4274">
        <f>YEAR(shipments[[#This Row],[Shipdate]])</f>
        <v>2023</v>
      </c>
    </row>
    <row r="4275" spans="1:12" x14ac:dyDescent="0.3">
      <c r="A4275" t="s">
        <v>4279</v>
      </c>
      <c r="B4275" t="s">
        <v>7947</v>
      </c>
      <c r="C4275" t="s">
        <v>7919</v>
      </c>
      <c r="D4275" t="s">
        <v>7939</v>
      </c>
      <c r="E4275" s="1">
        <v>44991</v>
      </c>
      <c r="F4275" s="6">
        <v>5213.25</v>
      </c>
      <c r="G4275">
        <v>237</v>
      </c>
      <c r="H4275" t="s">
        <v>3</v>
      </c>
      <c r="I4275">
        <f>IF(shipments[[#This Row],[Boxes]]&gt;0,shipments[[#This Row],[Amount]]/shipments[[#This Row],[Boxes]],"NA")</f>
        <v>21.996835443037973</v>
      </c>
      <c r="J4275" t="str">
        <f>IF(shipments[[#This Row],[Order_Status]] = "Delivered","Yes","No")</f>
        <v>Yes</v>
      </c>
      <c r="K4275" t="str">
        <f>TEXT(shipments[[#This Row],[Shipdate]],"MMMM")</f>
        <v>March</v>
      </c>
      <c r="L4275">
        <f>YEAR(shipments[[#This Row],[Shipdate]])</f>
        <v>2023</v>
      </c>
    </row>
    <row r="4276" spans="1:12" x14ac:dyDescent="0.3">
      <c r="A4276" t="s">
        <v>4280</v>
      </c>
      <c r="B4276" t="s">
        <v>7947</v>
      </c>
      <c r="C4276" t="s">
        <v>7919</v>
      </c>
      <c r="D4276" t="s">
        <v>7938</v>
      </c>
      <c r="E4276" s="1">
        <v>45322</v>
      </c>
      <c r="F4276" s="6">
        <v>594</v>
      </c>
      <c r="G4276">
        <v>27</v>
      </c>
      <c r="H4276" t="s">
        <v>3</v>
      </c>
      <c r="I4276">
        <f>IF(shipments[[#This Row],[Boxes]]&gt;0,shipments[[#This Row],[Amount]]/shipments[[#This Row],[Boxes]],"NA")</f>
        <v>22</v>
      </c>
      <c r="J4276" t="str">
        <f>IF(shipments[[#This Row],[Order_Status]] = "Delivered","Yes","No")</f>
        <v>Yes</v>
      </c>
      <c r="K4276" t="str">
        <f>TEXT(shipments[[#This Row],[Shipdate]],"MMMM")</f>
        <v>January</v>
      </c>
      <c r="L4276">
        <f>YEAR(shipments[[#This Row],[Shipdate]])</f>
        <v>2024</v>
      </c>
    </row>
    <row r="4277" spans="1:12" x14ac:dyDescent="0.3">
      <c r="A4277" t="s">
        <v>4281</v>
      </c>
      <c r="B4277" t="s">
        <v>7947</v>
      </c>
      <c r="C4277" t="s">
        <v>7919</v>
      </c>
      <c r="D4277" t="s">
        <v>7938</v>
      </c>
      <c r="E4277" s="1">
        <v>45047</v>
      </c>
      <c r="F4277" s="6">
        <v>8016.75</v>
      </c>
      <c r="G4277">
        <v>401</v>
      </c>
      <c r="H4277" t="s">
        <v>3</v>
      </c>
      <c r="I4277">
        <f>IF(shipments[[#This Row],[Boxes]]&gt;0,shipments[[#This Row],[Amount]]/shipments[[#This Row],[Boxes]],"NA")</f>
        <v>19.991895261845386</v>
      </c>
      <c r="J4277" t="str">
        <f>IF(shipments[[#This Row],[Order_Status]] = "Delivered","Yes","No")</f>
        <v>Yes</v>
      </c>
      <c r="K4277" t="str">
        <f>TEXT(shipments[[#This Row],[Shipdate]],"MMMM")</f>
        <v>May</v>
      </c>
      <c r="L4277">
        <f>YEAR(shipments[[#This Row],[Shipdate]])</f>
        <v>2023</v>
      </c>
    </row>
    <row r="4278" spans="1:12" x14ac:dyDescent="0.3">
      <c r="A4278" t="s">
        <v>4282</v>
      </c>
      <c r="B4278" t="s">
        <v>7947</v>
      </c>
      <c r="C4278" t="s">
        <v>7920</v>
      </c>
      <c r="D4278" t="s">
        <v>7934</v>
      </c>
      <c r="E4278" s="1">
        <v>45257</v>
      </c>
      <c r="F4278" s="6">
        <v>6610.5</v>
      </c>
      <c r="G4278">
        <v>315</v>
      </c>
      <c r="H4278" t="s">
        <v>3</v>
      </c>
      <c r="I4278">
        <f>IF(shipments[[#This Row],[Boxes]]&gt;0,shipments[[#This Row],[Amount]]/shipments[[#This Row],[Boxes]],"NA")</f>
        <v>20.985714285714284</v>
      </c>
      <c r="J4278" t="str">
        <f>IF(shipments[[#This Row],[Order_Status]] = "Delivered","Yes","No")</f>
        <v>Yes</v>
      </c>
      <c r="K4278" t="str">
        <f>TEXT(shipments[[#This Row],[Shipdate]],"MMMM")</f>
        <v>November</v>
      </c>
      <c r="L4278">
        <f>YEAR(shipments[[#This Row],[Shipdate]])</f>
        <v>2023</v>
      </c>
    </row>
    <row r="4279" spans="1:12" x14ac:dyDescent="0.3">
      <c r="A4279" t="s">
        <v>4283</v>
      </c>
      <c r="B4279" t="s">
        <v>7947</v>
      </c>
      <c r="C4279" t="s">
        <v>7921</v>
      </c>
      <c r="D4279" t="s">
        <v>7939</v>
      </c>
      <c r="E4279" s="1">
        <v>45057</v>
      </c>
      <c r="F4279" s="6">
        <v>4277.25</v>
      </c>
      <c r="G4279">
        <v>306</v>
      </c>
      <c r="H4279" t="s">
        <v>3</v>
      </c>
      <c r="I4279">
        <f>IF(shipments[[#This Row],[Boxes]]&gt;0,shipments[[#This Row],[Amount]]/shipments[[#This Row],[Boxes]],"NA")</f>
        <v>13.977941176470589</v>
      </c>
      <c r="J4279" t="str">
        <f>IF(shipments[[#This Row],[Order_Status]] = "Delivered","Yes","No")</f>
        <v>Yes</v>
      </c>
      <c r="K4279" t="str">
        <f>TEXT(shipments[[#This Row],[Shipdate]],"MMMM")</f>
        <v>May</v>
      </c>
      <c r="L4279">
        <f>YEAR(shipments[[#This Row],[Shipdate]])</f>
        <v>2023</v>
      </c>
    </row>
    <row r="4280" spans="1:12" x14ac:dyDescent="0.3">
      <c r="A4280" s="21" t="s">
        <v>4284</v>
      </c>
      <c r="B4280" s="21" t="s">
        <v>7947</v>
      </c>
      <c r="C4280" s="21" t="s">
        <v>7921</v>
      </c>
      <c r="D4280" s="21" t="s">
        <v>7935</v>
      </c>
      <c r="E4280" s="22">
        <v>45561</v>
      </c>
      <c r="F4280" s="23">
        <v>5193</v>
      </c>
      <c r="G4280" s="21">
        <v>371</v>
      </c>
      <c r="H4280" s="21" t="s">
        <v>16</v>
      </c>
      <c r="I4280" s="21">
        <f>IF(shipments[[#This Row],[Boxes]]&gt;0,shipments[[#This Row],[Amount]]/shipments[[#This Row],[Boxes]],"NA")</f>
        <v>13.997304582210242</v>
      </c>
      <c r="J4280" s="21" t="str">
        <f>IF(shipments[[#This Row],[Order_Status]] = "Delivered","Yes","No")</f>
        <v>No</v>
      </c>
      <c r="K4280" s="21" t="str">
        <f>TEXT(shipments[[#This Row],[Shipdate]],"MMMM")</f>
        <v>September</v>
      </c>
      <c r="L4280" s="21">
        <f>YEAR(shipments[[#This Row],[Shipdate]])</f>
        <v>2024</v>
      </c>
    </row>
    <row r="4281" spans="1:12" x14ac:dyDescent="0.3">
      <c r="A4281" t="s">
        <v>4285</v>
      </c>
      <c r="B4281" t="s">
        <v>7947</v>
      </c>
      <c r="C4281" t="s">
        <v>7921</v>
      </c>
      <c r="D4281" t="s">
        <v>7939</v>
      </c>
      <c r="E4281" s="1">
        <v>45314</v>
      </c>
      <c r="F4281" s="6">
        <v>11603.25</v>
      </c>
      <c r="G4281">
        <v>893</v>
      </c>
      <c r="H4281" t="s">
        <v>3</v>
      </c>
      <c r="I4281">
        <f>IF(shipments[[#This Row],[Boxes]]&gt;0,shipments[[#This Row],[Amount]]/shipments[[#This Row],[Boxes]],"NA")</f>
        <v>12.993561030235162</v>
      </c>
      <c r="J4281" t="str">
        <f>IF(shipments[[#This Row],[Order_Status]] = "Delivered","Yes","No")</f>
        <v>Yes</v>
      </c>
      <c r="K4281" t="str">
        <f>TEXT(shipments[[#This Row],[Shipdate]],"MMMM")</f>
        <v>January</v>
      </c>
      <c r="L4281">
        <f>YEAR(shipments[[#This Row],[Shipdate]])</f>
        <v>2024</v>
      </c>
    </row>
    <row r="4282" spans="1:12" x14ac:dyDescent="0.3">
      <c r="A4282" t="s">
        <v>4286</v>
      </c>
      <c r="B4282" t="s">
        <v>7947</v>
      </c>
      <c r="C4282" t="s">
        <v>7923</v>
      </c>
      <c r="D4282" t="s">
        <v>7935</v>
      </c>
      <c r="E4282" s="1">
        <v>45329</v>
      </c>
      <c r="F4282" s="6">
        <v>7578</v>
      </c>
      <c r="G4282">
        <v>542</v>
      </c>
      <c r="H4282" t="s">
        <v>3</v>
      </c>
      <c r="I4282">
        <f>IF(shipments[[#This Row],[Boxes]]&gt;0,shipments[[#This Row],[Amount]]/shipments[[#This Row],[Boxes]],"NA")</f>
        <v>13.981549815498155</v>
      </c>
      <c r="J4282" t="str">
        <f>IF(shipments[[#This Row],[Order_Status]] = "Delivered","Yes","No")</f>
        <v>Yes</v>
      </c>
      <c r="K4282" t="str">
        <f>TEXT(shipments[[#This Row],[Shipdate]],"MMMM")</f>
        <v>February</v>
      </c>
      <c r="L4282">
        <f>YEAR(shipments[[#This Row],[Shipdate]])</f>
        <v>2024</v>
      </c>
    </row>
    <row r="4283" spans="1:12" x14ac:dyDescent="0.3">
      <c r="A4283" t="s">
        <v>4287</v>
      </c>
      <c r="B4283" t="s">
        <v>7947</v>
      </c>
      <c r="C4283" t="s">
        <v>7923</v>
      </c>
      <c r="D4283" t="s">
        <v>7937</v>
      </c>
      <c r="E4283" s="1">
        <v>45246</v>
      </c>
      <c r="F4283" s="6">
        <v>5474.25</v>
      </c>
      <c r="G4283">
        <v>392</v>
      </c>
      <c r="H4283" t="s">
        <v>3</v>
      </c>
      <c r="I4283">
        <f>IF(shipments[[#This Row],[Boxes]]&gt;0,shipments[[#This Row],[Amount]]/shipments[[#This Row],[Boxes]],"NA")</f>
        <v>13.964923469387756</v>
      </c>
      <c r="J4283" t="str">
        <f>IF(shipments[[#This Row],[Order_Status]] = "Delivered","Yes","No")</f>
        <v>Yes</v>
      </c>
      <c r="K4283" t="str">
        <f>TEXT(shipments[[#This Row],[Shipdate]],"MMMM")</f>
        <v>November</v>
      </c>
      <c r="L4283">
        <f>YEAR(shipments[[#This Row],[Shipdate]])</f>
        <v>2023</v>
      </c>
    </row>
    <row r="4284" spans="1:12" x14ac:dyDescent="0.3">
      <c r="A4284" t="s">
        <v>4288</v>
      </c>
      <c r="B4284" t="s">
        <v>7947</v>
      </c>
      <c r="C4284" t="s">
        <v>7923</v>
      </c>
      <c r="D4284" t="s">
        <v>7939</v>
      </c>
      <c r="E4284" s="1">
        <v>45330</v>
      </c>
      <c r="F4284" s="6">
        <v>1242</v>
      </c>
      <c r="G4284">
        <v>78</v>
      </c>
      <c r="H4284" t="s">
        <v>3</v>
      </c>
      <c r="I4284">
        <f>IF(shipments[[#This Row],[Boxes]]&gt;0,shipments[[#This Row],[Amount]]/shipments[[#This Row],[Boxes]],"NA")</f>
        <v>15.923076923076923</v>
      </c>
      <c r="J4284" t="str">
        <f>IF(shipments[[#This Row],[Order_Status]] = "Delivered","Yes","No")</f>
        <v>Yes</v>
      </c>
      <c r="K4284" t="str">
        <f>TEXT(shipments[[#This Row],[Shipdate]],"MMMM")</f>
        <v>February</v>
      </c>
      <c r="L4284">
        <f>YEAR(shipments[[#This Row],[Shipdate]])</f>
        <v>2024</v>
      </c>
    </row>
    <row r="4285" spans="1:12" x14ac:dyDescent="0.3">
      <c r="A4285" t="s">
        <v>4289</v>
      </c>
      <c r="B4285" t="s">
        <v>7947</v>
      </c>
      <c r="C4285" t="s">
        <v>7923</v>
      </c>
      <c r="D4285" t="s">
        <v>7939</v>
      </c>
      <c r="E4285" s="1">
        <v>45471</v>
      </c>
      <c r="F4285" s="6">
        <v>645.75</v>
      </c>
      <c r="G4285">
        <v>47</v>
      </c>
      <c r="H4285" t="s">
        <v>3</v>
      </c>
      <c r="I4285">
        <f>IF(shipments[[#This Row],[Boxes]]&gt;0,shipments[[#This Row],[Amount]]/shipments[[#This Row],[Boxes]],"NA")</f>
        <v>13.73936170212766</v>
      </c>
      <c r="J4285" t="str">
        <f>IF(shipments[[#This Row],[Order_Status]] = "Delivered","Yes","No")</f>
        <v>Yes</v>
      </c>
      <c r="K4285" t="str">
        <f>TEXT(shipments[[#This Row],[Shipdate]],"MMMM")</f>
        <v>June</v>
      </c>
      <c r="L4285">
        <f>YEAR(shipments[[#This Row],[Shipdate]])</f>
        <v>2024</v>
      </c>
    </row>
    <row r="4286" spans="1:12" x14ac:dyDescent="0.3">
      <c r="A4286" t="s">
        <v>4290</v>
      </c>
      <c r="B4286" t="s">
        <v>7947</v>
      </c>
      <c r="C4286" t="s">
        <v>7924</v>
      </c>
      <c r="D4286" t="s">
        <v>7935</v>
      </c>
      <c r="E4286" s="1">
        <v>45110</v>
      </c>
      <c r="F4286" s="6">
        <v>3460.5</v>
      </c>
      <c r="G4286">
        <v>577</v>
      </c>
      <c r="H4286" t="s">
        <v>3</v>
      </c>
      <c r="I4286">
        <f>IF(shipments[[#This Row],[Boxes]]&gt;0,shipments[[#This Row],[Amount]]/shipments[[#This Row],[Boxes]],"NA")</f>
        <v>5.9974003466204504</v>
      </c>
      <c r="J4286" t="str">
        <f>IF(shipments[[#This Row],[Order_Status]] = "Delivered","Yes","No")</f>
        <v>Yes</v>
      </c>
      <c r="K4286" t="str">
        <f>TEXT(shipments[[#This Row],[Shipdate]],"MMMM")</f>
        <v>July</v>
      </c>
      <c r="L4286">
        <f>YEAR(shipments[[#This Row],[Shipdate]])</f>
        <v>2023</v>
      </c>
    </row>
    <row r="4287" spans="1:12" x14ac:dyDescent="0.3">
      <c r="A4287" t="s">
        <v>4291</v>
      </c>
      <c r="B4287" t="s">
        <v>7947</v>
      </c>
      <c r="C4287" t="s">
        <v>7924</v>
      </c>
      <c r="D4287" t="s">
        <v>7934</v>
      </c>
      <c r="E4287" s="1">
        <v>45272</v>
      </c>
      <c r="F4287" s="6">
        <v>12120.75</v>
      </c>
      <c r="G4287">
        <v>1347</v>
      </c>
      <c r="H4287" t="s">
        <v>3</v>
      </c>
      <c r="I4287">
        <f>IF(shipments[[#This Row],[Boxes]]&gt;0,shipments[[#This Row],[Amount]]/shipments[[#This Row],[Boxes]],"NA")</f>
        <v>8.9983296213808455</v>
      </c>
      <c r="J4287" t="str">
        <f>IF(shipments[[#This Row],[Order_Status]] = "Delivered","Yes","No")</f>
        <v>Yes</v>
      </c>
      <c r="K4287" t="str">
        <f>TEXT(shipments[[#This Row],[Shipdate]],"MMMM")</f>
        <v>December</v>
      </c>
      <c r="L4287">
        <f>YEAR(shipments[[#This Row],[Shipdate]])</f>
        <v>2023</v>
      </c>
    </row>
    <row r="4288" spans="1:12" x14ac:dyDescent="0.3">
      <c r="A4288" t="s">
        <v>4292</v>
      </c>
      <c r="B4288" t="s">
        <v>7947</v>
      </c>
      <c r="C4288" t="s">
        <v>7924</v>
      </c>
      <c r="D4288" t="s">
        <v>7939</v>
      </c>
      <c r="E4288" s="1">
        <v>45293</v>
      </c>
      <c r="F4288" s="6">
        <v>2855.25</v>
      </c>
      <c r="G4288">
        <v>318</v>
      </c>
      <c r="H4288" t="s">
        <v>3</v>
      </c>
      <c r="I4288">
        <f>IF(shipments[[#This Row],[Boxes]]&gt;0,shipments[[#This Row],[Amount]]/shipments[[#This Row],[Boxes]],"NA")</f>
        <v>8.9787735849056602</v>
      </c>
      <c r="J4288" t="str">
        <f>IF(shipments[[#This Row],[Order_Status]] = "Delivered","Yes","No")</f>
        <v>Yes</v>
      </c>
      <c r="K4288" t="str">
        <f>TEXT(shipments[[#This Row],[Shipdate]],"MMMM")</f>
        <v>January</v>
      </c>
      <c r="L4288">
        <f>YEAR(shipments[[#This Row],[Shipdate]])</f>
        <v>2024</v>
      </c>
    </row>
    <row r="4289" spans="1:12" x14ac:dyDescent="0.3">
      <c r="A4289" t="s">
        <v>4293</v>
      </c>
      <c r="B4289" t="s">
        <v>7947</v>
      </c>
      <c r="C4289" t="s">
        <v>7924</v>
      </c>
      <c r="D4289" t="s">
        <v>7935</v>
      </c>
      <c r="E4289" s="1">
        <v>45167</v>
      </c>
      <c r="F4289" s="6">
        <v>7330.5</v>
      </c>
      <c r="G4289">
        <v>734</v>
      </c>
      <c r="H4289" t="s">
        <v>3</v>
      </c>
      <c r="I4289">
        <f>IF(shipments[[#This Row],[Boxes]]&gt;0,shipments[[#This Row],[Amount]]/shipments[[#This Row],[Boxes]],"NA")</f>
        <v>9.9870572207084471</v>
      </c>
      <c r="J4289" t="str">
        <f>IF(shipments[[#This Row],[Order_Status]] = "Delivered","Yes","No")</f>
        <v>Yes</v>
      </c>
      <c r="K4289" t="str">
        <f>TEXT(shipments[[#This Row],[Shipdate]],"MMMM")</f>
        <v>August</v>
      </c>
      <c r="L4289">
        <f>YEAR(shipments[[#This Row],[Shipdate]])</f>
        <v>2023</v>
      </c>
    </row>
    <row r="4290" spans="1:12" x14ac:dyDescent="0.3">
      <c r="A4290" s="21" t="s">
        <v>4294</v>
      </c>
      <c r="B4290" s="21" t="s">
        <v>7947</v>
      </c>
      <c r="C4290" s="21" t="s">
        <v>7924</v>
      </c>
      <c r="D4290" s="21" t="s">
        <v>7935</v>
      </c>
      <c r="E4290" s="22">
        <v>45540</v>
      </c>
      <c r="F4290" s="23">
        <v>8588.25</v>
      </c>
      <c r="G4290" s="21">
        <v>1074</v>
      </c>
      <c r="H4290" s="21" t="s">
        <v>16</v>
      </c>
      <c r="I4290" s="21">
        <f>IF(shipments[[#This Row],[Boxes]]&gt;0,shipments[[#This Row],[Amount]]/shipments[[#This Row],[Boxes]],"NA")</f>
        <v>7.9965083798882679</v>
      </c>
      <c r="J4290" s="21" t="str">
        <f>IF(shipments[[#This Row],[Order_Status]] = "Delivered","Yes","No")</f>
        <v>No</v>
      </c>
      <c r="K4290" s="21" t="str">
        <f>TEXT(shipments[[#This Row],[Shipdate]],"MMMM")</f>
        <v>September</v>
      </c>
      <c r="L4290" s="21">
        <f>YEAR(shipments[[#This Row],[Shipdate]])</f>
        <v>2024</v>
      </c>
    </row>
    <row r="4291" spans="1:12" x14ac:dyDescent="0.3">
      <c r="A4291" t="s">
        <v>4295</v>
      </c>
      <c r="B4291" t="s">
        <v>7947</v>
      </c>
      <c r="C4291" t="s">
        <v>7925</v>
      </c>
      <c r="D4291" t="s">
        <v>7934</v>
      </c>
      <c r="E4291" s="1">
        <v>44946</v>
      </c>
      <c r="F4291" s="6">
        <v>3636</v>
      </c>
      <c r="G4291">
        <v>260</v>
      </c>
      <c r="H4291" t="s">
        <v>3</v>
      </c>
      <c r="I4291">
        <f>IF(shipments[[#This Row],[Boxes]]&gt;0,shipments[[#This Row],[Amount]]/shipments[[#This Row],[Boxes]],"NA")</f>
        <v>13.984615384615385</v>
      </c>
      <c r="J4291" t="str">
        <f>IF(shipments[[#This Row],[Order_Status]] = "Delivered","Yes","No")</f>
        <v>Yes</v>
      </c>
      <c r="K4291" t="str">
        <f>TEXT(shipments[[#This Row],[Shipdate]],"MMMM")</f>
        <v>January</v>
      </c>
      <c r="L4291">
        <f>YEAR(shipments[[#This Row],[Shipdate]])</f>
        <v>2023</v>
      </c>
    </row>
    <row r="4292" spans="1:12" x14ac:dyDescent="0.3">
      <c r="A4292" s="21" t="s">
        <v>4296</v>
      </c>
      <c r="B4292" s="21" t="s">
        <v>7947</v>
      </c>
      <c r="C4292" s="21" t="s">
        <v>7925</v>
      </c>
      <c r="D4292" s="21" t="s">
        <v>7938</v>
      </c>
      <c r="E4292" s="22">
        <v>45223</v>
      </c>
      <c r="F4292" s="23">
        <v>5514.75</v>
      </c>
      <c r="G4292" s="21">
        <v>345</v>
      </c>
      <c r="H4292" s="21" t="s">
        <v>25</v>
      </c>
      <c r="I4292" s="21">
        <f>IF(shipments[[#This Row],[Boxes]]&gt;0,shipments[[#This Row],[Amount]]/shipments[[#This Row],[Boxes]],"NA")</f>
        <v>15.984782608695653</v>
      </c>
      <c r="J4292" s="21" t="str">
        <f>IF(shipments[[#This Row],[Order_Status]] = "Delivered","Yes","No")</f>
        <v>No</v>
      </c>
      <c r="K4292" s="21" t="str">
        <f>TEXT(shipments[[#This Row],[Shipdate]],"MMMM")</f>
        <v>October</v>
      </c>
      <c r="L4292" s="21">
        <f>YEAR(shipments[[#This Row],[Shipdate]])</f>
        <v>2023</v>
      </c>
    </row>
    <row r="4293" spans="1:12" x14ac:dyDescent="0.3">
      <c r="A4293" t="s">
        <v>4297</v>
      </c>
      <c r="B4293" t="s">
        <v>7947</v>
      </c>
      <c r="C4293" t="s">
        <v>7925</v>
      </c>
      <c r="D4293" t="s">
        <v>7934</v>
      </c>
      <c r="E4293" s="1">
        <v>45210</v>
      </c>
      <c r="F4293" s="6">
        <v>4981.5</v>
      </c>
      <c r="G4293">
        <v>356</v>
      </c>
      <c r="H4293" t="s">
        <v>3</v>
      </c>
      <c r="I4293">
        <f>IF(shipments[[#This Row],[Boxes]]&gt;0,shipments[[#This Row],[Amount]]/shipments[[#This Row],[Boxes]],"NA")</f>
        <v>13.992977528089888</v>
      </c>
      <c r="J4293" t="str">
        <f>IF(shipments[[#This Row],[Order_Status]] = "Delivered","Yes","No")</f>
        <v>Yes</v>
      </c>
      <c r="K4293" t="str">
        <f>TEXT(shipments[[#This Row],[Shipdate]],"MMMM")</f>
        <v>October</v>
      </c>
      <c r="L4293">
        <f>YEAR(shipments[[#This Row],[Shipdate]])</f>
        <v>2023</v>
      </c>
    </row>
    <row r="4294" spans="1:12" x14ac:dyDescent="0.3">
      <c r="A4294" t="s">
        <v>4298</v>
      </c>
      <c r="B4294" t="s">
        <v>7947</v>
      </c>
      <c r="C4294" t="s">
        <v>7926</v>
      </c>
      <c r="D4294" t="s">
        <v>7938</v>
      </c>
      <c r="E4294" s="1">
        <v>45209</v>
      </c>
      <c r="F4294" s="6">
        <v>8030.25</v>
      </c>
      <c r="G4294">
        <v>447</v>
      </c>
      <c r="H4294" t="s">
        <v>3</v>
      </c>
      <c r="I4294">
        <f>IF(shipments[[#This Row],[Boxes]]&gt;0,shipments[[#This Row],[Amount]]/shipments[[#This Row],[Boxes]],"NA")</f>
        <v>17.964765100671141</v>
      </c>
      <c r="J4294" t="str">
        <f>IF(shipments[[#This Row],[Order_Status]] = "Delivered","Yes","No")</f>
        <v>Yes</v>
      </c>
      <c r="K4294" t="str">
        <f>TEXT(shipments[[#This Row],[Shipdate]],"MMMM")</f>
        <v>October</v>
      </c>
      <c r="L4294">
        <f>YEAR(shipments[[#This Row],[Shipdate]])</f>
        <v>2023</v>
      </c>
    </row>
    <row r="4295" spans="1:12" x14ac:dyDescent="0.3">
      <c r="A4295" t="s">
        <v>4299</v>
      </c>
      <c r="B4295" t="s">
        <v>7947</v>
      </c>
      <c r="C4295" t="s">
        <v>7926</v>
      </c>
      <c r="D4295" t="s">
        <v>7939</v>
      </c>
      <c r="E4295" s="1">
        <v>45124</v>
      </c>
      <c r="F4295" s="6">
        <v>1246.5</v>
      </c>
      <c r="G4295">
        <v>63</v>
      </c>
      <c r="H4295" t="s">
        <v>3</v>
      </c>
      <c r="I4295">
        <f>IF(shipments[[#This Row],[Boxes]]&gt;0,shipments[[#This Row],[Amount]]/shipments[[#This Row],[Boxes]],"NA")</f>
        <v>19.785714285714285</v>
      </c>
      <c r="J4295" t="str">
        <f>IF(shipments[[#This Row],[Order_Status]] = "Delivered","Yes","No")</f>
        <v>Yes</v>
      </c>
      <c r="K4295" t="str">
        <f>TEXT(shipments[[#This Row],[Shipdate]],"MMMM")</f>
        <v>July</v>
      </c>
      <c r="L4295">
        <f>YEAR(shipments[[#This Row],[Shipdate]])</f>
        <v>2023</v>
      </c>
    </row>
    <row r="4296" spans="1:12" x14ac:dyDescent="0.3">
      <c r="A4296" s="21" t="s">
        <v>4300</v>
      </c>
      <c r="B4296" s="21" t="s">
        <v>7947</v>
      </c>
      <c r="C4296" s="21" t="s">
        <v>7927</v>
      </c>
      <c r="D4296" s="21" t="s">
        <v>7939</v>
      </c>
      <c r="E4296" s="22">
        <v>45565</v>
      </c>
      <c r="F4296" s="23">
        <v>13225.5</v>
      </c>
      <c r="G4296" s="21">
        <v>882</v>
      </c>
      <c r="H4296" s="21" t="s">
        <v>16</v>
      </c>
      <c r="I4296" s="21">
        <f>IF(shipments[[#This Row],[Boxes]]&gt;0,shipments[[#This Row],[Amount]]/shipments[[#This Row],[Boxes]],"NA")</f>
        <v>14.994897959183673</v>
      </c>
      <c r="J4296" s="21" t="str">
        <f>IF(shipments[[#This Row],[Order_Status]] = "Delivered","Yes","No")</f>
        <v>No</v>
      </c>
      <c r="K4296" s="21" t="str">
        <f>TEXT(shipments[[#This Row],[Shipdate]],"MMMM")</f>
        <v>September</v>
      </c>
      <c r="L4296" s="21">
        <f>YEAR(shipments[[#This Row],[Shipdate]])</f>
        <v>2024</v>
      </c>
    </row>
    <row r="4297" spans="1:12" x14ac:dyDescent="0.3">
      <c r="A4297" t="s">
        <v>4301</v>
      </c>
      <c r="B4297" t="s">
        <v>7947</v>
      </c>
      <c r="C4297" t="s">
        <v>7927</v>
      </c>
      <c r="D4297" t="s">
        <v>7938</v>
      </c>
      <c r="E4297" s="1">
        <v>45329</v>
      </c>
      <c r="F4297" s="6">
        <v>10028.25</v>
      </c>
      <c r="G4297">
        <v>590</v>
      </c>
      <c r="H4297" t="s">
        <v>3</v>
      </c>
      <c r="I4297">
        <f>IF(shipments[[#This Row],[Boxes]]&gt;0,shipments[[#This Row],[Amount]]/shipments[[#This Row],[Boxes]],"NA")</f>
        <v>16.997033898305084</v>
      </c>
      <c r="J4297" t="str">
        <f>IF(shipments[[#This Row],[Order_Status]] = "Delivered","Yes","No")</f>
        <v>Yes</v>
      </c>
      <c r="K4297" t="str">
        <f>TEXT(shipments[[#This Row],[Shipdate]],"MMMM")</f>
        <v>February</v>
      </c>
      <c r="L4297">
        <f>YEAR(shipments[[#This Row],[Shipdate]])</f>
        <v>2024</v>
      </c>
    </row>
    <row r="4298" spans="1:12" x14ac:dyDescent="0.3">
      <c r="A4298" t="s">
        <v>4302</v>
      </c>
      <c r="B4298" t="s">
        <v>7947</v>
      </c>
      <c r="C4298" t="s">
        <v>7928</v>
      </c>
      <c r="D4298" t="s">
        <v>7934</v>
      </c>
      <c r="E4298" s="1">
        <v>45446</v>
      </c>
      <c r="F4298" s="6">
        <v>4752</v>
      </c>
      <c r="G4298">
        <v>594</v>
      </c>
      <c r="H4298" t="s">
        <v>3</v>
      </c>
      <c r="I4298">
        <f>IF(shipments[[#This Row],[Boxes]]&gt;0,shipments[[#This Row],[Amount]]/shipments[[#This Row],[Boxes]],"NA")</f>
        <v>8</v>
      </c>
      <c r="J4298" t="str">
        <f>IF(shipments[[#This Row],[Order_Status]] = "Delivered","Yes","No")</f>
        <v>Yes</v>
      </c>
      <c r="K4298" t="str">
        <f>TEXT(shipments[[#This Row],[Shipdate]],"MMMM")</f>
        <v>June</v>
      </c>
      <c r="L4298">
        <f>YEAR(shipments[[#This Row],[Shipdate]])</f>
        <v>2024</v>
      </c>
    </row>
    <row r="4299" spans="1:12" x14ac:dyDescent="0.3">
      <c r="A4299" t="s">
        <v>4303</v>
      </c>
      <c r="B4299" t="s">
        <v>7947</v>
      </c>
      <c r="C4299" t="s">
        <v>7928</v>
      </c>
      <c r="D4299" t="s">
        <v>7934</v>
      </c>
      <c r="E4299" s="1">
        <v>45324</v>
      </c>
      <c r="F4299" s="6">
        <v>63</v>
      </c>
      <c r="G4299">
        <v>7</v>
      </c>
      <c r="H4299" t="s">
        <v>3</v>
      </c>
      <c r="I4299">
        <f>IF(shipments[[#This Row],[Boxes]]&gt;0,shipments[[#This Row],[Amount]]/shipments[[#This Row],[Boxes]],"NA")</f>
        <v>9</v>
      </c>
      <c r="J4299" t="str">
        <f>IF(shipments[[#This Row],[Order_Status]] = "Delivered","Yes","No")</f>
        <v>Yes</v>
      </c>
      <c r="K4299" t="str">
        <f>TEXT(shipments[[#This Row],[Shipdate]],"MMMM")</f>
        <v>February</v>
      </c>
      <c r="L4299">
        <f>YEAR(shipments[[#This Row],[Shipdate]])</f>
        <v>2024</v>
      </c>
    </row>
    <row r="4300" spans="1:12" x14ac:dyDescent="0.3">
      <c r="A4300" s="21" t="s">
        <v>4304</v>
      </c>
      <c r="B4300" s="21" t="s">
        <v>7947</v>
      </c>
      <c r="C4300" s="21" t="s">
        <v>7928</v>
      </c>
      <c r="D4300" s="21" t="s">
        <v>7935</v>
      </c>
      <c r="E4300" s="22">
        <v>45253</v>
      </c>
      <c r="F4300" s="23">
        <v>1523.25</v>
      </c>
      <c r="G4300" s="21">
        <v>170</v>
      </c>
      <c r="H4300" s="21" t="s">
        <v>25</v>
      </c>
      <c r="I4300" s="21">
        <f>IF(shipments[[#This Row],[Boxes]]&gt;0,shipments[[#This Row],[Amount]]/shipments[[#This Row],[Boxes]],"NA")</f>
        <v>8.9602941176470594</v>
      </c>
      <c r="J4300" s="21" t="str">
        <f>IF(shipments[[#This Row],[Order_Status]] = "Delivered","Yes","No")</f>
        <v>No</v>
      </c>
      <c r="K4300" s="21" t="str">
        <f>TEXT(shipments[[#This Row],[Shipdate]],"MMMM")</f>
        <v>November</v>
      </c>
      <c r="L4300" s="21">
        <f>YEAR(shipments[[#This Row],[Shipdate]])</f>
        <v>2023</v>
      </c>
    </row>
    <row r="4301" spans="1:12" x14ac:dyDescent="0.3">
      <c r="A4301" t="s">
        <v>4305</v>
      </c>
      <c r="B4301" t="s">
        <v>7947</v>
      </c>
      <c r="C4301" t="s">
        <v>7929</v>
      </c>
      <c r="D4301" t="s">
        <v>7934</v>
      </c>
      <c r="E4301" s="1">
        <v>45440</v>
      </c>
      <c r="F4301" s="6">
        <v>15347.25</v>
      </c>
      <c r="G4301">
        <v>1535</v>
      </c>
      <c r="H4301" t="s">
        <v>3</v>
      </c>
      <c r="I4301">
        <f>IF(shipments[[#This Row],[Boxes]]&gt;0,shipments[[#This Row],[Amount]]/shipments[[#This Row],[Boxes]],"NA")</f>
        <v>9.9982084690553741</v>
      </c>
      <c r="J4301" t="str">
        <f>IF(shipments[[#This Row],[Order_Status]] = "Delivered","Yes","No")</f>
        <v>Yes</v>
      </c>
      <c r="K4301" t="str">
        <f>TEXT(shipments[[#This Row],[Shipdate]],"MMMM")</f>
        <v>May</v>
      </c>
      <c r="L4301">
        <f>YEAR(shipments[[#This Row],[Shipdate]])</f>
        <v>2024</v>
      </c>
    </row>
    <row r="4302" spans="1:12" x14ac:dyDescent="0.3">
      <c r="A4302" t="s">
        <v>4306</v>
      </c>
      <c r="B4302" t="s">
        <v>7947</v>
      </c>
      <c r="C4302" t="s">
        <v>7929</v>
      </c>
      <c r="D4302" t="s">
        <v>7936</v>
      </c>
      <c r="E4302" s="1">
        <v>45439</v>
      </c>
      <c r="F4302" s="6">
        <v>4891.5</v>
      </c>
      <c r="G4302">
        <v>612</v>
      </c>
      <c r="H4302" t="s">
        <v>3</v>
      </c>
      <c r="I4302">
        <f>IF(shipments[[#This Row],[Boxes]]&gt;0,shipments[[#This Row],[Amount]]/shipments[[#This Row],[Boxes]],"NA")</f>
        <v>7.992647058823529</v>
      </c>
      <c r="J4302" t="str">
        <f>IF(shipments[[#This Row],[Order_Status]] = "Delivered","Yes","No")</f>
        <v>Yes</v>
      </c>
      <c r="K4302" t="str">
        <f>TEXT(shipments[[#This Row],[Shipdate]],"MMMM")</f>
        <v>May</v>
      </c>
      <c r="L4302">
        <f>YEAR(shipments[[#This Row],[Shipdate]])</f>
        <v>2024</v>
      </c>
    </row>
    <row r="4303" spans="1:12" x14ac:dyDescent="0.3">
      <c r="A4303" t="s">
        <v>4307</v>
      </c>
      <c r="B4303" t="s">
        <v>7947</v>
      </c>
      <c r="C4303" t="s">
        <v>7930</v>
      </c>
      <c r="D4303" t="s">
        <v>7936</v>
      </c>
      <c r="E4303" s="1">
        <v>45058</v>
      </c>
      <c r="F4303" s="6">
        <v>3388.5</v>
      </c>
      <c r="G4303">
        <v>122</v>
      </c>
      <c r="H4303" t="s">
        <v>3</v>
      </c>
      <c r="I4303">
        <f>IF(shipments[[#This Row],[Boxes]]&gt;0,shipments[[#This Row],[Amount]]/shipments[[#This Row],[Boxes]],"NA")</f>
        <v>27.774590163934427</v>
      </c>
      <c r="J4303" t="str">
        <f>IF(shipments[[#This Row],[Order_Status]] = "Delivered","Yes","No")</f>
        <v>Yes</v>
      </c>
      <c r="K4303" t="str">
        <f>TEXT(shipments[[#This Row],[Shipdate]],"MMMM")</f>
        <v>May</v>
      </c>
      <c r="L4303">
        <f>YEAR(shipments[[#This Row],[Shipdate]])</f>
        <v>2023</v>
      </c>
    </row>
    <row r="4304" spans="1:12" x14ac:dyDescent="0.3">
      <c r="A4304" t="s">
        <v>4308</v>
      </c>
      <c r="B4304" t="s">
        <v>7947</v>
      </c>
      <c r="C4304" t="s">
        <v>7931</v>
      </c>
      <c r="D4304" t="s">
        <v>7938</v>
      </c>
      <c r="E4304" s="1">
        <v>45448</v>
      </c>
      <c r="F4304" s="6">
        <v>2670.75</v>
      </c>
      <c r="G4304">
        <v>243</v>
      </c>
      <c r="H4304" t="s">
        <v>3</v>
      </c>
      <c r="I4304">
        <f>IF(shipments[[#This Row],[Boxes]]&gt;0,shipments[[#This Row],[Amount]]/shipments[[#This Row],[Boxes]],"NA")</f>
        <v>10.99074074074074</v>
      </c>
      <c r="J4304" t="str">
        <f>IF(shipments[[#This Row],[Order_Status]] = "Delivered","Yes","No")</f>
        <v>Yes</v>
      </c>
      <c r="K4304" t="str">
        <f>TEXT(shipments[[#This Row],[Shipdate]],"MMMM")</f>
        <v>June</v>
      </c>
      <c r="L4304">
        <f>YEAR(shipments[[#This Row],[Shipdate]])</f>
        <v>2024</v>
      </c>
    </row>
    <row r="4305" spans="1:12" x14ac:dyDescent="0.3">
      <c r="A4305" t="s">
        <v>4309</v>
      </c>
      <c r="B4305" t="s">
        <v>7947</v>
      </c>
      <c r="C4305" t="s">
        <v>7931</v>
      </c>
      <c r="D4305" t="s">
        <v>7939</v>
      </c>
      <c r="E4305" s="1">
        <v>45435</v>
      </c>
      <c r="F4305" s="6">
        <v>2216.25</v>
      </c>
      <c r="G4305">
        <v>202</v>
      </c>
      <c r="H4305" t="s">
        <v>3</v>
      </c>
      <c r="I4305">
        <f>IF(shipments[[#This Row],[Boxes]]&gt;0,shipments[[#This Row],[Amount]]/shipments[[#This Row],[Boxes]],"NA")</f>
        <v>10.971534653465346</v>
      </c>
      <c r="J4305" t="str">
        <f>IF(shipments[[#This Row],[Order_Status]] = "Delivered","Yes","No")</f>
        <v>Yes</v>
      </c>
      <c r="K4305" t="str">
        <f>TEXT(shipments[[#This Row],[Shipdate]],"MMMM")</f>
        <v>May</v>
      </c>
      <c r="L4305">
        <f>YEAR(shipments[[#This Row],[Shipdate]])</f>
        <v>2024</v>
      </c>
    </row>
    <row r="4306" spans="1:12" x14ac:dyDescent="0.3">
      <c r="A4306" t="s">
        <v>4310</v>
      </c>
      <c r="B4306" t="s">
        <v>7947</v>
      </c>
      <c r="C4306" t="s">
        <v>7931</v>
      </c>
      <c r="D4306" t="s">
        <v>7938</v>
      </c>
      <c r="E4306" s="1">
        <v>45225</v>
      </c>
      <c r="F4306" s="6">
        <v>3831.75</v>
      </c>
      <c r="G4306">
        <v>320</v>
      </c>
      <c r="H4306" t="s">
        <v>3</v>
      </c>
      <c r="I4306">
        <f>IF(shipments[[#This Row],[Boxes]]&gt;0,shipments[[#This Row],[Amount]]/shipments[[#This Row],[Boxes]],"NA")</f>
        <v>11.97421875</v>
      </c>
      <c r="J4306" t="str">
        <f>IF(shipments[[#This Row],[Order_Status]] = "Delivered","Yes","No")</f>
        <v>Yes</v>
      </c>
      <c r="K4306" t="str">
        <f>TEXT(shipments[[#This Row],[Shipdate]],"MMMM")</f>
        <v>October</v>
      </c>
      <c r="L4306">
        <f>YEAR(shipments[[#This Row],[Shipdate]])</f>
        <v>2023</v>
      </c>
    </row>
    <row r="4307" spans="1:12" x14ac:dyDescent="0.3">
      <c r="A4307" t="s">
        <v>4311</v>
      </c>
      <c r="B4307" t="s">
        <v>7947</v>
      </c>
      <c r="C4307" t="s">
        <v>7932</v>
      </c>
      <c r="D4307" t="s">
        <v>7935</v>
      </c>
      <c r="E4307" s="1">
        <v>45279</v>
      </c>
      <c r="F4307" s="6">
        <v>2484</v>
      </c>
      <c r="G4307">
        <v>249</v>
      </c>
      <c r="H4307" t="s">
        <v>3</v>
      </c>
      <c r="I4307">
        <f>IF(shipments[[#This Row],[Boxes]]&gt;0,shipments[[#This Row],[Amount]]/shipments[[#This Row],[Boxes]],"NA")</f>
        <v>9.975903614457831</v>
      </c>
      <c r="J4307" t="str">
        <f>IF(shipments[[#This Row],[Order_Status]] = "Delivered","Yes","No")</f>
        <v>Yes</v>
      </c>
      <c r="K4307" t="str">
        <f>TEXT(shipments[[#This Row],[Shipdate]],"MMMM")</f>
        <v>December</v>
      </c>
      <c r="L4307">
        <f>YEAR(shipments[[#This Row],[Shipdate]])</f>
        <v>2023</v>
      </c>
    </row>
    <row r="4308" spans="1:12" x14ac:dyDescent="0.3">
      <c r="A4308" t="s">
        <v>4312</v>
      </c>
      <c r="B4308" t="s">
        <v>7947</v>
      </c>
      <c r="C4308" t="s">
        <v>7932</v>
      </c>
      <c r="D4308" t="s">
        <v>7937</v>
      </c>
      <c r="E4308" s="1">
        <v>45090</v>
      </c>
      <c r="F4308" s="6">
        <v>3872.25</v>
      </c>
      <c r="G4308">
        <v>353</v>
      </c>
      <c r="H4308" t="s">
        <v>3</v>
      </c>
      <c r="I4308">
        <f>IF(shipments[[#This Row],[Boxes]]&gt;0,shipments[[#This Row],[Amount]]/shipments[[#This Row],[Boxes]],"NA")</f>
        <v>10.969546742209632</v>
      </c>
      <c r="J4308" t="str">
        <f>IF(shipments[[#This Row],[Order_Status]] = "Delivered","Yes","No")</f>
        <v>Yes</v>
      </c>
      <c r="K4308" t="str">
        <f>TEXT(shipments[[#This Row],[Shipdate]],"MMMM")</f>
        <v>June</v>
      </c>
      <c r="L4308">
        <f>YEAR(shipments[[#This Row],[Shipdate]])</f>
        <v>2023</v>
      </c>
    </row>
    <row r="4309" spans="1:12" x14ac:dyDescent="0.3">
      <c r="A4309" t="s">
        <v>4313</v>
      </c>
      <c r="B4309" t="s">
        <v>7947</v>
      </c>
      <c r="C4309" t="s">
        <v>7933</v>
      </c>
      <c r="D4309" t="s">
        <v>7934</v>
      </c>
      <c r="E4309" s="1">
        <v>45299</v>
      </c>
      <c r="F4309" s="6">
        <v>4875.75</v>
      </c>
      <c r="G4309">
        <v>222</v>
      </c>
      <c r="H4309" t="s">
        <v>3</v>
      </c>
      <c r="I4309">
        <f>IF(shipments[[#This Row],[Boxes]]&gt;0,shipments[[#This Row],[Amount]]/shipments[[#This Row],[Boxes]],"NA")</f>
        <v>21.962837837837839</v>
      </c>
      <c r="J4309" t="str">
        <f>IF(shipments[[#This Row],[Order_Status]] = "Delivered","Yes","No")</f>
        <v>Yes</v>
      </c>
      <c r="K4309" t="str">
        <f>TEXT(shipments[[#This Row],[Shipdate]],"MMMM")</f>
        <v>January</v>
      </c>
      <c r="L4309">
        <f>YEAR(shipments[[#This Row],[Shipdate]])</f>
        <v>2024</v>
      </c>
    </row>
    <row r="4310" spans="1:12" x14ac:dyDescent="0.3">
      <c r="A4310" t="s">
        <v>4314</v>
      </c>
      <c r="B4310" t="s">
        <v>7947</v>
      </c>
      <c r="C4310" t="s">
        <v>7933</v>
      </c>
      <c r="D4310" t="s">
        <v>7938</v>
      </c>
      <c r="E4310" s="1">
        <v>45075</v>
      </c>
      <c r="F4310" s="6">
        <v>6275.25</v>
      </c>
      <c r="G4310">
        <v>314</v>
      </c>
      <c r="H4310" t="s">
        <v>3</v>
      </c>
      <c r="I4310">
        <f>IF(shipments[[#This Row],[Boxes]]&gt;0,shipments[[#This Row],[Amount]]/shipments[[#This Row],[Boxes]],"NA")</f>
        <v>19.984872611464969</v>
      </c>
      <c r="J4310" t="str">
        <f>IF(shipments[[#This Row],[Order_Status]] = "Delivered","Yes","No")</f>
        <v>Yes</v>
      </c>
      <c r="K4310" t="str">
        <f>TEXT(shipments[[#This Row],[Shipdate]],"MMMM")</f>
        <v>May</v>
      </c>
      <c r="L4310">
        <f>YEAR(shipments[[#This Row],[Shipdate]])</f>
        <v>2023</v>
      </c>
    </row>
    <row r="4311" spans="1:12" x14ac:dyDescent="0.3">
      <c r="A4311" t="s">
        <v>4315</v>
      </c>
      <c r="B4311" t="s">
        <v>7947</v>
      </c>
      <c r="C4311" t="s">
        <v>7933</v>
      </c>
      <c r="D4311" t="s">
        <v>7939</v>
      </c>
      <c r="E4311" s="1">
        <v>45005</v>
      </c>
      <c r="F4311" s="6">
        <v>5233.5</v>
      </c>
      <c r="G4311">
        <v>276</v>
      </c>
      <c r="H4311" t="s">
        <v>3</v>
      </c>
      <c r="I4311">
        <f>IF(shipments[[#This Row],[Boxes]]&gt;0,shipments[[#This Row],[Amount]]/shipments[[#This Row],[Boxes]],"NA")</f>
        <v>18.961956521739129</v>
      </c>
      <c r="J4311" t="str">
        <f>IF(shipments[[#This Row],[Order_Status]] = "Delivered","Yes","No")</f>
        <v>Yes</v>
      </c>
      <c r="K4311" t="str">
        <f>TEXT(shipments[[#This Row],[Shipdate]],"MMMM")</f>
        <v>March</v>
      </c>
      <c r="L4311">
        <f>YEAR(shipments[[#This Row],[Shipdate]])</f>
        <v>2023</v>
      </c>
    </row>
    <row r="4312" spans="1:12" x14ac:dyDescent="0.3">
      <c r="A4312" s="21" t="s">
        <v>4316</v>
      </c>
      <c r="B4312" s="21" t="s">
        <v>7953</v>
      </c>
      <c r="C4312" s="21" t="s">
        <v>7912</v>
      </c>
      <c r="D4312" s="21" t="s">
        <v>7936</v>
      </c>
      <c r="E4312" s="22">
        <v>45544</v>
      </c>
      <c r="F4312" s="23">
        <v>2835</v>
      </c>
      <c r="G4312" s="21">
        <v>178</v>
      </c>
      <c r="H4312" s="21" t="s">
        <v>16</v>
      </c>
      <c r="I4312" s="21">
        <f>IF(shipments[[#This Row],[Boxes]]&gt;0,shipments[[#This Row],[Amount]]/shipments[[#This Row],[Boxes]],"NA")</f>
        <v>15.926966292134832</v>
      </c>
      <c r="J4312" s="21" t="str">
        <f>IF(shipments[[#This Row],[Order_Status]] = "Delivered","Yes","No")</f>
        <v>No</v>
      </c>
      <c r="K4312" s="21" t="str">
        <f>TEXT(shipments[[#This Row],[Shipdate]],"MMMM")</f>
        <v>September</v>
      </c>
      <c r="L4312" s="21">
        <f>YEAR(shipments[[#This Row],[Shipdate]])</f>
        <v>2024</v>
      </c>
    </row>
    <row r="4313" spans="1:12" x14ac:dyDescent="0.3">
      <c r="A4313" s="21" t="s">
        <v>4317</v>
      </c>
      <c r="B4313" s="21" t="s">
        <v>7953</v>
      </c>
      <c r="C4313" s="21" t="s">
        <v>7912</v>
      </c>
      <c r="D4313" s="21" t="s">
        <v>7938</v>
      </c>
      <c r="E4313" s="22">
        <v>45553</v>
      </c>
      <c r="F4313" s="23">
        <v>164.25</v>
      </c>
      <c r="G4313" s="21">
        <v>12</v>
      </c>
      <c r="H4313" s="21" t="s">
        <v>16</v>
      </c>
      <c r="I4313" s="21">
        <f>IF(shipments[[#This Row],[Boxes]]&gt;0,shipments[[#This Row],[Amount]]/shipments[[#This Row],[Boxes]],"NA")</f>
        <v>13.6875</v>
      </c>
      <c r="J4313" s="21" t="str">
        <f>IF(shipments[[#This Row],[Order_Status]] = "Delivered","Yes","No")</f>
        <v>No</v>
      </c>
      <c r="K4313" s="21" t="str">
        <f>TEXT(shipments[[#This Row],[Shipdate]],"MMMM")</f>
        <v>September</v>
      </c>
      <c r="L4313" s="21">
        <f>YEAR(shipments[[#This Row],[Shipdate]])</f>
        <v>2024</v>
      </c>
    </row>
    <row r="4314" spans="1:12" x14ac:dyDescent="0.3">
      <c r="A4314" t="s">
        <v>4318</v>
      </c>
      <c r="B4314" t="s">
        <v>7953</v>
      </c>
      <c r="C4314" t="s">
        <v>7912</v>
      </c>
      <c r="D4314" t="s">
        <v>7939</v>
      </c>
      <c r="E4314" s="1">
        <v>44960</v>
      </c>
      <c r="F4314" s="6">
        <v>4700.25</v>
      </c>
      <c r="G4314">
        <v>362</v>
      </c>
      <c r="H4314" t="s">
        <v>3</v>
      </c>
      <c r="I4314">
        <f>IF(shipments[[#This Row],[Boxes]]&gt;0,shipments[[#This Row],[Amount]]/shipments[[#This Row],[Boxes]],"NA")</f>
        <v>12.984116022099448</v>
      </c>
      <c r="J4314" t="str">
        <f>IF(shipments[[#This Row],[Order_Status]] = "Delivered","Yes","No")</f>
        <v>Yes</v>
      </c>
      <c r="K4314" t="str">
        <f>TEXT(shipments[[#This Row],[Shipdate]],"MMMM")</f>
        <v>February</v>
      </c>
      <c r="L4314">
        <f>YEAR(shipments[[#This Row],[Shipdate]])</f>
        <v>2023</v>
      </c>
    </row>
    <row r="4315" spans="1:12" x14ac:dyDescent="0.3">
      <c r="A4315" t="s">
        <v>4319</v>
      </c>
      <c r="B4315" t="s">
        <v>7953</v>
      </c>
      <c r="C4315" t="s">
        <v>7912</v>
      </c>
      <c r="D4315" t="s">
        <v>7938</v>
      </c>
      <c r="E4315" s="1">
        <v>45282</v>
      </c>
      <c r="F4315" s="6">
        <v>8120.25</v>
      </c>
      <c r="G4315">
        <v>542</v>
      </c>
      <c r="H4315" t="s">
        <v>3</v>
      </c>
      <c r="I4315">
        <f>IF(shipments[[#This Row],[Boxes]]&gt;0,shipments[[#This Row],[Amount]]/shipments[[#This Row],[Boxes]],"NA")</f>
        <v>14.982011070110701</v>
      </c>
      <c r="J4315" t="str">
        <f>IF(shipments[[#This Row],[Order_Status]] = "Delivered","Yes","No")</f>
        <v>Yes</v>
      </c>
      <c r="K4315" t="str">
        <f>TEXT(shipments[[#This Row],[Shipdate]],"MMMM")</f>
        <v>December</v>
      </c>
      <c r="L4315">
        <f>YEAR(shipments[[#This Row],[Shipdate]])</f>
        <v>2023</v>
      </c>
    </row>
    <row r="4316" spans="1:12" x14ac:dyDescent="0.3">
      <c r="A4316" t="s">
        <v>4320</v>
      </c>
      <c r="B4316" t="s">
        <v>7953</v>
      </c>
      <c r="C4316" t="s">
        <v>7912</v>
      </c>
      <c r="D4316" t="s">
        <v>7939</v>
      </c>
      <c r="E4316" s="1">
        <v>44960</v>
      </c>
      <c r="F4316" s="6">
        <v>5937.75</v>
      </c>
      <c r="G4316">
        <v>495</v>
      </c>
      <c r="H4316" t="s">
        <v>3</v>
      </c>
      <c r="I4316">
        <f>IF(shipments[[#This Row],[Boxes]]&gt;0,shipments[[#This Row],[Amount]]/shipments[[#This Row],[Boxes]],"NA")</f>
        <v>11.995454545454546</v>
      </c>
      <c r="J4316" t="str">
        <f>IF(shipments[[#This Row],[Order_Status]] = "Delivered","Yes","No")</f>
        <v>Yes</v>
      </c>
      <c r="K4316" t="str">
        <f>TEXT(shipments[[#This Row],[Shipdate]],"MMMM")</f>
        <v>February</v>
      </c>
      <c r="L4316">
        <f>YEAR(shipments[[#This Row],[Shipdate]])</f>
        <v>2023</v>
      </c>
    </row>
    <row r="4317" spans="1:12" x14ac:dyDescent="0.3">
      <c r="A4317" t="s">
        <v>4321</v>
      </c>
      <c r="B4317" t="s">
        <v>7953</v>
      </c>
      <c r="C4317" t="s">
        <v>7914</v>
      </c>
      <c r="D4317" t="s">
        <v>7934</v>
      </c>
      <c r="E4317" s="1">
        <v>44945</v>
      </c>
      <c r="F4317" s="6">
        <v>5845.5</v>
      </c>
      <c r="G4317">
        <v>585</v>
      </c>
      <c r="H4317" t="s">
        <v>3</v>
      </c>
      <c r="I4317">
        <f>IF(shipments[[#This Row],[Boxes]]&gt;0,shipments[[#This Row],[Amount]]/shipments[[#This Row],[Boxes]],"NA")</f>
        <v>9.9923076923076923</v>
      </c>
      <c r="J4317" t="str">
        <f>IF(shipments[[#This Row],[Order_Status]] = "Delivered","Yes","No")</f>
        <v>Yes</v>
      </c>
      <c r="K4317" t="str">
        <f>TEXT(shipments[[#This Row],[Shipdate]],"MMMM")</f>
        <v>January</v>
      </c>
      <c r="L4317">
        <f>YEAR(shipments[[#This Row],[Shipdate]])</f>
        <v>2023</v>
      </c>
    </row>
    <row r="4318" spans="1:12" x14ac:dyDescent="0.3">
      <c r="A4318" t="s">
        <v>4322</v>
      </c>
      <c r="B4318" t="s">
        <v>7953</v>
      </c>
      <c r="C4318" t="s">
        <v>7914</v>
      </c>
      <c r="D4318" t="s">
        <v>7939</v>
      </c>
      <c r="E4318" s="1">
        <v>45412</v>
      </c>
      <c r="F4318" s="6">
        <v>5256</v>
      </c>
      <c r="G4318">
        <v>405</v>
      </c>
      <c r="H4318" t="s">
        <v>3</v>
      </c>
      <c r="I4318">
        <f>IF(shipments[[#This Row],[Boxes]]&gt;0,shipments[[#This Row],[Amount]]/shipments[[#This Row],[Boxes]],"NA")</f>
        <v>12.977777777777778</v>
      </c>
      <c r="J4318" t="str">
        <f>IF(shipments[[#This Row],[Order_Status]] = "Delivered","Yes","No")</f>
        <v>Yes</v>
      </c>
      <c r="K4318" t="str">
        <f>TEXT(shipments[[#This Row],[Shipdate]],"MMMM")</f>
        <v>April</v>
      </c>
      <c r="L4318">
        <f>YEAR(shipments[[#This Row],[Shipdate]])</f>
        <v>2024</v>
      </c>
    </row>
    <row r="4319" spans="1:12" x14ac:dyDescent="0.3">
      <c r="A4319" t="s">
        <v>4323</v>
      </c>
      <c r="B4319" t="s">
        <v>7953</v>
      </c>
      <c r="C4319" t="s">
        <v>7915</v>
      </c>
      <c r="D4319" t="s">
        <v>7934</v>
      </c>
      <c r="E4319" s="1">
        <v>45439</v>
      </c>
      <c r="F4319" s="6">
        <v>2893.5</v>
      </c>
      <c r="G4319">
        <v>414</v>
      </c>
      <c r="H4319" t="s">
        <v>3</v>
      </c>
      <c r="I4319">
        <f>IF(shipments[[#This Row],[Boxes]]&gt;0,shipments[[#This Row],[Amount]]/shipments[[#This Row],[Boxes]],"NA")</f>
        <v>6.9891304347826084</v>
      </c>
      <c r="J4319" t="str">
        <f>IF(shipments[[#This Row],[Order_Status]] = "Delivered","Yes","No")</f>
        <v>Yes</v>
      </c>
      <c r="K4319" t="str">
        <f>TEXT(shipments[[#This Row],[Shipdate]],"MMMM")</f>
        <v>May</v>
      </c>
      <c r="L4319">
        <f>YEAR(shipments[[#This Row],[Shipdate]])</f>
        <v>2024</v>
      </c>
    </row>
    <row r="4320" spans="1:12" x14ac:dyDescent="0.3">
      <c r="A4320" t="s">
        <v>4324</v>
      </c>
      <c r="B4320" t="s">
        <v>7953</v>
      </c>
      <c r="C4320" t="s">
        <v>7915</v>
      </c>
      <c r="D4320" t="s">
        <v>7939</v>
      </c>
      <c r="E4320" s="1">
        <v>44957</v>
      </c>
      <c r="F4320" s="6">
        <v>4304.25</v>
      </c>
      <c r="G4320">
        <v>539</v>
      </c>
      <c r="H4320" t="s">
        <v>3</v>
      </c>
      <c r="I4320">
        <f>IF(shipments[[#This Row],[Boxes]]&gt;0,shipments[[#This Row],[Amount]]/shipments[[#This Row],[Boxes]],"NA")</f>
        <v>7.9856215213358075</v>
      </c>
      <c r="J4320" t="str">
        <f>IF(shipments[[#This Row],[Order_Status]] = "Delivered","Yes","No")</f>
        <v>Yes</v>
      </c>
      <c r="K4320" t="str">
        <f>TEXT(shipments[[#This Row],[Shipdate]],"MMMM")</f>
        <v>January</v>
      </c>
      <c r="L4320">
        <f>YEAR(shipments[[#This Row],[Shipdate]])</f>
        <v>2023</v>
      </c>
    </row>
    <row r="4321" spans="1:12" x14ac:dyDescent="0.3">
      <c r="A4321" t="s">
        <v>4325</v>
      </c>
      <c r="B4321" t="s">
        <v>7953</v>
      </c>
      <c r="C4321" t="s">
        <v>7915</v>
      </c>
      <c r="D4321" t="s">
        <v>7939</v>
      </c>
      <c r="E4321" s="1">
        <v>44938</v>
      </c>
      <c r="F4321" s="6">
        <v>7956</v>
      </c>
      <c r="G4321">
        <v>1326</v>
      </c>
      <c r="H4321" t="s">
        <v>3</v>
      </c>
      <c r="I4321">
        <f>IF(shipments[[#This Row],[Boxes]]&gt;0,shipments[[#This Row],[Amount]]/shipments[[#This Row],[Boxes]],"NA")</f>
        <v>6</v>
      </c>
      <c r="J4321" t="str">
        <f>IF(shipments[[#This Row],[Order_Status]] = "Delivered","Yes","No")</f>
        <v>Yes</v>
      </c>
      <c r="K4321" t="str">
        <f>TEXT(shipments[[#This Row],[Shipdate]],"MMMM")</f>
        <v>January</v>
      </c>
      <c r="L4321">
        <f>YEAR(shipments[[#This Row],[Shipdate]])</f>
        <v>2023</v>
      </c>
    </row>
    <row r="4322" spans="1:12" x14ac:dyDescent="0.3">
      <c r="A4322" s="21" t="s">
        <v>4326</v>
      </c>
      <c r="B4322" s="21" t="s">
        <v>7953</v>
      </c>
      <c r="C4322" s="21" t="s">
        <v>7915</v>
      </c>
      <c r="D4322" s="21" t="s">
        <v>7936</v>
      </c>
      <c r="E4322" s="22">
        <v>45532</v>
      </c>
      <c r="F4322" s="23">
        <v>4527</v>
      </c>
      <c r="G4322" s="21">
        <v>503</v>
      </c>
      <c r="H4322" s="21" t="s">
        <v>9</v>
      </c>
      <c r="I4322" s="21">
        <f>IF(shipments[[#This Row],[Boxes]]&gt;0,shipments[[#This Row],[Amount]]/shipments[[#This Row],[Boxes]],"NA")</f>
        <v>9</v>
      </c>
      <c r="J4322" s="21" t="str">
        <f>IF(shipments[[#This Row],[Order_Status]] = "Delivered","Yes","No")</f>
        <v>No</v>
      </c>
      <c r="K4322" s="21" t="str">
        <f>TEXT(shipments[[#This Row],[Shipdate]],"MMMM")</f>
        <v>August</v>
      </c>
      <c r="L4322" s="21">
        <f>YEAR(shipments[[#This Row],[Shipdate]])</f>
        <v>2024</v>
      </c>
    </row>
    <row r="4323" spans="1:12" x14ac:dyDescent="0.3">
      <c r="A4323" s="21" t="s">
        <v>4327</v>
      </c>
      <c r="B4323" s="21" t="s">
        <v>7953</v>
      </c>
      <c r="C4323" s="21" t="s">
        <v>7916</v>
      </c>
      <c r="D4323" s="21" t="s">
        <v>7937</v>
      </c>
      <c r="E4323" s="22">
        <v>45499</v>
      </c>
      <c r="F4323" s="23">
        <v>8874</v>
      </c>
      <c r="G4323" s="21">
        <v>1479</v>
      </c>
      <c r="H4323" s="21" t="s">
        <v>9</v>
      </c>
      <c r="I4323" s="21">
        <f>IF(shipments[[#This Row],[Boxes]]&gt;0,shipments[[#This Row],[Amount]]/shipments[[#This Row],[Boxes]],"NA")</f>
        <v>6</v>
      </c>
      <c r="J4323" s="21" t="str">
        <f>IF(shipments[[#This Row],[Order_Status]] = "Delivered","Yes","No")</f>
        <v>No</v>
      </c>
      <c r="K4323" s="21" t="str">
        <f>TEXT(shipments[[#This Row],[Shipdate]],"MMMM")</f>
        <v>July</v>
      </c>
      <c r="L4323" s="21">
        <f>YEAR(shipments[[#This Row],[Shipdate]])</f>
        <v>2024</v>
      </c>
    </row>
    <row r="4324" spans="1:12" x14ac:dyDescent="0.3">
      <c r="A4324" t="s">
        <v>4328</v>
      </c>
      <c r="B4324" t="s">
        <v>7953</v>
      </c>
      <c r="C4324" t="s">
        <v>7916</v>
      </c>
      <c r="D4324" t="s">
        <v>7934</v>
      </c>
      <c r="E4324" s="1">
        <v>45093</v>
      </c>
      <c r="F4324" s="6">
        <v>7249.5</v>
      </c>
      <c r="G4324">
        <v>1036</v>
      </c>
      <c r="H4324" t="s">
        <v>3</v>
      </c>
      <c r="I4324">
        <f>IF(shipments[[#This Row],[Boxes]]&gt;0,shipments[[#This Row],[Amount]]/shipments[[#This Row],[Boxes]],"NA")</f>
        <v>6.9975868725868722</v>
      </c>
      <c r="J4324" t="str">
        <f>IF(shipments[[#This Row],[Order_Status]] = "Delivered","Yes","No")</f>
        <v>Yes</v>
      </c>
      <c r="K4324" t="str">
        <f>TEXT(shipments[[#This Row],[Shipdate]],"MMMM")</f>
        <v>June</v>
      </c>
      <c r="L4324">
        <f>YEAR(shipments[[#This Row],[Shipdate]])</f>
        <v>2023</v>
      </c>
    </row>
    <row r="4325" spans="1:12" x14ac:dyDescent="0.3">
      <c r="A4325" t="s">
        <v>4329</v>
      </c>
      <c r="B4325" t="s">
        <v>7953</v>
      </c>
      <c r="C4325" t="s">
        <v>7916</v>
      </c>
      <c r="D4325" t="s">
        <v>7935</v>
      </c>
      <c r="E4325" s="1">
        <v>45184</v>
      </c>
      <c r="F4325" s="6">
        <v>4353.75</v>
      </c>
      <c r="G4325">
        <v>484</v>
      </c>
      <c r="H4325" t="s">
        <v>3</v>
      </c>
      <c r="I4325">
        <f>IF(shipments[[#This Row],[Boxes]]&gt;0,shipments[[#This Row],[Amount]]/shipments[[#This Row],[Boxes]],"NA")</f>
        <v>8.9953512396694215</v>
      </c>
      <c r="J4325" t="str">
        <f>IF(shipments[[#This Row],[Order_Status]] = "Delivered","Yes","No")</f>
        <v>Yes</v>
      </c>
      <c r="K4325" t="str">
        <f>TEXT(shipments[[#This Row],[Shipdate]],"MMMM")</f>
        <v>September</v>
      </c>
      <c r="L4325">
        <f>YEAR(shipments[[#This Row],[Shipdate]])</f>
        <v>2023</v>
      </c>
    </row>
    <row r="4326" spans="1:12" x14ac:dyDescent="0.3">
      <c r="A4326" t="s">
        <v>4330</v>
      </c>
      <c r="B4326" t="s">
        <v>7953</v>
      </c>
      <c r="C4326" t="s">
        <v>7916</v>
      </c>
      <c r="D4326" t="s">
        <v>7939</v>
      </c>
      <c r="E4326" s="1">
        <v>45313</v>
      </c>
      <c r="F4326" s="6">
        <v>11992.5</v>
      </c>
      <c r="G4326">
        <v>1500</v>
      </c>
      <c r="H4326" t="s">
        <v>3</v>
      </c>
      <c r="I4326">
        <f>IF(shipments[[#This Row],[Boxes]]&gt;0,shipments[[#This Row],[Amount]]/shipments[[#This Row],[Boxes]],"NA")</f>
        <v>7.9950000000000001</v>
      </c>
      <c r="J4326" t="str">
        <f>IF(shipments[[#This Row],[Order_Status]] = "Delivered","Yes","No")</f>
        <v>Yes</v>
      </c>
      <c r="K4326" t="str">
        <f>TEXT(shipments[[#This Row],[Shipdate]],"MMMM")</f>
        <v>January</v>
      </c>
      <c r="L4326">
        <f>YEAR(shipments[[#This Row],[Shipdate]])</f>
        <v>2024</v>
      </c>
    </row>
    <row r="4327" spans="1:12" x14ac:dyDescent="0.3">
      <c r="A4327" t="s">
        <v>4331</v>
      </c>
      <c r="B4327" t="s">
        <v>7953</v>
      </c>
      <c r="C4327" t="s">
        <v>7917</v>
      </c>
      <c r="D4327" t="s">
        <v>7938</v>
      </c>
      <c r="E4327" s="1">
        <v>45425</v>
      </c>
      <c r="F4327" s="6">
        <v>7134.75</v>
      </c>
      <c r="G4327">
        <v>255</v>
      </c>
      <c r="H4327" t="s">
        <v>3</v>
      </c>
      <c r="I4327">
        <f>IF(shipments[[#This Row],[Boxes]]&gt;0,shipments[[#This Row],[Amount]]/shipments[[#This Row],[Boxes]],"NA")</f>
        <v>27.979411764705883</v>
      </c>
      <c r="J4327" t="str">
        <f>IF(shipments[[#This Row],[Order_Status]] = "Delivered","Yes","No")</f>
        <v>Yes</v>
      </c>
      <c r="K4327" t="str">
        <f>TEXT(shipments[[#This Row],[Shipdate]],"MMMM")</f>
        <v>May</v>
      </c>
      <c r="L4327">
        <f>YEAR(shipments[[#This Row],[Shipdate]])</f>
        <v>2024</v>
      </c>
    </row>
    <row r="4328" spans="1:12" x14ac:dyDescent="0.3">
      <c r="A4328" t="s">
        <v>4332</v>
      </c>
      <c r="B4328" t="s">
        <v>7953</v>
      </c>
      <c r="C4328" t="s">
        <v>7917</v>
      </c>
      <c r="D4328" t="s">
        <v>7939</v>
      </c>
      <c r="E4328" s="1">
        <v>45471</v>
      </c>
      <c r="F4328" s="6">
        <v>1626.75</v>
      </c>
      <c r="G4328">
        <v>59</v>
      </c>
      <c r="H4328" t="s">
        <v>3</v>
      </c>
      <c r="I4328">
        <f>IF(shipments[[#This Row],[Boxes]]&gt;0,shipments[[#This Row],[Amount]]/shipments[[#This Row],[Boxes]],"NA")</f>
        <v>27.572033898305083</v>
      </c>
      <c r="J4328" t="str">
        <f>IF(shipments[[#This Row],[Order_Status]] = "Delivered","Yes","No")</f>
        <v>Yes</v>
      </c>
      <c r="K4328" t="str">
        <f>TEXT(shipments[[#This Row],[Shipdate]],"MMMM")</f>
        <v>June</v>
      </c>
      <c r="L4328">
        <f>YEAR(shipments[[#This Row],[Shipdate]])</f>
        <v>2024</v>
      </c>
    </row>
    <row r="4329" spans="1:12" x14ac:dyDescent="0.3">
      <c r="A4329" t="s">
        <v>4333</v>
      </c>
      <c r="B4329" t="s">
        <v>7953</v>
      </c>
      <c r="C4329" t="s">
        <v>7918</v>
      </c>
      <c r="D4329" t="s">
        <v>7939</v>
      </c>
      <c r="E4329" s="1">
        <v>45300</v>
      </c>
      <c r="F4329" s="6">
        <v>6914.25</v>
      </c>
      <c r="G4329">
        <v>266</v>
      </c>
      <c r="H4329" t="s">
        <v>3</v>
      </c>
      <c r="I4329">
        <f>IF(shipments[[#This Row],[Boxes]]&gt;0,shipments[[#This Row],[Amount]]/shipments[[#This Row],[Boxes]],"NA")</f>
        <v>25.993421052631579</v>
      </c>
      <c r="J4329" t="str">
        <f>IF(shipments[[#This Row],[Order_Status]] = "Delivered","Yes","No")</f>
        <v>Yes</v>
      </c>
      <c r="K4329" t="str">
        <f>TEXT(shipments[[#This Row],[Shipdate]],"MMMM")</f>
        <v>January</v>
      </c>
      <c r="L4329">
        <f>YEAR(shipments[[#This Row],[Shipdate]])</f>
        <v>2024</v>
      </c>
    </row>
    <row r="4330" spans="1:12" x14ac:dyDescent="0.3">
      <c r="A4330" t="s">
        <v>4334</v>
      </c>
      <c r="B4330" t="s">
        <v>7953</v>
      </c>
      <c r="C4330" t="s">
        <v>7919</v>
      </c>
      <c r="D4330" t="s">
        <v>7939</v>
      </c>
      <c r="E4330" s="1">
        <v>45114</v>
      </c>
      <c r="F4330" s="6">
        <v>7344</v>
      </c>
      <c r="G4330">
        <v>350</v>
      </c>
      <c r="H4330" t="s">
        <v>3</v>
      </c>
      <c r="I4330">
        <f>IF(shipments[[#This Row],[Boxes]]&gt;0,shipments[[#This Row],[Amount]]/shipments[[#This Row],[Boxes]],"NA")</f>
        <v>20.982857142857142</v>
      </c>
      <c r="J4330" t="str">
        <f>IF(shipments[[#This Row],[Order_Status]] = "Delivered","Yes","No")</f>
        <v>Yes</v>
      </c>
      <c r="K4330" t="str">
        <f>TEXT(shipments[[#This Row],[Shipdate]],"MMMM")</f>
        <v>July</v>
      </c>
      <c r="L4330">
        <f>YEAR(shipments[[#This Row],[Shipdate]])</f>
        <v>2023</v>
      </c>
    </row>
    <row r="4331" spans="1:12" x14ac:dyDescent="0.3">
      <c r="A4331" t="s">
        <v>4335</v>
      </c>
      <c r="B4331" t="s">
        <v>7953</v>
      </c>
      <c r="C4331" t="s">
        <v>7919</v>
      </c>
      <c r="D4331" t="s">
        <v>7934</v>
      </c>
      <c r="E4331" s="1">
        <v>45117</v>
      </c>
      <c r="F4331" s="6">
        <v>10719</v>
      </c>
      <c r="G4331">
        <v>511</v>
      </c>
      <c r="H4331" t="s">
        <v>3</v>
      </c>
      <c r="I4331">
        <f>IF(shipments[[#This Row],[Boxes]]&gt;0,shipments[[#This Row],[Amount]]/shipments[[#This Row],[Boxes]],"NA")</f>
        <v>20.976516634050881</v>
      </c>
      <c r="J4331" t="str">
        <f>IF(shipments[[#This Row],[Order_Status]] = "Delivered","Yes","No")</f>
        <v>Yes</v>
      </c>
      <c r="K4331" t="str">
        <f>TEXT(shipments[[#This Row],[Shipdate]],"MMMM")</f>
        <v>July</v>
      </c>
      <c r="L4331">
        <f>YEAR(shipments[[#This Row],[Shipdate]])</f>
        <v>2023</v>
      </c>
    </row>
    <row r="4332" spans="1:12" x14ac:dyDescent="0.3">
      <c r="A4332" t="s">
        <v>4336</v>
      </c>
      <c r="B4332" t="s">
        <v>7953</v>
      </c>
      <c r="C4332" t="s">
        <v>7920</v>
      </c>
      <c r="D4332" t="s">
        <v>7934</v>
      </c>
      <c r="E4332" s="1">
        <v>44959</v>
      </c>
      <c r="F4332" s="6">
        <v>1899</v>
      </c>
      <c r="G4332">
        <v>83</v>
      </c>
      <c r="H4332" t="s">
        <v>3</v>
      </c>
      <c r="I4332">
        <f>IF(shipments[[#This Row],[Boxes]]&gt;0,shipments[[#This Row],[Amount]]/shipments[[#This Row],[Boxes]],"NA")</f>
        <v>22.879518072289155</v>
      </c>
      <c r="J4332" t="str">
        <f>IF(shipments[[#This Row],[Order_Status]] = "Delivered","Yes","No")</f>
        <v>Yes</v>
      </c>
      <c r="K4332" t="str">
        <f>TEXT(shipments[[#This Row],[Shipdate]],"MMMM")</f>
        <v>February</v>
      </c>
      <c r="L4332">
        <f>YEAR(shipments[[#This Row],[Shipdate]])</f>
        <v>2023</v>
      </c>
    </row>
    <row r="4333" spans="1:12" x14ac:dyDescent="0.3">
      <c r="A4333" s="21" t="s">
        <v>4337</v>
      </c>
      <c r="B4333" s="21" t="s">
        <v>7953</v>
      </c>
      <c r="C4333" s="21" t="s">
        <v>7920</v>
      </c>
      <c r="D4333" s="21" t="s">
        <v>7937</v>
      </c>
      <c r="E4333" s="22">
        <v>45506</v>
      </c>
      <c r="F4333" s="23">
        <v>7107.75</v>
      </c>
      <c r="G4333" s="21">
        <v>356</v>
      </c>
      <c r="H4333" s="21" t="s">
        <v>9</v>
      </c>
      <c r="I4333" s="21">
        <f>IF(shipments[[#This Row],[Boxes]]&gt;0,shipments[[#This Row],[Amount]]/shipments[[#This Row],[Boxes]],"NA")</f>
        <v>19.965589887640448</v>
      </c>
      <c r="J4333" s="21" t="str">
        <f>IF(shipments[[#This Row],[Order_Status]] = "Delivered","Yes","No")</f>
        <v>No</v>
      </c>
      <c r="K4333" s="21" t="str">
        <f>TEXT(shipments[[#This Row],[Shipdate]],"MMMM")</f>
        <v>August</v>
      </c>
      <c r="L4333" s="21">
        <f>YEAR(shipments[[#This Row],[Shipdate]])</f>
        <v>2024</v>
      </c>
    </row>
    <row r="4334" spans="1:12" x14ac:dyDescent="0.3">
      <c r="A4334" t="s">
        <v>4338</v>
      </c>
      <c r="B4334" t="s">
        <v>7953</v>
      </c>
      <c r="C4334" t="s">
        <v>7921</v>
      </c>
      <c r="D4334" t="s">
        <v>7934</v>
      </c>
      <c r="E4334" s="1">
        <v>45174</v>
      </c>
      <c r="F4334" s="6">
        <v>2970</v>
      </c>
      <c r="G4334">
        <v>186</v>
      </c>
      <c r="H4334" t="s">
        <v>3</v>
      </c>
      <c r="I4334">
        <f>IF(shipments[[#This Row],[Boxes]]&gt;0,shipments[[#This Row],[Amount]]/shipments[[#This Row],[Boxes]],"NA")</f>
        <v>15.96774193548387</v>
      </c>
      <c r="J4334" t="str">
        <f>IF(shipments[[#This Row],[Order_Status]] = "Delivered","Yes","No")</f>
        <v>Yes</v>
      </c>
      <c r="K4334" t="str">
        <f>TEXT(shipments[[#This Row],[Shipdate]],"MMMM")</f>
        <v>September</v>
      </c>
      <c r="L4334">
        <f>YEAR(shipments[[#This Row],[Shipdate]])</f>
        <v>2023</v>
      </c>
    </row>
    <row r="4335" spans="1:12" x14ac:dyDescent="0.3">
      <c r="A4335" t="s">
        <v>4339</v>
      </c>
      <c r="B4335" t="s">
        <v>7953</v>
      </c>
      <c r="C4335" t="s">
        <v>7921</v>
      </c>
      <c r="D4335" t="s">
        <v>7934</v>
      </c>
      <c r="E4335" s="1">
        <v>45002</v>
      </c>
      <c r="F4335" s="6">
        <v>4187.25</v>
      </c>
      <c r="G4335">
        <v>323</v>
      </c>
      <c r="H4335" t="s">
        <v>3</v>
      </c>
      <c r="I4335">
        <f>IF(shipments[[#This Row],[Boxes]]&gt;0,shipments[[#This Row],[Amount]]/shipments[[#This Row],[Boxes]],"NA")</f>
        <v>12.963622291021672</v>
      </c>
      <c r="J4335" t="str">
        <f>IF(shipments[[#This Row],[Order_Status]] = "Delivered","Yes","No")</f>
        <v>Yes</v>
      </c>
      <c r="K4335" t="str">
        <f>TEXT(shipments[[#This Row],[Shipdate]],"MMMM")</f>
        <v>March</v>
      </c>
      <c r="L4335">
        <f>YEAR(shipments[[#This Row],[Shipdate]])</f>
        <v>2023</v>
      </c>
    </row>
    <row r="4336" spans="1:12" x14ac:dyDescent="0.3">
      <c r="A4336" t="s">
        <v>4340</v>
      </c>
      <c r="B4336" t="s">
        <v>7953</v>
      </c>
      <c r="C4336" t="s">
        <v>7921</v>
      </c>
      <c r="D4336" t="s">
        <v>7934</v>
      </c>
      <c r="E4336" s="1">
        <v>45282</v>
      </c>
      <c r="F4336" s="6">
        <v>15545.25</v>
      </c>
      <c r="G4336">
        <v>972</v>
      </c>
      <c r="H4336" t="s">
        <v>3</v>
      </c>
      <c r="I4336">
        <f>IF(shipments[[#This Row],[Boxes]]&gt;0,shipments[[#This Row],[Amount]]/shipments[[#This Row],[Boxes]],"NA")</f>
        <v>15.993055555555555</v>
      </c>
      <c r="J4336" t="str">
        <f>IF(shipments[[#This Row],[Order_Status]] = "Delivered","Yes","No")</f>
        <v>Yes</v>
      </c>
      <c r="K4336" t="str">
        <f>TEXT(shipments[[#This Row],[Shipdate]],"MMMM")</f>
        <v>December</v>
      </c>
      <c r="L4336">
        <f>YEAR(shipments[[#This Row],[Shipdate]])</f>
        <v>2023</v>
      </c>
    </row>
    <row r="4337" spans="1:12" x14ac:dyDescent="0.3">
      <c r="A4337" s="21" t="s">
        <v>4341</v>
      </c>
      <c r="B4337" s="21" t="s">
        <v>7953</v>
      </c>
      <c r="C4337" s="21" t="s">
        <v>7922</v>
      </c>
      <c r="D4337" s="21" t="s">
        <v>7939</v>
      </c>
      <c r="E4337" s="22">
        <v>44960</v>
      </c>
      <c r="F4337" s="23">
        <v>582.75</v>
      </c>
      <c r="G4337" s="21">
        <v>33</v>
      </c>
      <c r="H4337" s="21" t="s">
        <v>25</v>
      </c>
      <c r="I4337" s="21">
        <f>IF(shipments[[#This Row],[Boxes]]&gt;0,shipments[[#This Row],[Amount]]/shipments[[#This Row],[Boxes]],"NA")</f>
        <v>17.65909090909091</v>
      </c>
      <c r="J4337" s="21" t="str">
        <f>IF(shipments[[#This Row],[Order_Status]] = "Delivered","Yes","No")</f>
        <v>No</v>
      </c>
      <c r="K4337" s="21" t="str">
        <f>TEXT(shipments[[#This Row],[Shipdate]],"MMMM")</f>
        <v>February</v>
      </c>
      <c r="L4337" s="21">
        <f>YEAR(shipments[[#This Row],[Shipdate]])</f>
        <v>2023</v>
      </c>
    </row>
    <row r="4338" spans="1:12" x14ac:dyDescent="0.3">
      <c r="A4338" t="s">
        <v>4342</v>
      </c>
      <c r="B4338" t="s">
        <v>7953</v>
      </c>
      <c r="C4338" t="s">
        <v>7923</v>
      </c>
      <c r="D4338" t="s">
        <v>7934</v>
      </c>
      <c r="E4338" s="1">
        <v>45386</v>
      </c>
      <c r="F4338" s="6">
        <v>11954.25</v>
      </c>
      <c r="G4338">
        <v>854</v>
      </c>
      <c r="H4338" t="s">
        <v>3</v>
      </c>
      <c r="I4338">
        <f>IF(shipments[[#This Row],[Boxes]]&gt;0,shipments[[#This Row],[Amount]]/shipments[[#This Row],[Boxes]],"NA")</f>
        <v>13.997950819672131</v>
      </c>
      <c r="J4338" t="str">
        <f>IF(shipments[[#This Row],[Order_Status]] = "Delivered","Yes","No")</f>
        <v>Yes</v>
      </c>
      <c r="K4338" t="str">
        <f>TEXT(shipments[[#This Row],[Shipdate]],"MMMM")</f>
        <v>April</v>
      </c>
      <c r="L4338">
        <f>YEAR(shipments[[#This Row],[Shipdate]])</f>
        <v>2024</v>
      </c>
    </row>
    <row r="4339" spans="1:12" x14ac:dyDescent="0.3">
      <c r="A4339" t="s">
        <v>4343</v>
      </c>
      <c r="B4339" t="s">
        <v>7953</v>
      </c>
      <c r="C4339" t="s">
        <v>7923</v>
      </c>
      <c r="D4339" t="s">
        <v>7935</v>
      </c>
      <c r="E4339" s="1">
        <v>45345</v>
      </c>
      <c r="F4339" s="6">
        <v>6477.75</v>
      </c>
      <c r="G4339">
        <v>405</v>
      </c>
      <c r="H4339" t="s">
        <v>3</v>
      </c>
      <c r="I4339">
        <f>IF(shipments[[#This Row],[Boxes]]&gt;0,shipments[[#This Row],[Amount]]/shipments[[#This Row],[Boxes]],"NA")</f>
        <v>15.994444444444444</v>
      </c>
      <c r="J4339" t="str">
        <f>IF(shipments[[#This Row],[Order_Status]] = "Delivered","Yes","No")</f>
        <v>Yes</v>
      </c>
      <c r="K4339" t="str">
        <f>TEXT(shipments[[#This Row],[Shipdate]],"MMMM")</f>
        <v>February</v>
      </c>
      <c r="L4339">
        <f>YEAR(shipments[[#This Row],[Shipdate]])</f>
        <v>2024</v>
      </c>
    </row>
    <row r="4340" spans="1:12" x14ac:dyDescent="0.3">
      <c r="A4340" t="s">
        <v>4344</v>
      </c>
      <c r="B4340" t="s">
        <v>7953</v>
      </c>
      <c r="C4340" t="s">
        <v>7924</v>
      </c>
      <c r="D4340" t="s">
        <v>7934</v>
      </c>
      <c r="E4340" s="1">
        <v>45317</v>
      </c>
      <c r="F4340" s="6">
        <v>8052.75</v>
      </c>
      <c r="G4340">
        <v>1151</v>
      </c>
      <c r="H4340" t="s">
        <v>3</v>
      </c>
      <c r="I4340">
        <f>IF(shipments[[#This Row],[Boxes]]&gt;0,shipments[[#This Row],[Amount]]/shipments[[#This Row],[Boxes]],"NA")</f>
        <v>6.9963075586446566</v>
      </c>
      <c r="J4340" t="str">
        <f>IF(shipments[[#This Row],[Order_Status]] = "Delivered","Yes","No")</f>
        <v>Yes</v>
      </c>
      <c r="K4340" t="str">
        <f>TEXT(shipments[[#This Row],[Shipdate]],"MMMM")</f>
        <v>January</v>
      </c>
      <c r="L4340">
        <f>YEAR(shipments[[#This Row],[Shipdate]])</f>
        <v>2024</v>
      </c>
    </row>
    <row r="4341" spans="1:12" x14ac:dyDescent="0.3">
      <c r="A4341" s="21" t="s">
        <v>4345</v>
      </c>
      <c r="B4341" s="21" t="s">
        <v>7953</v>
      </c>
      <c r="C4341" s="21" t="s">
        <v>7924</v>
      </c>
      <c r="D4341" s="21" t="s">
        <v>7934</v>
      </c>
      <c r="E4341" s="22">
        <v>45526</v>
      </c>
      <c r="F4341" s="23">
        <v>677.25</v>
      </c>
      <c r="G4341" s="21">
        <v>85</v>
      </c>
      <c r="H4341" s="21" t="s">
        <v>9</v>
      </c>
      <c r="I4341" s="21">
        <f>IF(shipments[[#This Row],[Boxes]]&gt;0,shipments[[#This Row],[Amount]]/shipments[[#This Row],[Boxes]],"NA")</f>
        <v>7.9676470588235295</v>
      </c>
      <c r="J4341" s="21" t="str">
        <f>IF(shipments[[#This Row],[Order_Status]] = "Delivered","Yes","No")</f>
        <v>No</v>
      </c>
      <c r="K4341" s="21" t="str">
        <f>TEXT(shipments[[#This Row],[Shipdate]],"MMMM")</f>
        <v>August</v>
      </c>
      <c r="L4341" s="21">
        <f>YEAR(shipments[[#This Row],[Shipdate]])</f>
        <v>2024</v>
      </c>
    </row>
    <row r="4342" spans="1:12" x14ac:dyDescent="0.3">
      <c r="A4342" t="s">
        <v>4346</v>
      </c>
      <c r="B4342" t="s">
        <v>7953</v>
      </c>
      <c r="C4342" t="s">
        <v>7924</v>
      </c>
      <c r="D4342" t="s">
        <v>7937</v>
      </c>
      <c r="E4342" s="1">
        <v>45209</v>
      </c>
      <c r="F4342" s="6">
        <v>4023</v>
      </c>
      <c r="G4342">
        <v>671</v>
      </c>
      <c r="H4342" t="s">
        <v>3</v>
      </c>
      <c r="I4342">
        <f>IF(shipments[[#This Row],[Boxes]]&gt;0,shipments[[#This Row],[Amount]]/shipments[[#This Row],[Boxes]],"NA")</f>
        <v>5.9955290611028316</v>
      </c>
      <c r="J4342" t="str">
        <f>IF(shipments[[#This Row],[Order_Status]] = "Delivered","Yes","No")</f>
        <v>Yes</v>
      </c>
      <c r="K4342" t="str">
        <f>TEXT(shipments[[#This Row],[Shipdate]],"MMMM")</f>
        <v>October</v>
      </c>
      <c r="L4342">
        <f>YEAR(shipments[[#This Row],[Shipdate]])</f>
        <v>2023</v>
      </c>
    </row>
    <row r="4343" spans="1:12" x14ac:dyDescent="0.3">
      <c r="A4343" t="s">
        <v>4347</v>
      </c>
      <c r="B4343" t="s">
        <v>7953</v>
      </c>
      <c r="C4343" t="s">
        <v>7925</v>
      </c>
      <c r="D4343" t="s">
        <v>7939</v>
      </c>
      <c r="E4343" s="1">
        <v>45211</v>
      </c>
      <c r="F4343" s="6">
        <v>4799.25</v>
      </c>
      <c r="G4343">
        <v>283</v>
      </c>
      <c r="H4343" t="s">
        <v>3</v>
      </c>
      <c r="I4343">
        <f>IF(shipments[[#This Row],[Boxes]]&gt;0,shipments[[#This Row],[Amount]]/shipments[[#This Row],[Boxes]],"NA")</f>
        <v>16.958480565371026</v>
      </c>
      <c r="J4343" t="str">
        <f>IF(shipments[[#This Row],[Order_Status]] = "Delivered","Yes","No")</f>
        <v>Yes</v>
      </c>
      <c r="K4343" t="str">
        <f>TEXT(shipments[[#This Row],[Shipdate]],"MMMM")</f>
        <v>October</v>
      </c>
      <c r="L4343">
        <f>YEAR(shipments[[#This Row],[Shipdate]])</f>
        <v>2023</v>
      </c>
    </row>
    <row r="4344" spans="1:12" x14ac:dyDescent="0.3">
      <c r="A4344" t="s">
        <v>4348</v>
      </c>
      <c r="B4344" t="s">
        <v>7953</v>
      </c>
      <c r="C4344" t="s">
        <v>7925</v>
      </c>
      <c r="D4344" t="s">
        <v>7939</v>
      </c>
      <c r="E4344" s="1">
        <v>45154</v>
      </c>
      <c r="F4344" s="6">
        <v>3881.25</v>
      </c>
      <c r="G4344">
        <v>278</v>
      </c>
      <c r="H4344" t="s">
        <v>3</v>
      </c>
      <c r="I4344">
        <f>IF(shipments[[#This Row],[Boxes]]&gt;0,shipments[[#This Row],[Amount]]/shipments[[#This Row],[Boxes]],"NA")</f>
        <v>13.961330935251798</v>
      </c>
      <c r="J4344" t="str">
        <f>IF(shipments[[#This Row],[Order_Status]] = "Delivered","Yes","No")</f>
        <v>Yes</v>
      </c>
      <c r="K4344" t="str">
        <f>TEXT(shipments[[#This Row],[Shipdate]],"MMMM")</f>
        <v>August</v>
      </c>
      <c r="L4344">
        <f>YEAR(shipments[[#This Row],[Shipdate]])</f>
        <v>2023</v>
      </c>
    </row>
    <row r="4345" spans="1:12" x14ac:dyDescent="0.3">
      <c r="A4345" t="s">
        <v>4349</v>
      </c>
      <c r="B4345" t="s">
        <v>7953</v>
      </c>
      <c r="C4345" t="s">
        <v>7926</v>
      </c>
      <c r="D4345" t="s">
        <v>7935</v>
      </c>
      <c r="E4345" s="1">
        <v>45352</v>
      </c>
      <c r="F4345" s="6">
        <v>6684.75</v>
      </c>
      <c r="G4345">
        <v>394</v>
      </c>
      <c r="H4345" t="s">
        <v>3</v>
      </c>
      <c r="I4345">
        <f>IF(shipments[[#This Row],[Boxes]]&gt;0,shipments[[#This Row],[Amount]]/shipments[[#This Row],[Boxes]],"NA")</f>
        <v>16.966370558375633</v>
      </c>
      <c r="J4345" t="str">
        <f>IF(shipments[[#This Row],[Order_Status]] = "Delivered","Yes","No")</f>
        <v>Yes</v>
      </c>
      <c r="K4345" t="str">
        <f>TEXT(shipments[[#This Row],[Shipdate]],"MMMM")</f>
        <v>March</v>
      </c>
      <c r="L4345">
        <f>YEAR(shipments[[#This Row],[Shipdate]])</f>
        <v>2024</v>
      </c>
    </row>
    <row r="4346" spans="1:12" x14ac:dyDescent="0.3">
      <c r="A4346" t="s">
        <v>4350</v>
      </c>
      <c r="B4346" t="s">
        <v>7953</v>
      </c>
      <c r="C4346" t="s">
        <v>7926</v>
      </c>
      <c r="D4346" t="s">
        <v>7938</v>
      </c>
      <c r="E4346" s="1">
        <v>45331</v>
      </c>
      <c r="F4346" s="6">
        <v>7940.25</v>
      </c>
      <c r="G4346">
        <v>418</v>
      </c>
      <c r="H4346" t="s">
        <v>3</v>
      </c>
      <c r="I4346">
        <f>IF(shipments[[#This Row],[Boxes]]&gt;0,shipments[[#This Row],[Amount]]/shipments[[#This Row],[Boxes]],"NA")</f>
        <v>18.995813397129186</v>
      </c>
      <c r="J4346" t="str">
        <f>IF(shipments[[#This Row],[Order_Status]] = "Delivered","Yes","No")</f>
        <v>Yes</v>
      </c>
      <c r="K4346" t="str">
        <f>TEXT(shipments[[#This Row],[Shipdate]],"MMMM")</f>
        <v>February</v>
      </c>
      <c r="L4346">
        <f>YEAR(shipments[[#This Row],[Shipdate]])</f>
        <v>2024</v>
      </c>
    </row>
    <row r="4347" spans="1:12" x14ac:dyDescent="0.3">
      <c r="A4347" s="21" t="s">
        <v>4351</v>
      </c>
      <c r="B4347" s="21" t="s">
        <v>7953</v>
      </c>
      <c r="C4347" s="21" t="s">
        <v>7927</v>
      </c>
      <c r="D4347" s="21" t="s">
        <v>7935</v>
      </c>
      <c r="E4347" s="22">
        <v>45540</v>
      </c>
      <c r="F4347" s="23">
        <v>2022.75</v>
      </c>
      <c r="G4347" s="21">
        <v>145</v>
      </c>
      <c r="H4347" s="21" t="s">
        <v>16</v>
      </c>
      <c r="I4347" s="21">
        <f>IF(shipments[[#This Row],[Boxes]]&gt;0,shipments[[#This Row],[Amount]]/shipments[[#This Row],[Boxes]],"NA")</f>
        <v>13.95</v>
      </c>
      <c r="J4347" s="21" t="str">
        <f>IF(shipments[[#This Row],[Order_Status]] = "Delivered","Yes","No")</f>
        <v>No</v>
      </c>
      <c r="K4347" s="21" t="str">
        <f>TEXT(shipments[[#This Row],[Shipdate]],"MMMM")</f>
        <v>September</v>
      </c>
      <c r="L4347" s="21">
        <f>YEAR(shipments[[#This Row],[Shipdate]])</f>
        <v>2024</v>
      </c>
    </row>
    <row r="4348" spans="1:12" x14ac:dyDescent="0.3">
      <c r="A4348" s="21" t="s">
        <v>4352</v>
      </c>
      <c r="B4348" s="21" t="s">
        <v>7953</v>
      </c>
      <c r="C4348" s="21" t="s">
        <v>7927</v>
      </c>
      <c r="D4348" s="21" t="s">
        <v>7936</v>
      </c>
      <c r="E4348" s="22">
        <v>45530</v>
      </c>
      <c r="F4348" s="23">
        <v>4542.75</v>
      </c>
      <c r="G4348" s="21">
        <v>284</v>
      </c>
      <c r="H4348" s="21" t="s">
        <v>25</v>
      </c>
      <c r="I4348" s="21">
        <f>IF(shipments[[#This Row],[Boxes]]&gt;0,shipments[[#This Row],[Amount]]/shipments[[#This Row],[Boxes]],"NA")</f>
        <v>15.995598591549296</v>
      </c>
      <c r="J4348" s="21" t="str">
        <f>IF(shipments[[#This Row],[Order_Status]] = "Delivered","Yes","No")</f>
        <v>No</v>
      </c>
      <c r="K4348" s="21" t="str">
        <f>TEXT(shipments[[#This Row],[Shipdate]],"MMMM")</f>
        <v>August</v>
      </c>
      <c r="L4348" s="21">
        <f>YEAR(shipments[[#This Row],[Shipdate]])</f>
        <v>2024</v>
      </c>
    </row>
    <row r="4349" spans="1:12" x14ac:dyDescent="0.3">
      <c r="A4349" s="21" t="s">
        <v>4353</v>
      </c>
      <c r="B4349" s="21" t="s">
        <v>7953</v>
      </c>
      <c r="C4349" s="21" t="s">
        <v>7928</v>
      </c>
      <c r="D4349" s="21" t="s">
        <v>7934</v>
      </c>
      <c r="E4349" s="22">
        <v>45562</v>
      </c>
      <c r="F4349" s="23">
        <v>2580.75</v>
      </c>
      <c r="G4349" s="21">
        <v>287</v>
      </c>
      <c r="H4349" s="21" t="s">
        <v>16</v>
      </c>
      <c r="I4349" s="21">
        <f>IF(shipments[[#This Row],[Boxes]]&gt;0,shipments[[#This Row],[Amount]]/shipments[[#This Row],[Boxes]],"NA")</f>
        <v>8.9921602787456454</v>
      </c>
      <c r="J4349" s="21" t="str">
        <f>IF(shipments[[#This Row],[Order_Status]] = "Delivered","Yes","No")</f>
        <v>No</v>
      </c>
      <c r="K4349" s="21" t="str">
        <f>TEXT(shipments[[#This Row],[Shipdate]],"MMMM")</f>
        <v>September</v>
      </c>
      <c r="L4349" s="21">
        <f>YEAR(shipments[[#This Row],[Shipdate]])</f>
        <v>2024</v>
      </c>
    </row>
    <row r="4350" spans="1:12" x14ac:dyDescent="0.3">
      <c r="A4350" t="s">
        <v>4354</v>
      </c>
      <c r="B4350" t="s">
        <v>7953</v>
      </c>
      <c r="C4350" t="s">
        <v>7928</v>
      </c>
      <c r="D4350" t="s">
        <v>7938</v>
      </c>
      <c r="E4350" s="1">
        <v>45273</v>
      </c>
      <c r="F4350" s="6">
        <v>3096</v>
      </c>
      <c r="G4350">
        <v>310</v>
      </c>
      <c r="H4350" t="s">
        <v>3</v>
      </c>
      <c r="I4350">
        <f>IF(shipments[[#This Row],[Boxes]]&gt;0,shipments[[#This Row],[Amount]]/shipments[[#This Row],[Boxes]],"NA")</f>
        <v>9.9870967741935477</v>
      </c>
      <c r="J4350" t="str">
        <f>IF(shipments[[#This Row],[Order_Status]] = "Delivered","Yes","No")</f>
        <v>Yes</v>
      </c>
      <c r="K4350" t="str">
        <f>TEXT(shipments[[#This Row],[Shipdate]],"MMMM")</f>
        <v>December</v>
      </c>
      <c r="L4350">
        <f>YEAR(shipments[[#This Row],[Shipdate]])</f>
        <v>2023</v>
      </c>
    </row>
    <row r="4351" spans="1:12" x14ac:dyDescent="0.3">
      <c r="A4351" t="s">
        <v>4355</v>
      </c>
      <c r="B4351" t="s">
        <v>7953</v>
      </c>
      <c r="C4351" t="s">
        <v>7929</v>
      </c>
      <c r="D4351" t="s">
        <v>7934</v>
      </c>
      <c r="E4351" s="1">
        <v>45078</v>
      </c>
      <c r="F4351" s="6">
        <v>1415.25</v>
      </c>
      <c r="G4351">
        <v>177</v>
      </c>
      <c r="H4351" t="s">
        <v>3</v>
      </c>
      <c r="I4351">
        <f>IF(shipments[[#This Row],[Boxes]]&gt;0,shipments[[#This Row],[Amount]]/shipments[[#This Row],[Boxes]],"NA")</f>
        <v>7.9957627118644066</v>
      </c>
      <c r="J4351" t="str">
        <f>IF(shipments[[#This Row],[Order_Status]] = "Delivered","Yes","No")</f>
        <v>Yes</v>
      </c>
      <c r="K4351" t="str">
        <f>TEXT(shipments[[#This Row],[Shipdate]],"MMMM")</f>
        <v>June</v>
      </c>
      <c r="L4351">
        <f>YEAR(shipments[[#This Row],[Shipdate]])</f>
        <v>2023</v>
      </c>
    </row>
    <row r="4352" spans="1:12" x14ac:dyDescent="0.3">
      <c r="A4352" s="21" t="s">
        <v>4356</v>
      </c>
      <c r="B4352" s="21" t="s">
        <v>7953</v>
      </c>
      <c r="C4352" s="21" t="s">
        <v>7929</v>
      </c>
      <c r="D4352" s="21" t="s">
        <v>7935</v>
      </c>
      <c r="E4352" s="22">
        <v>45474</v>
      </c>
      <c r="F4352" s="23">
        <v>1766.25</v>
      </c>
      <c r="G4352" s="21">
        <v>221</v>
      </c>
      <c r="H4352" s="21" t="s">
        <v>9</v>
      </c>
      <c r="I4352" s="21">
        <f>IF(shipments[[#This Row],[Boxes]]&gt;0,shipments[[#This Row],[Amount]]/shipments[[#This Row],[Boxes]],"NA")</f>
        <v>7.9920814479638009</v>
      </c>
      <c r="J4352" s="21" t="str">
        <f>IF(shipments[[#This Row],[Order_Status]] = "Delivered","Yes","No")</f>
        <v>No</v>
      </c>
      <c r="K4352" s="21" t="str">
        <f>TEXT(shipments[[#This Row],[Shipdate]],"MMMM")</f>
        <v>July</v>
      </c>
      <c r="L4352" s="21">
        <f>YEAR(shipments[[#This Row],[Shipdate]])</f>
        <v>2024</v>
      </c>
    </row>
    <row r="4353" spans="1:12" x14ac:dyDescent="0.3">
      <c r="A4353" t="s">
        <v>4357</v>
      </c>
      <c r="B4353" t="s">
        <v>7953</v>
      </c>
      <c r="C4353" t="s">
        <v>7929</v>
      </c>
      <c r="D4353" t="s">
        <v>7935</v>
      </c>
      <c r="E4353" s="1">
        <v>45126</v>
      </c>
      <c r="F4353" s="6">
        <v>598.5</v>
      </c>
      <c r="G4353">
        <v>86</v>
      </c>
      <c r="H4353" t="s">
        <v>3</v>
      </c>
      <c r="I4353">
        <f>IF(shipments[[#This Row],[Boxes]]&gt;0,shipments[[#This Row],[Amount]]/shipments[[#This Row],[Boxes]],"NA")</f>
        <v>6.9593023255813957</v>
      </c>
      <c r="J4353" t="str">
        <f>IF(shipments[[#This Row],[Order_Status]] = "Delivered","Yes","No")</f>
        <v>Yes</v>
      </c>
      <c r="K4353" t="str">
        <f>TEXT(shipments[[#This Row],[Shipdate]],"MMMM")</f>
        <v>July</v>
      </c>
      <c r="L4353">
        <f>YEAR(shipments[[#This Row],[Shipdate]])</f>
        <v>2023</v>
      </c>
    </row>
    <row r="4354" spans="1:12" x14ac:dyDescent="0.3">
      <c r="A4354" t="s">
        <v>4358</v>
      </c>
      <c r="B4354" t="s">
        <v>7953</v>
      </c>
      <c r="C4354" t="s">
        <v>7929</v>
      </c>
      <c r="D4354" t="s">
        <v>7939</v>
      </c>
      <c r="E4354" s="1">
        <v>45428</v>
      </c>
      <c r="F4354" s="6">
        <v>5208.75</v>
      </c>
      <c r="G4354">
        <v>745</v>
      </c>
      <c r="H4354" t="s">
        <v>3</v>
      </c>
      <c r="I4354">
        <f>IF(shipments[[#This Row],[Boxes]]&gt;0,shipments[[#This Row],[Amount]]/shipments[[#This Row],[Boxes]],"NA")</f>
        <v>6.9916107382550337</v>
      </c>
      <c r="J4354" t="str">
        <f>IF(shipments[[#This Row],[Order_Status]] = "Delivered","Yes","No")</f>
        <v>Yes</v>
      </c>
      <c r="K4354" t="str">
        <f>TEXT(shipments[[#This Row],[Shipdate]],"MMMM")</f>
        <v>May</v>
      </c>
      <c r="L4354">
        <f>YEAR(shipments[[#This Row],[Shipdate]])</f>
        <v>2024</v>
      </c>
    </row>
    <row r="4355" spans="1:12" x14ac:dyDescent="0.3">
      <c r="A4355" t="s">
        <v>4359</v>
      </c>
      <c r="B4355" t="s">
        <v>7953</v>
      </c>
      <c r="C4355" t="s">
        <v>7929</v>
      </c>
      <c r="D4355" t="s">
        <v>7934</v>
      </c>
      <c r="E4355" s="1">
        <v>45208</v>
      </c>
      <c r="F4355" s="6">
        <v>21557.25</v>
      </c>
      <c r="G4355">
        <v>3080</v>
      </c>
      <c r="H4355" t="s">
        <v>3</v>
      </c>
      <c r="I4355">
        <f>IF(shipments[[#This Row],[Boxes]]&gt;0,shipments[[#This Row],[Amount]]/shipments[[#This Row],[Boxes]],"NA")</f>
        <v>6.9991071428571425</v>
      </c>
      <c r="J4355" t="str">
        <f>IF(shipments[[#This Row],[Order_Status]] = "Delivered","Yes","No")</f>
        <v>Yes</v>
      </c>
      <c r="K4355" t="str">
        <f>TEXT(shipments[[#This Row],[Shipdate]],"MMMM")</f>
        <v>October</v>
      </c>
      <c r="L4355">
        <f>YEAR(shipments[[#This Row],[Shipdate]])</f>
        <v>2023</v>
      </c>
    </row>
    <row r="4356" spans="1:12" x14ac:dyDescent="0.3">
      <c r="A4356" t="s">
        <v>4360</v>
      </c>
      <c r="B4356" t="s">
        <v>7953</v>
      </c>
      <c r="C4356" t="s">
        <v>7930</v>
      </c>
      <c r="D4356" t="s">
        <v>7939</v>
      </c>
      <c r="E4356" s="1">
        <v>44979</v>
      </c>
      <c r="F4356" s="6">
        <v>7767</v>
      </c>
      <c r="G4356">
        <v>268</v>
      </c>
      <c r="H4356" t="s">
        <v>3</v>
      </c>
      <c r="I4356">
        <f>IF(shipments[[#This Row],[Boxes]]&gt;0,shipments[[#This Row],[Amount]]/shipments[[#This Row],[Boxes]],"NA")</f>
        <v>28.981343283582088</v>
      </c>
      <c r="J4356" t="str">
        <f>IF(shipments[[#This Row],[Order_Status]] = "Delivered","Yes","No")</f>
        <v>Yes</v>
      </c>
      <c r="K4356" t="str">
        <f>TEXT(shipments[[#This Row],[Shipdate]],"MMMM")</f>
        <v>February</v>
      </c>
      <c r="L4356">
        <f>YEAR(shipments[[#This Row],[Shipdate]])</f>
        <v>2023</v>
      </c>
    </row>
    <row r="4357" spans="1:12" x14ac:dyDescent="0.3">
      <c r="A4357" t="s">
        <v>4361</v>
      </c>
      <c r="B4357" t="s">
        <v>7953</v>
      </c>
      <c r="C4357" t="s">
        <v>7930</v>
      </c>
      <c r="D4357" t="s">
        <v>7934</v>
      </c>
      <c r="E4357" s="1">
        <v>45184</v>
      </c>
      <c r="F4357" s="6">
        <v>2544.75</v>
      </c>
      <c r="G4357">
        <v>102</v>
      </c>
      <c r="H4357" t="s">
        <v>3</v>
      </c>
      <c r="I4357">
        <f>IF(shipments[[#This Row],[Boxes]]&gt;0,shipments[[#This Row],[Amount]]/shipments[[#This Row],[Boxes]],"NA")</f>
        <v>24.948529411764707</v>
      </c>
      <c r="J4357" t="str">
        <f>IF(shipments[[#This Row],[Order_Status]] = "Delivered","Yes","No")</f>
        <v>Yes</v>
      </c>
      <c r="K4357" t="str">
        <f>TEXT(shipments[[#This Row],[Shipdate]],"MMMM")</f>
        <v>September</v>
      </c>
      <c r="L4357">
        <f>YEAR(shipments[[#This Row],[Shipdate]])</f>
        <v>2023</v>
      </c>
    </row>
    <row r="4358" spans="1:12" x14ac:dyDescent="0.3">
      <c r="A4358" s="21" t="s">
        <v>4362</v>
      </c>
      <c r="B4358" s="21" t="s">
        <v>7953</v>
      </c>
      <c r="C4358" s="21" t="s">
        <v>7930</v>
      </c>
      <c r="D4358" s="21" t="s">
        <v>7939</v>
      </c>
      <c r="E4358" s="22">
        <v>45561</v>
      </c>
      <c r="F4358" s="23">
        <v>3818.25</v>
      </c>
      <c r="G4358" s="21">
        <v>153</v>
      </c>
      <c r="H4358" s="21" t="s">
        <v>16</v>
      </c>
      <c r="I4358" s="21">
        <f>IF(shipments[[#This Row],[Boxes]]&gt;0,shipments[[#This Row],[Amount]]/shipments[[#This Row],[Boxes]],"NA")</f>
        <v>24.955882352941178</v>
      </c>
      <c r="J4358" s="21" t="str">
        <f>IF(shipments[[#This Row],[Order_Status]] = "Delivered","Yes","No")</f>
        <v>No</v>
      </c>
      <c r="K4358" s="21" t="str">
        <f>TEXT(shipments[[#This Row],[Shipdate]],"MMMM")</f>
        <v>September</v>
      </c>
      <c r="L4358" s="21">
        <f>YEAR(shipments[[#This Row],[Shipdate]])</f>
        <v>2024</v>
      </c>
    </row>
    <row r="4359" spans="1:12" x14ac:dyDescent="0.3">
      <c r="A4359" t="s">
        <v>4363</v>
      </c>
      <c r="B4359" t="s">
        <v>7953</v>
      </c>
      <c r="C4359" t="s">
        <v>7930</v>
      </c>
      <c r="D4359" t="s">
        <v>7935</v>
      </c>
      <c r="E4359" s="1">
        <v>45062</v>
      </c>
      <c r="F4359" s="6">
        <v>330.75</v>
      </c>
      <c r="G4359">
        <v>12</v>
      </c>
      <c r="H4359" t="s">
        <v>3</v>
      </c>
      <c r="I4359">
        <f>IF(shipments[[#This Row],[Boxes]]&gt;0,shipments[[#This Row],[Amount]]/shipments[[#This Row],[Boxes]],"NA")</f>
        <v>27.5625</v>
      </c>
      <c r="J4359" t="str">
        <f>IF(shipments[[#This Row],[Order_Status]] = "Delivered","Yes","No")</f>
        <v>Yes</v>
      </c>
      <c r="K4359" t="str">
        <f>TEXT(shipments[[#This Row],[Shipdate]],"MMMM")</f>
        <v>May</v>
      </c>
      <c r="L4359">
        <f>YEAR(shipments[[#This Row],[Shipdate]])</f>
        <v>2023</v>
      </c>
    </row>
    <row r="4360" spans="1:12" x14ac:dyDescent="0.3">
      <c r="A4360" t="s">
        <v>4364</v>
      </c>
      <c r="B4360" t="s">
        <v>7953</v>
      </c>
      <c r="C4360" t="s">
        <v>7931</v>
      </c>
      <c r="D4360" t="s">
        <v>7936</v>
      </c>
      <c r="E4360" s="1">
        <v>45268</v>
      </c>
      <c r="F4360" s="6">
        <v>4626</v>
      </c>
      <c r="G4360">
        <v>386</v>
      </c>
      <c r="H4360" t="s">
        <v>3</v>
      </c>
      <c r="I4360">
        <f>IF(shipments[[#This Row],[Boxes]]&gt;0,shipments[[#This Row],[Amount]]/shipments[[#This Row],[Boxes]],"NA")</f>
        <v>11.984455958549223</v>
      </c>
      <c r="J4360" t="str">
        <f>IF(shipments[[#This Row],[Order_Status]] = "Delivered","Yes","No")</f>
        <v>Yes</v>
      </c>
      <c r="K4360" t="str">
        <f>TEXT(shipments[[#This Row],[Shipdate]],"MMMM")</f>
        <v>December</v>
      </c>
      <c r="L4360">
        <f>YEAR(shipments[[#This Row],[Shipdate]])</f>
        <v>2023</v>
      </c>
    </row>
    <row r="4361" spans="1:12" x14ac:dyDescent="0.3">
      <c r="A4361" t="s">
        <v>4365</v>
      </c>
      <c r="B4361" t="s">
        <v>7953</v>
      </c>
      <c r="C4361" t="s">
        <v>7932</v>
      </c>
      <c r="D4361" t="s">
        <v>7938</v>
      </c>
      <c r="E4361" s="1">
        <v>45468</v>
      </c>
      <c r="F4361" s="6">
        <v>4207.5</v>
      </c>
      <c r="G4361">
        <v>468</v>
      </c>
      <c r="H4361" t="s">
        <v>3</v>
      </c>
      <c r="I4361">
        <f>IF(shipments[[#This Row],[Boxes]]&gt;0,shipments[[#This Row],[Amount]]/shipments[[#This Row],[Boxes]],"NA")</f>
        <v>8.990384615384615</v>
      </c>
      <c r="J4361" t="str">
        <f>IF(shipments[[#This Row],[Order_Status]] = "Delivered","Yes","No")</f>
        <v>Yes</v>
      </c>
      <c r="K4361" t="str">
        <f>TEXT(shipments[[#This Row],[Shipdate]],"MMMM")</f>
        <v>June</v>
      </c>
      <c r="L4361">
        <f>YEAR(shipments[[#This Row],[Shipdate]])</f>
        <v>2024</v>
      </c>
    </row>
    <row r="4362" spans="1:12" x14ac:dyDescent="0.3">
      <c r="A4362" t="s">
        <v>4366</v>
      </c>
      <c r="B4362" t="s">
        <v>7953</v>
      </c>
      <c r="C4362" t="s">
        <v>7932</v>
      </c>
      <c r="D4362" t="s">
        <v>7935</v>
      </c>
      <c r="E4362" s="1">
        <v>45422</v>
      </c>
      <c r="F4362" s="6">
        <v>12105</v>
      </c>
      <c r="G4362">
        <v>1101</v>
      </c>
      <c r="H4362" t="s">
        <v>3</v>
      </c>
      <c r="I4362">
        <f>IF(shipments[[#This Row],[Boxes]]&gt;0,shipments[[#This Row],[Amount]]/shipments[[#This Row],[Boxes]],"NA")</f>
        <v>10.994550408719347</v>
      </c>
      <c r="J4362" t="str">
        <f>IF(shipments[[#This Row],[Order_Status]] = "Delivered","Yes","No")</f>
        <v>Yes</v>
      </c>
      <c r="K4362" t="str">
        <f>TEXT(shipments[[#This Row],[Shipdate]],"MMMM")</f>
        <v>May</v>
      </c>
      <c r="L4362">
        <f>YEAR(shipments[[#This Row],[Shipdate]])</f>
        <v>2024</v>
      </c>
    </row>
    <row r="4363" spans="1:12" x14ac:dyDescent="0.3">
      <c r="A4363" t="s">
        <v>4367</v>
      </c>
      <c r="B4363" t="s">
        <v>7953</v>
      </c>
      <c r="C4363" t="s">
        <v>7932</v>
      </c>
      <c r="D4363" t="s">
        <v>7935</v>
      </c>
      <c r="E4363" s="1">
        <v>45467</v>
      </c>
      <c r="F4363" s="6">
        <v>2452.5</v>
      </c>
      <c r="G4363">
        <v>351</v>
      </c>
      <c r="H4363" t="s">
        <v>3</v>
      </c>
      <c r="I4363">
        <f>IF(shipments[[#This Row],[Boxes]]&gt;0,shipments[[#This Row],[Amount]]/shipments[[#This Row],[Boxes]],"NA")</f>
        <v>6.9871794871794872</v>
      </c>
      <c r="J4363" t="str">
        <f>IF(shipments[[#This Row],[Order_Status]] = "Delivered","Yes","No")</f>
        <v>Yes</v>
      </c>
      <c r="K4363" t="str">
        <f>TEXT(shipments[[#This Row],[Shipdate]],"MMMM")</f>
        <v>June</v>
      </c>
      <c r="L4363">
        <f>YEAR(shipments[[#This Row],[Shipdate]])</f>
        <v>2024</v>
      </c>
    </row>
    <row r="4364" spans="1:12" x14ac:dyDescent="0.3">
      <c r="A4364" s="21" t="s">
        <v>4368</v>
      </c>
      <c r="B4364" s="21" t="s">
        <v>7953</v>
      </c>
      <c r="C4364" s="21" t="s">
        <v>7933</v>
      </c>
      <c r="D4364" s="21" t="s">
        <v>7939</v>
      </c>
      <c r="E4364" s="22">
        <v>45532</v>
      </c>
      <c r="F4364" s="23">
        <v>9587.25</v>
      </c>
      <c r="G4364" s="21">
        <v>436</v>
      </c>
      <c r="H4364" s="21" t="s">
        <v>9</v>
      </c>
      <c r="I4364" s="21">
        <f>IF(shipments[[#This Row],[Boxes]]&gt;0,shipments[[#This Row],[Amount]]/shipments[[#This Row],[Boxes]],"NA")</f>
        <v>21.989105504587155</v>
      </c>
      <c r="J4364" s="21" t="str">
        <f>IF(shipments[[#This Row],[Order_Status]] = "Delivered","Yes","No")</f>
        <v>No</v>
      </c>
      <c r="K4364" s="21" t="str">
        <f>TEXT(shipments[[#This Row],[Shipdate]],"MMMM")</f>
        <v>August</v>
      </c>
      <c r="L4364" s="21">
        <f>YEAR(shipments[[#This Row],[Shipdate]])</f>
        <v>2024</v>
      </c>
    </row>
    <row r="4365" spans="1:12" x14ac:dyDescent="0.3">
      <c r="A4365" t="s">
        <v>4369</v>
      </c>
      <c r="B4365" t="s">
        <v>7953</v>
      </c>
      <c r="C4365" t="s">
        <v>7933</v>
      </c>
      <c r="D4365" t="s">
        <v>7939</v>
      </c>
      <c r="E4365" s="1">
        <v>45286</v>
      </c>
      <c r="F4365" s="6">
        <v>5703.75</v>
      </c>
      <c r="G4365">
        <v>272</v>
      </c>
      <c r="H4365" t="s">
        <v>3</v>
      </c>
      <c r="I4365">
        <f>IF(shipments[[#This Row],[Boxes]]&gt;0,shipments[[#This Row],[Amount]]/shipments[[#This Row],[Boxes]],"NA")</f>
        <v>20.969669117647058</v>
      </c>
      <c r="J4365" t="str">
        <f>IF(shipments[[#This Row],[Order_Status]] = "Delivered","Yes","No")</f>
        <v>Yes</v>
      </c>
      <c r="K4365" t="str">
        <f>TEXT(shipments[[#This Row],[Shipdate]],"MMMM")</f>
        <v>December</v>
      </c>
      <c r="L4365">
        <f>YEAR(shipments[[#This Row],[Shipdate]])</f>
        <v>2023</v>
      </c>
    </row>
    <row r="4366" spans="1:12" x14ac:dyDescent="0.3">
      <c r="A4366" s="21" t="s">
        <v>4370</v>
      </c>
      <c r="B4366" s="21" t="s">
        <v>7953</v>
      </c>
      <c r="C4366" s="21" t="s">
        <v>7933</v>
      </c>
      <c r="D4366" s="21" t="s">
        <v>7939</v>
      </c>
      <c r="E4366" s="22">
        <v>44956</v>
      </c>
      <c r="F4366" s="23">
        <v>1239.75</v>
      </c>
      <c r="G4366" s="21">
        <v>69</v>
      </c>
      <c r="H4366" s="21" t="s">
        <v>25</v>
      </c>
      <c r="I4366" s="21">
        <f>IF(shipments[[#This Row],[Boxes]]&gt;0,shipments[[#This Row],[Amount]]/shipments[[#This Row],[Boxes]],"NA")</f>
        <v>17.967391304347824</v>
      </c>
      <c r="J4366" s="21" t="str">
        <f>IF(shipments[[#This Row],[Order_Status]] = "Delivered","Yes","No")</f>
        <v>No</v>
      </c>
      <c r="K4366" s="21" t="str">
        <f>TEXT(shipments[[#This Row],[Shipdate]],"MMMM")</f>
        <v>January</v>
      </c>
      <c r="L4366" s="21">
        <f>YEAR(shipments[[#This Row],[Shipdate]])</f>
        <v>2023</v>
      </c>
    </row>
    <row r="4367" spans="1:12" x14ac:dyDescent="0.3">
      <c r="A4367" t="s">
        <v>4371</v>
      </c>
      <c r="B4367" t="s">
        <v>7953</v>
      </c>
      <c r="C4367" t="s">
        <v>7912</v>
      </c>
      <c r="D4367" t="s">
        <v>7934</v>
      </c>
      <c r="E4367" s="1">
        <v>44967</v>
      </c>
      <c r="F4367" s="6">
        <v>6417</v>
      </c>
      <c r="G4367">
        <v>459</v>
      </c>
      <c r="H4367" t="s">
        <v>3</v>
      </c>
      <c r="I4367">
        <f>IF(shipments[[#This Row],[Boxes]]&gt;0,shipments[[#This Row],[Amount]]/shipments[[#This Row],[Boxes]],"NA")</f>
        <v>13.980392156862745</v>
      </c>
      <c r="J4367" t="str">
        <f>IF(shipments[[#This Row],[Order_Status]] = "Delivered","Yes","No")</f>
        <v>Yes</v>
      </c>
      <c r="K4367" t="str">
        <f>TEXT(shipments[[#This Row],[Shipdate]],"MMMM")</f>
        <v>February</v>
      </c>
      <c r="L4367">
        <f>YEAR(shipments[[#This Row],[Shipdate]])</f>
        <v>2023</v>
      </c>
    </row>
    <row r="4368" spans="1:12" x14ac:dyDescent="0.3">
      <c r="A4368" s="21" t="s">
        <v>4372</v>
      </c>
      <c r="B4368" s="21" t="s">
        <v>7953</v>
      </c>
      <c r="C4368" s="21" t="s">
        <v>7912</v>
      </c>
      <c r="D4368" s="21" t="s">
        <v>7935</v>
      </c>
      <c r="E4368" s="22">
        <v>45518</v>
      </c>
      <c r="F4368" s="23">
        <v>9405</v>
      </c>
      <c r="G4368" s="21">
        <v>724</v>
      </c>
      <c r="H4368" s="21" t="s">
        <v>9</v>
      </c>
      <c r="I4368" s="21">
        <f>IF(shipments[[#This Row],[Boxes]]&gt;0,shipments[[#This Row],[Amount]]/shipments[[#This Row],[Boxes]],"NA")</f>
        <v>12.990331491712707</v>
      </c>
      <c r="J4368" s="21" t="str">
        <f>IF(shipments[[#This Row],[Order_Status]] = "Delivered","Yes","No")</f>
        <v>No</v>
      </c>
      <c r="K4368" s="21" t="str">
        <f>TEXT(shipments[[#This Row],[Shipdate]],"MMMM")</f>
        <v>August</v>
      </c>
      <c r="L4368" s="21">
        <f>YEAR(shipments[[#This Row],[Shipdate]])</f>
        <v>2024</v>
      </c>
    </row>
    <row r="4369" spans="1:12" x14ac:dyDescent="0.3">
      <c r="A4369" t="s">
        <v>4373</v>
      </c>
      <c r="B4369" t="s">
        <v>7953</v>
      </c>
      <c r="C4369" t="s">
        <v>7912</v>
      </c>
      <c r="D4369" t="s">
        <v>7939</v>
      </c>
      <c r="E4369" s="1">
        <v>45223</v>
      </c>
      <c r="F4369" s="6">
        <v>1165.5</v>
      </c>
      <c r="G4369">
        <v>98</v>
      </c>
      <c r="H4369" t="s">
        <v>3</v>
      </c>
      <c r="I4369">
        <f>IF(shipments[[#This Row],[Boxes]]&gt;0,shipments[[#This Row],[Amount]]/shipments[[#This Row],[Boxes]],"NA")</f>
        <v>11.892857142857142</v>
      </c>
      <c r="J4369" t="str">
        <f>IF(shipments[[#This Row],[Order_Status]] = "Delivered","Yes","No")</f>
        <v>Yes</v>
      </c>
      <c r="K4369" t="str">
        <f>TEXT(shipments[[#This Row],[Shipdate]],"MMMM")</f>
        <v>October</v>
      </c>
      <c r="L4369">
        <f>YEAR(shipments[[#This Row],[Shipdate]])</f>
        <v>2023</v>
      </c>
    </row>
    <row r="4370" spans="1:12" x14ac:dyDescent="0.3">
      <c r="A4370" s="21" t="s">
        <v>4374</v>
      </c>
      <c r="B4370" s="21" t="s">
        <v>7953</v>
      </c>
      <c r="C4370" s="21" t="s">
        <v>7912</v>
      </c>
      <c r="D4370" s="21" t="s">
        <v>7939</v>
      </c>
      <c r="E4370" s="22">
        <v>45561</v>
      </c>
      <c r="F4370" s="23">
        <v>5415.75</v>
      </c>
      <c r="G4370" s="21">
        <v>452</v>
      </c>
      <c r="H4370" s="21" t="s">
        <v>16</v>
      </c>
      <c r="I4370" s="21">
        <f>IF(shipments[[#This Row],[Boxes]]&gt;0,shipments[[#This Row],[Amount]]/shipments[[#This Row],[Boxes]],"NA")</f>
        <v>11.981747787610619</v>
      </c>
      <c r="J4370" s="21" t="str">
        <f>IF(shipments[[#This Row],[Order_Status]] = "Delivered","Yes","No")</f>
        <v>No</v>
      </c>
      <c r="K4370" s="21" t="str">
        <f>TEXT(shipments[[#This Row],[Shipdate]],"MMMM")</f>
        <v>September</v>
      </c>
      <c r="L4370" s="21">
        <f>YEAR(shipments[[#This Row],[Shipdate]])</f>
        <v>2024</v>
      </c>
    </row>
    <row r="4371" spans="1:12" x14ac:dyDescent="0.3">
      <c r="A4371" t="s">
        <v>4375</v>
      </c>
      <c r="B4371" t="s">
        <v>7953</v>
      </c>
      <c r="C4371" t="s">
        <v>7912</v>
      </c>
      <c r="D4371" t="s">
        <v>7934</v>
      </c>
      <c r="E4371" s="1">
        <v>45146</v>
      </c>
      <c r="F4371" s="6">
        <v>4209.75</v>
      </c>
      <c r="G4371">
        <v>324</v>
      </c>
      <c r="H4371" t="s">
        <v>3</v>
      </c>
      <c r="I4371">
        <f>IF(shipments[[#This Row],[Boxes]]&gt;0,shipments[[#This Row],[Amount]]/shipments[[#This Row],[Boxes]],"NA")</f>
        <v>12.993055555555555</v>
      </c>
      <c r="J4371" t="str">
        <f>IF(shipments[[#This Row],[Order_Status]] = "Delivered","Yes","No")</f>
        <v>Yes</v>
      </c>
      <c r="K4371" t="str">
        <f>TEXT(shipments[[#This Row],[Shipdate]],"MMMM")</f>
        <v>August</v>
      </c>
      <c r="L4371">
        <f>YEAR(shipments[[#This Row],[Shipdate]])</f>
        <v>2023</v>
      </c>
    </row>
    <row r="4372" spans="1:12" x14ac:dyDescent="0.3">
      <c r="A4372" t="s">
        <v>4376</v>
      </c>
      <c r="B4372" t="s">
        <v>7953</v>
      </c>
      <c r="C4372" t="s">
        <v>7914</v>
      </c>
      <c r="D4372" t="s">
        <v>7934</v>
      </c>
      <c r="E4372" s="1">
        <v>45196</v>
      </c>
      <c r="F4372" s="6">
        <v>884.25</v>
      </c>
      <c r="G4372">
        <v>74</v>
      </c>
      <c r="H4372" t="s">
        <v>3</v>
      </c>
      <c r="I4372">
        <f>IF(shipments[[#This Row],[Boxes]]&gt;0,shipments[[#This Row],[Amount]]/shipments[[#This Row],[Boxes]],"NA")</f>
        <v>11.949324324324325</v>
      </c>
      <c r="J4372" t="str">
        <f>IF(shipments[[#This Row],[Order_Status]] = "Delivered","Yes","No")</f>
        <v>Yes</v>
      </c>
      <c r="K4372" t="str">
        <f>TEXT(shipments[[#This Row],[Shipdate]],"MMMM")</f>
        <v>September</v>
      </c>
      <c r="L4372">
        <f>YEAR(shipments[[#This Row],[Shipdate]])</f>
        <v>2023</v>
      </c>
    </row>
    <row r="4373" spans="1:12" x14ac:dyDescent="0.3">
      <c r="A4373" t="s">
        <v>4377</v>
      </c>
      <c r="B4373" t="s">
        <v>7953</v>
      </c>
      <c r="C4373" t="s">
        <v>7915</v>
      </c>
      <c r="D4373" t="s">
        <v>7938</v>
      </c>
      <c r="E4373" s="1">
        <v>45440</v>
      </c>
      <c r="F4373" s="6">
        <v>7238.25</v>
      </c>
      <c r="G4373">
        <v>1207</v>
      </c>
      <c r="H4373" t="s">
        <v>3</v>
      </c>
      <c r="I4373">
        <f>IF(shipments[[#This Row],[Boxes]]&gt;0,shipments[[#This Row],[Amount]]/shipments[[#This Row],[Boxes]],"NA")</f>
        <v>5.9968931234465614</v>
      </c>
      <c r="J4373" t="str">
        <f>IF(shipments[[#This Row],[Order_Status]] = "Delivered","Yes","No")</f>
        <v>Yes</v>
      </c>
      <c r="K4373" t="str">
        <f>TEXT(shipments[[#This Row],[Shipdate]],"MMMM")</f>
        <v>May</v>
      </c>
      <c r="L4373">
        <f>YEAR(shipments[[#This Row],[Shipdate]])</f>
        <v>2024</v>
      </c>
    </row>
    <row r="4374" spans="1:12" x14ac:dyDescent="0.3">
      <c r="A4374" s="21" t="s">
        <v>4378</v>
      </c>
      <c r="B4374" s="21" t="s">
        <v>7953</v>
      </c>
      <c r="C4374" s="21" t="s">
        <v>7915</v>
      </c>
      <c r="D4374" s="21" t="s">
        <v>7939</v>
      </c>
      <c r="E4374" s="22">
        <v>45476</v>
      </c>
      <c r="F4374" s="23">
        <v>4178.25</v>
      </c>
      <c r="G4374" s="21">
        <v>523</v>
      </c>
      <c r="H4374" s="21" t="s">
        <v>9</v>
      </c>
      <c r="I4374" s="21">
        <f>IF(shipments[[#This Row],[Boxes]]&gt;0,shipments[[#This Row],[Amount]]/shipments[[#This Row],[Boxes]],"NA")</f>
        <v>7.989005736137667</v>
      </c>
      <c r="J4374" s="21" t="str">
        <f>IF(shipments[[#This Row],[Order_Status]] = "Delivered","Yes","No")</f>
        <v>No</v>
      </c>
      <c r="K4374" s="21" t="str">
        <f>TEXT(shipments[[#This Row],[Shipdate]],"MMMM")</f>
        <v>July</v>
      </c>
      <c r="L4374" s="21">
        <f>YEAR(shipments[[#This Row],[Shipdate]])</f>
        <v>2024</v>
      </c>
    </row>
    <row r="4375" spans="1:12" x14ac:dyDescent="0.3">
      <c r="A4375" t="s">
        <v>4379</v>
      </c>
      <c r="B4375" t="s">
        <v>7953</v>
      </c>
      <c r="C4375" t="s">
        <v>7915</v>
      </c>
      <c r="D4375" t="s">
        <v>7935</v>
      </c>
      <c r="E4375" s="1">
        <v>45384</v>
      </c>
      <c r="F4375" s="6">
        <v>4326.75</v>
      </c>
      <c r="G4375">
        <v>619</v>
      </c>
      <c r="H4375" t="s">
        <v>3</v>
      </c>
      <c r="I4375">
        <f>IF(shipments[[#This Row],[Boxes]]&gt;0,shipments[[#This Row],[Amount]]/shipments[[#This Row],[Boxes]],"NA")</f>
        <v>6.989903069466882</v>
      </c>
      <c r="J4375" t="str">
        <f>IF(shipments[[#This Row],[Order_Status]] = "Delivered","Yes","No")</f>
        <v>Yes</v>
      </c>
      <c r="K4375" t="str">
        <f>TEXT(shipments[[#This Row],[Shipdate]],"MMMM")</f>
        <v>April</v>
      </c>
      <c r="L4375">
        <f>YEAR(shipments[[#This Row],[Shipdate]])</f>
        <v>2024</v>
      </c>
    </row>
    <row r="4376" spans="1:12" x14ac:dyDescent="0.3">
      <c r="A4376" t="s">
        <v>4380</v>
      </c>
      <c r="B4376" t="s">
        <v>7953</v>
      </c>
      <c r="C4376" t="s">
        <v>7915</v>
      </c>
      <c r="D4376" t="s">
        <v>7934</v>
      </c>
      <c r="E4376" s="1">
        <v>45184</v>
      </c>
      <c r="F4376" s="6">
        <v>1242</v>
      </c>
      <c r="G4376">
        <v>178</v>
      </c>
      <c r="H4376" t="s">
        <v>3</v>
      </c>
      <c r="I4376">
        <f>IF(shipments[[#This Row],[Boxes]]&gt;0,shipments[[#This Row],[Amount]]/shipments[[#This Row],[Boxes]],"NA")</f>
        <v>6.9775280898876408</v>
      </c>
      <c r="J4376" t="str">
        <f>IF(shipments[[#This Row],[Order_Status]] = "Delivered","Yes","No")</f>
        <v>Yes</v>
      </c>
      <c r="K4376" t="str">
        <f>TEXT(shipments[[#This Row],[Shipdate]],"MMMM")</f>
        <v>September</v>
      </c>
      <c r="L4376">
        <f>YEAR(shipments[[#This Row],[Shipdate]])</f>
        <v>2023</v>
      </c>
    </row>
    <row r="4377" spans="1:12" x14ac:dyDescent="0.3">
      <c r="A4377" t="s">
        <v>4381</v>
      </c>
      <c r="B4377" t="s">
        <v>7953</v>
      </c>
      <c r="C4377" t="s">
        <v>7916</v>
      </c>
      <c r="D4377" t="s">
        <v>7937</v>
      </c>
      <c r="E4377" s="1">
        <v>45166</v>
      </c>
      <c r="F4377" s="6">
        <v>3861</v>
      </c>
      <c r="G4377">
        <v>552</v>
      </c>
      <c r="H4377" t="s">
        <v>3</v>
      </c>
      <c r="I4377">
        <f>IF(shipments[[#This Row],[Boxes]]&gt;0,shipments[[#This Row],[Amount]]/shipments[[#This Row],[Boxes]],"NA")</f>
        <v>6.9945652173913047</v>
      </c>
      <c r="J4377" t="str">
        <f>IF(shipments[[#This Row],[Order_Status]] = "Delivered","Yes","No")</f>
        <v>Yes</v>
      </c>
      <c r="K4377" t="str">
        <f>TEXT(shipments[[#This Row],[Shipdate]],"MMMM")</f>
        <v>August</v>
      </c>
      <c r="L4377">
        <f>YEAR(shipments[[#This Row],[Shipdate]])</f>
        <v>2023</v>
      </c>
    </row>
    <row r="4378" spans="1:12" x14ac:dyDescent="0.3">
      <c r="A4378" t="s">
        <v>4382</v>
      </c>
      <c r="B4378" t="s">
        <v>7953</v>
      </c>
      <c r="C4378" t="s">
        <v>7917</v>
      </c>
      <c r="D4378" t="s">
        <v>7937</v>
      </c>
      <c r="E4378" s="1">
        <v>45471</v>
      </c>
      <c r="F4378" s="6">
        <v>1973.25</v>
      </c>
      <c r="G4378">
        <v>71</v>
      </c>
      <c r="H4378" t="s">
        <v>3</v>
      </c>
      <c r="I4378">
        <f>IF(shipments[[#This Row],[Boxes]]&gt;0,shipments[[#This Row],[Amount]]/shipments[[#This Row],[Boxes]],"NA")</f>
        <v>27.79225352112676</v>
      </c>
      <c r="J4378" t="str">
        <f>IF(shipments[[#This Row],[Order_Status]] = "Delivered","Yes","No")</f>
        <v>Yes</v>
      </c>
      <c r="K4378" t="str">
        <f>TEXT(shipments[[#This Row],[Shipdate]],"MMMM")</f>
        <v>June</v>
      </c>
      <c r="L4378">
        <f>YEAR(shipments[[#This Row],[Shipdate]])</f>
        <v>2024</v>
      </c>
    </row>
    <row r="4379" spans="1:12" x14ac:dyDescent="0.3">
      <c r="A4379" s="21" t="s">
        <v>4383</v>
      </c>
      <c r="B4379" s="21" t="s">
        <v>7953</v>
      </c>
      <c r="C4379" s="21" t="s">
        <v>7918</v>
      </c>
      <c r="D4379" s="21" t="s">
        <v>7934</v>
      </c>
      <c r="E4379" s="22">
        <v>45541</v>
      </c>
      <c r="F4379" s="23">
        <v>4594.5</v>
      </c>
      <c r="G4379" s="21">
        <v>177</v>
      </c>
      <c r="H4379" s="21" t="s">
        <v>16</v>
      </c>
      <c r="I4379" s="21">
        <f>IF(shipments[[#This Row],[Boxes]]&gt;0,shipments[[#This Row],[Amount]]/shipments[[#This Row],[Boxes]],"NA")</f>
        <v>25.957627118644069</v>
      </c>
      <c r="J4379" s="21" t="str">
        <f>IF(shipments[[#This Row],[Order_Status]] = "Delivered","Yes","No")</f>
        <v>No</v>
      </c>
      <c r="K4379" s="21" t="str">
        <f>TEXT(shipments[[#This Row],[Shipdate]],"MMMM")</f>
        <v>September</v>
      </c>
      <c r="L4379" s="21">
        <f>YEAR(shipments[[#This Row],[Shipdate]])</f>
        <v>2024</v>
      </c>
    </row>
    <row r="4380" spans="1:12" x14ac:dyDescent="0.3">
      <c r="A4380" t="s">
        <v>4384</v>
      </c>
      <c r="B4380" t="s">
        <v>7953</v>
      </c>
      <c r="C4380" t="s">
        <v>7918</v>
      </c>
      <c r="D4380" t="s">
        <v>7936</v>
      </c>
      <c r="E4380" s="1">
        <v>45268</v>
      </c>
      <c r="F4380" s="6">
        <v>5789.25</v>
      </c>
      <c r="G4380">
        <v>207</v>
      </c>
      <c r="H4380" t="s">
        <v>3</v>
      </c>
      <c r="I4380">
        <f>IF(shipments[[#This Row],[Boxes]]&gt;0,shipments[[#This Row],[Amount]]/shipments[[#This Row],[Boxes]],"NA")</f>
        <v>27.967391304347824</v>
      </c>
      <c r="J4380" t="str">
        <f>IF(shipments[[#This Row],[Order_Status]] = "Delivered","Yes","No")</f>
        <v>Yes</v>
      </c>
      <c r="K4380" t="str">
        <f>TEXT(shipments[[#This Row],[Shipdate]],"MMMM")</f>
        <v>December</v>
      </c>
      <c r="L4380">
        <f>YEAR(shipments[[#This Row],[Shipdate]])</f>
        <v>2023</v>
      </c>
    </row>
    <row r="4381" spans="1:12" x14ac:dyDescent="0.3">
      <c r="A4381" t="s">
        <v>4385</v>
      </c>
      <c r="B4381" t="s">
        <v>7953</v>
      </c>
      <c r="C4381" t="s">
        <v>7918</v>
      </c>
      <c r="D4381" t="s">
        <v>7938</v>
      </c>
      <c r="E4381" s="1">
        <v>45432</v>
      </c>
      <c r="F4381" s="6">
        <v>4824</v>
      </c>
      <c r="G4381">
        <v>193</v>
      </c>
      <c r="H4381" t="s">
        <v>3</v>
      </c>
      <c r="I4381">
        <f>IF(shipments[[#This Row],[Boxes]]&gt;0,shipments[[#This Row],[Amount]]/shipments[[#This Row],[Boxes]],"NA")</f>
        <v>24.994818652849741</v>
      </c>
      <c r="J4381" t="str">
        <f>IF(shipments[[#This Row],[Order_Status]] = "Delivered","Yes","No")</f>
        <v>Yes</v>
      </c>
      <c r="K4381" t="str">
        <f>TEXT(shipments[[#This Row],[Shipdate]],"MMMM")</f>
        <v>May</v>
      </c>
      <c r="L4381">
        <f>YEAR(shipments[[#This Row],[Shipdate]])</f>
        <v>2024</v>
      </c>
    </row>
    <row r="4382" spans="1:12" x14ac:dyDescent="0.3">
      <c r="A4382" t="s">
        <v>4386</v>
      </c>
      <c r="B4382" t="s">
        <v>7953</v>
      </c>
      <c r="C4382" t="s">
        <v>7918</v>
      </c>
      <c r="D4382" t="s">
        <v>7938</v>
      </c>
      <c r="E4382" s="1">
        <v>45440</v>
      </c>
      <c r="F4382" s="6">
        <v>5130</v>
      </c>
      <c r="G4382">
        <v>214</v>
      </c>
      <c r="H4382" t="s">
        <v>3</v>
      </c>
      <c r="I4382">
        <f>IF(shipments[[#This Row],[Boxes]]&gt;0,shipments[[#This Row],[Amount]]/shipments[[#This Row],[Boxes]],"NA")</f>
        <v>23.971962616822431</v>
      </c>
      <c r="J4382" t="str">
        <f>IF(shipments[[#This Row],[Order_Status]] = "Delivered","Yes","No")</f>
        <v>Yes</v>
      </c>
      <c r="K4382" t="str">
        <f>TEXT(shipments[[#This Row],[Shipdate]],"MMMM")</f>
        <v>May</v>
      </c>
      <c r="L4382">
        <f>YEAR(shipments[[#This Row],[Shipdate]])</f>
        <v>2024</v>
      </c>
    </row>
    <row r="4383" spans="1:12" x14ac:dyDescent="0.3">
      <c r="A4383" t="s">
        <v>4387</v>
      </c>
      <c r="B4383" t="s">
        <v>7953</v>
      </c>
      <c r="C4383" t="s">
        <v>7918</v>
      </c>
      <c r="D4383" t="s">
        <v>7934</v>
      </c>
      <c r="E4383" s="1">
        <v>45392</v>
      </c>
      <c r="F4383" s="6">
        <v>5235.75</v>
      </c>
      <c r="G4383">
        <v>210</v>
      </c>
      <c r="H4383" t="s">
        <v>3</v>
      </c>
      <c r="I4383">
        <f>IF(shipments[[#This Row],[Boxes]]&gt;0,shipments[[#This Row],[Amount]]/shipments[[#This Row],[Boxes]],"NA")</f>
        <v>24.932142857142857</v>
      </c>
      <c r="J4383" t="str">
        <f>IF(shipments[[#This Row],[Order_Status]] = "Delivered","Yes","No")</f>
        <v>Yes</v>
      </c>
      <c r="K4383" t="str">
        <f>TEXT(shipments[[#This Row],[Shipdate]],"MMMM")</f>
        <v>April</v>
      </c>
      <c r="L4383">
        <f>YEAR(shipments[[#This Row],[Shipdate]])</f>
        <v>2024</v>
      </c>
    </row>
    <row r="4384" spans="1:12" x14ac:dyDescent="0.3">
      <c r="A4384" t="s">
        <v>4388</v>
      </c>
      <c r="B4384" t="s">
        <v>7953</v>
      </c>
      <c r="C4384" t="s">
        <v>7918</v>
      </c>
      <c r="D4384" t="s">
        <v>7935</v>
      </c>
      <c r="E4384" s="1">
        <v>45075</v>
      </c>
      <c r="F4384" s="6">
        <v>4925.25</v>
      </c>
      <c r="G4384">
        <v>176</v>
      </c>
      <c r="H4384" t="s">
        <v>3</v>
      </c>
      <c r="I4384">
        <f>IF(shipments[[#This Row],[Boxes]]&gt;0,shipments[[#This Row],[Amount]]/shipments[[#This Row],[Boxes]],"NA")</f>
        <v>27.984375</v>
      </c>
      <c r="J4384" t="str">
        <f>IF(shipments[[#This Row],[Order_Status]] = "Delivered","Yes","No")</f>
        <v>Yes</v>
      </c>
      <c r="K4384" t="str">
        <f>TEXT(shipments[[#This Row],[Shipdate]],"MMMM")</f>
        <v>May</v>
      </c>
      <c r="L4384">
        <f>YEAR(shipments[[#This Row],[Shipdate]])</f>
        <v>2023</v>
      </c>
    </row>
    <row r="4385" spans="1:12" x14ac:dyDescent="0.3">
      <c r="A4385" t="s">
        <v>4389</v>
      </c>
      <c r="B4385" t="s">
        <v>7953</v>
      </c>
      <c r="C4385" t="s">
        <v>7918</v>
      </c>
      <c r="D4385" t="s">
        <v>7936</v>
      </c>
      <c r="E4385" s="1">
        <v>45455</v>
      </c>
      <c r="F4385" s="6">
        <v>5017.5</v>
      </c>
      <c r="G4385">
        <v>186</v>
      </c>
      <c r="H4385" t="s">
        <v>3</v>
      </c>
      <c r="I4385">
        <f>IF(shipments[[#This Row],[Boxes]]&gt;0,shipments[[#This Row],[Amount]]/shipments[[#This Row],[Boxes]],"NA")</f>
        <v>26.975806451612904</v>
      </c>
      <c r="J4385" t="str">
        <f>IF(shipments[[#This Row],[Order_Status]] = "Delivered","Yes","No")</f>
        <v>Yes</v>
      </c>
      <c r="K4385" t="str">
        <f>TEXT(shipments[[#This Row],[Shipdate]],"MMMM")</f>
        <v>June</v>
      </c>
      <c r="L4385">
        <f>YEAR(shipments[[#This Row],[Shipdate]])</f>
        <v>2024</v>
      </c>
    </row>
    <row r="4386" spans="1:12" x14ac:dyDescent="0.3">
      <c r="A4386" t="s">
        <v>4390</v>
      </c>
      <c r="B4386" t="s">
        <v>7953</v>
      </c>
      <c r="C4386" t="s">
        <v>7919</v>
      </c>
      <c r="D4386" t="s">
        <v>7938</v>
      </c>
      <c r="E4386" s="1">
        <v>45258</v>
      </c>
      <c r="F4386" s="6">
        <v>10577.25</v>
      </c>
      <c r="G4386">
        <v>557</v>
      </c>
      <c r="H4386" t="s">
        <v>3</v>
      </c>
      <c r="I4386">
        <f>IF(shipments[[#This Row],[Boxes]]&gt;0,shipments[[#This Row],[Amount]]/shipments[[#This Row],[Boxes]],"NA")</f>
        <v>18.989676840215441</v>
      </c>
      <c r="J4386" t="str">
        <f>IF(shipments[[#This Row],[Order_Status]] = "Delivered","Yes","No")</f>
        <v>Yes</v>
      </c>
      <c r="K4386" t="str">
        <f>TEXT(shipments[[#This Row],[Shipdate]],"MMMM")</f>
        <v>November</v>
      </c>
      <c r="L4386">
        <f>YEAR(shipments[[#This Row],[Shipdate]])</f>
        <v>2023</v>
      </c>
    </row>
    <row r="4387" spans="1:12" x14ac:dyDescent="0.3">
      <c r="A4387" t="s">
        <v>4391</v>
      </c>
      <c r="B4387" t="s">
        <v>7953</v>
      </c>
      <c r="C4387" t="s">
        <v>7919</v>
      </c>
      <c r="D4387" t="s">
        <v>7939</v>
      </c>
      <c r="E4387" s="1">
        <v>45238</v>
      </c>
      <c r="F4387" s="6">
        <v>1752.75</v>
      </c>
      <c r="G4387">
        <v>98</v>
      </c>
      <c r="H4387" t="s">
        <v>3</v>
      </c>
      <c r="I4387">
        <f>IF(shipments[[#This Row],[Boxes]]&gt;0,shipments[[#This Row],[Amount]]/shipments[[#This Row],[Boxes]],"NA")</f>
        <v>17.885204081632654</v>
      </c>
      <c r="J4387" t="str">
        <f>IF(shipments[[#This Row],[Order_Status]] = "Delivered","Yes","No")</f>
        <v>Yes</v>
      </c>
      <c r="K4387" t="str">
        <f>TEXT(shipments[[#This Row],[Shipdate]],"MMMM")</f>
        <v>November</v>
      </c>
      <c r="L4387">
        <f>YEAR(shipments[[#This Row],[Shipdate]])</f>
        <v>2023</v>
      </c>
    </row>
    <row r="4388" spans="1:12" x14ac:dyDescent="0.3">
      <c r="A4388" t="s">
        <v>4392</v>
      </c>
      <c r="B4388" t="s">
        <v>7953</v>
      </c>
      <c r="C4388" t="s">
        <v>7919</v>
      </c>
      <c r="D4388" t="s">
        <v>7935</v>
      </c>
      <c r="E4388" s="1">
        <v>44993</v>
      </c>
      <c r="F4388" s="6">
        <v>8298</v>
      </c>
      <c r="G4388">
        <v>461</v>
      </c>
      <c r="H4388" t="s">
        <v>3</v>
      </c>
      <c r="I4388">
        <f>IF(shipments[[#This Row],[Boxes]]&gt;0,shipments[[#This Row],[Amount]]/shipments[[#This Row],[Boxes]],"NA")</f>
        <v>18</v>
      </c>
      <c r="J4388" t="str">
        <f>IF(shipments[[#This Row],[Order_Status]] = "Delivered","Yes","No")</f>
        <v>Yes</v>
      </c>
      <c r="K4388" t="str">
        <f>TEXT(shipments[[#This Row],[Shipdate]],"MMMM")</f>
        <v>March</v>
      </c>
      <c r="L4388">
        <f>YEAR(shipments[[#This Row],[Shipdate]])</f>
        <v>2023</v>
      </c>
    </row>
    <row r="4389" spans="1:12" x14ac:dyDescent="0.3">
      <c r="A4389" t="s">
        <v>4393</v>
      </c>
      <c r="B4389" t="s">
        <v>7953</v>
      </c>
      <c r="C4389" t="s">
        <v>7919</v>
      </c>
      <c r="D4389" t="s">
        <v>7939</v>
      </c>
      <c r="E4389" s="1">
        <v>45328</v>
      </c>
      <c r="F4389" s="6">
        <v>4610.25</v>
      </c>
      <c r="G4389">
        <v>257</v>
      </c>
      <c r="H4389" t="s">
        <v>3</v>
      </c>
      <c r="I4389">
        <f>IF(shipments[[#This Row],[Boxes]]&gt;0,shipments[[#This Row],[Amount]]/shipments[[#This Row],[Boxes]],"NA")</f>
        <v>17.938715953307394</v>
      </c>
      <c r="J4389" t="str">
        <f>IF(shipments[[#This Row],[Order_Status]] = "Delivered","Yes","No")</f>
        <v>Yes</v>
      </c>
      <c r="K4389" t="str">
        <f>TEXT(shipments[[#This Row],[Shipdate]],"MMMM")</f>
        <v>February</v>
      </c>
      <c r="L4389">
        <f>YEAR(shipments[[#This Row],[Shipdate]])</f>
        <v>2024</v>
      </c>
    </row>
    <row r="4390" spans="1:12" x14ac:dyDescent="0.3">
      <c r="A4390" t="s">
        <v>4394</v>
      </c>
      <c r="B4390" t="s">
        <v>7953</v>
      </c>
      <c r="C4390" t="s">
        <v>7919</v>
      </c>
      <c r="D4390" t="s">
        <v>7934</v>
      </c>
      <c r="E4390" s="1">
        <v>45239</v>
      </c>
      <c r="F4390" s="6">
        <v>1152</v>
      </c>
      <c r="G4390">
        <v>61</v>
      </c>
      <c r="H4390" t="s">
        <v>3</v>
      </c>
      <c r="I4390">
        <f>IF(shipments[[#This Row],[Boxes]]&gt;0,shipments[[#This Row],[Amount]]/shipments[[#This Row],[Boxes]],"NA")</f>
        <v>18.885245901639344</v>
      </c>
      <c r="J4390" t="str">
        <f>IF(shipments[[#This Row],[Order_Status]] = "Delivered","Yes","No")</f>
        <v>Yes</v>
      </c>
      <c r="K4390" t="str">
        <f>TEXT(shipments[[#This Row],[Shipdate]],"MMMM")</f>
        <v>November</v>
      </c>
      <c r="L4390">
        <f>YEAR(shipments[[#This Row],[Shipdate]])</f>
        <v>2023</v>
      </c>
    </row>
    <row r="4391" spans="1:12" x14ac:dyDescent="0.3">
      <c r="A4391" t="s">
        <v>4395</v>
      </c>
      <c r="B4391" t="s">
        <v>7953</v>
      </c>
      <c r="C4391" t="s">
        <v>7919</v>
      </c>
      <c r="D4391" t="s">
        <v>7937</v>
      </c>
      <c r="E4391" s="1">
        <v>45252</v>
      </c>
      <c r="F4391" s="6">
        <v>1183.5</v>
      </c>
      <c r="G4391">
        <v>66</v>
      </c>
      <c r="H4391" t="s">
        <v>3</v>
      </c>
      <c r="I4391">
        <f>IF(shipments[[#This Row],[Boxes]]&gt;0,shipments[[#This Row],[Amount]]/shipments[[#This Row],[Boxes]],"NA")</f>
        <v>17.931818181818183</v>
      </c>
      <c r="J4391" t="str">
        <f>IF(shipments[[#This Row],[Order_Status]] = "Delivered","Yes","No")</f>
        <v>Yes</v>
      </c>
      <c r="K4391" t="str">
        <f>TEXT(shipments[[#This Row],[Shipdate]],"MMMM")</f>
        <v>November</v>
      </c>
      <c r="L4391">
        <f>YEAR(shipments[[#This Row],[Shipdate]])</f>
        <v>2023</v>
      </c>
    </row>
    <row r="4392" spans="1:12" x14ac:dyDescent="0.3">
      <c r="A4392" t="s">
        <v>4396</v>
      </c>
      <c r="B4392" t="s">
        <v>7953</v>
      </c>
      <c r="C4392" t="s">
        <v>7921</v>
      </c>
      <c r="D4392" t="s">
        <v>7939</v>
      </c>
      <c r="E4392" s="1">
        <v>45019</v>
      </c>
      <c r="F4392" s="6">
        <v>6135.75</v>
      </c>
      <c r="G4392">
        <v>439</v>
      </c>
      <c r="H4392" t="s">
        <v>3</v>
      </c>
      <c r="I4392">
        <f>IF(shipments[[#This Row],[Boxes]]&gt;0,shipments[[#This Row],[Amount]]/shipments[[#This Row],[Boxes]],"NA")</f>
        <v>13.976651480637813</v>
      </c>
      <c r="J4392" t="str">
        <f>IF(shipments[[#This Row],[Order_Status]] = "Delivered","Yes","No")</f>
        <v>Yes</v>
      </c>
      <c r="K4392" t="str">
        <f>TEXT(shipments[[#This Row],[Shipdate]],"MMMM")</f>
        <v>April</v>
      </c>
      <c r="L4392">
        <f>YEAR(shipments[[#This Row],[Shipdate]])</f>
        <v>2023</v>
      </c>
    </row>
    <row r="4393" spans="1:12" x14ac:dyDescent="0.3">
      <c r="A4393" s="21" t="s">
        <v>4397</v>
      </c>
      <c r="B4393" s="21" t="s">
        <v>7953</v>
      </c>
      <c r="C4393" s="21" t="s">
        <v>7921</v>
      </c>
      <c r="D4393" s="21" t="s">
        <v>7939</v>
      </c>
      <c r="E4393" s="22">
        <v>45517</v>
      </c>
      <c r="F4393" s="23">
        <v>3645</v>
      </c>
      <c r="G4393" s="21">
        <v>281</v>
      </c>
      <c r="H4393" s="21" t="s">
        <v>9</v>
      </c>
      <c r="I4393" s="21">
        <f>IF(shipments[[#This Row],[Boxes]]&gt;0,shipments[[#This Row],[Amount]]/shipments[[#This Row],[Boxes]],"NA")</f>
        <v>12.971530249110319</v>
      </c>
      <c r="J4393" s="21" t="str">
        <f>IF(shipments[[#This Row],[Order_Status]] = "Delivered","Yes","No")</f>
        <v>No</v>
      </c>
      <c r="K4393" s="21" t="str">
        <f>TEXT(shipments[[#This Row],[Shipdate]],"MMMM")</f>
        <v>August</v>
      </c>
      <c r="L4393" s="21">
        <f>YEAR(shipments[[#This Row],[Shipdate]])</f>
        <v>2024</v>
      </c>
    </row>
    <row r="4394" spans="1:12" x14ac:dyDescent="0.3">
      <c r="A4394" t="s">
        <v>4398</v>
      </c>
      <c r="B4394" t="s">
        <v>7953</v>
      </c>
      <c r="C4394" t="s">
        <v>7921</v>
      </c>
      <c r="D4394" t="s">
        <v>7939</v>
      </c>
      <c r="E4394" s="1">
        <v>45203</v>
      </c>
      <c r="F4394" s="6">
        <v>2355.75</v>
      </c>
      <c r="G4394">
        <v>148</v>
      </c>
      <c r="H4394" t="s">
        <v>3</v>
      </c>
      <c r="I4394">
        <f>IF(shipments[[#This Row],[Boxes]]&gt;0,shipments[[#This Row],[Amount]]/shipments[[#This Row],[Boxes]],"NA")</f>
        <v>15.91722972972973</v>
      </c>
      <c r="J4394" t="str">
        <f>IF(shipments[[#This Row],[Order_Status]] = "Delivered","Yes","No")</f>
        <v>Yes</v>
      </c>
      <c r="K4394" t="str">
        <f>TEXT(shipments[[#This Row],[Shipdate]],"MMMM")</f>
        <v>October</v>
      </c>
      <c r="L4394">
        <f>YEAR(shipments[[#This Row],[Shipdate]])</f>
        <v>2023</v>
      </c>
    </row>
    <row r="4395" spans="1:12" x14ac:dyDescent="0.3">
      <c r="A4395" t="s">
        <v>4399</v>
      </c>
      <c r="B4395" t="s">
        <v>7953</v>
      </c>
      <c r="C4395" t="s">
        <v>7921</v>
      </c>
      <c r="D4395" t="s">
        <v>7934</v>
      </c>
      <c r="E4395" s="1">
        <v>44936</v>
      </c>
      <c r="F4395" s="6">
        <v>3233.25</v>
      </c>
      <c r="G4395">
        <v>203</v>
      </c>
      <c r="H4395" t="s">
        <v>3</v>
      </c>
      <c r="I4395">
        <f>IF(shipments[[#This Row],[Boxes]]&gt;0,shipments[[#This Row],[Amount]]/shipments[[#This Row],[Boxes]],"NA")</f>
        <v>15.927339901477833</v>
      </c>
      <c r="J4395" t="str">
        <f>IF(shipments[[#This Row],[Order_Status]] = "Delivered","Yes","No")</f>
        <v>Yes</v>
      </c>
      <c r="K4395" t="str">
        <f>TEXT(shipments[[#This Row],[Shipdate]],"MMMM")</f>
        <v>January</v>
      </c>
      <c r="L4395">
        <f>YEAR(shipments[[#This Row],[Shipdate]])</f>
        <v>2023</v>
      </c>
    </row>
    <row r="4396" spans="1:12" x14ac:dyDescent="0.3">
      <c r="A4396" t="s">
        <v>4400</v>
      </c>
      <c r="B4396" t="s">
        <v>7953</v>
      </c>
      <c r="C4396" t="s">
        <v>7923</v>
      </c>
      <c r="D4396" t="s">
        <v>7935</v>
      </c>
      <c r="E4396" s="1">
        <v>45268</v>
      </c>
      <c r="F4396" s="6">
        <v>4799.25</v>
      </c>
      <c r="G4396">
        <v>320</v>
      </c>
      <c r="H4396" t="s">
        <v>3</v>
      </c>
      <c r="I4396">
        <f>IF(shipments[[#This Row],[Boxes]]&gt;0,shipments[[#This Row],[Amount]]/shipments[[#This Row],[Boxes]],"NA")</f>
        <v>14.99765625</v>
      </c>
      <c r="J4396" t="str">
        <f>IF(shipments[[#This Row],[Order_Status]] = "Delivered","Yes","No")</f>
        <v>Yes</v>
      </c>
      <c r="K4396" t="str">
        <f>TEXT(shipments[[#This Row],[Shipdate]],"MMMM")</f>
        <v>December</v>
      </c>
      <c r="L4396">
        <f>YEAR(shipments[[#This Row],[Shipdate]])</f>
        <v>2023</v>
      </c>
    </row>
    <row r="4397" spans="1:12" x14ac:dyDescent="0.3">
      <c r="A4397" t="s">
        <v>4401</v>
      </c>
      <c r="B4397" t="s">
        <v>7953</v>
      </c>
      <c r="C4397" t="s">
        <v>7923</v>
      </c>
      <c r="D4397" t="s">
        <v>7935</v>
      </c>
      <c r="E4397" s="1">
        <v>45384</v>
      </c>
      <c r="F4397" s="6">
        <v>7645.5</v>
      </c>
      <c r="G4397">
        <v>547</v>
      </c>
      <c r="H4397" t="s">
        <v>3</v>
      </c>
      <c r="I4397">
        <f>IF(shipments[[#This Row],[Boxes]]&gt;0,shipments[[#This Row],[Amount]]/shipments[[#This Row],[Boxes]],"NA")</f>
        <v>13.977148080438758</v>
      </c>
      <c r="J4397" t="str">
        <f>IF(shipments[[#This Row],[Order_Status]] = "Delivered","Yes","No")</f>
        <v>Yes</v>
      </c>
      <c r="K4397" t="str">
        <f>TEXT(shipments[[#This Row],[Shipdate]],"MMMM")</f>
        <v>April</v>
      </c>
      <c r="L4397">
        <f>YEAR(shipments[[#This Row],[Shipdate]])</f>
        <v>2024</v>
      </c>
    </row>
    <row r="4398" spans="1:12" x14ac:dyDescent="0.3">
      <c r="A4398" t="s">
        <v>4402</v>
      </c>
      <c r="B4398" t="s">
        <v>7953</v>
      </c>
      <c r="C4398" t="s">
        <v>7924</v>
      </c>
      <c r="D4398" t="s">
        <v>7938</v>
      </c>
      <c r="E4398" s="1">
        <v>45040</v>
      </c>
      <c r="F4398" s="6">
        <v>7105.5</v>
      </c>
      <c r="G4398">
        <v>889</v>
      </c>
      <c r="H4398" t="s">
        <v>3</v>
      </c>
      <c r="I4398">
        <f>IF(shipments[[#This Row],[Boxes]]&gt;0,shipments[[#This Row],[Amount]]/shipments[[#This Row],[Boxes]],"NA")</f>
        <v>7.9926884139482564</v>
      </c>
      <c r="J4398" t="str">
        <f>IF(shipments[[#This Row],[Order_Status]] = "Delivered","Yes","No")</f>
        <v>Yes</v>
      </c>
      <c r="K4398" t="str">
        <f>TEXT(shipments[[#This Row],[Shipdate]],"MMMM")</f>
        <v>April</v>
      </c>
      <c r="L4398">
        <f>YEAR(shipments[[#This Row],[Shipdate]])</f>
        <v>2023</v>
      </c>
    </row>
    <row r="4399" spans="1:12" x14ac:dyDescent="0.3">
      <c r="A4399" t="s">
        <v>4403</v>
      </c>
      <c r="B4399" t="s">
        <v>7953</v>
      </c>
      <c r="C4399" t="s">
        <v>7925</v>
      </c>
      <c r="D4399" t="s">
        <v>7937</v>
      </c>
      <c r="E4399" s="1">
        <v>45083</v>
      </c>
      <c r="F4399" s="6">
        <v>4297.5</v>
      </c>
      <c r="G4399">
        <v>253</v>
      </c>
      <c r="H4399" t="s">
        <v>3</v>
      </c>
      <c r="I4399">
        <f>IF(shipments[[#This Row],[Boxes]]&gt;0,shipments[[#This Row],[Amount]]/shipments[[#This Row],[Boxes]],"NA")</f>
        <v>16.986166007905137</v>
      </c>
      <c r="J4399" t="str">
        <f>IF(shipments[[#This Row],[Order_Status]] = "Delivered","Yes","No")</f>
        <v>Yes</v>
      </c>
      <c r="K4399" t="str">
        <f>TEXT(shipments[[#This Row],[Shipdate]],"MMMM")</f>
        <v>June</v>
      </c>
      <c r="L4399">
        <f>YEAR(shipments[[#This Row],[Shipdate]])</f>
        <v>2023</v>
      </c>
    </row>
    <row r="4400" spans="1:12" x14ac:dyDescent="0.3">
      <c r="A4400" t="s">
        <v>4404</v>
      </c>
      <c r="B4400" t="s">
        <v>7953</v>
      </c>
      <c r="C4400" t="s">
        <v>7925</v>
      </c>
      <c r="D4400" t="s">
        <v>7938</v>
      </c>
      <c r="E4400" s="1">
        <v>45089</v>
      </c>
      <c r="F4400" s="6">
        <v>4673.25</v>
      </c>
      <c r="G4400">
        <v>275</v>
      </c>
      <c r="H4400" t="s">
        <v>3</v>
      </c>
      <c r="I4400">
        <f>IF(shipments[[#This Row],[Boxes]]&gt;0,shipments[[#This Row],[Amount]]/shipments[[#This Row],[Boxes]],"NA")</f>
        <v>16.993636363636362</v>
      </c>
      <c r="J4400" t="str">
        <f>IF(shipments[[#This Row],[Order_Status]] = "Delivered","Yes","No")</f>
        <v>Yes</v>
      </c>
      <c r="K4400" t="str">
        <f>TEXT(shipments[[#This Row],[Shipdate]],"MMMM")</f>
        <v>June</v>
      </c>
      <c r="L4400">
        <f>YEAR(shipments[[#This Row],[Shipdate]])</f>
        <v>2023</v>
      </c>
    </row>
    <row r="4401" spans="1:12" x14ac:dyDescent="0.3">
      <c r="A4401" t="s">
        <v>4405</v>
      </c>
      <c r="B4401" t="s">
        <v>7953</v>
      </c>
      <c r="C4401" t="s">
        <v>7926</v>
      </c>
      <c r="D4401" t="s">
        <v>7939</v>
      </c>
      <c r="E4401" s="1">
        <v>45397</v>
      </c>
      <c r="F4401" s="6">
        <v>11943</v>
      </c>
      <c r="G4401">
        <v>629</v>
      </c>
      <c r="H4401" t="s">
        <v>3</v>
      </c>
      <c r="I4401">
        <f>IF(shipments[[#This Row],[Boxes]]&gt;0,shipments[[#This Row],[Amount]]/shipments[[#This Row],[Boxes]],"NA")</f>
        <v>18.987281399046104</v>
      </c>
      <c r="J4401" t="str">
        <f>IF(shipments[[#This Row],[Order_Status]] = "Delivered","Yes","No")</f>
        <v>Yes</v>
      </c>
      <c r="K4401" t="str">
        <f>TEXT(shipments[[#This Row],[Shipdate]],"MMMM")</f>
        <v>April</v>
      </c>
      <c r="L4401">
        <f>YEAR(shipments[[#This Row],[Shipdate]])</f>
        <v>2024</v>
      </c>
    </row>
    <row r="4402" spans="1:12" x14ac:dyDescent="0.3">
      <c r="A4402" t="s">
        <v>4406</v>
      </c>
      <c r="B4402" t="s">
        <v>7953</v>
      </c>
      <c r="C4402" t="s">
        <v>7926</v>
      </c>
      <c r="D4402" t="s">
        <v>7939</v>
      </c>
      <c r="E4402" s="1">
        <v>45342</v>
      </c>
      <c r="F4402" s="6">
        <v>5404.5</v>
      </c>
      <c r="G4402">
        <v>285</v>
      </c>
      <c r="H4402" t="s">
        <v>3</v>
      </c>
      <c r="I4402">
        <f>IF(shipments[[#This Row],[Boxes]]&gt;0,shipments[[#This Row],[Amount]]/shipments[[#This Row],[Boxes]],"NA")</f>
        <v>18.963157894736842</v>
      </c>
      <c r="J4402" t="str">
        <f>IF(shipments[[#This Row],[Order_Status]] = "Delivered","Yes","No")</f>
        <v>Yes</v>
      </c>
      <c r="K4402" t="str">
        <f>TEXT(shipments[[#This Row],[Shipdate]],"MMMM")</f>
        <v>February</v>
      </c>
      <c r="L4402">
        <f>YEAR(shipments[[#This Row],[Shipdate]])</f>
        <v>2024</v>
      </c>
    </row>
    <row r="4403" spans="1:12" x14ac:dyDescent="0.3">
      <c r="A4403" t="s">
        <v>4407</v>
      </c>
      <c r="B4403" t="s">
        <v>7953</v>
      </c>
      <c r="C4403" t="s">
        <v>7926</v>
      </c>
      <c r="D4403" t="s">
        <v>7939</v>
      </c>
      <c r="E4403" s="1">
        <v>44993</v>
      </c>
      <c r="F4403" s="6">
        <v>2398.5</v>
      </c>
      <c r="G4403">
        <v>134</v>
      </c>
      <c r="H4403" t="s">
        <v>3</v>
      </c>
      <c r="I4403">
        <f>IF(shipments[[#This Row],[Boxes]]&gt;0,shipments[[#This Row],[Amount]]/shipments[[#This Row],[Boxes]],"NA")</f>
        <v>17.899253731343283</v>
      </c>
      <c r="J4403" t="str">
        <f>IF(shipments[[#This Row],[Order_Status]] = "Delivered","Yes","No")</f>
        <v>Yes</v>
      </c>
      <c r="K4403" t="str">
        <f>TEXT(shipments[[#This Row],[Shipdate]],"MMMM")</f>
        <v>March</v>
      </c>
      <c r="L4403">
        <f>YEAR(shipments[[#This Row],[Shipdate]])</f>
        <v>2023</v>
      </c>
    </row>
    <row r="4404" spans="1:12" x14ac:dyDescent="0.3">
      <c r="A4404" t="s">
        <v>4408</v>
      </c>
      <c r="B4404" t="s">
        <v>7953</v>
      </c>
      <c r="C4404" t="s">
        <v>7927</v>
      </c>
      <c r="D4404" t="s">
        <v>7937</v>
      </c>
      <c r="E4404" s="1">
        <v>44958</v>
      </c>
      <c r="F4404" s="6">
        <v>4646.25</v>
      </c>
      <c r="G4404">
        <v>332</v>
      </c>
      <c r="H4404" t="s">
        <v>3</v>
      </c>
      <c r="I4404">
        <f>IF(shipments[[#This Row],[Boxes]]&gt;0,shipments[[#This Row],[Amount]]/shipments[[#This Row],[Boxes]],"NA")</f>
        <v>13.99472891566265</v>
      </c>
      <c r="J4404" t="str">
        <f>IF(shipments[[#This Row],[Order_Status]] = "Delivered","Yes","No")</f>
        <v>Yes</v>
      </c>
      <c r="K4404" t="str">
        <f>TEXT(shipments[[#This Row],[Shipdate]],"MMMM")</f>
        <v>February</v>
      </c>
      <c r="L4404">
        <f>YEAR(shipments[[#This Row],[Shipdate]])</f>
        <v>2023</v>
      </c>
    </row>
    <row r="4405" spans="1:12" x14ac:dyDescent="0.3">
      <c r="A4405" t="s">
        <v>4409</v>
      </c>
      <c r="B4405" t="s">
        <v>7953</v>
      </c>
      <c r="C4405" t="s">
        <v>7927</v>
      </c>
      <c r="D4405" t="s">
        <v>7938</v>
      </c>
      <c r="E4405" s="1">
        <v>45072</v>
      </c>
      <c r="F4405" s="6">
        <v>12089.25</v>
      </c>
      <c r="G4405">
        <v>864</v>
      </c>
      <c r="H4405" t="s">
        <v>3</v>
      </c>
      <c r="I4405">
        <f>IF(shipments[[#This Row],[Boxes]]&gt;0,shipments[[#This Row],[Amount]]/shipments[[#This Row],[Boxes]],"NA")</f>
        <v>13.9921875</v>
      </c>
      <c r="J4405" t="str">
        <f>IF(shipments[[#This Row],[Order_Status]] = "Delivered","Yes","No")</f>
        <v>Yes</v>
      </c>
      <c r="K4405" t="str">
        <f>TEXT(shipments[[#This Row],[Shipdate]],"MMMM")</f>
        <v>May</v>
      </c>
      <c r="L4405">
        <f>YEAR(shipments[[#This Row],[Shipdate]])</f>
        <v>2023</v>
      </c>
    </row>
    <row r="4406" spans="1:12" x14ac:dyDescent="0.3">
      <c r="A4406" s="21" t="s">
        <v>4410</v>
      </c>
      <c r="B4406" s="21" t="s">
        <v>7953</v>
      </c>
      <c r="C4406" s="21" t="s">
        <v>7927</v>
      </c>
      <c r="D4406" s="21" t="s">
        <v>7934</v>
      </c>
      <c r="E4406" s="22">
        <v>45533</v>
      </c>
      <c r="F4406" s="23">
        <v>5508</v>
      </c>
      <c r="G4406" s="21">
        <v>345</v>
      </c>
      <c r="H4406" s="21" t="s">
        <v>9</v>
      </c>
      <c r="I4406" s="21">
        <f>IF(shipments[[#This Row],[Boxes]]&gt;0,shipments[[#This Row],[Amount]]/shipments[[#This Row],[Boxes]],"NA")</f>
        <v>15.965217391304348</v>
      </c>
      <c r="J4406" s="21" t="str">
        <f>IF(shipments[[#This Row],[Order_Status]] = "Delivered","Yes","No")</f>
        <v>No</v>
      </c>
      <c r="K4406" s="21" t="str">
        <f>TEXT(shipments[[#This Row],[Shipdate]],"MMMM")</f>
        <v>August</v>
      </c>
      <c r="L4406" s="21">
        <f>YEAR(shipments[[#This Row],[Shipdate]])</f>
        <v>2024</v>
      </c>
    </row>
    <row r="4407" spans="1:12" x14ac:dyDescent="0.3">
      <c r="A4407" t="s">
        <v>4411</v>
      </c>
      <c r="B4407" t="s">
        <v>7953</v>
      </c>
      <c r="C4407" t="s">
        <v>7928</v>
      </c>
      <c r="D4407" t="s">
        <v>7937</v>
      </c>
      <c r="E4407" s="1">
        <v>45097</v>
      </c>
      <c r="F4407" s="6">
        <v>328.5</v>
      </c>
      <c r="G4407">
        <v>42</v>
      </c>
      <c r="H4407" t="s">
        <v>3</v>
      </c>
      <c r="I4407">
        <f>IF(shipments[[#This Row],[Boxes]]&gt;0,shipments[[#This Row],[Amount]]/shipments[[#This Row],[Boxes]],"NA")</f>
        <v>7.8214285714285712</v>
      </c>
      <c r="J4407" t="str">
        <f>IF(shipments[[#This Row],[Order_Status]] = "Delivered","Yes","No")</f>
        <v>Yes</v>
      </c>
      <c r="K4407" t="str">
        <f>TEXT(shipments[[#This Row],[Shipdate]],"MMMM")</f>
        <v>June</v>
      </c>
      <c r="L4407">
        <f>YEAR(shipments[[#This Row],[Shipdate]])</f>
        <v>2023</v>
      </c>
    </row>
    <row r="4408" spans="1:12" x14ac:dyDescent="0.3">
      <c r="A4408" t="s">
        <v>4412</v>
      </c>
      <c r="B4408" t="s">
        <v>7953</v>
      </c>
      <c r="C4408" t="s">
        <v>7929</v>
      </c>
      <c r="D4408" t="s">
        <v>7934</v>
      </c>
      <c r="E4408" s="1">
        <v>45210</v>
      </c>
      <c r="F4408" s="6">
        <v>19523.25</v>
      </c>
      <c r="G4408">
        <v>2441</v>
      </c>
      <c r="H4408" t="s">
        <v>3</v>
      </c>
      <c r="I4408">
        <f>IF(shipments[[#This Row],[Boxes]]&gt;0,shipments[[#This Row],[Amount]]/shipments[[#This Row],[Boxes]],"NA")</f>
        <v>7.9980540761982795</v>
      </c>
      <c r="J4408" t="str">
        <f>IF(shipments[[#This Row],[Order_Status]] = "Delivered","Yes","No")</f>
        <v>Yes</v>
      </c>
      <c r="K4408" t="str">
        <f>TEXT(shipments[[#This Row],[Shipdate]],"MMMM")</f>
        <v>October</v>
      </c>
      <c r="L4408">
        <f>YEAR(shipments[[#This Row],[Shipdate]])</f>
        <v>2023</v>
      </c>
    </row>
    <row r="4409" spans="1:12" x14ac:dyDescent="0.3">
      <c r="A4409" t="s">
        <v>4413</v>
      </c>
      <c r="B4409" t="s">
        <v>7953</v>
      </c>
      <c r="C4409" t="s">
        <v>7929</v>
      </c>
      <c r="D4409" t="s">
        <v>7939</v>
      </c>
      <c r="E4409" s="1">
        <v>45125</v>
      </c>
      <c r="F4409" s="6">
        <v>11389.5</v>
      </c>
      <c r="G4409">
        <v>1424</v>
      </c>
      <c r="H4409" t="s">
        <v>3</v>
      </c>
      <c r="I4409">
        <f>IF(shipments[[#This Row],[Boxes]]&gt;0,shipments[[#This Row],[Amount]]/shipments[[#This Row],[Boxes]],"NA")</f>
        <v>7.998244382022472</v>
      </c>
      <c r="J4409" t="str">
        <f>IF(shipments[[#This Row],[Order_Status]] = "Delivered","Yes","No")</f>
        <v>Yes</v>
      </c>
      <c r="K4409" t="str">
        <f>TEXT(shipments[[#This Row],[Shipdate]],"MMMM")</f>
        <v>July</v>
      </c>
      <c r="L4409">
        <f>YEAR(shipments[[#This Row],[Shipdate]])</f>
        <v>2023</v>
      </c>
    </row>
    <row r="4410" spans="1:12" x14ac:dyDescent="0.3">
      <c r="A4410" t="s">
        <v>4414</v>
      </c>
      <c r="B4410" t="s">
        <v>7953</v>
      </c>
      <c r="C4410" t="s">
        <v>7929</v>
      </c>
      <c r="D4410" t="s">
        <v>7934</v>
      </c>
      <c r="E4410" s="1">
        <v>45180</v>
      </c>
      <c r="F4410" s="6">
        <v>17300.25</v>
      </c>
      <c r="G4410">
        <v>2163</v>
      </c>
      <c r="H4410" t="s">
        <v>3</v>
      </c>
      <c r="I4410">
        <f>IF(shipments[[#This Row],[Boxes]]&gt;0,shipments[[#This Row],[Amount]]/shipments[[#This Row],[Boxes]],"NA")</f>
        <v>7.9982662968099865</v>
      </c>
      <c r="J4410" t="str">
        <f>IF(shipments[[#This Row],[Order_Status]] = "Delivered","Yes","No")</f>
        <v>Yes</v>
      </c>
      <c r="K4410" t="str">
        <f>TEXT(shipments[[#This Row],[Shipdate]],"MMMM")</f>
        <v>September</v>
      </c>
      <c r="L4410">
        <f>YEAR(shipments[[#This Row],[Shipdate]])</f>
        <v>2023</v>
      </c>
    </row>
    <row r="4411" spans="1:12" x14ac:dyDescent="0.3">
      <c r="A4411" t="s">
        <v>4415</v>
      </c>
      <c r="B4411" t="s">
        <v>7953</v>
      </c>
      <c r="C4411" t="s">
        <v>7929</v>
      </c>
      <c r="D4411" t="s">
        <v>7939</v>
      </c>
      <c r="E4411" s="1">
        <v>45096</v>
      </c>
      <c r="F4411" s="6">
        <v>4329</v>
      </c>
      <c r="G4411">
        <v>394</v>
      </c>
      <c r="H4411" t="s">
        <v>3</v>
      </c>
      <c r="I4411">
        <f>IF(shipments[[#This Row],[Boxes]]&gt;0,shipments[[#This Row],[Amount]]/shipments[[#This Row],[Boxes]],"NA")</f>
        <v>10.98730964467005</v>
      </c>
      <c r="J4411" t="str">
        <f>IF(shipments[[#This Row],[Order_Status]] = "Delivered","Yes","No")</f>
        <v>Yes</v>
      </c>
      <c r="K4411" t="str">
        <f>TEXT(shipments[[#This Row],[Shipdate]],"MMMM")</f>
        <v>June</v>
      </c>
      <c r="L4411">
        <f>YEAR(shipments[[#This Row],[Shipdate]])</f>
        <v>2023</v>
      </c>
    </row>
    <row r="4412" spans="1:12" x14ac:dyDescent="0.3">
      <c r="A4412" s="21" t="s">
        <v>4416</v>
      </c>
      <c r="B4412" s="21" t="s">
        <v>7953</v>
      </c>
      <c r="C4412" s="21" t="s">
        <v>7929</v>
      </c>
      <c r="D4412" s="21" t="s">
        <v>7935</v>
      </c>
      <c r="E4412" s="22">
        <v>45484</v>
      </c>
      <c r="F4412" s="23">
        <v>10971</v>
      </c>
      <c r="G4412" s="21">
        <v>1372</v>
      </c>
      <c r="H4412" s="21" t="s">
        <v>9</v>
      </c>
      <c r="I4412" s="21">
        <f>IF(shipments[[#This Row],[Boxes]]&gt;0,shipments[[#This Row],[Amount]]/shipments[[#This Row],[Boxes]],"NA")</f>
        <v>7.9963556851311957</v>
      </c>
      <c r="J4412" s="21" t="str">
        <f>IF(shipments[[#This Row],[Order_Status]] = "Delivered","Yes","No")</f>
        <v>No</v>
      </c>
      <c r="K4412" s="21" t="str">
        <f>TEXT(shipments[[#This Row],[Shipdate]],"MMMM")</f>
        <v>July</v>
      </c>
      <c r="L4412" s="21">
        <f>YEAR(shipments[[#This Row],[Shipdate]])</f>
        <v>2024</v>
      </c>
    </row>
    <row r="4413" spans="1:12" x14ac:dyDescent="0.3">
      <c r="A4413" t="s">
        <v>4417</v>
      </c>
      <c r="B4413" t="s">
        <v>7953</v>
      </c>
      <c r="C4413" t="s">
        <v>7930</v>
      </c>
      <c r="D4413" t="s">
        <v>7934</v>
      </c>
      <c r="E4413" s="1">
        <v>45419</v>
      </c>
      <c r="F4413" s="6">
        <v>1998</v>
      </c>
      <c r="G4413">
        <v>77</v>
      </c>
      <c r="H4413" t="s">
        <v>3</v>
      </c>
      <c r="I4413">
        <f>IF(shipments[[#This Row],[Boxes]]&gt;0,shipments[[#This Row],[Amount]]/shipments[[#This Row],[Boxes]],"NA")</f>
        <v>25.948051948051948</v>
      </c>
      <c r="J4413" t="str">
        <f>IF(shipments[[#This Row],[Order_Status]] = "Delivered","Yes","No")</f>
        <v>Yes</v>
      </c>
      <c r="K4413" t="str">
        <f>TEXT(shipments[[#This Row],[Shipdate]],"MMMM")</f>
        <v>May</v>
      </c>
      <c r="L4413">
        <f>YEAR(shipments[[#This Row],[Shipdate]])</f>
        <v>2024</v>
      </c>
    </row>
    <row r="4414" spans="1:12" x14ac:dyDescent="0.3">
      <c r="A4414" t="s">
        <v>4418</v>
      </c>
      <c r="B4414" t="s">
        <v>7953</v>
      </c>
      <c r="C4414" t="s">
        <v>7931</v>
      </c>
      <c r="D4414" t="s">
        <v>7936</v>
      </c>
      <c r="E4414" s="1">
        <v>44944</v>
      </c>
      <c r="F4414" s="6">
        <v>2308.5</v>
      </c>
      <c r="G4414">
        <v>210</v>
      </c>
      <c r="H4414" t="s">
        <v>3</v>
      </c>
      <c r="I4414">
        <f>IF(shipments[[#This Row],[Boxes]]&gt;0,shipments[[#This Row],[Amount]]/shipments[[#This Row],[Boxes]],"NA")</f>
        <v>10.992857142857142</v>
      </c>
      <c r="J4414" t="str">
        <f>IF(shipments[[#This Row],[Order_Status]] = "Delivered","Yes","No")</f>
        <v>Yes</v>
      </c>
      <c r="K4414" t="str">
        <f>TEXT(shipments[[#This Row],[Shipdate]],"MMMM")</f>
        <v>January</v>
      </c>
      <c r="L4414">
        <f>YEAR(shipments[[#This Row],[Shipdate]])</f>
        <v>2023</v>
      </c>
    </row>
    <row r="4415" spans="1:12" x14ac:dyDescent="0.3">
      <c r="A4415" s="21" t="s">
        <v>4419</v>
      </c>
      <c r="B4415" s="21" t="s">
        <v>7953</v>
      </c>
      <c r="C4415" s="21" t="s">
        <v>7932</v>
      </c>
      <c r="D4415" s="21" t="s">
        <v>7936</v>
      </c>
      <c r="E4415" s="22">
        <v>45517</v>
      </c>
      <c r="F4415" s="23">
        <v>2079</v>
      </c>
      <c r="G4415" s="21">
        <v>260</v>
      </c>
      <c r="H4415" s="21" t="s">
        <v>9</v>
      </c>
      <c r="I4415" s="21">
        <f>IF(shipments[[#This Row],[Boxes]]&gt;0,shipments[[#This Row],[Amount]]/shipments[[#This Row],[Boxes]],"NA")</f>
        <v>7.9961538461538462</v>
      </c>
      <c r="J4415" s="21" t="str">
        <f>IF(shipments[[#This Row],[Order_Status]] = "Delivered","Yes","No")</f>
        <v>No</v>
      </c>
      <c r="K4415" s="21" t="str">
        <f>TEXT(shipments[[#This Row],[Shipdate]],"MMMM")</f>
        <v>August</v>
      </c>
      <c r="L4415" s="21">
        <f>YEAR(shipments[[#This Row],[Shipdate]])</f>
        <v>2024</v>
      </c>
    </row>
    <row r="4416" spans="1:12" x14ac:dyDescent="0.3">
      <c r="A4416" t="s">
        <v>4420</v>
      </c>
      <c r="B4416" t="s">
        <v>7953</v>
      </c>
      <c r="C4416" t="s">
        <v>7932</v>
      </c>
      <c r="D4416" t="s">
        <v>7938</v>
      </c>
      <c r="E4416" s="1">
        <v>45252</v>
      </c>
      <c r="F4416" s="6">
        <v>20.25</v>
      </c>
      <c r="G4416">
        <v>3</v>
      </c>
      <c r="H4416" t="s">
        <v>3</v>
      </c>
      <c r="I4416">
        <f>IF(shipments[[#This Row],[Boxes]]&gt;0,shipments[[#This Row],[Amount]]/shipments[[#This Row],[Boxes]],"NA")</f>
        <v>6.75</v>
      </c>
      <c r="J4416" t="str">
        <f>IF(shipments[[#This Row],[Order_Status]] = "Delivered","Yes","No")</f>
        <v>Yes</v>
      </c>
      <c r="K4416" t="str">
        <f>TEXT(shipments[[#This Row],[Shipdate]],"MMMM")</f>
        <v>November</v>
      </c>
      <c r="L4416">
        <f>YEAR(shipments[[#This Row],[Shipdate]])</f>
        <v>2023</v>
      </c>
    </row>
    <row r="4417" spans="1:12" x14ac:dyDescent="0.3">
      <c r="A4417" s="21" t="s">
        <v>4421</v>
      </c>
      <c r="B4417" s="21" t="s">
        <v>7953</v>
      </c>
      <c r="C4417" s="21" t="s">
        <v>7932</v>
      </c>
      <c r="D4417" s="21" t="s">
        <v>7934</v>
      </c>
      <c r="E4417" s="22">
        <v>45474</v>
      </c>
      <c r="F4417" s="23">
        <v>2425.5</v>
      </c>
      <c r="G4417" s="21">
        <v>270</v>
      </c>
      <c r="H4417" s="21" t="s">
        <v>9</v>
      </c>
      <c r="I4417" s="21">
        <f>IF(shipments[[#This Row],[Boxes]]&gt;0,shipments[[#This Row],[Amount]]/shipments[[#This Row],[Boxes]],"NA")</f>
        <v>8.9833333333333325</v>
      </c>
      <c r="J4417" s="21" t="str">
        <f>IF(shipments[[#This Row],[Order_Status]] = "Delivered","Yes","No")</f>
        <v>No</v>
      </c>
      <c r="K4417" s="21" t="str">
        <f>TEXT(shipments[[#This Row],[Shipdate]],"MMMM")</f>
        <v>July</v>
      </c>
      <c r="L4417" s="21">
        <f>YEAR(shipments[[#This Row],[Shipdate]])</f>
        <v>2024</v>
      </c>
    </row>
    <row r="4418" spans="1:12" x14ac:dyDescent="0.3">
      <c r="A4418" t="s">
        <v>4422</v>
      </c>
      <c r="B4418" t="s">
        <v>7953</v>
      </c>
      <c r="C4418" t="s">
        <v>7932</v>
      </c>
      <c r="D4418" t="s">
        <v>7934</v>
      </c>
      <c r="E4418" s="1">
        <v>45252</v>
      </c>
      <c r="F4418" s="6">
        <v>2445.75</v>
      </c>
      <c r="G4418">
        <v>350</v>
      </c>
      <c r="H4418" t="s">
        <v>3</v>
      </c>
      <c r="I4418">
        <f>IF(shipments[[#This Row],[Boxes]]&gt;0,shipments[[#This Row],[Amount]]/shipments[[#This Row],[Boxes]],"NA")</f>
        <v>6.987857142857143</v>
      </c>
      <c r="J4418" t="str">
        <f>IF(shipments[[#This Row],[Order_Status]] = "Delivered","Yes","No")</f>
        <v>Yes</v>
      </c>
      <c r="K4418" t="str">
        <f>TEXT(shipments[[#This Row],[Shipdate]],"MMMM")</f>
        <v>November</v>
      </c>
      <c r="L4418">
        <f>YEAR(shipments[[#This Row],[Shipdate]])</f>
        <v>2023</v>
      </c>
    </row>
    <row r="4419" spans="1:12" x14ac:dyDescent="0.3">
      <c r="A4419" s="21" t="s">
        <v>4423</v>
      </c>
      <c r="B4419" s="21" t="s">
        <v>7953</v>
      </c>
      <c r="C4419" s="21" t="s">
        <v>7932</v>
      </c>
      <c r="D4419" s="21" t="s">
        <v>7939</v>
      </c>
      <c r="E4419" s="22">
        <v>44965</v>
      </c>
      <c r="F4419" s="23">
        <v>1626.75</v>
      </c>
      <c r="G4419" s="21">
        <v>163</v>
      </c>
      <c r="H4419" s="21" t="s">
        <v>25</v>
      </c>
      <c r="I4419" s="21">
        <f>IF(shipments[[#This Row],[Boxes]]&gt;0,shipments[[#This Row],[Amount]]/shipments[[#This Row],[Boxes]],"NA")</f>
        <v>9.9800613496932513</v>
      </c>
      <c r="J4419" s="21" t="str">
        <f>IF(shipments[[#This Row],[Order_Status]] = "Delivered","Yes","No")</f>
        <v>No</v>
      </c>
      <c r="K4419" s="21" t="str">
        <f>TEXT(shipments[[#This Row],[Shipdate]],"MMMM")</f>
        <v>February</v>
      </c>
      <c r="L4419" s="21">
        <f>YEAR(shipments[[#This Row],[Shipdate]])</f>
        <v>2023</v>
      </c>
    </row>
    <row r="4420" spans="1:12" x14ac:dyDescent="0.3">
      <c r="A4420" t="s">
        <v>4424</v>
      </c>
      <c r="B4420" t="s">
        <v>7953</v>
      </c>
      <c r="C4420" t="s">
        <v>7933</v>
      </c>
      <c r="D4420" t="s">
        <v>7935</v>
      </c>
      <c r="E4420" s="1">
        <v>45443</v>
      </c>
      <c r="F4420" s="6">
        <v>11522.25</v>
      </c>
      <c r="G4420">
        <v>607</v>
      </c>
      <c r="H4420" t="s">
        <v>3</v>
      </c>
      <c r="I4420">
        <f>IF(shipments[[#This Row],[Boxes]]&gt;0,shipments[[#This Row],[Amount]]/shipments[[#This Row],[Boxes]],"NA")</f>
        <v>18.982289950576607</v>
      </c>
      <c r="J4420" t="str">
        <f>IF(shipments[[#This Row],[Order_Status]] = "Delivered","Yes","No")</f>
        <v>Yes</v>
      </c>
      <c r="K4420" t="str">
        <f>TEXT(shipments[[#This Row],[Shipdate]],"MMMM")</f>
        <v>May</v>
      </c>
      <c r="L4420">
        <f>YEAR(shipments[[#This Row],[Shipdate]])</f>
        <v>2024</v>
      </c>
    </row>
    <row r="4421" spans="1:12" x14ac:dyDescent="0.3">
      <c r="A4421" t="s">
        <v>4425</v>
      </c>
      <c r="B4421" t="s">
        <v>7953</v>
      </c>
      <c r="C4421" t="s">
        <v>7933</v>
      </c>
      <c r="D4421" t="s">
        <v>7935</v>
      </c>
      <c r="E4421" s="1">
        <v>45429</v>
      </c>
      <c r="F4421" s="6">
        <v>13653</v>
      </c>
      <c r="G4421">
        <v>651</v>
      </c>
      <c r="H4421" t="s">
        <v>3</v>
      </c>
      <c r="I4421">
        <f>IF(shipments[[#This Row],[Boxes]]&gt;0,shipments[[#This Row],[Amount]]/shipments[[#This Row],[Boxes]],"NA")</f>
        <v>20.972350230414747</v>
      </c>
      <c r="J4421" t="str">
        <f>IF(shipments[[#This Row],[Order_Status]] = "Delivered","Yes","No")</f>
        <v>Yes</v>
      </c>
      <c r="K4421" t="str">
        <f>TEXT(shipments[[#This Row],[Shipdate]],"MMMM")</f>
        <v>May</v>
      </c>
      <c r="L4421">
        <f>YEAR(shipments[[#This Row],[Shipdate]])</f>
        <v>2024</v>
      </c>
    </row>
    <row r="4422" spans="1:12" x14ac:dyDescent="0.3">
      <c r="A4422" t="s">
        <v>4426</v>
      </c>
      <c r="B4422" t="s">
        <v>7953</v>
      </c>
      <c r="C4422" t="s">
        <v>7933</v>
      </c>
      <c r="D4422" t="s">
        <v>7935</v>
      </c>
      <c r="E4422" s="1">
        <v>45296</v>
      </c>
      <c r="F4422" s="6">
        <v>7926.75</v>
      </c>
      <c r="G4422">
        <v>361</v>
      </c>
      <c r="H4422" t="s">
        <v>3</v>
      </c>
      <c r="I4422">
        <f>IF(shipments[[#This Row],[Boxes]]&gt;0,shipments[[#This Row],[Amount]]/shipments[[#This Row],[Boxes]],"NA")</f>
        <v>21.957756232686979</v>
      </c>
      <c r="J4422" t="str">
        <f>IF(shipments[[#This Row],[Order_Status]] = "Delivered","Yes","No")</f>
        <v>Yes</v>
      </c>
      <c r="K4422" t="str">
        <f>TEXT(shipments[[#This Row],[Shipdate]],"MMMM")</f>
        <v>January</v>
      </c>
      <c r="L4422">
        <f>YEAR(shipments[[#This Row],[Shipdate]])</f>
        <v>2024</v>
      </c>
    </row>
    <row r="4423" spans="1:12" x14ac:dyDescent="0.3">
      <c r="A4423" t="s">
        <v>4427</v>
      </c>
      <c r="B4423" t="s">
        <v>7954</v>
      </c>
      <c r="C4423" t="s">
        <v>7912</v>
      </c>
      <c r="D4423" t="s">
        <v>7934</v>
      </c>
      <c r="E4423" s="1">
        <v>44967</v>
      </c>
      <c r="F4423" s="6">
        <v>5674.5</v>
      </c>
      <c r="G4423">
        <v>379</v>
      </c>
      <c r="H4423" t="s">
        <v>3</v>
      </c>
      <c r="I4423">
        <f>IF(shipments[[#This Row],[Boxes]]&gt;0,shipments[[#This Row],[Amount]]/shipments[[#This Row],[Boxes]],"NA")</f>
        <v>14.972295514511874</v>
      </c>
      <c r="J4423" t="str">
        <f>IF(shipments[[#This Row],[Order_Status]] = "Delivered","Yes","No")</f>
        <v>Yes</v>
      </c>
      <c r="K4423" t="str">
        <f>TEXT(shipments[[#This Row],[Shipdate]],"MMMM")</f>
        <v>February</v>
      </c>
      <c r="L4423">
        <f>YEAR(shipments[[#This Row],[Shipdate]])</f>
        <v>2023</v>
      </c>
    </row>
    <row r="4424" spans="1:12" x14ac:dyDescent="0.3">
      <c r="A4424" t="s">
        <v>4428</v>
      </c>
      <c r="B4424" t="s">
        <v>7954</v>
      </c>
      <c r="C4424" t="s">
        <v>7913</v>
      </c>
      <c r="D4424" t="s">
        <v>7938</v>
      </c>
      <c r="E4424" s="1">
        <v>45446</v>
      </c>
      <c r="F4424" s="6">
        <v>3179.25</v>
      </c>
      <c r="G4424">
        <v>199</v>
      </c>
      <c r="H4424" t="s">
        <v>3</v>
      </c>
      <c r="I4424">
        <f>IF(shipments[[#This Row],[Boxes]]&gt;0,shipments[[#This Row],[Amount]]/shipments[[#This Row],[Boxes]],"NA")</f>
        <v>15.976130653266331</v>
      </c>
      <c r="J4424" t="str">
        <f>IF(shipments[[#This Row],[Order_Status]] = "Delivered","Yes","No")</f>
        <v>Yes</v>
      </c>
      <c r="K4424" t="str">
        <f>TEXT(shipments[[#This Row],[Shipdate]],"MMMM")</f>
        <v>June</v>
      </c>
      <c r="L4424">
        <f>YEAR(shipments[[#This Row],[Shipdate]])</f>
        <v>2024</v>
      </c>
    </row>
    <row r="4425" spans="1:12" x14ac:dyDescent="0.3">
      <c r="A4425" t="s">
        <v>4429</v>
      </c>
      <c r="B4425" t="s">
        <v>7954</v>
      </c>
      <c r="C4425" t="s">
        <v>7915</v>
      </c>
      <c r="D4425" t="s">
        <v>7934</v>
      </c>
      <c r="E4425" s="1">
        <v>45201</v>
      </c>
      <c r="F4425" s="6">
        <v>1543.5</v>
      </c>
      <c r="G4425">
        <v>258</v>
      </c>
      <c r="H4425" t="s">
        <v>3</v>
      </c>
      <c r="I4425">
        <f>IF(shipments[[#This Row],[Boxes]]&gt;0,shipments[[#This Row],[Amount]]/shipments[[#This Row],[Boxes]],"NA")</f>
        <v>5.9825581395348841</v>
      </c>
      <c r="J4425" t="str">
        <f>IF(shipments[[#This Row],[Order_Status]] = "Delivered","Yes","No")</f>
        <v>Yes</v>
      </c>
      <c r="K4425" t="str">
        <f>TEXT(shipments[[#This Row],[Shipdate]],"MMMM")</f>
        <v>October</v>
      </c>
      <c r="L4425">
        <f>YEAR(shipments[[#This Row],[Shipdate]])</f>
        <v>2023</v>
      </c>
    </row>
    <row r="4426" spans="1:12" x14ac:dyDescent="0.3">
      <c r="A4426" t="s">
        <v>4430</v>
      </c>
      <c r="B4426" t="s">
        <v>7954</v>
      </c>
      <c r="C4426" t="s">
        <v>7915</v>
      </c>
      <c r="D4426" t="s">
        <v>7938</v>
      </c>
      <c r="E4426" s="1">
        <v>45140</v>
      </c>
      <c r="F4426" s="6">
        <v>6813</v>
      </c>
      <c r="G4426">
        <v>757</v>
      </c>
      <c r="H4426" t="s">
        <v>3</v>
      </c>
      <c r="I4426">
        <f>IF(shipments[[#This Row],[Boxes]]&gt;0,shipments[[#This Row],[Amount]]/shipments[[#This Row],[Boxes]],"NA")</f>
        <v>9</v>
      </c>
      <c r="J4426" t="str">
        <f>IF(shipments[[#This Row],[Order_Status]] = "Delivered","Yes","No")</f>
        <v>Yes</v>
      </c>
      <c r="K4426" t="str">
        <f>TEXT(shipments[[#This Row],[Shipdate]],"MMMM")</f>
        <v>August</v>
      </c>
      <c r="L4426">
        <f>YEAR(shipments[[#This Row],[Shipdate]])</f>
        <v>2023</v>
      </c>
    </row>
    <row r="4427" spans="1:12" x14ac:dyDescent="0.3">
      <c r="A4427" t="s">
        <v>4431</v>
      </c>
      <c r="B4427" t="s">
        <v>7954</v>
      </c>
      <c r="C4427" t="s">
        <v>7915</v>
      </c>
      <c r="D4427" t="s">
        <v>7938</v>
      </c>
      <c r="E4427" s="1">
        <v>45310</v>
      </c>
      <c r="F4427" s="6">
        <v>3627</v>
      </c>
      <c r="G4427">
        <v>519</v>
      </c>
      <c r="H4427" t="s">
        <v>3</v>
      </c>
      <c r="I4427">
        <f>IF(shipments[[#This Row],[Boxes]]&gt;0,shipments[[#This Row],[Amount]]/shipments[[#This Row],[Boxes]],"NA")</f>
        <v>6.9884393063583818</v>
      </c>
      <c r="J4427" t="str">
        <f>IF(shipments[[#This Row],[Order_Status]] = "Delivered","Yes","No")</f>
        <v>Yes</v>
      </c>
      <c r="K4427" t="str">
        <f>TEXT(shipments[[#This Row],[Shipdate]],"MMMM")</f>
        <v>January</v>
      </c>
      <c r="L4427">
        <f>YEAR(shipments[[#This Row],[Shipdate]])</f>
        <v>2024</v>
      </c>
    </row>
    <row r="4428" spans="1:12" x14ac:dyDescent="0.3">
      <c r="A4428" t="s">
        <v>4432</v>
      </c>
      <c r="B4428" t="s">
        <v>7954</v>
      </c>
      <c r="C4428" t="s">
        <v>7915</v>
      </c>
      <c r="D4428" t="s">
        <v>7939</v>
      </c>
      <c r="E4428" s="1">
        <v>45302</v>
      </c>
      <c r="F4428" s="6">
        <v>3649.5</v>
      </c>
      <c r="G4428">
        <v>730</v>
      </c>
      <c r="H4428" t="s">
        <v>3</v>
      </c>
      <c r="I4428">
        <f>IF(shipments[[#This Row],[Boxes]]&gt;0,shipments[[#This Row],[Amount]]/shipments[[#This Row],[Boxes]],"NA")</f>
        <v>4.9993150684931509</v>
      </c>
      <c r="J4428" t="str">
        <f>IF(shipments[[#This Row],[Order_Status]] = "Delivered","Yes","No")</f>
        <v>Yes</v>
      </c>
      <c r="K4428" t="str">
        <f>TEXT(shipments[[#This Row],[Shipdate]],"MMMM")</f>
        <v>January</v>
      </c>
      <c r="L4428">
        <f>YEAR(shipments[[#This Row],[Shipdate]])</f>
        <v>2024</v>
      </c>
    </row>
    <row r="4429" spans="1:12" x14ac:dyDescent="0.3">
      <c r="A4429" t="s">
        <v>4433</v>
      </c>
      <c r="B4429" t="s">
        <v>7954</v>
      </c>
      <c r="C4429" t="s">
        <v>7915</v>
      </c>
      <c r="D4429" t="s">
        <v>7934</v>
      </c>
      <c r="E4429" s="1">
        <v>45231</v>
      </c>
      <c r="F4429" s="6">
        <v>3073.5</v>
      </c>
      <c r="G4429">
        <v>513</v>
      </c>
      <c r="H4429" t="s">
        <v>3</v>
      </c>
      <c r="I4429">
        <f>IF(shipments[[#This Row],[Boxes]]&gt;0,shipments[[#This Row],[Amount]]/shipments[[#This Row],[Boxes]],"NA")</f>
        <v>5.9912280701754383</v>
      </c>
      <c r="J4429" t="str">
        <f>IF(shipments[[#This Row],[Order_Status]] = "Delivered","Yes","No")</f>
        <v>Yes</v>
      </c>
      <c r="K4429" t="str">
        <f>TEXT(shipments[[#This Row],[Shipdate]],"MMMM")</f>
        <v>November</v>
      </c>
      <c r="L4429">
        <f>YEAR(shipments[[#This Row],[Shipdate]])</f>
        <v>2023</v>
      </c>
    </row>
    <row r="4430" spans="1:12" x14ac:dyDescent="0.3">
      <c r="A4430" t="s">
        <v>4434</v>
      </c>
      <c r="B4430" t="s">
        <v>7954</v>
      </c>
      <c r="C4430" t="s">
        <v>7916</v>
      </c>
      <c r="D4430" t="s">
        <v>7935</v>
      </c>
      <c r="E4430" s="1">
        <v>45250</v>
      </c>
      <c r="F4430" s="6">
        <v>83.25</v>
      </c>
      <c r="G4430">
        <v>12</v>
      </c>
      <c r="H4430" t="s">
        <v>3</v>
      </c>
      <c r="I4430">
        <f>IF(shipments[[#This Row],[Boxes]]&gt;0,shipments[[#This Row],[Amount]]/shipments[[#This Row],[Boxes]],"NA")</f>
        <v>6.9375</v>
      </c>
      <c r="J4430" t="str">
        <f>IF(shipments[[#This Row],[Order_Status]] = "Delivered","Yes","No")</f>
        <v>Yes</v>
      </c>
      <c r="K4430" t="str">
        <f>TEXT(shipments[[#This Row],[Shipdate]],"MMMM")</f>
        <v>November</v>
      </c>
      <c r="L4430">
        <f>YEAR(shipments[[#This Row],[Shipdate]])</f>
        <v>2023</v>
      </c>
    </row>
    <row r="4431" spans="1:12" x14ac:dyDescent="0.3">
      <c r="A4431" t="s">
        <v>4435</v>
      </c>
      <c r="B4431" t="s">
        <v>7954</v>
      </c>
      <c r="C4431" t="s">
        <v>7916</v>
      </c>
      <c r="D4431" t="s">
        <v>7939</v>
      </c>
      <c r="E4431" s="1">
        <v>44977</v>
      </c>
      <c r="F4431" s="6">
        <v>1523.25</v>
      </c>
      <c r="G4431">
        <v>170</v>
      </c>
      <c r="H4431" t="s">
        <v>3</v>
      </c>
      <c r="I4431">
        <f>IF(shipments[[#This Row],[Boxes]]&gt;0,shipments[[#This Row],[Amount]]/shipments[[#This Row],[Boxes]],"NA")</f>
        <v>8.9602941176470594</v>
      </c>
      <c r="J4431" t="str">
        <f>IF(shipments[[#This Row],[Order_Status]] = "Delivered","Yes","No")</f>
        <v>Yes</v>
      </c>
      <c r="K4431" t="str">
        <f>TEXT(shipments[[#This Row],[Shipdate]],"MMMM")</f>
        <v>February</v>
      </c>
      <c r="L4431">
        <f>YEAR(shipments[[#This Row],[Shipdate]])</f>
        <v>2023</v>
      </c>
    </row>
    <row r="4432" spans="1:12" x14ac:dyDescent="0.3">
      <c r="A4432" s="21" t="s">
        <v>4436</v>
      </c>
      <c r="B4432" s="21" t="s">
        <v>7954</v>
      </c>
      <c r="C4432" s="21" t="s">
        <v>7916</v>
      </c>
      <c r="D4432" s="21" t="s">
        <v>7935</v>
      </c>
      <c r="E4432" s="22">
        <v>45198</v>
      </c>
      <c r="F4432" s="23">
        <v>1966.5</v>
      </c>
      <c r="G4432" s="21">
        <v>281</v>
      </c>
      <c r="H4432" s="21" t="s">
        <v>25</v>
      </c>
      <c r="I4432" s="21">
        <f>IF(shipments[[#This Row],[Boxes]]&gt;0,shipments[[#This Row],[Amount]]/shipments[[#This Row],[Boxes]],"NA")</f>
        <v>6.9982206405693947</v>
      </c>
      <c r="J4432" s="21" t="str">
        <f>IF(shipments[[#This Row],[Order_Status]] = "Delivered","Yes","No")</f>
        <v>No</v>
      </c>
      <c r="K4432" s="21" t="str">
        <f>TEXT(shipments[[#This Row],[Shipdate]],"MMMM")</f>
        <v>September</v>
      </c>
      <c r="L4432" s="21">
        <f>YEAR(shipments[[#This Row],[Shipdate]])</f>
        <v>2023</v>
      </c>
    </row>
    <row r="4433" spans="1:12" x14ac:dyDescent="0.3">
      <c r="A4433" t="s">
        <v>4437</v>
      </c>
      <c r="B4433" t="s">
        <v>7954</v>
      </c>
      <c r="C4433" t="s">
        <v>7916</v>
      </c>
      <c r="D4433" t="s">
        <v>7938</v>
      </c>
      <c r="E4433" s="1">
        <v>45349</v>
      </c>
      <c r="F4433" s="6">
        <v>1440</v>
      </c>
      <c r="G4433">
        <v>240</v>
      </c>
      <c r="H4433" t="s">
        <v>3</v>
      </c>
      <c r="I4433">
        <f>IF(shipments[[#This Row],[Boxes]]&gt;0,shipments[[#This Row],[Amount]]/shipments[[#This Row],[Boxes]],"NA")</f>
        <v>6</v>
      </c>
      <c r="J4433" t="str">
        <f>IF(shipments[[#This Row],[Order_Status]] = "Delivered","Yes","No")</f>
        <v>Yes</v>
      </c>
      <c r="K4433" t="str">
        <f>TEXT(shipments[[#This Row],[Shipdate]],"MMMM")</f>
        <v>February</v>
      </c>
      <c r="L4433">
        <f>YEAR(shipments[[#This Row],[Shipdate]])</f>
        <v>2024</v>
      </c>
    </row>
    <row r="4434" spans="1:12" x14ac:dyDescent="0.3">
      <c r="A4434" t="s">
        <v>4438</v>
      </c>
      <c r="B4434" t="s">
        <v>7954</v>
      </c>
      <c r="C4434" t="s">
        <v>7916</v>
      </c>
      <c r="D4434" t="s">
        <v>7934</v>
      </c>
      <c r="E4434" s="1">
        <v>45313</v>
      </c>
      <c r="F4434" s="6">
        <v>1908</v>
      </c>
      <c r="G4434">
        <v>212</v>
      </c>
      <c r="H4434" t="s">
        <v>3</v>
      </c>
      <c r="I4434">
        <f>IF(shipments[[#This Row],[Boxes]]&gt;0,shipments[[#This Row],[Amount]]/shipments[[#This Row],[Boxes]],"NA")</f>
        <v>9</v>
      </c>
      <c r="J4434" t="str">
        <f>IF(shipments[[#This Row],[Order_Status]] = "Delivered","Yes","No")</f>
        <v>Yes</v>
      </c>
      <c r="K4434" t="str">
        <f>TEXT(shipments[[#This Row],[Shipdate]],"MMMM")</f>
        <v>January</v>
      </c>
      <c r="L4434">
        <f>YEAR(shipments[[#This Row],[Shipdate]])</f>
        <v>2024</v>
      </c>
    </row>
    <row r="4435" spans="1:12" x14ac:dyDescent="0.3">
      <c r="A4435" t="s">
        <v>4439</v>
      </c>
      <c r="B4435" t="s">
        <v>7954</v>
      </c>
      <c r="C4435" t="s">
        <v>7916</v>
      </c>
      <c r="D4435" t="s">
        <v>7935</v>
      </c>
      <c r="E4435" s="1">
        <v>45055</v>
      </c>
      <c r="F4435" s="6">
        <v>8975.25</v>
      </c>
      <c r="G4435">
        <v>1283</v>
      </c>
      <c r="H4435" t="s">
        <v>3</v>
      </c>
      <c r="I4435">
        <f>IF(shipments[[#This Row],[Boxes]]&gt;0,shipments[[#This Row],[Amount]]/shipments[[#This Row],[Boxes]],"NA")</f>
        <v>6.9955183164458301</v>
      </c>
      <c r="J4435" t="str">
        <f>IF(shipments[[#This Row],[Order_Status]] = "Delivered","Yes","No")</f>
        <v>Yes</v>
      </c>
      <c r="K4435" t="str">
        <f>TEXT(shipments[[#This Row],[Shipdate]],"MMMM")</f>
        <v>May</v>
      </c>
      <c r="L4435">
        <f>YEAR(shipments[[#This Row],[Shipdate]])</f>
        <v>2023</v>
      </c>
    </row>
    <row r="4436" spans="1:12" x14ac:dyDescent="0.3">
      <c r="A4436" s="21" t="s">
        <v>4440</v>
      </c>
      <c r="B4436" s="21" t="s">
        <v>7954</v>
      </c>
      <c r="C4436" s="21" t="s">
        <v>7916</v>
      </c>
      <c r="D4436" s="21" t="s">
        <v>7937</v>
      </c>
      <c r="E4436" s="22">
        <v>45495</v>
      </c>
      <c r="F4436" s="23">
        <v>5271.75</v>
      </c>
      <c r="G4436" s="21">
        <v>879</v>
      </c>
      <c r="H4436" s="21" t="s">
        <v>9</v>
      </c>
      <c r="I4436" s="21">
        <f>IF(shipments[[#This Row],[Boxes]]&gt;0,shipments[[#This Row],[Amount]]/shipments[[#This Row],[Boxes]],"NA")</f>
        <v>5.9974402730375429</v>
      </c>
      <c r="J4436" s="21" t="str">
        <f>IF(shipments[[#This Row],[Order_Status]] = "Delivered","Yes","No")</f>
        <v>No</v>
      </c>
      <c r="K4436" s="21" t="str">
        <f>TEXT(shipments[[#This Row],[Shipdate]],"MMMM")</f>
        <v>July</v>
      </c>
      <c r="L4436" s="21">
        <f>YEAR(shipments[[#This Row],[Shipdate]])</f>
        <v>2024</v>
      </c>
    </row>
    <row r="4437" spans="1:12" x14ac:dyDescent="0.3">
      <c r="A4437" t="s">
        <v>4441</v>
      </c>
      <c r="B4437" t="s">
        <v>7954</v>
      </c>
      <c r="C4437" t="s">
        <v>7917</v>
      </c>
      <c r="D4437" t="s">
        <v>7937</v>
      </c>
      <c r="E4437" s="1">
        <v>45414</v>
      </c>
      <c r="F4437" s="6">
        <v>7926.75</v>
      </c>
      <c r="G4437">
        <v>284</v>
      </c>
      <c r="H4437" t="s">
        <v>3</v>
      </c>
      <c r="I4437">
        <f>IF(shipments[[#This Row],[Boxes]]&gt;0,shipments[[#This Row],[Amount]]/shipments[[#This Row],[Boxes]],"NA")</f>
        <v>27.911091549295776</v>
      </c>
      <c r="J4437" t="str">
        <f>IF(shipments[[#This Row],[Order_Status]] = "Delivered","Yes","No")</f>
        <v>Yes</v>
      </c>
      <c r="K4437" t="str">
        <f>TEXT(shipments[[#This Row],[Shipdate]],"MMMM")</f>
        <v>May</v>
      </c>
      <c r="L4437">
        <f>YEAR(shipments[[#This Row],[Shipdate]])</f>
        <v>2024</v>
      </c>
    </row>
    <row r="4438" spans="1:12" x14ac:dyDescent="0.3">
      <c r="A4438" t="s">
        <v>4442</v>
      </c>
      <c r="B4438" t="s">
        <v>7954</v>
      </c>
      <c r="C4438" t="s">
        <v>7918</v>
      </c>
      <c r="D4438" t="s">
        <v>7939</v>
      </c>
      <c r="E4438" s="1">
        <v>45265</v>
      </c>
      <c r="F4438" s="6">
        <v>5375.25</v>
      </c>
      <c r="G4438">
        <v>207</v>
      </c>
      <c r="H4438" t="s">
        <v>3</v>
      </c>
      <c r="I4438">
        <f>IF(shipments[[#This Row],[Boxes]]&gt;0,shipments[[#This Row],[Amount]]/shipments[[#This Row],[Boxes]],"NA")</f>
        <v>25.967391304347824</v>
      </c>
      <c r="J4438" t="str">
        <f>IF(shipments[[#This Row],[Order_Status]] = "Delivered","Yes","No")</f>
        <v>Yes</v>
      </c>
      <c r="K4438" t="str">
        <f>TEXT(shipments[[#This Row],[Shipdate]],"MMMM")</f>
        <v>December</v>
      </c>
      <c r="L4438">
        <f>YEAR(shipments[[#This Row],[Shipdate]])</f>
        <v>2023</v>
      </c>
    </row>
    <row r="4439" spans="1:12" x14ac:dyDescent="0.3">
      <c r="A4439" t="s">
        <v>4443</v>
      </c>
      <c r="B4439" t="s">
        <v>7954</v>
      </c>
      <c r="C4439" t="s">
        <v>7918</v>
      </c>
      <c r="D4439" t="s">
        <v>7937</v>
      </c>
      <c r="E4439" s="1">
        <v>45125</v>
      </c>
      <c r="F4439" s="6">
        <v>5834.25</v>
      </c>
      <c r="G4439">
        <v>225</v>
      </c>
      <c r="H4439" t="s">
        <v>3</v>
      </c>
      <c r="I4439">
        <f>IF(shipments[[#This Row],[Boxes]]&gt;0,shipments[[#This Row],[Amount]]/shipments[[#This Row],[Boxes]],"NA")</f>
        <v>25.93</v>
      </c>
      <c r="J4439" t="str">
        <f>IF(shipments[[#This Row],[Order_Status]] = "Delivered","Yes","No")</f>
        <v>Yes</v>
      </c>
      <c r="K4439" t="str">
        <f>TEXT(shipments[[#This Row],[Shipdate]],"MMMM")</f>
        <v>July</v>
      </c>
      <c r="L4439">
        <f>YEAR(shipments[[#This Row],[Shipdate]])</f>
        <v>2023</v>
      </c>
    </row>
    <row r="4440" spans="1:12" x14ac:dyDescent="0.3">
      <c r="A4440" t="s">
        <v>4444</v>
      </c>
      <c r="B4440" t="s">
        <v>7954</v>
      </c>
      <c r="C4440" t="s">
        <v>7918</v>
      </c>
      <c r="D4440" t="s">
        <v>7935</v>
      </c>
      <c r="E4440" s="1">
        <v>44974</v>
      </c>
      <c r="F4440" s="6">
        <v>5550.75</v>
      </c>
      <c r="G4440">
        <v>232</v>
      </c>
      <c r="H4440" t="s">
        <v>3</v>
      </c>
      <c r="I4440">
        <f>IF(shipments[[#This Row],[Boxes]]&gt;0,shipments[[#This Row],[Amount]]/shipments[[#This Row],[Boxes]],"NA")</f>
        <v>23.925646551724139</v>
      </c>
      <c r="J4440" t="str">
        <f>IF(shipments[[#This Row],[Order_Status]] = "Delivered","Yes","No")</f>
        <v>Yes</v>
      </c>
      <c r="K4440" t="str">
        <f>TEXT(shipments[[#This Row],[Shipdate]],"MMMM")</f>
        <v>February</v>
      </c>
      <c r="L4440">
        <f>YEAR(shipments[[#This Row],[Shipdate]])</f>
        <v>2023</v>
      </c>
    </row>
    <row r="4441" spans="1:12" x14ac:dyDescent="0.3">
      <c r="A4441" t="s">
        <v>4445</v>
      </c>
      <c r="B4441" t="s">
        <v>7954</v>
      </c>
      <c r="C4441" t="s">
        <v>7919</v>
      </c>
      <c r="D4441" t="s">
        <v>7934</v>
      </c>
      <c r="E4441" s="1">
        <v>45327</v>
      </c>
      <c r="F4441" s="6">
        <v>8581.5</v>
      </c>
      <c r="G4441">
        <v>452</v>
      </c>
      <c r="H4441" t="s">
        <v>3</v>
      </c>
      <c r="I4441">
        <f>IF(shipments[[#This Row],[Boxes]]&gt;0,shipments[[#This Row],[Amount]]/shipments[[#This Row],[Boxes]],"NA")</f>
        <v>18.985619469026549</v>
      </c>
      <c r="J4441" t="str">
        <f>IF(shipments[[#This Row],[Order_Status]] = "Delivered","Yes","No")</f>
        <v>Yes</v>
      </c>
      <c r="K4441" t="str">
        <f>TEXT(shipments[[#This Row],[Shipdate]],"MMMM")</f>
        <v>February</v>
      </c>
      <c r="L4441">
        <f>YEAR(shipments[[#This Row],[Shipdate]])</f>
        <v>2024</v>
      </c>
    </row>
    <row r="4442" spans="1:12" x14ac:dyDescent="0.3">
      <c r="A4442" t="s">
        <v>4446</v>
      </c>
      <c r="B4442" t="s">
        <v>7954</v>
      </c>
      <c r="C4442" t="s">
        <v>7919</v>
      </c>
      <c r="D4442" t="s">
        <v>7937</v>
      </c>
      <c r="E4442" s="1">
        <v>45343</v>
      </c>
      <c r="F4442" s="6">
        <v>472.5</v>
      </c>
      <c r="G4442">
        <v>22</v>
      </c>
      <c r="H4442" t="s">
        <v>3</v>
      </c>
      <c r="I4442">
        <f>IF(shipments[[#This Row],[Boxes]]&gt;0,shipments[[#This Row],[Amount]]/shipments[[#This Row],[Boxes]],"NA")</f>
        <v>21.477272727272727</v>
      </c>
      <c r="J4442" t="str">
        <f>IF(shipments[[#This Row],[Order_Status]] = "Delivered","Yes","No")</f>
        <v>Yes</v>
      </c>
      <c r="K4442" t="str">
        <f>TEXT(shipments[[#This Row],[Shipdate]],"MMMM")</f>
        <v>February</v>
      </c>
      <c r="L4442">
        <f>YEAR(shipments[[#This Row],[Shipdate]])</f>
        <v>2024</v>
      </c>
    </row>
    <row r="4443" spans="1:12" x14ac:dyDescent="0.3">
      <c r="A4443" t="s">
        <v>4447</v>
      </c>
      <c r="B4443" t="s">
        <v>7954</v>
      </c>
      <c r="C4443" t="s">
        <v>7919</v>
      </c>
      <c r="D4443" t="s">
        <v>7935</v>
      </c>
      <c r="E4443" s="1">
        <v>44949</v>
      </c>
      <c r="F4443" s="6">
        <v>1134</v>
      </c>
      <c r="G4443">
        <v>63</v>
      </c>
      <c r="H4443" t="s">
        <v>3</v>
      </c>
      <c r="I4443">
        <f>IF(shipments[[#This Row],[Boxes]]&gt;0,shipments[[#This Row],[Amount]]/shipments[[#This Row],[Boxes]],"NA")</f>
        <v>18</v>
      </c>
      <c r="J4443" t="str">
        <f>IF(shipments[[#This Row],[Order_Status]] = "Delivered","Yes","No")</f>
        <v>Yes</v>
      </c>
      <c r="K4443" t="str">
        <f>TEXT(shipments[[#This Row],[Shipdate]],"MMMM")</f>
        <v>January</v>
      </c>
      <c r="L4443">
        <f>YEAR(shipments[[#This Row],[Shipdate]])</f>
        <v>2023</v>
      </c>
    </row>
    <row r="4444" spans="1:12" x14ac:dyDescent="0.3">
      <c r="A4444" t="s">
        <v>4448</v>
      </c>
      <c r="B4444" t="s">
        <v>7954</v>
      </c>
      <c r="C4444" t="s">
        <v>7919</v>
      </c>
      <c r="D4444" t="s">
        <v>7938</v>
      </c>
      <c r="E4444" s="1">
        <v>45372</v>
      </c>
      <c r="F4444" s="6">
        <v>6711.75</v>
      </c>
      <c r="G4444">
        <v>306</v>
      </c>
      <c r="H4444" t="s">
        <v>3</v>
      </c>
      <c r="I4444">
        <f>IF(shipments[[#This Row],[Boxes]]&gt;0,shipments[[#This Row],[Amount]]/shipments[[#This Row],[Boxes]],"NA")</f>
        <v>21.933823529411764</v>
      </c>
      <c r="J4444" t="str">
        <f>IF(shipments[[#This Row],[Order_Status]] = "Delivered","Yes","No")</f>
        <v>Yes</v>
      </c>
      <c r="K4444" t="str">
        <f>TEXT(shipments[[#This Row],[Shipdate]],"MMMM")</f>
        <v>March</v>
      </c>
      <c r="L4444">
        <f>YEAR(shipments[[#This Row],[Shipdate]])</f>
        <v>2024</v>
      </c>
    </row>
    <row r="4445" spans="1:12" x14ac:dyDescent="0.3">
      <c r="A4445" t="s">
        <v>4449</v>
      </c>
      <c r="B4445" t="s">
        <v>7954</v>
      </c>
      <c r="C4445" t="s">
        <v>7920</v>
      </c>
      <c r="D4445" t="s">
        <v>7938</v>
      </c>
      <c r="E4445" s="1">
        <v>45098</v>
      </c>
      <c r="F4445" s="6">
        <v>6313.5</v>
      </c>
      <c r="G4445">
        <v>275</v>
      </c>
      <c r="H4445" t="s">
        <v>3</v>
      </c>
      <c r="I4445">
        <f>IF(shipments[[#This Row],[Boxes]]&gt;0,shipments[[#This Row],[Amount]]/shipments[[#This Row],[Boxes]],"NA")</f>
        <v>22.958181818181817</v>
      </c>
      <c r="J4445" t="str">
        <f>IF(shipments[[#This Row],[Order_Status]] = "Delivered","Yes","No")</f>
        <v>Yes</v>
      </c>
      <c r="K4445" t="str">
        <f>TEXT(shipments[[#This Row],[Shipdate]],"MMMM")</f>
        <v>June</v>
      </c>
      <c r="L4445">
        <f>YEAR(shipments[[#This Row],[Shipdate]])</f>
        <v>2023</v>
      </c>
    </row>
    <row r="4446" spans="1:12" x14ac:dyDescent="0.3">
      <c r="A4446" t="s">
        <v>4450</v>
      </c>
      <c r="B4446" t="s">
        <v>7954</v>
      </c>
      <c r="C4446" t="s">
        <v>7920</v>
      </c>
      <c r="D4446" t="s">
        <v>7938</v>
      </c>
      <c r="E4446" s="1">
        <v>45013</v>
      </c>
      <c r="F4446" s="6">
        <v>11952</v>
      </c>
      <c r="G4446">
        <v>630</v>
      </c>
      <c r="H4446" t="s">
        <v>3</v>
      </c>
      <c r="I4446">
        <f>IF(shipments[[#This Row],[Boxes]]&gt;0,shipments[[#This Row],[Amount]]/shipments[[#This Row],[Boxes]],"NA")</f>
        <v>18.971428571428572</v>
      </c>
      <c r="J4446" t="str">
        <f>IF(shipments[[#This Row],[Order_Status]] = "Delivered","Yes","No")</f>
        <v>Yes</v>
      </c>
      <c r="K4446" t="str">
        <f>TEXT(shipments[[#This Row],[Shipdate]],"MMMM")</f>
        <v>March</v>
      </c>
      <c r="L4446">
        <f>YEAR(shipments[[#This Row],[Shipdate]])</f>
        <v>2023</v>
      </c>
    </row>
    <row r="4447" spans="1:12" x14ac:dyDescent="0.3">
      <c r="A4447" t="s">
        <v>4451</v>
      </c>
      <c r="B4447" t="s">
        <v>7954</v>
      </c>
      <c r="C4447" t="s">
        <v>7921</v>
      </c>
      <c r="D4447" t="s">
        <v>7937</v>
      </c>
      <c r="E4447" s="1">
        <v>44943</v>
      </c>
      <c r="F4447" s="6">
        <v>801</v>
      </c>
      <c r="G4447">
        <v>62</v>
      </c>
      <c r="H4447" t="s">
        <v>3</v>
      </c>
      <c r="I4447">
        <f>IF(shipments[[#This Row],[Boxes]]&gt;0,shipments[[#This Row],[Amount]]/shipments[[#This Row],[Boxes]],"NA")</f>
        <v>12.919354838709678</v>
      </c>
      <c r="J4447" t="str">
        <f>IF(shipments[[#This Row],[Order_Status]] = "Delivered","Yes","No")</f>
        <v>Yes</v>
      </c>
      <c r="K4447" t="str">
        <f>TEXT(shipments[[#This Row],[Shipdate]],"MMMM")</f>
        <v>January</v>
      </c>
      <c r="L4447">
        <f>YEAR(shipments[[#This Row],[Shipdate]])</f>
        <v>2023</v>
      </c>
    </row>
    <row r="4448" spans="1:12" x14ac:dyDescent="0.3">
      <c r="A4448" t="s">
        <v>4452</v>
      </c>
      <c r="B4448" t="s">
        <v>7954</v>
      </c>
      <c r="C4448" t="s">
        <v>7921</v>
      </c>
      <c r="D4448" t="s">
        <v>7937</v>
      </c>
      <c r="E4448" s="1">
        <v>45386</v>
      </c>
      <c r="F4448" s="6">
        <v>9407.25</v>
      </c>
      <c r="G4448">
        <v>724</v>
      </c>
      <c r="H4448" t="s">
        <v>3</v>
      </c>
      <c r="I4448">
        <f>IF(shipments[[#This Row],[Boxes]]&gt;0,shipments[[#This Row],[Amount]]/shipments[[#This Row],[Boxes]],"NA")</f>
        <v>12.993439226519337</v>
      </c>
      <c r="J4448" t="str">
        <f>IF(shipments[[#This Row],[Order_Status]] = "Delivered","Yes","No")</f>
        <v>Yes</v>
      </c>
      <c r="K4448" t="str">
        <f>TEXT(shipments[[#This Row],[Shipdate]],"MMMM")</f>
        <v>April</v>
      </c>
      <c r="L4448">
        <f>YEAR(shipments[[#This Row],[Shipdate]])</f>
        <v>2024</v>
      </c>
    </row>
    <row r="4449" spans="1:12" x14ac:dyDescent="0.3">
      <c r="A4449" t="s">
        <v>4453</v>
      </c>
      <c r="B4449" t="s">
        <v>7954</v>
      </c>
      <c r="C4449" t="s">
        <v>7921</v>
      </c>
      <c r="D4449" t="s">
        <v>7939</v>
      </c>
      <c r="E4449" s="1">
        <v>44960</v>
      </c>
      <c r="F4449" s="6">
        <v>7737.75</v>
      </c>
      <c r="G4449">
        <v>645</v>
      </c>
      <c r="H4449" t="s">
        <v>3</v>
      </c>
      <c r="I4449">
        <f>IF(shipments[[#This Row],[Boxes]]&gt;0,shipments[[#This Row],[Amount]]/shipments[[#This Row],[Boxes]],"NA")</f>
        <v>11.996511627906976</v>
      </c>
      <c r="J4449" t="str">
        <f>IF(shipments[[#This Row],[Order_Status]] = "Delivered","Yes","No")</f>
        <v>Yes</v>
      </c>
      <c r="K4449" t="str">
        <f>TEXT(shipments[[#This Row],[Shipdate]],"MMMM")</f>
        <v>February</v>
      </c>
      <c r="L4449">
        <f>YEAR(shipments[[#This Row],[Shipdate]])</f>
        <v>2023</v>
      </c>
    </row>
    <row r="4450" spans="1:12" x14ac:dyDescent="0.3">
      <c r="A4450" t="s">
        <v>4454</v>
      </c>
      <c r="B4450" t="s">
        <v>7954</v>
      </c>
      <c r="C4450" t="s">
        <v>7921</v>
      </c>
      <c r="D4450" t="s">
        <v>7935</v>
      </c>
      <c r="E4450" s="1">
        <v>45182</v>
      </c>
      <c r="F4450" s="6">
        <v>2594.25</v>
      </c>
      <c r="G4450">
        <v>163</v>
      </c>
      <c r="H4450" t="s">
        <v>3</v>
      </c>
      <c r="I4450">
        <f>IF(shipments[[#This Row],[Boxes]]&gt;0,shipments[[#This Row],[Amount]]/shipments[[#This Row],[Boxes]],"NA")</f>
        <v>15.915644171779141</v>
      </c>
      <c r="J4450" t="str">
        <f>IF(shipments[[#This Row],[Order_Status]] = "Delivered","Yes","No")</f>
        <v>Yes</v>
      </c>
      <c r="K4450" t="str">
        <f>TEXT(shipments[[#This Row],[Shipdate]],"MMMM")</f>
        <v>September</v>
      </c>
      <c r="L4450">
        <f>YEAR(shipments[[#This Row],[Shipdate]])</f>
        <v>2023</v>
      </c>
    </row>
    <row r="4451" spans="1:12" x14ac:dyDescent="0.3">
      <c r="A4451" t="s">
        <v>4455</v>
      </c>
      <c r="B4451" t="s">
        <v>7954</v>
      </c>
      <c r="C4451" t="s">
        <v>7921</v>
      </c>
      <c r="D4451" t="s">
        <v>7935</v>
      </c>
      <c r="E4451" s="1">
        <v>45387</v>
      </c>
      <c r="F4451" s="6">
        <v>5013</v>
      </c>
      <c r="G4451">
        <v>314</v>
      </c>
      <c r="H4451" t="s">
        <v>3</v>
      </c>
      <c r="I4451">
        <f>IF(shipments[[#This Row],[Boxes]]&gt;0,shipments[[#This Row],[Amount]]/shipments[[#This Row],[Boxes]],"NA")</f>
        <v>15.964968152866241</v>
      </c>
      <c r="J4451" t="str">
        <f>IF(shipments[[#This Row],[Order_Status]] = "Delivered","Yes","No")</f>
        <v>Yes</v>
      </c>
      <c r="K4451" t="str">
        <f>TEXT(shipments[[#This Row],[Shipdate]],"MMMM")</f>
        <v>April</v>
      </c>
      <c r="L4451">
        <f>YEAR(shipments[[#This Row],[Shipdate]])</f>
        <v>2024</v>
      </c>
    </row>
    <row r="4452" spans="1:12" x14ac:dyDescent="0.3">
      <c r="A4452" t="s">
        <v>4456</v>
      </c>
      <c r="B4452" t="s">
        <v>7954</v>
      </c>
      <c r="C4452" t="s">
        <v>7921</v>
      </c>
      <c r="D4452" t="s">
        <v>7938</v>
      </c>
      <c r="E4452" s="1">
        <v>45345</v>
      </c>
      <c r="F4452" s="6">
        <v>9211.5</v>
      </c>
      <c r="G4452">
        <v>615</v>
      </c>
      <c r="H4452" t="s">
        <v>3</v>
      </c>
      <c r="I4452">
        <f>IF(shipments[[#This Row],[Boxes]]&gt;0,shipments[[#This Row],[Amount]]/shipments[[#This Row],[Boxes]],"NA")</f>
        <v>14.978048780487805</v>
      </c>
      <c r="J4452" t="str">
        <f>IF(shipments[[#This Row],[Order_Status]] = "Delivered","Yes","No")</f>
        <v>Yes</v>
      </c>
      <c r="K4452" t="str">
        <f>TEXT(shipments[[#This Row],[Shipdate]],"MMMM")</f>
        <v>February</v>
      </c>
      <c r="L4452">
        <f>YEAR(shipments[[#This Row],[Shipdate]])</f>
        <v>2024</v>
      </c>
    </row>
    <row r="4453" spans="1:12" x14ac:dyDescent="0.3">
      <c r="A4453" t="s">
        <v>4457</v>
      </c>
      <c r="B4453" t="s">
        <v>7954</v>
      </c>
      <c r="C4453" t="s">
        <v>7922</v>
      </c>
      <c r="D4453" t="s">
        <v>7934</v>
      </c>
      <c r="E4453" s="1">
        <v>45322</v>
      </c>
      <c r="F4453" s="6">
        <v>5445</v>
      </c>
      <c r="G4453">
        <v>287</v>
      </c>
      <c r="H4453" t="s">
        <v>3</v>
      </c>
      <c r="I4453">
        <f>IF(shipments[[#This Row],[Boxes]]&gt;0,shipments[[#This Row],[Amount]]/shipments[[#This Row],[Boxes]],"NA")</f>
        <v>18.972125435540068</v>
      </c>
      <c r="J4453" t="str">
        <f>IF(shipments[[#This Row],[Order_Status]] = "Delivered","Yes","No")</f>
        <v>Yes</v>
      </c>
      <c r="K4453" t="str">
        <f>TEXT(shipments[[#This Row],[Shipdate]],"MMMM")</f>
        <v>January</v>
      </c>
      <c r="L4453">
        <f>YEAR(shipments[[#This Row],[Shipdate]])</f>
        <v>2024</v>
      </c>
    </row>
    <row r="4454" spans="1:12" x14ac:dyDescent="0.3">
      <c r="A4454" t="s">
        <v>4458</v>
      </c>
      <c r="B4454" t="s">
        <v>7954</v>
      </c>
      <c r="C4454" t="s">
        <v>7923</v>
      </c>
      <c r="D4454" t="s">
        <v>7937</v>
      </c>
      <c r="E4454" s="1">
        <v>45408</v>
      </c>
      <c r="F4454" s="6">
        <v>3539.25</v>
      </c>
      <c r="G4454">
        <v>273</v>
      </c>
      <c r="H4454" t="s">
        <v>3</v>
      </c>
      <c r="I4454">
        <f>IF(shipments[[#This Row],[Boxes]]&gt;0,shipments[[#This Row],[Amount]]/shipments[[#This Row],[Boxes]],"NA")</f>
        <v>12.964285714285714</v>
      </c>
      <c r="J4454" t="str">
        <f>IF(shipments[[#This Row],[Order_Status]] = "Delivered","Yes","No")</f>
        <v>Yes</v>
      </c>
      <c r="K4454" t="str">
        <f>TEXT(shipments[[#This Row],[Shipdate]],"MMMM")</f>
        <v>April</v>
      </c>
      <c r="L4454">
        <f>YEAR(shipments[[#This Row],[Shipdate]])</f>
        <v>2024</v>
      </c>
    </row>
    <row r="4455" spans="1:12" x14ac:dyDescent="0.3">
      <c r="A4455" t="s">
        <v>4459</v>
      </c>
      <c r="B4455" t="s">
        <v>7954</v>
      </c>
      <c r="C4455" t="s">
        <v>7923</v>
      </c>
      <c r="D4455" t="s">
        <v>7938</v>
      </c>
      <c r="E4455" s="1">
        <v>45021</v>
      </c>
      <c r="F4455" s="6">
        <v>13155.75</v>
      </c>
      <c r="G4455">
        <v>1012</v>
      </c>
      <c r="H4455" t="s">
        <v>3</v>
      </c>
      <c r="I4455">
        <f>IF(shipments[[#This Row],[Boxes]]&gt;0,shipments[[#This Row],[Amount]]/shipments[[#This Row],[Boxes]],"NA")</f>
        <v>12.999752964426877</v>
      </c>
      <c r="J4455" t="str">
        <f>IF(shipments[[#This Row],[Order_Status]] = "Delivered","Yes","No")</f>
        <v>Yes</v>
      </c>
      <c r="K4455" t="str">
        <f>TEXT(shipments[[#This Row],[Shipdate]],"MMMM")</f>
        <v>April</v>
      </c>
      <c r="L4455">
        <f>YEAR(shipments[[#This Row],[Shipdate]])</f>
        <v>2023</v>
      </c>
    </row>
    <row r="4456" spans="1:12" x14ac:dyDescent="0.3">
      <c r="A4456" t="s">
        <v>4460</v>
      </c>
      <c r="B4456" t="s">
        <v>7954</v>
      </c>
      <c r="C4456" t="s">
        <v>7923</v>
      </c>
      <c r="D4456" t="s">
        <v>7935</v>
      </c>
      <c r="E4456" s="1">
        <v>45322</v>
      </c>
      <c r="F4456" s="6">
        <v>6482.25</v>
      </c>
      <c r="G4456">
        <v>499</v>
      </c>
      <c r="H4456" t="s">
        <v>3</v>
      </c>
      <c r="I4456">
        <f>IF(shipments[[#This Row],[Boxes]]&gt;0,shipments[[#This Row],[Amount]]/shipments[[#This Row],[Boxes]],"NA")</f>
        <v>12.990480961923847</v>
      </c>
      <c r="J4456" t="str">
        <f>IF(shipments[[#This Row],[Order_Status]] = "Delivered","Yes","No")</f>
        <v>Yes</v>
      </c>
      <c r="K4456" t="str">
        <f>TEXT(shipments[[#This Row],[Shipdate]],"MMMM")</f>
        <v>January</v>
      </c>
      <c r="L4456">
        <f>YEAR(shipments[[#This Row],[Shipdate]])</f>
        <v>2024</v>
      </c>
    </row>
    <row r="4457" spans="1:12" x14ac:dyDescent="0.3">
      <c r="A4457" t="s">
        <v>4461</v>
      </c>
      <c r="B4457" t="s">
        <v>7954</v>
      </c>
      <c r="C4457" t="s">
        <v>7924</v>
      </c>
      <c r="D4457" t="s">
        <v>7937</v>
      </c>
      <c r="E4457" s="1">
        <v>45195</v>
      </c>
      <c r="F4457" s="6">
        <v>5724</v>
      </c>
      <c r="G4457">
        <v>716</v>
      </c>
      <c r="H4457" t="s">
        <v>3</v>
      </c>
      <c r="I4457">
        <f>IF(shipments[[#This Row],[Boxes]]&gt;0,shipments[[#This Row],[Amount]]/shipments[[#This Row],[Boxes]],"NA")</f>
        <v>7.994413407821229</v>
      </c>
      <c r="J4457" t="str">
        <f>IF(shipments[[#This Row],[Order_Status]] = "Delivered","Yes","No")</f>
        <v>Yes</v>
      </c>
      <c r="K4457" t="str">
        <f>TEXT(shipments[[#This Row],[Shipdate]],"MMMM")</f>
        <v>September</v>
      </c>
      <c r="L4457">
        <f>YEAR(shipments[[#This Row],[Shipdate]])</f>
        <v>2023</v>
      </c>
    </row>
    <row r="4458" spans="1:12" x14ac:dyDescent="0.3">
      <c r="A4458" t="s">
        <v>4462</v>
      </c>
      <c r="B4458" t="s">
        <v>7954</v>
      </c>
      <c r="C4458" t="s">
        <v>7924</v>
      </c>
      <c r="D4458" t="s">
        <v>7939</v>
      </c>
      <c r="E4458" s="1">
        <v>45117</v>
      </c>
      <c r="F4458" s="6">
        <v>2598.75</v>
      </c>
      <c r="G4458">
        <v>372</v>
      </c>
      <c r="H4458" t="s">
        <v>3</v>
      </c>
      <c r="I4458">
        <f>IF(shipments[[#This Row],[Boxes]]&gt;0,shipments[[#This Row],[Amount]]/shipments[[#This Row],[Boxes]],"NA")</f>
        <v>6.9858870967741939</v>
      </c>
      <c r="J4458" t="str">
        <f>IF(shipments[[#This Row],[Order_Status]] = "Delivered","Yes","No")</f>
        <v>Yes</v>
      </c>
      <c r="K4458" t="str">
        <f>TEXT(shipments[[#This Row],[Shipdate]],"MMMM")</f>
        <v>July</v>
      </c>
      <c r="L4458">
        <f>YEAR(shipments[[#This Row],[Shipdate]])</f>
        <v>2023</v>
      </c>
    </row>
    <row r="4459" spans="1:12" x14ac:dyDescent="0.3">
      <c r="A4459" t="s">
        <v>4463</v>
      </c>
      <c r="B4459" t="s">
        <v>7954</v>
      </c>
      <c r="C4459" t="s">
        <v>7924</v>
      </c>
      <c r="D4459" t="s">
        <v>7938</v>
      </c>
      <c r="E4459" s="1">
        <v>45380</v>
      </c>
      <c r="F4459" s="6">
        <v>8820</v>
      </c>
      <c r="G4459">
        <v>1260</v>
      </c>
      <c r="H4459" t="s">
        <v>3</v>
      </c>
      <c r="I4459">
        <f>IF(shipments[[#This Row],[Boxes]]&gt;0,shipments[[#This Row],[Amount]]/shipments[[#This Row],[Boxes]],"NA")</f>
        <v>7</v>
      </c>
      <c r="J4459" t="str">
        <f>IF(shipments[[#This Row],[Order_Status]] = "Delivered","Yes","No")</f>
        <v>Yes</v>
      </c>
      <c r="K4459" t="str">
        <f>TEXT(shipments[[#This Row],[Shipdate]],"MMMM")</f>
        <v>March</v>
      </c>
      <c r="L4459">
        <f>YEAR(shipments[[#This Row],[Shipdate]])</f>
        <v>2024</v>
      </c>
    </row>
    <row r="4460" spans="1:12" x14ac:dyDescent="0.3">
      <c r="A4460" t="s">
        <v>4464</v>
      </c>
      <c r="B4460" t="s">
        <v>7954</v>
      </c>
      <c r="C4460" t="s">
        <v>7924</v>
      </c>
      <c r="D4460" t="s">
        <v>7938</v>
      </c>
      <c r="E4460" s="1">
        <v>45273</v>
      </c>
      <c r="F4460" s="6">
        <v>6531.75</v>
      </c>
      <c r="G4460">
        <v>1089</v>
      </c>
      <c r="H4460" t="s">
        <v>3</v>
      </c>
      <c r="I4460">
        <f>IF(shipments[[#This Row],[Boxes]]&gt;0,shipments[[#This Row],[Amount]]/shipments[[#This Row],[Boxes]],"NA")</f>
        <v>5.9979338842975203</v>
      </c>
      <c r="J4460" t="str">
        <f>IF(shipments[[#This Row],[Order_Status]] = "Delivered","Yes","No")</f>
        <v>Yes</v>
      </c>
      <c r="K4460" t="str">
        <f>TEXT(shipments[[#This Row],[Shipdate]],"MMMM")</f>
        <v>December</v>
      </c>
      <c r="L4460">
        <f>YEAR(shipments[[#This Row],[Shipdate]])</f>
        <v>2023</v>
      </c>
    </row>
    <row r="4461" spans="1:12" x14ac:dyDescent="0.3">
      <c r="A4461" t="s">
        <v>4465</v>
      </c>
      <c r="B4461" t="s">
        <v>7954</v>
      </c>
      <c r="C4461" t="s">
        <v>7926</v>
      </c>
      <c r="D4461" t="s">
        <v>7938</v>
      </c>
      <c r="E4461" s="1">
        <v>45313</v>
      </c>
      <c r="F4461" s="6">
        <v>6585.75</v>
      </c>
      <c r="G4461">
        <v>366</v>
      </c>
      <c r="H4461" t="s">
        <v>3</v>
      </c>
      <c r="I4461">
        <f>IF(shipments[[#This Row],[Boxes]]&gt;0,shipments[[#This Row],[Amount]]/shipments[[#This Row],[Boxes]],"NA")</f>
        <v>17.993852459016395</v>
      </c>
      <c r="J4461" t="str">
        <f>IF(shipments[[#This Row],[Order_Status]] = "Delivered","Yes","No")</f>
        <v>Yes</v>
      </c>
      <c r="K4461" t="str">
        <f>TEXT(shipments[[#This Row],[Shipdate]],"MMMM")</f>
        <v>January</v>
      </c>
      <c r="L4461">
        <f>YEAR(shipments[[#This Row],[Shipdate]])</f>
        <v>2024</v>
      </c>
    </row>
    <row r="4462" spans="1:12" x14ac:dyDescent="0.3">
      <c r="A4462" t="s">
        <v>4466</v>
      </c>
      <c r="B4462" t="s">
        <v>7954</v>
      </c>
      <c r="C4462" t="s">
        <v>7926</v>
      </c>
      <c r="D4462" t="s">
        <v>7939</v>
      </c>
      <c r="E4462" s="1">
        <v>45174</v>
      </c>
      <c r="F4462" s="6">
        <v>3829.5</v>
      </c>
      <c r="G4462">
        <v>213</v>
      </c>
      <c r="H4462" t="s">
        <v>3</v>
      </c>
      <c r="I4462">
        <f>IF(shipments[[#This Row],[Boxes]]&gt;0,shipments[[#This Row],[Amount]]/shipments[[#This Row],[Boxes]],"NA")</f>
        <v>17.97887323943662</v>
      </c>
      <c r="J4462" t="str">
        <f>IF(shipments[[#This Row],[Order_Status]] = "Delivered","Yes","No")</f>
        <v>Yes</v>
      </c>
      <c r="K4462" t="str">
        <f>TEXT(shipments[[#This Row],[Shipdate]],"MMMM")</f>
        <v>September</v>
      </c>
      <c r="L4462">
        <f>YEAR(shipments[[#This Row],[Shipdate]])</f>
        <v>2023</v>
      </c>
    </row>
    <row r="4463" spans="1:12" x14ac:dyDescent="0.3">
      <c r="A4463" t="s">
        <v>4467</v>
      </c>
      <c r="B4463" t="s">
        <v>7954</v>
      </c>
      <c r="C4463" t="s">
        <v>7926</v>
      </c>
      <c r="D4463" t="s">
        <v>7939</v>
      </c>
      <c r="E4463" s="1">
        <v>45341</v>
      </c>
      <c r="F4463" s="6">
        <v>3894.75</v>
      </c>
      <c r="G4463">
        <v>230</v>
      </c>
      <c r="H4463" t="s">
        <v>3</v>
      </c>
      <c r="I4463">
        <f>IF(shipments[[#This Row],[Boxes]]&gt;0,shipments[[#This Row],[Amount]]/shipments[[#This Row],[Boxes]],"NA")</f>
        <v>16.933695652173913</v>
      </c>
      <c r="J4463" t="str">
        <f>IF(shipments[[#This Row],[Order_Status]] = "Delivered","Yes","No")</f>
        <v>Yes</v>
      </c>
      <c r="K4463" t="str">
        <f>TEXT(shipments[[#This Row],[Shipdate]],"MMMM")</f>
        <v>February</v>
      </c>
      <c r="L4463">
        <f>YEAR(shipments[[#This Row],[Shipdate]])</f>
        <v>2024</v>
      </c>
    </row>
    <row r="4464" spans="1:12" x14ac:dyDescent="0.3">
      <c r="A4464" s="21" t="s">
        <v>4468</v>
      </c>
      <c r="B4464" s="21" t="s">
        <v>7954</v>
      </c>
      <c r="C4464" s="21" t="s">
        <v>7929</v>
      </c>
      <c r="D4464" s="21" t="s">
        <v>7934</v>
      </c>
      <c r="E4464" s="22">
        <v>45485</v>
      </c>
      <c r="F4464" s="23">
        <v>11085.75</v>
      </c>
      <c r="G4464" s="21">
        <v>1232</v>
      </c>
      <c r="H4464" s="21" t="s">
        <v>9</v>
      </c>
      <c r="I4464" s="21">
        <f>IF(shipments[[#This Row],[Boxes]]&gt;0,shipments[[#This Row],[Amount]]/shipments[[#This Row],[Boxes]],"NA")</f>
        <v>8.9981737012987004</v>
      </c>
      <c r="J4464" s="21" t="str">
        <f>IF(shipments[[#This Row],[Order_Status]] = "Delivered","Yes","No")</f>
        <v>No</v>
      </c>
      <c r="K4464" s="21" t="str">
        <f>TEXT(shipments[[#This Row],[Shipdate]],"MMMM")</f>
        <v>July</v>
      </c>
      <c r="L4464" s="21">
        <f>YEAR(shipments[[#This Row],[Shipdate]])</f>
        <v>2024</v>
      </c>
    </row>
    <row r="4465" spans="1:12" x14ac:dyDescent="0.3">
      <c r="A4465" t="s">
        <v>4469</v>
      </c>
      <c r="B4465" t="s">
        <v>7954</v>
      </c>
      <c r="C4465" t="s">
        <v>7929</v>
      </c>
      <c r="D4465" t="s">
        <v>7935</v>
      </c>
      <c r="E4465" s="1">
        <v>45315</v>
      </c>
      <c r="F4465" s="6">
        <v>19552.5</v>
      </c>
      <c r="G4465">
        <v>1956</v>
      </c>
      <c r="H4465" t="s">
        <v>3</v>
      </c>
      <c r="I4465">
        <f>IF(shipments[[#This Row],[Boxes]]&gt;0,shipments[[#This Row],[Amount]]/shipments[[#This Row],[Boxes]],"NA")</f>
        <v>9.9961656441717786</v>
      </c>
      <c r="J4465" t="str">
        <f>IF(shipments[[#This Row],[Order_Status]] = "Delivered","Yes","No")</f>
        <v>Yes</v>
      </c>
      <c r="K4465" t="str">
        <f>TEXT(shipments[[#This Row],[Shipdate]],"MMMM")</f>
        <v>January</v>
      </c>
      <c r="L4465">
        <f>YEAR(shipments[[#This Row],[Shipdate]])</f>
        <v>2024</v>
      </c>
    </row>
    <row r="4466" spans="1:12" x14ac:dyDescent="0.3">
      <c r="A4466" t="s">
        <v>4470</v>
      </c>
      <c r="B4466" t="s">
        <v>7954</v>
      </c>
      <c r="C4466" t="s">
        <v>7929</v>
      </c>
      <c r="D4466" t="s">
        <v>7935</v>
      </c>
      <c r="E4466" s="1">
        <v>45237</v>
      </c>
      <c r="F4466" s="6">
        <v>4475.25</v>
      </c>
      <c r="G4466">
        <v>407</v>
      </c>
      <c r="H4466" t="s">
        <v>3</v>
      </c>
      <c r="I4466">
        <f>IF(shipments[[#This Row],[Boxes]]&gt;0,shipments[[#This Row],[Amount]]/shipments[[#This Row],[Boxes]],"NA")</f>
        <v>10.995700245700245</v>
      </c>
      <c r="J4466" t="str">
        <f>IF(shipments[[#This Row],[Order_Status]] = "Delivered","Yes","No")</f>
        <v>Yes</v>
      </c>
      <c r="K4466" t="str">
        <f>TEXT(shipments[[#This Row],[Shipdate]],"MMMM")</f>
        <v>November</v>
      </c>
      <c r="L4466">
        <f>YEAR(shipments[[#This Row],[Shipdate]])</f>
        <v>2023</v>
      </c>
    </row>
    <row r="4467" spans="1:12" x14ac:dyDescent="0.3">
      <c r="A4467" t="s">
        <v>4471</v>
      </c>
      <c r="B4467" t="s">
        <v>7954</v>
      </c>
      <c r="C4467" t="s">
        <v>7929</v>
      </c>
      <c r="D4467" t="s">
        <v>7938</v>
      </c>
      <c r="E4467" s="1">
        <v>44965</v>
      </c>
      <c r="F4467" s="6">
        <v>819</v>
      </c>
      <c r="G4467">
        <v>103</v>
      </c>
      <c r="H4467" t="s">
        <v>3</v>
      </c>
      <c r="I4467">
        <f>IF(shipments[[#This Row],[Boxes]]&gt;0,shipments[[#This Row],[Amount]]/shipments[[#This Row],[Boxes]],"NA")</f>
        <v>7.9514563106796112</v>
      </c>
      <c r="J4467" t="str">
        <f>IF(shipments[[#This Row],[Order_Status]] = "Delivered","Yes","No")</f>
        <v>Yes</v>
      </c>
      <c r="K4467" t="str">
        <f>TEXT(shipments[[#This Row],[Shipdate]],"MMMM")</f>
        <v>February</v>
      </c>
      <c r="L4467">
        <f>YEAR(shipments[[#This Row],[Shipdate]])</f>
        <v>2023</v>
      </c>
    </row>
    <row r="4468" spans="1:12" x14ac:dyDescent="0.3">
      <c r="A4468" s="21" t="s">
        <v>4472</v>
      </c>
      <c r="B4468" s="21" t="s">
        <v>7954</v>
      </c>
      <c r="C4468" s="21" t="s">
        <v>7930</v>
      </c>
      <c r="D4468" s="21" t="s">
        <v>7937</v>
      </c>
      <c r="E4468" s="22">
        <v>45481</v>
      </c>
      <c r="F4468" s="23">
        <v>5861.25</v>
      </c>
      <c r="G4468" s="21">
        <v>235</v>
      </c>
      <c r="H4468" s="21" t="s">
        <v>9</v>
      </c>
      <c r="I4468" s="21">
        <f>IF(shipments[[#This Row],[Boxes]]&gt;0,shipments[[#This Row],[Amount]]/shipments[[#This Row],[Boxes]],"NA")</f>
        <v>24.941489361702128</v>
      </c>
      <c r="J4468" s="21" t="str">
        <f>IF(shipments[[#This Row],[Order_Status]] = "Delivered","Yes","No")</f>
        <v>No</v>
      </c>
      <c r="K4468" s="21" t="str">
        <f>TEXT(shipments[[#This Row],[Shipdate]],"MMMM")</f>
        <v>July</v>
      </c>
      <c r="L4468" s="21">
        <f>YEAR(shipments[[#This Row],[Shipdate]])</f>
        <v>2024</v>
      </c>
    </row>
    <row r="4469" spans="1:12" x14ac:dyDescent="0.3">
      <c r="A4469" s="21" t="s">
        <v>4473</v>
      </c>
      <c r="B4469" s="21" t="s">
        <v>7954</v>
      </c>
      <c r="C4469" s="21" t="s">
        <v>7931</v>
      </c>
      <c r="D4469" s="21" t="s">
        <v>7938</v>
      </c>
      <c r="E4469" s="22">
        <v>45532</v>
      </c>
      <c r="F4469" s="23">
        <v>4785.75</v>
      </c>
      <c r="G4469" s="21">
        <v>399</v>
      </c>
      <c r="H4469" s="21" t="s">
        <v>9</v>
      </c>
      <c r="I4469" s="21">
        <f>IF(shipments[[#This Row],[Boxes]]&gt;0,shipments[[#This Row],[Amount]]/shipments[[#This Row],[Boxes]],"NA")</f>
        <v>11.994360902255639</v>
      </c>
      <c r="J4469" s="21" t="str">
        <f>IF(shipments[[#This Row],[Order_Status]] = "Delivered","Yes","No")</f>
        <v>No</v>
      </c>
      <c r="K4469" s="21" t="str">
        <f>TEXT(shipments[[#This Row],[Shipdate]],"MMMM")</f>
        <v>August</v>
      </c>
      <c r="L4469" s="21">
        <f>YEAR(shipments[[#This Row],[Shipdate]])</f>
        <v>2024</v>
      </c>
    </row>
    <row r="4470" spans="1:12" x14ac:dyDescent="0.3">
      <c r="A4470" t="s">
        <v>4474</v>
      </c>
      <c r="B4470" t="s">
        <v>7954</v>
      </c>
      <c r="C4470" t="s">
        <v>7932</v>
      </c>
      <c r="D4470" t="s">
        <v>7939</v>
      </c>
      <c r="E4470" s="1">
        <v>45054</v>
      </c>
      <c r="F4470" s="6">
        <v>310.5</v>
      </c>
      <c r="G4470">
        <v>32</v>
      </c>
      <c r="H4470" t="s">
        <v>3</v>
      </c>
      <c r="I4470">
        <f>IF(shipments[[#This Row],[Boxes]]&gt;0,shipments[[#This Row],[Amount]]/shipments[[#This Row],[Boxes]],"NA")</f>
        <v>9.703125</v>
      </c>
      <c r="J4470" t="str">
        <f>IF(shipments[[#This Row],[Order_Status]] = "Delivered","Yes","No")</f>
        <v>Yes</v>
      </c>
      <c r="K4470" t="str">
        <f>TEXT(shipments[[#This Row],[Shipdate]],"MMMM")</f>
        <v>May</v>
      </c>
      <c r="L4470">
        <f>YEAR(shipments[[#This Row],[Shipdate]])</f>
        <v>2023</v>
      </c>
    </row>
    <row r="4471" spans="1:12" x14ac:dyDescent="0.3">
      <c r="A4471" t="s">
        <v>4475</v>
      </c>
      <c r="B4471" t="s">
        <v>7954</v>
      </c>
      <c r="C4471" t="s">
        <v>7932</v>
      </c>
      <c r="D4471" t="s">
        <v>7939</v>
      </c>
      <c r="E4471" s="1">
        <v>45243</v>
      </c>
      <c r="F4471" s="6">
        <v>5940</v>
      </c>
      <c r="G4471">
        <v>743</v>
      </c>
      <c r="H4471" t="s">
        <v>3</v>
      </c>
      <c r="I4471">
        <f>IF(shipments[[#This Row],[Boxes]]&gt;0,shipments[[#This Row],[Amount]]/shipments[[#This Row],[Boxes]],"NA")</f>
        <v>7.9946164199192467</v>
      </c>
      <c r="J4471" t="str">
        <f>IF(shipments[[#This Row],[Order_Status]] = "Delivered","Yes","No")</f>
        <v>Yes</v>
      </c>
      <c r="K4471" t="str">
        <f>TEXT(shipments[[#This Row],[Shipdate]],"MMMM")</f>
        <v>November</v>
      </c>
      <c r="L4471">
        <f>YEAR(shipments[[#This Row],[Shipdate]])</f>
        <v>2023</v>
      </c>
    </row>
    <row r="4472" spans="1:12" x14ac:dyDescent="0.3">
      <c r="A4472" t="s">
        <v>4476</v>
      </c>
      <c r="B4472" t="s">
        <v>7954</v>
      </c>
      <c r="C4472" t="s">
        <v>7933</v>
      </c>
      <c r="D4472" t="s">
        <v>7938</v>
      </c>
      <c r="E4472" s="1">
        <v>44937</v>
      </c>
      <c r="F4472" s="6">
        <v>10581.75</v>
      </c>
      <c r="G4472">
        <v>588</v>
      </c>
      <c r="H4472" t="s">
        <v>3</v>
      </c>
      <c r="I4472">
        <f>IF(shipments[[#This Row],[Boxes]]&gt;0,shipments[[#This Row],[Amount]]/shipments[[#This Row],[Boxes]],"NA")</f>
        <v>17.996173469387756</v>
      </c>
      <c r="J4472" t="str">
        <f>IF(shipments[[#This Row],[Order_Status]] = "Delivered","Yes","No")</f>
        <v>Yes</v>
      </c>
      <c r="K4472" t="str">
        <f>TEXT(shipments[[#This Row],[Shipdate]],"MMMM")</f>
        <v>January</v>
      </c>
      <c r="L4472">
        <f>YEAR(shipments[[#This Row],[Shipdate]])</f>
        <v>2023</v>
      </c>
    </row>
    <row r="4473" spans="1:12" x14ac:dyDescent="0.3">
      <c r="A4473" t="s">
        <v>4477</v>
      </c>
      <c r="B4473" t="s">
        <v>7954</v>
      </c>
      <c r="C4473" t="s">
        <v>7933</v>
      </c>
      <c r="D4473" t="s">
        <v>7938</v>
      </c>
      <c r="E4473" s="1">
        <v>45021</v>
      </c>
      <c r="F4473" s="6">
        <v>10413</v>
      </c>
      <c r="G4473">
        <v>496</v>
      </c>
      <c r="H4473" t="s">
        <v>3</v>
      </c>
      <c r="I4473">
        <f>IF(shipments[[#This Row],[Boxes]]&gt;0,shipments[[#This Row],[Amount]]/shipments[[#This Row],[Boxes]],"NA")</f>
        <v>20.993951612903224</v>
      </c>
      <c r="J4473" t="str">
        <f>IF(shipments[[#This Row],[Order_Status]] = "Delivered","Yes","No")</f>
        <v>Yes</v>
      </c>
      <c r="K4473" t="str">
        <f>TEXT(shipments[[#This Row],[Shipdate]],"MMMM")</f>
        <v>April</v>
      </c>
      <c r="L4473">
        <f>YEAR(shipments[[#This Row],[Shipdate]])</f>
        <v>2023</v>
      </c>
    </row>
    <row r="4474" spans="1:12" x14ac:dyDescent="0.3">
      <c r="A4474" s="21" t="s">
        <v>4478</v>
      </c>
      <c r="B4474" s="21" t="s">
        <v>7954</v>
      </c>
      <c r="C4474" s="21" t="s">
        <v>7933</v>
      </c>
      <c r="D4474" s="21" t="s">
        <v>7939</v>
      </c>
      <c r="E4474" s="22">
        <v>45495</v>
      </c>
      <c r="F4474" s="23">
        <v>7238.25</v>
      </c>
      <c r="G4474" s="21">
        <v>381</v>
      </c>
      <c r="H4474" s="21" t="s">
        <v>9</v>
      </c>
      <c r="I4474" s="21">
        <f>IF(shipments[[#This Row],[Boxes]]&gt;0,shipments[[#This Row],[Amount]]/shipments[[#This Row],[Boxes]],"NA")</f>
        <v>18.998031496062993</v>
      </c>
      <c r="J4474" s="21" t="str">
        <f>IF(shipments[[#This Row],[Order_Status]] = "Delivered","Yes","No")</f>
        <v>No</v>
      </c>
      <c r="K4474" s="21" t="str">
        <f>TEXT(shipments[[#This Row],[Shipdate]],"MMMM")</f>
        <v>July</v>
      </c>
      <c r="L4474" s="21">
        <f>YEAR(shipments[[#This Row],[Shipdate]])</f>
        <v>2024</v>
      </c>
    </row>
    <row r="4475" spans="1:12" x14ac:dyDescent="0.3">
      <c r="A4475" t="s">
        <v>4479</v>
      </c>
      <c r="B4475" t="s">
        <v>7954</v>
      </c>
      <c r="C4475" t="s">
        <v>7933</v>
      </c>
      <c r="D4475" t="s">
        <v>7937</v>
      </c>
      <c r="E4475" s="1">
        <v>45453</v>
      </c>
      <c r="F4475" s="6">
        <v>6489</v>
      </c>
      <c r="G4475">
        <v>295</v>
      </c>
      <c r="H4475" t="s">
        <v>3</v>
      </c>
      <c r="I4475">
        <f>IF(shipments[[#This Row],[Boxes]]&gt;0,shipments[[#This Row],[Amount]]/shipments[[#This Row],[Boxes]],"NA")</f>
        <v>21.996610169491525</v>
      </c>
      <c r="J4475" t="str">
        <f>IF(shipments[[#This Row],[Order_Status]] = "Delivered","Yes","No")</f>
        <v>Yes</v>
      </c>
      <c r="K4475" t="str">
        <f>TEXT(shipments[[#This Row],[Shipdate]],"MMMM")</f>
        <v>June</v>
      </c>
      <c r="L4475">
        <f>YEAR(shipments[[#This Row],[Shipdate]])</f>
        <v>2024</v>
      </c>
    </row>
    <row r="4476" spans="1:12" x14ac:dyDescent="0.3">
      <c r="A4476" t="s">
        <v>4480</v>
      </c>
      <c r="B4476" t="s">
        <v>7954</v>
      </c>
      <c r="C4476" t="s">
        <v>7933</v>
      </c>
      <c r="D4476" t="s">
        <v>7938</v>
      </c>
      <c r="E4476" s="1">
        <v>45121</v>
      </c>
      <c r="F4476" s="6">
        <v>10849.5</v>
      </c>
      <c r="G4476">
        <v>572</v>
      </c>
      <c r="H4476" t="s">
        <v>3</v>
      </c>
      <c r="I4476">
        <f>IF(shipments[[#This Row],[Boxes]]&gt;0,shipments[[#This Row],[Amount]]/shipments[[#This Row],[Boxes]],"NA")</f>
        <v>18.967657342657343</v>
      </c>
      <c r="J4476" t="str">
        <f>IF(shipments[[#This Row],[Order_Status]] = "Delivered","Yes","No")</f>
        <v>Yes</v>
      </c>
      <c r="K4476" t="str">
        <f>TEXT(shipments[[#This Row],[Shipdate]],"MMMM")</f>
        <v>July</v>
      </c>
      <c r="L4476">
        <f>YEAR(shipments[[#This Row],[Shipdate]])</f>
        <v>2023</v>
      </c>
    </row>
    <row r="4477" spans="1:12" x14ac:dyDescent="0.3">
      <c r="A4477" t="s">
        <v>4481</v>
      </c>
      <c r="B4477" t="s">
        <v>7954</v>
      </c>
      <c r="C4477" t="s">
        <v>7933</v>
      </c>
      <c r="D4477" t="s">
        <v>7939</v>
      </c>
      <c r="E4477" s="1">
        <v>45226</v>
      </c>
      <c r="F4477" s="6">
        <v>12033</v>
      </c>
      <c r="G4477">
        <v>634</v>
      </c>
      <c r="H4477" t="s">
        <v>3</v>
      </c>
      <c r="I4477">
        <f>IF(shipments[[#This Row],[Boxes]]&gt;0,shipments[[#This Row],[Amount]]/shipments[[#This Row],[Boxes]],"NA")</f>
        <v>18.979495268138802</v>
      </c>
      <c r="J4477" t="str">
        <f>IF(shipments[[#This Row],[Order_Status]] = "Delivered","Yes","No")</f>
        <v>Yes</v>
      </c>
      <c r="K4477" t="str">
        <f>TEXT(shipments[[#This Row],[Shipdate]],"MMMM")</f>
        <v>October</v>
      </c>
      <c r="L4477">
        <f>YEAR(shipments[[#This Row],[Shipdate]])</f>
        <v>2023</v>
      </c>
    </row>
    <row r="4478" spans="1:12" x14ac:dyDescent="0.3">
      <c r="A4478" s="21" t="s">
        <v>4482</v>
      </c>
      <c r="B4478" s="21" t="s">
        <v>7954</v>
      </c>
      <c r="C4478" s="21" t="s">
        <v>7914</v>
      </c>
      <c r="D4478" s="21" t="s">
        <v>7938</v>
      </c>
      <c r="E4478" s="22">
        <v>45551</v>
      </c>
      <c r="F4478" s="23">
        <v>6720.75</v>
      </c>
      <c r="G4478" s="21">
        <v>517</v>
      </c>
      <c r="H4478" s="21" t="s">
        <v>16</v>
      </c>
      <c r="I4478" s="21">
        <f>IF(shipments[[#This Row],[Boxes]]&gt;0,shipments[[#This Row],[Amount]]/shipments[[#This Row],[Boxes]],"NA")</f>
        <v>12.999516441005802</v>
      </c>
      <c r="J4478" s="21" t="str">
        <f>IF(shipments[[#This Row],[Order_Status]] = "Delivered","Yes","No")</f>
        <v>No</v>
      </c>
      <c r="K4478" s="21" t="str">
        <f>TEXT(shipments[[#This Row],[Shipdate]],"MMMM")</f>
        <v>September</v>
      </c>
      <c r="L4478" s="21">
        <f>YEAR(shipments[[#This Row],[Shipdate]])</f>
        <v>2024</v>
      </c>
    </row>
    <row r="4479" spans="1:12" x14ac:dyDescent="0.3">
      <c r="A4479" t="s">
        <v>4483</v>
      </c>
      <c r="B4479" t="s">
        <v>7954</v>
      </c>
      <c r="C4479" t="s">
        <v>7914</v>
      </c>
      <c r="D4479" t="s">
        <v>7939</v>
      </c>
      <c r="E4479" s="1">
        <v>45202</v>
      </c>
      <c r="F4479" s="6">
        <v>14746.5</v>
      </c>
      <c r="G4479">
        <v>1639</v>
      </c>
      <c r="H4479" t="s">
        <v>3</v>
      </c>
      <c r="I4479">
        <f>IF(shipments[[#This Row],[Boxes]]&gt;0,shipments[[#This Row],[Amount]]/shipments[[#This Row],[Boxes]],"NA")</f>
        <v>8.9972544234289202</v>
      </c>
      <c r="J4479" t="str">
        <f>IF(shipments[[#This Row],[Order_Status]] = "Delivered","Yes","No")</f>
        <v>Yes</v>
      </c>
      <c r="K4479" t="str">
        <f>TEXT(shipments[[#This Row],[Shipdate]],"MMMM")</f>
        <v>October</v>
      </c>
      <c r="L4479">
        <f>YEAR(shipments[[#This Row],[Shipdate]])</f>
        <v>2023</v>
      </c>
    </row>
    <row r="4480" spans="1:12" x14ac:dyDescent="0.3">
      <c r="A4480" t="s">
        <v>4484</v>
      </c>
      <c r="B4480" t="s">
        <v>7954</v>
      </c>
      <c r="C4480" t="s">
        <v>7915</v>
      </c>
      <c r="D4480" t="s">
        <v>7939</v>
      </c>
      <c r="E4480" s="1">
        <v>44981</v>
      </c>
      <c r="F4480" s="6">
        <v>6489</v>
      </c>
      <c r="G4480">
        <v>927</v>
      </c>
      <c r="H4480" t="s">
        <v>3</v>
      </c>
      <c r="I4480">
        <f>IF(shipments[[#This Row],[Boxes]]&gt;0,shipments[[#This Row],[Amount]]/shipments[[#This Row],[Boxes]],"NA")</f>
        <v>7</v>
      </c>
      <c r="J4480" t="str">
        <f>IF(shipments[[#This Row],[Order_Status]] = "Delivered","Yes","No")</f>
        <v>Yes</v>
      </c>
      <c r="K4480" t="str">
        <f>TEXT(shipments[[#This Row],[Shipdate]],"MMMM")</f>
        <v>February</v>
      </c>
      <c r="L4480">
        <f>YEAR(shipments[[#This Row],[Shipdate]])</f>
        <v>2023</v>
      </c>
    </row>
    <row r="4481" spans="1:12" x14ac:dyDescent="0.3">
      <c r="A4481" t="s">
        <v>4485</v>
      </c>
      <c r="B4481" t="s">
        <v>7954</v>
      </c>
      <c r="C4481" t="s">
        <v>7915</v>
      </c>
      <c r="D4481" t="s">
        <v>7938</v>
      </c>
      <c r="E4481" s="1">
        <v>45341</v>
      </c>
      <c r="F4481" s="6">
        <v>3883.5</v>
      </c>
      <c r="G4481">
        <v>648</v>
      </c>
      <c r="H4481" t="s">
        <v>3</v>
      </c>
      <c r="I4481">
        <f>IF(shipments[[#This Row],[Boxes]]&gt;0,shipments[[#This Row],[Amount]]/shipments[[#This Row],[Boxes]],"NA")</f>
        <v>5.9930555555555554</v>
      </c>
      <c r="J4481" t="str">
        <f>IF(shipments[[#This Row],[Order_Status]] = "Delivered","Yes","No")</f>
        <v>Yes</v>
      </c>
      <c r="K4481" t="str">
        <f>TEXT(shipments[[#This Row],[Shipdate]],"MMMM")</f>
        <v>February</v>
      </c>
      <c r="L4481">
        <f>YEAR(shipments[[#This Row],[Shipdate]])</f>
        <v>2024</v>
      </c>
    </row>
    <row r="4482" spans="1:12" x14ac:dyDescent="0.3">
      <c r="A4482" t="s">
        <v>4486</v>
      </c>
      <c r="B4482" t="s">
        <v>7954</v>
      </c>
      <c r="C4482" t="s">
        <v>7915</v>
      </c>
      <c r="D4482" t="s">
        <v>7937</v>
      </c>
      <c r="E4482" s="1">
        <v>44980</v>
      </c>
      <c r="F4482" s="6">
        <v>4313.25</v>
      </c>
      <c r="G4482">
        <v>480</v>
      </c>
      <c r="H4482" t="s">
        <v>3</v>
      </c>
      <c r="I4482">
        <f>IF(shipments[[#This Row],[Boxes]]&gt;0,shipments[[#This Row],[Amount]]/shipments[[#This Row],[Boxes]],"NA")</f>
        <v>8.9859375000000004</v>
      </c>
      <c r="J4482" t="str">
        <f>IF(shipments[[#This Row],[Order_Status]] = "Delivered","Yes","No")</f>
        <v>Yes</v>
      </c>
      <c r="K4482" t="str">
        <f>TEXT(shipments[[#This Row],[Shipdate]],"MMMM")</f>
        <v>February</v>
      </c>
      <c r="L4482">
        <f>YEAR(shipments[[#This Row],[Shipdate]])</f>
        <v>2023</v>
      </c>
    </row>
    <row r="4483" spans="1:12" x14ac:dyDescent="0.3">
      <c r="A4483" t="s">
        <v>4487</v>
      </c>
      <c r="B4483" t="s">
        <v>7954</v>
      </c>
      <c r="C4483" t="s">
        <v>7915</v>
      </c>
      <c r="D4483" t="s">
        <v>7935</v>
      </c>
      <c r="E4483" s="1">
        <v>45414</v>
      </c>
      <c r="F4483" s="6">
        <v>5107.5</v>
      </c>
      <c r="G4483">
        <v>730</v>
      </c>
      <c r="H4483" t="s">
        <v>3</v>
      </c>
      <c r="I4483">
        <f>IF(shipments[[#This Row],[Boxes]]&gt;0,shipments[[#This Row],[Amount]]/shipments[[#This Row],[Boxes]],"NA")</f>
        <v>6.9965753424657535</v>
      </c>
      <c r="J4483" t="str">
        <f>IF(shipments[[#This Row],[Order_Status]] = "Delivered","Yes","No")</f>
        <v>Yes</v>
      </c>
      <c r="K4483" t="str">
        <f>TEXT(shipments[[#This Row],[Shipdate]],"MMMM")</f>
        <v>May</v>
      </c>
      <c r="L4483">
        <f>YEAR(shipments[[#This Row],[Shipdate]])</f>
        <v>2024</v>
      </c>
    </row>
    <row r="4484" spans="1:12" x14ac:dyDescent="0.3">
      <c r="A4484" t="s">
        <v>4488</v>
      </c>
      <c r="B4484" t="s">
        <v>7954</v>
      </c>
      <c r="C4484" t="s">
        <v>7915</v>
      </c>
      <c r="D4484" t="s">
        <v>7935</v>
      </c>
      <c r="E4484" s="1">
        <v>44960</v>
      </c>
      <c r="F4484" s="6">
        <v>2238.75</v>
      </c>
      <c r="G4484">
        <v>374</v>
      </c>
      <c r="H4484" t="s">
        <v>3</v>
      </c>
      <c r="I4484">
        <f>IF(shipments[[#This Row],[Boxes]]&gt;0,shipments[[#This Row],[Amount]]/shipments[[#This Row],[Boxes]],"NA")</f>
        <v>5.9859625668449201</v>
      </c>
      <c r="J4484" t="str">
        <f>IF(shipments[[#This Row],[Order_Status]] = "Delivered","Yes","No")</f>
        <v>Yes</v>
      </c>
      <c r="K4484" t="str">
        <f>TEXT(shipments[[#This Row],[Shipdate]],"MMMM")</f>
        <v>February</v>
      </c>
      <c r="L4484">
        <f>YEAR(shipments[[#This Row],[Shipdate]])</f>
        <v>2023</v>
      </c>
    </row>
    <row r="4485" spans="1:12" x14ac:dyDescent="0.3">
      <c r="A4485" t="s">
        <v>4489</v>
      </c>
      <c r="B4485" t="s">
        <v>7954</v>
      </c>
      <c r="C4485" t="s">
        <v>7916</v>
      </c>
      <c r="D4485" t="s">
        <v>7937</v>
      </c>
      <c r="E4485" s="1">
        <v>45223</v>
      </c>
      <c r="F4485" s="6">
        <v>4524.75</v>
      </c>
      <c r="G4485">
        <v>647</v>
      </c>
      <c r="H4485" t="s">
        <v>3</v>
      </c>
      <c r="I4485">
        <f>IF(shipments[[#This Row],[Boxes]]&gt;0,shipments[[#This Row],[Amount]]/shipments[[#This Row],[Boxes]],"NA")</f>
        <v>6.9934312210200931</v>
      </c>
      <c r="J4485" t="str">
        <f>IF(shipments[[#This Row],[Order_Status]] = "Delivered","Yes","No")</f>
        <v>Yes</v>
      </c>
      <c r="K4485" t="str">
        <f>TEXT(shipments[[#This Row],[Shipdate]],"MMMM")</f>
        <v>October</v>
      </c>
      <c r="L4485">
        <f>YEAR(shipments[[#This Row],[Shipdate]])</f>
        <v>2023</v>
      </c>
    </row>
    <row r="4486" spans="1:12" x14ac:dyDescent="0.3">
      <c r="A4486" t="s">
        <v>4490</v>
      </c>
      <c r="B4486" t="s">
        <v>7954</v>
      </c>
      <c r="C4486" t="s">
        <v>7916</v>
      </c>
      <c r="D4486" t="s">
        <v>7939</v>
      </c>
      <c r="E4486" s="1">
        <v>44964</v>
      </c>
      <c r="F4486" s="6">
        <v>1732.5</v>
      </c>
      <c r="G4486">
        <v>217</v>
      </c>
      <c r="H4486" t="s">
        <v>3</v>
      </c>
      <c r="I4486">
        <f>IF(shipments[[#This Row],[Boxes]]&gt;0,shipments[[#This Row],[Amount]]/shipments[[#This Row],[Boxes]],"NA")</f>
        <v>7.9838709677419351</v>
      </c>
      <c r="J4486" t="str">
        <f>IF(shipments[[#This Row],[Order_Status]] = "Delivered","Yes","No")</f>
        <v>Yes</v>
      </c>
      <c r="K4486" t="str">
        <f>TEXT(shipments[[#This Row],[Shipdate]],"MMMM")</f>
        <v>February</v>
      </c>
      <c r="L4486">
        <f>YEAR(shipments[[#This Row],[Shipdate]])</f>
        <v>2023</v>
      </c>
    </row>
    <row r="4487" spans="1:12" x14ac:dyDescent="0.3">
      <c r="A4487" s="21" t="s">
        <v>4491</v>
      </c>
      <c r="B4487" s="21" t="s">
        <v>7954</v>
      </c>
      <c r="C4487" s="21" t="s">
        <v>7916</v>
      </c>
      <c r="D4487" s="21" t="s">
        <v>7936</v>
      </c>
      <c r="E4487" s="22">
        <v>45553</v>
      </c>
      <c r="F4487" s="23">
        <v>987.75</v>
      </c>
      <c r="G4487" s="21">
        <v>142</v>
      </c>
      <c r="H4487" s="21" t="s">
        <v>16</v>
      </c>
      <c r="I4487" s="21">
        <f>IF(shipments[[#This Row],[Boxes]]&gt;0,shipments[[#This Row],[Amount]]/shipments[[#This Row],[Boxes]],"NA")</f>
        <v>6.955985915492958</v>
      </c>
      <c r="J4487" s="21" t="str">
        <f>IF(shipments[[#This Row],[Order_Status]] = "Delivered","Yes","No")</f>
        <v>No</v>
      </c>
      <c r="K4487" s="21" t="str">
        <f>TEXT(shipments[[#This Row],[Shipdate]],"MMMM")</f>
        <v>September</v>
      </c>
      <c r="L4487" s="21">
        <f>YEAR(shipments[[#This Row],[Shipdate]])</f>
        <v>2024</v>
      </c>
    </row>
    <row r="4488" spans="1:12" x14ac:dyDescent="0.3">
      <c r="A4488" t="s">
        <v>4492</v>
      </c>
      <c r="B4488" t="s">
        <v>7954</v>
      </c>
      <c r="C4488" t="s">
        <v>7916</v>
      </c>
      <c r="D4488" t="s">
        <v>7937</v>
      </c>
      <c r="E4488" s="1">
        <v>45412</v>
      </c>
      <c r="F4488" s="6">
        <v>6095.25</v>
      </c>
      <c r="G4488">
        <v>678</v>
      </c>
      <c r="H4488" t="s">
        <v>3</v>
      </c>
      <c r="I4488">
        <f>IF(shipments[[#This Row],[Boxes]]&gt;0,shipments[[#This Row],[Amount]]/shipments[[#This Row],[Boxes]],"NA")</f>
        <v>8.9900442477876101</v>
      </c>
      <c r="J4488" t="str">
        <f>IF(shipments[[#This Row],[Order_Status]] = "Delivered","Yes","No")</f>
        <v>Yes</v>
      </c>
      <c r="K4488" t="str">
        <f>TEXT(shipments[[#This Row],[Shipdate]],"MMMM")</f>
        <v>April</v>
      </c>
      <c r="L4488">
        <f>YEAR(shipments[[#This Row],[Shipdate]])</f>
        <v>2024</v>
      </c>
    </row>
    <row r="4489" spans="1:12" x14ac:dyDescent="0.3">
      <c r="A4489" t="s">
        <v>4493</v>
      </c>
      <c r="B4489" t="s">
        <v>7954</v>
      </c>
      <c r="C4489" t="s">
        <v>7916</v>
      </c>
      <c r="D4489" t="s">
        <v>7936</v>
      </c>
      <c r="E4489" s="1">
        <v>45201</v>
      </c>
      <c r="F4489" s="6">
        <v>731.25</v>
      </c>
      <c r="G4489">
        <v>105</v>
      </c>
      <c r="H4489" t="s">
        <v>3</v>
      </c>
      <c r="I4489">
        <f>IF(shipments[[#This Row],[Boxes]]&gt;0,shipments[[#This Row],[Amount]]/shipments[[#This Row],[Boxes]],"NA")</f>
        <v>6.9642857142857144</v>
      </c>
      <c r="J4489" t="str">
        <f>IF(shipments[[#This Row],[Order_Status]] = "Delivered","Yes","No")</f>
        <v>Yes</v>
      </c>
      <c r="K4489" t="str">
        <f>TEXT(shipments[[#This Row],[Shipdate]],"MMMM")</f>
        <v>October</v>
      </c>
      <c r="L4489">
        <f>YEAR(shipments[[#This Row],[Shipdate]])</f>
        <v>2023</v>
      </c>
    </row>
    <row r="4490" spans="1:12" x14ac:dyDescent="0.3">
      <c r="A4490" t="s">
        <v>4494</v>
      </c>
      <c r="B4490" t="s">
        <v>7954</v>
      </c>
      <c r="C4490" t="s">
        <v>7917</v>
      </c>
      <c r="D4490" t="s">
        <v>7935</v>
      </c>
      <c r="E4490" s="1">
        <v>45202</v>
      </c>
      <c r="F4490" s="6">
        <v>2362.5</v>
      </c>
      <c r="G4490">
        <v>91</v>
      </c>
      <c r="H4490" t="s">
        <v>3</v>
      </c>
      <c r="I4490">
        <f>IF(shipments[[#This Row],[Boxes]]&gt;0,shipments[[#This Row],[Amount]]/shipments[[#This Row],[Boxes]],"NA")</f>
        <v>25.96153846153846</v>
      </c>
      <c r="J4490" t="str">
        <f>IF(shipments[[#This Row],[Order_Status]] = "Delivered","Yes","No")</f>
        <v>Yes</v>
      </c>
      <c r="K4490" t="str">
        <f>TEXT(shipments[[#This Row],[Shipdate]],"MMMM")</f>
        <v>October</v>
      </c>
      <c r="L4490">
        <f>YEAR(shipments[[#This Row],[Shipdate]])</f>
        <v>2023</v>
      </c>
    </row>
    <row r="4491" spans="1:12" x14ac:dyDescent="0.3">
      <c r="A4491" s="21" t="s">
        <v>4495</v>
      </c>
      <c r="B4491" s="21" t="s">
        <v>7954</v>
      </c>
      <c r="C4491" s="21" t="s">
        <v>7918</v>
      </c>
      <c r="D4491" s="21" t="s">
        <v>7934</v>
      </c>
      <c r="E4491" s="22">
        <v>45194</v>
      </c>
      <c r="F4491" s="23">
        <v>5519.25</v>
      </c>
      <c r="G4491" s="21">
        <v>205</v>
      </c>
      <c r="H4491" s="21" t="s">
        <v>25</v>
      </c>
      <c r="I4491" s="21">
        <f>IF(shipments[[#This Row],[Boxes]]&gt;0,shipments[[#This Row],[Amount]]/shipments[[#This Row],[Boxes]],"NA")</f>
        <v>26.923170731707316</v>
      </c>
      <c r="J4491" s="21" t="str">
        <f>IF(shipments[[#This Row],[Order_Status]] = "Delivered","Yes","No")</f>
        <v>No</v>
      </c>
      <c r="K4491" s="21" t="str">
        <f>TEXT(shipments[[#This Row],[Shipdate]],"MMMM")</f>
        <v>September</v>
      </c>
      <c r="L4491" s="21">
        <f>YEAR(shipments[[#This Row],[Shipdate]])</f>
        <v>2023</v>
      </c>
    </row>
    <row r="4492" spans="1:12" x14ac:dyDescent="0.3">
      <c r="A4492" t="s">
        <v>4496</v>
      </c>
      <c r="B4492" t="s">
        <v>7954</v>
      </c>
      <c r="C4492" t="s">
        <v>7918</v>
      </c>
      <c r="D4492" t="s">
        <v>7934</v>
      </c>
      <c r="E4492" s="1">
        <v>45330</v>
      </c>
      <c r="F4492" s="6">
        <v>4225.5</v>
      </c>
      <c r="G4492">
        <v>163</v>
      </c>
      <c r="H4492" t="s">
        <v>3</v>
      </c>
      <c r="I4492">
        <f>IF(shipments[[#This Row],[Boxes]]&gt;0,shipments[[#This Row],[Amount]]/shipments[[#This Row],[Boxes]],"NA")</f>
        <v>25.923312883435582</v>
      </c>
      <c r="J4492" t="str">
        <f>IF(shipments[[#This Row],[Order_Status]] = "Delivered","Yes","No")</f>
        <v>Yes</v>
      </c>
      <c r="K4492" t="str">
        <f>TEXT(shipments[[#This Row],[Shipdate]],"MMMM")</f>
        <v>February</v>
      </c>
      <c r="L4492">
        <f>YEAR(shipments[[#This Row],[Shipdate]])</f>
        <v>2024</v>
      </c>
    </row>
    <row r="4493" spans="1:12" x14ac:dyDescent="0.3">
      <c r="A4493" t="s">
        <v>4497</v>
      </c>
      <c r="B4493" t="s">
        <v>7954</v>
      </c>
      <c r="C4493" t="s">
        <v>7919</v>
      </c>
      <c r="D4493" t="s">
        <v>7937</v>
      </c>
      <c r="E4493" s="1">
        <v>45070</v>
      </c>
      <c r="F4493" s="6">
        <v>11234.25</v>
      </c>
      <c r="G4493">
        <v>592</v>
      </c>
      <c r="H4493" t="s">
        <v>3</v>
      </c>
      <c r="I4493">
        <f>IF(shipments[[#This Row],[Boxes]]&gt;0,shipments[[#This Row],[Amount]]/shipments[[#This Row],[Boxes]],"NA")</f>
        <v>18.976773648648649</v>
      </c>
      <c r="J4493" t="str">
        <f>IF(shipments[[#This Row],[Order_Status]] = "Delivered","Yes","No")</f>
        <v>Yes</v>
      </c>
      <c r="K4493" t="str">
        <f>TEXT(shipments[[#This Row],[Shipdate]],"MMMM")</f>
        <v>May</v>
      </c>
      <c r="L4493">
        <f>YEAR(shipments[[#This Row],[Shipdate]])</f>
        <v>2023</v>
      </c>
    </row>
    <row r="4494" spans="1:12" x14ac:dyDescent="0.3">
      <c r="A4494" t="s">
        <v>4498</v>
      </c>
      <c r="B4494" t="s">
        <v>7954</v>
      </c>
      <c r="C4494" t="s">
        <v>7919</v>
      </c>
      <c r="D4494" t="s">
        <v>7934</v>
      </c>
      <c r="E4494" s="1">
        <v>45345</v>
      </c>
      <c r="F4494" s="6">
        <v>218.25</v>
      </c>
      <c r="G4494">
        <v>11</v>
      </c>
      <c r="H4494" t="s">
        <v>3</v>
      </c>
      <c r="I4494">
        <f>IF(shipments[[#This Row],[Boxes]]&gt;0,shipments[[#This Row],[Amount]]/shipments[[#This Row],[Boxes]],"NA")</f>
        <v>19.84090909090909</v>
      </c>
      <c r="J4494" t="str">
        <f>IF(shipments[[#This Row],[Order_Status]] = "Delivered","Yes","No")</f>
        <v>Yes</v>
      </c>
      <c r="K4494" t="str">
        <f>TEXT(shipments[[#This Row],[Shipdate]],"MMMM")</f>
        <v>February</v>
      </c>
      <c r="L4494">
        <f>YEAR(shipments[[#This Row],[Shipdate]])</f>
        <v>2024</v>
      </c>
    </row>
    <row r="4495" spans="1:12" x14ac:dyDescent="0.3">
      <c r="A4495" t="s">
        <v>4499</v>
      </c>
      <c r="B4495" t="s">
        <v>7954</v>
      </c>
      <c r="C4495" t="s">
        <v>7921</v>
      </c>
      <c r="D4495" t="s">
        <v>7938</v>
      </c>
      <c r="E4495" s="1">
        <v>45077</v>
      </c>
      <c r="F4495" s="6">
        <v>8046</v>
      </c>
      <c r="G4495">
        <v>619</v>
      </c>
      <c r="H4495" t="s">
        <v>3</v>
      </c>
      <c r="I4495">
        <f>IF(shipments[[#This Row],[Boxes]]&gt;0,shipments[[#This Row],[Amount]]/shipments[[#This Row],[Boxes]],"NA")</f>
        <v>12.998384491114701</v>
      </c>
      <c r="J4495" t="str">
        <f>IF(shipments[[#This Row],[Order_Status]] = "Delivered","Yes","No")</f>
        <v>Yes</v>
      </c>
      <c r="K4495" t="str">
        <f>TEXT(shipments[[#This Row],[Shipdate]],"MMMM")</f>
        <v>May</v>
      </c>
      <c r="L4495">
        <f>YEAR(shipments[[#This Row],[Shipdate]])</f>
        <v>2023</v>
      </c>
    </row>
    <row r="4496" spans="1:12" x14ac:dyDescent="0.3">
      <c r="A4496" s="21" t="s">
        <v>4500</v>
      </c>
      <c r="B4496" s="21" t="s">
        <v>7954</v>
      </c>
      <c r="C4496" s="21" t="s">
        <v>7921</v>
      </c>
      <c r="D4496" s="21" t="s">
        <v>7937</v>
      </c>
      <c r="E4496" s="22">
        <v>44992</v>
      </c>
      <c r="F4496" s="23">
        <v>7112.25</v>
      </c>
      <c r="G4496" s="21">
        <v>509</v>
      </c>
      <c r="H4496" s="21" t="s">
        <v>25</v>
      </c>
      <c r="I4496" s="21">
        <f>IF(shipments[[#This Row],[Boxes]]&gt;0,shipments[[#This Row],[Amount]]/shipments[[#This Row],[Boxes]],"NA")</f>
        <v>13.972986247544204</v>
      </c>
      <c r="J4496" s="21" t="str">
        <f>IF(shipments[[#This Row],[Order_Status]] = "Delivered","Yes","No")</f>
        <v>No</v>
      </c>
      <c r="K4496" s="21" t="str">
        <f>TEXT(shipments[[#This Row],[Shipdate]],"MMMM")</f>
        <v>March</v>
      </c>
      <c r="L4496" s="21">
        <f>YEAR(shipments[[#This Row],[Shipdate]])</f>
        <v>2023</v>
      </c>
    </row>
    <row r="4497" spans="1:12" x14ac:dyDescent="0.3">
      <c r="A4497" t="s">
        <v>4501</v>
      </c>
      <c r="B4497" t="s">
        <v>7954</v>
      </c>
      <c r="C4497" t="s">
        <v>7921</v>
      </c>
      <c r="D4497" t="s">
        <v>7935</v>
      </c>
      <c r="E4497" s="1">
        <v>45393</v>
      </c>
      <c r="F4497" s="6">
        <v>7913.25</v>
      </c>
      <c r="G4497">
        <v>495</v>
      </c>
      <c r="H4497" t="s">
        <v>3</v>
      </c>
      <c r="I4497">
        <f>IF(shipments[[#This Row],[Boxes]]&gt;0,shipments[[#This Row],[Amount]]/shipments[[#This Row],[Boxes]],"NA")</f>
        <v>15.986363636363636</v>
      </c>
      <c r="J4497" t="str">
        <f>IF(shipments[[#This Row],[Order_Status]] = "Delivered","Yes","No")</f>
        <v>Yes</v>
      </c>
      <c r="K4497" t="str">
        <f>TEXT(shipments[[#This Row],[Shipdate]],"MMMM")</f>
        <v>April</v>
      </c>
      <c r="L4497">
        <f>YEAR(shipments[[#This Row],[Shipdate]])</f>
        <v>2024</v>
      </c>
    </row>
    <row r="4498" spans="1:12" x14ac:dyDescent="0.3">
      <c r="A4498" t="s">
        <v>4502</v>
      </c>
      <c r="B4498" t="s">
        <v>7954</v>
      </c>
      <c r="C4498" t="s">
        <v>7922</v>
      </c>
      <c r="D4498" t="s">
        <v>7935</v>
      </c>
      <c r="E4498" s="1">
        <v>45296</v>
      </c>
      <c r="F4498" s="6">
        <v>11346.75</v>
      </c>
      <c r="G4498">
        <v>541</v>
      </c>
      <c r="H4498" t="s">
        <v>3</v>
      </c>
      <c r="I4498">
        <f>IF(shipments[[#This Row],[Boxes]]&gt;0,shipments[[#This Row],[Amount]]/shipments[[#This Row],[Boxes]],"NA")</f>
        <v>20.973659889094272</v>
      </c>
      <c r="J4498" t="str">
        <f>IF(shipments[[#This Row],[Order_Status]] = "Delivered","Yes","No")</f>
        <v>Yes</v>
      </c>
      <c r="K4498" t="str">
        <f>TEXT(shipments[[#This Row],[Shipdate]],"MMMM")</f>
        <v>January</v>
      </c>
      <c r="L4498">
        <f>YEAR(shipments[[#This Row],[Shipdate]])</f>
        <v>2024</v>
      </c>
    </row>
    <row r="4499" spans="1:12" x14ac:dyDescent="0.3">
      <c r="A4499" t="s">
        <v>4503</v>
      </c>
      <c r="B4499" t="s">
        <v>7954</v>
      </c>
      <c r="C4499" t="s">
        <v>7922</v>
      </c>
      <c r="D4499" t="s">
        <v>7939</v>
      </c>
      <c r="E4499" s="1">
        <v>45124</v>
      </c>
      <c r="F4499" s="6">
        <v>4639.5</v>
      </c>
      <c r="G4499">
        <v>273</v>
      </c>
      <c r="H4499" t="s">
        <v>3</v>
      </c>
      <c r="I4499">
        <f>IF(shipments[[#This Row],[Boxes]]&gt;0,shipments[[#This Row],[Amount]]/shipments[[#This Row],[Boxes]],"NA")</f>
        <v>16.994505494505493</v>
      </c>
      <c r="J4499" t="str">
        <f>IF(shipments[[#This Row],[Order_Status]] = "Delivered","Yes","No")</f>
        <v>Yes</v>
      </c>
      <c r="K4499" t="str">
        <f>TEXT(shipments[[#This Row],[Shipdate]],"MMMM")</f>
        <v>July</v>
      </c>
      <c r="L4499">
        <f>YEAR(shipments[[#This Row],[Shipdate]])</f>
        <v>2023</v>
      </c>
    </row>
    <row r="4500" spans="1:12" x14ac:dyDescent="0.3">
      <c r="A4500" t="s">
        <v>4504</v>
      </c>
      <c r="B4500" t="s">
        <v>7954</v>
      </c>
      <c r="C4500" t="s">
        <v>7923</v>
      </c>
      <c r="D4500" t="s">
        <v>7935</v>
      </c>
      <c r="E4500" s="1">
        <v>45285</v>
      </c>
      <c r="F4500" s="6">
        <v>10746</v>
      </c>
      <c r="G4500">
        <v>768</v>
      </c>
      <c r="H4500" t="s">
        <v>3</v>
      </c>
      <c r="I4500">
        <f>IF(shipments[[#This Row],[Boxes]]&gt;0,shipments[[#This Row],[Amount]]/shipments[[#This Row],[Boxes]],"NA")</f>
        <v>13.9921875</v>
      </c>
      <c r="J4500" t="str">
        <f>IF(shipments[[#This Row],[Order_Status]] = "Delivered","Yes","No")</f>
        <v>Yes</v>
      </c>
      <c r="K4500" t="str">
        <f>TEXT(shipments[[#This Row],[Shipdate]],"MMMM")</f>
        <v>December</v>
      </c>
      <c r="L4500">
        <f>YEAR(shipments[[#This Row],[Shipdate]])</f>
        <v>2023</v>
      </c>
    </row>
    <row r="4501" spans="1:12" x14ac:dyDescent="0.3">
      <c r="A4501" t="s">
        <v>4505</v>
      </c>
      <c r="B4501" t="s">
        <v>7954</v>
      </c>
      <c r="C4501" t="s">
        <v>7923</v>
      </c>
      <c r="D4501" t="s">
        <v>7938</v>
      </c>
      <c r="E4501" s="1">
        <v>45125</v>
      </c>
      <c r="F4501" s="6">
        <v>12001.5</v>
      </c>
      <c r="G4501">
        <v>924</v>
      </c>
      <c r="H4501" t="s">
        <v>3</v>
      </c>
      <c r="I4501">
        <f>IF(shipments[[#This Row],[Boxes]]&gt;0,shipments[[#This Row],[Amount]]/shipments[[#This Row],[Boxes]],"NA")</f>
        <v>12.988636363636363</v>
      </c>
      <c r="J4501" t="str">
        <f>IF(shipments[[#This Row],[Order_Status]] = "Delivered","Yes","No")</f>
        <v>Yes</v>
      </c>
      <c r="K4501" t="str">
        <f>TEXT(shipments[[#This Row],[Shipdate]],"MMMM")</f>
        <v>July</v>
      </c>
      <c r="L4501">
        <f>YEAR(shipments[[#This Row],[Shipdate]])</f>
        <v>2023</v>
      </c>
    </row>
    <row r="4502" spans="1:12" x14ac:dyDescent="0.3">
      <c r="A4502" t="s">
        <v>4506</v>
      </c>
      <c r="B4502" t="s">
        <v>7954</v>
      </c>
      <c r="C4502" t="s">
        <v>7923</v>
      </c>
      <c r="D4502" t="s">
        <v>7934</v>
      </c>
      <c r="E4502" s="1">
        <v>45293</v>
      </c>
      <c r="F4502" s="6">
        <v>9996.75</v>
      </c>
      <c r="G4502">
        <v>589</v>
      </c>
      <c r="H4502" t="s">
        <v>3</v>
      </c>
      <c r="I4502">
        <f>IF(shipments[[#This Row],[Boxes]]&gt;0,shipments[[#This Row],[Amount]]/shipments[[#This Row],[Boxes]],"NA")</f>
        <v>16.972410865874362</v>
      </c>
      <c r="J4502" t="str">
        <f>IF(shipments[[#This Row],[Order_Status]] = "Delivered","Yes","No")</f>
        <v>Yes</v>
      </c>
      <c r="K4502" t="str">
        <f>TEXT(shipments[[#This Row],[Shipdate]],"MMMM")</f>
        <v>January</v>
      </c>
      <c r="L4502">
        <f>YEAR(shipments[[#This Row],[Shipdate]])</f>
        <v>2024</v>
      </c>
    </row>
    <row r="4503" spans="1:12" x14ac:dyDescent="0.3">
      <c r="A4503" t="s">
        <v>4507</v>
      </c>
      <c r="B4503" t="s">
        <v>7954</v>
      </c>
      <c r="C4503" t="s">
        <v>7923</v>
      </c>
      <c r="D4503" t="s">
        <v>7938</v>
      </c>
      <c r="E4503" s="1">
        <v>45341</v>
      </c>
      <c r="F4503" s="6">
        <v>1266.75</v>
      </c>
      <c r="G4503">
        <v>91</v>
      </c>
      <c r="H4503" t="s">
        <v>3</v>
      </c>
      <c r="I4503">
        <f>IF(shipments[[#This Row],[Boxes]]&gt;0,shipments[[#This Row],[Amount]]/shipments[[#This Row],[Boxes]],"NA")</f>
        <v>13.92032967032967</v>
      </c>
      <c r="J4503" t="str">
        <f>IF(shipments[[#This Row],[Order_Status]] = "Delivered","Yes","No")</f>
        <v>Yes</v>
      </c>
      <c r="K4503" t="str">
        <f>TEXT(shipments[[#This Row],[Shipdate]],"MMMM")</f>
        <v>February</v>
      </c>
      <c r="L4503">
        <f>YEAR(shipments[[#This Row],[Shipdate]])</f>
        <v>2024</v>
      </c>
    </row>
    <row r="4504" spans="1:12" x14ac:dyDescent="0.3">
      <c r="A4504" t="s">
        <v>4508</v>
      </c>
      <c r="B4504" t="s">
        <v>7954</v>
      </c>
      <c r="C4504" t="s">
        <v>7924</v>
      </c>
      <c r="D4504" t="s">
        <v>7934</v>
      </c>
      <c r="E4504" s="1">
        <v>45162</v>
      </c>
      <c r="F4504" s="6">
        <v>12998.25</v>
      </c>
      <c r="G4504">
        <v>1300</v>
      </c>
      <c r="H4504" t="s">
        <v>3</v>
      </c>
      <c r="I4504">
        <f>IF(shipments[[#This Row],[Boxes]]&gt;0,shipments[[#This Row],[Amount]]/shipments[[#This Row],[Boxes]],"NA")</f>
        <v>9.9986538461538466</v>
      </c>
      <c r="J4504" t="str">
        <f>IF(shipments[[#This Row],[Order_Status]] = "Delivered","Yes","No")</f>
        <v>Yes</v>
      </c>
      <c r="K4504" t="str">
        <f>TEXT(shipments[[#This Row],[Shipdate]],"MMMM")</f>
        <v>August</v>
      </c>
      <c r="L4504">
        <f>YEAR(shipments[[#This Row],[Shipdate]])</f>
        <v>2023</v>
      </c>
    </row>
    <row r="4505" spans="1:12" x14ac:dyDescent="0.3">
      <c r="A4505" t="s">
        <v>4509</v>
      </c>
      <c r="B4505" t="s">
        <v>7954</v>
      </c>
      <c r="C4505" t="s">
        <v>7924</v>
      </c>
      <c r="D4505" t="s">
        <v>7939</v>
      </c>
      <c r="E4505" s="1">
        <v>44932</v>
      </c>
      <c r="F4505" s="6">
        <v>9362.25</v>
      </c>
      <c r="G4505">
        <v>1561</v>
      </c>
      <c r="H4505" t="s">
        <v>3</v>
      </c>
      <c r="I4505">
        <f>IF(shipments[[#This Row],[Boxes]]&gt;0,shipments[[#This Row],[Amount]]/shipments[[#This Row],[Boxes]],"NA")</f>
        <v>5.9975976937860347</v>
      </c>
      <c r="J4505" t="str">
        <f>IF(shipments[[#This Row],[Order_Status]] = "Delivered","Yes","No")</f>
        <v>Yes</v>
      </c>
      <c r="K4505" t="str">
        <f>TEXT(shipments[[#This Row],[Shipdate]],"MMMM")</f>
        <v>January</v>
      </c>
      <c r="L4505">
        <f>YEAR(shipments[[#This Row],[Shipdate]])</f>
        <v>2023</v>
      </c>
    </row>
    <row r="4506" spans="1:12" x14ac:dyDescent="0.3">
      <c r="A4506" s="21" t="s">
        <v>4510</v>
      </c>
      <c r="B4506" s="21" t="s">
        <v>7954</v>
      </c>
      <c r="C4506" s="21" t="s">
        <v>7924</v>
      </c>
      <c r="D4506" s="21" t="s">
        <v>7934</v>
      </c>
      <c r="E4506" s="22">
        <v>45524</v>
      </c>
      <c r="F4506" s="23">
        <v>562.5</v>
      </c>
      <c r="G4506" s="21">
        <v>94</v>
      </c>
      <c r="H4506" s="21" t="s">
        <v>9</v>
      </c>
      <c r="I4506" s="21">
        <f>IF(shipments[[#This Row],[Boxes]]&gt;0,shipments[[#This Row],[Amount]]/shipments[[#This Row],[Boxes]],"NA")</f>
        <v>5.9840425531914896</v>
      </c>
      <c r="J4506" s="21" t="str">
        <f>IF(shipments[[#This Row],[Order_Status]] = "Delivered","Yes","No")</f>
        <v>No</v>
      </c>
      <c r="K4506" s="21" t="str">
        <f>TEXT(shipments[[#This Row],[Shipdate]],"MMMM")</f>
        <v>August</v>
      </c>
      <c r="L4506" s="21">
        <f>YEAR(shipments[[#This Row],[Shipdate]])</f>
        <v>2024</v>
      </c>
    </row>
    <row r="4507" spans="1:12" x14ac:dyDescent="0.3">
      <c r="A4507" t="s">
        <v>4511</v>
      </c>
      <c r="B4507" t="s">
        <v>7954</v>
      </c>
      <c r="C4507" t="s">
        <v>7924</v>
      </c>
      <c r="D4507" t="s">
        <v>7935</v>
      </c>
      <c r="E4507" s="1">
        <v>45091</v>
      </c>
      <c r="F4507" s="6">
        <v>3663</v>
      </c>
      <c r="G4507">
        <v>367</v>
      </c>
      <c r="H4507" t="s">
        <v>3</v>
      </c>
      <c r="I4507">
        <f>IF(shipments[[#This Row],[Boxes]]&gt;0,shipments[[#This Row],[Amount]]/shipments[[#This Row],[Boxes]],"NA")</f>
        <v>9.9809264305177106</v>
      </c>
      <c r="J4507" t="str">
        <f>IF(shipments[[#This Row],[Order_Status]] = "Delivered","Yes","No")</f>
        <v>Yes</v>
      </c>
      <c r="K4507" t="str">
        <f>TEXT(shipments[[#This Row],[Shipdate]],"MMMM")</f>
        <v>June</v>
      </c>
      <c r="L4507">
        <f>YEAR(shipments[[#This Row],[Shipdate]])</f>
        <v>2023</v>
      </c>
    </row>
    <row r="4508" spans="1:12" x14ac:dyDescent="0.3">
      <c r="A4508" t="s">
        <v>4512</v>
      </c>
      <c r="B4508" t="s">
        <v>7954</v>
      </c>
      <c r="C4508" t="s">
        <v>7924</v>
      </c>
      <c r="D4508" t="s">
        <v>7934</v>
      </c>
      <c r="E4508" s="1">
        <v>44992</v>
      </c>
      <c r="F4508" s="6">
        <v>9038.25</v>
      </c>
      <c r="G4508">
        <v>904</v>
      </c>
      <c r="H4508" t="s">
        <v>3</v>
      </c>
      <c r="I4508">
        <f>IF(shipments[[#This Row],[Boxes]]&gt;0,shipments[[#This Row],[Amount]]/shipments[[#This Row],[Boxes]],"NA")</f>
        <v>9.998064159292035</v>
      </c>
      <c r="J4508" t="str">
        <f>IF(shipments[[#This Row],[Order_Status]] = "Delivered","Yes","No")</f>
        <v>Yes</v>
      </c>
      <c r="K4508" t="str">
        <f>TEXT(shipments[[#This Row],[Shipdate]],"MMMM")</f>
        <v>March</v>
      </c>
      <c r="L4508">
        <f>YEAR(shipments[[#This Row],[Shipdate]])</f>
        <v>2023</v>
      </c>
    </row>
    <row r="4509" spans="1:12" x14ac:dyDescent="0.3">
      <c r="A4509" t="s">
        <v>4513</v>
      </c>
      <c r="B4509" t="s">
        <v>7954</v>
      </c>
      <c r="C4509" t="s">
        <v>7924</v>
      </c>
      <c r="D4509" t="s">
        <v>7937</v>
      </c>
      <c r="E4509" s="1">
        <v>45162</v>
      </c>
      <c r="F4509" s="6">
        <v>7836.75</v>
      </c>
      <c r="G4509">
        <v>871</v>
      </c>
      <c r="H4509" t="s">
        <v>3</v>
      </c>
      <c r="I4509">
        <f>IF(shipments[[#This Row],[Boxes]]&gt;0,shipments[[#This Row],[Amount]]/shipments[[#This Row],[Boxes]],"NA")</f>
        <v>8.9974167623421355</v>
      </c>
      <c r="J4509" t="str">
        <f>IF(shipments[[#This Row],[Order_Status]] = "Delivered","Yes","No")</f>
        <v>Yes</v>
      </c>
      <c r="K4509" t="str">
        <f>TEXT(shipments[[#This Row],[Shipdate]],"MMMM")</f>
        <v>August</v>
      </c>
      <c r="L4509">
        <f>YEAR(shipments[[#This Row],[Shipdate]])</f>
        <v>2023</v>
      </c>
    </row>
    <row r="4510" spans="1:12" x14ac:dyDescent="0.3">
      <c r="A4510" t="s">
        <v>4514</v>
      </c>
      <c r="B4510" t="s">
        <v>7954</v>
      </c>
      <c r="C4510" t="s">
        <v>7925</v>
      </c>
      <c r="D4510" t="s">
        <v>7934</v>
      </c>
      <c r="E4510" s="1">
        <v>45020</v>
      </c>
      <c r="F4510" s="6">
        <v>9353.25</v>
      </c>
      <c r="G4510">
        <v>585</v>
      </c>
      <c r="H4510" t="s">
        <v>3</v>
      </c>
      <c r="I4510">
        <f>IF(shipments[[#This Row],[Boxes]]&gt;0,shipments[[#This Row],[Amount]]/shipments[[#This Row],[Boxes]],"NA")</f>
        <v>15.988461538461538</v>
      </c>
      <c r="J4510" t="str">
        <f>IF(shipments[[#This Row],[Order_Status]] = "Delivered","Yes","No")</f>
        <v>Yes</v>
      </c>
      <c r="K4510" t="str">
        <f>TEXT(shipments[[#This Row],[Shipdate]],"MMMM")</f>
        <v>April</v>
      </c>
      <c r="L4510">
        <f>YEAR(shipments[[#This Row],[Shipdate]])</f>
        <v>2023</v>
      </c>
    </row>
    <row r="4511" spans="1:12" x14ac:dyDescent="0.3">
      <c r="A4511" t="s">
        <v>4515</v>
      </c>
      <c r="B4511" t="s">
        <v>7954</v>
      </c>
      <c r="C4511" t="s">
        <v>7925</v>
      </c>
      <c r="D4511" t="s">
        <v>7939</v>
      </c>
      <c r="E4511" s="1">
        <v>45208</v>
      </c>
      <c r="F4511" s="6">
        <v>7359.75</v>
      </c>
      <c r="G4511">
        <v>491</v>
      </c>
      <c r="H4511" t="s">
        <v>3</v>
      </c>
      <c r="I4511">
        <f>IF(shipments[[#This Row],[Boxes]]&gt;0,shipments[[#This Row],[Amount]]/shipments[[#This Row],[Boxes]],"NA")</f>
        <v>14.989307535641547</v>
      </c>
      <c r="J4511" t="str">
        <f>IF(shipments[[#This Row],[Order_Status]] = "Delivered","Yes","No")</f>
        <v>Yes</v>
      </c>
      <c r="K4511" t="str">
        <f>TEXT(shipments[[#This Row],[Shipdate]],"MMMM")</f>
        <v>October</v>
      </c>
      <c r="L4511">
        <f>YEAR(shipments[[#This Row],[Shipdate]])</f>
        <v>2023</v>
      </c>
    </row>
    <row r="4512" spans="1:12" x14ac:dyDescent="0.3">
      <c r="A4512" t="s">
        <v>4516</v>
      </c>
      <c r="B4512" t="s">
        <v>7954</v>
      </c>
      <c r="C4512" t="s">
        <v>7926</v>
      </c>
      <c r="D4512" t="s">
        <v>7938</v>
      </c>
      <c r="E4512" s="1">
        <v>45342</v>
      </c>
      <c r="F4512" s="6">
        <v>3330</v>
      </c>
      <c r="G4512">
        <v>176</v>
      </c>
      <c r="H4512" t="s">
        <v>3</v>
      </c>
      <c r="I4512">
        <f>IF(shipments[[#This Row],[Boxes]]&gt;0,shipments[[#This Row],[Amount]]/shipments[[#This Row],[Boxes]],"NA")</f>
        <v>18.920454545454547</v>
      </c>
      <c r="J4512" t="str">
        <f>IF(shipments[[#This Row],[Order_Status]] = "Delivered","Yes","No")</f>
        <v>Yes</v>
      </c>
      <c r="K4512" t="str">
        <f>TEXT(shipments[[#This Row],[Shipdate]],"MMMM")</f>
        <v>February</v>
      </c>
      <c r="L4512">
        <f>YEAR(shipments[[#This Row],[Shipdate]])</f>
        <v>2024</v>
      </c>
    </row>
    <row r="4513" spans="1:12" x14ac:dyDescent="0.3">
      <c r="A4513" t="s">
        <v>4517</v>
      </c>
      <c r="B4513" t="s">
        <v>7954</v>
      </c>
      <c r="C4513" t="s">
        <v>7927</v>
      </c>
      <c r="D4513" t="s">
        <v>7939</v>
      </c>
      <c r="E4513" s="1">
        <v>45194</v>
      </c>
      <c r="F4513" s="6">
        <v>11783.25</v>
      </c>
      <c r="G4513">
        <v>655</v>
      </c>
      <c r="H4513" t="s">
        <v>3</v>
      </c>
      <c r="I4513">
        <f>IF(shipments[[#This Row],[Boxes]]&gt;0,shipments[[#This Row],[Amount]]/shipments[[#This Row],[Boxes]],"NA")</f>
        <v>17.989694656488549</v>
      </c>
      <c r="J4513" t="str">
        <f>IF(shipments[[#This Row],[Order_Status]] = "Delivered","Yes","No")</f>
        <v>Yes</v>
      </c>
      <c r="K4513" t="str">
        <f>TEXT(shipments[[#This Row],[Shipdate]],"MMMM")</f>
        <v>September</v>
      </c>
      <c r="L4513">
        <f>YEAR(shipments[[#This Row],[Shipdate]])</f>
        <v>2023</v>
      </c>
    </row>
    <row r="4514" spans="1:12" x14ac:dyDescent="0.3">
      <c r="A4514" s="21" t="s">
        <v>4518</v>
      </c>
      <c r="B4514" s="21" t="s">
        <v>7954</v>
      </c>
      <c r="C4514" s="21" t="s">
        <v>7927</v>
      </c>
      <c r="D4514" s="21" t="s">
        <v>7935</v>
      </c>
      <c r="E4514" s="22">
        <v>45537</v>
      </c>
      <c r="F4514" s="23">
        <v>175.5</v>
      </c>
      <c r="G4514" s="21">
        <v>13</v>
      </c>
      <c r="H4514" s="21" t="s">
        <v>16</v>
      </c>
      <c r="I4514" s="21">
        <f>IF(shipments[[#This Row],[Boxes]]&gt;0,shipments[[#This Row],[Amount]]/shipments[[#This Row],[Boxes]],"NA")</f>
        <v>13.5</v>
      </c>
      <c r="J4514" s="21" t="str">
        <f>IF(shipments[[#This Row],[Order_Status]] = "Delivered","Yes","No")</f>
        <v>No</v>
      </c>
      <c r="K4514" s="21" t="str">
        <f>TEXT(shipments[[#This Row],[Shipdate]],"MMMM")</f>
        <v>September</v>
      </c>
      <c r="L4514" s="21">
        <f>YEAR(shipments[[#This Row],[Shipdate]])</f>
        <v>2024</v>
      </c>
    </row>
    <row r="4515" spans="1:12" x14ac:dyDescent="0.3">
      <c r="A4515" t="s">
        <v>4519</v>
      </c>
      <c r="B4515" t="s">
        <v>7954</v>
      </c>
      <c r="C4515" t="s">
        <v>7928</v>
      </c>
      <c r="D4515" t="s">
        <v>7938</v>
      </c>
      <c r="E4515" s="1">
        <v>45467</v>
      </c>
      <c r="F4515" s="6">
        <v>1602</v>
      </c>
      <c r="G4515">
        <v>201</v>
      </c>
      <c r="H4515" t="s">
        <v>3</v>
      </c>
      <c r="I4515">
        <f>IF(shipments[[#This Row],[Boxes]]&gt;0,shipments[[#This Row],[Amount]]/shipments[[#This Row],[Boxes]],"NA")</f>
        <v>7.9701492537313436</v>
      </c>
      <c r="J4515" t="str">
        <f>IF(shipments[[#This Row],[Order_Status]] = "Delivered","Yes","No")</f>
        <v>Yes</v>
      </c>
      <c r="K4515" t="str">
        <f>TEXT(shipments[[#This Row],[Shipdate]],"MMMM")</f>
        <v>June</v>
      </c>
      <c r="L4515">
        <f>YEAR(shipments[[#This Row],[Shipdate]])</f>
        <v>2024</v>
      </c>
    </row>
    <row r="4516" spans="1:12" x14ac:dyDescent="0.3">
      <c r="A4516" t="s">
        <v>4520</v>
      </c>
      <c r="B4516" t="s">
        <v>7954</v>
      </c>
      <c r="C4516" t="s">
        <v>7928</v>
      </c>
      <c r="D4516" t="s">
        <v>7935</v>
      </c>
      <c r="E4516" s="1">
        <v>44938</v>
      </c>
      <c r="F4516" s="6">
        <v>12237.75</v>
      </c>
      <c r="G4516">
        <v>1224</v>
      </c>
      <c r="H4516" t="s">
        <v>3</v>
      </c>
      <c r="I4516">
        <f>IF(shipments[[#This Row],[Boxes]]&gt;0,shipments[[#This Row],[Amount]]/shipments[[#This Row],[Boxes]],"NA")</f>
        <v>9.9981617647058822</v>
      </c>
      <c r="J4516" t="str">
        <f>IF(shipments[[#This Row],[Order_Status]] = "Delivered","Yes","No")</f>
        <v>Yes</v>
      </c>
      <c r="K4516" t="str">
        <f>TEXT(shipments[[#This Row],[Shipdate]],"MMMM")</f>
        <v>January</v>
      </c>
      <c r="L4516">
        <f>YEAR(shipments[[#This Row],[Shipdate]])</f>
        <v>2023</v>
      </c>
    </row>
    <row r="4517" spans="1:12" x14ac:dyDescent="0.3">
      <c r="A4517" t="s">
        <v>4521</v>
      </c>
      <c r="B4517" t="s">
        <v>7954</v>
      </c>
      <c r="C4517" t="s">
        <v>7929</v>
      </c>
      <c r="D4517" t="s">
        <v>7938</v>
      </c>
      <c r="E4517" s="1">
        <v>45264</v>
      </c>
      <c r="F4517" s="6">
        <v>15840</v>
      </c>
      <c r="G4517">
        <v>1440</v>
      </c>
      <c r="H4517" t="s">
        <v>3</v>
      </c>
      <c r="I4517">
        <f>IF(shipments[[#This Row],[Boxes]]&gt;0,shipments[[#This Row],[Amount]]/shipments[[#This Row],[Boxes]],"NA")</f>
        <v>11</v>
      </c>
      <c r="J4517" t="str">
        <f>IF(shipments[[#This Row],[Order_Status]] = "Delivered","Yes","No")</f>
        <v>Yes</v>
      </c>
      <c r="K4517" t="str">
        <f>TEXT(shipments[[#This Row],[Shipdate]],"MMMM")</f>
        <v>December</v>
      </c>
      <c r="L4517">
        <f>YEAR(shipments[[#This Row],[Shipdate]])</f>
        <v>2023</v>
      </c>
    </row>
    <row r="4518" spans="1:12" x14ac:dyDescent="0.3">
      <c r="A4518" t="s">
        <v>4522</v>
      </c>
      <c r="B4518" t="s">
        <v>7954</v>
      </c>
      <c r="C4518" t="s">
        <v>7929</v>
      </c>
      <c r="D4518" t="s">
        <v>7939</v>
      </c>
      <c r="E4518" s="1">
        <v>45250</v>
      </c>
      <c r="F4518" s="6">
        <v>8059.5</v>
      </c>
      <c r="G4518">
        <v>1008</v>
      </c>
      <c r="H4518" t="s">
        <v>3</v>
      </c>
      <c r="I4518">
        <f>IF(shipments[[#This Row],[Boxes]]&gt;0,shipments[[#This Row],[Amount]]/shipments[[#This Row],[Boxes]],"NA")</f>
        <v>7.9955357142857144</v>
      </c>
      <c r="J4518" t="str">
        <f>IF(shipments[[#This Row],[Order_Status]] = "Delivered","Yes","No")</f>
        <v>Yes</v>
      </c>
      <c r="K4518" t="str">
        <f>TEXT(shipments[[#This Row],[Shipdate]],"MMMM")</f>
        <v>November</v>
      </c>
      <c r="L4518">
        <f>YEAR(shipments[[#This Row],[Shipdate]])</f>
        <v>2023</v>
      </c>
    </row>
    <row r="4519" spans="1:12" x14ac:dyDescent="0.3">
      <c r="A4519" t="s">
        <v>4523</v>
      </c>
      <c r="B4519" t="s">
        <v>7954</v>
      </c>
      <c r="C4519" t="s">
        <v>7929</v>
      </c>
      <c r="D4519" t="s">
        <v>7938</v>
      </c>
      <c r="E4519" s="1">
        <v>45299</v>
      </c>
      <c r="F4519" s="6">
        <v>3003.75</v>
      </c>
      <c r="G4519">
        <v>301</v>
      </c>
      <c r="H4519" t="s">
        <v>3</v>
      </c>
      <c r="I4519">
        <f>IF(shipments[[#This Row],[Boxes]]&gt;0,shipments[[#This Row],[Amount]]/shipments[[#This Row],[Boxes]],"NA")</f>
        <v>9.9792358803986705</v>
      </c>
      <c r="J4519" t="str">
        <f>IF(shipments[[#This Row],[Order_Status]] = "Delivered","Yes","No")</f>
        <v>Yes</v>
      </c>
      <c r="K4519" t="str">
        <f>TEXT(shipments[[#This Row],[Shipdate]],"MMMM")</f>
        <v>January</v>
      </c>
      <c r="L4519">
        <f>YEAR(shipments[[#This Row],[Shipdate]])</f>
        <v>2024</v>
      </c>
    </row>
    <row r="4520" spans="1:12" x14ac:dyDescent="0.3">
      <c r="A4520" t="s">
        <v>4524</v>
      </c>
      <c r="B4520" t="s">
        <v>7954</v>
      </c>
      <c r="C4520" t="s">
        <v>7929</v>
      </c>
      <c r="D4520" t="s">
        <v>7939</v>
      </c>
      <c r="E4520" s="1">
        <v>45461</v>
      </c>
      <c r="F4520" s="6">
        <v>13477.5</v>
      </c>
      <c r="G4520">
        <v>1498</v>
      </c>
      <c r="H4520" t="s">
        <v>3</v>
      </c>
      <c r="I4520">
        <f>IF(shipments[[#This Row],[Boxes]]&gt;0,shipments[[#This Row],[Amount]]/shipments[[#This Row],[Boxes]],"NA")</f>
        <v>8.9969959946595459</v>
      </c>
      <c r="J4520" t="str">
        <f>IF(shipments[[#This Row],[Order_Status]] = "Delivered","Yes","No")</f>
        <v>Yes</v>
      </c>
      <c r="K4520" t="str">
        <f>TEXT(shipments[[#This Row],[Shipdate]],"MMMM")</f>
        <v>June</v>
      </c>
      <c r="L4520">
        <f>YEAR(shipments[[#This Row],[Shipdate]])</f>
        <v>2024</v>
      </c>
    </row>
    <row r="4521" spans="1:12" x14ac:dyDescent="0.3">
      <c r="A4521" t="s">
        <v>4525</v>
      </c>
      <c r="B4521" t="s">
        <v>7954</v>
      </c>
      <c r="C4521" t="s">
        <v>7930</v>
      </c>
      <c r="D4521" t="s">
        <v>7938</v>
      </c>
      <c r="E4521" s="1">
        <v>45327</v>
      </c>
      <c r="F4521" s="6">
        <v>3402</v>
      </c>
      <c r="G4521">
        <v>131</v>
      </c>
      <c r="H4521" t="s">
        <v>3</v>
      </c>
      <c r="I4521">
        <f>IF(shipments[[#This Row],[Boxes]]&gt;0,shipments[[#This Row],[Amount]]/shipments[[#This Row],[Boxes]],"NA")</f>
        <v>25.96946564885496</v>
      </c>
      <c r="J4521" t="str">
        <f>IF(shipments[[#This Row],[Order_Status]] = "Delivered","Yes","No")</f>
        <v>Yes</v>
      </c>
      <c r="K4521" t="str">
        <f>TEXT(shipments[[#This Row],[Shipdate]],"MMMM")</f>
        <v>February</v>
      </c>
      <c r="L4521">
        <f>YEAR(shipments[[#This Row],[Shipdate]])</f>
        <v>2024</v>
      </c>
    </row>
    <row r="4522" spans="1:12" x14ac:dyDescent="0.3">
      <c r="A4522" t="s">
        <v>4526</v>
      </c>
      <c r="B4522" t="s">
        <v>7954</v>
      </c>
      <c r="C4522" t="s">
        <v>7932</v>
      </c>
      <c r="D4522" t="s">
        <v>7937</v>
      </c>
      <c r="E4522" s="1">
        <v>45267</v>
      </c>
      <c r="F4522" s="6">
        <v>1536.75</v>
      </c>
      <c r="G4522">
        <v>171</v>
      </c>
      <c r="H4522" t="s">
        <v>3</v>
      </c>
      <c r="I4522">
        <f>IF(shipments[[#This Row],[Boxes]]&gt;0,shipments[[#This Row],[Amount]]/shipments[[#This Row],[Boxes]],"NA")</f>
        <v>8.9868421052631575</v>
      </c>
      <c r="J4522" t="str">
        <f>IF(shipments[[#This Row],[Order_Status]] = "Delivered","Yes","No")</f>
        <v>Yes</v>
      </c>
      <c r="K4522" t="str">
        <f>TEXT(shipments[[#This Row],[Shipdate]],"MMMM")</f>
        <v>December</v>
      </c>
      <c r="L4522">
        <f>YEAR(shipments[[#This Row],[Shipdate]])</f>
        <v>2023</v>
      </c>
    </row>
    <row r="4523" spans="1:12" x14ac:dyDescent="0.3">
      <c r="A4523" t="s">
        <v>4527</v>
      </c>
      <c r="B4523" t="s">
        <v>7954</v>
      </c>
      <c r="C4523" t="s">
        <v>7932</v>
      </c>
      <c r="D4523" t="s">
        <v>7934</v>
      </c>
      <c r="E4523" s="1">
        <v>45275</v>
      </c>
      <c r="F4523" s="6">
        <v>342</v>
      </c>
      <c r="G4523">
        <v>49</v>
      </c>
      <c r="H4523" t="s">
        <v>3</v>
      </c>
      <c r="I4523">
        <f>IF(shipments[[#This Row],[Boxes]]&gt;0,shipments[[#This Row],[Amount]]/shipments[[#This Row],[Boxes]],"NA")</f>
        <v>6.9795918367346941</v>
      </c>
      <c r="J4523" t="str">
        <f>IF(shipments[[#This Row],[Order_Status]] = "Delivered","Yes","No")</f>
        <v>Yes</v>
      </c>
      <c r="K4523" t="str">
        <f>TEXT(shipments[[#This Row],[Shipdate]],"MMMM")</f>
        <v>December</v>
      </c>
      <c r="L4523">
        <f>YEAR(shipments[[#This Row],[Shipdate]])</f>
        <v>2023</v>
      </c>
    </row>
    <row r="4524" spans="1:12" x14ac:dyDescent="0.3">
      <c r="A4524" t="s">
        <v>4528</v>
      </c>
      <c r="B4524" t="s">
        <v>7954</v>
      </c>
      <c r="C4524" t="s">
        <v>7932</v>
      </c>
      <c r="D4524" t="s">
        <v>7935</v>
      </c>
      <c r="E4524" s="1">
        <v>45219</v>
      </c>
      <c r="F4524" s="6">
        <v>5510.25</v>
      </c>
      <c r="G4524">
        <v>613</v>
      </c>
      <c r="H4524" t="s">
        <v>3</v>
      </c>
      <c r="I4524">
        <f>IF(shipments[[#This Row],[Boxes]]&gt;0,shipments[[#This Row],[Amount]]/shipments[[#This Row],[Boxes]],"NA")</f>
        <v>8.9889885807504086</v>
      </c>
      <c r="J4524" t="str">
        <f>IF(shipments[[#This Row],[Order_Status]] = "Delivered","Yes","No")</f>
        <v>Yes</v>
      </c>
      <c r="K4524" t="str">
        <f>TEXT(shipments[[#This Row],[Shipdate]],"MMMM")</f>
        <v>October</v>
      </c>
      <c r="L4524">
        <f>YEAR(shipments[[#This Row],[Shipdate]])</f>
        <v>2023</v>
      </c>
    </row>
    <row r="4525" spans="1:12" x14ac:dyDescent="0.3">
      <c r="A4525" s="21" t="s">
        <v>4529</v>
      </c>
      <c r="B4525" s="21" t="s">
        <v>7954</v>
      </c>
      <c r="C4525" s="21" t="s">
        <v>7932</v>
      </c>
      <c r="D4525" s="21" t="s">
        <v>7937</v>
      </c>
      <c r="E4525" s="22">
        <v>45212</v>
      </c>
      <c r="F4525" s="23">
        <v>3825</v>
      </c>
      <c r="G4525" s="21">
        <v>383</v>
      </c>
      <c r="H4525" s="21" t="s">
        <v>25</v>
      </c>
      <c r="I4525" s="21">
        <f>IF(shipments[[#This Row],[Boxes]]&gt;0,shipments[[#This Row],[Amount]]/shipments[[#This Row],[Boxes]],"NA")</f>
        <v>9.9869451697127936</v>
      </c>
      <c r="J4525" s="21" t="str">
        <f>IF(shipments[[#This Row],[Order_Status]] = "Delivered","Yes","No")</f>
        <v>No</v>
      </c>
      <c r="K4525" s="21" t="str">
        <f>TEXT(shipments[[#This Row],[Shipdate]],"MMMM")</f>
        <v>October</v>
      </c>
      <c r="L4525" s="21">
        <f>YEAR(shipments[[#This Row],[Shipdate]])</f>
        <v>2023</v>
      </c>
    </row>
    <row r="4526" spans="1:12" x14ac:dyDescent="0.3">
      <c r="A4526" t="s">
        <v>4530</v>
      </c>
      <c r="B4526" t="s">
        <v>7954</v>
      </c>
      <c r="C4526" t="s">
        <v>7932</v>
      </c>
      <c r="D4526" t="s">
        <v>7936</v>
      </c>
      <c r="E4526" s="1">
        <v>45434</v>
      </c>
      <c r="F4526" s="6">
        <v>4313.25</v>
      </c>
      <c r="G4526">
        <v>432</v>
      </c>
      <c r="H4526" t="s">
        <v>3</v>
      </c>
      <c r="I4526">
        <f>IF(shipments[[#This Row],[Boxes]]&gt;0,shipments[[#This Row],[Amount]]/shipments[[#This Row],[Boxes]],"NA")</f>
        <v>9.984375</v>
      </c>
      <c r="J4526" t="str">
        <f>IF(shipments[[#This Row],[Order_Status]] = "Delivered","Yes","No")</f>
        <v>Yes</v>
      </c>
      <c r="K4526" t="str">
        <f>TEXT(shipments[[#This Row],[Shipdate]],"MMMM")</f>
        <v>May</v>
      </c>
      <c r="L4526">
        <f>YEAR(shipments[[#This Row],[Shipdate]])</f>
        <v>2024</v>
      </c>
    </row>
    <row r="4527" spans="1:12" x14ac:dyDescent="0.3">
      <c r="A4527" t="s">
        <v>4531</v>
      </c>
      <c r="B4527" t="s">
        <v>7954</v>
      </c>
      <c r="C4527" t="s">
        <v>7933</v>
      </c>
      <c r="D4527" t="s">
        <v>7935</v>
      </c>
      <c r="E4527" s="1">
        <v>45350</v>
      </c>
      <c r="F4527" s="6">
        <v>3588.75</v>
      </c>
      <c r="G4527">
        <v>164</v>
      </c>
      <c r="H4527" t="s">
        <v>3</v>
      </c>
      <c r="I4527">
        <f>IF(shipments[[#This Row],[Boxes]]&gt;0,shipments[[#This Row],[Amount]]/shipments[[#This Row],[Boxes]],"NA")</f>
        <v>21.882621951219512</v>
      </c>
      <c r="J4527" t="str">
        <f>IF(shipments[[#This Row],[Order_Status]] = "Delivered","Yes","No")</f>
        <v>Yes</v>
      </c>
      <c r="K4527" t="str">
        <f>TEXT(shipments[[#This Row],[Shipdate]],"MMMM")</f>
        <v>February</v>
      </c>
      <c r="L4527">
        <f>YEAR(shipments[[#This Row],[Shipdate]])</f>
        <v>2024</v>
      </c>
    </row>
    <row r="4528" spans="1:12" x14ac:dyDescent="0.3">
      <c r="A4528" t="s">
        <v>4532</v>
      </c>
      <c r="B4528" t="s">
        <v>7954</v>
      </c>
      <c r="C4528" t="s">
        <v>7933</v>
      </c>
      <c r="D4528" t="s">
        <v>7935</v>
      </c>
      <c r="E4528" s="1">
        <v>45314</v>
      </c>
      <c r="F4528" s="6">
        <v>6597</v>
      </c>
      <c r="G4528">
        <v>348</v>
      </c>
      <c r="H4528" t="s">
        <v>3</v>
      </c>
      <c r="I4528">
        <f>IF(shipments[[#This Row],[Boxes]]&gt;0,shipments[[#This Row],[Amount]]/shipments[[#This Row],[Boxes]],"NA")</f>
        <v>18.956896551724139</v>
      </c>
      <c r="J4528" t="str">
        <f>IF(shipments[[#This Row],[Order_Status]] = "Delivered","Yes","No")</f>
        <v>Yes</v>
      </c>
      <c r="K4528" t="str">
        <f>TEXT(shipments[[#This Row],[Shipdate]],"MMMM")</f>
        <v>January</v>
      </c>
      <c r="L4528">
        <f>YEAR(shipments[[#This Row],[Shipdate]])</f>
        <v>2024</v>
      </c>
    </row>
    <row r="4529" spans="1:12" x14ac:dyDescent="0.3">
      <c r="A4529" t="s">
        <v>4533</v>
      </c>
      <c r="B4529" t="s">
        <v>7954</v>
      </c>
      <c r="C4529" t="s">
        <v>7933</v>
      </c>
      <c r="D4529" t="s">
        <v>7935</v>
      </c>
      <c r="E4529" s="1">
        <v>44956</v>
      </c>
      <c r="F4529" s="6">
        <v>6192</v>
      </c>
      <c r="G4529">
        <v>344</v>
      </c>
      <c r="H4529" t="s">
        <v>3</v>
      </c>
      <c r="I4529">
        <f>IF(shipments[[#This Row],[Boxes]]&gt;0,shipments[[#This Row],[Amount]]/shipments[[#This Row],[Boxes]],"NA")</f>
        <v>18</v>
      </c>
      <c r="J4529" t="str">
        <f>IF(shipments[[#This Row],[Order_Status]] = "Delivered","Yes","No")</f>
        <v>Yes</v>
      </c>
      <c r="K4529" t="str">
        <f>TEXT(shipments[[#This Row],[Shipdate]],"MMMM")</f>
        <v>January</v>
      </c>
      <c r="L4529">
        <f>YEAR(shipments[[#This Row],[Shipdate]])</f>
        <v>2023</v>
      </c>
    </row>
    <row r="4530" spans="1:12" x14ac:dyDescent="0.3">
      <c r="A4530" t="s">
        <v>4534</v>
      </c>
      <c r="B4530" t="s">
        <v>7954</v>
      </c>
      <c r="C4530" t="s">
        <v>7933</v>
      </c>
      <c r="D4530" t="s">
        <v>7939</v>
      </c>
      <c r="E4530" s="1">
        <v>45098</v>
      </c>
      <c r="F4530" s="6">
        <v>7715.25</v>
      </c>
      <c r="G4530">
        <v>368</v>
      </c>
      <c r="H4530" t="s">
        <v>3</v>
      </c>
      <c r="I4530">
        <f>IF(shipments[[#This Row],[Boxes]]&gt;0,shipments[[#This Row],[Amount]]/shipments[[#This Row],[Boxes]],"NA")</f>
        <v>20.965353260869566</v>
      </c>
      <c r="J4530" t="str">
        <f>IF(shipments[[#This Row],[Order_Status]] = "Delivered","Yes","No")</f>
        <v>Yes</v>
      </c>
      <c r="K4530" t="str">
        <f>TEXT(shipments[[#This Row],[Shipdate]],"MMMM")</f>
        <v>June</v>
      </c>
      <c r="L4530">
        <f>YEAR(shipments[[#This Row],[Shipdate]])</f>
        <v>2023</v>
      </c>
    </row>
    <row r="4531" spans="1:12" x14ac:dyDescent="0.3">
      <c r="A4531" t="s">
        <v>4535</v>
      </c>
      <c r="B4531" t="s">
        <v>7954</v>
      </c>
      <c r="C4531" t="s">
        <v>7933</v>
      </c>
      <c r="D4531" t="s">
        <v>7934</v>
      </c>
      <c r="E4531" s="1">
        <v>45148</v>
      </c>
      <c r="F4531" s="6">
        <v>7040.25</v>
      </c>
      <c r="G4531">
        <v>321</v>
      </c>
      <c r="H4531" t="s">
        <v>3</v>
      </c>
      <c r="I4531">
        <f>IF(shipments[[#This Row],[Boxes]]&gt;0,shipments[[#This Row],[Amount]]/shipments[[#This Row],[Boxes]],"NA")</f>
        <v>21.932242990654206</v>
      </c>
      <c r="J4531" t="str">
        <f>IF(shipments[[#This Row],[Order_Status]] = "Delivered","Yes","No")</f>
        <v>Yes</v>
      </c>
      <c r="K4531" t="str">
        <f>TEXT(shipments[[#This Row],[Shipdate]],"MMMM")</f>
        <v>August</v>
      </c>
      <c r="L4531">
        <f>YEAR(shipments[[#This Row],[Shipdate]])</f>
        <v>2023</v>
      </c>
    </row>
    <row r="4532" spans="1:12" x14ac:dyDescent="0.3">
      <c r="A4532" s="21" t="s">
        <v>4536</v>
      </c>
      <c r="B4532" s="21" t="s">
        <v>7954</v>
      </c>
      <c r="C4532" s="21" t="s">
        <v>7912</v>
      </c>
      <c r="D4532" s="21" t="s">
        <v>7939</v>
      </c>
      <c r="E4532" s="22">
        <v>45537</v>
      </c>
      <c r="F4532" s="23">
        <v>7827.75</v>
      </c>
      <c r="G4532" s="21">
        <v>653</v>
      </c>
      <c r="H4532" s="21" t="s">
        <v>16</v>
      </c>
      <c r="I4532" s="21">
        <f>IF(shipments[[#This Row],[Boxes]]&gt;0,shipments[[#This Row],[Amount]]/shipments[[#This Row],[Boxes]],"NA")</f>
        <v>11.987366003062787</v>
      </c>
      <c r="J4532" s="21" t="str">
        <f>IF(shipments[[#This Row],[Order_Status]] = "Delivered","Yes","No")</f>
        <v>No</v>
      </c>
      <c r="K4532" s="21" t="str">
        <f>TEXT(shipments[[#This Row],[Shipdate]],"MMMM")</f>
        <v>September</v>
      </c>
      <c r="L4532" s="21">
        <f>YEAR(shipments[[#This Row],[Shipdate]])</f>
        <v>2024</v>
      </c>
    </row>
    <row r="4533" spans="1:12" x14ac:dyDescent="0.3">
      <c r="A4533" t="s">
        <v>4537</v>
      </c>
      <c r="B4533" t="s">
        <v>7954</v>
      </c>
      <c r="C4533" t="s">
        <v>7912</v>
      </c>
      <c r="D4533" t="s">
        <v>7937</v>
      </c>
      <c r="E4533" s="1">
        <v>45244</v>
      </c>
      <c r="F4533" s="6">
        <v>6941.25</v>
      </c>
      <c r="G4533">
        <v>496</v>
      </c>
      <c r="H4533" t="s">
        <v>3</v>
      </c>
      <c r="I4533">
        <f>IF(shipments[[#This Row],[Boxes]]&gt;0,shipments[[#This Row],[Amount]]/shipments[[#This Row],[Boxes]],"NA")</f>
        <v>13.99445564516129</v>
      </c>
      <c r="J4533" t="str">
        <f>IF(shipments[[#This Row],[Order_Status]] = "Delivered","Yes","No")</f>
        <v>Yes</v>
      </c>
      <c r="K4533" t="str">
        <f>TEXT(shipments[[#This Row],[Shipdate]],"MMMM")</f>
        <v>November</v>
      </c>
      <c r="L4533">
        <f>YEAR(shipments[[#This Row],[Shipdate]])</f>
        <v>2023</v>
      </c>
    </row>
    <row r="4534" spans="1:12" x14ac:dyDescent="0.3">
      <c r="A4534" s="21" t="s">
        <v>4538</v>
      </c>
      <c r="B4534" s="21" t="s">
        <v>7954</v>
      </c>
      <c r="C4534" s="21" t="s">
        <v>7912</v>
      </c>
      <c r="D4534" s="21" t="s">
        <v>7938</v>
      </c>
      <c r="E4534" s="22">
        <v>45323</v>
      </c>
      <c r="F4534" s="23">
        <v>10104.75</v>
      </c>
      <c r="G4534" s="21">
        <v>674</v>
      </c>
      <c r="H4534" s="21" t="s">
        <v>25</v>
      </c>
      <c r="I4534" s="21">
        <f>IF(shipments[[#This Row],[Boxes]]&gt;0,shipments[[#This Row],[Amount]]/shipments[[#This Row],[Boxes]],"NA")</f>
        <v>14.992210682492582</v>
      </c>
      <c r="J4534" s="21" t="str">
        <f>IF(shipments[[#This Row],[Order_Status]] = "Delivered","Yes","No")</f>
        <v>No</v>
      </c>
      <c r="K4534" s="21" t="str">
        <f>TEXT(shipments[[#This Row],[Shipdate]],"MMMM")</f>
        <v>February</v>
      </c>
      <c r="L4534" s="21">
        <f>YEAR(shipments[[#This Row],[Shipdate]])</f>
        <v>2024</v>
      </c>
    </row>
    <row r="4535" spans="1:12" x14ac:dyDescent="0.3">
      <c r="A4535" s="21" t="s">
        <v>4539</v>
      </c>
      <c r="B4535" s="21" t="s">
        <v>7954</v>
      </c>
      <c r="C4535" s="21" t="s">
        <v>7912</v>
      </c>
      <c r="D4535" s="21" t="s">
        <v>7934</v>
      </c>
      <c r="E4535" s="22">
        <v>45544</v>
      </c>
      <c r="F4535" s="23">
        <v>8849.25</v>
      </c>
      <c r="G4535" s="21">
        <v>681</v>
      </c>
      <c r="H4535" s="21" t="s">
        <v>16</v>
      </c>
      <c r="I4535" s="21">
        <f>IF(shipments[[#This Row],[Boxes]]&gt;0,shipments[[#This Row],[Amount]]/shipments[[#This Row],[Boxes]],"NA")</f>
        <v>12.994493392070485</v>
      </c>
      <c r="J4535" s="21" t="str">
        <f>IF(shipments[[#This Row],[Order_Status]] = "Delivered","Yes","No")</f>
        <v>No</v>
      </c>
      <c r="K4535" s="21" t="str">
        <f>TEXT(shipments[[#This Row],[Shipdate]],"MMMM")</f>
        <v>September</v>
      </c>
      <c r="L4535" s="21">
        <f>YEAR(shipments[[#This Row],[Shipdate]])</f>
        <v>2024</v>
      </c>
    </row>
    <row r="4536" spans="1:12" x14ac:dyDescent="0.3">
      <c r="A4536" t="s">
        <v>4540</v>
      </c>
      <c r="B4536" t="s">
        <v>7954</v>
      </c>
      <c r="C4536" t="s">
        <v>7913</v>
      </c>
      <c r="D4536" t="s">
        <v>7934</v>
      </c>
      <c r="E4536" s="1">
        <v>45363</v>
      </c>
      <c r="F4536" s="6">
        <v>14202</v>
      </c>
      <c r="G4536">
        <v>1015</v>
      </c>
      <c r="H4536" t="s">
        <v>3</v>
      </c>
      <c r="I4536">
        <f>IF(shipments[[#This Row],[Boxes]]&gt;0,shipments[[#This Row],[Amount]]/shipments[[#This Row],[Boxes]],"NA")</f>
        <v>13.992118226600985</v>
      </c>
      <c r="J4536" t="str">
        <f>IF(shipments[[#This Row],[Order_Status]] = "Delivered","Yes","No")</f>
        <v>Yes</v>
      </c>
      <c r="K4536" t="str">
        <f>TEXT(shipments[[#This Row],[Shipdate]],"MMMM")</f>
        <v>March</v>
      </c>
      <c r="L4536">
        <f>YEAR(shipments[[#This Row],[Shipdate]])</f>
        <v>2024</v>
      </c>
    </row>
    <row r="4537" spans="1:12" x14ac:dyDescent="0.3">
      <c r="A4537" t="s">
        <v>4541</v>
      </c>
      <c r="B4537" t="s">
        <v>7954</v>
      </c>
      <c r="C4537" t="s">
        <v>7914</v>
      </c>
      <c r="D4537" t="s">
        <v>7938</v>
      </c>
      <c r="E4537" s="1">
        <v>45460</v>
      </c>
      <c r="F4537" s="6">
        <v>8273.25</v>
      </c>
      <c r="G4537">
        <v>920</v>
      </c>
      <c r="H4537" t="s">
        <v>3</v>
      </c>
      <c r="I4537">
        <f>IF(shipments[[#This Row],[Boxes]]&gt;0,shipments[[#This Row],[Amount]]/shipments[[#This Row],[Boxes]],"NA")</f>
        <v>8.9926630434782613</v>
      </c>
      <c r="J4537" t="str">
        <f>IF(shipments[[#This Row],[Order_Status]] = "Delivered","Yes","No")</f>
        <v>Yes</v>
      </c>
      <c r="K4537" t="str">
        <f>TEXT(shipments[[#This Row],[Shipdate]],"MMMM")</f>
        <v>June</v>
      </c>
      <c r="L4537">
        <f>YEAR(shipments[[#This Row],[Shipdate]])</f>
        <v>2024</v>
      </c>
    </row>
    <row r="4538" spans="1:12" x14ac:dyDescent="0.3">
      <c r="A4538" t="s">
        <v>4542</v>
      </c>
      <c r="B4538" t="s">
        <v>7954</v>
      </c>
      <c r="C4538" t="s">
        <v>7915</v>
      </c>
      <c r="D4538" t="s">
        <v>7938</v>
      </c>
      <c r="E4538" s="1">
        <v>45440</v>
      </c>
      <c r="F4538" s="6">
        <v>7404.75</v>
      </c>
      <c r="G4538">
        <v>926</v>
      </c>
      <c r="H4538" t="s">
        <v>3</v>
      </c>
      <c r="I4538">
        <f>IF(shipments[[#This Row],[Boxes]]&gt;0,shipments[[#This Row],[Amount]]/shipments[[#This Row],[Boxes]],"NA")</f>
        <v>7.9964902807775378</v>
      </c>
      <c r="J4538" t="str">
        <f>IF(shipments[[#This Row],[Order_Status]] = "Delivered","Yes","No")</f>
        <v>Yes</v>
      </c>
      <c r="K4538" t="str">
        <f>TEXT(shipments[[#This Row],[Shipdate]],"MMMM")</f>
        <v>May</v>
      </c>
      <c r="L4538">
        <f>YEAR(shipments[[#This Row],[Shipdate]])</f>
        <v>2024</v>
      </c>
    </row>
    <row r="4539" spans="1:12" x14ac:dyDescent="0.3">
      <c r="A4539" s="21" t="s">
        <v>4543</v>
      </c>
      <c r="B4539" s="21" t="s">
        <v>7954</v>
      </c>
      <c r="C4539" s="21" t="s">
        <v>7915</v>
      </c>
      <c r="D4539" s="21" t="s">
        <v>7939</v>
      </c>
      <c r="E4539" s="22">
        <v>45474</v>
      </c>
      <c r="F4539" s="23">
        <v>2133</v>
      </c>
      <c r="G4539" s="21">
        <v>305</v>
      </c>
      <c r="H4539" s="21" t="s">
        <v>9</v>
      </c>
      <c r="I4539" s="21">
        <f>IF(shipments[[#This Row],[Boxes]]&gt;0,shipments[[#This Row],[Amount]]/shipments[[#This Row],[Boxes]],"NA")</f>
        <v>6.9934426229508198</v>
      </c>
      <c r="J4539" s="21" t="str">
        <f>IF(shipments[[#This Row],[Order_Status]] = "Delivered","Yes","No")</f>
        <v>No</v>
      </c>
      <c r="K4539" s="21" t="str">
        <f>TEXT(shipments[[#This Row],[Shipdate]],"MMMM")</f>
        <v>July</v>
      </c>
      <c r="L4539" s="21">
        <f>YEAR(shipments[[#This Row],[Shipdate]])</f>
        <v>2024</v>
      </c>
    </row>
    <row r="4540" spans="1:12" x14ac:dyDescent="0.3">
      <c r="A4540" t="s">
        <v>4544</v>
      </c>
      <c r="B4540" t="s">
        <v>7954</v>
      </c>
      <c r="C4540" t="s">
        <v>7915</v>
      </c>
      <c r="D4540" t="s">
        <v>7938</v>
      </c>
      <c r="E4540" s="1">
        <v>45040</v>
      </c>
      <c r="F4540" s="6">
        <v>3339</v>
      </c>
      <c r="G4540">
        <v>418</v>
      </c>
      <c r="H4540" t="s">
        <v>3</v>
      </c>
      <c r="I4540">
        <f>IF(shipments[[#This Row],[Boxes]]&gt;0,shipments[[#This Row],[Amount]]/shipments[[#This Row],[Boxes]],"NA")</f>
        <v>7.9880382775119614</v>
      </c>
      <c r="J4540" t="str">
        <f>IF(shipments[[#This Row],[Order_Status]] = "Delivered","Yes","No")</f>
        <v>Yes</v>
      </c>
      <c r="K4540" t="str">
        <f>TEXT(shipments[[#This Row],[Shipdate]],"MMMM")</f>
        <v>April</v>
      </c>
      <c r="L4540">
        <f>YEAR(shipments[[#This Row],[Shipdate]])</f>
        <v>2023</v>
      </c>
    </row>
    <row r="4541" spans="1:12" x14ac:dyDescent="0.3">
      <c r="A4541" t="s">
        <v>4545</v>
      </c>
      <c r="B4541" t="s">
        <v>7954</v>
      </c>
      <c r="C4541" t="s">
        <v>7915</v>
      </c>
      <c r="D4541" t="s">
        <v>7934</v>
      </c>
      <c r="E4541" s="1">
        <v>45247</v>
      </c>
      <c r="F4541" s="6">
        <v>10046.25</v>
      </c>
      <c r="G4541">
        <v>1675</v>
      </c>
      <c r="H4541" t="s">
        <v>3</v>
      </c>
      <c r="I4541">
        <f>IF(shipments[[#This Row],[Boxes]]&gt;0,shipments[[#This Row],[Amount]]/shipments[[#This Row],[Boxes]],"NA")</f>
        <v>5.9977611940298505</v>
      </c>
      <c r="J4541" t="str">
        <f>IF(shipments[[#This Row],[Order_Status]] = "Delivered","Yes","No")</f>
        <v>Yes</v>
      </c>
      <c r="K4541" t="str">
        <f>TEXT(shipments[[#This Row],[Shipdate]],"MMMM")</f>
        <v>November</v>
      </c>
      <c r="L4541">
        <f>YEAR(shipments[[#This Row],[Shipdate]])</f>
        <v>2023</v>
      </c>
    </row>
    <row r="4542" spans="1:12" x14ac:dyDescent="0.3">
      <c r="A4542" t="s">
        <v>4546</v>
      </c>
      <c r="B4542" t="s">
        <v>7954</v>
      </c>
      <c r="C4542" t="s">
        <v>7915</v>
      </c>
      <c r="D4542" t="s">
        <v>7934</v>
      </c>
      <c r="E4542" s="1">
        <v>45271</v>
      </c>
      <c r="F4542" s="6">
        <v>2832.75</v>
      </c>
      <c r="G4542">
        <v>405</v>
      </c>
      <c r="H4542" t="s">
        <v>3</v>
      </c>
      <c r="I4542">
        <f>IF(shipments[[#This Row],[Boxes]]&gt;0,shipments[[#This Row],[Amount]]/shipments[[#This Row],[Boxes]],"NA")</f>
        <v>6.9944444444444445</v>
      </c>
      <c r="J4542" t="str">
        <f>IF(shipments[[#This Row],[Order_Status]] = "Delivered","Yes","No")</f>
        <v>Yes</v>
      </c>
      <c r="K4542" t="str">
        <f>TEXT(shipments[[#This Row],[Shipdate]],"MMMM")</f>
        <v>December</v>
      </c>
      <c r="L4542">
        <f>YEAR(shipments[[#This Row],[Shipdate]])</f>
        <v>2023</v>
      </c>
    </row>
    <row r="4543" spans="1:12" x14ac:dyDescent="0.3">
      <c r="A4543" t="s">
        <v>4547</v>
      </c>
      <c r="B4543" t="s">
        <v>7954</v>
      </c>
      <c r="C4543" t="s">
        <v>7916</v>
      </c>
      <c r="D4543" t="s">
        <v>7935</v>
      </c>
      <c r="E4543" s="1">
        <v>45058</v>
      </c>
      <c r="F4543" s="6">
        <v>3195</v>
      </c>
      <c r="G4543">
        <v>639</v>
      </c>
      <c r="H4543" t="s">
        <v>3</v>
      </c>
      <c r="I4543">
        <f>IF(shipments[[#This Row],[Boxes]]&gt;0,shipments[[#This Row],[Amount]]/shipments[[#This Row],[Boxes]],"NA")</f>
        <v>5</v>
      </c>
      <c r="J4543" t="str">
        <f>IF(shipments[[#This Row],[Order_Status]] = "Delivered","Yes","No")</f>
        <v>Yes</v>
      </c>
      <c r="K4543" t="str">
        <f>TEXT(shipments[[#This Row],[Shipdate]],"MMMM")</f>
        <v>May</v>
      </c>
      <c r="L4543">
        <f>YEAR(shipments[[#This Row],[Shipdate]])</f>
        <v>2023</v>
      </c>
    </row>
    <row r="4544" spans="1:12" x14ac:dyDescent="0.3">
      <c r="A4544" t="s">
        <v>4548</v>
      </c>
      <c r="B4544" t="s">
        <v>7954</v>
      </c>
      <c r="C4544" t="s">
        <v>7916</v>
      </c>
      <c r="D4544" t="s">
        <v>7935</v>
      </c>
      <c r="E4544" s="1">
        <v>45470</v>
      </c>
      <c r="F4544" s="6">
        <v>1586.25</v>
      </c>
      <c r="G4544">
        <v>199</v>
      </c>
      <c r="H4544" t="s">
        <v>3</v>
      </c>
      <c r="I4544">
        <f>IF(shipments[[#This Row],[Boxes]]&gt;0,shipments[[#This Row],[Amount]]/shipments[[#This Row],[Boxes]],"NA")</f>
        <v>7.9711055276381906</v>
      </c>
      <c r="J4544" t="str">
        <f>IF(shipments[[#This Row],[Order_Status]] = "Delivered","Yes","No")</f>
        <v>Yes</v>
      </c>
      <c r="K4544" t="str">
        <f>TEXT(shipments[[#This Row],[Shipdate]],"MMMM")</f>
        <v>June</v>
      </c>
      <c r="L4544">
        <f>YEAR(shipments[[#This Row],[Shipdate]])</f>
        <v>2024</v>
      </c>
    </row>
    <row r="4545" spans="1:12" x14ac:dyDescent="0.3">
      <c r="A4545" s="21" t="s">
        <v>4549</v>
      </c>
      <c r="B4545" s="21" t="s">
        <v>7954</v>
      </c>
      <c r="C4545" s="21" t="s">
        <v>7916</v>
      </c>
      <c r="D4545" s="21" t="s">
        <v>7934</v>
      </c>
      <c r="E4545" s="22">
        <v>45540</v>
      </c>
      <c r="F4545" s="23">
        <v>290.25</v>
      </c>
      <c r="G4545" s="21">
        <v>42</v>
      </c>
      <c r="H4545" s="21" t="s">
        <v>16</v>
      </c>
      <c r="I4545" s="21">
        <f>IF(shipments[[#This Row],[Boxes]]&gt;0,shipments[[#This Row],[Amount]]/shipments[[#This Row],[Boxes]],"NA")</f>
        <v>6.9107142857142856</v>
      </c>
      <c r="J4545" s="21" t="str">
        <f>IF(shipments[[#This Row],[Order_Status]] = "Delivered","Yes","No")</f>
        <v>No</v>
      </c>
      <c r="K4545" s="21" t="str">
        <f>TEXT(shipments[[#This Row],[Shipdate]],"MMMM")</f>
        <v>September</v>
      </c>
      <c r="L4545" s="21">
        <f>YEAR(shipments[[#This Row],[Shipdate]])</f>
        <v>2024</v>
      </c>
    </row>
    <row r="4546" spans="1:12" x14ac:dyDescent="0.3">
      <c r="A4546" t="s">
        <v>4550</v>
      </c>
      <c r="B4546" t="s">
        <v>7954</v>
      </c>
      <c r="C4546" t="s">
        <v>7916</v>
      </c>
      <c r="D4546" t="s">
        <v>7935</v>
      </c>
      <c r="E4546" s="1">
        <v>45117</v>
      </c>
      <c r="F4546" s="6">
        <v>2700</v>
      </c>
      <c r="G4546">
        <v>386</v>
      </c>
      <c r="H4546" t="s">
        <v>3</v>
      </c>
      <c r="I4546">
        <f>IF(shipments[[#This Row],[Boxes]]&gt;0,shipments[[#This Row],[Amount]]/shipments[[#This Row],[Boxes]],"NA")</f>
        <v>6.9948186528497409</v>
      </c>
      <c r="J4546" t="str">
        <f>IF(shipments[[#This Row],[Order_Status]] = "Delivered","Yes","No")</f>
        <v>Yes</v>
      </c>
      <c r="K4546" t="str">
        <f>TEXT(shipments[[#This Row],[Shipdate]],"MMMM")</f>
        <v>July</v>
      </c>
      <c r="L4546">
        <f>YEAR(shipments[[#This Row],[Shipdate]])</f>
        <v>2023</v>
      </c>
    </row>
    <row r="4547" spans="1:12" x14ac:dyDescent="0.3">
      <c r="A4547" t="s">
        <v>4551</v>
      </c>
      <c r="B4547" t="s">
        <v>7954</v>
      </c>
      <c r="C4547" t="s">
        <v>7918</v>
      </c>
      <c r="D4547" t="s">
        <v>7939</v>
      </c>
      <c r="E4547" s="1">
        <v>45217</v>
      </c>
      <c r="F4547" s="6">
        <v>6363</v>
      </c>
      <c r="G4547">
        <v>236</v>
      </c>
      <c r="H4547" t="s">
        <v>3</v>
      </c>
      <c r="I4547">
        <f>IF(shipments[[#This Row],[Boxes]]&gt;0,shipments[[#This Row],[Amount]]/shipments[[#This Row],[Boxes]],"NA")</f>
        <v>26.961864406779661</v>
      </c>
      <c r="J4547" t="str">
        <f>IF(shipments[[#This Row],[Order_Status]] = "Delivered","Yes","No")</f>
        <v>Yes</v>
      </c>
      <c r="K4547" t="str">
        <f>TEXT(shipments[[#This Row],[Shipdate]],"MMMM")</f>
        <v>October</v>
      </c>
      <c r="L4547">
        <f>YEAR(shipments[[#This Row],[Shipdate]])</f>
        <v>2023</v>
      </c>
    </row>
    <row r="4548" spans="1:12" x14ac:dyDescent="0.3">
      <c r="A4548" t="s">
        <v>4552</v>
      </c>
      <c r="B4548" t="s">
        <v>7954</v>
      </c>
      <c r="C4548" t="s">
        <v>7918</v>
      </c>
      <c r="D4548" t="s">
        <v>7939</v>
      </c>
      <c r="E4548" s="1">
        <v>45341</v>
      </c>
      <c r="F4548" s="6">
        <v>5310</v>
      </c>
      <c r="G4548">
        <v>213</v>
      </c>
      <c r="H4548" t="s">
        <v>3</v>
      </c>
      <c r="I4548">
        <f>IF(shipments[[#This Row],[Boxes]]&gt;0,shipments[[#This Row],[Amount]]/shipments[[#This Row],[Boxes]],"NA")</f>
        <v>24.929577464788732</v>
      </c>
      <c r="J4548" t="str">
        <f>IF(shipments[[#This Row],[Order_Status]] = "Delivered","Yes","No")</f>
        <v>Yes</v>
      </c>
      <c r="K4548" t="str">
        <f>TEXT(shipments[[#This Row],[Shipdate]],"MMMM")</f>
        <v>February</v>
      </c>
      <c r="L4548">
        <f>YEAR(shipments[[#This Row],[Shipdate]])</f>
        <v>2024</v>
      </c>
    </row>
    <row r="4549" spans="1:12" x14ac:dyDescent="0.3">
      <c r="A4549" t="s">
        <v>4553</v>
      </c>
      <c r="B4549" t="s">
        <v>7954</v>
      </c>
      <c r="C4549" t="s">
        <v>7919</v>
      </c>
      <c r="D4549" t="s">
        <v>7935</v>
      </c>
      <c r="E4549" s="1">
        <v>45258</v>
      </c>
      <c r="F4549" s="6">
        <v>4443.75</v>
      </c>
      <c r="G4549">
        <v>202</v>
      </c>
      <c r="H4549" t="s">
        <v>3</v>
      </c>
      <c r="I4549">
        <f>IF(shipments[[#This Row],[Boxes]]&gt;0,shipments[[#This Row],[Amount]]/shipments[[#This Row],[Boxes]],"NA")</f>
        <v>21.998762376237625</v>
      </c>
      <c r="J4549" t="str">
        <f>IF(shipments[[#This Row],[Order_Status]] = "Delivered","Yes","No")</f>
        <v>Yes</v>
      </c>
      <c r="K4549" t="str">
        <f>TEXT(shipments[[#This Row],[Shipdate]],"MMMM")</f>
        <v>November</v>
      </c>
      <c r="L4549">
        <f>YEAR(shipments[[#This Row],[Shipdate]])</f>
        <v>2023</v>
      </c>
    </row>
    <row r="4550" spans="1:12" x14ac:dyDescent="0.3">
      <c r="A4550" t="s">
        <v>4554</v>
      </c>
      <c r="B4550" t="s">
        <v>7954</v>
      </c>
      <c r="C4550" t="s">
        <v>7919</v>
      </c>
      <c r="D4550" t="s">
        <v>7938</v>
      </c>
      <c r="E4550" s="1">
        <v>44973</v>
      </c>
      <c r="F4550" s="6">
        <v>6545.25</v>
      </c>
      <c r="G4550">
        <v>345</v>
      </c>
      <c r="H4550" t="s">
        <v>3</v>
      </c>
      <c r="I4550">
        <f>IF(shipments[[#This Row],[Boxes]]&gt;0,shipments[[#This Row],[Amount]]/shipments[[#This Row],[Boxes]],"NA")</f>
        <v>18.971739130434784</v>
      </c>
      <c r="J4550" t="str">
        <f>IF(shipments[[#This Row],[Order_Status]] = "Delivered","Yes","No")</f>
        <v>Yes</v>
      </c>
      <c r="K4550" t="str">
        <f>TEXT(shipments[[#This Row],[Shipdate]],"MMMM")</f>
        <v>February</v>
      </c>
      <c r="L4550">
        <f>YEAR(shipments[[#This Row],[Shipdate]])</f>
        <v>2023</v>
      </c>
    </row>
    <row r="4551" spans="1:12" x14ac:dyDescent="0.3">
      <c r="A4551" s="21" t="s">
        <v>4555</v>
      </c>
      <c r="B4551" s="21" t="s">
        <v>7954</v>
      </c>
      <c r="C4551" s="21" t="s">
        <v>7919</v>
      </c>
      <c r="D4551" s="21" t="s">
        <v>7939</v>
      </c>
      <c r="E4551" s="22">
        <v>45491</v>
      </c>
      <c r="F4551" s="23">
        <v>6219</v>
      </c>
      <c r="G4551" s="21">
        <v>346</v>
      </c>
      <c r="H4551" s="21" t="s">
        <v>9</v>
      </c>
      <c r="I4551" s="21">
        <f>IF(shipments[[#This Row],[Boxes]]&gt;0,shipments[[#This Row],[Amount]]/shipments[[#This Row],[Boxes]],"NA")</f>
        <v>17.973988439306357</v>
      </c>
      <c r="J4551" s="21" t="str">
        <f>IF(shipments[[#This Row],[Order_Status]] = "Delivered","Yes","No")</f>
        <v>No</v>
      </c>
      <c r="K4551" s="21" t="str">
        <f>TEXT(shipments[[#This Row],[Shipdate]],"MMMM")</f>
        <v>July</v>
      </c>
      <c r="L4551" s="21">
        <f>YEAR(shipments[[#This Row],[Shipdate]])</f>
        <v>2024</v>
      </c>
    </row>
    <row r="4552" spans="1:12" x14ac:dyDescent="0.3">
      <c r="A4552" t="s">
        <v>4556</v>
      </c>
      <c r="B4552" t="s">
        <v>7954</v>
      </c>
      <c r="C4552" t="s">
        <v>7919</v>
      </c>
      <c r="D4552" t="s">
        <v>7935</v>
      </c>
      <c r="E4552" s="1">
        <v>44935</v>
      </c>
      <c r="F4552" s="6">
        <v>5305.5</v>
      </c>
      <c r="G4552">
        <v>280</v>
      </c>
      <c r="H4552" t="s">
        <v>3</v>
      </c>
      <c r="I4552">
        <f>IF(shipments[[#This Row],[Boxes]]&gt;0,shipments[[#This Row],[Amount]]/shipments[[#This Row],[Boxes]],"NA")</f>
        <v>18.948214285714286</v>
      </c>
      <c r="J4552" t="str">
        <f>IF(shipments[[#This Row],[Order_Status]] = "Delivered","Yes","No")</f>
        <v>Yes</v>
      </c>
      <c r="K4552" t="str">
        <f>TEXT(shipments[[#This Row],[Shipdate]],"MMMM")</f>
        <v>January</v>
      </c>
      <c r="L4552">
        <f>YEAR(shipments[[#This Row],[Shipdate]])</f>
        <v>2023</v>
      </c>
    </row>
    <row r="4553" spans="1:12" x14ac:dyDescent="0.3">
      <c r="A4553" t="s">
        <v>4557</v>
      </c>
      <c r="B4553" t="s">
        <v>7954</v>
      </c>
      <c r="C4553" t="s">
        <v>7921</v>
      </c>
      <c r="D4553" t="s">
        <v>7935</v>
      </c>
      <c r="E4553" s="1">
        <v>45132</v>
      </c>
      <c r="F4553" s="6">
        <v>8334</v>
      </c>
      <c r="G4553">
        <v>521</v>
      </c>
      <c r="H4553" t="s">
        <v>3</v>
      </c>
      <c r="I4553">
        <f>IF(shipments[[#This Row],[Boxes]]&gt;0,shipments[[#This Row],[Amount]]/shipments[[#This Row],[Boxes]],"NA")</f>
        <v>15.99616122840691</v>
      </c>
      <c r="J4553" t="str">
        <f>IF(shipments[[#This Row],[Order_Status]] = "Delivered","Yes","No")</f>
        <v>Yes</v>
      </c>
      <c r="K4553" t="str">
        <f>TEXT(shipments[[#This Row],[Shipdate]],"MMMM")</f>
        <v>July</v>
      </c>
      <c r="L4553">
        <f>YEAR(shipments[[#This Row],[Shipdate]])</f>
        <v>2023</v>
      </c>
    </row>
    <row r="4554" spans="1:12" x14ac:dyDescent="0.3">
      <c r="A4554" t="s">
        <v>4558</v>
      </c>
      <c r="B4554" t="s">
        <v>7954</v>
      </c>
      <c r="C4554" t="s">
        <v>7921</v>
      </c>
      <c r="D4554" t="s">
        <v>7939</v>
      </c>
      <c r="E4554" s="1">
        <v>45252</v>
      </c>
      <c r="F4554" s="6">
        <v>1836</v>
      </c>
      <c r="G4554">
        <v>123</v>
      </c>
      <c r="H4554" t="s">
        <v>3</v>
      </c>
      <c r="I4554">
        <f>IF(shipments[[#This Row],[Boxes]]&gt;0,shipments[[#This Row],[Amount]]/shipments[[#This Row],[Boxes]],"NA")</f>
        <v>14.926829268292684</v>
      </c>
      <c r="J4554" t="str">
        <f>IF(shipments[[#This Row],[Order_Status]] = "Delivered","Yes","No")</f>
        <v>Yes</v>
      </c>
      <c r="K4554" t="str">
        <f>TEXT(shipments[[#This Row],[Shipdate]],"MMMM")</f>
        <v>November</v>
      </c>
      <c r="L4554">
        <f>YEAR(shipments[[#This Row],[Shipdate]])</f>
        <v>2023</v>
      </c>
    </row>
    <row r="4555" spans="1:12" x14ac:dyDescent="0.3">
      <c r="A4555" s="21" t="s">
        <v>4559</v>
      </c>
      <c r="B4555" s="21" t="s">
        <v>7954</v>
      </c>
      <c r="C4555" s="21" t="s">
        <v>7921</v>
      </c>
      <c r="D4555" s="21" t="s">
        <v>7936</v>
      </c>
      <c r="E4555" s="22">
        <v>45481</v>
      </c>
      <c r="F4555" s="23">
        <v>6358.5</v>
      </c>
      <c r="G4555" s="21">
        <v>398</v>
      </c>
      <c r="H4555" s="21" t="s">
        <v>9</v>
      </c>
      <c r="I4555" s="21">
        <f>IF(shipments[[#This Row],[Boxes]]&gt;0,shipments[[#This Row],[Amount]]/shipments[[#This Row],[Boxes]],"NA")</f>
        <v>15.976130653266331</v>
      </c>
      <c r="J4555" s="21" t="str">
        <f>IF(shipments[[#This Row],[Order_Status]] = "Delivered","Yes","No")</f>
        <v>No</v>
      </c>
      <c r="K4555" s="21" t="str">
        <f>TEXT(shipments[[#This Row],[Shipdate]],"MMMM")</f>
        <v>July</v>
      </c>
      <c r="L4555" s="21">
        <f>YEAR(shipments[[#This Row],[Shipdate]])</f>
        <v>2024</v>
      </c>
    </row>
    <row r="4556" spans="1:12" x14ac:dyDescent="0.3">
      <c r="A4556" t="s">
        <v>4560</v>
      </c>
      <c r="B4556" t="s">
        <v>7954</v>
      </c>
      <c r="C4556" t="s">
        <v>7921</v>
      </c>
      <c r="D4556" t="s">
        <v>7934</v>
      </c>
      <c r="E4556" s="1">
        <v>44967</v>
      </c>
      <c r="F4556" s="6">
        <v>1062</v>
      </c>
      <c r="G4556">
        <v>67</v>
      </c>
      <c r="H4556" t="s">
        <v>3</v>
      </c>
      <c r="I4556">
        <f>IF(shipments[[#This Row],[Boxes]]&gt;0,shipments[[#This Row],[Amount]]/shipments[[#This Row],[Boxes]],"NA")</f>
        <v>15.850746268656716</v>
      </c>
      <c r="J4556" t="str">
        <f>IF(shipments[[#This Row],[Order_Status]] = "Delivered","Yes","No")</f>
        <v>Yes</v>
      </c>
      <c r="K4556" t="str">
        <f>TEXT(shipments[[#This Row],[Shipdate]],"MMMM")</f>
        <v>February</v>
      </c>
      <c r="L4556">
        <f>YEAR(shipments[[#This Row],[Shipdate]])</f>
        <v>2023</v>
      </c>
    </row>
    <row r="4557" spans="1:12" x14ac:dyDescent="0.3">
      <c r="A4557" s="21" t="s">
        <v>4561</v>
      </c>
      <c r="B4557" s="21" t="s">
        <v>7954</v>
      </c>
      <c r="C4557" s="21" t="s">
        <v>7922</v>
      </c>
      <c r="D4557" s="21" t="s">
        <v>7934</v>
      </c>
      <c r="E4557" s="22">
        <v>45483</v>
      </c>
      <c r="F4557" s="23">
        <v>7913.25</v>
      </c>
      <c r="G4557" s="21">
        <v>466</v>
      </c>
      <c r="H4557" s="21" t="s">
        <v>9</v>
      </c>
      <c r="I4557" s="21">
        <f>IF(shipments[[#This Row],[Boxes]]&gt;0,shipments[[#This Row],[Amount]]/shipments[[#This Row],[Boxes]],"NA")</f>
        <v>16.981223175965667</v>
      </c>
      <c r="J4557" s="21" t="str">
        <f>IF(shipments[[#This Row],[Order_Status]] = "Delivered","Yes","No")</f>
        <v>No</v>
      </c>
      <c r="K4557" s="21" t="str">
        <f>TEXT(shipments[[#This Row],[Shipdate]],"MMMM")</f>
        <v>July</v>
      </c>
      <c r="L4557" s="21">
        <f>YEAR(shipments[[#This Row],[Shipdate]])</f>
        <v>2024</v>
      </c>
    </row>
    <row r="4558" spans="1:12" x14ac:dyDescent="0.3">
      <c r="A4558" t="s">
        <v>4562</v>
      </c>
      <c r="B4558" t="s">
        <v>7954</v>
      </c>
      <c r="C4558" t="s">
        <v>7923</v>
      </c>
      <c r="D4558" t="s">
        <v>7935</v>
      </c>
      <c r="E4558" s="1">
        <v>45313</v>
      </c>
      <c r="F4558" s="6">
        <v>2853</v>
      </c>
      <c r="G4558">
        <v>191</v>
      </c>
      <c r="H4558" t="s">
        <v>3</v>
      </c>
      <c r="I4558">
        <f>IF(shipments[[#This Row],[Boxes]]&gt;0,shipments[[#This Row],[Amount]]/shipments[[#This Row],[Boxes]],"NA")</f>
        <v>14.93717277486911</v>
      </c>
      <c r="J4558" t="str">
        <f>IF(shipments[[#This Row],[Order_Status]] = "Delivered","Yes","No")</f>
        <v>Yes</v>
      </c>
      <c r="K4558" t="str">
        <f>TEXT(shipments[[#This Row],[Shipdate]],"MMMM")</f>
        <v>January</v>
      </c>
      <c r="L4558">
        <f>YEAR(shipments[[#This Row],[Shipdate]])</f>
        <v>2024</v>
      </c>
    </row>
    <row r="4559" spans="1:12" x14ac:dyDescent="0.3">
      <c r="A4559" t="s">
        <v>4563</v>
      </c>
      <c r="B4559" t="s">
        <v>7954</v>
      </c>
      <c r="C4559" t="s">
        <v>7923</v>
      </c>
      <c r="D4559" t="s">
        <v>7934</v>
      </c>
      <c r="E4559" s="1">
        <v>44958</v>
      </c>
      <c r="F4559" s="6">
        <v>9389.25</v>
      </c>
      <c r="G4559">
        <v>587</v>
      </c>
      <c r="H4559" t="s">
        <v>3</v>
      </c>
      <c r="I4559">
        <f>IF(shipments[[#This Row],[Boxes]]&gt;0,shipments[[#This Row],[Amount]]/shipments[[#This Row],[Boxes]],"NA")</f>
        <v>15.995315161839864</v>
      </c>
      <c r="J4559" t="str">
        <f>IF(shipments[[#This Row],[Order_Status]] = "Delivered","Yes","No")</f>
        <v>Yes</v>
      </c>
      <c r="K4559" t="str">
        <f>TEXT(shipments[[#This Row],[Shipdate]],"MMMM")</f>
        <v>February</v>
      </c>
      <c r="L4559">
        <f>YEAR(shipments[[#This Row],[Shipdate]])</f>
        <v>2023</v>
      </c>
    </row>
    <row r="4560" spans="1:12" x14ac:dyDescent="0.3">
      <c r="A4560" t="s">
        <v>4564</v>
      </c>
      <c r="B4560" t="s">
        <v>7954</v>
      </c>
      <c r="C4560" t="s">
        <v>7923</v>
      </c>
      <c r="D4560" t="s">
        <v>7939</v>
      </c>
      <c r="E4560" s="1">
        <v>45216</v>
      </c>
      <c r="F4560" s="6">
        <v>9060.75</v>
      </c>
      <c r="G4560">
        <v>648</v>
      </c>
      <c r="H4560" t="s">
        <v>3</v>
      </c>
      <c r="I4560">
        <f>IF(shipments[[#This Row],[Boxes]]&gt;0,shipments[[#This Row],[Amount]]/shipments[[#This Row],[Boxes]],"NA")</f>
        <v>13.982638888888889</v>
      </c>
      <c r="J4560" t="str">
        <f>IF(shipments[[#This Row],[Order_Status]] = "Delivered","Yes","No")</f>
        <v>Yes</v>
      </c>
      <c r="K4560" t="str">
        <f>TEXT(shipments[[#This Row],[Shipdate]],"MMMM")</f>
        <v>October</v>
      </c>
      <c r="L4560">
        <f>YEAR(shipments[[#This Row],[Shipdate]])</f>
        <v>2023</v>
      </c>
    </row>
    <row r="4561" spans="1:12" x14ac:dyDescent="0.3">
      <c r="A4561" t="s">
        <v>4565</v>
      </c>
      <c r="B4561" t="s">
        <v>7954</v>
      </c>
      <c r="C4561" t="s">
        <v>7923</v>
      </c>
      <c r="D4561" t="s">
        <v>7938</v>
      </c>
      <c r="E4561" s="1">
        <v>45272</v>
      </c>
      <c r="F4561" s="6">
        <v>8775</v>
      </c>
      <c r="G4561">
        <v>627</v>
      </c>
      <c r="H4561" t="s">
        <v>3</v>
      </c>
      <c r="I4561">
        <f>IF(shipments[[#This Row],[Boxes]]&gt;0,shipments[[#This Row],[Amount]]/shipments[[#This Row],[Boxes]],"NA")</f>
        <v>13.995215311004785</v>
      </c>
      <c r="J4561" t="str">
        <f>IF(shipments[[#This Row],[Order_Status]] = "Delivered","Yes","No")</f>
        <v>Yes</v>
      </c>
      <c r="K4561" t="str">
        <f>TEXT(shipments[[#This Row],[Shipdate]],"MMMM")</f>
        <v>December</v>
      </c>
      <c r="L4561">
        <f>YEAR(shipments[[#This Row],[Shipdate]])</f>
        <v>2023</v>
      </c>
    </row>
    <row r="4562" spans="1:12" x14ac:dyDescent="0.3">
      <c r="A4562" t="s">
        <v>4566</v>
      </c>
      <c r="B4562" t="s">
        <v>7954</v>
      </c>
      <c r="C4562" t="s">
        <v>7923</v>
      </c>
      <c r="D4562" t="s">
        <v>7939</v>
      </c>
      <c r="E4562" s="1">
        <v>45338</v>
      </c>
      <c r="F4562" s="6">
        <v>10032.75</v>
      </c>
      <c r="G4562">
        <v>591</v>
      </c>
      <c r="H4562" t="s">
        <v>3</v>
      </c>
      <c r="I4562">
        <f>IF(shipments[[#This Row],[Boxes]]&gt;0,shipments[[#This Row],[Amount]]/shipments[[#This Row],[Boxes]],"NA")</f>
        <v>16.975888324873097</v>
      </c>
      <c r="J4562" t="str">
        <f>IF(shipments[[#This Row],[Order_Status]] = "Delivered","Yes","No")</f>
        <v>Yes</v>
      </c>
      <c r="K4562" t="str">
        <f>TEXT(shipments[[#This Row],[Shipdate]],"MMMM")</f>
        <v>February</v>
      </c>
      <c r="L4562">
        <f>YEAR(shipments[[#This Row],[Shipdate]])</f>
        <v>2024</v>
      </c>
    </row>
    <row r="4563" spans="1:12" x14ac:dyDescent="0.3">
      <c r="A4563" t="s">
        <v>4567</v>
      </c>
      <c r="B4563" t="s">
        <v>7954</v>
      </c>
      <c r="C4563" t="s">
        <v>7924</v>
      </c>
      <c r="D4563" t="s">
        <v>7938</v>
      </c>
      <c r="E4563" s="1">
        <v>45134</v>
      </c>
      <c r="F4563" s="6">
        <v>12888</v>
      </c>
      <c r="G4563">
        <v>1432</v>
      </c>
      <c r="H4563" t="s">
        <v>3</v>
      </c>
      <c r="I4563">
        <f>IF(shipments[[#This Row],[Boxes]]&gt;0,shipments[[#This Row],[Amount]]/shipments[[#This Row],[Boxes]],"NA")</f>
        <v>9</v>
      </c>
      <c r="J4563" t="str">
        <f>IF(shipments[[#This Row],[Order_Status]] = "Delivered","Yes","No")</f>
        <v>Yes</v>
      </c>
      <c r="K4563" t="str">
        <f>TEXT(shipments[[#This Row],[Shipdate]],"MMMM")</f>
        <v>July</v>
      </c>
      <c r="L4563">
        <f>YEAR(shipments[[#This Row],[Shipdate]])</f>
        <v>2023</v>
      </c>
    </row>
    <row r="4564" spans="1:12" x14ac:dyDescent="0.3">
      <c r="A4564" s="21" t="s">
        <v>4568</v>
      </c>
      <c r="B4564" s="21" t="s">
        <v>7954</v>
      </c>
      <c r="C4564" s="21" t="s">
        <v>7924</v>
      </c>
      <c r="D4564" s="21" t="s">
        <v>7939</v>
      </c>
      <c r="E4564" s="22">
        <v>45513</v>
      </c>
      <c r="F4564" s="23">
        <v>5460.75</v>
      </c>
      <c r="G4564" s="21">
        <v>683</v>
      </c>
      <c r="H4564" s="21" t="s">
        <v>9</v>
      </c>
      <c r="I4564" s="21">
        <f>IF(shipments[[#This Row],[Boxes]]&gt;0,shipments[[#This Row],[Amount]]/shipments[[#This Row],[Boxes]],"NA")</f>
        <v>7.9952415812591511</v>
      </c>
      <c r="J4564" s="21" t="str">
        <f>IF(shipments[[#This Row],[Order_Status]] = "Delivered","Yes","No")</f>
        <v>No</v>
      </c>
      <c r="K4564" s="21" t="str">
        <f>TEXT(shipments[[#This Row],[Shipdate]],"MMMM")</f>
        <v>August</v>
      </c>
      <c r="L4564" s="21">
        <f>YEAR(shipments[[#This Row],[Shipdate]])</f>
        <v>2024</v>
      </c>
    </row>
    <row r="4565" spans="1:12" x14ac:dyDescent="0.3">
      <c r="A4565" s="21" t="s">
        <v>4569</v>
      </c>
      <c r="B4565" s="21" t="s">
        <v>7954</v>
      </c>
      <c r="C4565" s="21" t="s">
        <v>7924</v>
      </c>
      <c r="D4565" s="21" t="s">
        <v>7935</v>
      </c>
      <c r="E4565" s="22">
        <v>45503</v>
      </c>
      <c r="F4565" s="23">
        <v>3746.25</v>
      </c>
      <c r="G4565" s="21">
        <v>469</v>
      </c>
      <c r="H4565" s="21" t="s">
        <v>9</v>
      </c>
      <c r="I4565" s="21">
        <f>IF(shipments[[#This Row],[Boxes]]&gt;0,shipments[[#This Row],[Amount]]/shipments[[#This Row],[Boxes]],"NA")</f>
        <v>7.9877398720682304</v>
      </c>
      <c r="J4565" s="21" t="str">
        <f>IF(shipments[[#This Row],[Order_Status]] = "Delivered","Yes","No")</f>
        <v>No</v>
      </c>
      <c r="K4565" s="21" t="str">
        <f>TEXT(shipments[[#This Row],[Shipdate]],"MMMM")</f>
        <v>July</v>
      </c>
      <c r="L4565" s="21">
        <f>YEAR(shipments[[#This Row],[Shipdate]])</f>
        <v>2024</v>
      </c>
    </row>
    <row r="4566" spans="1:12" x14ac:dyDescent="0.3">
      <c r="A4566" s="21" t="s">
        <v>4570</v>
      </c>
      <c r="B4566" s="21" t="s">
        <v>7954</v>
      </c>
      <c r="C4566" s="21" t="s">
        <v>7924</v>
      </c>
      <c r="D4566" s="21" t="s">
        <v>7939</v>
      </c>
      <c r="E4566" s="22">
        <v>45523</v>
      </c>
      <c r="F4566" s="23">
        <v>2632.5</v>
      </c>
      <c r="G4566" s="21">
        <v>264</v>
      </c>
      <c r="H4566" s="21" t="s">
        <v>9</v>
      </c>
      <c r="I4566" s="21">
        <f>IF(shipments[[#This Row],[Boxes]]&gt;0,shipments[[#This Row],[Amount]]/shipments[[#This Row],[Boxes]],"NA")</f>
        <v>9.9715909090909083</v>
      </c>
      <c r="J4566" s="21" t="str">
        <f>IF(shipments[[#This Row],[Order_Status]] = "Delivered","Yes","No")</f>
        <v>No</v>
      </c>
      <c r="K4566" s="21" t="str">
        <f>TEXT(shipments[[#This Row],[Shipdate]],"MMMM")</f>
        <v>August</v>
      </c>
      <c r="L4566" s="21">
        <f>YEAR(shipments[[#This Row],[Shipdate]])</f>
        <v>2024</v>
      </c>
    </row>
    <row r="4567" spans="1:12" x14ac:dyDescent="0.3">
      <c r="A4567" t="s">
        <v>4571</v>
      </c>
      <c r="B4567" t="s">
        <v>7954</v>
      </c>
      <c r="C4567" t="s">
        <v>7924</v>
      </c>
      <c r="D4567" t="s">
        <v>7937</v>
      </c>
      <c r="E4567" s="1">
        <v>45092</v>
      </c>
      <c r="F4567" s="6">
        <v>13191.75</v>
      </c>
      <c r="G4567">
        <v>1649</v>
      </c>
      <c r="H4567" t="s">
        <v>3</v>
      </c>
      <c r="I4567">
        <f>IF(shipments[[#This Row],[Boxes]]&gt;0,shipments[[#This Row],[Amount]]/shipments[[#This Row],[Boxes]],"NA")</f>
        <v>7.9998483929654336</v>
      </c>
      <c r="J4567" t="str">
        <f>IF(shipments[[#This Row],[Order_Status]] = "Delivered","Yes","No")</f>
        <v>Yes</v>
      </c>
      <c r="K4567" t="str">
        <f>TEXT(shipments[[#This Row],[Shipdate]],"MMMM")</f>
        <v>June</v>
      </c>
      <c r="L4567">
        <f>YEAR(shipments[[#This Row],[Shipdate]])</f>
        <v>2023</v>
      </c>
    </row>
    <row r="4568" spans="1:12" x14ac:dyDescent="0.3">
      <c r="A4568" t="s">
        <v>4572</v>
      </c>
      <c r="B4568" t="s">
        <v>7954</v>
      </c>
      <c r="C4568" t="s">
        <v>7924</v>
      </c>
      <c r="D4568" t="s">
        <v>7939</v>
      </c>
      <c r="E4568" s="1">
        <v>45203</v>
      </c>
      <c r="F4568" s="6">
        <v>2718</v>
      </c>
      <c r="G4568">
        <v>340</v>
      </c>
      <c r="H4568" t="s">
        <v>3</v>
      </c>
      <c r="I4568">
        <f>IF(shipments[[#This Row],[Boxes]]&gt;0,shipments[[#This Row],[Amount]]/shipments[[#This Row],[Boxes]],"NA")</f>
        <v>7.9941176470588236</v>
      </c>
      <c r="J4568" t="str">
        <f>IF(shipments[[#This Row],[Order_Status]] = "Delivered","Yes","No")</f>
        <v>Yes</v>
      </c>
      <c r="K4568" t="str">
        <f>TEXT(shipments[[#This Row],[Shipdate]],"MMMM")</f>
        <v>October</v>
      </c>
      <c r="L4568">
        <f>YEAR(shipments[[#This Row],[Shipdate]])</f>
        <v>2023</v>
      </c>
    </row>
    <row r="4569" spans="1:12" x14ac:dyDescent="0.3">
      <c r="A4569" t="s">
        <v>4573</v>
      </c>
      <c r="B4569" t="s">
        <v>7954</v>
      </c>
      <c r="C4569" t="s">
        <v>7927</v>
      </c>
      <c r="D4569" t="s">
        <v>7934</v>
      </c>
      <c r="E4569" s="1">
        <v>45182</v>
      </c>
      <c r="F4569" s="6">
        <v>4576.5</v>
      </c>
      <c r="G4569">
        <v>255</v>
      </c>
      <c r="H4569" t="s">
        <v>3</v>
      </c>
      <c r="I4569">
        <f>IF(shipments[[#This Row],[Boxes]]&gt;0,shipments[[#This Row],[Amount]]/shipments[[#This Row],[Boxes]],"NA")</f>
        <v>17.94705882352941</v>
      </c>
      <c r="J4569" t="str">
        <f>IF(shipments[[#This Row],[Order_Status]] = "Delivered","Yes","No")</f>
        <v>Yes</v>
      </c>
      <c r="K4569" t="str">
        <f>TEXT(shipments[[#This Row],[Shipdate]],"MMMM")</f>
        <v>September</v>
      </c>
      <c r="L4569">
        <f>YEAR(shipments[[#This Row],[Shipdate]])</f>
        <v>2023</v>
      </c>
    </row>
    <row r="4570" spans="1:12" x14ac:dyDescent="0.3">
      <c r="A4570" t="s">
        <v>4574</v>
      </c>
      <c r="B4570" t="s">
        <v>7954</v>
      </c>
      <c r="C4570" t="s">
        <v>7927</v>
      </c>
      <c r="D4570" t="s">
        <v>7935</v>
      </c>
      <c r="E4570" s="1">
        <v>45225</v>
      </c>
      <c r="F4570" s="6">
        <v>3834</v>
      </c>
      <c r="G4570">
        <v>240</v>
      </c>
      <c r="H4570" t="s">
        <v>3</v>
      </c>
      <c r="I4570">
        <f>IF(shipments[[#This Row],[Boxes]]&gt;0,shipments[[#This Row],[Amount]]/shipments[[#This Row],[Boxes]],"NA")</f>
        <v>15.975</v>
      </c>
      <c r="J4570" t="str">
        <f>IF(shipments[[#This Row],[Order_Status]] = "Delivered","Yes","No")</f>
        <v>Yes</v>
      </c>
      <c r="K4570" t="str">
        <f>TEXT(shipments[[#This Row],[Shipdate]],"MMMM")</f>
        <v>October</v>
      </c>
      <c r="L4570">
        <f>YEAR(shipments[[#This Row],[Shipdate]])</f>
        <v>2023</v>
      </c>
    </row>
    <row r="4571" spans="1:12" x14ac:dyDescent="0.3">
      <c r="A4571" t="s">
        <v>4575</v>
      </c>
      <c r="B4571" t="s">
        <v>7954</v>
      </c>
      <c r="C4571" t="s">
        <v>7928</v>
      </c>
      <c r="D4571" t="s">
        <v>7938</v>
      </c>
      <c r="E4571" s="1">
        <v>45341</v>
      </c>
      <c r="F4571" s="6">
        <v>3557.25</v>
      </c>
      <c r="G4571">
        <v>324</v>
      </c>
      <c r="H4571" t="s">
        <v>3</v>
      </c>
      <c r="I4571">
        <f>IF(shipments[[#This Row],[Boxes]]&gt;0,shipments[[#This Row],[Amount]]/shipments[[#This Row],[Boxes]],"NA")</f>
        <v>10.979166666666666</v>
      </c>
      <c r="J4571" t="str">
        <f>IF(shipments[[#This Row],[Order_Status]] = "Delivered","Yes","No")</f>
        <v>Yes</v>
      </c>
      <c r="K4571" t="str">
        <f>TEXT(shipments[[#This Row],[Shipdate]],"MMMM")</f>
        <v>February</v>
      </c>
      <c r="L4571">
        <f>YEAR(shipments[[#This Row],[Shipdate]])</f>
        <v>2024</v>
      </c>
    </row>
    <row r="4572" spans="1:12" x14ac:dyDescent="0.3">
      <c r="A4572" t="s">
        <v>4576</v>
      </c>
      <c r="B4572" t="s">
        <v>7954</v>
      </c>
      <c r="C4572" t="s">
        <v>7928</v>
      </c>
      <c r="D4572" t="s">
        <v>7934</v>
      </c>
      <c r="E4572" s="1">
        <v>45226</v>
      </c>
      <c r="F4572" s="6">
        <v>8709.75</v>
      </c>
      <c r="G4572">
        <v>792</v>
      </c>
      <c r="H4572" t="s">
        <v>3</v>
      </c>
      <c r="I4572">
        <f>IF(shipments[[#This Row],[Boxes]]&gt;0,shipments[[#This Row],[Amount]]/shipments[[#This Row],[Boxes]],"NA")</f>
        <v>10.997159090909092</v>
      </c>
      <c r="J4572" t="str">
        <f>IF(shipments[[#This Row],[Order_Status]] = "Delivered","Yes","No")</f>
        <v>Yes</v>
      </c>
      <c r="K4572" t="str">
        <f>TEXT(shipments[[#This Row],[Shipdate]],"MMMM")</f>
        <v>October</v>
      </c>
      <c r="L4572">
        <f>YEAR(shipments[[#This Row],[Shipdate]])</f>
        <v>2023</v>
      </c>
    </row>
    <row r="4573" spans="1:12" x14ac:dyDescent="0.3">
      <c r="A4573" t="s">
        <v>4577</v>
      </c>
      <c r="B4573" t="s">
        <v>7954</v>
      </c>
      <c r="C4573" t="s">
        <v>7929</v>
      </c>
      <c r="D4573" t="s">
        <v>7934</v>
      </c>
      <c r="E4573" s="1">
        <v>45274</v>
      </c>
      <c r="F4573" s="6">
        <v>5703.75</v>
      </c>
      <c r="G4573">
        <v>634</v>
      </c>
      <c r="H4573" t="s">
        <v>3</v>
      </c>
      <c r="I4573">
        <f>IF(shipments[[#This Row],[Boxes]]&gt;0,shipments[[#This Row],[Amount]]/shipments[[#This Row],[Boxes]],"NA")</f>
        <v>8.9964511041009469</v>
      </c>
      <c r="J4573" t="str">
        <f>IF(shipments[[#This Row],[Order_Status]] = "Delivered","Yes","No")</f>
        <v>Yes</v>
      </c>
      <c r="K4573" t="str">
        <f>TEXT(shipments[[#This Row],[Shipdate]],"MMMM")</f>
        <v>December</v>
      </c>
      <c r="L4573">
        <f>YEAR(shipments[[#This Row],[Shipdate]])</f>
        <v>2023</v>
      </c>
    </row>
    <row r="4574" spans="1:12" x14ac:dyDescent="0.3">
      <c r="A4574" t="s">
        <v>4578</v>
      </c>
      <c r="B4574" t="s">
        <v>7954</v>
      </c>
      <c r="C4574" t="s">
        <v>7929</v>
      </c>
      <c r="D4574" t="s">
        <v>7939</v>
      </c>
      <c r="E4574" s="1">
        <v>45047</v>
      </c>
      <c r="F4574" s="6">
        <v>5215.5</v>
      </c>
      <c r="G4574">
        <v>522</v>
      </c>
      <c r="H4574" t="s">
        <v>3</v>
      </c>
      <c r="I4574">
        <f>IF(shipments[[#This Row],[Boxes]]&gt;0,shipments[[#This Row],[Amount]]/shipments[[#This Row],[Boxes]],"NA")</f>
        <v>9.9913793103448274</v>
      </c>
      <c r="J4574" t="str">
        <f>IF(shipments[[#This Row],[Order_Status]] = "Delivered","Yes","No")</f>
        <v>Yes</v>
      </c>
      <c r="K4574" t="str">
        <f>TEXT(shipments[[#This Row],[Shipdate]],"MMMM")</f>
        <v>May</v>
      </c>
      <c r="L4574">
        <f>YEAR(shipments[[#This Row],[Shipdate]])</f>
        <v>2023</v>
      </c>
    </row>
    <row r="4575" spans="1:12" x14ac:dyDescent="0.3">
      <c r="A4575" t="s">
        <v>4579</v>
      </c>
      <c r="B4575" t="s">
        <v>7954</v>
      </c>
      <c r="C4575" t="s">
        <v>7930</v>
      </c>
      <c r="D4575" t="s">
        <v>7934</v>
      </c>
      <c r="E4575" s="1">
        <v>44944</v>
      </c>
      <c r="F4575" s="6">
        <v>9733.5</v>
      </c>
      <c r="G4575">
        <v>390</v>
      </c>
      <c r="H4575" t="s">
        <v>3</v>
      </c>
      <c r="I4575">
        <f>IF(shipments[[#This Row],[Boxes]]&gt;0,shipments[[#This Row],[Amount]]/shipments[[#This Row],[Boxes]],"NA")</f>
        <v>24.957692307692309</v>
      </c>
      <c r="J4575" t="str">
        <f>IF(shipments[[#This Row],[Order_Status]] = "Delivered","Yes","No")</f>
        <v>Yes</v>
      </c>
      <c r="K4575" t="str">
        <f>TEXT(shipments[[#This Row],[Shipdate]],"MMMM")</f>
        <v>January</v>
      </c>
      <c r="L4575">
        <f>YEAR(shipments[[#This Row],[Shipdate]])</f>
        <v>2023</v>
      </c>
    </row>
    <row r="4576" spans="1:12" x14ac:dyDescent="0.3">
      <c r="A4576" t="s">
        <v>4580</v>
      </c>
      <c r="B4576" t="s">
        <v>7954</v>
      </c>
      <c r="C4576" t="s">
        <v>7930</v>
      </c>
      <c r="D4576" t="s">
        <v>7939</v>
      </c>
      <c r="E4576" s="1">
        <v>44958</v>
      </c>
      <c r="F4576" s="6">
        <v>722.25</v>
      </c>
      <c r="G4576">
        <v>26</v>
      </c>
      <c r="H4576" t="s">
        <v>3</v>
      </c>
      <c r="I4576">
        <f>IF(shipments[[#This Row],[Boxes]]&gt;0,shipments[[#This Row],[Amount]]/shipments[[#This Row],[Boxes]],"NA")</f>
        <v>27.778846153846153</v>
      </c>
      <c r="J4576" t="str">
        <f>IF(shipments[[#This Row],[Order_Status]] = "Delivered","Yes","No")</f>
        <v>Yes</v>
      </c>
      <c r="K4576" t="str">
        <f>TEXT(shipments[[#This Row],[Shipdate]],"MMMM")</f>
        <v>February</v>
      </c>
      <c r="L4576">
        <f>YEAR(shipments[[#This Row],[Shipdate]])</f>
        <v>2023</v>
      </c>
    </row>
    <row r="4577" spans="1:12" x14ac:dyDescent="0.3">
      <c r="A4577" t="s">
        <v>4581</v>
      </c>
      <c r="B4577" t="s">
        <v>7954</v>
      </c>
      <c r="C4577" t="s">
        <v>7930</v>
      </c>
      <c r="D4577" t="s">
        <v>7939</v>
      </c>
      <c r="E4577" s="1">
        <v>45022</v>
      </c>
      <c r="F4577" s="6">
        <v>1926</v>
      </c>
      <c r="G4577">
        <v>78</v>
      </c>
      <c r="H4577" t="s">
        <v>3</v>
      </c>
      <c r="I4577">
        <f>IF(shipments[[#This Row],[Boxes]]&gt;0,shipments[[#This Row],[Amount]]/shipments[[#This Row],[Boxes]],"NA")</f>
        <v>24.692307692307693</v>
      </c>
      <c r="J4577" t="str">
        <f>IF(shipments[[#This Row],[Order_Status]] = "Delivered","Yes","No")</f>
        <v>Yes</v>
      </c>
      <c r="K4577" t="str">
        <f>TEXT(shipments[[#This Row],[Shipdate]],"MMMM")</f>
        <v>April</v>
      </c>
      <c r="L4577">
        <f>YEAR(shipments[[#This Row],[Shipdate]])</f>
        <v>2023</v>
      </c>
    </row>
    <row r="4578" spans="1:12" x14ac:dyDescent="0.3">
      <c r="A4578" t="s">
        <v>4582</v>
      </c>
      <c r="B4578" t="s">
        <v>7954</v>
      </c>
      <c r="C4578" t="s">
        <v>7930</v>
      </c>
      <c r="D4578" t="s">
        <v>7935</v>
      </c>
      <c r="E4578" s="1">
        <v>45140</v>
      </c>
      <c r="F4578" s="6">
        <v>8511.75</v>
      </c>
      <c r="G4578">
        <v>328</v>
      </c>
      <c r="H4578" t="s">
        <v>3</v>
      </c>
      <c r="I4578">
        <f>IF(shipments[[#This Row],[Boxes]]&gt;0,shipments[[#This Row],[Amount]]/shipments[[#This Row],[Boxes]],"NA")</f>
        <v>25.95045731707317</v>
      </c>
      <c r="J4578" t="str">
        <f>IF(shipments[[#This Row],[Order_Status]] = "Delivered","Yes","No")</f>
        <v>Yes</v>
      </c>
      <c r="K4578" t="str">
        <f>TEXT(shipments[[#This Row],[Shipdate]],"MMMM")</f>
        <v>August</v>
      </c>
      <c r="L4578">
        <f>YEAR(shipments[[#This Row],[Shipdate]])</f>
        <v>2023</v>
      </c>
    </row>
    <row r="4579" spans="1:12" x14ac:dyDescent="0.3">
      <c r="A4579" t="s">
        <v>4583</v>
      </c>
      <c r="B4579" t="s">
        <v>7954</v>
      </c>
      <c r="C4579" t="s">
        <v>7930</v>
      </c>
      <c r="D4579" t="s">
        <v>7936</v>
      </c>
      <c r="E4579" s="1">
        <v>45414</v>
      </c>
      <c r="F4579" s="6">
        <v>771.75</v>
      </c>
      <c r="G4579">
        <v>28</v>
      </c>
      <c r="H4579" t="s">
        <v>3</v>
      </c>
      <c r="I4579">
        <f>IF(shipments[[#This Row],[Boxes]]&gt;0,shipments[[#This Row],[Amount]]/shipments[[#This Row],[Boxes]],"NA")</f>
        <v>27.5625</v>
      </c>
      <c r="J4579" t="str">
        <f>IF(shipments[[#This Row],[Order_Status]] = "Delivered","Yes","No")</f>
        <v>Yes</v>
      </c>
      <c r="K4579" t="str">
        <f>TEXT(shipments[[#This Row],[Shipdate]],"MMMM")</f>
        <v>May</v>
      </c>
      <c r="L4579">
        <f>YEAR(shipments[[#This Row],[Shipdate]])</f>
        <v>2024</v>
      </c>
    </row>
    <row r="4580" spans="1:12" x14ac:dyDescent="0.3">
      <c r="A4580" t="s">
        <v>4584</v>
      </c>
      <c r="B4580" t="s">
        <v>7954</v>
      </c>
      <c r="C4580" t="s">
        <v>7931</v>
      </c>
      <c r="D4580" t="s">
        <v>7936</v>
      </c>
      <c r="E4580" s="1">
        <v>45441</v>
      </c>
      <c r="F4580" s="6">
        <v>2970</v>
      </c>
      <c r="G4580">
        <v>270</v>
      </c>
      <c r="H4580" t="s">
        <v>3</v>
      </c>
      <c r="I4580">
        <f>IF(shipments[[#This Row],[Boxes]]&gt;0,shipments[[#This Row],[Amount]]/shipments[[#This Row],[Boxes]],"NA")</f>
        <v>11</v>
      </c>
      <c r="J4580" t="str">
        <f>IF(shipments[[#This Row],[Order_Status]] = "Delivered","Yes","No")</f>
        <v>Yes</v>
      </c>
      <c r="K4580" t="str">
        <f>TEXT(shipments[[#This Row],[Shipdate]],"MMMM")</f>
        <v>May</v>
      </c>
      <c r="L4580">
        <f>YEAR(shipments[[#This Row],[Shipdate]])</f>
        <v>2024</v>
      </c>
    </row>
    <row r="4581" spans="1:12" x14ac:dyDescent="0.3">
      <c r="A4581" t="s">
        <v>4585</v>
      </c>
      <c r="B4581" t="s">
        <v>7954</v>
      </c>
      <c r="C4581" t="s">
        <v>7931</v>
      </c>
      <c r="D4581" t="s">
        <v>7938</v>
      </c>
      <c r="E4581" s="1">
        <v>45443</v>
      </c>
      <c r="F4581" s="6">
        <v>5793.75</v>
      </c>
      <c r="G4581">
        <v>644</v>
      </c>
      <c r="H4581" t="s">
        <v>3</v>
      </c>
      <c r="I4581">
        <f>IF(shipments[[#This Row],[Boxes]]&gt;0,shipments[[#This Row],[Amount]]/shipments[[#This Row],[Boxes]],"NA")</f>
        <v>8.9965062111801242</v>
      </c>
      <c r="J4581" t="str">
        <f>IF(shipments[[#This Row],[Order_Status]] = "Delivered","Yes","No")</f>
        <v>Yes</v>
      </c>
      <c r="K4581" t="str">
        <f>TEXT(shipments[[#This Row],[Shipdate]],"MMMM")</f>
        <v>May</v>
      </c>
      <c r="L4581">
        <f>YEAR(shipments[[#This Row],[Shipdate]])</f>
        <v>2024</v>
      </c>
    </row>
    <row r="4582" spans="1:12" x14ac:dyDescent="0.3">
      <c r="A4582" t="s">
        <v>4586</v>
      </c>
      <c r="B4582" t="s">
        <v>7954</v>
      </c>
      <c r="C4582" t="s">
        <v>7932</v>
      </c>
      <c r="D4582" t="s">
        <v>7939</v>
      </c>
      <c r="E4582" s="1">
        <v>45295</v>
      </c>
      <c r="F4582" s="6">
        <v>319.5</v>
      </c>
      <c r="G4582">
        <v>30</v>
      </c>
      <c r="H4582" t="s">
        <v>3</v>
      </c>
      <c r="I4582">
        <f>IF(shipments[[#This Row],[Boxes]]&gt;0,shipments[[#This Row],[Amount]]/shipments[[#This Row],[Boxes]],"NA")</f>
        <v>10.65</v>
      </c>
      <c r="J4582" t="str">
        <f>IF(shipments[[#This Row],[Order_Status]] = "Delivered","Yes","No")</f>
        <v>Yes</v>
      </c>
      <c r="K4582" t="str">
        <f>TEXT(shipments[[#This Row],[Shipdate]],"MMMM")</f>
        <v>January</v>
      </c>
      <c r="L4582">
        <f>YEAR(shipments[[#This Row],[Shipdate]])</f>
        <v>2024</v>
      </c>
    </row>
    <row r="4583" spans="1:12" x14ac:dyDescent="0.3">
      <c r="A4583" s="21" t="s">
        <v>4587</v>
      </c>
      <c r="B4583" s="21" t="s">
        <v>7954</v>
      </c>
      <c r="C4583" s="21" t="s">
        <v>7932</v>
      </c>
      <c r="D4583" s="21" t="s">
        <v>7937</v>
      </c>
      <c r="E4583" s="22">
        <v>45432</v>
      </c>
      <c r="F4583" s="23">
        <v>8370</v>
      </c>
      <c r="G4583" s="21">
        <v>1047</v>
      </c>
      <c r="H4583" s="21" t="s">
        <v>25</v>
      </c>
      <c r="I4583" s="21">
        <f>IF(shipments[[#This Row],[Boxes]]&gt;0,shipments[[#This Row],[Amount]]/shipments[[#This Row],[Boxes]],"NA")</f>
        <v>7.9942693409742116</v>
      </c>
      <c r="J4583" s="21" t="str">
        <f>IF(shipments[[#This Row],[Order_Status]] = "Delivered","Yes","No")</f>
        <v>No</v>
      </c>
      <c r="K4583" s="21" t="str">
        <f>TEXT(shipments[[#This Row],[Shipdate]],"MMMM")</f>
        <v>May</v>
      </c>
      <c r="L4583" s="21">
        <f>YEAR(shipments[[#This Row],[Shipdate]])</f>
        <v>2024</v>
      </c>
    </row>
    <row r="4584" spans="1:12" x14ac:dyDescent="0.3">
      <c r="A4584" t="s">
        <v>4588</v>
      </c>
      <c r="B4584" t="s">
        <v>7954</v>
      </c>
      <c r="C4584" t="s">
        <v>7932</v>
      </c>
      <c r="D4584" t="s">
        <v>7936</v>
      </c>
      <c r="E4584" s="1">
        <v>45338</v>
      </c>
      <c r="F4584" s="6">
        <v>4090.5</v>
      </c>
      <c r="G4584">
        <v>455</v>
      </c>
      <c r="H4584" t="s">
        <v>3</v>
      </c>
      <c r="I4584">
        <f>IF(shipments[[#This Row],[Boxes]]&gt;0,shipments[[#This Row],[Amount]]/shipments[[#This Row],[Boxes]],"NA")</f>
        <v>8.9901098901098901</v>
      </c>
      <c r="J4584" t="str">
        <f>IF(shipments[[#This Row],[Order_Status]] = "Delivered","Yes","No")</f>
        <v>Yes</v>
      </c>
      <c r="K4584" t="str">
        <f>TEXT(shipments[[#This Row],[Shipdate]],"MMMM")</f>
        <v>February</v>
      </c>
      <c r="L4584">
        <f>YEAR(shipments[[#This Row],[Shipdate]])</f>
        <v>2024</v>
      </c>
    </row>
    <row r="4585" spans="1:12" x14ac:dyDescent="0.3">
      <c r="A4585" s="21" t="s">
        <v>4589</v>
      </c>
      <c r="B4585" s="21" t="s">
        <v>7954</v>
      </c>
      <c r="C4585" s="21" t="s">
        <v>7932</v>
      </c>
      <c r="D4585" s="21" t="s">
        <v>7937</v>
      </c>
      <c r="E4585" s="22">
        <v>45090</v>
      </c>
      <c r="F4585" s="23">
        <v>3737.25</v>
      </c>
      <c r="G4585" s="21">
        <v>468</v>
      </c>
      <c r="H4585" s="21" t="s">
        <v>25</v>
      </c>
      <c r="I4585" s="21">
        <f>IF(shipments[[#This Row],[Boxes]]&gt;0,shipments[[#This Row],[Amount]]/shipments[[#This Row],[Boxes]],"NA")</f>
        <v>7.9855769230769234</v>
      </c>
      <c r="J4585" s="21" t="str">
        <f>IF(shipments[[#This Row],[Order_Status]] = "Delivered","Yes","No")</f>
        <v>No</v>
      </c>
      <c r="K4585" s="21" t="str">
        <f>TEXT(shipments[[#This Row],[Shipdate]],"MMMM")</f>
        <v>June</v>
      </c>
      <c r="L4585" s="21">
        <f>YEAR(shipments[[#This Row],[Shipdate]])</f>
        <v>2023</v>
      </c>
    </row>
    <row r="4586" spans="1:12" x14ac:dyDescent="0.3">
      <c r="A4586" t="s">
        <v>4590</v>
      </c>
      <c r="B4586" t="s">
        <v>7954</v>
      </c>
      <c r="C4586" t="s">
        <v>7933</v>
      </c>
      <c r="D4586" t="s">
        <v>7935</v>
      </c>
      <c r="E4586" s="1">
        <v>45295</v>
      </c>
      <c r="F4586" s="6">
        <v>9364.5</v>
      </c>
      <c r="G4586">
        <v>426</v>
      </c>
      <c r="H4586" t="s">
        <v>3</v>
      </c>
      <c r="I4586">
        <f>IF(shipments[[#This Row],[Boxes]]&gt;0,shipments[[#This Row],[Amount]]/shipments[[#This Row],[Boxes]],"NA")</f>
        <v>21.982394366197184</v>
      </c>
      <c r="J4586" t="str">
        <f>IF(shipments[[#This Row],[Order_Status]] = "Delivered","Yes","No")</f>
        <v>Yes</v>
      </c>
      <c r="K4586" t="str">
        <f>TEXT(shipments[[#This Row],[Shipdate]],"MMMM")</f>
        <v>January</v>
      </c>
      <c r="L4586">
        <f>YEAR(shipments[[#This Row],[Shipdate]])</f>
        <v>2024</v>
      </c>
    </row>
    <row r="4587" spans="1:12" x14ac:dyDescent="0.3">
      <c r="A4587" t="s">
        <v>4591</v>
      </c>
      <c r="B4587" t="s">
        <v>7954</v>
      </c>
      <c r="C4587" t="s">
        <v>7933</v>
      </c>
      <c r="D4587" t="s">
        <v>7939</v>
      </c>
      <c r="E4587" s="1">
        <v>45271</v>
      </c>
      <c r="F4587" s="6">
        <v>10228.5</v>
      </c>
      <c r="G4587">
        <v>488</v>
      </c>
      <c r="H4587" t="s">
        <v>3</v>
      </c>
      <c r="I4587">
        <f>IF(shipments[[#This Row],[Boxes]]&gt;0,shipments[[#This Row],[Amount]]/shipments[[#This Row],[Boxes]],"NA")</f>
        <v>20.960040983606557</v>
      </c>
      <c r="J4587" t="str">
        <f>IF(shipments[[#This Row],[Order_Status]] = "Delivered","Yes","No")</f>
        <v>Yes</v>
      </c>
      <c r="K4587" t="str">
        <f>TEXT(shipments[[#This Row],[Shipdate]],"MMMM")</f>
        <v>December</v>
      </c>
      <c r="L4587">
        <f>YEAR(shipments[[#This Row],[Shipdate]])</f>
        <v>2023</v>
      </c>
    </row>
    <row r="4588" spans="1:12" x14ac:dyDescent="0.3">
      <c r="A4588" s="21" t="s">
        <v>4592</v>
      </c>
      <c r="B4588" s="21" t="s">
        <v>7954</v>
      </c>
      <c r="C4588" s="21" t="s">
        <v>7933</v>
      </c>
      <c r="D4588" s="21" t="s">
        <v>7939</v>
      </c>
      <c r="E4588" s="22">
        <v>45552</v>
      </c>
      <c r="F4588" s="23">
        <v>13158</v>
      </c>
      <c r="G4588" s="21">
        <v>599</v>
      </c>
      <c r="H4588" s="21" t="s">
        <v>16</v>
      </c>
      <c r="I4588" s="21">
        <f>IF(shipments[[#This Row],[Boxes]]&gt;0,shipments[[#This Row],[Amount]]/shipments[[#This Row],[Boxes]],"NA")</f>
        <v>21.966611018363938</v>
      </c>
      <c r="J4588" s="21" t="str">
        <f>IF(shipments[[#This Row],[Order_Status]] = "Delivered","Yes","No")</f>
        <v>No</v>
      </c>
      <c r="K4588" s="21" t="str">
        <f>TEXT(shipments[[#This Row],[Shipdate]],"MMMM")</f>
        <v>September</v>
      </c>
      <c r="L4588" s="21">
        <f>YEAR(shipments[[#This Row],[Shipdate]])</f>
        <v>2024</v>
      </c>
    </row>
    <row r="4589" spans="1:12" x14ac:dyDescent="0.3">
      <c r="A4589" s="21" t="s">
        <v>4593</v>
      </c>
      <c r="B4589" s="21" t="s">
        <v>7954</v>
      </c>
      <c r="C4589" s="21" t="s">
        <v>7933</v>
      </c>
      <c r="D4589" s="21" t="s">
        <v>7939</v>
      </c>
      <c r="E4589" s="22">
        <v>45337</v>
      </c>
      <c r="F4589" s="23">
        <v>12003.75</v>
      </c>
      <c r="G4589" s="21">
        <v>546</v>
      </c>
      <c r="H4589" s="21" t="s">
        <v>25</v>
      </c>
      <c r="I4589" s="21">
        <f>IF(shipments[[#This Row],[Boxes]]&gt;0,shipments[[#This Row],[Amount]]/shipments[[#This Row],[Boxes]],"NA")</f>
        <v>21.984890109890109</v>
      </c>
      <c r="J4589" s="21" t="str">
        <f>IF(shipments[[#This Row],[Order_Status]] = "Delivered","Yes","No")</f>
        <v>No</v>
      </c>
      <c r="K4589" s="21" t="str">
        <f>TEXT(shipments[[#This Row],[Shipdate]],"MMMM")</f>
        <v>February</v>
      </c>
      <c r="L4589" s="21">
        <f>YEAR(shipments[[#This Row],[Shipdate]])</f>
        <v>2024</v>
      </c>
    </row>
    <row r="4590" spans="1:12" x14ac:dyDescent="0.3">
      <c r="A4590" t="s">
        <v>4594</v>
      </c>
      <c r="B4590" t="s">
        <v>7954</v>
      </c>
      <c r="C4590" t="s">
        <v>7933</v>
      </c>
      <c r="D4590" t="s">
        <v>7936</v>
      </c>
      <c r="E4590" s="1">
        <v>45008</v>
      </c>
      <c r="F4590" s="6">
        <v>8592.75</v>
      </c>
      <c r="G4590">
        <v>391</v>
      </c>
      <c r="H4590" t="s">
        <v>3</v>
      </c>
      <c r="I4590">
        <f>IF(shipments[[#This Row],[Boxes]]&gt;0,shipments[[#This Row],[Amount]]/shipments[[#This Row],[Boxes]],"NA")</f>
        <v>21.976342710997443</v>
      </c>
      <c r="J4590" t="str">
        <f>IF(shipments[[#This Row],[Order_Status]] = "Delivered","Yes","No")</f>
        <v>Yes</v>
      </c>
      <c r="K4590" t="str">
        <f>TEXT(shipments[[#This Row],[Shipdate]],"MMMM")</f>
        <v>March</v>
      </c>
      <c r="L4590">
        <f>YEAR(shipments[[#This Row],[Shipdate]])</f>
        <v>2023</v>
      </c>
    </row>
    <row r="4591" spans="1:12" x14ac:dyDescent="0.3">
      <c r="A4591" t="s">
        <v>4595</v>
      </c>
      <c r="B4591" t="s">
        <v>7954</v>
      </c>
      <c r="C4591" t="s">
        <v>7933</v>
      </c>
      <c r="D4591" t="s">
        <v>7935</v>
      </c>
      <c r="E4591" s="1">
        <v>45225</v>
      </c>
      <c r="F4591" s="6">
        <v>3609</v>
      </c>
      <c r="G4591">
        <v>201</v>
      </c>
      <c r="H4591" t="s">
        <v>3</v>
      </c>
      <c r="I4591">
        <f>IF(shipments[[#This Row],[Boxes]]&gt;0,shipments[[#This Row],[Amount]]/shipments[[#This Row],[Boxes]],"NA")</f>
        <v>17.955223880597014</v>
      </c>
      <c r="J4591" t="str">
        <f>IF(shipments[[#This Row],[Order_Status]] = "Delivered","Yes","No")</f>
        <v>Yes</v>
      </c>
      <c r="K4591" t="str">
        <f>TEXT(shipments[[#This Row],[Shipdate]],"MMMM")</f>
        <v>October</v>
      </c>
      <c r="L4591">
        <f>YEAR(shipments[[#This Row],[Shipdate]])</f>
        <v>2023</v>
      </c>
    </row>
    <row r="4592" spans="1:12" x14ac:dyDescent="0.3">
      <c r="A4592" t="s">
        <v>4596</v>
      </c>
      <c r="B4592" t="s">
        <v>7955</v>
      </c>
      <c r="C4592" t="s">
        <v>7912</v>
      </c>
      <c r="D4592" t="s">
        <v>7934</v>
      </c>
      <c r="E4592" s="1">
        <v>45259</v>
      </c>
      <c r="F4592" s="6">
        <v>4263.75</v>
      </c>
      <c r="G4592">
        <v>285</v>
      </c>
      <c r="H4592" t="s">
        <v>3</v>
      </c>
      <c r="I4592">
        <f>IF(shipments[[#This Row],[Boxes]]&gt;0,shipments[[#This Row],[Amount]]/shipments[[#This Row],[Boxes]],"NA")</f>
        <v>14.960526315789474</v>
      </c>
      <c r="J4592" t="str">
        <f>IF(shipments[[#This Row],[Order_Status]] = "Delivered","Yes","No")</f>
        <v>Yes</v>
      </c>
      <c r="K4592" t="str">
        <f>TEXT(shipments[[#This Row],[Shipdate]],"MMMM")</f>
        <v>November</v>
      </c>
      <c r="L4592">
        <f>YEAR(shipments[[#This Row],[Shipdate]])</f>
        <v>2023</v>
      </c>
    </row>
    <row r="4593" spans="1:12" x14ac:dyDescent="0.3">
      <c r="A4593" t="s">
        <v>4597</v>
      </c>
      <c r="B4593" t="s">
        <v>7955</v>
      </c>
      <c r="C4593" t="s">
        <v>7912</v>
      </c>
      <c r="D4593" t="s">
        <v>7936</v>
      </c>
      <c r="E4593" s="1">
        <v>45251</v>
      </c>
      <c r="F4593" s="6">
        <v>3105</v>
      </c>
      <c r="G4593">
        <v>222</v>
      </c>
      <c r="H4593" t="s">
        <v>3</v>
      </c>
      <c r="I4593">
        <f>IF(shipments[[#This Row],[Boxes]]&gt;0,shipments[[#This Row],[Amount]]/shipments[[#This Row],[Boxes]],"NA")</f>
        <v>13.986486486486486</v>
      </c>
      <c r="J4593" t="str">
        <f>IF(shipments[[#This Row],[Order_Status]] = "Delivered","Yes","No")</f>
        <v>Yes</v>
      </c>
      <c r="K4593" t="str">
        <f>TEXT(shipments[[#This Row],[Shipdate]],"MMMM")</f>
        <v>November</v>
      </c>
      <c r="L4593">
        <f>YEAR(shipments[[#This Row],[Shipdate]])</f>
        <v>2023</v>
      </c>
    </row>
    <row r="4594" spans="1:12" x14ac:dyDescent="0.3">
      <c r="A4594" t="s">
        <v>4598</v>
      </c>
      <c r="B4594" t="s">
        <v>7955</v>
      </c>
      <c r="C4594" t="s">
        <v>7913</v>
      </c>
      <c r="D4594" t="s">
        <v>7939</v>
      </c>
      <c r="E4594" s="1">
        <v>45334</v>
      </c>
      <c r="F4594" s="6">
        <v>9677.25</v>
      </c>
      <c r="G4594">
        <v>605</v>
      </c>
      <c r="H4594" t="s">
        <v>3</v>
      </c>
      <c r="I4594">
        <f>IF(shipments[[#This Row],[Boxes]]&gt;0,shipments[[#This Row],[Amount]]/shipments[[#This Row],[Boxes]],"NA")</f>
        <v>15.995454545454546</v>
      </c>
      <c r="J4594" t="str">
        <f>IF(shipments[[#This Row],[Order_Status]] = "Delivered","Yes","No")</f>
        <v>Yes</v>
      </c>
      <c r="K4594" t="str">
        <f>TEXT(shipments[[#This Row],[Shipdate]],"MMMM")</f>
        <v>February</v>
      </c>
      <c r="L4594">
        <f>YEAR(shipments[[#This Row],[Shipdate]])</f>
        <v>2024</v>
      </c>
    </row>
    <row r="4595" spans="1:12" x14ac:dyDescent="0.3">
      <c r="A4595" t="s">
        <v>4599</v>
      </c>
      <c r="B4595" t="s">
        <v>7955</v>
      </c>
      <c r="C4595" t="s">
        <v>7915</v>
      </c>
      <c r="D4595" t="s">
        <v>7935</v>
      </c>
      <c r="E4595" s="1">
        <v>45279</v>
      </c>
      <c r="F4595" s="6">
        <v>270</v>
      </c>
      <c r="G4595">
        <v>39</v>
      </c>
      <c r="H4595" t="s">
        <v>3</v>
      </c>
      <c r="I4595">
        <f>IF(shipments[[#This Row],[Boxes]]&gt;0,shipments[[#This Row],[Amount]]/shipments[[#This Row],[Boxes]],"NA")</f>
        <v>6.9230769230769234</v>
      </c>
      <c r="J4595" t="str">
        <f>IF(shipments[[#This Row],[Order_Status]] = "Delivered","Yes","No")</f>
        <v>Yes</v>
      </c>
      <c r="K4595" t="str">
        <f>TEXT(shipments[[#This Row],[Shipdate]],"MMMM")</f>
        <v>December</v>
      </c>
      <c r="L4595">
        <f>YEAR(shipments[[#This Row],[Shipdate]])</f>
        <v>2023</v>
      </c>
    </row>
    <row r="4596" spans="1:12" x14ac:dyDescent="0.3">
      <c r="A4596" t="s">
        <v>4600</v>
      </c>
      <c r="B4596" t="s">
        <v>7955</v>
      </c>
      <c r="C4596" t="s">
        <v>7915</v>
      </c>
      <c r="D4596" t="s">
        <v>7938</v>
      </c>
      <c r="E4596" s="1">
        <v>45006</v>
      </c>
      <c r="F4596" s="6">
        <v>9015.75</v>
      </c>
      <c r="G4596">
        <v>1288</v>
      </c>
      <c r="H4596" t="s">
        <v>3</v>
      </c>
      <c r="I4596">
        <f>IF(shipments[[#This Row],[Boxes]]&gt;0,shipments[[#This Row],[Amount]]/shipments[[#This Row],[Boxes]],"NA")</f>
        <v>6.9998059006211184</v>
      </c>
      <c r="J4596" t="str">
        <f>IF(shipments[[#This Row],[Order_Status]] = "Delivered","Yes","No")</f>
        <v>Yes</v>
      </c>
      <c r="K4596" t="str">
        <f>TEXT(shipments[[#This Row],[Shipdate]],"MMMM")</f>
        <v>March</v>
      </c>
      <c r="L4596">
        <f>YEAR(shipments[[#This Row],[Shipdate]])</f>
        <v>2023</v>
      </c>
    </row>
    <row r="4597" spans="1:12" x14ac:dyDescent="0.3">
      <c r="A4597" t="s">
        <v>4601</v>
      </c>
      <c r="B4597" t="s">
        <v>7955</v>
      </c>
      <c r="C4597" t="s">
        <v>7915</v>
      </c>
      <c r="D4597" t="s">
        <v>7934</v>
      </c>
      <c r="E4597" s="1">
        <v>45253</v>
      </c>
      <c r="F4597" s="6">
        <v>2099.25</v>
      </c>
      <c r="G4597">
        <v>420</v>
      </c>
      <c r="H4597" t="s">
        <v>3</v>
      </c>
      <c r="I4597">
        <f>IF(shipments[[#This Row],[Boxes]]&gt;0,shipments[[#This Row],[Amount]]/shipments[[#This Row],[Boxes]],"NA")</f>
        <v>4.9982142857142859</v>
      </c>
      <c r="J4597" t="str">
        <f>IF(shipments[[#This Row],[Order_Status]] = "Delivered","Yes","No")</f>
        <v>Yes</v>
      </c>
      <c r="K4597" t="str">
        <f>TEXT(shipments[[#This Row],[Shipdate]],"MMMM")</f>
        <v>November</v>
      </c>
      <c r="L4597">
        <f>YEAR(shipments[[#This Row],[Shipdate]])</f>
        <v>2023</v>
      </c>
    </row>
    <row r="4598" spans="1:12" x14ac:dyDescent="0.3">
      <c r="A4598" s="21" t="s">
        <v>4602</v>
      </c>
      <c r="B4598" s="21" t="s">
        <v>7955</v>
      </c>
      <c r="C4598" s="21" t="s">
        <v>7916</v>
      </c>
      <c r="D4598" s="21" t="s">
        <v>7934</v>
      </c>
      <c r="E4598" s="22">
        <v>44931</v>
      </c>
      <c r="F4598" s="23">
        <v>5037.75</v>
      </c>
      <c r="G4598" s="21">
        <v>560</v>
      </c>
      <c r="H4598" s="21" t="s">
        <v>25</v>
      </c>
      <c r="I4598" s="21">
        <f>IF(shipments[[#This Row],[Boxes]]&gt;0,shipments[[#This Row],[Amount]]/shipments[[#This Row],[Boxes]],"NA")</f>
        <v>8.9959821428571427</v>
      </c>
      <c r="J4598" s="21" t="str">
        <f>IF(shipments[[#This Row],[Order_Status]] = "Delivered","Yes","No")</f>
        <v>No</v>
      </c>
      <c r="K4598" s="21" t="str">
        <f>TEXT(shipments[[#This Row],[Shipdate]],"MMMM")</f>
        <v>January</v>
      </c>
      <c r="L4598" s="21">
        <f>YEAR(shipments[[#This Row],[Shipdate]])</f>
        <v>2023</v>
      </c>
    </row>
    <row r="4599" spans="1:12" x14ac:dyDescent="0.3">
      <c r="A4599" t="s">
        <v>4603</v>
      </c>
      <c r="B4599" t="s">
        <v>7955</v>
      </c>
      <c r="C4599" t="s">
        <v>7916</v>
      </c>
      <c r="D4599" t="s">
        <v>7938</v>
      </c>
      <c r="E4599" s="1">
        <v>44971</v>
      </c>
      <c r="F4599" s="6">
        <v>389.25</v>
      </c>
      <c r="G4599">
        <v>49</v>
      </c>
      <c r="H4599" t="s">
        <v>3</v>
      </c>
      <c r="I4599">
        <f>IF(shipments[[#This Row],[Boxes]]&gt;0,shipments[[#This Row],[Amount]]/shipments[[#This Row],[Boxes]],"NA")</f>
        <v>7.9438775510204085</v>
      </c>
      <c r="J4599" t="str">
        <f>IF(shipments[[#This Row],[Order_Status]] = "Delivered","Yes","No")</f>
        <v>Yes</v>
      </c>
      <c r="K4599" t="str">
        <f>TEXT(shipments[[#This Row],[Shipdate]],"MMMM")</f>
        <v>February</v>
      </c>
      <c r="L4599">
        <f>YEAR(shipments[[#This Row],[Shipdate]])</f>
        <v>2023</v>
      </c>
    </row>
    <row r="4600" spans="1:12" x14ac:dyDescent="0.3">
      <c r="A4600" t="s">
        <v>4604</v>
      </c>
      <c r="B4600" t="s">
        <v>7955</v>
      </c>
      <c r="C4600" t="s">
        <v>7916</v>
      </c>
      <c r="D4600" t="s">
        <v>7937</v>
      </c>
      <c r="E4600" s="1">
        <v>45188</v>
      </c>
      <c r="F4600" s="6">
        <v>3370.5</v>
      </c>
      <c r="G4600">
        <v>375</v>
      </c>
      <c r="H4600" t="s">
        <v>3</v>
      </c>
      <c r="I4600">
        <f>IF(shipments[[#This Row],[Boxes]]&gt;0,shipments[[#This Row],[Amount]]/shipments[[#This Row],[Boxes]],"NA")</f>
        <v>8.9879999999999995</v>
      </c>
      <c r="J4600" t="str">
        <f>IF(shipments[[#This Row],[Order_Status]] = "Delivered","Yes","No")</f>
        <v>Yes</v>
      </c>
      <c r="K4600" t="str">
        <f>TEXT(shipments[[#This Row],[Shipdate]],"MMMM")</f>
        <v>September</v>
      </c>
      <c r="L4600">
        <f>YEAR(shipments[[#This Row],[Shipdate]])</f>
        <v>2023</v>
      </c>
    </row>
    <row r="4601" spans="1:12" x14ac:dyDescent="0.3">
      <c r="A4601" t="s">
        <v>4605</v>
      </c>
      <c r="B4601" t="s">
        <v>7955</v>
      </c>
      <c r="C4601" t="s">
        <v>7916</v>
      </c>
      <c r="D4601" t="s">
        <v>7934</v>
      </c>
      <c r="E4601" s="1">
        <v>45287</v>
      </c>
      <c r="F4601" s="6">
        <v>4873.5</v>
      </c>
      <c r="G4601">
        <v>697</v>
      </c>
      <c r="H4601" t="s">
        <v>3</v>
      </c>
      <c r="I4601">
        <f>IF(shipments[[#This Row],[Boxes]]&gt;0,shipments[[#This Row],[Amount]]/shipments[[#This Row],[Boxes]],"NA")</f>
        <v>6.9921090387374463</v>
      </c>
      <c r="J4601" t="str">
        <f>IF(shipments[[#This Row],[Order_Status]] = "Delivered","Yes","No")</f>
        <v>Yes</v>
      </c>
      <c r="K4601" t="str">
        <f>TEXT(shipments[[#This Row],[Shipdate]],"MMMM")</f>
        <v>December</v>
      </c>
      <c r="L4601">
        <f>YEAR(shipments[[#This Row],[Shipdate]])</f>
        <v>2023</v>
      </c>
    </row>
    <row r="4602" spans="1:12" x14ac:dyDescent="0.3">
      <c r="A4602" t="s">
        <v>4606</v>
      </c>
      <c r="B4602" t="s">
        <v>7955</v>
      </c>
      <c r="C4602" t="s">
        <v>7917</v>
      </c>
      <c r="D4602" t="s">
        <v>7934</v>
      </c>
      <c r="E4602" s="1">
        <v>45238</v>
      </c>
      <c r="F4602" s="6">
        <v>8300.25</v>
      </c>
      <c r="G4602">
        <v>308</v>
      </c>
      <c r="H4602" t="s">
        <v>3</v>
      </c>
      <c r="I4602">
        <f>IF(shipments[[#This Row],[Boxes]]&gt;0,shipments[[#This Row],[Amount]]/shipments[[#This Row],[Boxes]],"NA")</f>
        <v>26.948863636363637</v>
      </c>
      <c r="J4602" t="str">
        <f>IF(shipments[[#This Row],[Order_Status]] = "Delivered","Yes","No")</f>
        <v>Yes</v>
      </c>
      <c r="K4602" t="str">
        <f>TEXT(shipments[[#This Row],[Shipdate]],"MMMM")</f>
        <v>November</v>
      </c>
      <c r="L4602">
        <f>YEAR(shipments[[#This Row],[Shipdate]])</f>
        <v>2023</v>
      </c>
    </row>
    <row r="4603" spans="1:12" x14ac:dyDescent="0.3">
      <c r="A4603" t="s">
        <v>4607</v>
      </c>
      <c r="B4603" t="s">
        <v>7955</v>
      </c>
      <c r="C4603" t="s">
        <v>7918</v>
      </c>
      <c r="D4603" t="s">
        <v>7938</v>
      </c>
      <c r="E4603" s="1">
        <v>45278</v>
      </c>
      <c r="F4603" s="6">
        <v>5413.5</v>
      </c>
      <c r="G4603">
        <v>209</v>
      </c>
      <c r="H4603" t="s">
        <v>3</v>
      </c>
      <c r="I4603">
        <f>IF(shipments[[#This Row],[Boxes]]&gt;0,shipments[[#This Row],[Amount]]/shipments[[#This Row],[Boxes]],"NA")</f>
        <v>25.901913875598087</v>
      </c>
      <c r="J4603" t="str">
        <f>IF(shipments[[#This Row],[Order_Status]] = "Delivered","Yes","No")</f>
        <v>Yes</v>
      </c>
      <c r="K4603" t="str">
        <f>TEXT(shipments[[#This Row],[Shipdate]],"MMMM")</f>
        <v>December</v>
      </c>
      <c r="L4603">
        <f>YEAR(shipments[[#This Row],[Shipdate]])</f>
        <v>2023</v>
      </c>
    </row>
    <row r="4604" spans="1:12" x14ac:dyDescent="0.3">
      <c r="A4604" t="s">
        <v>4608</v>
      </c>
      <c r="B4604" t="s">
        <v>7955</v>
      </c>
      <c r="C4604" t="s">
        <v>7918</v>
      </c>
      <c r="D4604" t="s">
        <v>7934</v>
      </c>
      <c r="E4604" s="1">
        <v>45442</v>
      </c>
      <c r="F4604" s="6">
        <v>5301</v>
      </c>
      <c r="G4604">
        <v>190</v>
      </c>
      <c r="H4604" t="s">
        <v>3</v>
      </c>
      <c r="I4604">
        <f>IF(shipments[[#This Row],[Boxes]]&gt;0,shipments[[#This Row],[Amount]]/shipments[[#This Row],[Boxes]],"NA")</f>
        <v>27.9</v>
      </c>
      <c r="J4604" t="str">
        <f>IF(shipments[[#This Row],[Order_Status]] = "Delivered","Yes","No")</f>
        <v>Yes</v>
      </c>
      <c r="K4604" t="str">
        <f>TEXT(shipments[[#This Row],[Shipdate]],"MMMM")</f>
        <v>May</v>
      </c>
      <c r="L4604">
        <f>YEAR(shipments[[#This Row],[Shipdate]])</f>
        <v>2024</v>
      </c>
    </row>
    <row r="4605" spans="1:12" x14ac:dyDescent="0.3">
      <c r="A4605" t="s">
        <v>4609</v>
      </c>
      <c r="B4605" t="s">
        <v>7955</v>
      </c>
      <c r="C4605" t="s">
        <v>7918</v>
      </c>
      <c r="D4605" t="s">
        <v>7934</v>
      </c>
      <c r="E4605" s="1">
        <v>45334</v>
      </c>
      <c r="F4605" s="6">
        <v>5370.75</v>
      </c>
      <c r="G4605">
        <v>224</v>
      </c>
      <c r="H4605" t="s">
        <v>3</v>
      </c>
      <c r="I4605">
        <f>IF(shipments[[#This Row],[Boxes]]&gt;0,shipments[[#This Row],[Amount]]/shipments[[#This Row],[Boxes]],"NA")</f>
        <v>23.9765625</v>
      </c>
      <c r="J4605" t="str">
        <f>IF(shipments[[#This Row],[Order_Status]] = "Delivered","Yes","No")</f>
        <v>Yes</v>
      </c>
      <c r="K4605" t="str">
        <f>TEXT(shipments[[#This Row],[Shipdate]],"MMMM")</f>
        <v>February</v>
      </c>
      <c r="L4605">
        <f>YEAR(shipments[[#This Row],[Shipdate]])</f>
        <v>2024</v>
      </c>
    </row>
    <row r="4606" spans="1:12" x14ac:dyDescent="0.3">
      <c r="A4606" t="s">
        <v>4610</v>
      </c>
      <c r="B4606" t="s">
        <v>7955</v>
      </c>
      <c r="C4606" t="s">
        <v>7918</v>
      </c>
      <c r="D4606" t="s">
        <v>7938</v>
      </c>
      <c r="E4606" s="1">
        <v>45330</v>
      </c>
      <c r="F4606" s="6">
        <v>5980.5</v>
      </c>
      <c r="G4606">
        <v>222</v>
      </c>
      <c r="H4606" t="s">
        <v>3</v>
      </c>
      <c r="I4606">
        <f>IF(shipments[[#This Row],[Boxes]]&gt;0,shipments[[#This Row],[Amount]]/shipments[[#This Row],[Boxes]],"NA")</f>
        <v>26.939189189189189</v>
      </c>
      <c r="J4606" t="str">
        <f>IF(shipments[[#This Row],[Order_Status]] = "Delivered","Yes","No")</f>
        <v>Yes</v>
      </c>
      <c r="K4606" t="str">
        <f>TEXT(shipments[[#This Row],[Shipdate]],"MMMM")</f>
        <v>February</v>
      </c>
      <c r="L4606">
        <f>YEAR(shipments[[#This Row],[Shipdate]])</f>
        <v>2024</v>
      </c>
    </row>
    <row r="4607" spans="1:12" x14ac:dyDescent="0.3">
      <c r="A4607" t="s">
        <v>4611</v>
      </c>
      <c r="B4607" t="s">
        <v>7955</v>
      </c>
      <c r="C4607" t="s">
        <v>7918</v>
      </c>
      <c r="D4607" t="s">
        <v>7936</v>
      </c>
      <c r="E4607" s="1">
        <v>45086</v>
      </c>
      <c r="F4607" s="6">
        <v>5598</v>
      </c>
      <c r="G4607">
        <v>216</v>
      </c>
      <c r="H4607" t="s">
        <v>3</v>
      </c>
      <c r="I4607">
        <f>IF(shipments[[#This Row],[Boxes]]&gt;0,shipments[[#This Row],[Amount]]/shipments[[#This Row],[Boxes]],"NA")</f>
        <v>25.916666666666668</v>
      </c>
      <c r="J4607" t="str">
        <f>IF(shipments[[#This Row],[Order_Status]] = "Delivered","Yes","No")</f>
        <v>Yes</v>
      </c>
      <c r="K4607" t="str">
        <f>TEXT(shipments[[#This Row],[Shipdate]],"MMMM")</f>
        <v>June</v>
      </c>
      <c r="L4607">
        <f>YEAR(shipments[[#This Row],[Shipdate]])</f>
        <v>2023</v>
      </c>
    </row>
    <row r="4608" spans="1:12" x14ac:dyDescent="0.3">
      <c r="A4608" t="s">
        <v>4612</v>
      </c>
      <c r="B4608" t="s">
        <v>7955</v>
      </c>
      <c r="C4608" t="s">
        <v>7919</v>
      </c>
      <c r="D4608" t="s">
        <v>7935</v>
      </c>
      <c r="E4608" s="1">
        <v>45296</v>
      </c>
      <c r="F4608" s="6">
        <v>17277.75</v>
      </c>
      <c r="G4608">
        <v>786</v>
      </c>
      <c r="H4608" t="s">
        <v>3</v>
      </c>
      <c r="I4608">
        <f>IF(shipments[[#This Row],[Boxes]]&gt;0,shipments[[#This Row],[Amount]]/shipments[[#This Row],[Boxes]],"NA")</f>
        <v>21.981870229007633</v>
      </c>
      <c r="J4608" t="str">
        <f>IF(shipments[[#This Row],[Order_Status]] = "Delivered","Yes","No")</f>
        <v>Yes</v>
      </c>
      <c r="K4608" t="str">
        <f>TEXT(shipments[[#This Row],[Shipdate]],"MMMM")</f>
        <v>January</v>
      </c>
      <c r="L4608">
        <f>YEAR(shipments[[#This Row],[Shipdate]])</f>
        <v>2024</v>
      </c>
    </row>
    <row r="4609" spans="1:12" x14ac:dyDescent="0.3">
      <c r="A4609" t="s">
        <v>4613</v>
      </c>
      <c r="B4609" t="s">
        <v>7955</v>
      </c>
      <c r="C4609" t="s">
        <v>7919</v>
      </c>
      <c r="D4609" t="s">
        <v>7939</v>
      </c>
      <c r="E4609" s="1">
        <v>45329</v>
      </c>
      <c r="F4609" s="6">
        <v>1500.75</v>
      </c>
      <c r="G4609">
        <v>79</v>
      </c>
      <c r="H4609" t="s">
        <v>3</v>
      </c>
      <c r="I4609">
        <f>IF(shipments[[#This Row],[Boxes]]&gt;0,shipments[[#This Row],[Amount]]/shipments[[#This Row],[Boxes]],"NA")</f>
        <v>18.996835443037973</v>
      </c>
      <c r="J4609" t="str">
        <f>IF(shipments[[#This Row],[Order_Status]] = "Delivered","Yes","No")</f>
        <v>Yes</v>
      </c>
      <c r="K4609" t="str">
        <f>TEXT(shipments[[#This Row],[Shipdate]],"MMMM")</f>
        <v>February</v>
      </c>
      <c r="L4609">
        <f>YEAR(shipments[[#This Row],[Shipdate]])</f>
        <v>2024</v>
      </c>
    </row>
    <row r="4610" spans="1:12" x14ac:dyDescent="0.3">
      <c r="A4610" t="s">
        <v>4614</v>
      </c>
      <c r="B4610" t="s">
        <v>7955</v>
      </c>
      <c r="C4610" t="s">
        <v>7919</v>
      </c>
      <c r="D4610" t="s">
        <v>7936</v>
      </c>
      <c r="E4610" s="1">
        <v>45280</v>
      </c>
      <c r="F4610" s="6">
        <v>10311.75</v>
      </c>
      <c r="G4610">
        <v>543</v>
      </c>
      <c r="H4610" t="s">
        <v>3</v>
      </c>
      <c r="I4610">
        <f>IF(shipments[[#This Row],[Boxes]]&gt;0,shipments[[#This Row],[Amount]]/shipments[[#This Row],[Boxes]],"NA")</f>
        <v>18.990331491712706</v>
      </c>
      <c r="J4610" t="str">
        <f>IF(shipments[[#This Row],[Order_Status]] = "Delivered","Yes","No")</f>
        <v>Yes</v>
      </c>
      <c r="K4610" t="str">
        <f>TEXT(shipments[[#This Row],[Shipdate]],"MMMM")</f>
        <v>December</v>
      </c>
      <c r="L4610">
        <f>YEAR(shipments[[#This Row],[Shipdate]])</f>
        <v>2023</v>
      </c>
    </row>
    <row r="4611" spans="1:12" x14ac:dyDescent="0.3">
      <c r="A4611" t="s">
        <v>4615</v>
      </c>
      <c r="B4611" t="s">
        <v>7955</v>
      </c>
      <c r="C4611" t="s">
        <v>7919</v>
      </c>
      <c r="D4611" t="s">
        <v>7934</v>
      </c>
      <c r="E4611" s="1">
        <v>45285</v>
      </c>
      <c r="F4611" s="6">
        <v>5161.5</v>
      </c>
      <c r="G4611">
        <v>246</v>
      </c>
      <c r="H4611" t="s">
        <v>3</v>
      </c>
      <c r="I4611">
        <f>IF(shipments[[#This Row],[Boxes]]&gt;0,shipments[[#This Row],[Amount]]/shipments[[#This Row],[Boxes]],"NA")</f>
        <v>20.98170731707317</v>
      </c>
      <c r="J4611" t="str">
        <f>IF(shipments[[#This Row],[Order_Status]] = "Delivered","Yes","No")</f>
        <v>Yes</v>
      </c>
      <c r="K4611" t="str">
        <f>TEXT(shipments[[#This Row],[Shipdate]],"MMMM")</f>
        <v>December</v>
      </c>
      <c r="L4611">
        <f>YEAR(shipments[[#This Row],[Shipdate]])</f>
        <v>2023</v>
      </c>
    </row>
    <row r="4612" spans="1:12" x14ac:dyDescent="0.3">
      <c r="A4612" t="s">
        <v>4616</v>
      </c>
      <c r="B4612" t="s">
        <v>7955</v>
      </c>
      <c r="C4612" t="s">
        <v>7921</v>
      </c>
      <c r="D4612" t="s">
        <v>7936</v>
      </c>
      <c r="E4612" s="1">
        <v>45253</v>
      </c>
      <c r="F4612" s="6">
        <v>5625</v>
      </c>
      <c r="G4612">
        <v>469</v>
      </c>
      <c r="H4612" t="s">
        <v>3</v>
      </c>
      <c r="I4612">
        <f>IF(shipments[[#This Row],[Boxes]]&gt;0,shipments[[#This Row],[Amount]]/shipments[[#This Row],[Boxes]],"NA")</f>
        <v>11.99360341151386</v>
      </c>
      <c r="J4612" t="str">
        <f>IF(shipments[[#This Row],[Order_Status]] = "Delivered","Yes","No")</f>
        <v>Yes</v>
      </c>
      <c r="K4612" t="str">
        <f>TEXT(shipments[[#This Row],[Shipdate]],"MMMM")</f>
        <v>November</v>
      </c>
      <c r="L4612">
        <f>YEAR(shipments[[#This Row],[Shipdate]])</f>
        <v>2023</v>
      </c>
    </row>
    <row r="4613" spans="1:12" x14ac:dyDescent="0.3">
      <c r="A4613" t="s">
        <v>4617</v>
      </c>
      <c r="B4613" t="s">
        <v>7955</v>
      </c>
      <c r="C4613" t="s">
        <v>7921</v>
      </c>
      <c r="D4613" t="s">
        <v>7935</v>
      </c>
      <c r="E4613" s="1">
        <v>44944</v>
      </c>
      <c r="F4613" s="6">
        <v>4308.75</v>
      </c>
      <c r="G4613">
        <v>332</v>
      </c>
      <c r="H4613" t="s">
        <v>3</v>
      </c>
      <c r="I4613">
        <f>IF(shipments[[#This Row],[Boxes]]&gt;0,shipments[[#This Row],[Amount]]/shipments[[#This Row],[Boxes]],"NA")</f>
        <v>12.97816265060241</v>
      </c>
      <c r="J4613" t="str">
        <f>IF(shipments[[#This Row],[Order_Status]] = "Delivered","Yes","No")</f>
        <v>Yes</v>
      </c>
      <c r="K4613" t="str">
        <f>TEXT(shipments[[#This Row],[Shipdate]],"MMMM")</f>
        <v>January</v>
      </c>
      <c r="L4613">
        <f>YEAR(shipments[[#This Row],[Shipdate]])</f>
        <v>2023</v>
      </c>
    </row>
    <row r="4614" spans="1:12" x14ac:dyDescent="0.3">
      <c r="A4614" t="s">
        <v>4618</v>
      </c>
      <c r="B4614" t="s">
        <v>7955</v>
      </c>
      <c r="C4614" t="s">
        <v>7921</v>
      </c>
      <c r="D4614" t="s">
        <v>7935</v>
      </c>
      <c r="E4614" s="1">
        <v>45471</v>
      </c>
      <c r="F4614" s="6">
        <v>13059</v>
      </c>
      <c r="G4614">
        <v>1005</v>
      </c>
      <c r="H4614" t="s">
        <v>3</v>
      </c>
      <c r="I4614">
        <f>IF(shipments[[#This Row],[Boxes]]&gt;0,shipments[[#This Row],[Amount]]/shipments[[#This Row],[Boxes]],"NA")</f>
        <v>12.994029850746269</v>
      </c>
      <c r="J4614" t="str">
        <f>IF(shipments[[#This Row],[Order_Status]] = "Delivered","Yes","No")</f>
        <v>Yes</v>
      </c>
      <c r="K4614" t="str">
        <f>TEXT(shipments[[#This Row],[Shipdate]],"MMMM")</f>
        <v>June</v>
      </c>
      <c r="L4614">
        <f>YEAR(shipments[[#This Row],[Shipdate]])</f>
        <v>2024</v>
      </c>
    </row>
    <row r="4615" spans="1:12" x14ac:dyDescent="0.3">
      <c r="A4615" t="s">
        <v>4619</v>
      </c>
      <c r="B4615" t="s">
        <v>7955</v>
      </c>
      <c r="C4615" t="s">
        <v>7921</v>
      </c>
      <c r="D4615" t="s">
        <v>7938</v>
      </c>
      <c r="E4615" s="1">
        <v>45302</v>
      </c>
      <c r="F4615" s="6">
        <v>7233.75</v>
      </c>
      <c r="G4615">
        <v>483</v>
      </c>
      <c r="H4615" t="s">
        <v>3</v>
      </c>
      <c r="I4615">
        <f>IF(shipments[[#This Row],[Boxes]]&gt;0,shipments[[#This Row],[Amount]]/shipments[[#This Row],[Boxes]],"NA")</f>
        <v>14.976708074534162</v>
      </c>
      <c r="J4615" t="str">
        <f>IF(shipments[[#This Row],[Order_Status]] = "Delivered","Yes","No")</f>
        <v>Yes</v>
      </c>
      <c r="K4615" t="str">
        <f>TEXT(shipments[[#This Row],[Shipdate]],"MMMM")</f>
        <v>January</v>
      </c>
      <c r="L4615">
        <f>YEAR(shipments[[#This Row],[Shipdate]])</f>
        <v>2024</v>
      </c>
    </row>
    <row r="4616" spans="1:12" x14ac:dyDescent="0.3">
      <c r="A4616" t="s">
        <v>4620</v>
      </c>
      <c r="B4616" t="s">
        <v>7955</v>
      </c>
      <c r="C4616" t="s">
        <v>7921</v>
      </c>
      <c r="D4616" t="s">
        <v>7937</v>
      </c>
      <c r="E4616" s="1">
        <v>45334</v>
      </c>
      <c r="F4616" s="6">
        <v>6579</v>
      </c>
      <c r="G4616">
        <v>412</v>
      </c>
      <c r="H4616" t="s">
        <v>3</v>
      </c>
      <c r="I4616">
        <f>IF(shipments[[#This Row],[Boxes]]&gt;0,shipments[[#This Row],[Amount]]/shipments[[#This Row],[Boxes]],"NA")</f>
        <v>15.968446601941748</v>
      </c>
      <c r="J4616" t="str">
        <f>IF(shipments[[#This Row],[Order_Status]] = "Delivered","Yes","No")</f>
        <v>Yes</v>
      </c>
      <c r="K4616" t="str">
        <f>TEXT(shipments[[#This Row],[Shipdate]],"MMMM")</f>
        <v>February</v>
      </c>
      <c r="L4616">
        <f>YEAR(shipments[[#This Row],[Shipdate]])</f>
        <v>2024</v>
      </c>
    </row>
    <row r="4617" spans="1:12" x14ac:dyDescent="0.3">
      <c r="A4617" t="s">
        <v>4621</v>
      </c>
      <c r="B4617" t="s">
        <v>7955</v>
      </c>
      <c r="C4617" t="s">
        <v>7922</v>
      </c>
      <c r="D4617" t="s">
        <v>7935</v>
      </c>
      <c r="E4617" s="1">
        <v>45159</v>
      </c>
      <c r="F4617" s="6">
        <v>4450.5</v>
      </c>
      <c r="G4617">
        <v>212</v>
      </c>
      <c r="H4617" t="s">
        <v>3</v>
      </c>
      <c r="I4617">
        <f>IF(shipments[[#This Row],[Boxes]]&gt;0,shipments[[#This Row],[Amount]]/shipments[[#This Row],[Boxes]],"NA")</f>
        <v>20.992924528301888</v>
      </c>
      <c r="J4617" t="str">
        <f>IF(shipments[[#This Row],[Order_Status]] = "Delivered","Yes","No")</f>
        <v>Yes</v>
      </c>
      <c r="K4617" t="str">
        <f>TEXT(shipments[[#This Row],[Shipdate]],"MMMM")</f>
        <v>August</v>
      </c>
      <c r="L4617">
        <f>YEAR(shipments[[#This Row],[Shipdate]])</f>
        <v>2023</v>
      </c>
    </row>
    <row r="4618" spans="1:12" x14ac:dyDescent="0.3">
      <c r="A4618" s="21" t="s">
        <v>4622</v>
      </c>
      <c r="B4618" s="21" t="s">
        <v>7955</v>
      </c>
      <c r="C4618" s="21" t="s">
        <v>7923</v>
      </c>
      <c r="D4618" s="21" t="s">
        <v>7939</v>
      </c>
      <c r="E4618" s="22">
        <v>45548</v>
      </c>
      <c r="F4618" s="23">
        <v>9326.25</v>
      </c>
      <c r="G4618" s="21">
        <v>622</v>
      </c>
      <c r="H4618" s="21" t="s">
        <v>16</v>
      </c>
      <c r="I4618" s="21">
        <f>IF(shipments[[#This Row],[Boxes]]&gt;0,shipments[[#This Row],[Amount]]/shipments[[#This Row],[Boxes]],"NA")</f>
        <v>14.993971061093248</v>
      </c>
      <c r="J4618" s="21" t="str">
        <f>IF(shipments[[#This Row],[Order_Status]] = "Delivered","Yes","No")</f>
        <v>No</v>
      </c>
      <c r="K4618" s="21" t="str">
        <f>TEXT(shipments[[#This Row],[Shipdate]],"MMMM")</f>
        <v>September</v>
      </c>
      <c r="L4618" s="21">
        <f>YEAR(shipments[[#This Row],[Shipdate]])</f>
        <v>2024</v>
      </c>
    </row>
    <row r="4619" spans="1:12" x14ac:dyDescent="0.3">
      <c r="A4619" t="s">
        <v>4623</v>
      </c>
      <c r="B4619" t="s">
        <v>7955</v>
      </c>
      <c r="C4619" t="s">
        <v>7923</v>
      </c>
      <c r="D4619" t="s">
        <v>7935</v>
      </c>
      <c r="E4619" s="1">
        <v>45272</v>
      </c>
      <c r="F4619" s="6">
        <v>7146</v>
      </c>
      <c r="G4619">
        <v>550</v>
      </c>
      <c r="H4619" t="s">
        <v>3</v>
      </c>
      <c r="I4619">
        <f>IF(shipments[[#This Row],[Boxes]]&gt;0,shipments[[#This Row],[Amount]]/shipments[[#This Row],[Boxes]],"NA")</f>
        <v>12.992727272727272</v>
      </c>
      <c r="J4619" t="str">
        <f>IF(shipments[[#This Row],[Order_Status]] = "Delivered","Yes","No")</f>
        <v>Yes</v>
      </c>
      <c r="K4619" t="str">
        <f>TEXT(shipments[[#This Row],[Shipdate]],"MMMM")</f>
        <v>December</v>
      </c>
      <c r="L4619">
        <f>YEAR(shipments[[#This Row],[Shipdate]])</f>
        <v>2023</v>
      </c>
    </row>
    <row r="4620" spans="1:12" x14ac:dyDescent="0.3">
      <c r="A4620" t="s">
        <v>4624</v>
      </c>
      <c r="B4620" t="s">
        <v>7955</v>
      </c>
      <c r="C4620" t="s">
        <v>7923</v>
      </c>
      <c r="D4620" t="s">
        <v>7939</v>
      </c>
      <c r="E4620" s="1">
        <v>45406</v>
      </c>
      <c r="F4620" s="6">
        <v>9713.25</v>
      </c>
      <c r="G4620">
        <v>572</v>
      </c>
      <c r="H4620" t="s">
        <v>3</v>
      </c>
      <c r="I4620">
        <f>IF(shipments[[#This Row],[Boxes]]&gt;0,shipments[[#This Row],[Amount]]/shipments[[#This Row],[Boxes]],"NA")</f>
        <v>16.981206293706293</v>
      </c>
      <c r="J4620" t="str">
        <f>IF(shipments[[#This Row],[Order_Status]] = "Delivered","Yes","No")</f>
        <v>Yes</v>
      </c>
      <c r="K4620" t="str">
        <f>TEXT(shipments[[#This Row],[Shipdate]],"MMMM")</f>
        <v>April</v>
      </c>
      <c r="L4620">
        <f>YEAR(shipments[[#This Row],[Shipdate]])</f>
        <v>2024</v>
      </c>
    </row>
    <row r="4621" spans="1:12" x14ac:dyDescent="0.3">
      <c r="A4621" t="s">
        <v>4625</v>
      </c>
      <c r="B4621" t="s">
        <v>7955</v>
      </c>
      <c r="C4621" t="s">
        <v>7924</v>
      </c>
      <c r="D4621" t="s">
        <v>7936</v>
      </c>
      <c r="E4621" s="1">
        <v>45037</v>
      </c>
      <c r="F4621" s="6">
        <v>2124</v>
      </c>
      <c r="G4621">
        <v>236</v>
      </c>
      <c r="H4621" t="s">
        <v>3</v>
      </c>
      <c r="I4621">
        <f>IF(shipments[[#This Row],[Boxes]]&gt;0,shipments[[#This Row],[Amount]]/shipments[[#This Row],[Boxes]],"NA")</f>
        <v>9</v>
      </c>
      <c r="J4621" t="str">
        <f>IF(shipments[[#This Row],[Order_Status]] = "Delivered","Yes","No")</f>
        <v>Yes</v>
      </c>
      <c r="K4621" t="str">
        <f>TEXT(shipments[[#This Row],[Shipdate]],"MMMM")</f>
        <v>April</v>
      </c>
      <c r="L4621">
        <f>YEAR(shipments[[#This Row],[Shipdate]])</f>
        <v>2023</v>
      </c>
    </row>
    <row r="4622" spans="1:12" x14ac:dyDescent="0.3">
      <c r="A4622" t="s">
        <v>4626</v>
      </c>
      <c r="B4622" t="s">
        <v>7955</v>
      </c>
      <c r="C4622" t="s">
        <v>7924</v>
      </c>
      <c r="D4622" t="s">
        <v>7939</v>
      </c>
      <c r="E4622" s="1">
        <v>45083</v>
      </c>
      <c r="F4622" s="6">
        <v>2144.25</v>
      </c>
      <c r="G4622">
        <v>307</v>
      </c>
      <c r="H4622" t="s">
        <v>3</v>
      </c>
      <c r="I4622">
        <f>IF(shipments[[#This Row],[Boxes]]&gt;0,shipments[[#This Row],[Amount]]/shipments[[#This Row],[Boxes]],"NA")</f>
        <v>6.984527687296417</v>
      </c>
      <c r="J4622" t="str">
        <f>IF(shipments[[#This Row],[Order_Status]] = "Delivered","Yes","No")</f>
        <v>Yes</v>
      </c>
      <c r="K4622" t="str">
        <f>TEXT(shipments[[#This Row],[Shipdate]],"MMMM")</f>
        <v>June</v>
      </c>
      <c r="L4622">
        <f>YEAR(shipments[[#This Row],[Shipdate]])</f>
        <v>2023</v>
      </c>
    </row>
    <row r="4623" spans="1:12" x14ac:dyDescent="0.3">
      <c r="A4623" s="21" t="s">
        <v>4627</v>
      </c>
      <c r="B4623" s="21" t="s">
        <v>7955</v>
      </c>
      <c r="C4623" s="21" t="s">
        <v>7924</v>
      </c>
      <c r="D4623" s="21" t="s">
        <v>7939</v>
      </c>
      <c r="E4623" s="22">
        <v>45518</v>
      </c>
      <c r="F4623" s="23">
        <v>16825.5</v>
      </c>
      <c r="G4623" s="21">
        <v>2805</v>
      </c>
      <c r="H4623" s="21" t="s">
        <v>25</v>
      </c>
      <c r="I4623" s="21">
        <f>IF(shipments[[#This Row],[Boxes]]&gt;0,shipments[[#This Row],[Amount]]/shipments[[#This Row],[Boxes]],"NA")</f>
        <v>5.9983957219251334</v>
      </c>
      <c r="J4623" s="21" t="str">
        <f>IF(shipments[[#This Row],[Order_Status]] = "Delivered","Yes","No")</f>
        <v>No</v>
      </c>
      <c r="K4623" s="21" t="str">
        <f>TEXT(shipments[[#This Row],[Shipdate]],"MMMM")</f>
        <v>August</v>
      </c>
      <c r="L4623" s="21">
        <f>YEAR(shipments[[#This Row],[Shipdate]])</f>
        <v>2024</v>
      </c>
    </row>
    <row r="4624" spans="1:12" x14ac:dyDescent="0.3">
      <c r="A4624" t="s">
        <v>4628</v>
      </c>
      <c r="B4624" t="s">
        <v>7955</v>
      </c>
      <c r="C4624" t="s">
        <v>7924</v>
      </c>
      <c r="D4624" t="s">
        <v>7934</v>
      </c>
      <c r="E4624" s="1">
        <v>45097</v>
      </c>
      <c r="F4624" s="6">
        <v>2733.75</v>
      </c>
      <c r="G4624">
        <v>456</v>
      </c>
      <c r="H4624" t="s">
        <v>3</v>
      </c>
      <c r="I4624">
        <f>IF(shipments[[#This Row],[Boxes]]&gt;0,shipments[[#This Row],[Amount]]/shipments[[#This Row],[Boxes]],"NA")</f>
        <v>5.9950657894736841</v>
      </c>
      <c r="J4624" t="str">
        <f>IF(shipments[[#This Row],[Order_Status]] = "Delivered","Yes","No")</f>
        <v>Yes</v>
      </c>
      <c r="K4624" t="str">
        <f>TEXT(shipments[[#This Row],[Shipdate]],"MMMM")</f>
        <v>June</v>
      </c>
      <c r="L4624">
        <f>YEAR(shipments[[#This Row],[Shipdate]])</f>
        <v>2023</v>
      </c>
    </row>
    <row r="4625" spans="1:12" x14ac:dyDescent="0.3">
      <c r="A4625" t="s">
        <v>4629</v>
      </c>
      <c r="B4625" t="s">
        <v>7955</v>
      </c>
      <c r="C4625" t="s">
        <v>7924</v>
      </c>
      <c r="D4625" t="s">
        <v>7935</v>
      </c>
      <c r="E4625" s="1">
        <v>45006</v>
      </c>
      <c r="F4625" s="6">
        <v>5114.25</v>
      </c>
      <c r="G4625">
        <v>853</v>
      </c>
      <c r="H4625" t="s">
        <v>3</v>
      </c>
      <c r="I4625">
        <f>IF(shipments[[#This Row],[Boxes]]&gt;0,shipments[[#This Row],[Amount]]/shipments[[#This Row],[Boxes]],"NA")</f>
        <v>5.9956037514654161</v>
      </c>
      <c r="J4625" t="str">
        <f>IF(shipments[[#This Row],[Order_Status]] = "Delivered","Yes","No")</f>
        <v>Yes</v>
      </c>
      <c r="K4625" t="str">
        <f>TEXT(shipments[[#This Row],[Shipdate]],"MMMM")</f>
        <v>March</v>
      </c>
      <c r="L4625">
        <f>YEAR(shipments[[#This Row],[Shipdate]])</f>
        <v>2023</v>
      </c>
    </row>
    <row r="4626" spans="1:12" x14ac:dyDescent="0.3">
      <c r="A4626" t="s">
        <v>4630</v>
      </c>
      <c r="B4626" t="s">
        <v>7955</v>
      </c>
      <c r="C4626" t="s">
        <v>7925</v>
      </c>
      <c r="D4626" t="s">
        <v>7938</v>
      </c>
      <c r="E4626" s="1">
        <v>45156</v>
      </c>
      <c r="F4626" s="6">
        <v>6754.5</v>
      </c>
      <c r="G4626">
        <v>451</v>
      </c>
      <c r="H4626" t="s">
        <v>3</v>
      </c>
      <c r="I4626">
        <f>IF(shipments[[#This Row],[Boxes]]&gt;0,shipments[[#This Row],[Amount]]/shipments[[#This Row],[Boxes]],"NA")</f>
        <v>14.976718403547672</v>
      </c>
      <c r="J4626" t="str">
        <f>IF(shipments[[#This Row],[Order_Status]] = "Delivered","Yes","No")</f>
        <v>Yes</v>
      </c>
      <c r="K4626" t="str">
        <f>TEXT(shipments[[#This Row],[Shipdate]],"MMMM")</f>
        <v>August</v>
      </c>
      <c r="L4626">
        <f>YEAR(shipments[[#This Row],[Shipdate]])</f>
        <v>2023</v>
      </c>
    </row>
    <row r="4627" spans="1:12" x14ac:dyDescent="0.3">
      <c r="A4627" t="s">
        <v>4631</v>
      </c>
      <c r="B4627" t="s">
        <v>7955</v>
      </c>
      <c r="C4627" t="s">
        <v>7925</v>
      </c>
      <c r="D4627" t="s">
        <v>7935</v>
      </c>
      <c r="E4627" s="1">
        <v>45219</v>
      </c>
      <c r="F4627" s="6">
        <v>7434</v>
      </c>
      <c r="G4627">
        <v>531</v>
      </c>
      <c r="H4627" t="s">
        <v>3</v>
      </c>
      <c r="I4627">
        <f>IF(shipments[[#This Row],[Boxes]]&gt;0,shipments[[#This Row],[Amount]]/shipments[[#This Row],[Boxes]],"NA")</f>
        <v>14</v>
      </c>
      <c r="J4627" t="str">
        <f>IF(shipments[[#This Row],[Order_Status]] = "Delivered","Yes","No")</f>
        <v>Yes</v>
      </c>
      <c r="K4627" t="str">
        <f>TEXT(shipments[[#This Row],[Shipdate]],"MMMM")</f>
        <v>October</v>
      </c>
      <c r="L4627">
        <f>YEAR(shipments[[#This Row],[Shipdate]])</f>
        <v>2023</v>
      </c>
    </row>
    <row r="4628" spans="1:12" x14ac:dyDescent="0.3">
      <c r="A4628" t="s">
        <v>4632</v>
      </c>
      <c r="B4628" t="s">
        <v>7955</v>
      </c>
      <c r="C4628" t="s">
        <v>7925</v>
      </c>
      <c r="D4628" t="s">
        <v>7935</v>
      </c>
      <c r="E4628" s="1">
        <v>45069</v>
      </c>
      <c r="F4628" s="6">
        <v>5791.5</v>
      </c>
      <c r="G4628">
        <v>414</v>
      </c>
      <c r="H4628" t="s">
        <v>3</v>
      </c>
      <c r="I4628">
        <f>IF(shipments[[#This Row],[Boxes]]&gt;0,shipments[[#This Row],[Amount]]/shipments[[#This Row],[Boxes]],"NA")</f>
        <v>13.989130434782609</v>
      </c>
      <c r="J4628" t="str">
        <f>IF(shipments[[#This Row],[Order_Status]] = "Delivered","Yes","No")</f>
        <v>Yes</v>
      </c>
      <c r="K4628" t="str">
        <f>TEXT(shipments[[#This Row],[Shipdate]],"MMMM")</f>
        <v>May</v>
      </c>
      <c r="L4628">
        <f>YEAR(shipments[[#This Row],[Shipdate]])</f>
        <v>2023</v>
      </c>
    </row>
    <row r="4629" spans="1:12" x14ac:dyDescent="0.3">
      <c r="A4629" t="s">
        <v>4633</v>
      </c>
      <c r="B4629" t="s">
        <v>7955</v>
      </c>
      <c r="C4629" t="s">
        <v>7926</v>
      </c>
      <c r="D4629" t="s">
        <v>7936</v>
      </c>
      <c r="E4629" s="1">
        <v>45343</v>
      </c>
      <c r="F4629" s="6">
        <v>9015.75</v>
      </c>
      <c r="G4629">
        <v>501</v>
      </c>
      <c r="H4629" t="s">
        <v>3</v>
      </c>
      <c r="I4629">
        <f>IF(shipments[[#This Row],[Boxes]]&gt;0,shipments[[#This Row],[Amount]]/shipments[[#This Row],[Boxes]],"NA")</f>
        <v>17.995508982035929</v>
      </c>
      <c r="J4629" t="str">
        <f>IF(shipments[[#This Row],[Order_Status]] = "Delivered","Yes","No")</f>
        <v>Yes</v>
      </c>
      <c r="K4629" t="str">
        <f>TEXT(shipments[[#This Row],[Shipdate]],"MMMM")</f>
        <v>February</v>
      </c>
      <c r="L4629">
        <f>YEAR(shipments[[#This Row],[Shipdate]])</f>
        <v>2024</v>
      </c>
    </row>
    <row r="4630" spans="1:12" x14ac:dyDescent="0.3">
      <c r="A4630" t="s">
        <v>4634</v>
      </c>
      <c r="B4630" t="s">
        <v>7955</v>
      </c>
      <c r="C4630" t="s">
        <v>7927</v>
      </c>
      <c r="D4630" t="s">
        <v>7934</v>
      </c>
      <c r="E4630" s="1">
        <v>45000</v>
      </c>
      <c r="F4630" s="6">
        <v>7411.5</v>
      </c>
      <c r="G4630">
        <v>495</v>
      </c>
      <c r="H4630" t="s">
        <v>3</v>
      </c>
      <c r="I4630">
        <f>IF(shipments[[#This Row],[Boxes]]&gt;0,shipments[[#This Row],[Amount]]/shipments[[#This Row],[Boxes]],"NA")</f>
        <v>14.972727272727273</v>
      </c>
      <c r="J4630" t="str">
        <f>IF(shipments[[#This Row],[Order_Status]] = "Delivered","Yes","No")</f>
        <v>Yes</v>
      </c>
      <c r="K4630" t="str">
        <f>TEXT(shipments[[#This Row],[Shipdate]],"MMMM")</f>
        <v>March</v>
      </c>
      <c r="L4630">
        <f>YEAR(shipments[[#This Row],[Shipdate]])</f>
        <v>2023</v>
      </c>
    </row>
    <row r="4631" spans="1:12" x14ac:dyDescent="0.3">
      <c r="A4631" t="s">
        <v>4635</v>
      </c>
      <c r="B4631" t="s">
        <v>7955</v>
      </c>
      <c r="C4631" t="s">
        <v>7927</v>
      </c>
      <c r="D4631" t="s">
        <v>7937</v>
      </c>
      <c r="E4631" s="1">
        <v>45268</v>
      </c>
      <c r="F4631" s="6">
        <v>2484</v>
      </c>
      <c r="G4631">
        <v>178</v>
      </c>
      <c r="H4631" t="s">
        <v>3</v>
      </c>
      <c r="I4631">
        <f>IF(shipments[[#This Row],[Boxes]]&gt;0,shipments[[#This Row],[Amount]]/shipments[[#This Row],[Boxes]],"NA")</f>
        <v>13.955056179775282</v>
      </c>
      <c r="J4631" t="str">
        <f>IF(shipments[[#This Row],[Order_Status]] = "Delivered","Yes","No")</f>
        <v>Yes</v>
      </c>
      <c r="K4631" t="str">
        <f>TEXT(shipments[[#This Row],[Shipdate]],"MMMM")</f>
        <v>December</v>
      </c>
      <c r="L4631">
        <f>YEAR(shipments[[#This Row],[Shipdate]])</f>
        <v>2023</v>
      </c>
    </row>
    <row r="4632" spans="1:12" x14ac:dyDescent="0.3">
      <c r="A4632" t="s">
        <v>4636</v>
      </c>
      <c r="B4632" t="s">
        <v>7955</v>
      </c>
      <c r="C4632" t="s">
        <v>7927</v>
      </c>
      <c r="D4632" t="s">
        <v>7934</v>
      </c>
      <c r="E4632" s="1">
        <v>45078</v>
      </c>
      <c r="F4632" s="6">
        <v>8865</v>
      </c>
      <c r="G4632">
        <v>591</v>
      </c>
      <c r="H4632" t="s">
        <v>3</v>
      </c>
      <c r="I4632">
        <f>IF(shipments[[#This Row],[Boxes]]&gt;0,shipments[[#This Row],[Amount]]/shipments[[#This Row],[Boxes]],"NA")</f>
        <v>15</v>
      </c>
      <c r="J4632" t="str">
        <f>IF(shipments[[#This Row],[Order_Status]] = "Delivered","Yes","No")</f>
        <v>Yes</v>
      </c>
      <c r="K4632" t="str">
        <f>TEXT(shipments[[#This Row],[Shipdate]],"MMMM")</f>
        <v>June</v>
      </c>
      <c r="L4632">
        <f>YEAR(shipments[[#This Row],[Shipdate]])</f>
        <v>2023</v>
      </c>
    </row>
    <row r="4633" spans="1:12" x14ac:dyDescent="0.3">
      <c r="A4633" s="21" t="s">
        <v>4637</v>
      </c>
      <c r="B4633" s="21" t="s">
        <v>7955</v>
      </c>
      <c r="C4633" s="21" t="s">
        <v>7927</v>
      </c>
      <c r="D4633" s="21" t="s">
        <v>7934</v>
      </c>
      <c r="E4633" s="22">
        <v>45273</v>
      </c>
      <c r="F4633" s="23">
        <v>10372.5</v>
      </c>
      <c r="G4633" s="21">
        <v>611</v>
      </c>
      <c r="H4633" s="21" t="s">
        <v>25</v>
      </c>
      <c r="I4633" s="21">
        <f>IF(shipments[[#This Row],[Boxes]]&gt;0,shipments[[#This Row],[Amount]]/shipments[[#This Row],[Boxes]],"NA")</f>
        <v>16.976268412438625</v>
      </c>
      <c r="J4633" s="21" t="str">
        <f>IF(shipments[[#This Row],[Order_Status]] = "Delivered","Yes","No")</f>
        <v>No</v>
      </c>
      <c r="K4633" s="21" t="str">
        <f>TEXT(shipments[[#This Row],[Shipdate]],"MMMM")</f>
        <v>December</v>
      </c>
      <c r="L4633" s="21">
        <f>YEAR(shipments[[#This Row],[Shipdate]])</f>
        <v>2023</v>
      </c>
    </row>
    <row r="4634" spans="1:12" x14ac:dyDescent="0.3">
      <c r="A4634" t="s">
        <v>4638</v>
      </c>
      <c r="B4634" t="s">
        <v>7955</v>
      </c>
      <c r="C4634" t="s">
        <v>7927</v>
      </c>
      <c r="D4634" t="s">
        <v>7936</v>
      </c>
      <c r="E4634" s="1">
        <v>44960</v>
      </c>
      <c r="F4634" s="6">
        <v>1705.5</v>
      </c>
      <c r="G4634">
        <v>114</v>
      </c>
      <c r="H4634" t="s">
        <v>3</v>
      </c>
      <c r="I4634">
        <f>IF(shipments[[#This Row],[Boxes]]&gt;0,shipments[[#This Row],[Amount]]/shipments[[#This Row],[Boxes]],"NA")</f>
        <v>14.960526315789474</v>
      </c>
      <c r="J4634" t="str">
        <f>IF(shipments[[#This Row],[Order_Status]] = "Delivered","Yes","No")</f>
        <v>Yes</v>
      </c>
      <c r="K4634" t="str">
        <f>TEXT(shipments[[#This Row],[Shipdate]],"MMMM")</f>
        <v>February</v>
      </c>
      <c r="L4634">
        <f>YEAR(shipments[[#This Row],[Shipdate]])</f>
        <v>2023</v>
      </c>
    </row>
    <row r="4635" spans="1:12" x14ac:dyDescent="0.3">
      <c r="A4635" t="s">
        <v>4639</v>
      </c>
      <c r="B4635" t="s">
        <v>7955</v>
      </c>
      <c r="C4635" t="s">
        <v>7928</v>
      </c>
      <c r="D4635" t="s">
        <v>7937</v>
      </c>
      <c r="E4635" s="1">
        <v>45404</v>
      </c>
      <c r="F4635" s="6">
        <v>12966.75</v>
      </c>
      <c r="G4635">
        <v>1853</v>
      </c>
      <c r="H4635" t="s">
        <v>3</v>
      </c>
      <c r="I4635">
        <f>IF(shipments[[#This Row],[Boxes]]&gt;0,shipments[[#This Row],[Amount]]/shipments[[#This Row],[Boxes]],"NA")</f>
        <v>6.9977064220183482</v>
      </c>
      <c r="J4635" t="str">
        <f>IF(shipments[[#This Row],[Order_Status]] = "Delivered","Yes","No")</f>
        <v>Yes</v>
      </c>
      <c r="K4635" t="str">
        <f>TEXT(shipments[[#This Row],[Shipdate]],"MMMM")</f>
        <v>April</v>
      </c>
      <c r="L4635">
        <f>YEAR(shipments[[#This Row],[Shipdate]])</f>
        <v>2024</v>
      </c>
    </row>
    <row r="4636" spans="1:12" x14ac:dyDescent="0.3">
      <c r="A4636" t="s">
        <v>4640</v>
      </c>
      <c r="B4636" t="s">
        <v>7955</v>
      </c>
      <c r="C4636" t="s">
        <v>7928</v>
      </c>
      <c r="D4636" t="s">
        <v>7934</v>
      </c>
      <c r="E4636" s="1">
        <v>45294</v>
      </c>
      <c r="F4636" s="6">
        <v>2542.5</v>
      </c>
      <c r="G4636">
        <v>283</v>
      </c>
      <c r="H4636" t="s">
        <v>3</v>
      </c>
      <c r="I4636">
        <f>IF(shipments[[#This Row],[Boxes]]&gt;0,shipments[[#This Row],[Amount]]/shipments[[#This Row],[Boxes]],"NA")</f>
        <v>8.9840989399293285</v>
      </c>
      <c r="J4636" t="str">
        <f>IF(shipments[[#This Row],[Order_Status]] = "Delivered","Yes","No")</f>
        <v>Yes</v>
      </c>
      <c r="K4636" t="str">
        <f>TEXT(shipments[[#This Row],[Shipdate]],"MMMM")</f>
        <v>January</v>
      </c>
      <c r="L4636">
        <f>YEAR(shipments[[#This Row],[Shipdate]])</f>
        <v>2024</v>
      </c>
    </row>
    <row r="4637" spans="1:12" x14ac:dyDescent="0.3">
      <c r="A4637" t="s">
        <v>4641</v>
      </c>
      <c r="B4637" t="s">
        <v>7955</v>
      </c>
      <c r="C4637" t="s">
        <v>7929</v>
      </c>
      <c r="D4637" t="s">
        <v>7938</v>
      </c>
      <c r="E4637" s="1">
        <v>45070</v>
      </c>
      <c r="F4637" s="6">
        <v>1905.75</v>
      </c>
      <c r="G4637">
        <v>239</v>
      </c>
      <c r="H4637" t="s">
        <v>3</v>
      </c>
      <c r="I4637">
        <f>IF(shipments[[#This Row],[Boxes]]&gt;0,shipments[[#This Row],[Amount]]/shipments[[#This Row],[Boxes]],"NA")</f>
        <v>7.9738493723849375</v>
      </c>
      <c r="J4637" t="str">
        <f>IF(shipments[[#This Row],[Order_Status]] = "Delivered","Yes","No")</f>
        <v>Yes</v>
      </c>
      <c r="K4637" t="str">
        <f>TEXT(shipments[[#This Row],[Shipdate]],"MMMM")</f>
        <v>May</v>
      </c>
      <c r="L4637">
        <f>YEAR(shipments[[#This Row],[Shipdate]])</f>
        <v>2023</v>
      </c>
    </row>
    <row r="4638" spans="1:12" x14ac:dyDescent="0.3">
      <c r="A4638" s="21" t="s">
        <v>4642</v>
      </c>
      <c r="B4638" s="21" t="s">
        <v>7955</v>
      </c>
      <c r="C4638" s="21" t="s">
        <v>7929</v>
      </c>
      <c r="D4638" s="21" t="s">
        <v>7937</v>
      </c>
      <c r="E4638" s="22">
        <v>45490</v>
      </c>
      <c r="F4638" s="23">
        <v>3222</v>
      </c>
      <c r="G4638" s="21">
        <v>323</v>
      </c>
      <c r="H4638" s="21" t="s">
        <v>9</v>
      </c>
      <c r="I4638" s="21">
        <f>IF(shipments[[#This Row],[Boxes]]&gt;0,shipments[[#This Row],[Amount]]/shipments[[#This Row],[Boxes]],"NA")</f>
        <v>9.9752321981424146</v>
      </c>
      <c r="J4638" s="21" t="str">
        <f>IF(shipments[[#This Row],[Order_Status]] = "Delivered","Yes","No")</f>
        <v>No</v>
      </c>
      <c r="K4638" s="21" t="str">
        <f>TEXT(shipments[[#This Row],[Shipdate]],"MMMM")</f>
        <v>July</v>
      </c>
      <c r="L4638" s="21">
        <f>YEAR(shipments[[#This Row],[Shipdate]])</f>
        <v>2024</v>
      </c>
    </row>
    <row r="4639" spans="1:12" x14ac:dyDescent="0.3">
      <c r="A4639" s="21" t="s">
        <v>4643</v>
      </c>
      <c r="B4639" s="21" t="s">
        <v>7955</v>
      </c>
      <c r="C4639" s="21" t="s">
        <v>7930</v>
      </c>
      <c r="D4639" s="21" t="s">
        <v>7939</v>
      </c>
      <c r="E4639" s="22">
        <v>45552</v>
      </c>
      <c r="F4639" s="23">
        <v>8907.75</v>
      </c>
      <c r="G4639" s="21">
        <v>330</v>
      </c>
      <c r="H4639" s="21" t="s">
        <v>16</v>
      </c>
      <c r="I4639" s="21">
        <f>IF(shipments[[#This Row],[Boxes]]&gt;0,shipments[[#This Row],[Amount]]/shipments[[#This Row],[Boxes]],"NA")</f>
        <v>26.993181818181817</v>
      </c>
      <c r="J4639" s="21" t="str">
        <f>IF(shipments[[#This Row],[Order_Status]] = "Delivered","Yes","No")</f>
        <v>No</v>
      </c>
      <c r="K4639" s="21" t="str">
        <f>TEXT(shipments[[#This Row],[Shipdate]],"MMMM")</f>
        <v>September</v>
      </c>
      <c r="L4639" s="21">
        <f>YEAR(shipments[[#This Row],[Shipdate]])</f>
        <v>2024</v>
      </c>
    </row>
    <row r="4640" spans="1:12" x14ac:dyDescent="0.3">
      <c r="A4640" t="s">
        <v>4644</v>
      </c>
      <c r="B4640" t="s">
        <v>7955</v>
      </c>
      <c r="C4640" t="s">
        <v>7930</v>
      </c>
      <c r="D4640" t="s">
        <v>7934</v>
      </c>
      <c r="E4640" s="1">
        <v>45307</v>
      </c>
      <c r="F4640" s="6">
        <v>13212</v>
      </c>
      <c r="G4640">
        <v>490</v>
      </c>
      <c r="H4640" t="s">
        <v>3</v>
      </c>
      <c r="I4640">
        <f>IF(shipments[[#This Row],[Boxes]]&gt;0,shipments[[#This Row],[Amount]]/shipments[[#This Row],[Boxes]],"NA")</f>
        <v>26.963265306122448</v>
      </c>
      <c r="J4640" t="str">
        <f>IF(shipments[[#This Row],[Order_Status]] = "Delivered","Yes","No")</f>
        <v>Yes</v>
      </c>
      <c r="K4640" t="str">
        <f>TEXT(shipments[[#This Row],[Shipdate]],"MMMM")</f>
        <v>January</v>
      </c>
      <c r="L4640">
        <f>YEAR(shipments[[#This Row],[Shipdate]])</f>
        <v>2024</v>
      </c>
    </row>
    <row r="4641" spans="1:12" x14ac:dyDescent="0.3">
      <c r="A4641" t="s">
        <v>4645</v>
      </c>
      <c r="B4641" t="s">
        <v>7955</v>
      </c>
      <c r="C4641" t="s">
        <v>7932</v>
      </c>
      <c r="D4641" t="s">
        <v>7934</v>
      </c>
      <c r="E4641" s="1">
        <v>45104</v>
      </c>
      <c r="F4641" s="6">
        <v>722.25</v>
      </c>
      <c r="G4641">
        <v>91</v>
      </c>
      <c r="H4641" t="s">
        <v>3</v>
      </c>
      <c r="I4641">
        <f>IF(shipments[[#This Row],[Boxes]]&gt;0,shipments[[#This Row],[Amount]]/shipments[[#This Row],[Boxes]],"NA")</f>
        <v>7.936813186813187</v>
      </c>
      <c r="J4641" t="str">
        <f>IF(shipments[[#This Row],[Order_Status]] = "Delivered","Yes","No")</f>
        <v>Yes</v>
      </c>
      <c r="K4641" t="str">
        <f>TEXT(shipments[[#This Row],[Shipdate]],"MMMM")</f>
        <v>June</v>
      </c>
      <c r="L4641">
        <f>YEAR(shipments[[#This Row],[Shipdate]])</f>
        <v>2023</v>
      </c>
    </row>
    <row r="4642" spans="1:12" x14ac:dyDescent="0.3">
      <c r="A4642" t="s">
        <v>4646</v>
      </c>
      <c r="B4642" t="s">
        <v>7955</v>
      </c>
      <c r="C4642" t="s">
        <v>7932</v>
      </c>
      <c r="D4642" t="s">
        <v>7939</v>
      </c>
      <c r="E4642" s="1">
        <v>45268</v>
      </c>
      <c r="F4642" s="6">
        <v>10437.75</v>
      </c>
      <c r="G4642">
        <v>949</v>
      </c>
      <c r="H4642" t="s">
        <v>3</v>
      </c>
      <c r="I4642">
        <f>IF(shipments[[#This Row],[Boxes]]&gt;0,shipments[[#This Row],[Amount]]/shipments[[#This Row],[Boxes]],"NA")</f>
        <v>10.998682824025289</v>
      </c>
      <c r="J4642" t="str">
        <f>IF(shipments[[#This Row],[Order_Status]] = "Delivered","Yes","No")</f>
        <v>Yes</v>
      </c>
      <c r="K4642" t="str">
        <f>TEXT(shipments[[#This Row],[Shipdate]],"MMMM")</f>
        <v>December</v>
      </c>
      <c r="L4642">
        <f>YEAR(shipments[[#This Row],[Shipdate]])</f>
        <v>2023</v>
      </c>
    </row>
    <row r="4643" spans="1:12" x14ac:dyDescent="0.3">
      <c r="A4643" t="s">
        <v>4647</v>
      </c>
      <c r="B4643" t="s">
        <v>7955</v>
      </c>
      <c r="C4643" t="s">
        <v>7933</v>
      </c>
      <c r="D4643" t="s">
        <v>7935</v>
      </c>
      <c r="E4643" s="1">
        <v>45280</v>
      </c>
      <c r="F4643" s="6">
        <v>14139</v>
      </c>
      <c r="G4643">
        <v>745</v>
      </c>
      <c r="H4643" t="s">
        <v>3</v>
      </c>
      <c r="I4643">
        <f>IF(shipments[[#This Row],[Boxes]]&gt;0,shipments[[#This Row],[Amount]]/shipments[[#This Row],[Boxes]],"NA")</f>
        <v>18.978523489932886</v>
      </c>
      <c r="J4643" t="str">
        <f>IF(shipments[[#This Row],[Order_Status]] = "Delivered","Yes","No")</f>
        <v>Yes</v>
      </c>
      <c r="K4643" t="str">
        <f>TEXT(shipments[[#This Row],[Shipdate]],"MMMM")</f>
        <v>December</v>
      </c>
      <c r="L4643">
        <f>YEAR(shipments[[#This Row],[Shipdate]])</f>
        <v>2023</v>
      </c>
    </row>
    <row r="4644" spans="1:12" x14ac:dyDescent="0.3">
      <c r="A4644" t="s">
        <v>4648</v>
      </c>
      <c r="B4644" t="s">
        <v>7955</v>
      </c>
      <c r="C4644" t="s">
        <v>7933</v>
      </c>
      <c r="D4644" t="s">
        <v>7937</v>
      </c>
      <c r="E4644" s="1">
        <v>45295</v>
      </c>
      <c r="F4644" s="6">
        <v>6093</v>
      </c>
      <c r="G4644">
        <v>321</v>
      </c>
      <c r="H4644" t="s">
        <v>3</v>
      </c>
      <c r="I4644">
        <f>IF(shipments[[#This Row],[Boxes]]&gt;0,shipments[[#This Row],[Amount]]/shipments[[#This Row],[Boxes]],"NA")</f>
        <v>18.981308411214954</v>
      </c>
      <c r="J4644" t="str">
        <f>IF(shipments[[#This Row],[Order_Status]] = "Delivered","Yes","No")</f>
        <v>Yes</v>
      </c>
      <c r="K4644" t="str">
        <f>TEXT(shipments[[#This Row],[Shipdate]],"MMMM")</f>
        <v>January</v>
      </c>
      <c r="L4644">
        <f>YEAR(shipments[[#This Row],[Shipdate]])</f>
        <v>2024</v>
      </c>
    </row>
    <row r="4645" spans="1:12" x14ac:dyDescent="0.3">
      <c r="A4645" t="s">
        <v>4649</v>
      </c>
      <c r="B4645" t="s">
        <v>7955</v>
      </c>
      <c r="C4645" t="s">
        <v>7933</v>
      </c>
      <c r="D4645" t="s">
        <v>7936</v>
      </c>
      <c r="E4645" s="1">
        <v>44943</v>
      </c>
      <c r="F4645" s="6">
        <v>11245.5</v>
      </c>
      <c r="G4645">
        <v>563</v>
      </c>
      <c r="H4645" t="s">
        <v>3</v>
      </c>
      <c r="I4645">
        <f>IF(shipments[[#This Row],[Boxes]]&gt;0,shipments[[#This Row],[Amount]]/shipments[[#This Row],[Boxes]],"NA")</f>
        <v>19.974245115452931</v>
      </c>
      <c r="J4645" t="str">
        <f>IF(shipments[[#This Row],[Order_Status]] = "Delivered","Yes","No")</f>
        <v>Yes</v>
      </c>
      <c r="K4645" t="str">
        <f>TEXT(shipments[[#This Row],[Shipdate]],"MMMM")</f>
        <v>January</v>
      </c>
      <c r="L4645">
        <f>YEAR(shipments[[#This Row],[Shipdate]])</f>
        <v>2023</v>
      </c>
    </row>
    <row r="4646" spans="1:12" x14ac:dyDescent="0.3">
      <c r="A4646" t="s">
        <v>4650</v>
      </c>
      <c r="B4646" t="s">
        <v>7955</v>
      </c>
      <c r="C4646" t="s">
        <v>7912</v>
      </c>
      <c r="D4646" t="s">
        <v>7936</v>
      </c>
      <c r="E4646" s="1">
        <v>45415</v>
      </c>
      <c r="F4646" s="6">
        <v>7024.5</v>
      </c>
      <c r="G4646">
        <v>541</v>
      </c>
      <c r="H4646" t="s">
        <v>3</v>
      </c>
      <c r="I4646">
        <f>IF(shipments[[#This Row],[Boxes]]&gt;0,shipments[[#This Row],[Amount]]/shipments[[#This Row],[Boxes]],"NA")</f>
        <v>12.984288354898336</v>
      </c>
      <c r="J4646" t="str">
        <f>IF(shipments[[#This Row],[Order_Status]] = "Delivered","Yes","No")</f>
        <v>Yes</v>
      </c>
      <c r="K4646" t="str">
        <f>TEXT(shipments[[#This Row],[Shipdate]],"MMMM")</f>
        <v>May</v>
      </c>
      <c r="L4646">
        <f>YEAR(shipments[[#This Row],[Shipdate]])</f>
        <v>2024</v>
      </c>
    </row>
    <row r="4647" spans="1:12" x14ac:dyDescent="0.3">
      <c r="A4647" t="s">
        <v>4651</v>
      </c>
      <c r="B4647" t="s">
        <v>7955</v>
      </c>
      <c r="C4647" t="s">
        <v>7912</v>
      </c>
      <c r="D4647" t="s">
        <v>7937</v>
      </c>
      <c r="E4647" s="1">
        <v>45055</v>
      </c>
      <c r="F4647" s="6">
        <v>4659.75</v>
      </c>
      <c r="G4647">
        <v>389</v>
      </c>
      <c r="H4647" t="s">
        <v>3</v>
      </c>
      <c r="I4647">
        <f>IF(shipments[[#This Row],[Boxes]]&gt;0,shipments[[#This Row],[Amount]]/shipments[[#This Row],[Boxes]],"NA")</f>
        <v>11.978791773778921</v>
      </c>
      <c r="J4647" t="str">
        <f>IF(shipments[[#This Row],[Order_Status]] = "Delivered","Yes","No")</f>
        <v>Yes</v>
      </c>
      <c r="K4647" t="str">
        <f>TEXT(shipments[[#This Row],[Shipdate]],"MMMM")</f>
        <v>May</v>
      </c>
      <c r="L4647">
        <f>YEAR(shipments[[#This Row],[Shipdate]])</f>
        <v>2023</v>
      </c>
    </row>
    <row r="4648" spans="1:12" x14ac:dyDescent="0.3">
      <c r="A4648" t="s">
        <v>4652</v>
      </c>
      <c r="B4648" t="s">
        <v>7955</v>
      </c>
      <c r="C4648" t="s">
        <v>7913</v>
      </c>
      <c r="D4648" t="s">
        <v>7936</v>
      </c>
      <c r="E4648" s="1">
        <v>45462</v>
      </c>
      <c r="F4648" s="6">
        <v>7384.5</v>
      </c>
      <c r="G4648">
        <v>462</v>
      </c>
      <c r="H4648" t="s">
        <v>3</v>
      </c>
      <c r="I4648">
        <f>IF(shipments[[#This Row],[Boxes]]&gt;0,shipments[[#This Row],[Amount]]/shipments[[#This Row],[Boxes]],"NA")</f>
        <v>15.983766233766234</v>
      </c>
      <c r="J4648" t="str">
        <f>IF(shipments[[#This Row],[Order_Status]] = "Delivered","Yes","No")</f>
        <v>Yes</v>
      </c>
      <c r="K4648" t="str">
        <f>TEXT(shipments[[#This Row],[Shipdate]],"MMMM")</f>
        <v>June</v>
      </c>
      <c r="L4648">
        <f>YEAR(shipments[[#This Row],[Shipdate]])</f>
        <v>2024</v>
      </c>
    </row>
    <row r="4649" spans="1:12" x14ac:dyDescent="0.3">
      <c r="A4649" t="s">
        <v>4653</v>
      </c>
      <c r="B4649" t="s">
        <v>7955</v>
      </c>
      <c r="C4649" t="s">
        <v>7914</v>
      </c>
      <c r="D4649" t="s">
        <v>7937</v>
      </c>
      <c r="E4649" s="1">
        <v>45212</v>
      </c>
      <c r="F4649" s="6">
        <v>6750</v>
      </c>
      <c r="G4649">
        <v>675</v>
      </c>
      <c r="H4649" t="s">
        <v>3</v>
      </c>
      <c r="I4649">
        <f>IF(shipments[[#This Row],[Boxes]]&gt;0,shipments[[#This Row],[Amount]]/shipments[[#This Row],[Boxes]],"NA")</f>
        <v>10</v>
      </c>
      <c r="J4649" t="str">
        <f>IF(shipments[[#This Row],[Order_Status]] = "Delivered","Yes","No")</f>
        <v>Yes</v>
      </c>
      <c r="K4649" t="str">
        <f>TEXT(shipments[[#This Row],[Shipdate]],"MMMM")</f>
        <v>October</v>
      </c>
      <c r="L4649">
        <f>YEAR(shipments[[#This Row],[Shipdate]])</f>
        <v>2023</v>
      </c>
    </row>
    <row r="4650" spans="1:12" x14ac:dyDescent="0.3">
      <c r="A4650" t="s">
        <v>4654</v>
      </c>
      <c r="B4650" t="s">
        <v>7955</v>
      </c>
      <c r="C4650" t="s">
        <v>7914</v>
      </c>
      <c r="D4650" t="s">
        <v>7939</v>
      </c>
      <c r="E4650" s="1">
        <v>45189</v>
      </c>
      <c r="F4650" s="6">
        <v>1885.5</v>
      </c>
      <c r="G4650">
        <v>172</v>
      </c>
      <c r="H4650" t="s">
        <v>3</v>
      </c>
      <c r="I4650">
        <f>IF(shipments[[#This Row],[Boxes]]&gt;0,shipments[[#This Row],[Amount]]/shipments[[#This Row],[Boxes]],"NA")</f>
        <v>10.962209302325581</v>
      </c>
      <c r="J4650" t="str">
        <f>IF(shipments[[#This Row],[Order_Status]] = "Delivered","Yes","No")</f>
        <v>Yes</v>
      </c>
      <c r="K4650" t="str">
        <f>TEXT(shipments[[#This Row],[Shipdate]],"MMMM")</f>
        <v>September</v>
      </c>
      <c r="L4650">
        <f>YEAR(shipments[[#This Row],[Shipdate]])</f>
        <v>2023</v>
      </c>
    </row>
    <row r="4651" spans="1:12" x14ac:dyDescent="0.3">
      <c r="A4651" t="s">
        <v>4655</v>
      </c>
      <c r="B4651" t="s">
        <v>7955</v>
      </c>
      <c r="C4651" t="s">
        <v>7915</v>
      </c>
      <c r="D4651" t="s">
        <v>7939</v>
      </c>
      <c r="E4651" s="1">
        <v>45161</v>
      </c>
      <c r="F4651" s="6">
        <v>10548</v>
      </c>
      <c r="G4651">
        <v>1507</v>
      </c>
      <c r="H4651" t="s">
        <v>3</v>
      </c>
      <c r="I4651">
        <f>IF(shipments[[#This Row],[Boxes]]&gt;0,shipments[[#This Row],[Amount]]/shipments[[#This Row],[Boxes]],"NA")</f>
        <v>6.999336429993364</v>
      </c>
      <c r="J4651" t="str">
        <f>IF(shipments[[#This Row],[Order_Status]] = "Delivered","Yes","No")</f>
        <v>Yes</v>
      </c>
      <c r="K4651" t="str">
        <f>TEXT(shipments[[#This Row],[Shipdate]],"MMMM")</f>
        <v>August</v>
      </c>
      <c r="L4651">
        <f>YEAR(shipments[[#This Row],[Shipdate]])</f>
        <v>2023</v>
      </c>
    </row>
    <row r="4652" spans="1:12" x14ac:dyDescent="0.3">
      <c r="A4652" t="s">
        <v>4656</v>
      </c>
      <c r="B4652" t="s">
        <v>7955</v>
      </c>
      <c r="C4652" t="s">
        <v>7915</v>
      </c>
      <c r="D4652" t="s">
        <v>7934</v>
      </c>
      <c r="E4652" s="1">
        <v>45183</v>
      </c>
      <c r="F4652" s="6">
        <v>8525.25</v>
      </c>
      <c r="G4652">
        <v>948</v>
      </c>
      <c r="H4652" t="s">
        <v>3</v>
      </c>
      <c r="I4652">
        <f>IF(shipments[[#This Row],[Boxes]]&gt;0,shipments[[#This Row],[Amount]]/shipments[[#This Row],[Boxes]],"NA")</f>
        <v>8.9928797468354436</v>
      </c>
      <c r="J4652" t="str">
        <f>IF(shipments[[#This Row],[Order_Status]] = "Delivered","Yes","No")</f>
        <v>Yes</v>
      </c>
      <c r="K4652" t="str">
        <f>TEXT(shipments[[#This Row],[Shipdate]],"MMMM")</f>
        <v>September</v>
      </c>
      <c r="L4652">
        <f>YEAR(shipments[[#This Row],[Shipdate]])</f>
        <v>2023</v>
      </c>
    </row>
    <row r="4653" spans="1:12" x14ac:dyDescent="0.3">
      <c r="A4653" t="s">
        <v>4657</v>
      </c>
      <c r="B4653" t="s">
        <v>7955</v>
      </c>
      <c r="C4653" t="s">
        <v>7915</v>
      </c>
      <c r="D4653" t="s">
        <v>7937</v>
      </c>
      <c r="E4653" s="1">
        <v>45363</v>
      </c>
      <c r="F4653" s="6">
        <v>10948.5</v>
      </c>
      <c r="G4653">
        <v>1369</v>
      </c>
      <c r="H4653" t="s">
        <v>3</v>
      </c>
      <c r="I4653">
        <f>IF(shipments[[#This Row],[Boxes]]&gt;0,shipments[[#This Row],[Amount]]/shipments[[#This Row],[Boxes]],"NA")</f>
        <v>7.997443389335281</v>
      </c>
      <c r="J4653" t="str">
        <f>IF(shipments[[#This Row],[Order_Status]] = "Delivered","Yes","No")</f>
        <v>Yes</v>
      </c>
      <c r="K4653" t="str">
        <f>TEXT(shipments[[#This Row],[Shipdate]],"MMMM")</f>
        <v>March</v>
      </c>
      <c r="L4653">
        <f>YEAR(shipments[[#This Row],[Shipdate]])</f>
        <v>2024</v>
      </c>
    </row>
    <row r="4654" spans="1:12" x14ac:dyDescent="0.3">
      <c r="A4654" t="s">
        <v>4658</v>
      </c>
      <c r="B4654" t="s">
        <v>7955</v>
      </c>
      <c r="C4654" t="s">
        <v>7917</v>
      </c>
      <c r="D4654" t="s">
        <v>7935</v>
      </c>
      <c r="E4654" s="1">
        <v>45050</v>
      </c>
      <c r="F4654" s="6">
        <v>7454.25</v>
      </c>
      <c r="G4654">
        <v>267</v>
      </c>
      <c r="H4654" t="s">
        <v>3</v>
      </c>
      <c r="I4654">
        <f>IF(shipments[[#This Row],[Boxes]]&gt;0,shipments[[#This Row],[Amount]]/shipments[[#This Row],[Boxes]],"NA")</f>
        <v>27.918539325842698</v>
      </c>
      <c r="J4654" t="str">
        <f>IF(shipments[[#This Row],[Order_Status]] = "Delivered","Yes","No")</f>
        <v>Yes</v>
      </c>
      <c r="K4654" t="str">
        <f>TEXT(shipments[[#This Row],[Shipdate]],"MMMM")</f>
        <v>May</v>
      </c>
      <c r="L4654">
        <f>YEAR(shipments[[#This Row],[Shipdate]])</f>
        <v>2023</v>
      </c>
    </row>
    <row r="4655" spans="1:12" x14ac:dyDescent="0.3">
      <c r="A4655" s="21" t="s">
        <v>4659</v>
      </c>
      <c r="B4655" s="21" t="s">
        <v>7955</v>
      </c>
      <c r="C4655" s="21" t="s">
        <v>7917</v>
      </c>
      <c r="D4655" s="21" t="s">
        <v>7936</v>
      </c>
      <c r="E4655" s="22">
        <v>45497</v>
      </c>
      <c r="F4655" s="23">
        <v>3458.25</v>
      </c>
      <c r="G4655" s="21">
        <v>145</v>
      </c>
      <c r="H4655" s="21" t="s">
        <v>9</v>
      </c>
      <c r="I4655" s="21">
        <f>IF(shipments[[#This Row],[Boxes]]&gt;0,shipments[[#This Row],[Amount]]/shipments[[#This Row],[Boxes]],"NA")</f>
        <v>23.85</v>
      </c>
      <c r="J4655" s="21" t="str">
        <f>IF(shipments[[#This Row],[Order_Status]] = "Delivered","Yes","No")</f>
        <v>No</v>
      </c>
      <c r="K4655" s="21" t="str">
        <f>TEXT(shipments[[#This Row],[Shipdate]],"MMMM")</f>
        <v>July</v>
      </c>
      <c r="L4655" s="21">
        <f>YEAR(shipments[[#This Row],[Shipdate]])</f>
        <v>2024</v>
      </c>
    </row>
    <row r="4656" spans="1:12" x14ac:dyDescent="0.3">
      <c r="A4656" t="s">
        <v>4660</v>
      </c>
      <c r="B4656" t="s">
        <v>7955</v>
      </c>
      <c r="C4656" t="s">
        <v>7917</v>
      </c>
      <c r="D4656" t="s">
        <v>7938</v>
      </c>
      <c r="E4656" s="1">
        <v>45265</v>
      </c>
      <c r="F4656" s="6">
        <v>6174</v>
      </c>
      <c r="G4656">
        <v>221</v>
      </c>
      <c r="H4656" t="s">
        <v>3</v>
      </c>
      <c r="I4656">
        <f>IF(shipments[[#This Row],[Boxes]]&gt;0,shipments[[#This Row],[Amount]]/shipments[[#This Row],[Boxes]],"NA")</f>
        <v>27.936651583710407</v>
      </c>
      <c r="J4656" t="str">
        <f>IF(shipments[[#This Row],[Order_Status]] = "Delivered","Yes","No")</f>
        <v>Yes</v>
      </c>
      <c r="K4656" t="str">
        <f>TEXT(shipments[[#This Row],[Shipdate]],"MMMM")</f>
        <v>December</v>
      </c>
      <c r="L4656">
        <f>YEAR(shipments[[#This Row],[Shipdate]])</f>
        <v>2023</v>
      </c>
    </row>
    <row r="4657" spans="1:12" x14ac:dyDescent="0.3">
      <c r="A4657" s="21" t="s">
        <v>4661</v>
      </c>
      <c r="B4657" s="21" t="s">
        <v>7955</v>
      </c>
      <c r="C4657" s="21" t="s">
        <v>7917</v>
      </c>
      <c r="D4657" s="21" t="s">
        <v>7939</v>
      </c>
      <c r="E4657" s="22">
        <v>45490</v>
      </c>
      <c r="F4657" s="23">
        <v>285.75</v>
      </c>
      <c r="G4657" s="21">
        <v>11</v>
      </c>
      <c r="H4657" s="21" t="s">
        <v>9</v>
      </c>
      <c r="I4657" s="21">
        <f>IF(shipments[[#This Row],[Boxes]]&gt;0,shipments[[#This Row],[Amount]]/shipments[[#This Row],[Boxes]],"NA")</f>
        <v>25.977272727272727</v>
      </c>
      <c r="J4657" s="21" t="str">
        <f>IF(shipments[[#This Row],[Order_Status]] = "Delivered","Yes","No")</f>
        <v>No</v>
      </c>
      <c r="K4657" s="21" t="str">
        <f>TEXT(shipments[[#This Row],[Shipdate]],"MMMM")</f>
        <v>July</v>
      </c>
      <c r="L4657" s="21">
        <f>YEAR(shipments[[#This Row],[Shipdate]])</f>
        <v>2024</v>
      </c>
    </row>
    <row r="4658" spans="1:12" x14ac:dyDescent="0.3">
      <c r="A4658" t="s">
        <v>4662</v>
      </c>
      <c r="B4658" t="s">
        <v>7955</v>
      </c>
      <c r="C4658" t="s">
        <v>7918</v>
      </c>
      <c r="D4658" t="s">
        <v>7938</v>
      </c>
      <c r="E4658" s="1">
        <v>45278</v>
      </c>
      <c r="F4658" s="6">
        <v>5926.5</v>
      </c>
      <c r="G4658">
        <v>228</v>
      </c>
      <c r="H4658" t="s">
        <v>3</v>
      </c>
      <c r="I4658">
        <f>IF(shipments[[#This Row],[Boxes]]&gt;0,shipments[[#This Row],[Amount]]/shipments[[#This Row],[Boxes]],"NA")</f>
        <v>25.993421052631579</v>
      </c>
      <c r="J4658" t="str">
        <f>IF(shipments[[#This Row],[Order_Status]] = "Delivered","Yes","No")</f>
        <v>Yes</v>
      </c>
      <c r="K4658" t="str">
        <f>TEXT(shipments[[#This Row],[Shipdate]],"MMMM")</f>
        <v>December</v>
      </c>
      <c r="L4658">
        <f>YEAR(shipments[[#This Row],[Shipdate]])</f>
        <v>2023</v>
      </c>
    </row>
    <row r="4659" spans="1:12" x14ac:dyDescent="0.3">
      <c r="A4659" t="s">
        <v>4663</v>
      </c>
      <c r="B4659" t="s">
        <v>7955</v>
      </c>
      <c r="C4659" t="s">
        <v>7918</v>
      </c>
      <c r="D4659" t="s">
        <v>7934</v>
      </c>
      <c r="E4659" s="1">
        <v>45210</v>
      </c>
      <c r="F4659" s="6">
        <v>5557.5</v>
      </c>
      <c r="G4659">
        <v>206</v>
      </c>
      <c r="H4659" t="s">
        <v>3</v>
      </c>
      <c r="I4659">
        <f>IF(shipments[[#This Row],[Boxes]]&gt;0,shipments[[#This Row],[Amount]]/shipments[[#This Row],[Boxes]],"NA")</f>
        <v>26.978155339805824</v>
      </c>
      <c r="J4659" t="str">
        <f>IF(shipments[[#This Row],[Order_Status]] = "Delivered","Yes","No")</f>
        <v>Yes</v>
      </c>
      <c r="K4659" t="str">
        <f>TEXT(shipments[[#This Row],[Shipdate]],"MMMM")</f>
        <v>October</v>
      </c>
      <c r="L4659">
        <f>YEAR(shipments[[#This Row],[Shipdate]])</f>
        <v>2023</v>
      </c>
    </row>
    <row r="4660" spans="1:12" x14ac:dyDescent="0.3">
      <c r="A4660" t="s">
        <v>4664</v>
      </c>
      <c r="B4660" t="s">
        <v>7955</v>
      </c>
      <c r="C4660" t="s">
        <v>7918</v>
      </c>
      <c r="D4660" t="s">
        <v>7938</v>
      </c>
      <c r="E4660" s="1">
        <v>45258</v>
      </c>
      <c r="F4660" s="6">
        <v>5411.25</v>
      </c>
      <c r="G4660">
        <v>226</v>
      </c>
      <c r="H4660" t="s">
        <v>3</v>
      </c>
      <c r="I4660">
        <f>IF(shipments[[#This Row],[Boxes]]&gt;0,shipments[[#This Row],[Amount]]/shipments[[#This Row],[Boxes]],"NA")</f>
        <v>23.943584070796462</v>
      </c>
      <c r="J4660" t="str">
        <f>IF(shipments[[#This Row],[Order_Status]] = "Delivered","Yes","No")</f>
        <v>Yes</v>
      </c>
      <c r="K4660" t="str">
        <f>TEXT(shipments[[#This Row],[Shipdate]],"MMMM")</f>
        <v>November</v>
      </c>
      <c r="L4660">
        <f>YEAR(shipments[[#This Row],[Shipdate]])</f>
        <v>2023</v>
      </c>
    </row>
    <row r="4661" spans="1:12" x14ac:dyDescent="0.3">
      <c r="A4661" s="21" t="s">
        <v>4665</v>
      </c>
      <c r="B4661" s="21" t="s">
        <v>7955</v>
      </c>
      <c r="C4661" s="21" t="s">
        <v>7918</v>
      </c>
      <c r="D4661" s="21" t="s">
        <v>7934</v>
      </c>
      <c r="E4661" s="22">
        <v>45562</v>
      </c>
      <c r="F4661" s="23">
        <v>5458.5</v>
      </c>
      <c r="G4661" s="21">
        <v>219</v>
      </c>
      <c r="H4661" s="21" t="s">
        <v>16</v>
      </c>
      <c r="I4661" s="21">
        <f>IF(shipments[[#This Row],[Boxes]]&gt;0,shipments[[#This Row],[Amount]]/shipments[[#This Row],[Boxes]],"NA")</f>
        <v>24.924657534246574</v>
      </c>
      <c r="J4661" s="21" t="str">
        <f>IF(shipments[[#This Row],[Order_Status]] = "Delivered","Yes","No")</f>
        <v>No</v>
      </c>
      <c r="K4661" s="21" t="str">
        <f>TEXT(shipments[[#This Row],[Shipdate]],"MMMM")</f>
        <v>September</v>
      </c>
      <c r="L4661" s="21">
        <f>YEAR(shipments[[#This Row],[Shipdate]])</f>
        <v>2024</v>
      </c>
    </row>
    <row r="4662" spans="1:12" x14ac:dyDescent="0.3">
      <c r="A4662" t="s">
        <v>4666</v>
      </c>
      <c r="B4662" t="s">
        <v>7955</v>
      </c>
      <c r="C4662" t="s">
        <v>7919</v>
      </c>
      <c r="D4662" t="s">
        <v>7935</v>
      </c>
      <c r="E4662" s="1">
        <v>45372</v>
      </c>
      <c r="F4662" s="6">
        <v>7843.5</v>
      </c>
      <c r="G4662">
        <v>357</v>
      </c>
      <c r="H4662" t="s">
        <v>3</v>
      </c>
      <c r="I4662">
        <f>IF(shipments[[#This Row],[Boxes]]&gt;0,shipments[[#This Row],[Amount]]/shipments[[#This Row],[Boxes]],"NA")</f>
        <v>21.970588235294116</v>
      </c>
      <c r="J4662" t="str">
        <f>IF(shipments[[#This Row],[Order_Status]] = "Delivered","Yes","No")</f>
        <v>Yes</v>
      </c>
      <c r="K4662" t="str">
        <f>TEXT(shipments[[#This Row],[Shipdate]],"MMMM")</f>
        <v>March</v>
      </c>
      <c r="L4662">
        <f>YEAR(shipments[[#This Row],[Shipdate]])</f>
        <v>2024</v>
      </c>
    </row>
    <row r="4663" spans="1:12" x14ac:dyDescent="0.3">
      <c r="A4663" t="s">
        <v>4667</v>
      </c>
      <c r="B4663" t="s">
        <v>7955</v>
      </c>
      <c r="C4663" t="s">
        <v>7919</v>
      </c>
      <c r="D4663" t="s">
        <v>7938</v>
      </c>
      <c r="E4663" s="1">
        <v>45266</v>
      </c>
      <c r="F4663" s="6">
        <v>2472.75</v>
      </c>
      <c r="G4663">
        <v>118</v>
      </c>
      <c r="H4663" t="s">
        <v>3</v>
      </c>
      <c r="I4663">
        <f>IF(shipments[[#This Row],[Boxes]]&gt;0,shipments[[#This Row],[Amount]]/shipments[[#This Row],[Boxes]],"NA")</f>
        <v>20.95550847457627</v>
      </c>
      <c r="J4663" t="str">
        <f>IF(shipments[[#This Row],[Order_Status]] = "Delivered","Yes","No")</f>
        <v>Yes</v>
      </c>
      <c r="K4663" t="str">
        <f>TEXT(shipments[[#This Row],[Shipdate]],"MMMM")</f>
        <v>December</v>
      </c>
      <c r="L4663">
        <f>YEAR(shipments[[#This Row],[Shipdate]])</f>
        <v>2023</v>
      </c>
    </row>
    <row r="4664" spans="1:12" x14ac:dyDescent="0.3">
      <c r="A4664" s="21" t="s">
        <v>4668</v>
      </c>
      <c r="B4664" s="21" t="s">
        <v>7955</v>
      </c>
      <c r="C4664" s="21" t="s">
        <v>7919</v>
      </c>
      <c r="D4664" s="21" t="s">
        <v>7938</v>
      </c>
      <c r="E4664" s="22">
        <v>45565</v>
      </c>
      <c r="F4664" s="23">
        <v>1770.75</v>
      </c>
      <c r="G4664" s="21">
        <v>81</v>
      </c>
      <c r="H4664" s="21" t="s">
        <v>16</v>
      </c>
      <c r="I4664" s="21">
        <f>IF(shipments[[#This Row],[Boxes]]&gt;0,shipments[[#This Row],[Amount]]/shipments[[#This Row],[Boxes]],"NA")</f>
        <v>21.861111111111111</v>
      </c>
      <c r="J4664" s="21" t="str">
        <f>IF(shipments[[#This Row],[Order_Status]] = "Delivered","Yes","No")</f>
        <v>No</v>
      </c>
      <c r="K4664" s="21" t="str">
        <f>TEXT(shipments[[#This Row],[Shipdate]],"MMMM")</f>
        <v>September</v>
      </c>
      <c r="L4664" s="21">
        <f>YEAR(shipments[[#This Row],[Shipdate]])</f>
        <v>2024</v>
      </c>
    </row>
    <row r="4665" spans="1:12" x14ac:dyDescent="0.3">
      <c r="A4665" s="21" t="s">
        <v>4669</v>
      </c>
      <c r="B4665" s="21" t="s">
        <v>7955</v>
      </c>
      <c r="C4665" s="21" t="s">
        <v>7919</v>
      </c>
      <c r="D4665" s="21" t="s">
        <v>7939</v>
      </c>
      <c r="E4665" s="22">
        <v>45551</v>
      </c>
      <c r="F4665" s="23">
        <v>15851.25</v>
      </c>
      <c r="G4665" s="21">
        <v>881</v>
      </c>
      <c r="H4665" s="21" t="s">
        <v>16</v>
      </c>
      <c r="I4665" s="21">
        <f>IF(shipments[[#This Row],[Boxes]]&gt;0,shipments[[#This Row],[Amount]]/shipments[[#This Row],[Boxes]],"NA")</f>
        <v>17.992338251986379</v>
      </c>
      <c r="J4665" s="21" t="str">
        <f>IF(shipments[[#This Row],[Order_Status]] = "Delivered","Yes","No")</f>
        <v>No</v>
      </c>
      <c r="K4665" s="21" t="str">
        <f>TEXT(shipments[[#This Row],[Shipdate]],"MMMM")</f>
        <v>September</v>
      </c>
      <c r="L4665" s="21">
        <f>YEAR(shipments[[#This Row],[Shipdate]])</f>
        <v>2024</v>
      </c>
    </row>
    <row r="4666" spans="1:12" x14ac:dyDescent="0.3">
      <c r="A4666" s="21" t="s">
        <v>4670</v>
      </c>
      <c r="B4666" s="21" t="s">
        <v>7955</v>
      </c>
      <c r="C4666" s="21" t="s">
        <v>7919</v>
      </c>
      <c r="D4666" s="21" t="s">
        <v>7937</v>
      </c>
      <c r="E4666" s="22">
        <v>45524</v>
      </c>
      <c r="F4666" s="23">
        <v>2808</v>
      </c>
      <c r="G4666" s="21">
        <v>141</v>
      </c>
      <c r="H4666" s="21" t="s">
        <v>9</v>
      </c>
      <c r="I4666" s="21">
        <f>IF(shipments[[#This Row],[Boxes]]&gt;0,shipments[[#This Row],[Amount]]/shipments[[#This Row],[Boxes]],"NA")</f>
        <v>19.914893617021278</v>
      </c>
      <c r="J4666" s="21" t="str">
        <f>IF(shipments[[#This Row],[Order_Status]] = "Delivered","Yes","No")</f>
        <v>No</v>
      </c>
      <c r="K4666" s="21" t="str">
        <f>TEXT(shipments[[#This Row],[Shipdate]],"MMMM")</f>
        <v>August</v>
      </c>
      <c r="L4666" s="21">
        <f>YEAR(shipments[[#This Row],[Shipdate]])</f>
        <v>2024</v>
      </c>
    </row>
    <row r="4667" spans="1:12" x14ac:dyDescent="0.3">
      <c r="A4667" s="21" t="s">
        <v>4671</v>
      </c>
      <c r="B4667" s="21" t="s">
        <v>7955</v>
      </c>
      <c r="C4667" s="21" t="s">
        <v>7921</v>
      </c>
      <c r="D4667" s="21" t="s">
        <v>7935</v>
      </c>
      <c r="E4667" s="22">
        <v>45481</v>
      </c>
      <c r="F4667" s="23">
        <v>418.5</v>
      </c>
      <c r="G4667" s="21">
        <v>35</v>
      </c>
      <c r="H4667" s="21" t="s">
        <v>9</v>
      </c>
      <c r="I4667" s="21">
        <f>IF(shipments[[#This Row],[Boxes]]&gt;0,shipments[[#This Row],[Amount]]/shipments[[#This Row],[Boxes]],"NA")</f>
        <v>11.957142857142857</v>
      </c>
      <c r="J4667" s="21" t="str">
        <f>IF(shipments[[#This Row],[Order_Status]] = "Delivered","Yes","No")</f>
        <v>No</v>
      </c>
      <c r="K4667" s="21" t="str">
        <f>TEXT(shipments[[#This Row],[Shipdate]],"MMMM")</f>
        <v>July</v>
      </c>
      <c r="L4667" s="21">
        <f>YEAR(shipments[[#This Row],[Shipdate]])</f>
        <v>2024</v>
      </c>
    </row>
    <row r="4668" spans="1:12" x14ac:dyDescent="0.3">
      <c r="A4668" t="s">
        <v>4672</v>
      </c>
      <c r="B4668" t="s">
        <v>7955</v>
      </c>
      <c r="C4668" t="s">
        <v>7921</v>
      </c>
      <c r="D4668" t="s">
        <v>7937</v>
      </c>
      <c r="E4668" s="1">
        <v>45216</v>
      </c>
      <c r="F4668" s="6">
        <v>1343.25</v>
      </c>
      <c r="G4668">
        <v>84</v>
      </c>
      <c r="H4668" t="s">
        <v>3</v>
      </c>
      <c r="I4668">
        <f>IF(shipments[[#This Row],[Boxes]]&gt;0,shipments[[#This Row],[Amount]]/shipments[[#This Row],[Boxes]],"NA")</f>
        <v>15.991071428571429</v>
      </c>
      <c r="J4668" t="str">
        <f>IF(shipments[[#This Row],[Order_Status]] = "Delivered","Yes","No")</f>
        <v>Yes</v>
      </c>
      <c r="K4668" t="str">
        <f>TEXT(shipments[[#This Row],[Shipdate]],"MMMM")</f>
        <v>October</v>
      </c>
      <c r="L4668">
        <f>YEAR(shipments[[#This Row],[Shipdate]])</f>
        <v>2023</v>
      </c>
    </row>
    <row r="4669" spans="1:12" x14ac:dyDescent="0.3">
      <c r="A4669" s="21" t="s">
        <v>4673</v>
      </c>
      <c r="B4669" s="21" t="s">
        <v>7955</v>
      </c>
      <c r="C4669" s="21" t="s">
        <v>7921</v>
      </c>
      <c r="D4669" s="21" t="s">
        <v>7938</v>
      </c>
      <c r="E4669" s="22">
        <v>45495</v>
      </c>
      <c r="F4669" s="23">
        <v>6358.5</v>
      </c>
      <c r="G4669" s="21">
        <v>455</v>
      </c>
      <c r="H4669" s="21" t="s">
        <v>9</v>
      </c>
      <c r="I4669" s="21">
        <f>IF(shipments[[#This Row],[Boxes]]&gt;0,shipments[[#This Row],[Amount]]/shipments[[#This Row],[Boxes]],"NA")</f>
        <v>13.974725274725275</v>
      </c>
      <c r="J4669" s="21" t="str">
        <f>IF(shipments[[#This Row],[Order_Status]] = "Delivered","Yes","No")</f>
        <v>No</v>
      </c>
      <c r="K4669" s="21" t="str">
        <f>TEXT(shipments[[#This Row],[Shipdate]],"MMMM")</f>
        <v>July</v>
      </c>
      <c r="L4669" s="21">
        <f>YEAR(shipments[[#This Row],[Shipdate]])</f>
        <v>2024</v>
      </c>
    </row>
    <row r="4670" spans="1:12" x14ac:dyDescent="0.3">
      <c r="A4670" t="s">
        <v>4674</v>
      </c>
      <c r="B4670" t="s">
        <v>7955</v>
      </c>
      <c r="C4670" t="s">
        <v>7921</v>
      </c>
      <c r="D4670" t="s">
        <v>7939</v>
      </c>
      <c r="E4670" s="1">
        <v>45455</v>
      </c>
      <c r="F4670" s="6">
        <v>6939</v>
      </c>
      <c r="G4670">
        <v>579</v>
      </c>
      <c r="H4670" t="s">
        <v>3</v>
      </c>
      <c r="I4670">
        <f>IF(shipments[[#This Row],[Boxes]]&gt;0,shipments[[#This Row],[Amount]]/shipments[[#This Row],[Boxes]],"NA")</f>
        <v>11.984455958549223</v>
      </c>
      <c r="J4670" t="str">
        <f>IF(shipments[[#This Row],[Order_Status]] = "Delivered","Yes","No")</f>
        <v>Yes</v>
      </c>
      <c r="K4670" t="str">
        <f>TEXT(shipments[[#This Row],[Shipdate]],"MMMM")</f>
        <v>June</v>
      </c>
      <c r="L4670">
        <f>YEAR(shipments[[#This Row],[Shipdate]])</f>
        <v>2024</v>
      </c>
    </row>
    <row r="4671" spans="1:12" x14ac:dyDescent="0.3">
      <c r="A4671" t="s">
        <v>4675</v>
      </c>
      <c r="B4671" t="s">
        <v>7955</v>
      </c>
      <c r="C4671" t="s">
        <v>7921</v>
      </c>
      <c r="D4671" t="s">
        <v>7935</v>
      </c>
      <c r="E4671" s="1">
        <v>45391</v>
      </c>
      <c r="F4671" s="6">
        <v>4020.75</v>
      </c>
      <c r="G4671">
        <v>310</v>
      </c>
      <c r="H4671" t="s">
        <v>3</v>
      </c>
      <c r="I4671">
        <f>IF(shipments[[#This Row],[Boxes]]&gt;0,shipments[[#This Row],[Amount]]/shipments[[#This Row],[Boxes]],"NA")</f>
        <v>12.970161290322581</v>
      </c>
      <c r="J4671" t="str">
        <f>IF(shipments[[#This Row],[Order_Status]] = "Delivered","Yes","No")</f>
        <v>Yes</v>
      </c>
      <c r="K4671" t="str">
        <f>TEXT(shipments[[#This Row],[Shipdate]],"MMMM")</f>
        <v>April</v>
      </c>
      <c r="L4671">
        <f>YEAR(shipments[[#This Row],[Shipdate]])</f>
        <v>2024</v>
      </c>
    </row>
    <row r="4672" spans="1:12" x14ac:dyDescent="0.3">
      <c r="A4672" t="s">
        <v>4676</v>
      </c>
      <c r="B4672" t="s">
        <v>7955</v>
      </c>
      <c r="C4672" t="s">
        <v>7921</v>
      </c>
      <c r="D4672" t="s">
        <v>7939</v>
      </c>
      <c r="E4672" s="1">
        <v>45079</v>
      </c>
      <c r="F4672" s="6">
        <v>2720.25</v>
      </c>
      <c r="G4672">
        <v>182</v>
      </c>
      <c r="H4672" t="s">
        <v>3</v>
      </c>
      <c r="I4672">
        <f>IF(shipments[[#This Row],[Boxes]]&gt;0,shipments[[#This Row],[Amount]]/shipments[[#This Row],[Boxes]],"NA")</f>
        <v>14.946428571428571</v>
      </c>
      <c r="J4672" t="str">
        <f>IF(shipments[[#This Row],[Order_Status]] = "Delivered","Yes","No")</f>
        <v>Yes</v>
      </c>
      <c r="K4672" t="str">
        <f>TEXT(shipments[[#This Row],[Shipdate]],"MMMM")</f>
        <v>June</v>
      </c>
      <c r="L4672">
        <f>YEAR(shipments[[#This Row],[Shipdate]])</f>
        <v>2023</v>
      </c>
    </row>
    <row r="4673" spans="1:12" x14ac:dyDescent="0.3">
      <c r="A4673" t="s">
        <v>4677</v>
      </c>
      <c r="B4673" t="s">
        <v>7955</v>
      </c>
      <c r="C4673" t="s">
        <v>7921</v>
      </c>
      <c r="D4673" t="s">
        <v>7934</v>
      </c>
      <c r="E4673" s="1">
        <v>45288</v>
      </c>
      <c r="F4673" s="6">
        <v>4200.75</v>
      </c>
      <c r="G4673">
        <v>263</v>
      </c>
      <c r="H4673" t="s">
        <v>3</v>
      </c>
      <c r="I4673">
        <f>IF(shipments[[#This Row],[Boxes]]&gt;0,shipments[[#This Row],[Amount]]/shipments[[#This Row],[Boxes]],"NA")</f>
        <v>15.972433460076045</v>
      </c>
      <c r="J4673" t="str">
        <f>IF(shipments[[#This Row],[Order_Status]] = "Delivered","Yes","No")</f>
        <v>Yes</v>
      </c>
      <c r="K4673" t="str">
        <f>TEXT(shipments[[#This Row],[Shipdate]],"MMMM")</f>
        <v>December</v>
      </c>
      <c r="L4673">
        <f>YEAR(shipments[[#This Row],[Shipdate]])</f>
        <v>2023</v>
      </c>
    </row>
    <row r="4674" spans="1:12" x14ac:dyDescent="0.3">
      <c r="A4674" s="21" t="s">
        <v>4678</v>
      </c>
      <c r="B4674" s="21" t="s">
        <v>7955</v>
      </c>
      <c r="C4674" s="21" t="s">
        <v>7922</v>
      </c>
      <c r="D4674" s="21" t="s">
        <v>7934</v>
      </c>
      <c r="E4674" s="22">
        <v>45548</v>
      </c>
      <c r="F4674" s="23">
        <v>10784.25</v>
      </c>
      <c r="G4674" s="21">
        <v>568</v>
      </c>
      <c r="H4674" s="21" t="s">
        <v>16</v>
      </c>
      <c r="I4674" s="21">
        <f>IF(shipments[[#This Row],[Boxes]]&gt;0,shipments[[#This Row],[Amount]]/shipments[[#This Row],[Boxes]],"NA")</f>
        <v>18.986355633802816</v>
      </c>
      <c r="J4674" s="21" t="str">
        <f>IF(shipments[[#This Row],[Order_Status]] = "Delivered","Yes","No")</f>
        <v>No</v>
      </c>
      <c r="K4674" s="21" t="str">
        <f>TEXT(shipments[[#This Row],[Shipdate]],"MMMM")</f>
        <v>September</v>
      </c>
      <c r="L4674" s="21">
        <f>YEAR(shipments[[#This Row],[Shipdate]])</f>
        <v>2024</v>
      </c>
    </row>
    <row r="4675" spans="1:12" x14ac:dyDescent="0.3">
      <c r="A4675" s="21" t="s">
        <v>4679</v>
      </c>
      <c r="B4675" s="21" t="s">
        <v>7955</v>
      </c>
      <c r="C4675" s="21" t="s">
        <v>7923</v>
      </c>
      <c r="D4675" s="21" t="s">
        <v>7936</v>
      </c>
      <c r="E4675" s="22">
        <v>45121</v>
      </c>
      <c r="F4675" s="23">
        <v>10680.75</v>
      </c>
      <c r="G4675" s="21">
        <v>763</v>
      </c>
      <c r="H4675" s="21" t="s">
        <v>25</v>
      </c>
      <c r="I4675" s="21">
        <f>IF(shipments[[#This Row],[Boxes]]&gt;0,shipments[[#This Row],[Amount]]/shipments[[#This Row],[Boxes]],"NA")</f>
        <v>13.998361730013107</v>
      </c>
      <c r="J4675" s="21" t="str">
        <f>IF(shipments[[#This Row],[Order_Status]] = "Delivered","Yes","No")</f>
        <v>No</v>
      </c>
      <c r="K4675" s="21" t="str">
        <f>TEXT(shipments[[#This Row],[Shipdate]],"MMMM")</f>
        <v>July</v>
      </c>
      <c r="L4675" s="21">
        <f>YEAR(shipments[[#This Row],[Shipdate]])</f>
        <v>2023</v>
      </c>
    </row>
    <row r="4676" spans="1:12" x14ac:dyDescent="0.3">
      <c r="A4676" t="s">
        <v>4680</v>
      </c>
      <c r="B4676" t="s">
        <v>7955</v>
      </c>
      <c r="C4676" t="s">
        <v>7923</v>
      </c>
      <c r="D4676" t="s">
        <v>7935</v>
      </c>
      <c r="E4676" s="1">
        <v>44985</v>
      </c>
      <c r="F4676" s="6">
        <v>15723</v>
      </c>
      <c r="G4676">
        <v>1049</v>
      </c>
      <c r="H4676" t="s">
        <v>3</v>
      </c>
      <c r="I4676">
        <f>IF(shipments[[#This Row],[Boxes]]&gt;0,shipments[[#This Row],[Amount]]/shipments[[#This Row],[Boxes]],"NA")</f>
        <v>14.988560533841754</v>
      </c>
      <c r="J4676" t="str">
        <f>IF(shipments[[#This Row],[Order_Status]] = "Delivered","Yes","No")</f>
        <v>Yes</v>
      </c>
      <c r="K4676" t="str">
        <f>TEXT(shipments[[#This Row],[Shipdate]],"MMMM")</f>
        <v>February</v>
      </c>
      <c r="L4676">
        <f>YEAR(shipments[[#This Row],[Shipdate]])</f>
        <v>2023</v>
      </c>
    </row>
    <row r="4677" spans="1:12" x14ac:dyDescent="0.3">
      <c r="A4677" t="s">
        <v>4681</v>
      </c>
      <c r="B4677" t="s">
        <v>7955</v>
      </c>
      <c r="C4677" t="s">
        <v>7924</v>
      </c>
      <c r="D4677" t="s">
        <v>7937</v>
      </c>
      <c r="E4677" s="1">
        <v>45462</v>
      </c>
      <c r="F4677" s="6">
        <v>10242</v>
      </c>
      <c r="G4677">
        <v>1138</v>
      </c>
      <c r="H4677" t="s">
        <v>3</v>
      </c>
      <c r="I4677">
        <f>IF(shipments[[#This Row],[Boxes]]&gt;0,shipments[[#This Row],[Amount]]/shipments[[#This Row],[Boxes]],"NA")</f>
        <v>9</v>
      </c>
      <c r="J4677" t="str">
        <f>IF(shipments[[#This Row],[Order_Status]] = "Delivered","Yes","No")</f>
        <v>Yes</v>
      </c>
      <c r="K4677" t="str">
        <f>TEXT(shipments[[#This Row],[Shipdate]],"MMMM")</f>
        <v>June</v>
      </c>
      <c r="L4677">
        <f>YEAR(shipments[[#This Row],[Shipdate]])</f>
        <v>2024</v>
      </c>
    </row>
    <row r="4678" spans="1:12" x14ac:dyDescent="0.3">
      <c r="A4678" s="21" t="s">
        <v>4682</v>
      </c>
      <c r="B4678" s="21" t="s">
        <v>7955</v>
      </c>
      <c r="C4678" s="21" t="s">
        <v>7925</v>
      </c>
      <c r="D4678" s="21" t="s">
        <v>7936</v>
      </c>
      <c r="E4678" s="22">
        <v>45502</v>
      </c>
      <c r="F4678" s="23">
        <v>4162.5</v>
      </c>
      <c r="G4678" s="21">
        <v>245</v>
      </c>
      <c r="H4678" s="21" t="s">
        <v>9</v>
      </c>
      <c r="I4678" s="21">
        <f>IF(shipments[[#This Row],[Boxes]]&gt;0,shipments[[#This Row],[Amount]]/shipments[[#This Row],[Boxes]],"NA")</f>
        <v>16.989795918367346</v>
      </c>
      <c r="J4678" s="21" t="str">
        <f>IF(shipments[[#This Row],[Order_Status]] = "Delivered","Yes","No")</f>
        <v>No</v>
      </c>
      <c r="K4678" s="21" t="str">
        <f>TEXT(shipments[[#This Row],[Shipdate]],"MMMM")</f>
        <v>July</v>
      </c>
      <c r="L4678" s="21">
        <f>YEAR(shipments[[#This Row],[Shipdate]])</f>
        <v>2024</v>
      </c>
    </row>
    <row r="4679" spans="1:12" x14ac:dyDescent="0.3">
      <c r="A4679" t="s">
        <v>4683</v>
      </c>
      <c r="B4679" t="s">
        <v>7955</v>
      </c>
      <c r="C4679" t="s">
        <v>7925</v>
      </c>
      <c r="D4679" t="s">
        <v>7938</v>
      </c>
      <c r="E4679" s="1">
        <v>45084</v>
      </c>
      <c r="F4679" s="6">
        <v>7908.75</v>
      </c>
      <c r="G4679">
        <v>565</v>
      </c>
      <c r="H4679" t="s">
        <v>3</v>
      </c>
      <c r="I4679">
        <f>IF(shipments[[#This Row],[Boxes]]&gt;0,shipments[[#This Row],[Amount]]/shipments[[#This Row],[Boxes]],"NA")</f>
        <v>13.997787610619469</v>
      </c>
      <c r="J4679" t="str">
        <f>IF(shipments[[#This Row],[Order_Status]] = "Delivered","Yes","No")</f>
        <v>Yes</v>
      </c>
      <c r="K4679" t="str">
        <f>TEXT(shipments[[#This Row],[Shipdate]],"MMMM")</f>
        <v>June</v>
      </c>
      <c r="L4679">
        <f>YEAR(shipments[[#This Row],[Shipdate]])</f>
        <v>2023</v>
      </c>
    </row>
    <row r="4680" spans="1:12" x14ac:dyDescent="0.3">
      <c r="A4680" t="s">
        <v>4684</v>
      </c>
      <c r="B4680" t="s">
        <v>7955</v>
      </c>
      <c r="C4680" t="s">
        <v>7925</v>
      </c>
      <c r="D4680" t="s">
        <v>7937</v>
      </c>
      <c r="E4680" s="1">
        <v>45460</v>
      </c>
      <c r="F4680" s="6">
        <v>3615.75</v>
      </c>
      <c r="G4680">
        <v>226</v>
      </c>
      <c r="H4680" t="s">
        <v>3</v>
      </c>
      <c r="I4680">
        <f>IF(shipments[[#This Row],[Boxes]]&gt;0,shipments[[#This Row],[Amount]]/shipments[[#This Row],[Boxes]],"NA")</f>
        <v>15.998893805309734</v>
      </c>
      <c r="J4680" t="str">
        <f>IF(shipments[[#This Row],[Order_Status]] = "Delivered","Yes","No")</f>
        <v>Yes</v>
      </c>
      <c r="K4680" t="str">
        <f>TEXT(shipments[[#This Row],[Shipdate]],"MMMM")</f>
        <v>June</v>
      </c>
      <c r="L4680">
        <f>YEAR(shipments[[#This Row],[Shipdate]])</f>
        <v>2024</v>
      </c>
    </row>
    <row r="4681" spans="1:12" x14ac:dyDescent="0.3">
      <c r="A4681" t="s">
        <v>4685</v>
      </c>
      <c r="B4681" t="s">
        <v>7955</v>
      </c>
      <c r="C4681" t="s">
        <v>7927</v>
      </c>
      <c r="D4681" t="s">
        <v>7938</v>
      </c>
      <c r="E4681" s="1">
        <v>45202</v>
      </c>
      <c r="F4681" s="6">
        <v>5676.75</v>
      </c>
      <c r="G4681">
        <v>316</v>
      </c>
      <c r="H4681" t="s">
        <v>3</v>
      </c>
      <c r="I4681">
        <f>IF(shipments[[#This Row],[Boxes]]&gt;0,shipments[[#This Row],[Amount]]/shipments[[#This Row],[Boxes]],"NA")</f>
        <v>17.964398734177216</v>
      </c>
      <c r="J4681" t="str">
        <f>IF(shipments[[#This Row],[Order_Status]] = "Delivered","Yes","No")</f>
        <v>Yes</v>
      </c>
      <c r="K4681" t="str">
        <f>TEXT(shipments[[#This Row],[Shipdate]],"MMMM")</f>
        <v>October</v>
      </c>
      <c r="L4681">
        <f>YEAR(shipments[[#This Row],[Shipdate]])</f>
        <v>2023</v>
      </c>
    </row>
    <row r="4682" spans="1:12" x14ac:dyDescent="0.3">
      <c r="A4682" t="s">
        <v>4686</v>
      </c>
      <c r="B4682" t="s">
        <v>7955</v>
      </c>
      <c r="C4682" t="s">
        <v>7927</v>
      </c>
      <c r="D4682" t="s">
        <v>7938</v>
      </c>
      <c r="E4682" s="1">
        <v>45315</v>
      </c>
      <c r="F4682" s="6">
        <v>8030.25</v>
      </c>
      <c r="G4682">
        <v>502</v>
      </c>
      <c r="H4682" t="s">
        <v>3</v>
      </c>
      <c r="I4682">
        <f>IF(shipments[[#This Row],[Boxes]]&gt;0,shipments[[#This Row],[Amount]]/shipments[[#This Row],[Boxes]],"NA")</f>
        <v>15.996513944223107</v>
      </c>
      <c r="J4682" t="str">
        <f>IF(shipments[[#This Row],[Order_Status]] = "Delivered","Yes","No")</f>
        <v>Yes</v>
      </c>
      <c r="K4682" t="str">
        <f>TEXT(shipments[[#This Row],[Shipdate]],"MMMM")</f>
        <v>January</v>
      </c>
      <c r="L4682">
        <f>YEAR(shipments[[#This Row],[Shipdate]])</f>
        <v>2024</v>
      </c>
    </row>
    <row r="4683" spans="1:12" x14ac:dyDescent="0.3">
      <c r="A4683" t="s">
        <v>4687</v>
      </c>
      <c r="B4683" t="s">
        <v>7955</v>
      </c>
      <c r="C4683" t="s">
        <v>7927</v>
      </c>
      <c r="D4683" t="s">
        <v>7937</v>
      </c>
      <c r="E4683" s="1">
        <v>45034</v>
      </c>
      <c r="F4683" s="6">
        <v>7456.5</v>
      </c>
      <c r="G4683">
        <v>533</v>
      </c>
      <c r="H4683" t="s">
        <v>3</v>
      </c>
      <c r="I4683">
        <f>IF(shipments[[#This Row],[Boxes]]&gt;0,shipments[[#This Row],[Amount]]/shipments[[#This Row],[Boxes]],"NA")</f>
        <v>13.98968105065666</v>
      </c>
      <c r="J4683" t="str">
        <f>IF(shipments[[#This Row],[Order_Status]] = "Delivered","Yes","No")</f>
        <v>Yes</v>
      </c>
      <c r="K4683" t="str">
        <f>TEXT(shipments[[#This Row],[Shipdate]],"MMMM")</f>
        <v>April</v>
      </c>
      <c r="L4683">
        <f>YEAR(shipments[[#This Row],[Shipdate]])</f>
        <v>2023</v>
      </c>
    </row>
    <row r="4684" spans="1:12" x14ac:dyDescent="0.3">
      <c r="A4684" t="s">
        <v>4688</v>
      </c>
      <c r="B4684" t="s">
        <v>7955</v>
      </c>
      <c r="C4684" t="s">
        <v>7927</v>
      </c>
      <c r="D4684" t="s">
        <v>7934</v>
      </c>
      <c r="E4684" s="1">
        <v>45460</v>
      </c>
      <c r="F4684" s="6">
        <v>6941.25</v>
      </c>
      <c r="G4684">
        <v>434</v>
      </c>
      <c r="H4684" t="s">
        <v>3</v>
      </c>
      <c r="I4684">
        <f>IF(shipments[[#This Row],[Boxes]]&gt;0,shipments[[#This Row],[Amount]]/shipments[[#This Row],[Boxes]],"NA")</f>
        <v>15.993663594470046</v>
      </c>
      <c r="J4684" t="str">
        <f>IF(shipments[[#This Row],[Order_Status]] = "Delivered","Yes","No")</f>
        <v>Yes</v>
      </c>
      <c r="K4684" t="str">
        <f>TEXT(shipments[[#This Row],[Shipdate]],"MMMM")</f>
        <v>June</v>
      </c>
      <c r="L4684">
        <f>YEAR(shipments[[#This Row],[Shipdate]])</f>
        <v>2024</v>
      </c>
    </row>
    <row r="4685" spans="1:12" x14ac:dyDescent="0.3">
      <c r="A4685" t="s">
        <v>4689</v>
      </c>
      <c r="B4685" t="s">
        <v>7955</v>
      </c>
      <c r="C4685" t="s">
        <v>7928</v>
      </c>
      <c r="D4685" t="s">
        <v>7934</v>
      </c>
      <c r="E4685" s="1">
        <v>45240</v>
      </c>
      <c r="F4685" s="6">
        <v>9360</v>
      </c>
      <c r="G4685">
        <v>1170</v>
      </c>
      <c r="H4685" t="s">
        <v>3</v>
      </c>
      <c r="I4685">
        <f>IF(shipments[[#This Row],[Boxes]]&gt;0,shipments[[#This Row],[Amount]]/shipments[[#This Row],[Boxes]],"NA")</f>
        <v>8</v>
      </c>
      <c r="J4685" t="str">
        <f>IF(shipments[[#This Row],[Order_Status]] = "Delivered","Yes","No")</f>
        <v>Yes</v>
      </c>
      <c r="K4685" t="str">
        <f>TEXT(shipments[[#This Row],[Shipdate]],"MMMM")</f>
        <v>November</v>
      </c>
      <c r="L4685">
        <f>YEAR(shipments[[#This Row],[Shipdate]])</f>
        <v>2023</v>
      </c>
    </row>
    <row r="4686" spans="1:12" x14ac:dyDescent="0.3">
      <c r="A4686" s="21" t="s">
        <v>4690</v>
      </c>
      <c r="B4686" s="21" t="s">
        <v>7955</v>
      </c>
      <c r="C4686" s="21" t="s">
        <v>7928</v>
      </c>
      <c r="D4686" s="21" t="s">
        <v>7939</v>
      </c>
      <c r="E4686" s="22">
        <v>45545</v>
      </c>
      <c r="F4686" s="23">
        <v>2589.75</v>
      </c>
      <c r="G4686" s="21">
        <v>288</v>
      </c>
      <c r="H4686" s="21" t="s">
        <v>16</v>
      </c>
      <c r="I4686" s="21">
        <f>IF(shipments[[#This Row],[Boxes]]&gt;0,shipments[[#This Row],[Amount]]/shipments[[#This Row],[Boxes]],"NA")</f>
        <v>8.9921875</v>
      </c>
      <c r="J4686" s="21" t="str">
        <f>IF(shipments[[#This Row],[Order_Status]] = "Delivered","Yes","No")</f>
        <v>No</v>
      </c>
      <c r="K4686" s="21" t="str">
        <f>TEXT(shipments[[#This Row],[Shipdate]],"MMMM")</f>
        <v>September</v>
      </c>
      <c r="L4686" s="21">
        <f>YEAR(shipments[[#This Row],[Shipdate]])</f>
        <v>2024</v>
      </c>
    </row>
    <row r="4687" spans="1:12" x14ac:dyDescent="0.3">
      <c r="A4687" t="s">
        <v>4691</v>
      </c>
      <c r="B4687" t="s">
        <v>7955</v>
      </c>
      <c r="C4687" t="s">
        <v>7929</v>
      </c>
      <c r="D4687" t="s">
        <v>7935</v>
      </c>
      <c r="E4687" s="1">
        <v>44946</v>
      </c>
      <c r="F4687" s="6">
        <v>4425.75</v>
      </c>
      <c r="G4687">
        <v>554</v>
      </c>
      <c r="H4687" t="s">
        <v>3</v>
      </c>
      <c r="I4687">
        <f>IF(shipments[[#This Row],[Boxes]]&gt;0,shipments[[#This Row],[Amount]]/shipments[[#This Row],[Boxes]],"NA")</f>
        <v>7.9887184115523464</v>
      </c>
      <c r="J4687" t="str">
        <f>IF(shipments[[#This Row],[Order_Status]] = "Delivered","Yes","No")</f>
        <v>Yes</v>
      </c>
      <c r="K4687" t="str">
        <f>TEXT(shipments[[#This Row],[Shipdate]],"MMMM")</f>
        <v>January</v>
      </c>
      <c r="L4687">
        <f>YEAR(shipments[[#This Row],[Shipdate]])</f>
        <v>2023</v>
      </c>
    </row>
    <row r="4688" spans="1:12" x14ac:dyDescent="0.3">
      <c r="A4688" t="s">
        <v>4692</v>
      </c>
      <c r="B4688" t="s">
        <v>7955</v>
      </c>
      <c r="C4688" t="s">
        <v>7929</v>
      </c>
      <c r="D4688" t="s">
        <v>7938</v>
      </c>
      <c r="E4688" s="1">
        <v>45282</v>
      </c>
      <c r="F4688" s="6">
        <v>1329.75</v>
      </c>
      <c r="G4688">
        <v>121</v>
      </c>
      <c r="H4688" t="s">
        <v>3</v>
      </c>
      <c r="I4688">
        <f>IF(shipments[[#This Row],[Boxes]]&gt;0,shipments[[#This Row],[Amount]]/shipments[[#This Row],[Boxes]],"NA")</f>
        <v>10.989669421487603</v>
      </c>
      <c r="J4688" t="str">
        <f>IF(shipments[[#This Row],[Order_Status]] = "Delivered","Yes","No")</f>
        <v>Yes</v>
      </c>
      <c r="K4688" t="str">
        <f>TEXT(shipments[[#This Row],[Shipdate]],"MMMM")</f>
        <v>December</v>
      </c>
      <c r="L4688">
        <f>YEAR(shipments[[#This Row],[Shipdate]])</f>
        <v>2023</v>
      </c>
    </row>
    <row r="4689" spans="1:12" x14ac:dyDescent="0.3">
      <c r="A4689" t="s">
        <v>4693</v>
      </c>
      <c r="B4689" t="s">
        <v>7955</v>
      </c>
      <c r="C4689" t="s">
        <v>7929</v>
      </c>
      <c r="D4689" t="s">
        <v>7934</v>
      </c>
      <c r="E4689" s="1">
        <v>45425</v>
      </c>
      <c r="F4689" s="6">
        <v>947.25</v>
      </c>
      <c r="G4689">
        <v>136</v>
      </c>
      <c r="H4689" t="s">
        <v>3</v>
      </c>
      <c r="I4689">
        <f>IF(shipments[[#This Row],[Boxes]]&gt;0,shipments[[#This Row],[Amount]]/shipments[[#This Row],[Boxes]],"NA")</f>
        <v>6.9650735294117645</v>
      </c>
      <c r="J4689" t="str">
        <f>IF(shipments[[#This Row],[Order_Status]] = "Delivered","Yes","No")</f>
        <v>Yes</v>
      </c>
      <c r="K4689" t="str">
        <f>TEXT(shipments[[#This Row],[Shipdate]],"MMMM")</f>
        <v>May</v>
      </c>
      <c r="L4689">
        <f>YEAR(shipments[[#This Row],[Shipdate]])</f>
        <v>2024</v>
      </c>
    </row>
    <row r="4690" spans="1:12" x14ac:dyDescent="0.3">
      <c r="A4690" t="s">
        <v>4694</v>
      </c>
      <c r="B4690" t="s">
        <v>7955</v>
      </c>
      <c r="C4690" t="s">
        <v>7929</v>
      </c>
      <c r="D4690" t="s">
        <v>7934</v>
      </c>
      <c r="E4690" s="1">
        <v>45237</v>
      </c>
      <c r="F4690" s="6">
        <v>144</v>
      </c>
      <c r="G4690">
        <v>16</v>
      </c>
      <c r="H4690" t="s">
        <v>3</v>
      </c>
      <c r="I4690">
        <f>IF(shipments[[#This Row],[Boxes]]&gt;0,shipments[[#This Row],[Amount]]/shipments[[#This Row],[Boxes]],"NA")</f>
        <v>9</v>
      </c>
      <c r="J4690" t="str">
        <f>IF(shipments[[#This Row],[Order_Status]] = "Delivered","Yes","No")</f>
        <v>Yes</v>
      </c>
      <c r="K4690" t="str">
        <f>TEXT(shipments[[#This Row],[Shipdate]],"MMMM")</f>
        <v>November</v>
      </c>
      <c r="L4690">
        <f>YEAR(shipments[[#This Row],[Shipdate]])</f>
        <v>2023</v>
      </c>
    </row>
    <row r="4691" spans="1:12" x14ac:dyDescent="0.3">
      <c r="A4691" t="s">
        <v>4695</v>
      </c>
      <c r="B4691" t="s">
        <v>7955</v>
      </c>
      <c r="C4691" t="s">
        <v>7929</v>
      </c>
      <c r="D4691" t="s">
        <v>7934</v>
      </c>
      <c r="E4691" s="1">
        <v>45356</v>
      </c>
      <c r="F4691" s="6">
        <v>5598</v>
      </c>
      <c r="G4691">
        <v>560</v>
      </c>
      <c r="H4691" t="s">
        <v>3</v>
      </c>
      <c r="I4691">
        <f>IF(shipments[[#This Row],[Boxes]]&gt;0,shipments[[#This Row],[Amount]]/shipments[[#This Row],[Boxes]],"NA")</f>
        <v>9.9964285714285719</v>
      </c>
      <c r="J4691" t="str">
        <f>IF(shipments[[#This Row],[Order_Status]] = "Delivered","Yes","No")</f>
        <v>Yes</v>
      </c>
      <c r="K4691" t="str">
        <f>TEXT(shipments[[#This Row],[Shipdate]],"MMMM")</f>
        <v>March</v>
      </c>
      <c r="L4691">
        <f>YEAR(shipments[[#This Row],[Shipdate]])</f>
        <v>2024</v>
      </c>
    </row>
    <row r="4692" spans="1:12" x14ac:dyDescent="0.3">
      <c r="A4692" t="s">
        <v>4696</v>
      </c>
      <c r="B4692" t="s">
        <v>7955</v>
      </c>
      <c r="C4692" t="s">
        <v>7929</v>
      </c>
      <c r="D4692" t="s">
        <v>7935</v>
      </c>
      <c r="E4692" s="1">
        <v>45091</v>
      </c>
      <c r="F4692" s="6">
        <v>7355.25</v>
      </c>
      <c r="G4692">
        <v>669</v>
      </c>
      <c r="H4692" t="s">
        <v>3</v>
      </c>
      <c r="I4692">
        <f>IF(shipments[[#This Row],[Boxes]]&gt;0,shipments[[#This Row],[Amount]]/shipments[[#This Row],[Boxes]],"NA")</f>
        <v>10.994394618834081</v>
      </c>
      <c r="J4692" t="str">
        <f>IF(shipments[[#This Row],[Order_Status]] = "Delivered","Yes","No")</f>
        <v>Yes</v>
      </c>
      <c r="K4692" t="str">
        <f>TEXT(shipments[[#This Row],[Shipdate]],"MMMM")</f>
        <v>June</v>
      </c>
      <c r="L4692">
        <f>YEAR(shipments[[#This Row],[Shipdate]])</f>
        <v>2023</v>
      </c>
    </row>
    <row r="4693" spans="1:12" x14ac:dyDescent="0.3">
      <c r="A4693" t="s">
        <v>4697</v>
      </c>
      <c r="B4693" t="s">
        <v>7955</v>
      </c>
      <c r="C4693" t="s">
        <v>7930</v>
      </c>
      <c r="D4693" t="s">
        <v>7938</v>
      </c>
      <c r="E4693" s="1">
        <v>45096</v>
      </c>
      <c r="F4693" s="6">
        <v>1440</v>
      </c>
      <c r="G4693">
        <v>54</v>
      </c>
      <c r="H4693" t="s">
        <v>3</v>
      </c>
      <c r="I4693">
        <f>IF(shipments[[#This Row],[Boxes]]&gt;0,shipments[[#This Row],[Amount]]/shipments[[#This Row],[Boxes]],"NA")</f>
        <v>26.666666666666668</v>
      </c>
      <c r="J4693" t="str">
        <f>IF(shipments[[#This Row],[Order_Status]] = "Delivered","Yes","No")</f>
        <v>Yes</v>
      </c>
      <c r="K4693" t="str">
        <f>TEXT(shipments[[#This Row],[Shipdate]],"MMMM")</f>
        <v>June</v>
      </c>
      <c r="L4693">
        <f>YEAR(shipments[[#This Row],[Shipdate]])</f>
        <v>2023</v>
      </c>
    </row>
    <row r="4694" spans="1:12" x14ac:dyDescent="0.3">
      <c r="A4694" t="s">
        <v>4698</v>
      </c>
      <c r="B4694" t="s">
        <v>7955</v>
      </c>
      <c r="C4694" t="s">
        <v>7931</v>
      </c>
      <c r="D4694" t="s">
        <v>7939</v>
      </c>
      <c r="E4694" s="1">
        <v>45433</v>
      </c>
      <c r="F4694" s="6">
        <v>14301</v>
      </c>
      <c r="G4694">
        <v>1192</v>
      </c>
      <c r="H4694" t="s">
        <v>3</v>
      </c>
      <c r="I4694">
        <f>IF(shipments[[#This Row],[Boxes]]&gt;0,shipments[[#This Row],[Amount]]/shipments[[#This Row],[Boxes]],"NA")</f>
        <v>11.997483221476511</v>
      </c>
      <c r="J4694" t="str">
        <f>IF(shipments[[#This Row],[Order_Status]] = "Delivered","Yes","No")</f>
        <v>Yes</v>
      </c>
      <c r="K4694" t="str">
        <f>TEXT(shipments[[#This Row],[Shipdate]],"MMMM")</f>
        <v>May</v>
      </c>
      <c r="L4694">
        <f>YEAR(shipments[[#This Row],[Shipdate]])</f>
        <v>2024</v>
      </c>
    </row>
    <row r="4695" spans="1:12" x14ac:dyDescent="0.3">
      <c r="A4695" t="s">
        <v>4699</v>
      </c>
      <c r="B4695" t="s">
        <v>7955</v>
      </c>
      <c r="C4695" t="s">
        <v>7932</v>
      </c>
      <c r="D4695" t="s">
        <v>7939</v>
      </c>
      <c r="E4695" s="1">
        <v>45215</v>
      </c>
      <c r="F4695" s="6">
        <v>3372.75</v>
      </c>
      <c r="G4695">
        <v>307</v>
      </c>
      <c r="H4695" t="s">
        <v>3</v>
      </c>
      <c r="I4695">
        <f>IF(shipments[[#This Row],[Boxes]]&gt;0,shipments[[#This Row],[Amount]]/shipments[[#This Row],[Boxes]],"NA")</f>
        <v>10.98615635179153</v>
      </c>
      <c r="J4695" t="str">
        <f>IF(shipments[[#This Row],[Order_Status]] = "Delivered","Yes","No")</f>
        <v>Yes</v>
      </c>
      <c r="K4695" t="str">
        <f>TEXT(shipments[[#This Row],[Shipdate]],"MMMM")</f>
        <v>October</v>
      </c>
      <c r="L4695">
        <f>YEAR(shipments[[#This Row],[Shipdate]])</f>
        <v>2023</v>
      </c>
    </row>
    <row r="4696" spans="1:12" x14ac:dyDescent="0.3">
      <c r="A4696" t="s">
        <v>4700</v>
      </c>
      <c r="B4696" t="s">
        <v>7955</v>
      </c>
      <c r="C4696" t="s">
        <v>7932</v>
      </c>
      <c r="D4696" t="s">
        <v>7934</v>
      </c>
      <c r="E4696" s="1">
        <v>44993</v>
      </c>
      <c r="F4696" s="6">
        <v>72</v>
      </c>
      <c r="G4696">
        <v>8</v>
      </c>
      <c r="H4696" t="s">
        <v>3</v>
      </c>
      <c r="I4696">
        <f>IF(shipments[[#This Row],[Boxes]]&gt;0,shipments[[#This Row],[Amount]]/shipments[[#This Row],[Boxes]],"NA")</f>
        <v>9</v>
      </c>
      <c r="J4696" t="str">
        <f>IF(shipments[[#This Row],[Order_Status]] = "Delivered","Yes","No")</f>
        <v>Yes</v>
      </c>
      <c r="K4696" t="str">
        <f>TEXT(shipments[[#This Row],[Shipdate]],"MMMM")</f>
        <v>March</v>
      </c>
      <c r="L4696">
        <f>YEAR(shipments[[#This Row],[Shipdate]])</f>
        <v>2023</v>
      </c>
    </row>
    <row r="4697" spans="1:12" x14ac:dyDescent="0.3">
      <c r="A4697" t="s">
        <v>4701</v>
      </c>
      <c r="B4697" t="s">
        <v>7955</v>
      </c>
      <c r="C4697" t="s">
        <v>7932</v>
      </c>
      <c r="D4697" t="s">
        <v>7939</v>
      </c>
      <c r="E4697" s="1">
        <v>44943</v>
      </c>
      <c r="F4697" s="6">
        <v>4765.5</v>
      </c>
      <c r="G4697">
        <v>434</v>
      </c>
      <c r="H4697" t="s">
        <v>3</v>
      </c>
      <c r="I4697">
        <f>IF(shipments[[#This Row],[Boxes]]&gt;0,shipments[[#This Row],[Amount]]/shipments[[#This Row],[Boxes]],"NA")</f>
        <v>10.980414746543779</v>
      </c>
      <c r="J4697" t="str">
        <f>IF(shipments[[#This Row],[Order_Status]] = "Delivered","Yes","No")</f>
        <v>Yes</v>
      </c>
      <c r="K4697" t="str">
        <f>TEXT(shipments[[#This Row],[Shipdate]],"MMMM")</f>
        <v>January</v>
      </c>
      <c r="L4697">
        <f>YEAR(shipments[[#This Row],[Shipdate]])</f>
        <v>2023</v>
      </c>
    </row>
    <row r="4698" spans="1:12" x14ac:dyDescent="0.3">
      <c r="A4698" t="s">
        <v>4702</v>
      </c>
      <c r="B4698" t="s">
        <v>7955</v>
      </c>
      <c r="C4698" t="s">
        <v>7932</v>
      </c>
      <c r="D4698" t="s">
        <v>7934</v>
      </c>
      <c r="E4698" s="1">
        <v>45037</v>
      </c>
      <c r="F4698" s="6">
        <v>3548.25</v>
      </c>
      <c r="G4698">
        <v>323</v>
      </c>
      <c r="H4698" t="s">
        <v>3</v>
      </c>
      <c r="I4698">
        <f>IF(shipments[[#This Row],[Boxes]]&gt;0,shipments[[#This Row],[Amount]]/shipments[[#This Row],[Boxes]],"NA")</f>
        <v>10.985294117647058</v>
      </c>
      <c r="J4698" t="str">
        <f>IF(shipments[[#This Row],[Order_Status]] = "Delivered","Yes","No")</f>
        <v>Yes</v>
      </c>
      <c r="K4698" t="str">
        <f>TEXT(shipments[[#This Row],[Shipdate]],"MMMM")</f>
        <v>April</v>
      </c>
      <c r="L4698">
        <f>YEAR(shipments[[#This Row],[Shipdate]])</f>
        <v>2023</v>
      </c>
    </row>
    <row r="4699" spans="1:12" x14ac:dyDescent="0.3">
      <c r="A4699" t="s">
        <v>4703</v>
      </c>
      <c r="B4699" t="s">
        <v>7955</v>
      </c>
      <c r="C4699" t="s">
        <v>7932</v>
      </c>
      <c r="D4699" t="s">
        <v>7937</v>
      </c>
      <c r="E4699" s="1">
        <v>45218</v>
      </c>
      <c r="F4699" s="6">
        <v>5636.25</v>
      </c>
      <c r="G4699">
        <v>564</v>
      </c>
      <c r="H4699" t="s">
        <v>3</v>
      </c>
      <c r="I4699">
        <f>IF(shipments[[#This Row],[Boxes]]&gt;0,shipments[[#This Row],[Amount]]/shipments[[#This Row],[Boxes]],"NA")</f>
        <v>9.9933510638297864</v>
      </c>
      <c r="J4699" t="str">
        <f>IF(shipments[[#This Row],[Order_Status]] = "Delivered","Yes","No")</f>
        <v>Yes</v>
      </c>
      <c r="K4699" t="str">
        <f>TEXT(shipments[[#This Row],[Shipdate]],"MMMM")</f>
        <v>October</v>
      </c>
      <c r="L4699">
        <f>YEAR(shipments[[#This Row],[Shipdate]])</f>
        <v>2023</v>
      </c>
    </row>
    <row r="4700" spans="1:12" x14ac:dyDescent="0.3">
      <c r="A4700" t="s">
        <v>4704</v>
      </c>
      <c r="B4700" t="s">
        <v>7955</v>
      </c>
      <c r="C4700" t="s">
        <v>7932</v>
      </c>
      <c r="D4700" t="s">
        <v>7938</v>
      </c>
      <c r="E4700" s="1">
        <v>44945</v>
      </c>
      <c r="F4700" s="6">
        <v>969.75</v>
      </c>
      <c r="G4700">
        <v>122</v>
      </c>
      <c r="H4700" t="s">
        <v>3</v>
      </c>
      <c r="I4700">
        <f>IF(shipments[[#This Row],[Boxes]]&gt;0,shipments[[#This Row],[Amount]]/shipments[[#This Row],[Boxes]],"NA")</f>
        <v>7.9487704918032787</v>
      </c>
      <c r="J4700" t="str">
        <f>IF(shipments[[#This Row],[Order_Status]] = "Delivered","Yes","No")</f>
        <v>Yes</v>
      </c>
      <c r="K4700" t="str">
        <f>TEXT(shipments[[#This Row],[Shipdate]],"MMMM")</f>
        <v>January</v>
      </c>
      <c r="L4700">
        <f>YEAR(shipments[[#This Row],[Shipdate]])</f>
        <v>2023</v>
      </c>
    </row>
    <row r="4701" spans="1:12" x14ac:dyDescent="0.3">
      <c r="A4701" t="s">
        <v>4705</v>
      </c>
      <c r="B4701" t="s">
        <v>7955</v>
      </c>
      <c r="C4701" t="s">
        <v>7933</v>
      </c>
      <c r="D4701" t="s">
        <v>7938</v>
      </c>
      <c r="E4701" s="1">
        <v>45282</v>
      </c>
      <c r="F4701" s="6">
        <v>8430.75</v>
      </c>
      <c r="G4701">
        <v>422</v>
      </c>
      <c r="H4701" t="s">
        <v>3</v>
      </c>
      <c r="I4701">
        <f>IF(shipments[[#This Row],[Boxes]]&gt;0,shipments[[#This Row],[Amount]]/shipments[[#This Row],[Boxes]],"NA")</f>
        <v>19.97808056872038</v>
      </c>
      <c r="J4701" t="str">
        <f>IF(shipments[[#This Row],[Order_Status]] = "Delivered","Yes","No")</f>
        <v>Yes</v>
      </c>
      <c r="K4701" t="str">
        <f>TEXT(shipments[[#This Row],[Shipdate]],"MMMM")</f>
        <v>December</v>
      </c>
      <c r="L4701">
        <f>YEAR(shipments[[#This Row],[Shipdate]])</f>
        <v>2023</v>
      </c>
    </row>
    <row r="4702" spans="1:12" x14ac:dyDescent="0.3">
      <c r="A4702" t="s">
        <v>4706</v>
      </c>
      <c r="B4702" t="s">
        <v>7955</v>
      </c>
      <c r="C4702" t="s">
        <v>7933</v>
      </c>
      <c r="D4702" t="s">
        <v>7936</v>
      </c>
      <c r="E4702" s="1">
        <v>45086</v>
      </c>
      <c r="F4702" s="6">
        <v>11812.5</v>
      </c>
      <c r="G4702">
        <v>622</v>
      </c>
      <c r="H4702" t="s">
        <v>3</v>
      </c>
      <c r="I4702">
        <f>IF(shipments[[#This Row],[Boxes]]&gt;0,shipments[[#This Row],[Amount]]/shipments[[#This Row],[Boxes]],"NA")</f>
        <v>18.991157556270096</v>
      </c>
      <c r="J4702" t="str">
        <f>IF(shipments[[#This Row],[Order_Status]] = "Delivered","Yes","No")</f>
        <v>Yes</v>
      </c>
      <c r="K4702" t="str">
        <f>TEXT(shipments[[#This Row],[Shipdate]],"MMMM")</f>
        <v>June</v>
      </c>
      <c r="L4702">
        <f>YEAR(shipments[[#This Row],[Shipdate]])</f>
        <v>2023</v>
      </c>
    </row>
    <row r="4703" spans="1:12" x14ac:dyDescent="0.3">
      <c r="A4703" t="s">
        <v>4707</v>
      </c>
      <c r="B4703" t="s">
        <v>7955</v>
      </c>
      <c r="C4703" t="s">
        <v>7933</v>
      </c>
      <c r="D4703" t="s">
        <v>7939</v>
      </c>
      <c r="E4703" s="1">
        <v>44958</v>
      </c>
      <c r="F4703" s="6">
        <v>1872</v>
      </c>
      <c r="G4703">
        <v>86</v>
      </c>
      <c r="H4703" t="s">
        <v>3</v>
      </c>
      <c r="I4703">
        <f>IF(shipments[[#This Row],[Boxes]]&gt;0,shipments[[#This Row],[Amount]]/shipments[[#This Row],[Boxes]],"NA")</f>
        <v>21.767441860465116</v>
      </c>
      <c r="J4703" t="str">
        <f>IF(shipments[[#This Row],[Order_Status]] = "Delivered","Yes","No")</f>
        <v>Yes</v>
      </c>
      <c r="K4703" t="str">
        <f>TEXT(shipments[[#This Row],[Shipdate]],"MMMM")</f>
        <v>February</v>
      </c>
      <c r="L4703">
        <f>YEAR(shipments[[#This Row],[Shipdate]])</f>
        <v>2023</v>
      </c>
    </row>
    <row r="4704" spans="1:12" x14ac:dyDescent="0.3">
      <c r="A4704" t="s">
        <v>4708</v>
      </c>
      <c r="B4704" t="s">
        <v>7955</v>
      </c>
      <c r="C4704" t="s">
        <v>7933</v>
      </c>
      <c r="D4704" t="s">
        <v>7939</v>
      </c>
      <c r="E4704" s="1">
        <v>44932</v>
      </c>
      <c r="F4704" s="6">
        <v>12532.5</v>
      </c>
      <c r="G4704">
        <v>660</v>
      </c>
      <c r="H4704" t="s">
        <v>3</v>
      </c>
      <c r="I4704">
        <f>IF(shipments[[#This Row],[Boxes]]&gt;0,shipments[[#This Row],[Amount]]/shipments[[#This Row],[Boxes]],"NA")</f>
        <v>18.988636363636363</v>
      </c>
      <c r="J4704" t="str">
        <f>IF(shipments[[#This Row],[Order_Status]] = "Delivered","Yes","No")</f>
        <v>Yes</v>
      </c>
      <c r="K4704" t="str">
        <f>TEXT(shipments[[#This Row],[Shipdate]],"MMMM")</f>
        <v>January</v>
      </c>
      <c r="L4704">
        <f>YEAR(shipments[[#This Row],[Shipdate]])</f>
        <v>2023</v>
      </c>
    </row>
    <row r="4705" spans="1:12" x14ac:dyDescent="0.3">
      <c r="A4705" t="s">
        <v>4709</v>
      </c>
      <c r="B4705" t="s">
        <v>7955</v>
      </c>
      <c r="C4705" t="s">
        <v>7933</v>
      </c>
      <c r="D4705" t="s">
        <v>7934</v>
      </c>
      <c r="E4705" s="1">
        <v>44979</v>
      </c>
      <c r="F4705" s="6">
        <v>7393.5</v>
      </c>
      <c r="G4705">
        <v>411</v>
      </c>
      <c r="H4705" t="s">
        <v>3</v>
      </c>
      <c r="I4705">
        <f>IF(shipments[[#This Row],[Boxes]]&gt;0,shipments[[#This Row],[Amount]]/shipments[[#This Row],[Boxes]],"NA")</f>
        <v>17.98905109489051</v>
      </c>
      <c r="J4705" t="str">
        <f>IF(shipments[[#This Row],[Order_Status]] = "Delivered","Yes","No")</f>
        <v>Yes</v>
      </c>
      <c r="K4705" t="str">
        <f>TEXT(shipments[[#This Row],[Shipdate]],"MMMM")</f>
        <v>February</v>
      </c>
      <c r="L4705">
        <f>YEAR(shipments[[#This Row],[Shipdate]])</f>
        <v>2023</v>
      </c>
    </row>
    <row r="4706" spans="1:12" x14ac:dyDescent="0.3">
      <c r="A4706" t="s">
        <v>4710</v>
      </c>
      <c r="B4706" t="s">
        <v>7955</v>
      </c>
      <c r="C4706" t="s">
        <v>7912</v>
      </c>
      <c r="D4706" t="s">
        <v>7937</v>
      </c>
      <c r="E4706" s="1">
        <v>45245</v>
      </c>
      <c r="F4706" s="6">
        <v>8795.25</v>
      </c>
      <c r="G4706">
        <v>733</v>
      </c>
      <c r="H4706" t="s">
        <v>3</v>
      </c>
      <c r="I4706">
        <f>IF(shipments[[#This Row],[Boxes]]&gt;0,shipments[[#This Row],[Amount]]/shipments[[#This Row],[Boxes]],"NA")</f>
        <v>11.998976807639837</v>
      </c>
      <c r="J4706" t="str">
        <f>IF(shipments[[#This Row],[Order_Status]] = "Delivered","Yes","No")</f>
        <v>Yes</v>
      </c>
      <c r="K4706" t="str">
        <f>TEXT(shipments[[#This Row],[Shipdate]],"MMMM")</f>
        <v>November</v>
      </c>
      <c r="L4706">
        <f>YEAR(shipments[[#This Row],[Shipdate]])</f>
        <v>2023</v>
      </c>
    </row>
    <row r="4707" spans="1:12" x14ac:dyDescent="0.3">
      <c r="A4707" t="s">
        <v>4711</v>
      </c>
      <c r="B4707" t="s">
        <v>7955</v>
      </c>
      <c r="C4707" t="s">
        <v>7912</v>
      </c>
      <c r="D4707" t="s">
        <v>7934</v>
      </c>
      <c r="E4707" s="1">
        <v>45435</v>
      </c>
      <c r="F4707" s="6">
        <v>4153.5</v>
      </c>
      <c r="G4707">
        <v>260</v>
      </c>
      <c r="H4707" t="s">
        <v>3</v>
      </c>
      <c r="I4707">
        <f>IF(shipments[[#This Row],[Boxes]]&gt;0,shipments[[#This Row],[Amount]]/shipments[[#This Row],[Boxes]],"NA")</f>
        <v>15.975</v>
      </c>
      <c r="J4707" t="str">
        <f>IF(shipments[[#This Row],[Order_Status]] = "Delivered","Yes","No")</f>
        <v>Yes</v>
      </c>
      <c r="K4707" t="str">
        <f>TEXT(shipments[[#This Row],[Shipdate]],"MMMM")</f>
        <v>May</v>
      </c>
      <c r="L4707">
        <f>YEAR(shipments[[#This Row],[Shipdate]])</f>
        <v>2024</v>
      </c>
    </row>
    <row r="4708" spans="1:12" x14ac:dyDescent="0.3">
      <c r="A4708" t="s">
        <v>4712</v>
      </c>
      <c r="B4708" t="s">
        <v>7955</v>
      </c>
      <c r="C4708" t="s">
        <v>7912</v>
      </c>
      <c r="D4708" t="s">
        <v>7934</v>
      </c>
      <c r="E4708" s="1">
        <v>44963</v>
      </c>
      <c r="F4708" s="6">
        <v>1464.75</v>
      </c>
      <c r="G4708">
        <v>113</v>
      </c>
      <c r="H4708" t="s">
        <v>3</v>
      </c>
      <c r="I4708">
        <f>IF(shipments[[#This Row],[Boxes]]&gt;0,shipments[[#This Row],[Amount]]/shipments[[#This Row],[Boxes]],"NA")</f>
        <v>12.962389380530974</v>
      </c>
      <c r="J4708" t="str">
        <f>IF(shipments[[#This Row],[Order_Status]] = "Delivered","Yes","No")</f>
        <v>Yes</v>
      </c>
      <c r="K4708" t="str">
        <f>TEXT(shipments[[#This Row],[Shipdate]],"MMMM")</f>
        <v>February</v>
      </c>
      <c r="L4708">
        <f>YEAR(shipments[[#This Row],[Shipdate]])</f>
        <v>2023</v>
      </c>
    </row>
    <row r="4709" spans="1:12" x14ac:dyDescent="0.3">
      <c r="A4709" t="s">
        <v>4713</v>
      </c>
      <c r="B4709" t="s">
        <v>7955</v>
      </c>
      <c r="C4709" t="s">
        <v>7915</v>
      </c>
      <c r="D4709" t="s">
        <v>7934</v>
      </c>
      <c r="E4709" s="1">
        <v>45350</v>
      </c>
      <c r="F4709" s="6">
        <v>1253.25</v>
      </c>
      <c r="G4709">
        <v>209</v>
      </c>
      <c r="H4709" t="s">
        <v>3</v>
      </c>
      <c r="I4709">
        <f>IF(shipments[[#This Row],[Boxes]]&gt;0,shipments[[#This Row],[Amount]]/shipments[[#This Row],[Boxes]],"NA")</f>
        <v>5.9964114832535884</v>
      </c>
      <c r="J4709" t="str">
        <f>IF(shipments[[#This Row],[Order_Status]] = "Delivered","Yes","No")</f>
        <v>Yes</v>
      </c>
      <c r="K4709" t="str">
        <f>TEXT(shipments[[#This Row],[Shipdate]],"MMMM")</f>
        <v>February</v>
      </c>
      <c r="L4709">
        <f>YEAR(shipments[[#This Row],[Shipdate]])</f>
        <v>2024</v>
      </c>
    </row>
    <row r="4710" spans="1:12" x14ac:dyDescent="0.3">
      <c r="A4710" t="s">
        <v>4714</v>
      </c>
      <c r="B4710" t="s">
        <v>7955</v>
      </c>
      <c r="C4710" t="s">
        <v>7915</v>
      </c>
      <c r="D4710" t="s">
        <v>7934</v>
      </c>
      <c r="E4710" s="1">
        <v>45357</v>
      </c>
      <c r="F4710" s="6">
        <v>4664.25</v>
      </c>
      <c r="G4710">
        <v>667</v>
      </c>
      <c r="H4710" t="s">
        <v>3</v>
      </c>
      <c r="I4710">
        <f>IF(shipments[[#This Row],[Boxes]]&gt;0,shipments[[#This Row],[Amount]]/shipments[[#This Row],[Boxes]],"NA")</f>
        <v>6.9928785607196398</v>
      </c>
      <c r="J4710" t="str">
        <f>IF(shipments[[#This Row],[Order_Status]] = "Delivered","Yes","No")</f>
        <v>Yes</v>
      </c>
      <c r="K4710" t="str">
        <f>TEXT(shipments[[#This Row],[Shipdate]],"MMMM")</f>
        <v>March</v>
      </c>
      <c r="L4710">
        <f>YEAR(shipments[[#This Row],[Shipdate]])</f>
        <v>2024</v>
      </c>
    </row>
    <row r="4711" spans="1:12" x14ac:dyDescent="0.3">
      <c r="A4711" s="21" t="s">
        <v>4715</v>
      </c>
      <c r="B4711" s="21" t="s">
        <v>7955</v>
      </c>
      <c r="C4711" s="21" t="s">
        <v>7915</v>
      </c>
      <c r="D4711" s="21" t="s">
        <v>7939</v>
      </c>
      <c r="E4711" s="22">
        <v>45537</v>
      </c>
      <c r="F4711" s="23">
        <v>2157.75</v>
      </c>
      <c r="G4711" s="21">
        <v>270</v>
      </c>
      <c r="H4711" s="21" t="s">
        <v>16</v>
      </c>
      <c r="I4711" s="21">
        <f>IF(shipments[[#This Row],[Boxes]]&gt;0,shipments[[#This Row],[Amount]]/shipments[[#This Row],[Boxes]],"NA")</f>
        <v>7.9916666666666663</v>
      </c>
      <c r="J4711" s="21" t="str">
        <f>IF(shipments[[#This Row],[Order_Status]] = "Delivered","Yes","No")</f>
        <v>No</v>
      </c>
      <c r="K4711" s="21" t="str">
        <f>TEXT(shipments[[#This Row],[Shipdate]],"MMMM")</f>
        <v>September</v>
      </c>
      <c r="L4711" s="21">
        <f>YEAR(shipments[[#This Row],[Shipdate]])</f>
        <v>2024</v>
      </c>
    </row>
    <row r="4712" spans="1:12" x14ac:dyDescent="0.3">
      <c r="A4712" s="21" t="s">
        <v>4716</v>
      </c>
      <c r="B4712" s="21" t="s">
        <v>7955</v>
      </c>
      <c r="C4712" s="21" t="s">
        <v>7915</v>
      </c>
      <c r="D4712" s="21" t="s">
        <v>7934</v>
      </c>
      <c r="E4712" s="22">
        <v>45537</v>
      </c>
      <c r="F4712" s="23">
        <v>7782.75</v>
      </c>
      <c r="G4712" s="21">
        <v>1298</v>
      </c>
      <c r="H4712" s="21" t="s">
        <v>16</v>
      </c>
      <c r="I4712" s="21">
        <f>IF(shipments[[#This Row],[Boxes]]&gt;0,shipments[[#This Row],[Amount]]/shipments[[#This Row],[Boxes]],"NA")</f>
        <v>5.9959553158705701</v>
      </c>
      <c r="J4712" s="21" t="str">
        <f>IF(shipments[[#This Row],[Order_Status]] = "Delivered","Yes","No")</f>
        <v>No</v>
      </c>
      <c r="K4712" s="21" t="str">
        <f>TEXT(shipments[[#This Row],[Shipdate]],"MMMM")</f>
        <v>September</v>
      </c>
      <c r="L4712" s="21">
        <f>YEAR(shipments[[#This Row],[Shipdate]])</f>
        <v>2024</v>
      </c>
    </row>
    <row r="4713" spans="1:12" x14ac:dyDescent="0.3">
      <c r="A4713" t="s">
        <v>4717</v>
      </c>
      <c r="B4713" t="s">
        <v>7955</v>
      </c>
      <c r="C4713" t="s">
        <v>7915</v>
      </c>
      <c r="D4713" t="s">
        <v>7939</v>
      </c>
      <c r="E4713" s="1">
        <v>45125</v>
      </c>
      <c r="F4713" s="6">
        <v>3516.75</v>
      </c>
      <c r="G4713">
        <v>391</v>
      </c>
      <c r="H4713" t="s">
        <v>3</v>
      </c>
      <c r="I4713">
        <f>IF(shipments[[#This Row],[Boxes]]&gt;0,shipments[[#This Row],[Amount]]/shipments[[#This Row],[Boxes]],"NA")</f>
        <v>8.9942455242966748</v>
      </c>
      <c r="J4713" t="str">
        <f>IF(shipments[[#This Row],[Order_Status]] = "Delivered","Yes","No")</f>
        <v>Yes</v>
      </c>
      <c r="K4713" t="str">
        <f>TEXT(shipments[[#This Row],[Shipdate]],"MMMM")</f>
        <v>July</v>
      </c>
      <c r="L4713">
        <f>YEAR(shipments[[#This Row],[Shipdate]])</f>
        <v>2023</v>
      </c>
    </row>
    <row r="4714" spans="1:12" x14ac:dyDescent="0.3">
      <c r="A4714" s="21" t="s">
        <v>4718</v>
      </c>
      <c r="B4714" s="21" t="s">
        <v>7955</v>
      </c>
      <c r="C4714" s="21" t="s">
        <v>7915</v>
      </c>
      <c r="D4714" s="21" t="s">
        <v>7935</v>
      </c>
      <c r="E4714" s="22">
        <v>45562</v>
      </c>
      <c r="F4714" s="23">
        <v>2274.75</v>
      </c>
      <c r="G4714" s="21">
        <v>285</v>
      </c>
      <c r="H4714" s="21" t="s">
        <v>16</v>
      </c>
      <c r="I4714" s="21">
        <f>IF(shipments[[#This Row],[Boxes]]&gt;0,shipments[[#This Row],[Amount]]/shipments[[#This Row],[Boxes]],"NA")</f>
        <v>7.9815789473684209</v>
      </c>
      <c r="J4714" s="21" t="str">
        <f>IF(shipments[[#This Row],[Order_Status]] = "Delivered","Yes","No")</f>
        <v>No</v>
      </c>
      <c r="K4714" s="21" t="str">
        <f>TEXT(shipments[[#This Row],[Shipdate]],"MMMM")</f>
        <v>September</v>
      </c>
      <c r="L4714" s="21">
        <f>YEAR(shipments[[#This Row],[Shipdate]])</f>
        <v>2024</v>
      </c>
    </row>
    <row r="4715" spans="1:12" x14ac:dyDescent="0.3">
      <c r="A4715" t="s">
        <v>4719</v>
      </c>
      <c r="B4715" t="s">
        <v>7955</v>
      </c>
      <c r="C4715" t="s">
        <v>7915</v>
      </c>
      <c r="D4715" t="s">
        <v>7939</v>
      </c>
      <c r="E4715" s="1">
        <v>45002</v>
      </c>
      <c r="F4715" s="6">
        <v>3964.5</v>
      </c>
      <c r="G4715">
        <v>496</v>
      </c>
      <c r="H4715" t="s">
        <v>3</v>
      </c>
      <c r="I4715">
        <f>IF(shipments[[#This Row],[Boxes]]&gt;0,shipments[[#This Row],[Amount]]/shipments[[#This Row],[Boxes]],"NA")</f>
        <v>7.992943548387097</v>
      </c>
      <c r="J4715" t="str">
        <f>IF(shipments[[#This Row],[Order_Status]] = "Delivered","Yes","No")</f>
        <v>Yes</v>
      </c>
      <c r="K4715" t="str">
        <f>TEXT(shipments[[#This Row],[Shipdate]],"MMMM")</f>
        <v>March</v>
      </c>
      <c r="L4715">
        <f>YEAR(shipments[[#This Row],[Shipdate]])</f>
        <v>2023</v>
      </c>
    </row>
    <row r="4716" spans="1:12" x14ac:dyDescent="0.3">
      <c r="A4716" t="s">
        <v>4720</v>
      </c>
      <c r="B4716" t="s">
        <v>7955</v>
      </c>
      <c r="C4716" t="s">
        <v>7916</v>
      </c>
      <c r="D4716" t="s">
        <v>7935</v>
      </c>
      <c r="E4716" s="1">
        <v>45155</v>
      </c>
      <c r="F4716" s="6">
        <v>11886.75</v>
      </c>
      <c r="G4716">
        <v>1699</v>
      </c>
      <c r="H4716" t="s">
        <v>3</v>
      </c>
      <c r="I4716">
        <f>IF(shipments[[#This Row],[Boxes]]&gt;0,shipments[[#This Row],[Amount]]/shipments[[#This Row],[Boxes]],"NA")</f>
        <v>6.9963213655091234</v>
      </c>
      <c r="J4716" t="str">
        <f>IF(shipments[[#This Row],[Order_Status]] = "Delivered","Yes","No")</f>
        <v>Yes</v>
      </c>
      <c r="K4716" t="str">
        <f>TEXT(shipments[[#This Row],[Shipdate]],"MMMM")</f>
        <v>August</v>
      </c>
      <c r="L4716">
        <f>YEAR(shipments[[#This Row],[Shipdate]])</f>
        <v>2023</v>
      </c>
    </row>
    <row r="4717" spans="1:12" x14ac:dyDescent="0.3">
      <c r="A4717" t="s">
        <v>4721</v>
      </c>
      <c r="B4717" t="s">
        <v>7955</v>
      </c>
      <c r="C4717" t="s">
        <v>7916</v>
      </c>
      <c r="D4717" t="s">
        <v>7935</v>
      </c>
      <c r="E4717" s="1">
        <v>45254</v>
      </c>
      <c r="F4717" s="6">
        <v>14242.5</v>
      </c>
      <c r="G4717">
        <v>2035</v>
      </c>
      <c r="H4717" t="s">
        <v>3</v>
      </c>
      <c r="I4717">
        <f>IF(shipments[[#This Row],[Boxes]]&gt;0,shipments[[#This Row],[Amount]]/shipments[[#This Row],[Boxes]],"NA")</f>
        <v>6.9987714987714984</v>
      </c>
      <c r="J4717" t="str">
        <f>IF(shipments[[#This Row],[Order_Status]] = "Delivered","Yes","No")</f>
        <v>Yes</v>
      </c>
      <c r="K4717" t="str">
        <f>TEXT(shipments[[#This Row],[Shipdate]],"MMMM")</f>
        <v>November</v>
      </c>
      <c r="L4717">
        <f>YEAR(shipments[[#This Row],[Shipdate]])</f>
        <v>2023</v>
      </c>
    </row>
    <row r="4718" spans="1:12" x14ac:dyDescent="0.3">
      <c r="A4718" s="21" t="s">
        <v>4722</v>
      </c>
      <c r="B4718" s="21" t="s">
        <v>7955</v>
      </c>
      <c r="C4718" s="21" t="s">
        <v>7916</v>
      </c>
      <c r="D4718" s="21" t="s">
        <v>7939</v>
      </c>
      <c r="E4718" s="22">
        <v>45523</v>
      </c>
      <c r="F4718" s="23">
        <v>1131.75</v>
      </c>
      <c r="G4718" s="21">
        <v>162</v>
      </c>
      <c r="H4718" s="21" t="s">
        <v>9</v>
      </c>
      <c r="I4718" s="21">
        <f>IF(shipments[[#This Row],[Boxes]]&gt;0,shipments[[#This Row],[Amount]]/shipments[[#This Row],[Boxes]],"NA")</f>
        <v>6.9861111111111107</v>
      </c>
      <c r="J4718" s="21" t="str">
        <f>IF(shipments[[#This Row],[Order_Status]] = "Delivered","Yes","No")</f>
        <v>No</v>
      </c>
      <c r="K4718" s="21" t="str">
        <f>TEXT(shipments[[#This Row],[Shipdate]],"MMMM")</f>
        <v>August</v>
      </c>
      <c r="L4718" s="21">
        <f>YEAR(shipments[[#This Row],[Shipdate]])</f>
        <v>2024</v>
      </c>
    </row>
    <row r="4719" spans="1:12" x14ac:dyDescent="0.3">
      <c r="A4719" s="21" t="s">
        <v>4723</v>
      </c>
      <c r="B4719" s="21" t="s">
        <v>7955</v>
      </c>
      <c r="C4719" s="21" t="s">
        <v>7916</v>
      </c>
      <c r="D4719" s="21" t="s">
        <v>7939</v>
      </c>
      <c r="E4719" s="22">
        <v>45559</v>
      </c>
      <c r="F4719" s="23">
        <v>8970.75</v>
      </c>
      <c r="G4719" s="21">
        <v>1496</v>
      </c>
      <c r="H4719" s="21" t="s">
        <v>16</v>
      </c>
      <c r="I4719" s="21">
        <f>IF(shipments[[#This Row],[Boxes]]&gt;0,shipments[[#This Row],[Amount]]/shipments[[#This Row],[Boxes]],"NA")</f>
        <v>5.9964906417112296</v>
      </c>
      <c r="J4719" s="21" t="str">
        <f>IF(shipments[[#This Row],[Order_Status]] = "Delivered","Yes","No")</f>
        <v>No</v>
      </c>
      <c r="K4719" s="21" t="str">
        <f>TEXT(shipments[[#This Row],[Shipdate]],"MMMM")</f>
        <v>September</v>
      </c>
      <c r="L4719" s="21">
        <f>YEAR(shipments[[#This Row],[Shipdate]])</f>
        <v>2024</v>
      </c>
    </row>
    <row r="4720" spans="1:12" x14ac:dyDescent="0.3">
      <c r="A4720" t="s">
        <v>4724</v>
      </c>
      <c r="B4720" t="s">
        <v>7955</v>
      </c>
      <c r="C4720" t="s">
        <v>7916</v>
      </c>
      <c r="D4720" t="s">
        <v>7938</v>
      </c>
      <c r="E4720" s="1">
        <v>45341</v>
      </c>
      <c r="F4720" s="6">
        <v>3217.5</v>
      </c>
      <c r="G4720">
        <v>644</v>
      </c>
      <c r="H4720" t="s">
        <v>3</v>
      </c>
      <c r="I4720">
        <f>IF(shipments[[#This Row],[Boxes]]&gt;0,shipments[[#This Row],[Amount]]/shipments[[#This Row],[Boxes]],"NA")</f>
        <v>4.9961180124223601</v>
      </c>
      <c r="J4720" t="str">
        <f>IF(shipments[[#This Row],[Order_Status]] = "Delivered","Yes","No")</f>
        <v>Yes</v>
      </c>
      <c r="K4720" t="str">
        <f>TEXT(shipments[[#This Row],[Shipdate]],"MMMM")</f>
        <v>February</v>
      </c>
      <c r="L4720">
        <f>YEAR(shipments[[#This Row],[Shipdate]])</f>
        <v>2024</v>
      </c>
    </row>
    <row r="4721" spans="1:12" x14ac:dyDescent="0.3">
      <c r="A4721" s="21" t="s">
        <v>4725</v>
      </c>
      <c r="B4721" s="21" t="s">
        <v>7955</v>
      </c>
      <c r="C4721" s="21" t="s">
        <v>7916</v>
      </c>
      <c r="D4721" s="21" t="s">
        <v>7938</v>
      </c>
      <c r="E4721" s="22">
        <v>45562</v>
      </c>
      <c r="F4721" s="23">
        <v>1615.5</v>
      </c>
      <c r="G4721" s="21">
        <v>180</v>
      </c>
      <c r="H4721" s="21" t="s">
        <v>16</v>
      </c>
      <c r="I4721" s="21">
        <f>IF(shipments[[#This Row],[Boxes]]&gt;0,shipments[[#This Row],[Amount]]/shipments[[#This Row],[Boxes]],"NA")</f>
        <v>8.9749999999999996</v>
      </c>
      <c r="J4721" s="21" t="str">
        <f>IF(shipments[[#This Row],[Order_Status]] = "Delivered","Yes","No")</f>
        <v>No</v>
      </c>
      <c r="K4721" s="21" t="str">
        <f>TEXT(shipments[[#This Row],[Shipdate]],"MMMM")</f>
        <v>September</v>
      </c>
      <c r="L4721" s="21">
        <f>YEAR(shipments[[#This Row],[Shipdate]])</f>
        <v>2024</v>
      </c>
    </row>
    <row r="4722" spans="1:12" x14ac:dyDescent="0.3">
      <c r="A4722" t="s">
        <v>4726</v>
      </c>
      <c r="B4722" t="s">
        <v>7955</v>
      </c>
      <c r="C4722" t="s">
        <v>7916</v>
      </c>
      <c r="D4722" t="s">
        <v>7939</v>
      </c>
      <c r="E4722" s="1">
        <v>45463</v>
      </c>
      <c r="F4722" s="6">
        <v>191.25</v>
      </c>
      <c r="G4722">
        <v>24</v>
      </c>
      <c r="H4722" t="s">
        <v>3</v>
      </c>
      <c r="I4722">
        <f>IF(shipments[[#This Row],[Boxes]]&gt;0,shipments[[#This Row],[Amount]]/shipments[[#This Row],[Boxes]],"NA")</f>
        <v>7.96875</v>
      </c>
      <c r="J4722" t="str">
        <f>IF(shipments[[#This Row],[Order_Status]] = "Delivered","Yes","No")</f>
        <v>Yes</v>
      </c>
      <c r="K4722" t="str">
        <f>TEXT(shipments[[#This Row],[Shipdate]],"MMMM")</f>
        <v>June</v>
      </c>
      <c r="L4722">
        <f>YEAR(shipments[[#This Row],[Shipdate]])</f>
        <v>2024</v>
      </c>
    </row>
    <row r="4723" spans="1:12" x14ac:dyDescent="0.3">
      <c r="A4723" t="s">
        <v>4727</v>
      </c>
      <c r="B4723" t="s">
        <v>7955</v>
      </c>
      <c r="C4723" t="s">
        <v>7916</v>
      </c>
      <c r="D4723" t="s">
        <v>7934</v>
      </c>
      <c r="E4723" s="1">
        <v>44993</v>
      </c>
      <c r="F4723" s="6">
        <v>1786.5</v>
      </c>
      <c r="G4723">
        <v>224</v>
      </c>
      <c r="H4723" t="s">
        <v>3</v>
      </c>
      <c r="I4723">
        <f>IF(shipments[[#This Row],[Boxes]]&gt;0,shipments[[#This Row],[Amount]]/shipments[[#This Row],[Boxes]],"NA")</f>
        <v>7.9754464285714288</v>
      </c>
      <c r="J4723" t="str">
        <f>IF(shipments[[#This Row],[Order_Status]] = "Delivered","Yes","No")</f>
        <v>Yes</v>
      </c>
      <c r="K4723" t="str">
        <f>TEXT(shipments[[#This Row],[Shipdate]],"MMMM")</f>
        <v>March</v>
      </c>
      <c r="L4723">
        <f>YEAR(shipments[[#This Row],[Shipdate]])</f>
        <v>2023</v>
      </c>
    </row>
    <row r="4724" spans="1:12" x14ac:dyDescent="0.3">
      <c r="A4724" t="s">
        <v>4728</v>
      </c>
      <c r="B4724" t="s">
        <v>7955</v>
      </c>
      <c r="C4724" t="s">
        <v>7916</v>
      </c>
      <c r="D4724" t="s">
        <v>7939</v>
      </c>
      <c r="E4724" s="1">
        <v>45307</v>
      </c>
      <c r="F4724" s="6">
        <v>7285.5</v>
      </c>
      <c r="G4724">
        <v>1215</v>
      </c>
      <c r="H4724" t="s">
        <v>3</v>
      </c>
      <c r="I4724">
        <f>IF(shipments[[#This Row],[Boxes]]&gt;0,shipments[[#This Row],[Amount]]/shipments[[#This Row],[Boxes]],"NA")</f>
        <v>5.996296296296296</v>
      </c>
      <c r="J4724" t="str">
        <f>IF(shipments[[#This Row],[Order_Status]] = "Delivered","Yes","No")</f>
        <v>Yes</v>
      </c>
      <c r="K4724" t="str">
        <f>TEXT(shipments[[#This Row],[Shipdate]],"MMMM")</f>
        <v>January</v>
      </c>
      <c r="L4724">
        <f>YEAR(shipments[[#This Row],[Shipdate]])</f>
        <v>2024</v>
      </c>
    </row>
    <row r="4725" spans="1:12" x14ac:dyDescent="0.3">
      <c r="A4725" t="s">
        <v>4729</v>
      </c>
      <c r="B4725" t="s">
        <v>7955</v>
      </c>
      <c r="C4725" t="s">
        <v>7917</v>
      </c>
      <c r="D4725" t="s">
        <v>7934</v>
      </c>
      <c r="E4725" s="1">
        <v>45415</v>
      </c>
      <c r="F4725" s="6">
        <v>5292</v>
      </c>
      <c r="G4725">
        <v>204</v>
      </c>
      <c r="H4725" t="s">
        <v>3</v>
      </c>
      <c r="I4725">
        <f>IF(shipments[[#This Row],[Boxes]]&gt;0,shipments[[#This Row],[Amount]]/shipments[[#This Row],[Boxes]],"NA")</f>
        <v>25.941176470588236</v>
      </c>
      <c r="J4725" t="str">
        <f>IF(shipments[[#This Row],[Order_Status]] = "Delivered","Yes","No")</f>
        <v>Yes</v>
      </c>
      <c r="K4725" t="str">
        <f>TEXT(shipments[[#This Row],[Shipdate]],"MMMM")</f>
        <v>May</v>
      </c>
      <c r="L4725">
        <f>YEAR(shipments[[#This Row],[Shipdate]])</f>
        <v>2024</v>
      </c>
    </row>
    <row r="4726" spans="1:12" x14ac:dyDescent="0.3">
      <c r="A4726" s="21" t="s">
        <v>4730</v>
      </c>
      <c r="B4726" s="21" t="s">
        <v>7955</v>
      </c>
      <c r="C4726" s="21" t="s">
        <v>7918</v>
      </c>
      <c r="D4726" s="21" t="s">
        <v>7935</v>
      </c>
      <c r="E4726" s="22">
        <v>45491</v>
      </c>
      <c r="F4726" s="23">
        <v>5850</v>
      </c>
      <c r="G4726" s="21">
        <v>209</v>
      </c>
      <c r="H4726" s="21" t="s">
        <v>9</v>
      </c>
      <c r="I4726" s="21">
        <f>IF(shipments[[#This Row],[Boxes]]&gt;0,shipments[[#This Row],[Amount]]/shipments[[#This Row],[Boxes]],"NA")</f>
        <v>27.990430622009569</v>
      </c>
      <c r="J4726" s="21" t="str">
        <f>IF(shipments[[#This Row],[Order_Status]] = "Delivered","Yes","No")</f>
        <v>No</v>
      </c>
      <c r="K4726" s="21" t="str">
        <f>TEXT(shipments[[#This Row],[Shipdate]],"MMMM")</f>
        <v>July</v>
      </c>
      <c r="L4726" s="21">
        <f>YEAR(shipments[[#This Row],[Shipdate]])</f>
        <v>2024</v>
      </c>
    </row>
    <row r="4727" spans="1:12" x14ac:dyDescent="0.3">
      <c r="A4727" t="s">
        <v>4731</v>
      </c>
      <c r="B4727" t="s">
        <v>7955</v>
      </c>
      <c r="C4727" t="s">
        <v>7918</v>
      </c>
      <c r="D4727" t="s">
        <v>7935</v>
      </c>
      <c r="E4727" s="1">
        <v>45106</v>
      </c>
      <c r="F4727" s="6">
        <v>5346</v>
      </c>
      <c r="G4727">
        <v>198</v>
      </c>
      <c r="H4727" t="s">
        <v>3</v>
      </c>
      <c r="I4727">
        <f>IF(shipments[[#This Row],[Boxes]]&gt;0,shipments[[#This Row],[Amount]]/shipments[[#This Row],[Boxes]],"NA")</f>
        <v>27</v>
      </c>
      <c r="J4727" t="str">
        <f>IF(shipments[[#This Row],[Order_Status]] = "Delivered","Yes","No")</f>
        <v>Yes</v>
      </c>
      <c r="K4727" t="str">
        <f>TEXT(shipments[[#This Row],[Shipdate]],"MMMM")</f>
        <v>June</v>
      </c>
      <c r="L4727">
        <f>YEAR(shipments[[#This Row],[Shipdate]])</f>
        <v>2023</v>
      </c>
    </row>
    <row r="4728" spans="1:12" x14ac:dyDescent="0.3">
      <c r="A4728" t="s">
        <v>4732</v>
      </c>
      <c r="B4728" t="s">
        <v>7955</v>
      </c>
      <c r="C4728" t="s">
        <v>7918</v>
      </c>
      <c r="D4728" t="s">
        <v>7934</v>
      </c>
      <c r="E4728" s="1">
        <v>45110</v>
      </c>
      <c r="F4728" s="6">
        <v>2704.5</v>
      </c>
      <c r="G4728">
        <v>105</v>
      </c>
      <c r="H4728" t="s">
        <v>3</v>
      </c>
      <c r="I4728">
        <f>IF(shipments[[#This Row],[Boxes]]&gt;0,shipments[[#This Row],[Amount]]/shipments[[#This Row],[Boxes]],"NA")</f>
        <v>25.757142857142856</v>
      </c>
      <c r="J4728" t="str">
        <f>IF(shipments[[#This Row],[Order_Status]] = "Delivered","Yes","No")</f>
        <v>Yes</v>
      </c>
      <c r="K4728" t="str">
        <f>TEXT(shipments[[#This Row],[Shipdate]],"MMMM")</f>
        <v>July</v>
      </c>
      <c r="L4728">
        <f>YEAR(shipments[[#This Row],[Shipdate]])</f>
        <v>2023</v>
      </c>
    </row>
    <row r="4729" spans="1:12" x14ac:dyDescent="0.3">
      <c r="A4729" t="s">
        <v>4733</v>
      </c>
      <c r="B4729" t="s">
        <v>7955</v>
      </c>
      <c r="C4729" t="s">
        <v>7918</v>
      </c>
      <c r="D4729" t="s">
        <v>7939</v>
      </c>
      <c r="E4729" s="1">
        <v>45365</v>
      </c>
      <c r="F4729" s="6">
        <v>5503.5</v>
      </c>
      <c r="G4729">
        <v>230</v>
      </c>
      <c r="H4729" t="s">
        <v>3</v>
      </c>
      <c r="I4729">
        <f>IF(shipments[[#This Row],[Boxes]]&gt;0,shipments[[#This Row],[Amount]]/shipments[[#This Row],[Boxes]],"NA")</f>
        <v>23.928260869565218</v>
      </c>
      <c r="J4729" t="str">
        <f>IF(shipments[[#This Row],[Order_Status]] = "Delivered","Yes","No")</f>
        <v>Yes</v>
      </c>
      <c r="K4729" t="str">
        <f>TEXT(shipments[[#This Row],[Shipdate]],"MMMM")</f>
        <v>March</v>
      </c>
      <c r="L4729">
        <f>YEAR(shipments[[#This Row],[Shipdate]])</f>
        <v>2024</v>
      </c>
    </row>
    <row r="4730" spans="1:12" x14ac:dyDescent="0.3">
      <c r="A4730" t="s">
        <v>4734</v>
      </c>
      <c r="B4730" t="s">
        <v>7955</v>
      </c>
      <c r="C4730" t="s">
        <v>7918</v>
      </c>
      <c r="D4730" t="s">
        <v>7934</v>
      </c>
      <c r="E4730" s="1">
        <v>45432</v>
      </c>
      <c r="F4730" s="6">
        <v>4599</v>
      </c>
      <c r="G4730">
        <v>184</v>
      </c>
      <c r="H4730" t="s">
        <v>3</v>
      </c>
      <c r="I4730">
        <f>IF(shipments[[#This Row],[Boxes]]&gt;0,shipments[[#This Row],[Amount]]/shipments[[#This Row],[Boxes]],"NA")</f>
        <v>24.994565217391305</v>
      </c>
      <c r="J4730" t="str">
        <f>IF(shipments[[#This Row],[Order_Status]] = "Delivered","Yes","No")</f>
        <v>Yes</v>
      </c>
      <c r="K4730" t="str">
        <f>TEXT(shipments[[#This Row],[Shipdate]],"MMMM")</f>
        <v>May</v>
      </c>
      <c r="L4730">
        <f>YEAR(shipments[[#This Row],[Shipdate]])</f>
        <v>2024</v>
      </c>
    </row>
    <row r="4731" spans="1:12" x14ac:dyDescent="0.3">
      <c r="A4731" t="s">
        <v>4735</v>
      </c>
      <c r="B4731" t="s">
        <v>7955</v>
      </c>
      <c r="C4731" t="s">
        <v>7919</v>
      </c>
      <c r="D4731" t="s">
        <v>7934</v>
      </c>
      <c r="E4731" s="1">
        <v>45132</v>
      </c>
      <c r="F4731" s="6">
        <v>8001</v>
      </c>
      <c r="G4731">
        <v>381</v>
      </c>
      <c r="H4731" t="s">
        <v>3</v>
      </c>
      <c r="I4731">
        <f>IF(shipments[[#This Row],[Boxes]]&gt;0,shipments[[#This Row],[Amount]]/shipments[[#This Row],[Boxes]],"NA")</f>
        <v>21</v>
      </c>
      <c r="J4731" t="str">
        <f>IF(shipments[[#This Row],[Order_Status]] = "Delivered","Yes","No")</f>
        <v>Yes</v>
      </c>
      <c r="K4731" t="str">
        <f>TEXT(shipments[[#This Row],[Shipdate]],"MMMM")</f>
        <v>July</v>
      </c>
      <c r="L4731">
        <f>YEAR(shipments[[#This Row],[Shipdate]])</f>
        <v>2023</v>
      </c>
    </row>
    <row r="4732" spans="1:12" x14ac:dyDescent="0.3">
      <c r="A4732" t="s">
        <v>4736</v>
      </c>
      <c r="B4732" t="s">
        <v>7955</v>
      </c>
      <c r="C4732" t="s">
        <v>7919</v>
      </c>
      <c r="D4732" t="s">
        <v>7937</v>
      </c>
      <c r="E4732" s="1">
        <v>45350</v>
      </c>
      <c r="F4732" s="6">
        <v>10055.25</v>
      </c>
      <c r="G4732">
        <v>458</v>
      </c>
      <c r="H4732" t="s">
        <v>3</v>
      </c>
      <c r="I4732">
        <f>IF(shipments[[#This Row],[Boxes]]&gt;0,shipments[[#This Row],[Amount]]/shipments[[#This Row],[Boxes]],"NA")</f>
        <v>21.954694323144103</v>
      </c>
      <c r="J4732" t="str">
        <f>IF(shipments[[#This Row],[Order_Status]] = "Delivered","Yes","No")</f>
        <v>Yes</v>
      </c>
      <c r="K4732" t="str">
        <f>TEXT(shipments[[#This Row],[Shipdate]],"MMMM")</f>
        <v>February</v>
      </c>
      <c r="L4732">
        <f>YEAR(shipments[[#This Row],[Shipdate]])</f>
        <v>2024</v>
      </c>
    </row>
    <row r="4733" spans="1:12" x14ac:dyDescent="0.3">
      <c r="A4733" s="21" t="s">
        <v>4737</v>
      </c>
      <c r="B4733" s="21" t="s">
        <v>7955</v>
      </c>
      <c r="C4733" s="21" t="s">
        <v>7919</v>
      </c>
      <c r="D4733" s="21" t="s">
        <v>7938</v>
      </c>
      <c r="E4733" s="22">
        <v>45455</v>
      </c>
      <c r="F4733" s="23">
        <v>5699.25</v>
      </c>
      <c r="G4733" s="21">
        <v>285</v>
      </c>
      <c r="H4733" s="21" t="s">
        <v>25</v>
      </c>
      <c r="I4733" s="21">
        <f>IF(shipments[[#This Row],[Boxes]]&gt;0,shipments[[#This Row],[Amount]]/shipments[[#This Row],[Boxes]],"NA")</f>
        <v>19.997368421052631</v>
      </c>
      <c r="J4733" s="21" t="str">
        <f>IF(shipments[[#This Row],[Order_Status]] = "Delivered","Yes","No")</f>
        <v>No</v>
      </c>
      <c r="K4733" s="21" t="str">
        <f>TEXT(shipments[[#This Row],[Shipdate]],"MMMM")</f>
        <v>June</v>
      </c>
      <c r="L4733" s="21">
        <f>YEAR(shipments[[#This Row],[Shipdate]])</f>
        <v>2024</v>
      </c>
    </row>
    <row r="4734" spans="1:12" x14ac:dyDescent="0.3">
      <c r="A4734" t="s">
        <v>4738</v>
      </c>
      <c r="B4734" t="s">
        <v>7955</v>
      </c>
      <c r="C4734" t="s">
        <v>7919</v>
      </c>
      <c r="D4734" t="s">
        <v>7938</v>
      </c>
      <c r="E4734" s="1">
        <v>45128</v>
      </c>
      <c r="F4734" s="6">
        <v>7411.5</v>
      </c>
      <c r="G4734">
        <v>391</v>
      </c>
      <c r="H4734" t="s">
        <v>3</v>
      </c>
      <c r="I4734">
        <f>IF(shipments[[#This Row],[Boxes]]&gt;0,shipments[[#This Row],[Amount]]/shipments[[#This Row],[Boxes]],"NA")</f>
        <v>18.955242966751918</v>
      </c>
      <c r="J4734" t="str">
        <f>IF(shipments[[#This Row],[Order_Status]] = "Delivered","Yes","No")</f>
        <v>Yes</v>
      </c>
      <c r="K4734" t="str">
        <f>TEXT(shipments[[#This Row],[Shipdate]],"MMMM")</f>
        <v>July</v>
      </c>
      <c r="L4734">
        <f>YEAR(shipments[[#This Row],[Shipdate]])</f>
        <v>2023</v>
      </c>
    </row>
    <row r="4735" spans="1:12" x14ac:dyDescent="0.3">
      <c r="A4735" t="s">
        <v>4739</v>
      </c>
      <c r="B4735" t="s">
        <v>7955</v>
      </c>
      <c r="C4735" t="s">
        <v>7921</v>
      </c>
      <c r="D4735" t="s">
        <v>7935</v>
      </c>
      <c r="E4735" s="1">
        <v>45301</v>
      </c>
      <c r="F4735" s="6">
        <v>1968.75</v>
      </c>
      <c r="G4735">
        <v>141</v>
      </c>
      <c r="H4735" t="s">
        <v>3</v>
      </c>
      <c r="I4735">
        <f>IF(shipments[[#This Row],[Boxes]]&gt;0,shipments[[#This Row],[Amount]]/shipments[[#This Row],[Boxes]],"NA")</f>
        <v>13.962765957446809</v>
      </c>
      <c r="J4735" t="str">
        <f>IF(shipments[[#This Row],[Order_Status]] = "Delivered","Yes","No")</f>
        <v>Yes</v>
      </c>
      <c r="K4735" t="str">
        <f>TEXT(shipments[[#This Row],[Shipdate]],"MMMM")</f>
        <v>January</v>
      </c>
      <c r="L4735">
        <f>YEAR(shipments[[#This Row],[Shipdate]])</f>
        <v>2024</v>
      </c>
    </row>
    <row r="4736" spans="1:12" x14ac:dyDescent="0.3">
      <c r="A4736" t="s">
        <v>4740</v>
      </c>
      <c r="B4736" t="s">
        <v>7955</v>
      </c>
      <c r="C4736" t="s">
        <v>7921</v>
      </c>
      <c r="D4736" t="s">
        <v>7937</v>
      </c>
      <c r="E4736" s="1">
        <v>45267</v>
      </c>
      <c r="F4736" s="6">
        <v>1354.5</v>
      </c>
      <c r="G4736">
        <v>85</v>
      </c>
      <c r="H4736" t="s">
        <v>3</v>
      </c>
      <c r="I4736">
        <f>IF(shipments[[#This Row],[Boxes]]&gt;0,shipments[[#This Row],[Amount]]/shipments[[#This Row],[Boxes]],"NA")</f>
        <v>15.935294117647059</v>
      </c>
      <c r="J4736" t="str">
        <f>IF(shipments[[#This Row],[Order_Status]] = "Delivered","Yes","No")</f>
        <v>Yes</v>
      </c>
      <c r="K4736" t="str">
        <f>TEXT(shipments[[#This Row],[Shipdate]],"MMMM")</f>
        <v>December</v>
      </c>
      <c r="L4736">
        <f>YEAR(shipments[[#This Row],[Shipdate]])</f>
        <v>2023</v>
      </c>
    </row>
    <row r="4737" spans="1:12" x14ac:dyDescent="0.3">
      <c r="A4737" t="s">
        <v>4741</v>
      </c>
      <c r="B4737" t="s">
        <v>7955</v>
      </c>
      <c r="C4737" t="s">
        <v>7921</v>
      </c>
      <c r="D4737" t="s">
        <v>7939</v>
      </c>
      <c r="E4737" s="1">
        <v>45470</v>
      </c>
      <c r="F4737" s="6">
        <v>3872.25</v>
      </c>
      <c r="G4737">
        <v>277</v>
      </c>
      <c r="H4737" t="s">
        <v>3</v>
      </c>
      <c r="I4737">
        <f>IF(shipments[[#This Row],[Boxes]]&gt;0,shipments[[#This Row],[Amount]]/shipments[[#This Row],[Boxes]],"NA")</f>
        <v>13.979241877256317</v>
      </c>
      <c r="J4737" t="str">
        <f>IF(shipments[[#This Row],[Order_Status]] = "Delivered","Yes","No")</f>
        <v>Yes</v>
      </c>
      <c r="K4737" t="str">
        <f>TEXT(shipments[[#This Row],[Shipdate]],"MMMM")</f>
        <v>June</v>
      </c>
      <c r="L4737">
        <f>YEAR(shipments[[#This Row],[Shipdate]])</f>
        <v>2024</v>
      </c>
    </row>
    <row r="4738" spans="1:12" x14ac:dyDescent="0.3">
      <c r="A4738" t="s">
        <v>4742</v>
      </c>
      <c r="B4738" t="s">
        <v>7955</v>
      </c>
      <c r="C4738" t="s">
        <v>7921</v>
      </c>
      <c r="D4738" t="s">
        <v>7939</v>
      </c>
      <c r="E4738" s="1">
        <v>45184</v>
      </c>
      <c r="F4738" s="6">
        <v>13185</v>
      </c>
      <c r="G4738">
        <v>1099</v>
      </c>
      <c r="H4738" t="s">
        <v>3</v>
      </c>
      <c r="I4738">
        <f>IF(shipments[[#This Row],[Boxes]]&gt;0,shipments[[#This Row],[Amount]]/shipments[[#This Row],[Boxes]],"NA")</f>
        <v>11.997270245677889</v>
      </c>
      <c r="J4738" t="str">
        <f>IF(shipments[[#This Row],[Order_Status]] = "Delivered","Yes","No")</f>
        <v>Yes</v>
      </c>
      <c r="K4738" t="str">
        <f>TEXT(shipments[[#This Row],[Shipdate]],"MMMM")</f>
        <v>September</v>
      </c>
      <c r="L4738">
        <f>YEAR(shipments[[#This Row],[Shipdate]])</f>
        <v>2023</v>
      </c>
    </row>
    <row r="4739" spans="1:12" x14ac:dyDescent="0.3">
      <c r="A4739" t="s">
        <v>4743</v>
      </c>
      <c r="B4739" t="s">
        <v>7955</v>
      </c>
      <c r="C4739" t="s">
        <v>7922</v>
      </c>
      <c r="D4739" t="s">
        <v>7937</v>
      </c>
      <c r="E4739" s="1">
        <v>45208</v>
      </c>
      <c r="F4739" s="6">
        <v>2216.25</v>
      </c>
      <c r="G4739">
        <v>124</v>
      </c>
      <c r="H4739" t="s">
        <v>3</v>
      </c>
      <c r="I4739">
        <f>IF(shipments[[#This Row],[Boxes]]&gt;0,shipments[[#This Row],[Amount]]/shipments[[#This Row],[Boxes]],"NA")</f>
        <v>17.87298387096774</v>
      </c>
      <c r="J4739" t="str">
        <f>IF(shipments[[#This Row],[Order_Status]] = "Delivered","Yes","No")</f>
        <v>Yes</v>
      </c>
      <c r="K4739" t="str">
        <f>TEXT(shipments[[#This Row],[Shipdate]],"MMMM")</f>
        <v>October</v>
      </c>
      <c r="L4739">
        <f>YEAR(shipments[[#This Row],[Shipdate]])</f>
        <v>2023</v>
      </c>
    </row>
    <row r="4740" spans="1:12" x14ac:dyDescent="0.3">
      <c r="A4740" t="s">
        <v>4744</v>
      </c>
      <c r="B4740" t="s">
        <v>7955</v>
      </c>
      <c r="C4740" t="s">
        <v>7922</v>
      </c>
      <c r="D4740" t="s">
        <v>7939</v>
      </c>
      <c r="E4740" s="1">
        <v>45331</v>
      </c>
      <c r="F4740" s="6">
        <v>1147.5</v>
      </c>
      <c r="G4740">
        <v>55</v>
      </c>
      <c r="H4740" t="s">
        <v>3</v>
      </c>
      <c r="I4740">
        <f>IF(shipments[[#This Row],[Boxes]]&gt;0,shipments[[#This Row],[Amount]]/shipments[[#This Row],[Boxes]],"NA")</f>
        <v>20.863636363636363</v>
      </c>
      <c r="J4740" t="str">
        <f>IF(shipments[[#This Row],[Order_Status]] = "Delivered","Yes","No")</f>
        <v>Yes</v>
      </c>
      <c r="K4740" t="str">
        <f>TEXT(shipments[[#This Row],[Shipdate]],"MMMM")</f>
        <v>February</v>
      </c>
      <c r="L4740">
        <f>YEAR(shipments[[#This Row],[Shipdate]])</f>
        <v>2024</v>
      </c>
    </row>
    <row r="4741" spans="1:12" x14ac:dyDescent="0.3">
      <c r="A4741" s="21" t="s">
        <v>4745</v>
      </c>
      <c r="B4741" s="21" t="s">
        <v>7955</v>
      </c>
      <c r="C4741" s="21" t="s">
        <v>7924</v>
      </c>
      <c r="D4741" s="21" t="s">
        <v>7939</v>
      </c>
      <c r="E4741" s="22">
        <v>45558</v>
      </c>
      <c r="F4741" s="23">
        <v>4277.25</v>
      </c>
      <c r="G4741" s="21">
        <v>476</v>
      </c>
      <c r="H4741" s="21" t="s">
        <v>16</v>
      </c>
      <c r="I4741" s="21">
        <f>IF(shipments[[#This Row],[Boxes]]&gt;0,shipments[[#This Row],[Amount]]/shipments[[#This Row],[Boxes]],"NA")</f>
        <v>8.9858193277310932</v>
      </c>
      <c r="J4741" s="21" t="str">
        <f>IF(shipments[[#This Row],[Order_Status]] = "Delivered","Yes","No")</f>
        <v>No</v>
      </c>
      <c r="K4741" s="21" t="str">
        <f>TEXT(shipments[[#This Row],[Shipdate]],"MMMM")</f>
        <v>September</v>
      </c>
      <c r="L4741" s="21">
        <f>YEAR(shipments[[#This Row],[Shipdate]])</f>
        <v>2024</v>
      </c>
    </row>
    <row r="4742" spans="1:12" x14ac:dyDescent="0.3">
      <c r="A4742" t="s">
        <v>4746</v>
      </c>
      <c r="B4742" t="s">
        <v>7955</v>
      </c>
      <c r="C4742" t="s">
        <v>7924</v>
      </c>
      <c r="D4742" t="s">
        <v>7937</v>
      </c>
      <c r="E4742" s="1">
        <v>45253</v>
      </c>
      <c r="F4742" s="6">
        <v>2823.75</v>
      </c>
      <c r="G4742">
        <v>404</v>
      </c>
      <c r="H4742" t="s">
        <v>3</v>
      </c>
      <c r="I4742">
        <f>IF(shipments[[#This Row],[Boxes]]&gt;0,shipments[[#This Row],[Amount]]/shipments[[#This Row],[Boxes]],"NA")</f>
        <v>6.9894801980198018</v>
      </c>
      <c r="J4742" t="str">
        <f>IF(shipments[[#This Row],[Order_Status]] = "Delivered","Yes","No")</f>
        <v>Yes</v>
      </c>
      <c r="K4742" t="str">
        <f>TEXT(shipments[[#This Row],[Shipdate]],"MMMM")</f>
        <v>November</v>
      </c>
      <c r="L4742">
        <f>YEAR(shipments[[#This Row],[Shipdate]])</f>
        <v>2023</v>
      </c>
    </row>
    <row r="4743" spans="1:12" x14ac:dyDescent="0.3">
      <c r="A4743" t="s">
        <v>4747</v>
      </c>
      <c r="B4743" t="s">
        <v>7955</v>
      </c>
      <c r="C4743" t="s">
        <v>7927</v>
      </c>
      <c r="D4743" t="s">
        <v>7935</v>
      </c>
      <c r="E4743" s="1">
        <v>45334</v>
      </c>
      <c r="F4743" s="6">
        <v>74.25</v>
      </c>
      <c r="G4743">
        <v>5</v>
      </c>
      <c r="H4743" t="s">
        <v>3</v>
      </c>
      <c r="I4743">
        <f>IF(shipments[[#This Row],[Boxes]]&gt;0,shipments[[#This Row],[Amount]]/shipments[[#This Row],[Boxes]],"NA")</f>
        <v>14.85</v>
      </c>
      <c r="J4743" t="str">
        <f>IF(shipments[[#This Row],[Order_Status]] = "Delivered","Yes","No")</f>
        <v>Yes</v>
      </c>
      <c r="K4743" t="str">
        <f>TEXT(shipments[[#This Row],[Shipdate]],"MMMM")</f>
        <v>February</v>
      </c>
      <c r="L4743">
        <f>YEAR(shipments[[#This Row],[Shipdate]])</f>
        <v>2024</v>
      </c>
    </row>
    <row r="4744" spans="1:12" x14ac:dyDescent="0.3">
      <c r="A4744" t="s">
        <v>4748</v>
      </c>
      <c r="B4744" t="s">
        <v>7955</v>
      </c>
      <c r="C4744" t="s">
        <v>7927</v>
      </c>
      <c r="D4744" t="s">
        <v>7935</v>
      </c>
      <c r="E4744" s="1">
        <v>45268</v>
      </c>
      <c r="F4744" s="6">
        <v>4819.5</v>
      </c>
      <c r="G4744">
        <v>302</v>
      </c>
      <c r="H4744" t="s">
        <v>3</v>
      </c>
      <c r="I4744">
        <f>IF(shipments[[#This Row],[Boxes]]&gt;0,shipments[[#This Row],[Amount]]/shipments[[#This Row],[Boxes]],"NA")</f>
        <v>15.958609271523178</v>
      </c>
      <c r="J4744" t="str">
        <f>IF(shipments[[#This Row],[Order_Status]] = "Delivered","Yes","No")</f>
        <v>Yes</v>
      </c>
      <c r="K4744" t="str">
        <f>TEXT(shipments[[#This Row],[Shipdate]],"MMMM")</f>
        <v>December</v>
      </c>
      <c r="L4744">
        <f>YEAR(shipments[[#This Row],[Shipdate]])</f>
        <v>2023</v>
      </c>
    </row>
    <row r="4745" spans="1:12" x14ac:dyDescent="0.3">
      <c r="A4745" t="s">
        <v>4749</v>
      </c>
      <c r="B4745" t="s">
        <v>7955</v>
      </c>
      <c r="C4745" t="s">
        <v>7927</v>
      </c>
      <c r="D4745" t="s">
        <v>7938</v>
      </c>
      <c r="E4745" s="1">
        <v>45030</v>
      </c>
      <c r="F4745" s="6">
        <v>3933</v>
      </c>
      <c r="G4745">
        <v>232</v>
      </c>
      <c r="H4745" t="s">
        <v>3</v>
      </c>
      <c r="I4745">
        <f>IF(shipments[[#This Row],[Boxes]]&gt;0,shipments[[#This Row],[Amount]]/shipments[[#This Row],[Boxes]],"NA")</f>
        <v>16.952586206896552</v>
      </c>
      <c r="J4745" t="str">
        <f>IF(shipments[[#This Row],[Order_Status]] = "Delivered","Yes","No")</f>
        <v>Yes</v>
      </c>
      <c r="K4745" t="str">
        <f>TEXT(shipments[[#This Row],[Shipdate]],"MMMM")</f>
        <v>April</v>
      </c>
      <c r="L4745">
        <f>YEAR(shipments[[#This Row],[Shipdate]])</f>
        <v>2023</v>
      </c>
    </row>
    <row r="4746" spans="1:12" x14ac:dyDescent="0.3">
      <c r="A4746" t="s">
        <v>4750</v>
      </c>
      <c r="B4746" t="s">
        <v>7955</v>
      </c>
      <c r="C4746" t="s">
        <v>7928</v>
      </c>
      <c r="D4746" t="s">
        <v>7934</v>
      </c>
      <c r="E4746" s="1">
        <v>45191</v>
      </c>
      <c r="F4746" s="6">
        <v>1631.25</v>
      </c>
      <c r="G4746">
        <v>182</v>
      </c>
      <c r="H4746" t="s">
        <v>3</v>
      </c>
      <c r="I4746">
        <f>IF(shipments[[#This Row],[Boxes]]&gt;0,shipments[[#This Row],[Amount]]/shipments[[#This Row],[Boxes]],"NA")</f>
        <v>8.9629120879120876</v>
      </c>
      <c r="J4746" t="str">
        <f>IF(shipments[[#This Row],[Order_Status]] = "Delivered","Yes","No")</f>
        <v>Yes</v>
      </c>
      <c r="K4746" t="str">
        <f>TEXT(shipments[[#This Row],[Shipdate]],"MMMM")</f>
        <v>September</v>
      </c>
      <c r="L4746">
        <f>YEAR(shipments[[#This Row],[Shipdate]])</f>
        <v>2023</v>
      </c>
    </row>
    <row r="4747" spans="1:12" x14ac:dyDescent="0.3">
      <c r="A4747" s="21" t="s">
        <v>4751</v>
      </c>
      <c r="B4747" s="21" t="s">
        <v>7955</v>
      </c>
      <c r="C4747" s="21" t="s">
        <v>7928</v>
      </c>
      <c r="D4747" s="21" t="s">
        <v>7935</v>
      </c>
      <c r="E4747" s="22">
        <v>45483</v>
      </c>
      <c r="F4747" s="23">
        <v>5622.75</v>
      </c>
      <c r="G4747" s="21">
        <v>804</v>
      </c>
      <c r="H4747" s="21" t="s">
        <v>9</v>
      </c>
      <c r="I4747" s="21">
        <f>IF(shipments[[#This Row],[Boxes]]&gt;0,shipments[[#This Row],[Amount]]/shipments[[#This Row],[Boxes]],"NA")</f>
        <v>6.9934701492537314</v>
      </c>
      <c r="J4747" s="21" t="str">
        <f>IF(shipments[[#This Row],[Order_Status]] = "Delivered","Yes","No")</f>
        <v>No</v>
      </c>
      <c r="K4747" s="21" t="str">
        <f>TEXT(shipments[[#This Row],[Shipdate]],"MMMM")</f>
        <v>July</v>
      </c>
      <c r="L4747" s="21">
        <f>YEAR(shipments[[#This Row],[Shipdate]])</f>
        <v>2024</v>
      </c>
    </row>
    <row r="4748" spans="1:12" x14ac:dyDescent="0.3">
      <c r="A4748" t="s">
        <v>4752</v>
      </c>
      <c r="B4748" t="s">
        <v>7955</v>
      </c>
      <c r="C4748" t="s">
        <v>7928</v>
      </c>
      <c r="D4748" t="s">
        <v>7934</v>
      </c>
      <c r="E4748" s="1">
        <v>45083</v>
      </c>
      <c r="F4748" s="6">
        <v>3251.25</v>
      </c>
      <c r="G4748">
        <v>326</v>
      </c>
      <c r="H4748" t="s">
        <v>3</v>
      </c>
      <c r="I4748">
        <f>IF(shipments[[#This Row],[Boxes]]&gt;0,shipments[[#This Row],[Amount]]/shipments[[#This Row],[Boxes]],"NA")</f>
        <v>9.9731595092024534</v>
      </c>
      <c r="J4748" t="str">
        <f>IF(shipments[[#This Row],[Order_Status]] = "Delivered","Yes","No")</f>
        <v>Yes</v>
      </c>
      <c r="K4748" t="str">
        <f>TEXT(shipments[[#This Row],[Shipdate]],"MMMM")</f>
        <v>June</v>
      </c>
      <c r="L4748">
        <f>YEAR(shipments[[#This Row],[Shipdate]])</f>
        <v>2023</v>
      </c>
    </row>
    <row r="4749" spans="1:12" x14ac:dyDescent="0.3">
      <c r="A4749" t="s">
        <v>4753</v>
      </c>
      <c r="B4749" t="s">
        <v>7955</v>
      </c>
      <c r="C4749" t="s">
        <v>7929</v>
      </c>
      <c r="D4749" t="s">
        <v>7935</v>
      </c>
      <c r="E4749" s="1">
        <v>45306</v>
      </c>
      <c r="F4749" s="6">
        <v>12161.25</v>
      </c>
      <c r="G4749">
        <v>1217</v>
      </c>
      <c r="H4749" t="s">
        <v>3</v>
      </c>
      <c r="I4749">
        <f>IF(shipments[[#This Row],[Boxes]]&gt;0,shipments[[#This Row],[Amount]]/shipments[[#This Row],[Boxes]],"NA")</f>
        <v>9.9928101889893188</v>
      </c>
      <c r="J4749" t="str">
        <f>IF(shipments[[#This Row],[Order_Status]] = "Delivered","Yes","No")</f>
        <v>Yes</v>
      </c>
      <c r="K4749" t="str">
        <f>TEXT(shipments[[#This Row],[Shipdate]],"MMMM")</f>
        <v>January</v>
      </c>
      <c r="L4749">
        <f>YEAR(shipments[[#This Row],[Shipdate]])</f>
        <v>2024</v>
      </c>
    </row>
    <row r="4750" spans="1:12" x14ac:dyDescent="0.3">
      <c r="A4750" t="s">
        <v>4754</v>
      </c>
      <c r="B4750" t="s">
        <v>7955</v>
      </c>
      <c r="C4750" t="s">
        <v>7929</v>
      </c>
      <c r="D4750" t="s">
        <v>7938</v>
      </c>
      <c r="E4750" s="1">
        <v>45243</v>
      </c>
      <c r="F4750" s="6">
        <v>2614.5</v>
      </c>
      <c r="G4750">
        <v>291</v>
      </c>
      <c r="H4750" t="s">
        <v>3</v>
      </c>
      <c r="I4750">
        <f>IF(shipments[[#This Row],[Boxes]]&gt;0,shipments[[#This Row],[Amount]]/shipments[[#This Row],[Boxes]],"NA")</f>
        <v>8.9845360824742269</v>
      </c>
      <c r="J4750" t="str">
        <f>IF(shipments[[#This Row],[Order_Status]] = "Delivered","Yes","No")</f>
        <v>Yes</v>
      </c>
      <c r="K4750" t="str">
        <f>TEXT(shipments[[#This Row],[Shipdate]],"MMMM")</f>
        <v>November</v>
      </c>
      <c r="L4750">
        <f>YEAR(shipments[[#This Row],[Shipdate]])</f>
        <v>2023</v>
      </c>
    </row>
    <row r="4751" spans="1:12" x14ac:dyDescent="0.3">
      <c r="A4751" t="s">
        <v>4755</v>
      </c>
      <c r="B4751" t="s">
        <v>7955</v>
      </c>
      <c r="C4751" t="s">
        <v>7929</v>
      </c>
      <c r="D4751" t="s">
        <v>7937</v>
      </c>
      <c r="E4751" s="1">
        <v>45176</v>
      </c>
      <c r="F4751" s="6">
        <v>16618.5</v>
      </c>
      <c r="G4751">
        <v>1662</v>
      </c>
      <c r="H4751" t="s">
        <v>3</v>
      </c>
      <c r="I4751">
        <f>IF(shipments[[#This Row],[Boxes]]&gt;0,shipments[[#This Row],[Amount]]/shipments[[#This Row],[Boxes]],"NA")</f>
        <v>9.9990974729241877</v>
      </c>
      <c r="J4751" t="str">
        <f>IF(shipments[[#This Row],[Order_Status]] = "Delivered","Yes","No")</f>
        <v>Yes</v>
      </c>
      <c r="K4751" t="str">
        <f>TEXT(shipments[[#This Row],[Shipdate]],"MMMM")</f>
        <v>September</v>
      </c>
      <c r="L4751">
        <f>YEAR(shipments[[#This Row],[Shipdate]])</f>
        <v>2023</v>
      </c>
    </row>
    <row r="4752" spans="1:12" x14ac:dyDescent="0.3">
      <c r="A4752" s="21" t="s">
        <v>4756</v>
      </c>
      <c r="B4752" s="21" t="s">
        <v>7955</v>
      </c>
      <c r="C4752" s="21" t="s">
        <v>7929</v>
      </c>
      <c r="D4752" s="21" t="s">
        <v>7938</v>
      </c>
      <c r="E4752" s="22">
        <v>45488</v>
      </c>
      <c r="F4752" s="23">
        <v>3010.5</v>
      </c>
      <c r="G4752" s="21">
        <v>335</v>
      </c>
      <c r="H4752" s="21" t="s">
        <v>9</v>
      </c>
      <c r="I4752" s="21">
        <f>IF(shipments[[#This Row],[Boxes]]&gt;0,shipments[[#This Row],[Amount]]/shipments[[#This Row],[Boxes]],"NA")</f>
        <v>8.9865671641791049</v>
      </c>
      <c r="J4752" s="21" t="str">
        <f>IF(shipments[[#This Row],[Order_Status]] = "Delivered","Yes","No")</f>
        <v>No</v>
      </c>
      <c r="K4752" s="21" t="str">
        <f>TEXT(shipments[[#This Row],[Shipdate]],"MMMM")</f>
        <v>July</v>
      </c>
      <c r="L4752" s="21">
        <f>YEAR(shipments[[#This Row],[Shipdate]])</f>
        <v>2024</v>
      </c>
    </row>
    <row r="4753" spans="1:12" x14ac:dyDescent="0.3">
      <c r="A4753" t="s">
        <v>4757</v>
      </c>
      <c r="B4753" t="s">
        <v>7955</v>
      </c>
      <c r="C4753" t="s">
        <v>7929</v>
      </c>
      <c r="D4753" t="s">
        <v>7939</v>
      </c>
      <c r="E4753" s="1">
        <v>45019</v>
      </c>
      <c r="F4753" s="6">
        <v>1066.5</v>
      </c>
      <c r="G4753">
        <v>119</v>
      </c>
      <c r="H4753" t="s">
        <v>3</v>
      </c>
      <c r="I4753">
        <f>IF(shipments[[#This Row],[Boxes]]&gt;0,shipments[[#This Row],[Amount]]/shipments[[#This Row],[Boxes]],"NA")</f>
        <v>8.96218487394958</v>
      </c>
      <c r="J4753" t="str">
        <f>IF(shipments[[#This Row],[Order_Status]] = "Delivered","Yes","No")</f>
        <v>Yes</v>
      </c>
      <c r="K4753" t="str">
        <f>TEXT(shipments[[#This Row],[Shipdate]],"MMMM")</f>
        <v>April</v>
      </c>
      <c r="L4753">
        <f>YEAR(shipments[[#This Row],[Shipdate]])</f>
        <v>2023</v>
      </c>
    </row>
    <row r="4754" spans="1:12" x14ac:dyDescent="0.3">
      <c r="A4754" t="s">
        <v>4758</v>
      </c>
      <c r="B4754" t="s">
        <v>7955</v>
      </c>
      <c r="C4754" t="s">
        <v>7929</v>
      </c>
      <c r="D4754" t="s">
        <v>7936</v>
      </c>
      <c r="E4754" s="1">
        <v>45135</v>
      </c>
      <c r="F4754" s="6">
        <v>5049</v>
      </c>
      <c r="G4754">
        <v>505</v>
      </c>
      <c r="H4754" t="s">
        <v>3</v>
      </c>
      <c r="I4754">
        <f>IF(shipments[[#This Row],[Boxes]]&gt;0,shipments[[#This Row],[Amount]]/shipments[[#This Row],[Boxes]],"NA")</f>
        <v>9.9980198019801989</v>
      </c>
      <c r="J4754" t="str">
        <f>IF(shipments[[#This Row],[Order_Status]] = "Delivered","Yes","No")</f>
        <v>Yes</v>
      </c>
      <c r="K4754" t="str">
        <f>TEXT(shipments[[#This Row],[Shipdate]],"MMMM")</f>
        <v>July</v>
      </c>
      <c r="L4754">
        <f>YEAR(shipments[[#This Row],[Shipdate]])</f>
        <v>2023</v>
      </c>
    </row>
    <row r="4755" spans="1:12" x14ac:dyDescent="0.3">
      <c r="A4755" t="s">
        <v>4759</v>
      </c>
      <c r="B4755" t="s">
        <v>7955</v>
      </c>
      <c r="C4755" t="s">
        <v>7931</v>
      </c>
      <c r="D4755" t="s">
        <v>7938</v>
      </c>
      <c r="E4755" s="1">
        <v>44958</v>
      </c>
      <c r="F4755" s="6">
        <v>9281.25</v>
      </c>
      <c r="G4755">
        <v>929</v>
      </c>
      <c r="H4755" t="s">
        <v>3</v>
      </c>
      <c r="I4755">
        <f>IF(shipments[[#This Row],[Boxes]]&gt;0,shipments[[#This Row],[Amount]]/shipments[[#This Row],[Boxes]],"NA")</f>
        <v>9.990581270182993</v>
      </c>
      <c r="J4755" t="str">
        <f>IF(shipments[[#This Row],[Order_Status]] = "Delivered","Yes","No")</f>
        <v>Yes</v>
      </c>
      <c r="K4755" t="str">
        <f>TEXT(shipments[[#This Row],[Shipdate]],"MMMM")</f>
        <v>February</v>
      </c>
      <c r="L4755">
        <f>YEAR(shipments[[#This Row],[Shipdate]])</f>
        <v>2023</v>
      </c>
    </row>
    <row r="4756" spans="1:12" x14ac:dyDescent="0.3">
      <c r="A4756" s="21" t="s">
        <v>4760</v>
      </c>
      <c r="B4756" s="21" t="s">
        <v>7955</v>
      </c>
      <c r="C4756" s="21" t="s">
        <v>7931</v>
      </c>
      <c r="D4756" s="21" t="s">
        <v>7938</v>
      </c>
      <c r="E4756" s="22">
        <v>45533</v>
      </c>
      <c r="F4756" s="23">
        <v>9119.25</v>
      </c>
      <c r="G4756" s="21">
        <v>1140</v>
      </c>
      <c r="H4756" s="21" t="s">
        <v>9</v>
      </c>
      <c r="I4756" s="21">
        <f>IF(shipments[[#This Row],[Boxes]]&gt;0,shipments[[#This Row],[Amount]]/shipments[[#This Row],[Boxes]],"NA")</f>
        <v>7.9993421052631577</v>
      </c>
      <c r="J4756" s="21" t="str">
        <f>IF(shipments[[#This Row],[Order_Status]] = "Delivered","Yes","No")</f>
        <v>No</v>
      </c>
      <c r="K4756" s="21" t="str">
        <f>TEXT(shipments[[#This Row],[Shipdate]],"MMMM")</f>
        <v>August</v>
      </c>
      <c r="L4756" s="21">
        <f>YEAR(shipments[[#This Row],[Shipdate]])</f>
        <v>2024</v>
      </c>
    </row>
    <row r="4757" spans="1:12" x14ac:dyDescent="0.3">
      <c r="A4757" t="s">
        <v>4761</v>
      </c>
      <c r="B4757" t="s">
        <v>7955</v>
      </c>
      <c r="C4757" t="s">
        <v>7931</v>
      </c>
      <c r="D4757" t="s">
        <v>7935</v>
      </c>
      <c r="E4757" s="1">
        <v>45258</v>
      </c>
      <c r="F4757" s="6">
        <v>569.25</v>
      </c>
      <c r="G4757">
        <v>48</v>
      </c>
      <c r="H4757" t="s">
        <v>3</v>
      </c>
      <c r="I4757">
        <f>IF(shipments[[#This Row],[Boxes]]&gt;0,shipments[[#This Row],[Amount]]/shipments[[#This Row],[Boxes]],"NA")</f>
        <v>11.859375</v>
      </c>
      <c r="J4757" t="str">
        <f>IF(shipments[[#This Row],[Order_Status]] = "Delivered","Yes","No")</f>
        <v>Yes</v>
      </c>
      <c r="K4757" t="str">
        <f>TEXT(shipments[[#This Row],[Shipdate]],"MMMM")</f>
        <v>November</v>
      </c>
      <c r="L4757">
        <f>YEAR(shipments[[#This Row],[Shipdate]])</f>
        <v>2023</v>
      </c>
    </row>
    <row r="4758" spans="1:12" x14ac:dyDescent="0.3">
      <c r="A4758" t="s">
        <v>4762</v>
      </c>
      <c r="B4758" t="s">
        <v>7955</v>
      </c>
      <c r="C4758" t="s">
        <v>7931</v>
      </c>
      <c r="D4758" t="s">
        <v>7938</v>
      </c>
      <c r="E4758" s="1">
        <v>45128</v>
      </c>
      <c r="F4758" s="6">
        <v>3431.25</v>
      </c>
      <c r="G4758">
        <v>286</v>
      </c>
      <c r="H4758" t="s">
        <v>3</v>
      </c>
      <c r="I4758">
        <f>IF(shipments[[#This Row],[Boxes]]&gt;0,shipments[[#This Row],[Amount]]/shipments[[#This Row],[Boxes]],"NA")</f>
        <v>11.997377622377622</v>
      </c>
      <c r="J4758" t="str">
        <f>IF(shipments[[#This Row],[Order_Status]] = "Delivered","Yes","No")</f>
        <v>Yes</v>
      </c>
      <c r="K4758" t="str">
        <f>TEXT(shipments[[#This Row],[Shipdate]],"MMMM")</f>
        <v>July</v>
      </c>
      <c r="L4758">
        <f>YEAR(shipments[[#This Row],[Shipdate]])</f>
        <v>2023</v>
      </c>
    </row>
    <row r="4759" spans="1:12" x14ac:dyDescent="0.3">
      <c r="A4759" t="s">
        <v>4763</v>
      </c>
      <c r="B4759" t="s">
        <v>7955</v>
      </c>
      <c r="C4759" t="s">
        <v>7932</v>
      </c>
      <c r="D4759" t="s">
        <v>7939</v>
      </c>
      <c r="E4759" s="1">
        <v>44998</v>
      </c>
      <c r="F4759" s="6">
        <v>17232.75</v>
      </c>
      <c r="G4759">
        <v>2155</v>
      </c>
      <c r="H4759" t="s">
        <v>3</v>
      </c>
      <c r="I4759">
        <f>IF(shipments[[#This Row],[Boxes]]&gt;0,shipments[[#This Row],[Amount]]/shipments[[#This Row],[Boxes]],"NA")</f>
        <v>7.9966357308584683</v>
      </c>
      <c r="J4759" t="str">
        <f>IF(shipments[[#This Row],[Order_Status]] = "Delivered","Yes","No")</f>
        <v>Yes</v>
      </c>
      <c r="K4759" t="str">
        <f>TEXT(shipments[[#This Row],[Shipdate]],"MMMM")</f>
        <v>March</v>
      </c>
      <c r="L4759">
        <f>YEAR(shipments[[#This Row],[Shipdate]])</f>
        <v>2023</v>
      </c>
    </row>
    <row r="4760" spans="1:12" x14ac:dyDescent="0.3">
      <c r="A4760" t="s">
        <v>4764</v>
      </c>
      <c r="B4760" t="s">
        <v>7955</v>
      </c>
      <c r="C4760" t="s">
        <v>7932</v>
      </c>
      <c r="D4760" t="s">
        <v>7935</v>
      </c>
      <c r="E4760" s="1">
        <v>45261</v>
      </c>
      <c r="F4760" s="6">
        <v>7130.25</v>
      </c>
      <c r="G4760">
        <v>892</v>
      </c>
      <c r="H4760" t="s">
        <v>3</v>
      </c>
      <c r="I4760">
        <f>IF(shipments[[#This Row],[Boxes]]&gt;0,shipments[[#This Row],[Amount]]/shipments[[#This Row],[Boxes]],"NA")</f>
        <v>7.9935538116591927</v>
      </c>
      <c r="J4760" t="str">
        <f>IF(shipments[[#This Row],[Order_Status]] = "Delivered","Yes","No")</f>
        <v>Yes</v>
      </c>
      <c r="K4760" t="str">
        <f>TEXT(shipments[[#This Row],[Shipdate]],"MMMM")</f>
        <v>December</v>
      </c>
      <c r="L4760">
        <f>YEAR(shipments[[#This Row],[Shipdate]])</f>
        <v>2023</v>
      </c>
    </row>
    <row r="4761" spans="1:12" x14ac:dyDescent="0.3">
      <c r="A4761" t="s">
        <v>4765</v>
      </c>
      <c r="B4761" t="s">
        <v>7955</v>
      </c>
      <c r="C4761" t="s">
        <v>7933</v>
      </c>
      <c r="D4761" t="s">
        <v>7939</v>
      </c>
      <c r="E4761" s="1">
        <v>45135</v>
      </c>
      <c r="F4761" s="6">
        <v>5996.25</v>
      </c>
      <c r="G4761">
        <v>300</v>
      </c>
      <c r="H4761" t="s">
        <v>3</v>
      </c>
      <c r="I4761">
        <f>IF(shipments[[#This Row],[Boxes]]&gt;0,shipments[[#This Row],[Amount]]/shipments[[#This Row],[Boxes]],"NA")</f>
        <v>19.987500000000001</v>
      </c>
      <c r="J4761" t="str">
        <f>IF(shipments[[#This Row],[Order_Status]] = "Delivered","Yes","No")</f>
        <v>Yes</v>
      </c>
      <c r="K4761" t="str">
        <f>TEXT(shipments[[#This Row],[Shipdate]],"MMMM")</f>
        <v>July</v>
      </c>
      <c r="L4761">
        <f>YEAR(shipments[[#This Row],[Shipdate]])</f>
        <v>2023</v>
      </c>
    </row>
    <row r="4762" spans="1:12" x14ac:dyDescent="0.3">
      <c r="A4762" t="s">
        <v>4766</v>
      </c>
      <c r="B4762" t="s">
        <v>7955</v>
      </c>
      <c r="C4762" t="s">
        <v>7933</v>
      </c>
      <c r="D4762" t="s">
        <v>7934</v>
      </c>
      <c r="E4762" s="1">
        <v>45054</v>
      </c>
      <c r="F4762" s="6">
        <v>7143.75</v>
      </c>
      <c r="G4762">
        <v>397</v>
      </c>
      <c r="H4762" t="s">
        <v>3</v>
      </c>
      <c r="I4762">
        <f>IF(shipments[[#This Row],[Boxes]]&gt;0,shipments[[#This Row],[Amount]]/shipments[[#This Row],[Boxes]],"NA")</f>
        <v>17.994332493702771</v>
      </c>
      <c r="J4762" t="str">
        <f>IF(shipments[[#This Row],[Order_Status]] = "Delivered","Yes","No")</f>
        <v>Yes</v>
      </c>
      <c r="K4762" t="str">
        <f>TEXT(shipments[[#This Row],[Shipdate]],"MMMM")</f>
        <v>May</v>
      </c>
      <c r="L4762">
        <f>YEAR(shipments[[#This Row],[Shipdate]])</f>
        <v>2023</v>
      </c>
    </row>
    <row r="4763" spans="1:12" x14ac:dyDescent="0.3">
      <c r="A4763" t="s">
        <v>4767</v>
      </c>
      <c r="B4763" t="s">
        <v>7955</v>
      </c>
      <c r="C4763" t="s">
        <v>7933</v>
      </c>
      <c r="D4763" t="s">
        <v>7934</v>
      </c>
      <c r="E4763" s="1">
        <v>45141</v>
      </c>
      <c r="F4763" s="6">
        <v>690.75</v>
      </c>
      <c r="G4763">
        <v>37</v>
      </c>
      <c r="H4763" t="s">
        <v>3</v>
      </c>
      <c r="I4763">
        <f>IF(shipments[[#This Row],[Boxes]]&gt;0,shipments[[#This Row],[Amount]]/shipments[[#This Row],[Boxes]],"NA")</f>
        <v>18.668918918918919</v>
      </c>
      <c r="J4763" t="str">
        <f>IF(shipments[[#This Row],[Order_Status]] = "Delivered","Yes","No")</f>
        <v>Yes</v>
      </c>
      <c r="K4763" t="str">
        <f>TEXT(shipments[[#This Row],[Shipdate]],"MMMM")</f>
        <v>August</v>
      </c>
      <c r="L4763">
        <f>YEAR(shipments[[#This Row],[Shipdate]])</f>
        <v>2023</v>
      </c>
    </row>
    <row r="4764" spans="1:12" x14ac:dyDescent="0.3">
      <c r="A4764" t="s">
        <v>4768</v>
      </c>
      <c r="B4764" t="s">
        <v>7955</v>
      </c>
      <c r="C4764" t="s">
        <v>7912</v>
      </c>
      <c r="D4764" t="s">
        <v>7934</v>
      </c>
      <c r="E4764" s="1">
        <v>45127</v>
      </c>
      <c r="F4764" s="6">
        <v>747</v>
      </c>
      <c r="G4764">
        <v>63</v>
      </c>
      <c r="H4764" t="s">
        <v>3</v>
      </c>
      <c r="I4764">
        <f>IF(shipments[[#This Row],[Boxes]]&gt;0,shipments[[#This Row],[Amount]]/shipments[[#This Row],[Boxes]],"NA")</f>
        <v>11.857142857142858</v>
      </c>
      <c r="J4764" t="str">
        <f>IF(shipments[[#This Row],[Order_Status]] = "Delivered","Yes","No")</f>
        <v>Yes</v>
      </c>
      <c r="K4764" t="str">
        <f>TEXT(shipments[[#This Row],[Shipdate]],"MMMM")</f>
        <v>July</v>
      </c>
      <c r="L4764">
        <f>YEAR(shipments[[#This Row],[Shipdate]])</f>
        <v>2023</v>
      </c>
    </row>
    <row r="4765" spans="1:12" x14ac:dyDescent="0.3">
      <c r="A4765" t="s">
        <v>4769</v>
      </c>
      <c r="B4765" t="s">
        <v>7955</v>
      </c>
      <c r="C4765" t="s">
        <v>7912</v>
      </c>
      <c r="D4765" t="s">
        <v>7938</v>
      </c>
      <c r="E4765" s="1">
        <v>45446</v>
      </c>
      <c r="F4765" s="6">
        <v>8106.75</v>
      </c>
      <c r="G4765">
        <v>580</v>
      </c>
      <c r="H4765" t="s">
        <v>3</v>
      </c>
      <c r="I4765">
        <f>IF(shipments[[#This Row],[Boxes]]&gt;0,shipments[[#This Row],[Amount]]/shipments[[#This Row],[Boxes]],"NA")</f>
        <v>13.977155172413793</v>
      </c>
      <c r="J4765" t="str">
        <f>IF(shipments[[#This Row],[Order_Status]] = "Delivered","Yes","No")</f>
        <v>Yes</v>
      </c>
      <c r="K4765" t="str">
        <f>TEXT(shipments[[#This Row],[Shipdate]],"MMMM")</f>
        <v>June</v>
      </c>
      <c r="L4765">
        <f>YEAR(shipments[[#This Row],[Shipdate]])</f>
        <v>2024</v>
      </c>
    </row>
    <row r="4766" spans="1:12" x14ac:dyDescent="0.3">
      <c r="A4766" t="s">
        <v>4770</v>
      </c>
      <c r="B4766" t="s">
        <v>7955</v>
      </c>
      <c r="C4766" t="s">
        <v>7912</v>
      </c>
      <c r="D4766" t="s">
        <v>7934</v>
      </c>
      <c r="E4766" s="1">
        <v>45233</v>
      </c>
      <c r="F4766" s="6">
        <v>4288.5</v>
      </c>
      <c r="G4766">
        <v>330</v>
      </c>
      <c r="H4766" t="s">
        <v>3</v>
      </c>
      <c r="I4766">
        <f>IF(shipments[[#This Row],[Boxes]]&gt;0,shipments[[#This Row],[Amount]]/shipments[[#This Row],[Boxes]],"NA")</f>
        <v>12.995454545454546</v>
      </c>
      <c r="J4766" t="str">
        <f>IF(shipments[[#This Row],[Order_Status]] = "Delivered","Yes","No")</f>
        <v>Yes</v>
      </c>
      <c r="K4766" t="str">
        <f>TEXT(shipments[[#This Row],[Shipdate]],"MMMM")</f>
        <v>November</v>
      </c>
      <c r="L4766">
        <f>YEAR(shipments[[#This Row],[Shipdate]])</f>
        <v>2023</v>
      </c>
    </row>
    <row r="4767" spans="1:12" x14ac:dyDescent="0.3">
      <c r="A4767" s="21" t="s">
        <v>4771</v>
      </c>
      <c r="B4767" s="21" t="s">
        <v>7955</v>
      </c>
      <c r="C4767" s="21" t="s">
        <v>7912</v>
      </c>
      <c r="D4767" s="21" t="s">
        <v>7936</v>
      </c>
      <c r="E4767" s="22">
        <v>45120</v>
      </c>
      <c r="F4767" s="23">
        <v>7753.5</v>
      </c>
      <c r="G4767" s="21">
        <v>554</v>
      </c>
      <c r="H4767" s="21" t="s">
        <v>25</v>
      </c>
      <c r="I4767" s="21">
        <f>IF(shipments[[#This Row],[Boxes]]&gt;0,shipments[[#This Row],[Amount]]/shipments[[#This Row],[Boxes]],"NA")</f>
        <v>13.995487364620939</v>
      </c>
      <c r="J4767" s="21" t="str">
        <f>IF(shipments[[#This Row],[Order_Status]] = "Delivered","Yes","No")</f>
        <v>No</v>
      </c>
      <c r="K4767" s="21" t="str">
        <f>TEXT(shipments[[#This Row],[Shipdate]],"MMMM")</f>
        <v>July</v>
      </c>
      <c r="L4767" s="21">
        <f>YEAR(shipments[[#This Row],[Shipdate]])</f>
        <v>2023</v>
      </c>
    </row>
    <row r="4768" spans="1:12" x14ac:dyDescent="0.3">
      <c r="A4768" t="s">
        <v>4772</v>
      </c>
      <c r="B4768" t="s">
        <v>7955</v>
      </c>
      <c r="C4768" t="s">
        <v>7915</v>
      </c>
      <c r="D4768" t="s">
        <v>7935</v>
      </c>
      <c r="E4768" s="1">
        <v>44935</v>
      </c>
      <c r="F4768" s="6">
        <v>4970.25</v>
      </c>
      <c r="G4768">
        <v>553</v>
      </c>
      <c r="H4768" t="s">
        <v>3</v>
      </c>
      <c r="I4768">
        <f>IF(shipments[[#This Row],[Boxes]]&gt;0,shipments[[#This Row],[Amount]]/shipments[[#This Row],[Boxes]],"NA")</f>
        <v>8.9877938517179032</v>
      </c>
      <c r="J4768" t="str">
        <f>IF(shipments[[#This Row],[Order_Status]] = "Delivered","Yes","No")</f>
        <v>Yes</v>
      </c>
      <c r="K4768" t="str">
        <f>TEXT(shipments[[#This Row],[Shipdate]],"MMMM")</f>
        <v>January</v>
      </c>
      <c r="L4768">
        <f>YEAR(shipments[[#This Row],[Shipdate]])</f>
        <v>2023</v>
      </c>
    </row>
    <row r="4769" spans="1:12" x14ac:dyDescent="0.3">
      <c r="A4769" t="s">
        <v>4773</v>
      </c>
      <c r="B4769" t="s">
        <v>7955</v>
      </c>
      <c r="C4769" t="s">
        <v>7915</v>
      </c>
      <c r="D4769" t="s">
        <v>7934</v>
      </c>
      <c r="E4769" s="1">
        <v>45450</v>
      </c>
      <c r="F4769" s="6">
        <v>4396.5</v>
      </c>
      <c r="G4769">
        <v>733</v>
      </c>
      <c r="H4769" t="s">
        <v>3</v>
      </c>
      <c r="I4769">
        <f>IF(shipments[[#This Row],[Boxes]]&gt;0,shipments[[#This Row],[Amount]]/shipments[[#This Row],[Boxes]],"NA")</f>
        <v>5.9979536152796724</v>
      </c>
      <c r="J4769" t="str">
        <f>IF(shipments[[#This Row],[Order_Status]] = "Delivered","Yes","No")</f>
        <v>Yes</v>
      </c>
      <c r="K4769" t="str">
        <f>TEXT(shipments[[#This Row],[Shipdate]],"MMMM")</f>
        <v>June</v>
      </c>
      <c r="L4769">
        <f>YEAR(shipments[[#This Row],[Shipdate]])</f>
        <v>2024</v>
      </c>
    </row>
    <row r="4770" spans="1:12" x14ac:dyDescent="0.3">
      <c r="A4770" t="s">
        <v>4774</v>
      </c>
      <c r="B4770" t="s">
        <v>7955</v>
      </c>
      <c r="C4770" t="s">
        <v>7915</v>
      </c>
      <c r="D4770" t="s">
        <v>7935</v>
      </c>
      <c r="E4770" s="1">
        <v>44960</v>
      </c>
      <c r="F4770" s="6">
        <v>2187</v>
      </c>
      <c r="G4770">
        <v>438</v>
      </c>
      <c r="H4770" t="s">
        <v>3</v>
      </c>
      <c r="I4770">
        <f>IF(shipments[[#This Row],[Boxes]]&gt;0,shipments[[#This Row],[Amount]]/shipments[[#This Row],[Boxes]],"NA")</f>
        <v>4.993150684931507</v>
      </c>
      <c r="J4770" t="str">
        <f>IF(shipments[[#This Row],[Order_Status]] = "Delivered","Yes","No")</f>
        <v>Yes</v>
      </c>
      <c r="K4770" t="str">
        <f>TEXT(shipments[[#This Row],[Shipdate]],"MMMM")</f>
        <v>February</v>
      </c>
      <c r="L4770">
        <f>YEAR(shipments[[#This Row],[Shipdate]])</f>
        <v>2023</v>
      </c>
    </row>
    <row r="4771" spans="1:12" x14ac:dyDescent="0.3">
      <c r="A4771" t="s">
        <v>4775</v>
      </c>
      <c r="B4771" t="s">
        <v>7955</v>
      </c>
      <c r="C4771" t="s">
        <v>7915</v>
      </c>
      <c r="D4771" t="s">
        <v>7937</v>
      </c>
      <c r="E4771" s="1">
        <v>45182</v>
      </c>
      <c r="F4771" s="6">
        <v>321.75</v>
      </c>
      <c r="G4771">
        <v>46</v>
      </c>
      <c r="H4771" t="s">
        <v>3</v>
      </c>
      <c r="I4771">
        <f>IF(shipments[[#This Row],[Boxes]]&gt;0,shipments[[#This Row],[Amount]]/shipments[[#This Row],[Boxes]],"NA")</f>
        <v>6.9945652173913047</v>
      </c>
      <c r="J4771" t="str">
        <f>IF(shipments[[#This Row],[Order_Status]] = "Delivered","Yes","No")</f>
        <v>Yes</v>
      </c>
      <c r="K4771" t="str">
        <f>TEXT(shipments[[#This Row],[Shipdate]],"MMMM")</f>
        <v>September</v>
      </c>
      <c r="L4771">
        <f>YEAR(shipments[[#This Row],[Shipdate]])</f>
        <v>2023</v>
      </c>
    </row>
    <row r="4772" spans="1:12" x14ac:dyDescent="0.3">
      <c r="A4772" t="s">
        <v>4776</v>
      </c>
      <c r="B4772" t="s">
        <v>7955</v>
      </c>
      <c r="C4772" t="s">
        <v>7915</v>
      </c>
      <c r="D4772" t="s">
        <v>7934</v>
      </c>
      <c r="E4772" s="1">
        <v>44932</v>
      </c>
      <c r="F4772" s="6">
        <v>1959.75</v>
      </c>
      <c r="G4772">
        <v>327</v>
      </c>
      <c r="H4772" t="s">
        <v>3</v>
      </c>
      <c r="I4772">
        <f>IF(shipments[[#This Row],[Boxes]]&gt;0,shipments[[#This Row],[Amount]]/shipments[[#This Row],[Boxes]],"NA")</f>
        <v>5.9931192660550456</v>
      </c>
      <c r="J4772" t="str">
        <f>IF(shipments[[#This Row],[Order_Status]] = "Delivered","Yes","No")</f>
        <v>Yes</v>
      </c>
      <c r="K4772" t="str">
        <f>TEXT(shipments[[#This Row],[Shipdate]],"MMMM")</f>
        <v>January</v>
      </c>
      <c r="L4772">
        <f>YEAR(shipments[[#This Row],[Shipdate]])</f>
        <v>2023</v>
      </c>
    </row>
    <row r="4773" spans="1:12" x14ac:dyDescent="0.3">
      <c r="A4773" t="s">
        <v>4777</v>
      </c>
      <c r="B4773" t="s">
        <v>7955</v>
      </c>
      <c r="C4773" t="s">
        <v>7915</v>
      </c>
      <c r="D4773" t="s">
        <v>7935</v>
      </c>
      <c r="E4773" s="1">
        <v>45463</v>
      </c>
      <c r="F4773" s="6">
        <v>542.25</v>
      </c>
      <c r="G4773">
        <v>68</v>
      </c>
      <c r="H4773" t="s">
        <v>3</v>
      </c>
      <c r="I4773">
        <f>IF(shipments[[#This Row],[Boxes]]&gt;0,shipments[[#This Row],[Amount]]/shipments[[#This Row],[Boxes]],"NA")</f>
        <v>7.9742647058823533</v>
      </c>
      <c r="J4773" t="str">
        <f>IF(shipments[[#This Row],[Order_Status]] = "Delivered","Yes","No")</f>
        <v>Yes</v>
      </c>
      <c r="K4773" t="str">
        <f>TEXT(shipments[[#This Row],[Shipdate]],"MMMM")</f>
        <v>June</v>
      </c>
      <c r="L4773">
        <f>YEAR(shipments[[#This Row],[Shipdate]])</f>
        <v>2024</v>
      </c>
    </row>
    <row r="4774" spans="1:12" x14ac:dyDescent="0.3">
      <c r="A4774" t="s">
        <v>4778</v>
      </c>
      <c r="B4774" t="s">
        <v>7955</v>
      </c>
      <c r="C4774" t="s">
        <v>7915</v>
      </c>
      <c r="D4774" t="s">
        <v>7939</v>
      </c>
      <c r="E4774" s="1">
        <v>45070</v>
      </c>
      <c r="F4774" s="6">
        <v>3489.75</v>
      </c>
      <c r="G4774">
        <v>499</v>
      </c>
      <c r="H4774" t="s">
        <v>3</v>
      </c>
      <c r="I4774">
        <f>IF(shipments[[#This Row],[Boxes]]&gt;0,shipments[[#This Row],[Amount]]/shipments[[#This Row],[Boxes]],"NA")</f>
        <v>6.9934869739478955</v>
      </c>
      <c r="J4774" t="str">
        <f>IF(shipments[[#This Row],[Order_Status]] = "Delivered","Yes","No")</f>
        <v>Yes</v>
      </c>
      <c r="K4774" t="str">
        <f>TEXT(shipments[[#This Row],[Shipdate]],"MMMM")</f>
        <v>May</v>
      </c>
      <c r="L4774">
        <f>YEAR(shipments[[#This Row],[Shipdate]])</f>
        <v>2023</v>
      </c>
    </row>
    <row r="4775" spans="1:12" x14ac:dyDescent="0.3">
      <c r="A4775" t="s">
        <v>4779</v>
      </c>
      <c r="B4775" t="s">
        <v>7955</v>
      </c>
      <c r="C4775" t="s">
        <v>7916</v>
      </c>
      <c r="D4775" t="s">
        <v>7935</v>
      </c>
      <c r="E4775" s="1">
        <v>45111</v>
      </c>
      <c r="F4775" s="6">
        <v>7562.25</v>
      </c>
      <c r="G4775">
        <v>1513</v>
      </c>
      <c r="H4775" t="s">
        <v>3</v>
      </c>
      <c r="I4775">
        <f>IF(shipments[[#This Row],[Boxes]]&gt;0,shipments[[#This Row],[Amount]]/shipments[[#This Row],[Boxes]],"NA")</f>
        <v>4.9981824190350297</v>
      </c>
      <c r="J4775" t="str">
        <f>IF(shipments[[#This Row],[Order_Status]] = "Delivered","Yes","No")</f>
        <v>Yes</v>
      </c>
      <c r="K4775" t="str">
        <f>TEXT(shipments[[#This Row],[Shipdate]],"MMMM")</f>
        <v>July</v>
      </c>
      <c r="L4775">
        <f>YEAR(shipments[[#This Row],[Shipdate]])</f>
        <v>2023</v>
      </c>
    </row>
    <row r="4776" spans="1:12" x14ac:dyDescent="0.3">
      <c r="A4776" t="s">
        <v>4780</v>
      </c>
      <c r="B4776" t="s">
        <v>7955</v>
      </c>
      <c r="C4776" t="s">
        <v>7916</v>
      </c>
      <c r="D4776" t="s">
        <v>7934</v>
      </c>
      <c r="E4776" s="1">
        <v>45044</v>
      </c>
      <c r="F4776" s="6">
        <v>8381.25</v>
      </c>
      <c r="G4776">
        <v>1677</v>
      </c>
      <c r="H4776" t="s">
        <v>3</v>
      </c>
      <c r="I4776">
        <f>IF(shipments[[#This Row],[Boxes]]&gt;0,shipments[[#This Row],[Amount]]/shipments[[#This Row],[Boxes]],"NA")</f>
        <v>4.997763864042934</v>
      </c>
      <c r="J4776" t="str">
        <f>IF(shipments[[#This Row],[Order_Status]] = "Delivered","Yes","No")</f>
        <v>Yes</v>
      </c>
      <c r="K4776" t="str">
        <f>TEXT(shipments[[#This Row],[Shipdate]],"MMMM")</f>
        <v>April</v>
      </c>
      <c r="L4776">
        <f>YEAR(shipments[[#This Row],[Shipdate]])</f>
        <v>2023</v>
      </c>
    </row>
    <row r="4777" spans="1:12" x14ac:dyDescent="0.3">
      <c r="A4777" t="s">
        <v>4781</v>
      </c>
      <c r="B4777" t="s">
        <v>7955</v>
      </c>
      <c r="C4777" t="s">
        <v>7916</v>
      </c>
      <c r="D4777" t="s">
        <v>7934</v>
      </c>
      <c r="E4777" s="1">
        <v>44946</v>
      </c>
      <c r="F4777" s="6">
        <v>7434</v>
      </c>
      <c r="G4777">
        <v>1487</v>
      </c>
      <c r="H4777" t="s">
        <v>3</v>
      </c>
      <c r="I4777">
        <f>IF(shipments[[#This Row],[Boxes]]&gt;0,shipments[[#This Row],[Amount]]/shipments[[#This Row],[Boxes]],"NA")</f>
        <v>4.9993275050437118</v>
      </c>
      <c r="J4777" t="str">
        <f>IF(shipments[[#This Row],[Order_Status]] = "Delivered","Yes","No")</f>
        <v>Yes</v>
      </c>
      <c r="K4777" t="str">
        <f>TEXT(shipments[[#This Row],[Shipdate]],"MMMM")</f>
        <v>January</v>
      </c>
      <c r="L4777">
        <f>YEAR(shipments[[#This Row],[Shipdate]])</f>
        <v>2023</v>
      </c>
    </row>
    <row r="4778" spans="1:12" x14ac:dyDescent="0.3">
      <c r="A4778" t="s">
        <v>4782</v>
      </c>
      <c r="B4778" t="s">
        <v>7955</v>
      </c>
      <c r="C4778" t="s">
        <v>7917</v>
      </c>
      <c r="D4778" t="s">
        <v>7935</v>
      </c>
      <c r="E4778" s="1">
        <v>45338</v>
      </c>
      <c r="F4778" s="6">
        <v>4788</v>
      </c>
      <c r="G4778">
        <v>200</v>
      </c>
      <c r="H4778" t="s">
        <v>3</v>
      </c>
      <c r="I4778">
        <f>IF(shipments[[#This Row],[Boxes]]&gt;0,shipments[[#This Row],[Amount]]/shipments[[#This Row],[Boxes]],"NA")</f>
        <v>23.94</v>
      </c>
      <c r="J4778" t="str">
        <f>IF(shipments[[#This Row],[Order_Status]] = "Delivered","Yes","No")</f>
        <v>Yes</v>
      </c>
      <c r="K4778" t="str">
        <f>TEXT(shipments[[#This Row],[Shipdate]],"MMMM")</f>
        <v>February</v>
      </c>
      <c r="L4778">
        <f>YEAR(shipments[[#This Row],[Shipdate]])</f>
        <v>2024</v>
      </c>
    </row>
    <row r="4779" spans="1:12" x14ac:dyDescent="0.3">
      <c r="A4779" t="s">
        <v>4783</v>
      </c>
      <c r="B4779" t="s">
        <v>7955</v>
      </c>
      <c r="C4779" t="s">
        <v>7917</v>
      </c>
      <c r="D4779" t="s">
        <v>7936</v>
      </c>
      <c r="E4779" s="1">
        <v>45153</v>
      </c>
      <c r="F4779" s="6">
        <v>6572.25</v>
      </c>
      <c r="G4779">
        <v>244</v>
      </c>
      <c r="H4779" t="s">
        <v>3</v>
      </c>
      <c r="I4779">
        <f>IF(shipments[[#This Row],[Boxes]]&gt;0,shipments[[#This Row],[Amount]]/shipments[[#This Row],[Boxes]],"NA")</f>
        <v>26.935450819672131</v>
      </c>
      <c r="J4779" t="str">
        <f>IF(shipments[[#This Row],[Order_Status]] = "Delivered","Yes","No")</f>
        <v>Yes</v>
      </c>
      <c r="K4779" t="str">
        <f>TEXT(shipments[[#This Row],[Shipdate]],"MMMM")</f>
        <v>August</v>
      </c>
      <c r="L4779">
        <f>YEAR(shipments[[#This Row],[Shipdate]])</f>
        <v>2023</v>
      </c>
    </row>
    <row r="4780" spans="1:12" x14ac:dyDescent="0.3">
      <c r="A4780" t="s">
        <v>4784</v>
      </c>
      <c r="B4780" t="s">
        <v>7955</v>
      </c>
      <c r="C4780" t="s">
        <v>7917</v>
      </c>
      <c r="D4780" t="s">
        <v>7939</v>
      </c>
      <c r="E4780" s="1">
        <v>45132</v>
      </c>
      <c r="F4780" s="6">
        <v>4857.75</v>
      </c>
      <c r="G4780">
        <v>180</v>
      </c>
      <c r="H4780" t="s">
        <v>3</v>
      </c>
      <c r="I4780">
        <f>IF(shipments[[#This Row],[Boxes]]&gt;0,shipments[[#This Row],[Amount]]/shipments[[#This Row],[Boxes]],"NA")</f>
        <v>26.987500000000001</v>
      </c>
      <c r="J4780" t="str">
        <f>IF(shipments[[#This Row],[Order_Status]] = "Delivered","Yes","No")</f>
        <v>Yes</v>
      </c>
      <c r="K4780" t="str">
        <f>TEXT(shipments[[#This Row],[Shipdate]],"MMMM")</f>
        <v>July</v>
      </c>
      <c r="L4780">
        <f>YEAR(shipments[[#This Row],[Shipdate]])</f>
        <v>2023</v>
      </c>
    </row>
    <row r="4781" spans="1:12" x14ac:dyDescent="0.3">
      <c r="A4781" t="s">
        <v>4785</v>
      </c>
      <c r="B4781" t="s">
        <v>7955</v>
      </c>
      <c r="C4781" t="s">
        <v>7918</v>
      </c>
      <c r="D4781" t="s">
        <v>7936</v>
      </c>
      <c r="E4781" s="1">
        <v>44958</v>
      </c>
      <c r="F4781" s="6">
        <v>6525</v>
      </c>
      <c r="G4781">
        <v>234</v>
      </c>
      <c r="H4781" t="s">
        <v>3</v>
      </c>
      <c r="I4781">
        <f>IF(shipments[[#This Row],[Boxes]]&gt;0,shipments[[#This Row],[Amount]]/shipments[[#This Row],[Boxes]],"NA")</f>
        <v>27.884615384615383</v>
      </c>
      <c r="J4781" t="str">
        <f>IF(shipments[[#This Row],[Order_Status]] = "Delivered","Yes","No")</f>
        <v>Yes</v>
      </c>
      <c r="K4781" t="str">
        <f>TEXT(shipments[[#This Row],[Shipdate]],"MMMM")</f>
        <v>February</v>
      </c>
      <c r="L4781">
        <f>YEAR(shipments[[#This Row],[Shipdate]])</f>
        <v>2023</v>
      </c>
    </row>
    <row r="4782" spans="1:12" x14ac:dyDescent="0.3">
      <c r="A4782" s="21" t="s">
        <v>4786</v>
      </c>
      <c r="B4782" s="21" t="s">
        <v>7955</v>
      </c>
      <c r="C4782" s="21" t="s">
        <v>7919</v>
      </c>
      <c r="D4782" s="21" t="s">
        <v>7937</v>
      </c>
      <c r="E4782" s="22">
        <v>45427</v>
      </c>
      <c r="F4782" s="23">
        <v>5854.5</v>
      </c>
      <c r="G4782" s="21">
        <v>326</v>
      </c>
      <c r="H4782" s="21" t="s">
        <v>25</v>
      </c>
      <c r="I4782" s="21">
        <f>IF(shipments[[#This Row],[Boxes]]&gt;0,shipments[[#This Row],[Amount]]/shipments[[#This Row],[Boxes]],"NA")</f>
        <v>17.958588957055216</v>
      </c>
      <c r="J4782" s="21" t="str">
        <f>IF(shipments[[#This Row],[Order_Status]] = "Delivered","Yes","No")</f>
        <v>No</v>
      </c>
      <c r="K4782" s="21" t="str">
        <f>TEXT(shipments[[#This Row],[Shipdate]],"MMMM")</f>
        <v>May</v>
      </c>
      <c r="L4782" s="21">
        <f>YEAR(shipments[[#This Row],[Shipdate]])</f>
        <v>2024</v>
      </c>
    </row>
    <row r="4783" spans="1:12" x14ac:dyDescent="0.3">
      <c r="A4783" t="s">
        <v>4787</v>
      </c>
      <c r="B4783" t="s">
        <v>7955</v>
      </c>
      <c r="C4783" t="s">
        <v>7919</v>
      </c>
      <c r="D4783" t="s">
        <v>7939</v>
      </c>
      <c r="E4783" s="1">
        <v>45127</v>
      </c>
      <c r="F4783" s="6">
        <v>8874</v>
      </c>
      <c r="G4783">
        <v>468</v>
      </c>
      <c r="H4783" t="s">
        <v>3</v>
      </c>
      <c r="I4783">
        <f>IF(shipments[[#This Row],[Boxes]]&gt;0,shipments[[#This Row],[Amount]]/shipments[[#This Row],[Boxes]],"NA")</f>
        <v>18.96153846153846</v>
      </c>
      <c r="J4783" t="str">
        <f>IF(shipments[[#This Row],[Order_Status]] = "Delivered","Yes","No")</f>
        <v>Yes</v>
      </c>
      <c r="K4783" t="str">
        <f>TEXT(shipments[[#This Row],[Shipdate]],"MMMM")</f>
        <v>July</v>
      </c>
      <c r="L4783">
        <f>YEAR(shipments[[#This Row],[Shipdate]])</f>
        <v>2023</v>
      </c>
    </row>
    <row r="4784" spans="1:12" x14ac:dyDescent="0.3">
      <c r="A4784" t="s">
        <v>4788</v>
      </c>
      <c r="B4784" t="s">
        <v>7955</v>
      </c>
      <c r="C4784" t="s">
        <v>7920</v>
      </c>
      <c r="D4784" t="s">
        <v>7938</v>
      </c>
      <c r="E4784" s="1">
        <v>45343</v>
      </c>
      <c r="F4784" s="6">
        <v>1064.25</v>
      </c>
      <c r="G4784">
        <v>51</v>
      </c>
      <c r="H4784" t="s">
        <v>3</v>
      </c>
      <c r="I4784">
        <f>IF(shipments[[#This Row],[Boxes]]&gt;0,shipments[[#This Row],[Amount]]/shipments[[#This Row],[Boxes]],"NA")</f>
        <v>20.867647058823529</v>
      </c>
      <c r="J4784" t="str">
        <f>IF(shipments[[#This Row],[Order_Status]] = "Delivered","Yes","No")</f>
        <v>Yes</v>
      </c>
      <c r="K4784" t="str">
        <f>TEXT(shipments[[#This Row],[Shipdate]],"MMMM")</f>
        <v>February</v>
      </c>
      <c r="L4784">
        <f>YEAR(shipments[[#This Row],[Shipdate]])</f>
        <v>2024</v>
      </c>
    </row>
    <row r="4785" spans="1:12" x14ac:dyDescent="0.3">
      <c r="A4785" t="s">
        <v>4789</v>
      </c>
      <c r="B4785" t="s">
        <v>7955</v>
      </c>
      <c r="C4785" t="s">
        <v>7921</v>
      </c>
      <c r="D4785" t="s">
        <v>7936</v>
      </c>
      <c r="E4785" s="1">
        <v>45194</v>
      </c>
      <c r="F4785" s="6">
        <v>5553</v>
      </c>
      <c r="G4785">
        <v>371</v>
      </c>
      <c r="H4785" t="s">
        <v>3</v>
      </c>
      <c r="I4785">
        <f>IF(shipments[[#This Row],[Boxes]]&gt;0,shipments[[#This Row],[Amount]]/shipments[[#This Row],[Boxes]],"NA")</f>
        <v>14.967654986522911</v>
      </c>
      <c r="J4785" t="str">
        <f>IF(shipments[[#This Row],[Order_Status]] = "Delivered","Yes","No")</f>
        <v>Yes</v>
      </c>
      <c r="K4785" t="str">
        <f>TEXT(shipments[[#This Row],[Shipdate]],"MMMM")</f>
        <v>September</v>
      </c>
      <c r="L4785">
        <f>YEAR(shipments[[#This Row],[Shipdate]])</f>
        <v>2023</v>
      </c>
    </row>
    <row r="4786" spans="1:12" x14ac:dyDescent="0.3">
      <c r="A4786" s="21" t="s">
        <v>4790</v>
      </c>
      <c r="B4786" s="21" t="s">
        <v>7955</v>
      </c>
      <c r="C4786" s="21" t="s">
        <v>7921</v>
      </c>
      <c r="D4786" s="21" t="s">
        <v>7939</v>
      </c>
      <c r="E4786" s="22">
        <v>45559</v>
      </c>
      <c r="F4786" s="23">
        <v>7112.25</v>
      </c>
      <c r="G4786" s="21">
        <v>445</v>
      </c>
      <c r="H4786" s="21" t="s">
        <v>16</v>
      </c>
      <c r="I4786" s="21">
        <f>IF(shipments[[#This Row],[Boxes]]&gt;0,shipments[[#This Row],[Amount]]/shipments[[#This Row],[Boxes]],"NA")</f>
        <v>15.982584269662921</v>
      </c>
      <c r="J4786" s="21" t="str">
        <f>IF(shipments[[#This Row],[Order_Status]] = "Delivered","Yes","No")</f>
        <v>No</v>
      </c>
      <c r="K4786" s="21" t="str">
        <f>TEXT(shipments[[#This Row],[Shipdate]],"MMMM")</f>
        <v>September</v>
      </c>
      <c r="L4786" s="21">
        <f>YEAR(shipments[[#This Row],[Shipdate]])</f>
        <v>2024</v>
      </c>
    </row>
    <row r="4787" spans="1:12" x14ac:dyDescent="0.3">
      <c r="A4787" t="s">
        <v>4791</v>
      </c>
      <c r="B4787" t="s">
        <v>7955</v>
      </c>
      <c r="C4787" t="s">
        <v>7921</v>
      </c>
      <c r="D4787" t="s">
        <v>7934</v>
      </c>
      <c r="E4787" s="1">
        <v>45075</v>
      </c>
      <c r="F4787" s="6">
        <v>414</v>
      </c>
      <c r="G4787">
        <v>32</v>
      </c>
      <c r="H4787" t="s">
        <v>3</v>
      </c>
      <c r="I4787">
        <f>IF(shipments[[#This Row],[Boxes]]&gt;0,shipments[[#This Row],[Amount]]/shipments[[#This Row],[Boxes]],"NA")</f>
        <v>12.9375</v>
      </c>
      <c r="J4787" t="str">
        <f>IF(shipments[[#This Row],[Order_Status]] = "Delivered","Yes","No")</f>
        <v>Yes</v>
      </c>
      <c r="K4787" t="str">
        <f>TEXT(shipments[[#This Row],[Shipdate]],"MMMM")</f>
        <v>May</v>
      </c>
      <c r="L4787">
        <f>YEAR(shipments[[#This Row],[Shipdate]])</f>
        <v>2023</v>
      </c>
    </row>
    <row r="4788" spans="1:12" x14ac:dyDescent="0.3">
      <c r="A4788" t="s">
        <v>4792</v>
      </c>
      <c r="B4788" t="s">
        <v>7955</v>
      </c>
      <c r="C4788" t="s">
        <v>7921</v>
      </c>
      <c r="D4788" t="s">
        <v>7939</v>
      </c>
      <c r="E4788" s="1">
        <v>45181</v>
      </c>
      <c r="F4788" s="6">
        <v>7299</v>
      </c>
      <c r="G4788">
        <v>487</v>
      </c>
      <c r="H4788" t="s">
        <v>3</v>
      </c>
      <c r="I4788">
        <f>IF(shipments[[#This Row],[Boxes]]&gt;0,shipments[[#This Row],[Amount]]/shipments[[#This Row],[Boxes]],"NA")</f>
        <v>14.987679671457906</v>
      </c>
      <c r="J4788" t="str">
        <f>IF(shipments[[#This Row],[Order_Status]] = "Delivered","Yes","No")</f>
        <v>Yes</v>
      </c>
      <c r="K4788" t="str">
        <f>TEXT(shipments[[#This Row],[Shipdate]],"MMMM")</f>
        <v>September</v>
      </c>
      <c r="L4788">
        <f>YEAR(shipments[[#This Row],[Shipdate]])</f>
        <v>2023</v>
      </c>
    </row>
    <row r="4789" spans="1:12" x14ac:dyDescent="0.3">
      <c r="A4789" s="21" t="s">
        <v>4793</v>
      </c>
      <c r="B4789" s="21" t="s">
        <v>7955</v>
      </c>
      <c r="C4789" s="21" t="s">
        <v>7921</v>
      </c>
      <c r="D4789" s="21" t="s">
        <v>7936</v>
      </c>
      <c r="E4789" s="22">
        <v>45483</v>
      </c>
      <c r="F4789" s="23">
        <v>3991.5</v>
      </c>
      <c r="G4789" s="21">
        <v>333</v>
      </c>
      <c r="H4789" s="21" t="s">
        <v>9</v>
      </c>
      <c r="I4789" s="21">
        <f>IF(shipments[[#This Row],[Boxes]]&gt;0,shipments[[#This Row],[Amount]]/shipments[[#This Row],[Boxes]],"NA")</f>
        <v>11.986486486486486</v>
      </c>
      <c r="J4789" s="21" t="str">
        <f>IF(shipments[[#This Row],[Order_Status]] = "Delivered","Yes","No")</f>
        <v>No</v>
      </c>
      <c r="K4789" s="21" t="str">
        <f>TEXT(shipments[[#This Row],[Shipdate]],"MMMM")</f>
        <v>July</v>
      </c>
      <c r="L4789" s="21">
        <f>YEAR(shipments[[#This Row],[Shipdate]])</f>
        <v>2024</v>
      </c>
    </row>
    <row r="4790" spans="1:12" x14ac:dyDescent="0.3">
      <c r="A4790" s="21" t="s">
        <v>4794</v>
      </c>
      <c r="B4790" s="21" t="s">
        <v>7955</v>
      </c>
      <c r="C4790" s="21" t="s">
        <v>7921</v>
      </c>
      <c r="D4790" s="21" t="s">
        <v>7938</v>
      </c>
      <c r="E4790" s="22">
        <v>45548</v>
      </c>
      <c r="F4790" s="23">
        <v>546.75</v>
      </c>
      <c r="G4790" s="21">
        <v>46</v>
      </c>
      <c r="H4790" s="21" t="s">
        <v>16</v>
      </c>
      <c r="I4790" s="21">
        <f>IF(shipments[[#This Row],[Boxes]]&gt;0,shipments[[#This Row],[Amount]]/shipments[[#This Row],[Boxes]],"NA")</f>
        <v>11.885869565217391</v>
      </c>
      <c r="J4790" s="21" t="str">
        <f>IF(shipments[[#This Row],[Order_Status]] = "Delivered","Yes","No")</f>
        <v>No</v>
      </c>
      <c r="K4790" s="21" t="str">
        <f>TEXT(shipments[[#This Row],[Shipdate]],"MMMM")</f>
        <v>September</v>
      </c>
      <c r="L4790" s="21">
        <f>YEAR(shipments[[#This Row],[Shipdate]])</f>
        <v>2024</v>
      </c>
    </row>
    <row r="4791" spans="1:12" x14ac:dyDescent="0.3">
      <c r="A4791" t="s">
        <v>4795</v>
      </c>
      <c r="B4791" t="s">
        <v>7955</v>
      </c>
      <c r="C4791" t="s">
        <v>7922</v>
      </c>
      <c r="D4791" t="s">
        <v>7934</v>
      </c>
      <c r="E4791" s="1">
        <v>45117</v>
      </c>
      <c r="F4791" s="6">
        <v>8712</v>
      </c>
      <c r="G4791">
        <v>484</v>
      </c>
      <c r="H4791" t="s">
        <v>3</v>
      </c>
      <c r="I4791">
        <f>IF(shipments[[#This Row],[Boxes]]&gt;0,shipments[[#This Row],[Amount]]/shipments[[#This Row],[Boxes]],"NA")</f>
        <v>18</v>
      </c>
      <c r="J4791" t="str">
        <f>IF(shipments[[#This Row],[Order_Status]] = "Delivered","Yes","No")</f>
        <v>Yes</v>
      </c>
      <c r="K4791" t="str">
        <f>TEXT(shipments[[#This Row],[Shipdate]],"MMMM")</f>
        <v>July</v>
      </c>
      <c r="L4791">
        <f>YEAR(shipments[[#This Row],[Shipdate]])</f>
        <v>2023</v>
      </c>
    </row>
    <row r="4792" spans="1:12" x14ac:dyDescent="0.3">
      <c r="A4792" t="s">
        <v>4796</v>
      </c>
      <c r="B4792" t="s">
        <v>7955</v>
      </c>
      <c r="C4792" t="s">
        <v>7922</v>
      </c>
      <c r="D4792" t="s">
        <v>7935</v>
      </c>
      <c r="E4792" s="1">
        <v>45257</v>
      </c>
      <c r="F4792" s="6">
        <v>6090.75</v>
      </c>
      <c r="G4792">
        <v>291</v>
      </c>
      <c r="H4792" t="s">
        <v>3</v>
      </c>
      <c r="I4792">
        <f>IF(shipments[[#This Row],[Boxes]]&gt;0,shipments[[#This Row],[Amount]]/shipments[[#This Row],[Boxes]],"NA")</f>
        <v>20.930412371134022</v>
      </c>
      <c r="J4792" t="str">
        <f>IF(shipments[[#This Row],[Order_Status]] = "Delivered","Yes","No")</f>
        <v>Yes</v>
      </c>
      <c r="K4792" t="str">
        <f>TEXT(shipments[[#This Row],[Shipdate]],"MMMM")</f>
        <v>November</v>
      </c>
      <c r="L4792">
        <f>YEAR(shipments[[#This Row],[Shipdate]])</f>
        <v>2023</v>
      </c>
    </row>
    <row r="4793" spans="1:12" x14ac:dyDescent="0.3">
      <c r="A4793" s="21" t="s">
        <v>4797</v>
      </c>
      <c r="B4793" s="21" t="s">
        <v>7955</v>
      </c>
      <c r="C4793" s="21" t="s">
        <v>7922</v>
      </c>
      <c r="D4793" s="21" t="s">
        <v>7938</v>
      </c>
      <c r="E4793" s="22">
        <v>45481</v>
      </c>
      <c r="F4793" s="23">
        <v>5199.75</v>
      </c>
      <c r="G4793" s="21">
        <v>248</v>
      </c>
      <c r="H4793" s="21" t="s">
        <v>9</v>
      </c>
      <c r="I4793" s="21">
        <f>IF(shipments[[#This Row],[Boxes]]&gt;0,shipments[[#This Row],[Amount]]/shipments[[#This Row],[Boxes]],"NA")</f>
        <v>20.96673387096774</v>
      </c>
      <c r="J4793" s="21" t="str">
        <f>IF(shipments[[#This Row],[Order_Status]] = "Delivered","Yes","No")</f>
        <v>No</v>
      </c>
      <c r="K4793" s="21" t="str">
        <f>TEXT(shipments[[#This Row],[Shipdate]],"MMMM")</f>
        <v>July</v>
      </c>
      <c r="L4793" s="21">
        <f>YEAR(shipments[[#This Row],[Shipdate]])</f>
        <v>2024</v>
      </c>
    </row>
    <row r="4794" spans="1:12" x14ac:dyDescent="0.3">
      <c r="A4794" s="21" t="s">
        <v>4798</v>
      </c>
      <c r="B4794" s="21" t="s">
        <v>7955</v>
      </c>
      <c r="C4794" s="21" t="s">
        <v>7923</v>
      </c>
      <c r="D4794" s="21" t="s">
        <v>7935</v>
      </c>
      <c r="E4794" s="22">
        <v>45532</v>
      </c>
      <c r="F4794" s="23">
        <v>3307.5</v>
      </c>
      <c r="G4794" s="21">
        <v>221</v>
      </c>
      <c r="H4794" s="21" t="s">
        <v>9</v>
      </c>
      <c r="I4794" s="21">
        <f>IF(shipments[[#This Row],[Boxes]]&gt;0,shipments[[#This Row],[Amount]]/shipments[[#This Row],[Boxes]],"NA")</f>
        <v>14.96606334841629</v>
      </c>
      <c r="J4794" s="21" t="str">
        <f>IF(shipments[[#This Row],[Order_Status]] = "Delivered","Yes","No")</f>
        <v>No</v>
      </c>
      <c r="K4794" s="21" t="str">
        <f>TEXT(shipments[[#This Row],[Shipdate]],"MMMM")</f>
        <v>August</v>
      </c>
      <c r="L4794" s="21">
        <f>YEAR(shipments[[#This Row],[Shipdate]])</f>
        <v>2024</v>
      </c>
    </row>
    <row r="4795" spans="1:12" x14ac:dyDescent="0.3">
      <c r="A4795" t="s">
        <v>4799</v>
      </c>
      <c r="B4795" t="s">
        <v>7955</v>
      </c>
      <c r="C4795" t="s">
        <v>7923</v>
      </c>
      <c r="D4795" t="s">
        <v>7939</v>
      </c>
      <c r="E4795" s="1">
        <v>45397</v>
      </c>
      <c r="F4795" s="6">
        <v>9733.5</v>
      </c>
      <c r="G4795">
        <v>696</v>
      </c>
      <c r="H4795" t="s">
        <v>3</v>
      </c>
      <c r="I4795">
        <f>IF(shipments[[#This Row],[Boxes]]&gt;0,shipments[[#This Row],[Amount]]/shipments[[#This Row],[Boxes]],"NA")</f>
        <v>13.984913793103448</v>
      </c>
      <c r="J4795" t="str">
        <f>IF(shipments[[#This Row],[Order_Status]] = "Delivered","Yes","No")</f>
        <v>Yes</v>
      </c>
      <c r="K4795" t="str">
        <f>TEXT(shipments[[#This Row],[Shipdate]],"MMMM")</f>
        <v>April</v>
      </c>
      <c r="L4795">
        <f>YEAR(shipments[[#This Row],[Shipdate]])</f>
        <v>2024</v>
      </c>
    </row>
    <row r="4796" spans="1:12" x14ac:dyDescent="0.3">
      <c r="A4796" t="s">
        <v>4800</v>
      </c>
      <c r="B4796" t="s">
        <v>7955</v>
      </c>
      <c r="C4796" t="s">
        <v>7924</v>
      </c>
      <c r="D4796" t="s">
        <v>7935</v>
      </c>
      <c r="E4796" s="1">
        <v>45303</v>
      </c>
      <c r="F4796" s="6">
        <v>679.5</v>
      </c>
      <c r="G4796">
        <v>68</v>
      </c>
      <c r="H4796" t="s">
        <v>3</v>
      </c>
      <c r="I4796">
        <f>IF(shipments[[#This Row],[Boxes]]&gt;0,shipments[[#This Row],[Amount]]/shipments[[#This Row],[Boxes]],"NA")</f>
        <v>9.992647058823529</v>
      </c>
      <c r="J4796" t="str">
        <f>IF(shipments[[#This Row],[Order_Status]] = "Delivered","Yes","No")</f>
        <v>Yes</v>
      </c>
      <c r="K4796" t="str">
        <f>TEXT(shipments[[#This Row],[Shipdate]],"MMMM")</f>
        <v>January</v>
      </c>
      <c r="L4796">
        <f>YEAR(shipments[[#This Row],[Shipdate]])</f>
        <v>2024</v>
      </c>
    </row>
    <row r="4797" spans="1:12" x14ac:dyDescent="0.3">
      <c r="A4797" s="21" t="s">
        <v>4801</v>
      </c>
      <c r="B4797" s="21" t="s">
        <v>7955</v>
      </c>
      <c r="C4797" s="21" t="s">
        <v>7924</v>
      </c>
      <c r="D4797" s="21" t="s">
        <v>7939</v>
      </c>
      <c r="E4797" s="22">
        <v>45478</v>
      </c>
      <c r="F4797" s="23">
        <v>9162</v>
      </c>
      <c r="G4797" s="21">
        <v>1527</v>
      </c>
      <c r="H4797" s="21" t="s">
        <v>9</v>
      </c>
      <c r="I4797" s="21">
        <f>IF(shipments[[#This Row],[Boxes]]&gt;0,shipments[[#This Row],[Amount]]/shipments[[#This Row],[Boxes]],"NA")</f>
        <v>6</v>
      </c>
      <c r="J4797" s="21" t="str">
        <f>IF(shipments[[#This Row],[Order_Status]] = "Delivered","Yes","No")</f>
        <v>No</v>
      </c>
      <c r="K4797" s="21" t="str">
        <f>TEXT(shipments[[#This Row],[Shipdate]],"MMMM")</f>
        <v>July</v>
      </c>
      <c r="L4797" s="21">
        <f>YEAR(shipments[[#This Row],[Shipdate]])</f>
        <v>2024</v>
      </c>
    </row>
    <row r="4798" spans="1:12" x14ac:dyDescent="0.3">
      <c r="A4798" s="21" t="s">
        <v>4802</v>
      </c>
      <c r="B4798" s="21" t="s">
        <v>7955</v>
      </c>
      <c r="C4798" s="21" t="s">
        <v>7924</v>
      </c>
      <c r="D4798" s="21" t="s">
        <v>7939</v>
      </c>
      <c r="E4798" s="22">
        <v>45502</v>
      </c>
      <c r="F4798" s="23">
        <v>7623</v>
      </c>
      <c r="G4798" s="21">
        <v>1089</v>
      </c>
      <c r="H4798" s="21" t="s">
        <v>9</v>
      </c>
      <c r="I4798" s="21">
        <f>IF(shipments[[#This Row],[Boxes]]&gt;0,shipments[[#This Row],[Amount]]/shipments[[#This Row],[Boxes]],"NA")</f>
        <v>7</v>
      </c>
      <c r="J4798" s="21" t="str">
        <f>IF(shipments[[#This Row],[Order_Status]] = "Delivered","Yes","No")</f>
        <v>No</v>
      </c>
      <c r="K4798" s="21" t="str">
        <f>TEXT(shipments[[#This Row],[Shipdate]],"MMMM")</f>
        <v>July</v>
      </c>
      <c r="L4798" s="21">
        <f>YEAR(shipments[[#This Row],[Shipdate]])</f>
        <v>2024</v>
      </c>
    </row>
    <row r="4799" spans="1:12" x14ac:dyDescent="0.3">
      <c r="A4799" s="21" t="s">
        <v>4803</v>
      </c>
      <c r="B4799" s="21" t="s">
        <v>7955</v>
      </c>
      <c r="C4799" s="21" t="s">
        <v>7925</v>
      </c>
      <c r="D4799" s="21" t="s">
        <v>7934</v>
      </c>
      <c r="E4799" s="22">
        <v>45523</v>
      </c>
      <c r="F4799" s="23">
        <v>5366.25</v>
      </c>
      <c r="G4799" s="21">
        <v>358</v>
      </c>
      <c r="H4799" s="21" t="s">
        <v>25</v>
      </c>
      <c r="I4799" s="21">
        <f>IF(shipments[[#This Row],[Boxes]]&gt;0,shipments[[#This Row],[Amount]]/shipments[[#This Row],[Boxes]],"NA")</f>
        <v>14.989525139664805</v>
      </c>
      <c r="J4799" s="21" t="str">
        <f>IF(shipments[[#This Row],[Order_Status]] = "Delivered","Yes","No")</f>
        <v>No</v>
      </c>
      <c r="K4799" s="21" t="str">
        <f>TEXT(shipments[[#This Row],[Shipdate]],"MMMM")</f>
        <v>August</v>
      </c>
      <c r="L4799" s="21">
        <f>YEAR(shipments[[#This Row],[Shipdate]])</f>
        <v>2024</v>
      </c>
    </row>
    <row r="4800" spans="1:12" x14ac:dyDescent="0.3">
      <c r="A4800" t="s">
        <v>4804</v>
      </c>
      <c r="B4800" t="s">
        <v>7955</v>
      </c>
      <c r="C4800" t="s">
        <v>7925</v>
      </c>
      <c r="D4800" t="s">
        <v>7934</v>
      </c>
      <c r="E4800" s="1">
        <v>45166</v>
      </c>
      <c r="F4800" s="6">
        <v>6855.75</v>
      </c>
      <c r="G4800">
        <v>458</v>
      </c>
      <c r="H4800" t="s">
        <v>3</v>
      </c>
      <c r="I4800">
        <f>IF(shipments[[#This Row],[Boxes]]&gt;0,shipments[[#This Row],[Amount]]/shipments[[#This Row],[Boxes]],"NA")</f>
        <v>14.968886462882097</v>
      </c>
      <c r="J4800" t="str">
        <f>IF(shipments[[#This Row],[Order_Status]] = "Delivered","Yes","No")</f>
        <v>Yes</v>
      </c>
      <c r="K4800" t="str">
        <f>TEXT(shipments[[#This Row],[Shipdate]],"MMMM")</f>
        <v>August</v>
      </c>
      <c r="L4800">
        <f>YEAR(shipments[[#This Row],[Shipdate]])</f>
        <v>2023</v>
      </c>
    </row>
    <row r="4801" spans="1:12" x14ac:dyDescent="0.3">
      <c r="A4801" t="s">
        <v>4805</v>
      </c>
      <c r="B4801" t="s">
        <v>7955</v>
      </c>
      <c r="C4801" t="s">
        <v>7926</v>
      </c>
      <c r="D4801" t="s">
        <v>7938</v>
      </c>
      <c r="E4801" s="1">
        <v>45169</v>
      </c>
      <c r="F4801" s="6">
        <v>222.75</v>
      </c>
      <c r="G4801">
        <v>11</v>
      </c>
      <c r="H4801" t="s">
        <v>3</v>
      </c>
      <c r="I4801">
        <f>IF(shipments[[#This Row],[Boxes]]&gt;0,shipments[[#This Row],[Amount]]/shipments[[#This Row],[Boxes]],"NA")</f>
        <v>20.25</v>
      </c>
      <c r="J4801" t="str">
        <f>IF(shipments[[#This Row],[Order_Status]] = "Delivered","Yes","No")</f>
        <v>Yes</v>
      </c>
      <c r="K4801" t="str">
        <f>TEXT(shipments[[#This Row],[Shipdate]],"MMMM")</f>
        <v>August</v>
      </c>
      <c r="L4801">
        <f>YEAR(shipments[[#This Row],[Shipdate]])</f>
        <v>2023</v>
      </c>
    </row>
    <row r="4802" spans="1:12" x14ac:dyDescent="0.3">
      <c r="A4802" t="s">
        <v>4806</v>
      </c>
      <c r="B4802" t="s">
        <v>7955</v>
      </c>
      <c r="C4802" t="s">
        <v>7927</v>
      </c>
      <c r="D4802" t="s">
        <v>7939</v>
      </c>
      <c r="E4802" s="1">
        <v>45343</v>
      </c>
      <c r="F4802" s="6">
        <v>5152.5</v>
      </c>
      <c r="G4802">
        <v>344</v>
      </c>
      <c r="H4802" t="s">
        <v>3</v>
      </c>
      <c r="I4802">
        <f>IF(shipments[[#This Row],[Boxes]]&gt;0,shipments[[#This Row],[Amount]]/shipments[[#This Row],[Boxes]],"NA")</f>
        <v>14.978197674418604</v>
      </c>
      <c r="J4802" t="str">
        <f>IF(shipments[[#This Row],[Order_Status]] = "Delivered","Yes","No")</f>
        <v>Yes</v>
      </c>
      <c r="K4802" t="str">
        <f>TEXT(shipments[[#This Row],[Shipdate]],"MMMM")</f>
        <v>February</v>
      </c>
      <c r="L4802">
        <f>YEAR(shipments[[#This Row],[Shipdate]])</f>
        <v>2024</v>
      </c>
    </row>
    <row r="4803" spans="1:12" x14ac:dyDescent="0.3">
      <c r="A4803" t="s">
        <v>4807</v>
      </c>
      <c r="B4803" t="s">
        <v>7955</v>
      </c>
      <c r="C4803" t="s">
        <v>7927</v>
      </c>
      <c r="D4803" t="s">
        <v>7935</v>
      </c>
      <c r="E4803" s="1">
        <v>44930</v>
      </c>
      <c r="F4803" s="6">
        <v>4612.5</v>
      </c>
      <c r="G4803">
        <v>308</v>
      </c>
      <c r="H4803" t="s">
        <v>3</v>
      </c>
      <c r="I4803">
        <f>IF(shipments[[#This Row],[Boxes]]&gt;0,shipments[[#This Row],[Amount]]/shipments[[#This Row],[Boxes]],"NA")</f>
        <v>14.97564935064935</v>
      </c>
      <c r="J4803" t="str">
        <f>IF(shipments[[#This Row],[Order_Status]] = "Delivered","Yes","No")</f>
        <v>Yes</v>
      </c>
      <c r="K4803" t="str">
        <f>TEXT(shipments[[#This Row],[Shipdate]],"MMMM")</f>
        <v>January</v>
      </c>
      <c r="L4803">
        <f>YEAR(shipments[[#This Row],[Shipdate]])</f>
        <v>2023</v>
      </c>
    </row>
    <row r="4804" spans="1:12" x14ac:dyDescent="0.3">
      <c r="A4804" t="s">
        <v>4808</v>
      </c>
      <c r="B4804" t="s">
        <v>7955</v>
      </c>
      <c r="C4804" t="s">
        <v>7927</v>
      </c>
      <c r="D4804" t="s">
        <v>7939</v>
      </c>
      <c r="E4804" s="1">
        <v>45349</v>
      </c>
      <c r="F4804" s="6">
        <v>5847.75</v>
      </c>
      <c r="G4804">
        <v>325</v>
      </c>
      <c r="H4804" t="s">
        <v>3</v>
      </c>
      <c r="I4804">
        <f>IF(shipments[[#This Row],[Boxes]]&gt;0,shipments[[#This Row],[Amount]]/shipments[[#This Row],[Boxes]],"NA")</f>
        <v>17.993076923076924</v>
      </c>
      <c r="J4804" t="str">
        <f>IF(shipments[[#This Row],[Order_Status]] = "Delivered","Yes","No")</f>
        <v>Yes</v>
      </c>
      <c r="K4804" t="str">
        <f>TEXT(shipments[[#This Row],[Shipdate]],"MMMM")</f>
        <v>February</v>
      </c>
      <c r="L4804">
        <f>YEAR(shipments[[#This Row],[Shipdate]])</f>
        <v>2024</v>
      </c>
    </row>
    <row r="4805" spans="1:12" x14ac:dyDescent="0.3">
      <c r="A4805" t="s">
        <v>4809</v>
      </c>
      <c r="B4805" t="s">
        <v>7955</v>
      </c>
      <c r="C4805" t="s">
        <v>7928</v>
      </c>
      <c r="D4805" t="s">
        <v>7938</v>
      </c>
      <c r="E4805" s="1">
        <v>45132</v>
      </c>
      <c r="F4805" s="6">
        <v>7346.25</v>
      </c>
      <c r="G4805">
        <v>919</v>
      </c>
      <c r="H4805" t="s">
        <v>3</v>
      </c>
      <c r="I4805">
        <f>IF(shipments[[#This Row],[Boxes]]&gt;0,shipments[[#This Row],[Amount]]/shipments[[#This Row],[Boxes]],"NA")</f>
        <v>7.9937431991294883</v>
      </c>
      <c r="J4805" t="str">
        <f>IF(shipments[[#This Row],[Order_Status]] = "Delivered","Yes","No")</f>
        <v>Yes</v>
      </c>
      <c r="K4805" t="str">
        <f>TEXT(shipments[[#This Row],[Shipdate]],"MMMM")</f>
        <v>July</v>
      </c>
      <c r="L4805">
        <f>YEAR(shipments[[#This Row],[Shipdate]])</f>
        <v>2023</v>
      </c>
    </row>
    <row r="4806" spans="1:12" x14ac:dyDescent="0.3">
      <c r="A4806" s="21" t="s">
        <v>4810</v>
      </c>
      <c r="B4806" s="21" t="s">
        <v>7955</v>
      </c>
      <c r="C4806" s="21" t="s">
        <v>7928</v>
      </c>
      <c r="D4806" s="21" t="s">
        <v>7939</v>
      </c>
      <c r="E4806" s="22">
        <v>45407</v>
      </c>
      <c r="F4806" s="23">
        <v>8822.25</v>
      </c>
      <c r="G4806" s="21">
        <v>883</v>
      </c>
      <c r="H4806" s="21" t="s">
        <v>25</v>
      </c>
      <c r="I4806" s="21">
        <f>IF(shipments[[#This Row],[Boxes]]&gt;0,shipments[[#This Row],[Amount]]/shipments[[#This Row],[Boxes]],"NA")</f>
        <v>9.9912231030577576</v>
      </c>
      <c r="J4806" s="21" t="str">
        <f>IF(shipments[[#This Row],[Order_Status]] = "Delivered","Yes","No")</f>
        <v>No</v>
      </c>
      <c r="K4806" s="21" t="str">
        <f>TEXT(shipments[[#This Row],[Shipdate]],"MMMM")</f>
        <v>April</v>
      </c>
      <c r="L4806" s="21">
        <f>YEAR(shipments[[#This Row],[Shipdate]])</f>
        <v>2024</v>
      </c>
    </row>
    <row r="4807" spans="1:12" x14ac:dyDescent="0.3">
      <c r="A4807" t="s">
        <v>4811</v>
      </c>
      <c r="B4807" t="s">
        <v>7955</v>
      </c>
      <c r="C4807" t="s">
        <v>7929</v>
      </c>
      <c r="D4807" t="s">
        <v>7934</v>
      </c>
      <c r="E4807" s="1">
        <v>45372</v>
      </c>
      <c r="F4807" s="6">
        <v>12012.75</v>
      </c>
      <c r="G4807">
        <v>1717</v>
      </c>
      <c r="H4807" t="s">
        <v>3</v>
      </c>
      <c r="I4807">
        <f>IF(shipments[[#This Row],[Boxes]]&gt;0,shipments[[#This Row],[Amount]]/shipments[[#This Row],[Boxes]],"NA")</f>
        <v>6.9963599301106578</v>
      </c>
      <c r="J4807" t="str">
        <f>IF(shipments[[#This Row],[Order_Status]] = "Delivered","Yes","No")</f>
        <v>Yes</v>
      </c>
      <c r="K4807" t="str">
        <f>TEXT(shipments[[#This Row],[Shipdate]],"MMMM")</f>
        <v>March</v>
      </c>
      <c r="L4807">
        <f>YEAR(shipments[[#This Row],[Shipdate]])</f>
        <v>2024</v>
      </c>
    </row>
    <row r="4808" spans="1:12" x14ac:dyDescent="0.3">
      <c r="A4808" t="s">
        <v>4812</v>
      </c>
      <c r="B4808" t="s">
        <v>7955</v>
      </c>
      <c r="C4808" t="s">
        <v>7929</v>
      </c>
      <c r="D4808" t="s">
        <v>7935</v>
      </c>
      <c r="E4808" s="1">
        <v>45120</v>
      </c>
      <c r="F4808" s="6">
        <v>6482.25</v>
      </c>
      <c r="G4808">
        <v>927</v>
      </c>
      <c r="H4808" t="s">
        <v>3</v>
      </c>
      <c r="I4808">
        <f>IF(shipments[[#This Row],[Boxes]]&gt;0,shipments[[#This Row],[Amount]]/shipments[[#This Row],[Boxes]],"NA")</f>
        <v>6.9927184466019421</v>
      </c>
      <c r="J4808" t="str">
        <f>IF(shipments[[#This Row],[Order_Status]] = "Delivered","Yes","No")</f>
        <v>Yes</v>
      </c>
      <c r="K4808" t="str">
        <f>TEXT(shipments[[#This Row],[Shipdate]],"MMMM")</f>
        <v>July</v>
      </c>
      <c r="L4808">
        <f>YEAR(shipments[[#This Row],[Shipdate]])</f>
        <v>2023</v>
      </c>
    </row>
    <row r="4809" spans="1:12" x14ac:dyDescent="0.3">
      <c r="A4809" s="21" t="s">
        <v>4813</v>
      </c>
      <c r="B4809" s="21" t="s">
        <v>7955</v>
      </c>
      <c r="C4809" s="21" t="s">
        <v>7929</v>
      </c>
      <c r="D4809" s="21" t="s">
        <v>7934</v>
      </c>
      <c r="E4809" s="22">
        <v>45278</v>
      </c>
      <c r="F4809" s="23">
        <v>14757.75</v>
      </c>
      <c r="G4809" s="21">
        <v>1476</v>
      </c>
      <c r="H4809" s="21" t="s">
        <v>25</v>
      </c>
      <c r="I4809" s="21">
        <f>IF(shipments[[#This Row],[Boxes]]&gt;0,shipments[[#This Row],[Amount]]/shipments[[#This Row],[Boxes]],"NA")</f>
        <v>9.9984756097560972</v>
      </c>
      <c r="J4809" s="21" t="str">
        <f>IF(shipments[[#This Row],[Order_Status]] = "Delivered","Yes","No")</f>
        <v>No</v>
      </c>
      <c r="K4809" s="21" t="str">
        <f>TEXT(shipments[[#This Row],[Shipdate]],"MMMM")</f>
        <v>December</v>
      </c>
      <c r="L4809" s="21">
        <f>YEAR(shipments[[#This Row],[Shipdate]])</f>
        <v>2023</v>
      </c>
    </row>
    <row r="4810" spans="1:12" x14ac:dyDescent="0.3">
      <c r="A4810" t="s">
        <v>4814</v>
      </c>
      <c r="B4810" t="s">
        <v>7955</v>
      </c>
      <c r="C4810" t="s">
        <v>7929</v>
      </c>
      <c r="D4810" t="s">
        <v>7939</v>
      </c>
      <c r="E4810" s="1">
        <v>45021</v>
      </c>
      <c r="F4810" s="6">
        <v>11794.5</v>
      </c>
      <c r="G4810">
        <v>1475</v>
      </c>
      <c r="H4810" t="s">
        <v>3</v>
      </c>
      <c r="I4810">
        <f>IF(shipments[[#This Row],[Boxes]]&gt;0,shipments[[#This Row],[Amount]]/shipments[[#This Row],[Boxes]],"NA")</f>
        <v>7.9962711864406781</v>
      </c>
      <c r="J4810" t="str">
        <f>IF(shipments[[#This Row],[Order_Status]] = "Delivered","Yes","No")</f>
        <v>Yes</v>
      </c>
      <c r="K4810" t="str">
        <f>TEXT(shipments[[#This Row],[Shipdate]],"MMMM")</f>
        <v>April</v>
      </c>
      <c r="L4810">
        <f>YEAR(shipments[[#This Row],[Shipdate]])</f>
        <v>2023</v>
      </c>
    </row>
    <row r="4811" spans="1:12" x14ac:dyDescent="0.3">
      <c r="A4811" t="s">
        <v>4815</v>
      </c>
      <c r="B4811" t="s">
        <v>7955</v>
      </c>
      <c r="C4811" t="s">
        <v>7929</v>
      </c>
      <c r="D4811" t="s">
        <v>7939</v>
      </c>
      <c r="E4811" s="1">
        <v>45104</v>
      </c>
      <c r="F4811" s="6">
        <v>8714.25</v>
      </c>
      <c r="G4811">
        <v>793</v>
      </c>
      <c r="H4811" t="s">
        <v>3</v>
      </c>
      <c r="I4811">
        <f>IF(shipments[[#This Row],[Boxes]]&gt;0,shipments[[#This Row],[Amount]]/shipments[[#This Row],[Boxes]],"NA")</f>
        <v>10.988965952080706</v>
      </c>
      <c r="J4811" t="str">
        <f>IF(shipments[[#This Row],[Order_Status]] = "Delivered","Yes","No")</f>
        <v>Yes</v>
      </c>
      <c r="K4811" t="str">
        <f>TEXT(shipments[[#This Row],[Shipdate]],"MMMM")</f>
        <v>June</v>
      </c>
      <c r="L4811">
        <f>YEAR(shipments[[#This Row],[Shipdate]])</f>
        <v>2023</v>
      </c>
    </row>
    <row r="4812" spans="1:12" x14ac:dyDescent="0.3">
      <c r="A4812" t="s">
        <v>4816</v>
      </c>
      <c r="B4812" t="s">
        <v>7955</v>
      </c>
      <c r="C4812" t="s">
        <v>7930</v>
      </c>
      <c r="D4812" t="s">
        <v>7938</v>
      </c>
      <c r="E4812" s="1">
        <v>45113</v>
      </c>
      <c r="F4812" s="6">
        <v>5897.25</v>
      </c>
      <c r="G4812">
        <v>219</v>
      </c>
      <c r="H4812" t="s">
        <v>3</v>
      </c>
      <c r="I4812">
        <f>IF(shipments[[#This Row],[Boxes]]&gt;0,shipments[[#This Row],[Amount]]/shipments[[#This Row],[Boxes]],"NA")</f>
        <v>26.92808219178082</v>
      </c>
      <c r="J4812" t="str">
        <f>IF(shipments[[#This Row],[Order_Status]] = "Delivered","Yes","No")</f>
        <v>Yes</v>
      </c>
      <c r="K4812" t="str">
        <f>TEXT(shipments[[#This Row],[Shipdate]],"MMMM")</f>
        <v>July</v>
      </c>
      <c r="L4812">
        <f>YEAR(shipments[[#This Row],[Shipdate]])</f>
        <v>2023</v>
      </c>
    </row>
    <row r="4813" spans="1:12" x14ac:dyDescent="0.3">
      <c r="A4813" t="s">
        <v>4817</v>
      </c>
      <c r="B4813" t="s">
        <v>7955</v>
      </c>
      <c r="C4813" t="s">
        <v>7930</v>
      </c>
      <c r="D4813" t="s">
        <v>7938</v>
      </c>
      <c r="E4813" s="1">
        <v>45287</v>
      </c>
      <c r="F4813" s="6">
        <v>1741.5</v>
      </c>
      <c r="G4813">
        <v>65</v>
      </c>
      <c r="H4813" t="s">
        <v>3</v>
      </c>
      <c r="I4813">
        <f>IF(shipments[[#This Row],[Boxes]]&gt;0,shipments[[#This Row],[Amount]]/shipments[[#This Row],[Boxes]],"NA")</f>
        <v>26.792307692307691</v>
      </c>
      <c r="J4813" t="str">
        <f>IF(shipments[[#This Row],[Order_Status]] = "Delivered","Yes","No")</f>
        <v>Yes</v>
      </c>
      <c r="K4813" t="str">
        <f>TEXT(shipments[[#This Row],[Shipdate]],"MMMM")</f>
        <v>December</v>
      </c>
      <c r="L4813">
        <f>YEAR(shipments[[#This Row],[Shipdate]])</f>
        <v>2023</v>
      </c>
    </row>
    <row r="4814" spans="1:12" x14ac:dyDescent="0.3">
      <c r="A4814" t="s">
        <v>4818</v>
      </c>
      <c r="B4814" t="s">
        <v>7955</v>
      </c>
      <c r="C4814" t="s">
        <v>7930</v>
      </c>
      <c r="D4814" t="s">
        <v>7938</v>
      </c>
      <c r="E4814" s="1">
        <v>45461</v>
      </c>
      <c r="F4814" s="6">
        <v>4547.25</v>
      </c>
      <c r="G4814">
        <v>175</v>
      </c>
      <c r="H4814" t="s">
        <v>3</v>
      </c>
      <c r="I4814">
        <f>IF(shipments[[#This Row],[Boxes]]&gt;0,shipments[[#This Row],[Amount]]/shipments[[#This Row],[Boxes]],"NA")</f>
        <v>25.984285714285715</v>
      </c>
      <c r="J4814" t="str">
        <f>IF(shipments[[#This Row],[Order_Status]] = "Delivered","Yes","No")</f>
        <v>Yes</v>
      </c>
      <c r="K4814" t="str">
        <f>TEXT(shipments[[#This Row],[Shipdate]],"MMMM")</f>
        <v>June</v>
      </c>
      <c r="L4814">
        <f>YEAR(shipments[[#This Row],[Shipdate]])</f>
        <v>2024</v>
      </c>
    </row>
    <row r="4815" spans="1:12" x14ac:dyDescent="0.3">
      <c r="A4815" s="21" t="s">
        <v>4819</v>
      </c>
      <c r="B4815" s="21" t="s">
        <v>7955</v>
      </c>
      <c r="C4815" s="21" t="s">
        <v>7930</v>
      </c>
      <c r="D4815" s="21" t="s">
        <v>7939</v>
      </c>
      <c r="E4815" s="22">
        <v>45558</v>
      </c>
      <c r="F4815" s="23">
        <v>1359</v>
      </c>
      <c r="G4815" s="21">
        <v>47</v>
      </c>
      <c r="H4815" s="21" t="s">
        <v>16</v>
      </c>
      <c r="I4815" s="21">
        <f>IF(shipments[[#This Row],[Boxes]]&gt;0,shipments[[#This Row],[Amount]]/shipments[[#This Row],[Boxes]],"NA")</f>
        <v>28.914893617021278</v>
      </c>
      <c r="J4815" s="21" t="str">
        <f>IF(shipments[[#This Row],[Order_Status]] = "Delivered","Yes","No")</f>
        <v>No</v>
      </c>
      <c r="K4815" s="21" t="str">
        <f>TEXT(shipments[[#This Row],[Shipdate]],"MMMM")</f>
        <v>September</v>
      </c>
      <c r="L4815" s="21">
        <f>YEAR(shipments[[#This Row],[Shipdate]])</f>
        <v>2024</v>
      </c>
    </row>
    <row r="4816" spans="1:12" x14ac:dyDescent="0.3">
      <c r="A4816" t="s">
        <v>4820</v>
      </c>
      <c r="B4816" t="s">
        <v>7955</v>
      </c>
      <c r="C4816" t="s">
        <v>7931</v>
      </c>
      <c r="D4816" t="s">
        <v>7938</v>
      </c>
      <c r="E4816" s="1">
        <v>45175</v>
      </c>
      <c r="F4816" s="6">
        <v>1755</v>
      </c>
      <c r="G4816">
        <v>220</v>
      </c>
      <c r="H4816" t="s">
        <v>3</v>
      </c>
      <c r="I4816">
        <f>IF(shipments[[#This Row],[Boxes]]&gt;0,shipments[[#This Row],[Amount]]/shipments[[#This Row],[Boxes]],"NA")</f>
        <v>7.9772727272727275</v>
      </c>
      <c r="J4816" t="str">
        <f>IF(shipments[[#This Row],[Order_Status]] = "Delivered","Yes","No")</f>
        <v>Yes</v>
      </c>
      <c r="K4816" t="str">
        <f>TEXT(shipments[[#This Row],[Shipdate]],"MMMM")</f>
        <v>September</v>
      </c>
      <c r="L4816">
        <f>YEAR(shipments[[#This Row],[Shipdate]])</f>
        <v>2023</v>
      </c>
    </row>
    <row r="4817" spans="1:12" x14ac:dyDescent="0.3">
      <c r="A4817" s="21" t="s">
        <v>4821</v>
      </c>
      <c r="B4817" s="21" t="s">
        <v>7955</v>
      </c>
      <c r="C4817" s="21" t="s">
        <v>7931</v>
      </c>
      <c r="D4817" s="21" t="s">
        <v>7934</v>
      </c>
      <c r="E4817" s="22">
        <v>45560</v>
      </c>
      <c r="F4817" s="23">
        <v>1615.5</v>
      </c>
      <c r="G4817" s="21">
        <v>202</v>
      </c>
      <c r="H4817" s="21" t="s">
        <v>16</v>
      </c>
      <c r="I4817" s="21">
        <f>IF(shipments[[#This Row],[Boxes]]&gt;0,shipments[[#This Row],[Amount]]/shipments[[#This Row],[Boxes]],"NA")</f>
        <v>7.9975247524752477</v>
      </c>
      <c r="J4817" s="21" t="str">
        <f>IF(shipments[[#This Row],[Order_Status]] = "Delivered","Yes","No")</f>
        <v>No</v>
      </c>
      <c r="K4817" s="21" t="str">
        <f>TEXT(shipments[[#This Row],[Shipdate]],"MMMM")</f>
        <v>September</v>
      </c>
      <c r="L4817" s="21">
        <f>YEAR(shipments[[#This Row],[Shipdate]])</f>
        <v>2024</v>
      </c>
    </row>
    <row r="4818" spans="1:12" x14ac:dyDescent="0.3">
      <c r="A4818" s="21" t="s">
        <v>4822</v>
      </c>
      <c r="B4818" s="21" t="s">
        <v>7955</v>
      </c>
      <c r="C4818" s="21" t="s">
        <v>7931</v>
      </c>
      <c r="D4818" s="21" t="s">
        <v>7935</v>
      </c>
      <c r="E4818" s="22">
        <v>45499</v>
      </c>
      <c r="F4818" s="23">
        <v>2229.75</v>
      </c>
      <c r="G4818" s="21">
        <v>279</v>
      </c>
      <c r="H4818" s="21" t="s">
        <v>9</v>
      </c>
      <c r="I4818" s="21">
        <f>IF(shipments[[#This Row],[Boxes]]&gt;0,shipments[[#This Row],[Amount]]/shipments[[#This Row],[Boxes]],"NA")</f>
        <v>7.991935483870968</v>
      </c>
      <c r="J4818" s="21" t="str">
        <f>IF(shipments[[#This Row],[Order_Status]] = "Delivered","Yes","No")</f>
        <v>No</v>
      </c>
      <c r="K4818" s="21" t="str">
        <f>TEXT(shipments[[#This Row],[Shipdate]],"MMMM")</f>
        <v>July</v>
      </c>
      <c r="L4818" s="21">
        <f>YEAR(shipments[[#This Row],[Shipdate]])</f>
        <v>2024</v>
      </c>
    </row>
    <row r="4819" spans="1:12" x14ac:dyDescent="0.3">
      <c r="A4819" t="s">
        <v>4823</v>
      </c>
      <c r="B4819" t="s">
        <v>7955</v>
      </c>
      <c r="C4819" t="s">
        <v>7931</v>
      </c>
      <c r="D4819" t="s">
        <v>7935</v>
      </c>
      <c r="E4819" s="1">
        <v>45238</v>
      </c>
      <c r="F4819" s="6">
        <v>6687</v>
      </c>
      <c r="G4819">
        <v>836</v>
      </c>
      <c r="H4819" t="s">
        <v>3</v>
      </c>
      <c r="I4819">
        <f>IF(shipments[[#This Row],[Boxes]]&gt;0,shipments[[#This Row],[Amount]]/shipments[[#This Row],[Boxes]],"NA")</f>
        <v>7.9988038277511961</v>
      </c>
      <c r="J4819" t="str">
        <f>IF(shipments[[#This Row],[Order_Status]] = "Delivered","Yes","No")</f>
        <v>Yes</v>
      </c>
      <c r="K4819" t="str">
        <f>TEXT(shipments[[#This Row],[Shipdate]],"MMMM")</f>
        <v>November</v>
      </c>
      <c r="L4819">
        <f>YEAR(shipments[[#This Row],[Shipdate]])</f>
        <v>2023</v>
      </c>
    </row>
    <row r="4820" spans="1:12" x14ac:dyDescent="0.3">
      <c r="A4820" s="21" t="s">
        <v>4824</v>
      </c>
      <c r="B4820" s="21" t="s">
        <v>7955</v>
      </c>
      <c r="C4820" s="21" t="s">
        <v>7932</v>
      </c>
      <c r="D4820" s="21" t="s">
        <v>7938</v>
      </c>
      <c r="E4820" s="22">
        <v>45553</v>
      </c>
      <c r="F4820" s="23">
        <v>1784.25</v>
      </c>
      <c r="G4820" s="21">
        <v>224</v>
      </c>
      <c r="H4820" s="21" t="s">
        <v>16</v>
      </c>
      <c r="I4820" s="21">
        <f>IF(shipments[[#This Row],[Boxes]]&gt;0,shipments[[#This Row],[Amount]]/shipments[[#This Row],[Boxes]],"NA")</f>
        <v>7.9654017857142856</v>
      </c>
      <c r="J4820" s="21" t="str">
        <f>IF(shipments[[#This Row],[Order_Status]] = "Delivered","Yes","No")</f>
        <v>No</v>
      </c>
      <c r="K4820" s="21" t="str">
        <f>TEXT(shipments[[#This Row],[Shipdate]],"MMMM")</f>
        <v>September</v>
      </c>
      <c r="L4820" s="21">
        <f>YEAR(shipments[[#This Row],[Shipdate]])</f>
        <v>2024</v>
      </c>
    </row>
    <row r="4821" spans="1:12" x14ac:dyDescent="0.3">
      <c r="A4821" s="21" t="s">
        <v>4825</v>
      </c>
      <c r="B4821" s="21" t="s">
        <v>7955</v>
      </c>
      <c r="C4821" s="21" t="s">
        <v>7932</v>
      </c>
      <c r="D4821" s="21" t="s">
        <v>7939</v>
      </c>
      <c r="E4821" s="22">
        <v>45488</v>
      </c>
      <c r="F4821" s="23">
        <v>2412</v>
      </c>
      <c r="G4821" s="21">
        <v>220</v>
      </c>
      <c r="H4821" s="21" t="s">
        <v>25</v>
      </c>
      <c r="I4821" s="21">
        <f>IF(shipments[[#This Row],[Boxes]]&gt;0,shipments[[#This Row],[Amount]]/shipments[[#This Row],[Boxes]],"NA")</f>
        <v>10.963636363636363</v>
      </c>
      <c r="J4821" s="21" t="str">
        <f>IF(shipments[[#This Row],[Order_Status]] = "Delivered","Yes","No")</f>
        <v>No</v>
      </c>
      <c r="K4821" s="21" t="str">
        <f>TEXT(shipments[[#This Row],[Shipdate]],"MMMM")</f>
        <v>July</v>
      </c>
      <c r="L4821" s="21">
        <f>YEAR(shipments[[#This Row],[Shipdate]])</f>
        <v>2024</v>
      </c>
    </row>
    <row r="4822" spans="1:12" x14ac:dyDescent="0.3">
      <c r="A4822" t="s">
        <v>4826</v>
      </c>
      <c r="B4822" t="s">
        <v>7955</v>
      </c>
      <c r="C4822" t="s">
        <v>7932</v>
      </c>
      <c r="D4822" t="s">
        <v>7934</v>
      </c>
      <c r="E4822" s="1">
        <v>45377</v>
      </c>
      <c r="F4822" s="6">
        <v>83.25</v>
      </c>
      <c r="G4822">
        <v>8</v>
      </c>
      <c r="H4822" t="s">
        <v>3</v>
      </c>
      <c r="I4822">
        <f>IF(shipments[[#This Row],[Boxes]]&gt;0,shipments[[#This Row],[Amount]]/shipments[[#This Row],[Boxes]],"NA")</f>
        <v>10.40625</v>
      </c>
      <c r="J4822" t="str">
        <f>IF(shipments[[#This Row],[Order_Status]] = "Delivered","Yes","No")</f>
        <v>Yes</v>
      </c>
      <c r="K4822" t="str">
        <f>TEXT(shipments[[#This Row],[Shipdate]],"MMMM")</f>
        <v>March</v>
      </c>
      <c r="L4822">
        <f>YEAR(shipments[[#This Row],[Shipdate]])</f>
        <v>2024</v>
      </c>
    </row>
    <row r="4823" spans="1:12" x14ac:dyDescent="0.3">
      <c r="A4823" t="s">
        <v>4827</v>
      </c>
      <c r="B4823" t="s">
        <v>7955</v>
      </c>
      <c r="C4823" t="s">
        <v>7932</v>
      </c>
      <c r="D4823" t="s">
        <v>7938</v>
      </c>
      <c r="E4823" s="1">
        <v>45251</v>
      </c>
      <c r="F4823" s="6">
        <v>13995</v>
      </c>
      <c r="G4823">
        <v>1273</v>
      </c>
      <c r="H4823" t="s">
        <v>3</v>
      </c>
      <c r="I4823">
        <f>IF(shipments[[#This Row],[Boxes]]&gt;0,shipments[[#This Row],[Amount]]/shipments[[#This Row],[Boxes]],"NA")</f>
        <v>10.993715632364493</v>
      </c>
      <c r="J4823" t="str">
        <f>IF(shipments[[#This Row],[Order_Status]] = "Delivered","Yes","No")</f>
        <v>Yes</v>
      </c>
      <c r="K4823" t="str">
        <f>TEXT(shipments[[#This Row],[Shipdate]],"MMMM")</f>
        <v>November</v>
      </c>
      <c r="L4823">
        <f>YEAR(shipments[[#This Row],[Shipdate]])</f>
        <v>2023</v>
      </c>
    </row>
    <row r="4824" spans="1:12" x14ac:dyDescent="0.3">
      <c r="A4824" t="s">
        <v>4828</v>
      </c>
      <c r="B4824" t="s">
        <v>7955</v>
      </c>
      <c r="C4824" t="s">
        <v>7932</v>
      </c>
      <c r="D4824" t="s">
        <v>7939</v>
      </c>
      <c r="E4824" s="1">
        <v>45253</v>
      </c>
      <c r="F4824" s="6">
        <v>4509</v>
      </c>
      <c r="G4824">
        <v>564</v>
      </c>
      <c r="H4824" t="s">
        <v>3</v>
      </c>
      <c r="I4824">
        <f>IF(shipments[[#This Row],[Boxes]]&gt;0,shipments[[#This Row],[Amount]]/shipments[[#This Row],[Boxes]],"NA")</f>
        <v>7.9946808510638299</v>
      </c>
      <c r="J4824" t="str">
        <f>IF(shipments[[#This Row],[Order_Status]] = "Delivered","Yes","No")</f>
        <v>Yes</v>
      </c>
      <c r="K4824" t="str">
        <f>TEXT(shipments[[#This Row],[Shipdate]],"MMMM")</f>
        <v>November</v>
      </c>
      <c r="L4824">
        <f>YEAR(shipments[[#This Row],[Shipdate]])</f>
        <v>2023</v>
      </c>
    </row>
    <row r="4825" spans="1:12" x14ac:dyDescent="0.3">
      <c r="A4825" t="s">
        <v>4829</v>
      </c>
      <c r="B4825" t="s">
        <v>7955</v>
      </c>
      <c r="C4825" t="s">
        <v>7932</v>
      </c>
      <c r="D4825" t="s">
        <v>7938</v>
      </c>
      <c r="E4825" s="1">
        <v>45371</v>
      </c>
      <c r="F4825" s="6">
        <v>4135.5</v>
      </c>
      <c r="G4825">
        <v>376</v>
      </c>
      <c r="H4825" t="s">
        <v>3</v>
      </c>
      <c r="I4825">
        <f>IF(shipments[[#This Row],[Boxes]]&gt;0,shipments[[#This Row],[Amount]]/shipments[[#This Row],[Boxes]],"NA")</f>
        <v>10.998670212765957</v>
      </c>
      <c r="J4825" t="str">
        <f>IF(shipments[[#This Row],[Order_Status]] = "Delivered","Yes","No")</f>
        <v>Yes</v>
      </c>
      <c r="K4825" t="str">
        <f>TEXT(shipments[[#This Row],[Shipdate]],"MMMM")</f>
        <v>March</v>
      </c>
      <c r="L4825">
        <f>YEAR(shipments[[#This Row],[Shipdate]])</f>
        <v>2024</v>
      </c>
    </row>
    <row r="4826" spans="1:12" x14ac:dyDescent="0.3">
      <c r="A4826" t="s">
        <v>4830</v>
      </c>
      <c r="B4826" t="s">
        <v>7955</v>
      </c>
      <c r="C4826" t="s">
        <v>7933</v>
      </c>
      <c r="D4826" t="s">
        <v>7935</v>
      </c>
      <c r="E4826" s="1">
        <v>44964</v>
      </c>
      <c r="F4826" s="6">
        <v>5323.5</v>
      </c>
      <c r="G4826">
        <v>254</v>
      </c>
      <c r="H4826" t="s">
        <v>3</v>
      </c>
      <c r="I4826">
        <f>IF(shipments[[#This Row],[Boxes]]&gt;0,shipments[[#This Row],[Amount]]/shipments[[#This Row],[Boxes]],"NA")</f>
        <v>20.958661417322833</v>
      </c>
      <c r="J4826" t="str">
        <f>IF(shipments[[#This Row],[Order_Status]] = "Delivered","Yes","No")</f>
        <v>Yes</v>
      </c>
      <c r="K4826" t="str">
        <f>TEXT(shipments[[#This Row],[Shipdate]],"MMMM")</f>
        <v>February</v>
      </c>
      <c r="L4826">
        <f>YEAR(shipments[[#This Row],[Shipdate]])</f>
        <v>2023</v>
      </c>
    </row>
    <row r="4827" spans="1:12" x14ac:dyDescent="0.3">
      <c r="A4827" s="21" t="s">
        <v>4831</v>
      </c>
      <c r="B4827" s="21" t="s">
        <v>7955</v>
      </c>
      <c r="C4827" s="21" t="s">
        <v>7933</v>
      </c>
      <c r="D4827" s="21" t="s">
        <v>7936</v>
      </c>
      <c r="E4827" s="22">
        <v>45492</v>
      </c>
      <c r="F4827" s="23">
        <v>8174.25</v>
      </c>
      <c r="G4827" s="21">
        <v>455</v>
      </c>
      <c r="H4827" s="21" t="s">
        <v>9</v>
      </c>
      <c r="I4827" s="21">
        <f>IF(shipments[[#This Row],[Boxes]]&gt;0,shipments[[#This Row],[Amount]]/shipments[[#This Row],[Boxes]],"NA")</f>
        <v>17.965384615384615</v>
      </c>
      <c r="J4827" s="21" t="str">
        <f>IF(shipments[[#This Row],[Order_Status]] = "Delivered","Yes","No")</f>
        <v>No</v>
      </c>
      <c r="K4827" s="21" t="str">
        <f>TEXT(shipments[[#This Row],[Shipdate]],"MMMM")</f>
        <v>July</v>
      </c>
      <c r="L4827" s="21">
        <f>YEAR(shipments[[#This Row],[Shipdate]])</f>
        <v>2024</v>
      </c>
    </row>
    <row r="4828" spans="1:12" x14ac:dyDescent="0.3">
      <c r="A4828" s="21" t="s">
        <v>4832</v>
      </c>
      <c r="B4828" s="21" t="s">
        <v>7955</v>
      </c>
      <c r="C4828" s="21" t="s">
        <v>7933</v>
      </c>
      <c r="D4828" s="21" t="s">
        <v>7935</v>
      </c>
      <c r="E4828" s="22">
        <v>45331</v>
      </c>
      <c r="F4828" s="23">
        <v>2736</v>
      </c>
      <c r="G4828" s="21">
        <v>125</v>
      </c>
      <c r="H4828" s="21" t="s">
        <v>25</v>
      </c>
      <c r="I4828" s="21">
        <f>IF(shipments[[#This Row],[Boxes]]&gt;0,shipments[[#This Row],[Amount]]/shipments[[#This Row],[Boxes]],"NA")</f>
        <v>21.888000000000002</v>
      </c>
      <c r="J4828" s="21" t="str">
        <f>IF(shipments[[#This Row],[Order_Status]] = "Delivered","Yes","No")</f>
        <v>No</v>
      </c>
      <c r="K4828" s="21" t="str">
        <f>TEXT(shipments[[#This Row],[Shipdate]],"MMMM")</f>
        <v>February</v>
      </c>
      <c r="L4828" s="21">
        <f>YEAR(shipments[[#This Row],[Shipdate]])</f>
        <v>2024</v>
      </c>
    </row>
    <row r="4829" spans="1:12" x14ac:dyDescent="0.3">
      <c r="A4829" t="s">
        <v>4833</v>
      </c>
      <c r="B4829" t="s">
        <v>7955</v>
      </c>
      <c r="C4829" t="s">
        <v>7933</v>
      </c>
      <c r="D4829" t="s">
        <v>7939</v>
      </c>
      <c r="E4829" s="1">
        <v>45090</v>
      </c>
      <c r="F4829" s="6">
        <v>10332</v>
      </c>
      <c r="G4829">
        <v>470</v>
      </c>
      <c r="H4829" t="s">
        <v>3</v>
      </c>
      <c r="I4829">
        <f>IF(shipments[[#This Row],[Boxes]]&gt;0,shipments[[#This Row],[Amount]]/shipments[[#This Row],[Boxes]],"NA")</f>
        <v>21.982978723404255</v>
      </c>
      <c r="J4829" t="str">
        <f>IF(shipments[[#This Row],[Order_Status]] = "Delivered","Yes","No")</f>
        <v>Yes</v>
      </c>
      <c r="K4829" t="str">
        <f>TEXT(shipments[[#This Row],[Shipdate]],"MMMM")</f>
        <v>June</v>
      </c>
      <c r="L4829">
        <f>YEAR(shipments[[#This Row],[Shipdate]])</f>
        <v>2023</v>
      </c>
    </row>
    <row r="4830" spans="1:12" x14ac:dyDescent="0.3">
      <c r="A4830" t="s">
        <v>4834</v>
      </c>
      <c r="B4830" t="s">
        <v>7955</v>
      </c>
      <c r="C4830" t="s">
        <v>7933</v>
      </c>
      <c r="D4830" t="s">
        <v>7934</v>
      </c>
      <c r="E4830" s="1">
        <v>45274</v>
      </c>
      <c r="F4830" s="6">
        <v>7751.25</v>
      </c>
      <c r="G4830">
        <v>388</v>
      </c>
      <c r="H4830" t="s">
        <v>3</v>
      </c>
      <c r="I4830">
        <f>IF(shipments[[#This Row],[Boxes]]&gt;0,shipments[[#This Row],[Amount]]/shipments[[#This Row],[Boxes]],"NA")</f>
        <v>19.977448453608247</v>
      </c>
      <c r="J4830" t="str">
        <f>IF(shipments[[#This Row],[Order_Status]] = "Delivered","Yes","No")</f>
        <v>Yes</v>
      </c>
      <c r="K4830" t="str">
        <f>TEXT(shipments[[#This Row],[Shipdate]],"MMMM")</f>
        <v>December</v>
      </c>
      <c r="L4830">
        <f>YEAR(shipments[[#This Row],[Shipdate]])</f>
        <v>2023</v>
      </c>
    </row>
    <row r="4831" spans="1:12" x14ac:dyDescent="0.3">
      <c r="A4831" t="s">
        <v>4835</v>
      </c>
      <c r="B4831" t="s">
        <v>7955</v>
      </c>
      <c r="C4831" t="s">
        <v>7912</v>
      </c>
      <c r="D4831" t="s">
        <v>7935</v>
      </c>
      <c r="E4831" s="1">
        <v>45120</v>
      </c>
      <c r="F4831" s="6">
        <v>533.25</v>
      </c>
      <c r="G4831">
        <v>34</v>
      </c>
      <c r="H4831" t="s">
        <v>3</v>
      </c>
      <c r="I4831">
        <f>IF(shipments[[#This Row],[Boxes]]&gt;0,shipments[[#This Row],[Amount]]/shipments[[#This Row],[Boxes]],"NA")</f>
        <v>15.683823529411764</v>
      </c>
      <c r="J4831" t="str">
        <f>IF(shipments[[#This Row],[Order_Status]] = "Delivered","Yes","No")</f>
        <v>Yes</v>
      </c>
      <c r="K4831" t="str">
        <f>TEXT(shipments[[#This Row],[Shipdate]],"MMMM")</f>
        <v>July</v>
      </c>
      <c r="L4831">
        <f>YEAR(shipments[[#This Row],[Shipdate]])</f>
        <v>2023</v>
      </c>
    </row>
    <row r="4832" spans="1:12" x14ac:dyDescent="0.3">
      <c r="A4832" t="s">
        <v>4836</v>
      </c>
      <c r="B4832" t="s">
        <v>7955</v>
      </c>
      <c r="C4832" t="s">
        <v>7912</v>
      </c>
      <c r="D4832" t="s">
        <v>7939</v>
      </c>
      <c r="E4832" s="1">
        <v>45254</v>
      </c>
      <c r="F4832" s="6">
        <v>6401.25</v>
      </c>
      <c r="G4832">
        <v>493</v>
      </c>
      <c r="H4832" t="s">
        <v>3</v>
      </c>
      <c r="I4832">
        <f>IF(shipments[[#This Row],[Boxes]]&gt;0,shipments[[#This Row],[Amount]]/shipments[[#This Row],[Boxes]],"NA")</f>
        <v>12.984279918864097</v>
      </c>
      <c r="J4832" t="str">
        <f>IF(shipments[[#This Row],[Order_Status]] = "Delivered","Yes","No")</f>
        <v>Yes</v>
      </c>
      <c r="K4832" t="str">
        <f>TEXT(shipments[[#This Row],[Shipdate]],"MMMM")</f>
        <v>November</v>
      </c>
      <c r="L4832">
        <f>YEAR(shipments[[#This Row],[Shipdate]])</f>
        <v>2023</v>
      </c>
    </row>
    <row r="4833" spans="1:12" x14ac:dyDescent="0.3">
      <c r="A4833" s="21" t="s">
        <v>4837</v>
      </c>
      <c r="B4833" s="21" t="s">
        <v>7955</v>
      </c>
      <c r="C4833" s="21" t="s">
        <v>7912</v>
      </c>
      <c r="D4833" s="21" t="s">
        <v>7934</v>
      </c>
      <c r="E4833" s="22">
        <v>45495</v>
      </c>
      <c r="F4833" s="23">
        <v>1320.75</v>
      </c>
      <c r="G4833" s="21">
        <v>89</v>
      </c>
      <c r="H4833" s="21" t="s">
        <v>9</v>
      </c>
      <c r="I4833" s="21">
        <f>IF(shipments[[#This Row],[Boxes]]&gt;0,shipments[[#This Row],[Amount]]/shipments[[#This Row],[Boxes]],"NA")</f>
        <v>14.839887640449438</v>
      </c>
      <c r="J4833" s="21" t="str">
        <f>IF(shipments[[#This Row],[Order_Status]] = "Delivered","Yes","No")</f>
        <v>No</v>
      </c>
      <c r="K4833" s="21" t="str">
        <f>TEXT(shipments[[#This Row],[Shipdate]],"MMMM")</f>
        <v>July</v>
      </c>
      <c r="L4833" s="21">
        <f>YEAR(shipments[[#This Row],[Shipdate]])</f>
        <v>2024</v>
      </c>
    </row>
    <row r="4834" spans="1:12" x14ac:dyDescent="0.3">
      <c r="A4834" t="s">
        <v>4838</v>
      </c>
      <c r="B4834" t="s">
        <v>7955</v>
      </c>
      <c r="C4834" t="s">
        <v>7913</v>
      </c>
      <c r="D4834" t="s">
        <v>7938</v>
      </c>
      <c r="E4834" s="1">
        <v>45119</v>
      </c>
      <c r="F4834" s="6">
        <v>13666.5</v>
      </c>
      <c r="G4834">
        <v>1052</v>
      </c>
      <c r="H4834" t="s">
        <v>3</v>
      </c>
      <c r="I4834">
        <f>IF(shipments[[#This Row],[Boxes]]&gt;0,shipments[[#This Row],[Amount]]/shipments[[#This Row],[Boxes]],"NA")</f>
        <v>12.990969581749049</v>
      </c>
      <c r="J4834" t="str">
        <f>IF(shipments[[#This Row],[Order_Status]] = "Delivered","Yes","No")</f>
        <v>Yes</v>
      </c>
      <c r="K4834" t="str">
        <f>TEXT(shipments[[#This Row],[Shipdate]],"MMMM")</f>
        <v>July</v>
      </c>
      <c r="L4834">
        <f>YEAR(shipments[[#This Row],[Shipdate]])</f>
        <v>2023</v>
      </c>
    </row>
    <row r="4835" spans="1:12" x14ac:dyDescent="0.3">
      <c r="A4835" t="s">
        <v>4839</v>
      </c>
      <c r="B4835" t="s">
        <v>7955</v>
      </c>
      <c r="C4835" t="s">
        <v>7913</v>
      </c>
      <c r="D4835" t="s">
        <v>7939</v>
      </c>
      <c r="E4835" s="1">
        <v>45224</v>
      </c>
      <c r="F4835" s="6">
        <v>1109.25</v>
      </c>
      <c r="G4835">
        <v>80</v>
      </c>
      <c r="H4835" t="s">
        <v>3</v>
      </c>
      <c r="I4835">
        <f>IF(shipments[[#This Row],[Boxes]]&gt;0,shipments[[#This Row],[Amount]]/shipments[[#This Row],[Boxes]],"NA")</f>
        <v>13.865625</v>
      </c>
      <c r="J4835" t="str">
        <f>IF(shipments[[#This Row],[Order_Status]] = "Delivered","Yes","No")</f>
        <v>Yes</v>
      </c>
      <c r="K4835" t="str">
        <f>TEXT(shipments[[#This Row],[Shipdate]],"MMMM")</f>
        <v>October</v>
      </c>
      <c r="L4835">
        <f>YEAR(shipments[[#This Row],[Shipdate]])</f>
        <v>2023</v>
      </c>
    </row>
    <row r="4836" spans="1:12" x14ac:dyDescent="0.3">
      <c r="A4836" t="s">
        <v>4840</v>
      </c>
      <c r="B4836" t="s">
        <v>7955</v>
      </c>
      <c r="C4836" t="s">
        <v>7915</v>
      </c>
      <c r="D4836" t="s">
        <v>7934</v>
      </c>
      <c r="E4836" s="1">
        <v>45378</v>
      </c>
      <c r="F4836" s="6">
        <v>911.25</v>
      </c>
      <c r="G4836">
        <v>183</v>
      </c>
      <c r="H4836" t="s">
        <v>3</v>
      </c>
      <c r="I4836">
        <f>IF(shipments[[#This Row],[Boxes]]&gt;0,shipments[[#This Row],[Amount]]/shipments[[#This Row],[Boxes]],"NA")</f>
        <v>4.9795081967213113</v>
      </c>
      <c r="J4836" t="str">
        <f>IF(shipments[[#This Row],[Order_Status]] = "Delivered","Yes","No")</f>
        <v>Yes</v>
      </c>
      <c r="K4836" t="str">
        <f>TEXT(shipments[[#This Row],[Shipdate]],"MMMM")</f>
        <v>March</v>
      </c>
      <c r="L4836">
        <f>YEAR(shipments[[#This Row],[Shipdate]])</f>
        <v>2024</v>
      </c>
    </row>
    <row r="4837" spans="1:12" x14ac:dyDescent="0.3">
      <c r="A4837" t="s">
        <v>4841</v>
      </c>
      <c r="B4837" t="s">
        <v>7955</v>
      </c>
      <c r="C4837" t="s">
        <v>7915</v>
      </c>
      <c r="D4837" t="s">
        <v>7938</v>
      </c>
      <c r="E4837" s="1">
        <v>44943</v>
      </c>
      <c r="F4837" s="6">
        <v>4239</v>
      </c>
      <c r="G4837">
        <v>530</v>
      </c>
      <c r="H4837" t="s">
        <v>3</v>
      </c>
      <c r="I4837">
        <f>IF(shipments[[#This Row],[Boxes]]&gt;0,shipments[[#This Row],[Amount]]/shipments[[#This Row],[Boxes]],"NA")</f>
        <v>7.9981132075471697</v>
      </c>
      <c r="J4837" t="str">
        <f>IF(shipments[[#This Row],[Order_Status]] = "Delivered","Yes","No")</f>
        <v>Yes</v>
      </c>
      <c r="K4837" t="str">
        <f>TEXT(shipments[[#This Row],[Shipdate]],"MMMM")</f>
        <v>January</v>
      </c>
      <c r="L4837">
        <f>YEAR(shipments[[#This Row],[Shipdate]])</f>
        <v>2023</v>
      </c>
    </row>
    <row r="4838" spans="1:12" x14ac:dyDescent="0.3">
      <c r="A4838" s="21" t="s">
        <v>4842</v>
      </c>
      <c r="B4838" s="21" t="s">
        <v>7955</v>
      </c>
      <c r="C4838" s="21" t="s">
        <v>7915</v>
      </c>
      <c r="D4838" s="21" t="s">
        <v>7935</v>
      </c>
      <c r="E4838" s="22">
        <v>45419</v>
      </c>
      <c r="F4838" s="23">
        <v>16240.5</v>
      </c>
      <c r="G4838" s="21">
        <v>2031</v>
      </c>
      <c r="H4838" s="21" t="s">
        <v>25</v>
      </c>
      <c r="I4838" s="21">
        <f>IF(shipments[[#This Row],[Boxes]]&gt;0,shipments[[#This Row],[Amount]]/shipments[[#This Row],[Boxes]],"NA")</f>
        <v>7.9963072378138849</v>
      </c>
      <c r="J4838" s="21" t="str">
        <f>IF(shipments[[#This Row],[Order_Status]] = "Delivered","Yes","No")</f>
        <v>No</v>
      </c>
      <c r="K4838" s="21" t="str">
        <f>TEXT(shipments[[#This Row],[Shipdate]],"MMMM")</f>
        <v>May</v>
      </c>
      <c r="L4838" s="21">
        <f>YEAR(shipments[[#This Row],[Shipdate]])</f>
        <v>2024</v>
      </c>
    </row>
    <row r="4839" spans="1:12" x14ac:dyDescent="0.3">
      <c r="A4839" t="s">
        <v>4843</v>
      </c>
      <c r="B4839" t="s">
        <v>7955</v>
      </c>
      <c r="C4839" t="s">
        <v>7915</v>
      </c>
      <c r="D4839" t="s">
        <v>7939</v>
      </c>
      <c r="E4839" s="1">
        <v>45307</v>
      </c>
      <c r="F4839" s="6">
        <v>47.25</v>
      </c>
      <c r="G4839">
        <v>10</v>
      </c>
      <c r="H4839" t="s">
        <v>3</v>
      </c>
      <c r="I4839">
        <f>IF(shipments[[#This Row],[Boxes]]&gt;0,shipments[[#This Row],[Amount]]/shipments[[#This Row],[Boxes]],"NA")</f>
        <v>4.7249999999999996</v>
      </c>
      <c r="J4839" t="str">
        <f>IF(shipments[[#This Row],[Order_Status]] = "Delivered","Yes","No")</f>
        <v>Yes</v>
      </c>
      <c r="K4839" t="str">
        <f>TEXT(shipments[[#This Row],[Shipdate]],"MMMM")</f>
        <v>January</v>
      </c>
      <c r="L4839">
        <f>YEAR(shipments[[#This Row],[Shipdate]])</f>
        <v>2024</v>
      </c>
    </row>
    <row r="4840" spans="1:12" x14ac:dyDescent="0.3">
      <c r="A4840" t="s">
        <v>4844</v>
      </c>
      <c r="B4840" t="s">
        <v>7955</v>
      </c>
      <c r="C4840" t="s">
        <v>7915</v>
      </c>
      <c r="D4840" t="s">
        <v>7938</v>
      </c>
      <c r="E4840" s="1">
        <v>45237</v>
      </c>
      <c r="F4840" s="6">
        <v>1127.25</v>
      </c>
      <c r="G4840">
        <v>226</v>
      </c>
      <c r="H4840" t="s">
        <v>3</v>
      </c>
      <c r="I4840">
        <f>IF(shipments[[#This Row],[Boxes]]&gt;0,shipments[[#This Row],[Amount]]/shipments[[#This Row],[Boxes]],"NA")</f>
        <v>4.9878318584070795</v>
      </c>
      <c r="J4840" t="str">
        <f>IF(shipments[[#This Row],[Order_Status]] = "Delivered","Yes","No")</f>
        <v>Yes</v>
      </c>
      <c r="K4840" t="str">
        <f>TEXT(shipments[[#This Row],[Shipdate]],"MMMM")</f>
        <v>November</v>
      </c>
      <c r="L4840">
        <f>YEAR(shipments[[#This Row],[Shipdate]])</f>
        <v>2023</v>
      </c>
    </row>
    <row r="4841" spans="1:12" x14ac:dyDescent="0.3">
      <c r="A4841" t="s">
        <v>4845</v>
      </c>
      <c r="B4841" t="s">
        <v>7955</v>
      </c>
      <c r="C4841" t="s">
        <v>7916</v>
      </c>
      <c r="D4841" t="s">
        <v>7934</v>
      </c>
      <c r="E4841" s="1">
        <v>44971</v>
      </c>
      <c r="F4841" s="6">
        <v>1620</v>
      </c>
      <c r="G4841">
        <v>180</v>
      </c>
      <c r="H4841" t="s">
        <v>3</v>
      </c>
      <c r="I4841">
        <f>IF(shipments[[#This Row],[Boxes]]&gt;0,shipments[[#This Row],[Amount]]/shipments[[#This Row],[Boxes]],"NA")</f>
        <v>9</v>
      </c>
      <c r="J4841" t="str">
        <f>IF(shipments[[#This Row],[Order_Status]] = "Delivered","Yes","No")</f>
        <v>Yes</v>
      </c>
      <c r="K4841" t="str">
        <f>TEXT(shipments[[#This Row],[Shipdate]],"MMMM")</f>
        <v>February</v>
      </c>
      <c r="L4841">
        <f>YEAR(shipments[[#This Row],[Shipdate]])</f>
        <v>2023</v>
      </c>
    </row>
    <row r="4842" spans="1:12" x14ac:dyDescent="0.3">
      <c r="A4842" t="s">
        <v>4846</v>
      </c>
      <c r="B4842" t="s">
        <v>7955</v>
      </c>
      <c r="C4842" t="s">
        <v>7916</v>
      </c>
      <c r="D4842" t="s">
        <v>7934</v>
      </c>
      <c r="E4842" s="1">
        <v>45252</v>
      </c>
      <c r="F4842" s="6">
        <v>3611.25</v>
      </c>
      <c r="G4842">
        <v>516</v>
      </c>
      <c r="H4842" t="s">
        <v>3</v>
      </c>
      <c r="I4842">
        <f>IF(shipments[[#This Row],[Boxes]]&gt;0,shipments[[#This Row],[Amount]]/shipments[[#This Row],[Boxes]],"NA")</f>
        <v>6.9985465116279073</v>
      </c>
      <c r="J4842" t="str">
        <f>IF(shipments[[#This Row],[Order_Status]] = "Delivered","Yes","No")</f>
        <v>Yes</v>
      </c>
      <c r="K4842" t="str">
        <f>TEXT(shipments[[#This Row],[Shipdate]],"MMMM")</f>
        <v>November</v>
      </c>
      <c r="L4842">
        <f>YEAR(shipments[[#This Row],[Shipdate]])</f>
        <v>2023</v>
      </c>
    </row>
    <row r="4843" spans="1:12" x14ac:dyDescent="0.3">
      <c r="A4843" t="s">
        <v>4847</v>
      </c>
      <c r="B4843" t="s">
        <v>7955</v>
      </c>
      <c r="C4843" t="s">
        <v>7916</v>
      </c>
      <c r="D4843" t="s">
        <v>7938</v>
      </c>
      <c r="E4843" s="1">
        <v>45253</v>
      </c>
      <c r="F4843" s="6">
        <v>29.25</v>
      </c>
      <c r="G4843">
        <v>5</v>
      </c>
      <c r="H4843" t="s">
        <v>3</v>
      </c>
      <c r="I4843">
        <f>IF(shipments[[#This Row],[Boxes]]&gt;0,shipments[[#This Row],[Amount]]/shipments[[#This Row],[Boxes]],"NA")</f>
        <v>5.85</v>
      </c>
      <c r="J4843" t="str">
        <f>IF(shipments[[#This Row],[Order_Status]] = "Delivered","Yes","No")</f>
        <v>Yes</v>
      </c>
      <c r="K4843" t="str">
        <f>TEXT(shipments[[#This Row],[Shipdate]],"MMMM")</f>
        <v>November</v>
      </c>
      <c r="L4843">
        <f>YEAR(shipments[[#This Row],[Shipdate]])</f>
        <v>2023</v>
      </c>
    </row>
    <row r="4844" spans="1:12" x14ac:dyDescent="0.3">
      <c r="A4844" t="s">
        <v>4848</v>
      </c>
      <c r="B4844" t="s">
        <v>7955</v>
      </c>
      <c r="C4844" t="s">
        <v>7916</v>
      </c>
      <c r="D4844" t="s">
        <v>7939</v>
      </c>
      <c r="E4844" s="1">
        <v>45412</v>
      </c>
      <c r="F4844" s="6">
        <v>801</v>
      </c>
      <c r="G4844">
        <v>161</v>
      </c>
      <c r="H4844" t="s">
        <v>3</v>
      </c>
      <c r="I4844">
        <f>IF(shipments[[#This Row],[Boxes]]&gt;0,shipments[[#This Row],[Amount]]/shipments[[#This Row],[Boxes]],"NA")</f>
        <v>4.975155279503106</v>
      </c>
      <c r="J4844" t="str">
        <f>IF(shipments[[#This Row],[Order_Status]] = "Delivered","Yes","No")</f>
        <v>Yes</v>
      </c>
      <c r="K4844" t="str">
        <f>TEXT(shipments[[#This Row],[Shipdate]],"MMMM")</f>
        <v>April</v>
      </c>
      <c r="L4844">
        <f>YEAR(shipments[[#This Row],[Shipdate]])</f>
        <v>2024</v>
      </c>
    </row>
    <row r="4845" spans="1:12" x14ac:dyDescent="0.3">
      <c r="A4845" s="21" t="s">
        <v>4849</v>
      </c>
      <c r="B4845" s="21" t="s">
        <v>7955</v>
      </c>
      <c r="C4845" s="21" t="s">
        <v>7918</v>
      </c>
      <c r="D4845" s="21" t="s">
        <v>7939</v>
      </c>
      <c r="E4845" s="22">
        <v>45526</v>
      </c>
      <c r="F4845" s="23">
        <v>4308.75</v>
      </c>
      <c r="G4845" s="21">
        <v>180</v>
      </c>
      <c r="H4845" s="21" t="s">
        <v>9</v>
      </c>
      <c r="I4845" s="21">
        <f>IF(shipments[[#This Row],[Boxes]]&gt;0,shipments[[#This Row],[Amount]]/shipments[[#This Row],[Boxes]],"NA")</f>
        <v>23.9375</v>
      </c>
      <c r="J4845" s="21" t="str">
        <f>IF(shipments[[#This Row],[Order_Status]] = "Delivered","Yes","No")</f>
        <v>No</v>
      </c>
      <c r="K4845" s="21" t="str">
        <f>TEXT(shipments[[#This Row],[Shipdate]],"MMMM")</f>
        <v>August</v>
      </c>
      <c r="L4845" s="21">
        <f>YEAR(shipments[[#This Row],[Shipdate]])</f>
        <v>2024</v>
      </c>
    </row>
    <row r="4846" spans="1:12" x14ac:dyDescent="0.3">
      <c r="A4846" t="s">
        <v>4850</v>
      </c>
      <c r="B4846" t="s">
        <v>7955</v>
      </c>
      <c r="C4846" t="s">
        <v>7918</v>
      </c>
      <c r="D4846" t="s">
        <v>7939</v>
      </c>
      <c r="E4846" s="1">
        <v>45253</v>
      </c>
      <c r="F4846" s="6">
        <v>5501.25</v>
      </c>
      <c r="G4846">
        <v>212</v>
      </c>
      <c r="H4846" t="s">
        <v>3</v>
      </c>
      <c r="I4846">
        <f>IF(shipments[[#This Row],[Boxes]]&gt;0,shipments[[#This Row],[Amount]]/shipments[[#This Row],[Boxes]],"NA")</f>
        <v>25.949292452830189</v>
      </c>
      <c r="J4846" t="str">
        <f>IF(shipments[[#This Row],[Order_Status]] = "Delivered","Yes","No")</f>
        <v>Yes</v>
      </c>
      <c r="K4846" t="str">
        <f>TEXT(shipments[[#This Row],[Shipdate]],"MMMM")</f>
        <v>November</v>
      </c>
      <c r="L4846">
        <f>YEAR(shipments[[#This Row],[Shipdate]])</f>
        <v>2023</v>
      </c>
    </row>
    <row r="4847" spans="1:12" x14ac:dyDescent="0.3">
      <c r="A4847" t="s">
        <v>4851</v>
      </c>
      <c r="B4847" t="s">
        <v>7955</v>
      </c>
      <c r="C4847" t="s">
        <v>7918</v>
      </c>
      <c r="D4847" t="s">
        <v>7935</v>
      </c>
      <c r="E4847" s="1">
        <v>45219</v>
      </c>
      <c r="F4847" s="6">
        <v>5586.75</v>
      </c>
      <c r="G4847">
        <v>215</v>
      </c>
      <c r="H4847" t="s">
        <v>3</v>
      </c>
      <c r="I4847">
        <f>IF(shipments[[#This Row],[Boxes]]&gt;0,shipments[[#This Row],[Amount]]/shipments[[#This Row],[Boxes]],"NA")</f>
        <v>25.984883720930231</v>
      </c>
      <c r="J4847" t="str">
        <f>IF(shipments[[#This Row],[Order_Status]] = "Delivered","Yes","No")</f>
        <v>Yes</v>
      </c>
      <c r="K4847" t="str">
        <f>TEXT(shipments[[#This Row],[Shipdate]],"MMMM")</f>
        <v>October</v>
      </c>
      <c r="L4847">
        <f>YEAR(shipments[[#This Row],[Shipdate]])</f>
        <v>2023</v>
      </c>
    </row>
    <row r="4848" spans="1:12" x14ac:dyDescent="0.3">
      <c r="A4848" t="s">
        <v>4852</v>
      </c>
      <c r="B4848" t="s">
        <v>7955</v>
      </c>
      <c r="C4848" t="s">
        <v>7919</v>
      </c>
      <c r="D4848" t="s">
        <v>7935</v>
      </c>
      <c r="E4848" s="1">
        <v>45127</v>
      </c>
      <c r="F4848" s="6">
        <v>5211</v>
      </c>
      <c r="G4848">
        <v>237</v>
      </c>
      <c r="H4848" t="s">
        <v>3</v>
      </c>
      <c r="I4848">
        <f>IF(shipments[[#This Row],[Boxes]]&gt;0,shipments[[#This Row],[Amount]]/shipments[[#This Row],[Boxes]],"NA")</f>
        <v>21.9873417721519</v>
      </c>
      <c r="J4848" t="str">
        <f>IF(shipments[[#This Row],[Order_Status]] = "Delivered","Yes","No")</f>
        <v>Yes</v>
      </c>
      <c r="K4848" t="str">
        <f>TEXT(shipments[[#This Row],[Shipdate]],"MMMM")</f>
        <v>July</v>
      </c>
      <c r="L4848">
        <f>YEAR(shipments[[#This Row],[Shipdate]])</f>
        <v>2023</v>
      </c>
    </row>
    <row r="4849" spans="1:12" x14ac:dyDescent="0.3">
      <c r="A4849" t="s">
        <v>4853</v>
      </c>
      <c r="B4849" t="s">
        <v>7955</v>
      </c>
      <c r="C4849" t="s">
        <v>7919</v>
      </c>
      <c r="D4849" t="s">
        <v>7939</v>
      </c>
      <c r="E4849" s="1">
        <v>45272</v>
      </c>
      <c r="F4849" s="6">
        <v>411.75</v>
      </c>
      <c r="G4849">
        <v>22</v>
      </c>
      <c r="H4849" t="s">
        <v>3</v>
      </c>
      <c r="I4849">
        <f>IF(shipments[[#This Row],[Boxes]]&gt;0,shipments[[#This Row],[Amount]]/shipments[[#This Row],[Boxes]],"NA")</f>
        <v>18.71590909090909</v>
      </c>
      <c r="J4849" t="str">
        <f>IF(shipments[[#This Row],[Order_Status]] = "Delivered","Yes","No")</f>
        <v>Yes</v>
      </c>
      <c r="K4849" t="str">
        <f>TEXT(shipments[[#This Row],[Shipdate]],"MMMM")</f>
        <v>December</v>
      </c>
      <c r="L4849">
        <f>YEAR(shipments[[#This Row],[Shipdate]])</f>
        <v>2023</v>
      </c>
    </row>
    <row r="4850" spans="1:12" x14ac:dyDescent="0.3">
      <c r="A4850" t="s">
        <v>4854</v>
      </c>
      <c r="B4850" t="s">
        <v>7955</v>
      </c>
      <c r="C4850" t="s">
        <v>7919</v>
      </c>
      <c r="D4850" t="s">
        <v>7934</v>
      </c>
      <c r="E4850" s="1">
        <v>45154</v>
      </c>
      <c r="F4850" s="6">
        <v>1923.75</v>
      </c>
      <c r="G4850">
        <v>102</v>
      </c>
      <c r="H4850" t="s">
        <v>3</v>
      </c>
      <c r="I4850">
        <f>IF(shipments[[#This Row],[Boxes]]&gt;0,shipments[[#This Row],[Amount]]/shipments[[#This Row],[Boxes]],"NA")</f>
        <v>18.860294117647058</v>
      </c>
      <c r="J4850" t="str">
        <f>IF(shipments[[#This Row],[Order_Status]] = "Delivered","Yes","No")</f>
        <v>Yes</v>
      </c>
      <c r="K4850" t="str">
        <f>TEXT(shipments[[#This Row],[Shipdate]],"MMMM")</f>
        <v>August</v>
      </c>
      <c r="L4850">
        <f>YEAR(shipments[[#This Row],[Shipdate]])</f>
        <v>2023</v>
      </c>
    </row>
    <row r="4851" spans="1:12" x14ac:dyDescent="0.3">
      <c r="A4851" t="s">
        <v>4855</v>
      </c>
      <c r="B4851" t="s">
        <v>7955</v>
      </c>
      <c r="C4851" t="s">
        <v>7919</v>
      </c>
      <c r="D4851" t="s">
        <v>7939</v>
      </c>
      <c r="E4851" s="1">
        <v>45331</v>
      </c>
      <c r="F4851" s="6">
        <v>6401.25</v>
      </c>
      <c r="G4851">
        <v>321</v>
      </c>
      <c r="H4851" t="s">
        <v>3</v>
      </c>
      <c r="I4851">
        <f>IF(shipments[[#This Row],[Boxes]]&gt;0,shipments[[#This Row],[Amount]]/shipments[[#This Row],[Boxes]],"NA")</f>
        <v>19.941588785046729</v>
      </c>
      <c r="J4851" t="str">
        <f>IF(shipments[[#This Row],[Order_Status]] = "Delivered","Yes","No")</f>
        <v>Yes</v>
      </c>
      <c r="K4851" t="str">
        <f>TEXT(shipments[[#This Row],[Shipdate]],"MMMM")</f>
        <v>February</v>
      </c>
      <c r="L4851">
        <f>YEAR(shipments[[#This Row],[Shipdate]])</f>
        <v>2024</v>
      </c>
    </row>
    <row r="4852" spans="1:12" x14ac:dyDescent="0.3">
      <c r="A4852" t="s">
        <v>4856</v>
      </c>
      <c r="B4852" t="s">
        <v>7955</v>
      </c>
      <c r="C4852" t="s">
        <v>7919</v>
      </c>
      <c r="D4852" t="s">
        <v>7938</v>
      </c>
      <c r="E4852" s="1">
        <v>45371</v>
      </c>
      <c r="F4852" s="6">
        <v>6174</v>
      </c>
      <c r="G4852">
        <v>281</v>
      </c>
      <c r="H4852" t="s">
        <v>3</v>
      </c>
      <c r="I4852">
        <f>IF(shipments[[#This Row],[Boxes]]&gt;0,shipments[[#This Row],[Amount]]/shipments[[#This Row],[Boxes]],"NA")</f>
        <v>21.971530249110319</v>
      </c>
      <c r="J4852" t="str">
        <f>IF(shipments[[#This Row],[Order_Status]] = "Delivered","Yes","No")</f>
        <v>Yes</v>
      </c>
      <c r="K4852" t="str">
        <f>TEXT(shipments[[#This Row],[Shipdate]],"MMMM")</f>
        <v>March</v>
      </c>
      <c r="L4852">
        <f>YEAR(shipments[[#This Row],[Shipdate]])</f>
        <v>2024</v>
      </c>
    </row>
    <row r="4853" spans="1:12" x14ac:dyDescent="0.3">
      <c r="A4853" t="s">
        <v>4857</v>
      </c>
      <c r="B4853" t="s">
        <v>7955</v>
      </c>
      <c r="C4853" t="s">
        <v>7920</v>
      </c>
      <c r="D4853" t="s">
        <v>7939</v>
      </c>
      <c r="E4853" s="1">
        <v>45226</v>
      </c>
      <c r="F4853" s="6">
        <v>2531.25</v>
      </c>
      <c r="G4853">
        <v>134</v>
      </c>
      <c r="H4853" t="s">
        <v>3</v>
      </c>
      <c r="I4853">
        <f>IF(shipments[[#This Row],[Boxes]]&gt;0,shipments[[#This Row],[Amount]]/shipments[[#This Row],[Boxes]],"NA")</f>
        <v>18.889925373134329</v>
      </c>
      <c r="J4853" t="str">
        <f>IF(shipments[[#This Row],[Order_Status]] = "Delivered","Yes","No")</f>
        <v>Yes</v>
      </c>
      <c r="K4853" t="str">
        <f>TEXT(shipments[[#This Row],[Shipdate]],"MMMM")</f>
        <v>October</v>
      </c>
      <c r="L4853">
        <f>YEAR(shipments[[#This Row],[Shipdate]])</f>
        <v>2023</v>
      </c>
    </row>
    <row r="4854" spans="1:12" x14ac:dyDescent="0.3">
      <c r="A4854" s="21" t="s">
        <v>4858</v>
      </c>
      <c r="B4854" s="21" t="s">
        <v>7955</v>
      </c>
      <c r="C4854" s="21" t="s">
        <v>7921</v>
      </c>
      <c r="D4854" s="21" t="s">
        <v>7938</v>
      </c>
      <c r="E4854" s="22">
        <v>45505</v>
      </c>
      <c r="F4854" s="23">
        <v>1377</v>
      </c>
      <c r="G4854" s="21">
        <v>87</v>
      </c>
      <c r="H4854" s="21" t="s">
        <v>9</v>
      </c>
      <c r="I4854" s="21">
        <f>IF(shipments[[#This Row],[Boxes]]&gt;0,shipments[[#This Row],[Amount]]/shipments[[#This Row],[Boxes]],"NA")</f>
        <v>15.827586206896552</v>
      </c>
      <c r="J4854" s="21" t="str">
        <f>IF(shipments[[#This Row],[Order_Status]] = "Delivered","Yes","No")</f>
        <v>No</v>
      </c>
      <c r="K4854" s="21" t="str">
        <f>TEXT(shipments[[#This Row],[Shipdate]],"MMMM")</f>
        <v>August</v>
      </c>
      <c r="L4854" s="21">
        <f>YEAR(shipments[[#This Row],[Shipdate]])</f>
        <v>2024</v>
      </c>
    </row>
    <row r="4855" spans="1:12" x14ac:dyDescent="0.3">
      <c r="A4855" t="s">
        <v>4859</v>
      </c>
      <c r="B4855" t="s">
        <v>7955</v>
      </c>
      <c r="C4855" t="s">
        <v>7921</v>
      </c>
      <c r="D4855" t="s">
        <v>7936</v>
      </c>
      <c r="E4855" s="1">
        <v>45090</v>
      </c>
      <c r="F4855" s="6">
        <v>1579.5</v>
      </c>
      <c r="G4855">
        <v>106</v>
      </c>
      <c r="H4855" t="s">
        <v>3</v>
      </c>
      <c r="I4855">
        <f>IF(shipments[[#This Row],[Boxes]]&gt;0,shipments[[#This Row],[Amount]]/shipments[[#This Row],[Boxes]],"NA")</f>
        <v>14.900943396226415</v>
      </c>
      <c r="J4855" t="str">
        <f>IF(shipments[[#This Row],[Order_Status]] = "Delivered","Yes","No")</f>
        <v>Yes</v>
      </c>
      <c r="K4855" t="str">
        <f>TEXT(shipments[[#This Row],[Shipdate]],"MMMM")</f>
        <v>June</v>
      </c>
      <c r="L4855">
        <f>YEAR(shipments[[#This Row],[Shipdate]])</f>
        <v>2023</v>
      </c>
    </row>
    <row r="4856" spans="1:12" x14ac:dyDescent="0.3">
      <c r="A4856" t="s">
        <v>4860</v>
      </c>
      <c r="B4856" t="s">
        <v>7955</v>
      </c>
      <c r="C4856" t="s">
        <v>7921</v>
      </c>
      <c r="D4856" t="s">
        <v>7937</v>
      </c>
      <c r="E4856" s="1">
        <v>45188</v>
      </c>
      <c r="F4856" s="6">
        <v>4398.75</v>
      </c>
      <c r="G4856">
        <v>294</v>
      </c>
      <c r="H4856" t="s">
        <v>3</v>
      </c>
      <c r="I4856">
        <f>IF(shipments[[#This Row],[Boxes]]&gt;0,shipments[[#This Row],[Amount]]/shipments[[#This Row],[Boxes]],"NA")</f>
        <v>14.961734693877551</v>
      </c>
      <c r="J4856" t="str">
        <f>IF(shipments[[#This Row],[Order_Status]] = "Delivered","Yes","No")</f>
        <v>Yes</v>
      </c>
      <c r="K4856" t="str">
        <f>TEXT(shipments[[#This Row],[Shipdate]],"MMMM")</f>
        <v>September</v>
      </c>
      <c r="L4856">
        <f>YEAR(shipments[[#This Row],[Shipdate]])</f>
        <v>2023</v>
      </c>
    </row>
    <row r="4857" spans="1:12" x14ac:dyDescent="0.3">
      <c r="A4857" s="21" t="s">
        <v>4861</v>
      </c>
      <c r="B4857" s="21" t="s">
        <v>7955</v>
      </c>
      <c r="C4857" s="21" t="s">
        <v>7921</v>
      </c>
      <c r="D4857" s="21" t="s">
        <v>7937</v>
      </c>
      <c r="E4857" s="22">
        <v>45510</v>
      </c>
      <c r="F4857" s="23">
        <v>9420.75</v>
      </c>
      <c r="G4857" s="21">
        <v>589</v>
      </c>
      <c r="H4857" s="21" t="s">
        <v>9</v>
      </c>
      <c r="I4857" s="21">
        <f>IF(shipments[[#This Row],[Boxes]]&gt;0,shipments[[#This Row],[Amount]]/shipments[[#This Row],[Boxes]],"NA")</f>
        <v>15.994482173174873</v>
      </c>
      <c r="J4857" s="21" t="str">
        <f>IF(shipments[[#This Row],[Order_Status]] = "Delivered","Yes","No")</f>
        <v>No</v>
      </c>
      <c r="K4857" s="21" t="str">
        <f>TEXT(shipments[[#This Row],[Shipdate]],"MMMM")</f>
        <v>August</v>
      </c>
      <c r="L4857" s="21">
        <f>YEAR(shipments[[#This Row],[Shipdate]])</f>
        <v>2024</v>
      </c>
    </row>
    <row r="4858" spans="1:12" x14ac:dyDescent="0.3">
      <c r="A4858" s="21" t="s">
        <v>4862</v>
      </c>
      <c r="B4858" s="21" t="s">
        <v>7955</v>
      </c>
      <c r="C4858" s="21" t="s">
        <v>7922</v>
      </c>
      <c r="D4858" s="21" t="s">
        <v>7935</v>
      </c>
      <c r="E4858" s="22">
        <v>45245</v>
      </c>
      <c r="F4858" s="23">
        <v>6412.5</v>
      </c>
      <c r="G4858" s="21">
        <v>321</v>
      </c>
      <c r="H4858" s="21" t="s">
        <v>25</v>
      </c>
      <c r="I4858" s="21">
        <f>IF(shipments[[#This Row],[Boxes]]&gt;0,shipments[[#This Row],[Amount]]/shipments[[#This Row],[Boxes]],"NA")</f>
        <v>19.976635514018692</v>
      </c>
      <c r="J4858" s="21" t="str">
        <f>IF(shipments[[#This Row],[Order_Status]] = "Delivered","Yes","No")</f>
        <v>No</v>
      </c>
      <c r="K4858" s="21" t="str">
        <f>TEXT(shipments[[#This Row],[Shipdate]],"MMMM")</f>
        <v>November</v>
      </c>
      <c r="L4858" s="21">
        <f>YEAR(shipments[[#This Row],[Shipdate]])</f>
        <v>2023</v>
      </c>
    </row>
    <row r="4859" spans="1:12" x14ac:dyDescent="0.3">
      <c r="A4859" t="s">
        <v>4863</v>
      </c>
      <c r="B4859" t="s">
        <v>7955</v>
      </c>
      <c r="C4859" t="s">
        <v>7922</v>
      </c>
      <c r="D4859" t="s">
        <v>7938</v>
      </c>
      <c r="E4859" s="1">
        <v>45392</v>
      </c>
      <c r="F4859" s="6">
        <v>12201.75</v>
      </c>
      <c r="G4859">
        <v>718</v>
      </c>
      <c r="H4859" t="s">
        <v>3</v>
      </c>
      <c r="I4859">
        <f>IF(shipments[[#This Row],[Boxes]]&gt;0,shipments[[#This Row],[Amount]]/shipments[[#This Row],[Boxes]],"NA")</f>
        <v>16.994080779944291</v>
      </c>
      <c r="J4859" t="str">
        <f>IF(shipments[[#This Row],[Order_Status]] = "Delivered","Yes","No")</f>
        <v>Yes</v>
      </c>
      <c r="K4859" t="str">
        <f>TEXT(shipments[[#This Row],[Shipdate]],"MMMM")</f>
        <v>April</v>
      </c>
      <c r="L4859">
        <f>YEAR(shipments[[#This Row],[Shipdate]])</f>
        <v>2024</v>
      </c>
    </row>
    <row r="4860" spans="1:12" x14ac:dyDescent="0.3">
      <c r="A4860" t="s">
        <v>4864</v>
      </c>
      <c r="B4860" t="s">
        <v>7955</v>
      </c>
      <c r="C4860" t="s">
        <v>7923</v>
      </c>
      <c r="D4860" t="s">
        <v>7939</v>
      </c>
      <c r="E4860" s="1">
        <v>44957</v>
      </c>
      <c r="F4860" s="6">
        <v>3384</v>
      </c>
      <c r="G4860">
        <v>242</v>
      </c>
      <c r="H4860" t="s">
        <v>3</v>
      </c>
      <c r="I4860">
        <f>IF(shipments[[#This Row],[Boxes]]&gt;0,shipments[[#This Row],[Amount]]/shipments[[#This Row],[Boxes]],"NA")</f>
        <v>13.983471074380166</v>
      </c>
      <c r="J4860" t="str">
        <f>IF(shipments[[#This Row],[Order_Status]] = "Delivered","Yes","No")</f>
        <v>Yes</v>
      </c>
      <c r="K4860" t="str">
        <f>TEXT(shipments[[#This Row],[Shipdate]],"MMMM")</f>
        <v>January</v>
      </c>
      <c r="L4860">
        <f>YEAR(shipments[[#This Row],[Shipdate]])</f>
        <v>2023</v>
      </c>
    </row>
    <row r="4861" spans="1:12" x14ac:dyDescent="0.3">
      <c r="A4861" t="s">
        <v>4865</v>
      </c>
      <c r="B4861" t="s">
        <v>7955</v>
      </c>
      <c r="C4861" t="s">
        <v>7923</v>
      </c>
      <c r="D4861" t="s">
        <v>7938</v>
      </c>
      <c r="E4861" s="1">
        <v>45274</v>
      </c>
      <c r="F4861" s="6">
        <v>2115</v>
      </c>
      <c r="G4861">
        <v>133</v>
      </c>
      <c r="H4861" t="s">
        <v>3</v>
      </c>
      <c r="I4861">
        <f>IF(shipments[[#This Row],[Boxes]]&gt;0,shipments[[#This Row],[Amount]]/shipments[[#This Row],[Boxes]],"NA")</f>
        <v>15.902255639097744</v>
      </c>
      <c r="J4861" t="str">
        <f>IF(shipments[[#This Row],[Order_Status]] = "Delivered","Yes","No")</f>
        <v>Yes</v>
      </c>
      <c r="K4861" t="str">
        <f>TEXT(shipments[[#This Row],[Shipdate]],"MMMM")</f>
        <v>December</v>
      </c>
      <c r="L4861">
        <f>YEAR(shipments[[#This Row],[Shipdate]])</f>
        <v>2023</v>
      </c>
    </row>
    <row r="4862" spans="1:12" x14ac:dyDescent="0.3">
      <c r="A4862" t="s">
        <v>4866</v>
      </c>
      <c r="B4862" t="s">
        <v>7955</v>
      </c>
      <c r="C4862" t="s">
        <v>7923</v>
      </c>
      <c r="D4862" t="s">
        <v>7939</v>
      </c>
      <c r="E4862" s="1">
        <v>44939</v>
      </c>
      <c r="F4862" s="6">
        <v>7047</v>
      </c>
      <c r="G4862">
        <v>470</v>
      </c>
      <c r="H4862" t="s">
        <v>3</v>
      </c>
      <c r="I4862">
        <f>IF(shipments[[#This Row],[Boxes]]&gt;0,shipments[[#This Row],[Amount]]/shipments[[#This Row],[Boxes]],"NA")</f>
        <v>14.993617021276595</v>
      </c>
      <c r="J4862" t="str">
        <f>IF(shipments[[#This Row],[Order_Status]] = "Delivered","Yes","No")</f>
        <v>Yes</v>
      </c>
      <c r="K4862" t="str">
        <f>TEXT(shipments[[#This Row],[Shipdate]],"MMMM")</f>
        <v>January</v>
      </c>
      <c r="L4862">
        <f>YEAR(shipments[[#This Row],[Shipdate]])</f>
        <v>2023</v>
      </c>
    </row>
    <row r="4863" spans="1:12" x14ac:dyDescent="0.3">
      <c r="A4863" t="s">
        <v>4867</v>
      </c>
      <c r="B4863" t="s">
        <v>7955</v>
      </c>
      <c r="C4863" t="s">
        <v>7923</v>
      </c>
      <c r="D4863" t="s">
        <v>7939</v>
      </c>
      <c r="E4863" s="1">
        <v>45196</v>
      </c>
      <c r="F4863" s="6">
        <v>7425</v>
      </c>
      <c r="G4863">
        <v>495</v>
      </c>
      <c r="H4863" t="s">
        <v>3</v>
      </c>
      <c r="I4863">
        <f>IF(shipments[[#This Row],[Boxes]]&gt;0,shipments[[#This Row],[Amount]]/shipments[[#This Row],[Boxes]],"NA")</f>
        <v>15</v>
      </c>
      <c r="J4863" t="str">
        <f>IF(shipments[[#This Row],[Order_Status]] = "Delivered","Yes","No")</f>
        <v>Yes</v>
      </c>
      <c r="K4863" t="str">
        <f>TEXT(shipments[[#This Row],[Shipdate]],"MMMM")</f>
        <v>September</v>
      </c>
      <c r="L4863">
        <f>YEAR(shipments[[#This Row],[Shipdate]])</f>
        <v>2023</v>
      </c>
    </row>
    <row r="4864" spans="1:12" x14ac:dyDescent="0.3">
      <c r="A4864" t="s">
        <v>4868</v>
      </c>
      <c r="B4864" t="s">
        <v>7955</v>
      </c>
      <c r="C4864" t="s">
        <v>7923</v>
      </c>
      <c r="D4864" t="s">
        <v>7939</v>
      </c>
      <c r="E4864" s="1">
        <v>45233</v>
      </c>
      <c r="F4864" s="6">
        <v>2250</v>
      </c>
      <c r="G4864">
        <v>133</v>
      </c>
      <c r="H4864" t="s">
        <v>3</v>
      </c>
      <c r="I4864">
        <f>IF(shipments[[#This Row],[Boxes]]&gt;0,shipments[[#This Row],[Amount]]/shipments[[#This Row],[Boxes]],"NA")</f>
        <v>16.917293233082706</v>
      </c>
      <c r="J4864" t="str">
        <f>IF(shipments[[#This Row],[Order_Status]] = "Delivered","Yes","No")</f>
        <v>Yes</v>
      </c>
      <c r="K4864" t="str">
        <f>TEXT(shipments[[#This Row],[Shipdate]],"MMMM")</f>
        <v>November</v>
      </c>
      <c r="L4864">
        <f>YEAR(shipments[[#This Row],[Shipdate]])</f>
        <v>2023</v>
      </c>
    </row>
    <row r="4865" spans="1:12" x14ac:dyDescent="0.3">
      <c r="A4865" s="21" t="s">
        <v>4869</v>
      </c>
      <c r="B4865" s="21" t="s">
        <v>7955</v>
      </c>
      <c r="C4865" s="21" t="s">
        <v>7924</v>
      </c>
      <c r="D4865" s="21" t="s">
        <v>7935</v>
      </c>
      <c r="E4865" s="22">
        <v>45512</v>
      </c>
      <c r="F4865" s="23">
        <v>555.75</v>
      </c>
      <c r="G4865" s="21">
        <v>80</v>
      </c>
      <c r="H4865" s="21" t="s">
        <v>25</v>
      </c>
      <c r="I4865" s="21">
        <f>IF(shipments[[#This Row],[Boxes]]&gt;0,shipments[[#This Row],[Amount]]/shipments[[#This Row],[Boxes]],"NA")</f>
        <v>6.9468750000000004</v>
      </c>
      <c r="J4865" s="21" t="str">
        <f>IF(shipments[[#This Row],[Order_Status]] = "Delivered","Yes","No")</f>
        <v>No</v>
      </c>
      <c r="K4865" s="21" t="str">
        <f>TEXT(shipments[[#This Row],[Shipdate]],"MMMM")</f>
        <v>August</v>
      </c>
      <c r="L4865" s="21">
        <f>YEAR(shipments[[#This Row],[Shipdate]])</f>
        <v>2024</v>
      </c>
    </row>
    <row r="4866" spans="1:12" x14ac:dyDescent="0.3">
      <c r="A4866" t="s">
        <v>4870</v>
      </c>
      <c r="B4866" t="s">
        <v>7955</v>
      </c>
      <c r="C4866" t="s">
        <v>7924</v>
      </c>
      <c r="D4866" t="s">
        <v>7939</v>
      </c>
      <c r="E4866" s="1">
        <v>45222</v>
      </c>
      <c r="F4866" s="6">
        <v>10498.5</v>
      </c>
      <c r="G4866">
        <v>1750</v>
      </c>
      <c r="H4866" t="s">
        <v>3</v>
      </c>
      <c r="I4866">
        <f>IF(shipments[[#This Row],[Boxes]]&gt;0,shipments[[#This Row],[Amount]]/shipments[[#This Row],[Boxes]],"NA")</f>
        <v>5.9991428571428571</v>
      </c>
      <c r="J4866" t="str">
        <f>IF(shipments[[#This Row],[Order_Status]] = "Delivered","Yes","No")</f>
        <v>Yes</v>
      </c>
      <c r="K4866" t="str">
        <f>TEXT(shipments[[#This Row],[Shipdate]],"MMMM")</f>
        <v>October</v>
      </c>
      <c r="L4866">
        <f>YEAR(shipments[[#This Row],[Shipdate]])</f>
        <v>2023</v>
      </c>
    </row>
    <row r="4867" spans="1:12" x14ac:dyDescent="0.3">
      <c r="A4867" s="21" t="s">
        <v>4871</v>
      </c>
      <c r="B4867" s="21" t="s">
        <v>7955</v>
      </c>
      <c r="C4867" s="21" t="s">
        <v>7924</v>
      </c>
      <c r="D4867" s="21" t="s">
        <v>7934</v>
      </c>
      <c r="E4867" s="22">
        <v>45560</v>
      </c>
      <c r="F4867" s="23">
        <v>11178</v>
      </c>
      <c r="G4867" s="21">
        <v>1398</v>
      </c>
      <c r="H4867" s="21" t="s">
        <v>16</v>
      </c>
      <c r="I4867" s="21">
        <f>IF(shipments[[#This Row],[Boxes]]&gt;0,shipments[[#This Row],[Amount]]/shipments[[#This Row],[Boxes]],"NA")</f>
        <v>7.9957081545064375</v>
      </c>
      <c r="J4867" s="21" t="str">
        <f>IF(shipments[[#This Row],[Order_Status]] = "Delivered","Yes","No")</f>
        <v>No</v>
      </c>
      <c r="K4867" s="21" t="str">
        <f>TEXT(shipments[[#This Row],[Shipdate]],"MMMM")</f>
        <v>September</v>
      </c>
      <c r="L4867" s="21">
        <f>YEAR(shipments[[#This Row],[Shipdate]])</f>
        <v>2024</v>
      </c>
    </row>
    <row r="4868" spans="1:12" x14ac:dyDescent="0.3">
      <c r="A4868" t="s">
        <v>4872</v>
      </c>
      <c r="B4868" t="s">
        <v>7955</v>
      </c>
      <c r="C4868" t="s">
        <v>7924</v>
      </c>
      <c r="D4868" t="s">
        <v>7938</v>
      </c>
      <c r="E4868" s="1">
        <v>45231</v>
      </c>
      <c r="F4868" s="6">
        <v>4711.5</v>
      </c>
      <c r="G4868">
        <v>786</v>
      </c>
      <c r="H4868" t="s">
        <v>3</v>
      </c>
      <c r="I4868">
        <f>IF(shipments[[#This Row],[Boxes]]&gt;0,shipments[[#This Row],[Amount]]/shipments[[#This Row],[Boxes]],"NA")</f>
        <v>5.9942748091603058</v>
      </c>
      <c r="J4868" t="str">
        <f>IF(shipments[[#This Row],[Order_Status]] = "Delivered","Yes","No")</f>
        <v>Yes</v>
      </c>
      <c r="K4868" t="str">
        <f>TEXT(shipments[[#This Row],[Shipdate]],"MMMM")</f>
        <v>November</v>
      </c>
      <c r="L4868">
        <f>YEAR(shipments[[#This Row],[Shipdate]])</f>
        <v>2023</v>
      </c>
    </row>
    <row r="4869" spans="1:12" x14ac:dyDescent="0.3">
      <c r="A4869" t="s">
        <v>4873</v>
      </c>
      <c r="B4869" t="s">
        <v>7955</v>
      </c>
      <c r="C4869" t="s">
        <v>7924</v>
      </c>
      <c r="D4869" t="s">
        <v>7939</v>
      </c>
      <c r="E4869" s="1">
        <v>44994</v>
      </c>
      <c r="F4869" s="6">
        <v>8336.25</v>
      </c>
      <c r="G4869">
        <v>1043</v>
      </c>
      <c r="H4869" t="s">
        <v>3</v>
      </c>
      <c r="I4869">
        <f>IF(shipments[[#This Row],[Boxes]]&gt;0,shipments[[#This Row],[Amount]]/shipments[[#This Row],[Boxes]],"NA")</f>
        <v>7.992569511025887</v>
      </c>
      <c r="J4869" t="str">
        <f>IF(shipments[[#This Row],[Order_Status]] = "Delivered","Yes","No")</f>
        <v>Yes</v>
      </c>
      <c r="K4869" t="str">
        <f>TEXT(shipments[[#This Row],[Shipdate]],"MMMM")</f>
        <v>March</v>
      </c>
      <c r="L4869">
        <f>YEAR(shipments[[#This Row],[Shipdate]])</f>
        <v>2023</v>
      </c>
    </row>
    <row r="4870" spans="1:12" x14ac:dyDescent="0.3">
      <c r="A4870" t="s">
        <v>4874</v>
      </c>
      <c r="B4870" t="s">
        <v>7955</v>
      </c>
      <c r="C4870" t="s">
        <v>7925</v>
      </c>
      <c r="D4870" t="s">
        <v>7936</v>
      </c>
      <c r="E4870" s="1">
        <v>45295</v>
      </c>
      <c r="F4870" s="6">
        <v>8894.25</v>
      </c>
      <c r="G4870">
        <v>495</v>
      </c>
      <c r="H4870" t="s">
        <v>3</v>
      </c>
      <c r="I4870">
        <f>IF(shipments[[#This Row],[Boxes]]&gt;0,shipments[[#This Row],[Amount]]/shipments[[#This Row],[Boxes]],"NA")</f>
        <v>17.968181818181819</v>
      </c>
      <c r="J4870" t="str">
        <f>IF(shipments[[#This Row],[Order_Status]] = "Delivered","Yes","No")</f>
        <v>Yes</v>
      </c>
      <c r="K4870" t="str">
        <f>TEXT(shipments[[#This Row],[Shipdate]],"MMMM")</f>
        <v>January</v>
      </c>
      <c r="L4870">
        <f>YEAR(shipments[[#This Row],[Shipdate]])</f>
        <v>2024</v>
      </c>
    </row>
    <row r="4871" spans="1:12" x14ac:dyDescent="0.3">
      <c r="A4871" s="21" t="s">
        <v>4875</v>
      </c>
      <c r="B4871" s="21" t="s">
        <v>7955</v>
      </c>
      <c r="C4871" s="21" t="s">
        <v>7925</v>
      </c>
      <c r="D4871" s="21" t="s">
        <v>7937</v>
      </c>
      <c r="E4871" s="22">
        <v>45516</v>
      </c>
      <c r="F4871" s="23">
        <v>5931</v>
      </c>
      <c r="G4871" s="21">
        <v>330</v>
      </c>
      <c r="H4871" s="21" t="s">
        <v>9</v>
      </c>
      <c r="I4871" s="21">
        <f>IF(shipments[[#This Row],[Boxes]]&gt;0,shipments[[#This Row],[Amount]]/shipments[[#This Row],[Boxes]],"NA")</f>
        <v>17.972727272727273</v>
      </c>
      <c r="J4871" s="21" t="str">
        <f>IF(shipments[[#This Row],[Order_Status]] = "Delivered","Yes","No")</f>
        <v>No</v>
      </c>
      <c r="K4871" s="21" t="str">
        <f>TEXT(shipments[[#This Row],[Shipdate]],"MMMM")</f>
        <v>August</v>
      </c>
      <c r="L4871" s="21">
        <f>YEAR(shipments[[#This Row],[Shipdate]])</f>
        <v>2024</v>
      </c>
    </row>
    <row r="4872" spans="1:12" x14ac:dyDescent="0.3">
      <c r="A4872" t="s">
        <v>4876</v>
      </c>
      <c r="B4872" t="s">
        <v>7955</v>
      </c>
      <c r="C4872" t="s">
        <v>7925</v>
      </c>
      <c r="D4872" t="s">
        <v>7939</v>
      </c>
      <c r="E4872" s="1">
        <v>45190</v>
      </c>
      <c r="F4872" s="6">
        <v>3332.25</v>
      </c>
      <c r="G4872">
        <v>197</v>
      </c>
      <c r="H4872" t="s">
        <v>3</v>
      </c>
      <c r="I4872">
        <f>IF(shipments[[#This Row],[Boxes]]&gt;0,shipments[[#This Row],[Amount]]/shipments[[#This Row],[Boxes]],"NA")</f>
        <v>16.914974619289339</v>
      </c>
      <c r="J4872" t="str">
        <f>IF(shipments[[#This Row],[Order_Status]] = "Delivered","Yes","No")</f>
        <v>Yes</v>
      </c>
      <c r="K4872" t="str">
        <f>TEXT(shipments[[#This Row],[Shipdate]],"MMMM")</f>
        <v>September</v>
      </c>
      <c r="L4872">
        <f>YEAR(shipments[[#This Row],[Shipdate]])</f>
        <v>2023</v>
      </c>
    </row>
    <row r="4873" spans="1:12" x14ac:dyDescent="0.3">
      <c r="A4873" t="s">
        <v>4877</v>
      </c>
      <c r="B4873" t="s">
        <v>7955</v>
      </c>
      <c r="C4873" t="s">
        <v>7926</v>
      </c>
      <c r="D4873" t="s">
        <v>7934</v>
      </c>
      <c r="E4873" s="1">
        <v>45471</v>
      </c>
      <c r="F4873" s="6">
        <v>7283.25</v>
      </c>
      <c r="G4873">
        <v>384</v>
      </c>
      <c r="H4873" t="s">
        <v>3</v>
      </c>
      <c r="I4873">
        <f>IF(shipments[[#This Row],[Boxes]]&gt;0,shipments[[#This Row],[Amount]]/shipments[[#This Row],[Boxes]],"NA")</f>
        <v>18.966796875</v>
      </c>
      <c r="J4873" t="str">
        <f>IF(shipments[[#This Row],[Order_Status]] = "Delivered","Yes","No")</f>
        <v>Yes</v>
      </c>
      <c r="K4873" t="str">
        <f>TEXT(shipments[[#This Row],[Shipdate]],"MMMM")</f>
        <v>June</v>
      </c>
      <c r="L4873">
        <f>YEAR(shipments[[#This Row],[Shipdate]])</f>
        <v>2024</v>
      </c>
    </row>
    <row r="4874" spans="1:12" x14ac:dyDescent="0.3">
      <c r="A4874" t="s">
        <v>4878</v>
      </c>
      <c r="B4874" t="s">
        <v>7955</v>
      </c>
      <c r="C4874" t="s">
        <v>7926</v>
      </c>
      <c r="D4874" t="s">
        <v>7939</v>
      </c>
      <c r="E4874" s="1">
        <v>45436</v>
      </c>
      <c r="F4874" s="6">
        <v>3046.5</v>
      </c>
      <c r="G4874">
        <v>153</v>
      </c>
      <c r="H4874" t="s">
        <v>3</v>
      </c>
      <c r="I4874">
        <f>IF(shipments[[#This Row],[Boxes]]&gt;0,shipments[[#This Row],[Amount]]/shipments[[#This Row],[Boxes]],"NA")</f>
        <v>19.911764705882351</v>
      </c>
      <c r="J4874" t="str">
        <f>IF(shipments[[#This Row],[Order_Status]] = "Delivered","Yes","No")</f>
        <v>Yes</v>
      </c>
      <c r="K4874" t="str">
        <f>TEXT(shipments[[#This Row],[Shipdate]],"MMMM")</f>
        <v>May</v>
      </c>
      <c r="L4874">
        <f>YEAR(shipments[[#This Row],[Shipdate]])</f>
        <v>2024</v>
      </c>
    </row>
    <row r="4875" spans="1:12" x14ac:dyDescent="0.3">
      <c r="A4875" t="s">
        <v>4879</v>
      </c>
      <c r="B4875" t="s">
        <v>7955</v>
      </c>
      <c r="C4875" t="s">
        <v>7926</v>
      </c>
      <c r="D4875" t="s">
        <v>7935</v>
      </c>
      <c r="E4875" s="1">
        <v>45113</v>
      </c>
      <c r="F4875" s="6">
        <v>6410.25</v>
      </c>
      <c r="G4875">
        <v>357</v>
      </c>
      <c r="H4875" t="s">
        <v>3</v>
      </c>
      <c r="I4875">
        <f>IF(shipments[[#This Row],[Boxes]]&gt;0,shipments[[#This Row],[Amount]]/shipments[[#This Row],[Boxes]],"NA")</f>
        <v>17.955882352941178</v>
      </c>
      <c r="J4875" t="str">
        <f>IF(shipments[[#This Row],[Order_Status]] = "Delivered","Yes","No")</f>
        <v>Yes</v>
      </c>
      <c r="K4875" t="str">
        <f>TEXT(shipments[[#This Row],[Shipdate]],"MMMM")</f>
        <v>July</v>
      </c>
      <c r="L4875">
        <f>YEAR(shipments[[#This Row],[Shipdate]])</f>
        <v>2023</v>
      </c>
    </row>
    <row r="4876" spans="1:12" x14ac:dyDescent="0.3">
      <c r="A4876" s="21" t="s">
        <v>4880</v>
      </c>
      <c r="B4876" s="21" t="s">
        <v>7955</v>
      </c>
      <c r="C4876" s="21" t="s">
        <v>7927</v>
      </c>
      <c r="D4876" s="21" t="s">
        <v>7934</v>
      </c>
      <c r="E4876" s="22">
        <v>45504</v>
      </c>
      <c r="F4876" s="23">
        <v>479.25</v>
      </c>
      <c r="G4876" s="21">
        <v>32</v>
      </c>
      <c r="H4876" s="21" t="s">
        <v>9</v>
      </c>
      <c r="I4876" s="21">
        <f>IF(shipments[[#This Row],[Boxes]]&gt;0,shipments[[#This Row],[Amount]]/shipments[[#This Row],[Boxes]],"NA")</f>
        <v>14.9765625</v>
      </c>
      <c r="J4876" s="21" t="str">
        <f>IF(shipments[[#This Row],[Order_Status]] = "Delivered","Yes","No")</f>
        <v>No</v>
      </c>
      <c r="K4876" s="21" t="str">
        <f>TEXT(shipments[[#This Row],[Shipdate]],"MMMM")</f>
        <v>July</v>
      </c>
      <c r="L4876" s="21">
        <f>YEAR(shipments[[#This Row],[Shipdate]])</f>
        <v>2024</v>
      </c>
    </row>
    <row r="4877" spans="1:12" x14ac:dyDescent="0.3">
      <c r="A4877" t="s">
        <v>4881</v>
      </c>
      <c r="B4877" t="s">
        <v>7955</v>
      </c>
      <c r="C4877" t="s">
        <v>7927</v>
      </c>
      <c r="D4877" t="s">
        <v>7934</v>
      </c>
      <c r="E4877" s="1">
        <v>45468</v>
      </c>
      <c r="F4877" s="6">
        <v>2418.75</v>
      </c>
      <c r="G4877">
        <v>135</v>
      </c>
      <c r="H4877" t="s">
        <v>3</v>
      </c>
      <c r="I4877">
        <f>IF(shipments[[#This Row],[Boxes]]&gt;0,shipments[[#This Row],[Amount]]/shipments[[#This Row],[Boxes]],"NA")</f>
        <v>17.916666666666668</v>
      </c>
      <c r="J4877" t="str">
        <f>IF(shipments[[#This Row],[Order_Status]] = "Delivered","Yes","No")</f>
        <v>Yes</v>
      </c>
      <c r="K4877" t="str">
        <f>TEXT(shipments[[#This Row],[Shipdate]],"MMMM")</f>
        <v>June</v>
      </c>
      <c r="L4877">
        <f>YEAR(shipments[[#This Row],[Shipdate]])</f>
        <v>2024</v>
      </c>
    </row>
    <row r="4878" spans="1:12" x14ac:dyDescent="0.3">
      <c r="A4878" t="s">
        <v>4882</v>
      </c>
      <c r="B4878" t="s">
        <v>7955</v>
      </c>
      <c r="C4878" t="s">
        <v>7927</v>
      </c>
      <c r="D4878" t="s">
        <v>7937</v>
      </c>
      <c r="E4878" s="1">
        <v>45223</v>
      </c>
      <c r="F4878" s="6">
        <v>11187</v>
      </c>
      <c r="G4878">
        <v>659</v>
      </c>
      <c r="H4878" t="s">
        <v>3</v>
      </c>
      <c r="I4878">
        <f>IF(shipments[[#This Row],[Boxes]]&gt;0,shipments[[#This Row],[Amount]]/shipments[[#This Row],[Boxes]],"NA")</f>
        <v>16.975720789074355</v>
      </c>
      <c r="J4878" t="str">
        <f>IF(shipments[[#This Row],[Order_Status]] = "Delivered","Yes","No")</f>
        <v>Yes</v>
      </c>
      <c r="K4878" t="str">
        <f>TEXT(shipments[[#This Row],[Shipdate]],"MMMM")</f>
        <v>October</v>
      </c>
      <c r="L4878">
        <f>YEAR(shipments[[#This Row],[Shipdate]])</f>
        <v>2023</v>
      </c>
    </row>
    <row r="4879" spans="1:12" x14ac:dyDescent="0.3">
      <c r="A4879" t="s">
        <v>4883</v>
      </c>
      <c r="B4879" t="s">
        <v>7955</v>
      </c>
      <c r="C4879" t="s">
        <v>7928</v>
      </c>
      <c r="D4879" t="s">
        <v>7934</v>
      </c>
      <c r="E4879" s="1">
        <v>45419</v>
      </c>
      <c r="F4879" s="6">
        <v>2740.5</v>
      </c>
      <c r="G4879">
        <v>305</v>
      </c>
      <c r="H4879" t="s">
        <v>3</v>
      </c>
      <c r="I4879">
        <f>IF(shipments[[#This Row],[Boxes]]&gt;0,shipments[[#This Row],[Amount]]/shipments[[#This Row],[Boxes]],"NA")</f>
        <v>8.9852459016393436</v>
      </c>
      <c r="J4879" t="str">
        <f>IF(shipments[[#This Row],[Order_Status]] = "Delivered","Yes","No")</f>
        <v>Yes</v>
      </c>
      <c r="K4879" t="str">
        <f>TEXT(shipments[[#This Row],[Shipdate]],"MMMM")</f>
        <v>May</v>
      </c>
      <c r="L4879">
        <f>YEAR(shipments[[#This Row],[Shipdate]])</f>
        <v>2024</v>
      </c>
    </row>
    <row r="4880" spans="1:12" x14ac:dyDescent="0.3">
      <c r="A4880" t="s">
        <v>4884</v>
      </c>
      <c r="B4880" t="s">
        <v>7955</v>
      </c>
      <c r="C4880" t="s">
        <v>7928</v>
      </c>
      <c r="D4880" t="s">
        <v>7934</v>
      </c>
      <c r="E4880" s="1">
        <v>45408</v>
      </c>
      <c r="F4880" s="6">
        <v>6207.75</v>
      </c>
      <c r="G4880">
        <v>621</v>
      </c>
      <c r="H4880" t="s">
        <v>3</v>
      </c>
      <c r="I4880">
        <f>IF(shipments[[#This Row],[Boxes]]&gt;0,shipments[[#This Row],[Amount]]/shipments[[#This Row],[Boxes]],"NA")</f>
        <v>9.9963768115942031</v>
      </c>
      <c r="J4880" t="str">
        <f>IF(shipments[[#This Row],[Order_Status]] = "Delivered","Yes","No")</f>
        <v>Yes</v>
      </c>
      <c r="K4880" t="str">
        <f>TEXT(shipments[[#This Row],[Shipdate]],"MMMM")</f>
        <v>April</v>
      </c>
      <c r="L4880">
        <f>YEAR(shipments[[#This Row],[Shipdate]])</f>
        <v>2024</v>
      </c>
    </row>
    <row r="4881" spans="1:12" x14ac:dyDescent="0.3">
      <c r="A4881" s="21" t="s">
        <v>4885</v>
      </c>
      <c r="B4881" s="21" t="s">
        <v>7955</v>
      </c>
      <c r="C4881" s="21" t="s">
        <v>7929</v>
      </c>
      <c r="D4881" s="21" t="s">
        <v>7938</v>
      </c>
      <c r="E4881" s="22">
        <v>45495</v>
      </c>
      <c r="F4881" s="23">
        <v>8095.5</v>
      </c>
      <c r="G4881" s="21">
        <v>900</v>
      </c>
      <c r="H4881" s="21" t="s">
        <v>9</v>
      </c>
      <c r="I4881" s="21">
        <f>IF(shipments[[#This Row],[Boxes]]&gt;0,shipments[[#This Row],[Amount]]/shipments[[#This Row],[Boxes]],"NA")</f>
        <v>8.9949999999999992</v>
      </c>
      <c r="J4881" s="21" t="str">
        <f>IF(shipments[[#This Row],[Order_Status]] = "Delivered","Yes","No")</f>
        <v>No</v>
      </c>
      <c r="K4881" s="21" t="str">
        <f>TEXT(shipments[[#This Row],[Shipdate]],"MMMM")</f>
        <v>July</v>
      </c>
      <c r="L4881" s="21">
        <f>YEAR(shipments[[#This Row],[Shipdate]])</f>
        <v>2024</v>
      </c>
    </row>
    <row r="4882" spans="1:12" x14ac:dyDescent="0.3">
      <c r="A4882" t="s">
        <v>4886</v>
      </c>
      <c r="B4882" t="s">
        <v>7955</v>
      </c>
      <c r="C4882" t="s">
        <v>7929</v>
      </c>
      <c r="D4882" t="s">
        <v>7934</v>
      </c>
      <c r="E4882" s="1">
        <v>45288</v>
      </c>
      <c r="F4882" s="6">
        <v>2817</v>
      </c>
      <c r="G4882">
        <v>313</v>
      </c>
      <c r="H4882" t="s">
        <v>3</v>
      </c>
      <c r="I4882">
        <f>IF(shipments[[#This Row],[Boxes]]&gt;0,shipments[[#This Row],[Amount]]/shipments[[#This Row],[Boxes]],"NA")</f>
        <v>9</v>
      </c>
      <c r="J4882" t="str">
        <f>IF(shipments[[#This Row],[Order_Status]] = "Delivered","Yes","No")</f>
        <v>Yes</v>
      </c>
      <c r="K4882" t="str">
        <f>TEXT(shipments[[#This Row],[Shipdate]],"MMMM")</f>
        <v>December</v>
      </c>
      <c r="L4882">
        <f>YEAR(shipments[[#This Row],[Shipdate]])</f>
        <v>2023</v>
      </c>
    </row>
    <row r="4883" spans="1:12" x14ac:dyDescent="0.3">
      <c r="A4883" t="s">
        <v>4887</v>
      </c>
      <c r="B4883" t="s">
        <v>7955</v>
      </c>
      <c r="C4883" t="s">
        <v>7929</v>
      </c>
      <c r="D4883" t="s">
        <v>7939</v>
      </c>
      <c r="E4883" s="1">
        <v>45243</v>
      </c>
      <c r="F4883" s="6">
        <v>2675.25</v>
      </c>
      <c r="G4883">
        <v>268</v>
      </c>
      <c r="H4883" t="s">
        <v>3</v>
      </c>
      <c r="I4883">
        <f>IF(shipments[[#This Row],[Boxes]]&gt;0,shipments[[#This Row],[Amount]]/shipments[[#This Row],[Boxes]],"NA")</f>
        <v>9.9822761194029859</v>
      </c>
      <c r="J4883" t="str">
        <f>IF(shipments[[#This Row],[Order_Status]] = "Delivered","Yes","No")</f>
        <v>Yes</v>
      </c>
      <c r="K4883" t="str">
        <f>TEXT(shipments[[#This Row],[Shipdate]],"MMMM")</f>
        <v>November</v>
      </c>
      <c r="L4883">
        <f>YEAR(shipments[[#This Row],[Shipdate]])</f>
        <v>2023</v>
      </c>
    </row>
    <row r="4884" spans="1:12" x14ac:dyDescent="0.3">
      <c r="A4884" t="s">
        <v>4888</v>
      </c>
      <c r="B4884" t="s">
        <v>7955</v>
      </c>
      <c r="C4884" t="s">
        <v>7929</v>
      </c>
      <c r="D4884" t="s">
        <v>7935</v>
      </c>
      <c r="E4884" s="1">
        <v>45342</v>
      </c>
      <c r="F4884" s="6">
        <v>654.75</v>
      </c>
      <c r="G4884">
        <v>66</v>
      </c>
      <c r="H4884" t="s">
        <v>3</v>
      </c>
      <c r="I4884">
        <f>IF(shipments[[#This Row],[Boxes]]&gt;0,shipments[[#This Row],[Amount]]/shipments[[#This Row],[Boxes]],"NA")</f>
        <v>9.920454545454545</v>
      </c>
      <c r="J4884" t="str">
        <f>IF(shipments[[#This Row],[Order_Status]] = "Delivered","Yes","No")</f>
        <v>Yes</v>
      </c>
      <c r="K4884" t="str">
        <f>TEXT(shipments[[#This Row],[Shipdate]],"MMMM")</f>
        <v>February</v>
      </c>
      <c r="L4884">
        <f>YEAR(shipments[[#This Row],[Shipdate]])</f>
        <v>2024</v>
      </c>
    </row>
    <row r="4885" spans="1:12" x14ac:dyDescent="0.3">
      <c r="A4885" t="s">
        <v>4889</v>
      </c>
      <c r="B4885" t="s">
        <v>7955</v>
      </c>
      <c r="C4885" t="s">
        <v>7930</v>
      </c>
      <c r="D4885" t="s">
        <v>7939</v>
      </c>
      <c r="E4885" s="1">
        <v>45271</v>
      </c>
      <c r="F4885" s="6">
        <v>3156.75</v>
      </c>
      <c r="G4885">
        <v>127</v>
      </c>
      <c r="H4885" t="s">
        <v>3</v>
      </c>
      <c r="I4885">
        <f>IF(shipments[[#This Row],[Boxes]]&gt;0,shipments[[#This Row],[Amount]]/shipments[[#This Row],[Boxes]],"NA")</f>
        <v>24.856299212598426</v>
      </c>
      <c r="J4885" t="str">
        <f>IF(shipments[[#This Row],[Order_Status]] = "Delivered","Yes","No")</f>
        <v>Yes</v>
      </c>
      <c r="K4885" t="str">
        <f>TEXT(shipments[[#This Row],[Shipdate]],"MMMM")</f>
        <v>December</v>
      </c>
      <c r="L4885">
        <f>YEAR(shipments[[#This Row],[Shipdate]])</f>
        <v>2023</v>
      </c>
    </row>
    <row r="4886" spans="1:12" x14ac:dyDescent="0.3">
      <c r="A4886" s="21" t="s">
        <v>4890</v>
      </c>
      <c r="B4886" s="21" t="s">
        <v>7955</v>
      </c>
      <c r="C4886" s="21" t="s">
        <v>7931</v>
      </c>
      <c r="D4886" s="21" t="s">
        <v>7934</v>
      </c>
      <c r="E4886" s="22">
        <v>45539</v>
      </c>
      <c r="F4886" s="23">
        <v>8235</v>
      </c>
      <c r="G4886" s="21">
        <v>687</v>
      </c>
      <c r="H4886" s="21" t="s">
        <v>16</v>
      </c>
      <c r="I4886" s="21">
        <f>IF(shipments[[#This Row],[Boxes]]&gt;0,shipments[[#This Row],[Amount]]/shipments[[#This Row],[Boxes]],"NA")</f>
        <v>11.986899563318778</v>
      </c>
      <c r="J4886" s="21" t="str">
        <f>IF(shipments[[#This Row],[Order_Status]] = "Delivered","Yes","No")</f>
        <v>No</v>
      </c>
      <c r="K4886" s="21" t="str">
        <f>TEXT(shipments[[#This Row],[Shipdate]],"MMMM")</f>
        <v>September</v>
      </c>
      <c r="L4886" s="21">
        <f>YEAR(shipments[[#This Row],[Shipdate]])</f>
        <v>2024</v>
      </c>
    </row>
    <row r="4887" spans="1:12" x14ac:dyDescent="0.3">
      <c r="A4887" t="s">
        <v>4891</v>
      </c>
      <c r="B4887" t="s">
        <v>7955</v>
      </c>
      <c r="C4887" t="s">
        <v>7931</v>
      </c>
      <c r="D4887" t="s">
        <v>7939</v>
      </c>
      <c r="E4887" s="1">
        <v>45436</v>
      </c>
      <c r="F4887" s="6">
        <v>18940.5</v>
      </c>
      <c r="G4887">
        <v>1895</v>
      </c>
      <c r="H4887" t="s">
        <v>3</v>
      </c>
      <c r="I4887">
        <f>IF(shipments[[#This Row],[Boxes]]&gt;0,shipments[[#This Row],[Amount]]/shipments[[#This Row],[Boxes]],"NA")</f>
        <v>9.9949868073878623</v>
      </c>
      <c r="J4887" t="str">
        <f>IF(shipments[[#This Row],[Order_Status]] = "Delivered","Yes","No")</f>
        <v>Yes</v>
      </c>
      <c r="K4887" t="str">
        <f>TEXT(shipments[[#This Row],[Shipdate]],"MMMM")</f>
        <v>May</v>
      </c>
      <c r="L4887">
        <f>YEAR(shipments[[#This Row],[Shipdate]])</f>
        <v>2024</v>
      </c>
    </row>
    <row r="4888" spans="1:12" x14ac:dyDescent="0.3">
      <c r="A4888" t="s">
        <v>4892</v>
      </c>
      <c r="B4888" t="s">
        <v>7955</v>
      </c>
      <c r="C4888" t="s">
        <v>7932</v>
      </c>
      <c r="D4888" t="s">
        <v>7939</v>
      </c>
      <c r="E4888" s="1">
        <v>45331</v>
      </c>
      <c r="F4888" s="6">
        <v>6327</v>
      </c>
      <c r="G4888">
        <v>703</v>
      </c>
      <c r="H4888" t="s">
        <v>3</v>
      </c>
      <c r="I4888">
        <f>IF(shipments[[#This Row],[Boxes]]&gt;0,shipments[[#This Row],[Amount]]/shipments[[#This Row],[Boxes]],"NA")</f>
        <v>9</v>
      </c>
      <c r="J4888" t="str">
        <f>IF(shipments[[#This Row],[Order_Status]] = "Delivered","Yes","No")</f>
        <v>Yes</v>
      </c>
      <c r="K4888" t="str">
        <f>TEXT(shipments[[#This Row],[Shipdate]],"MMMM")</f>
        <v>February</v>
      </c>
      <c r="L4888">
        <f>YEAR(shipments[[#This Row],[Shipdate]])</f>
        <v>2024</v>
      </c>
    </row>
    <row r="4889" spans="1:12" x14ac:dyDescent="0.3">
      <c r="A4889" t="s">
        <v>4893</v>
      </c>
      <c r="B4889" t="s">
        <v>7955</v>
      </c>
      <c r="C4889" t="s">
        <v>7933</v>
      </c>
      <c r="D4889" t="s">
        <v>7934</v>
      </c>
      <c r="E4889" s="1">
        <v>45383</v>
      </c>
      <c r="F4889" s="6">
        <v>11666.25</v>
      </c>
      <c r="G4889">
        <v>531</v>
      </c>
      <c r="H4889" t="s">
        <v>3</v>
      </c>
      <c r="I4889">
        <f>IF(shipments[[#This Row],[Boxes]]&gt;0,shipments[[#This Row],[Amount]]/shipments[[#This Row],[Boxes]],"NA")</f>
        <v>21.970338983050848</v>
      </c>
      <c r="J4889" t="str">
        <f>IF(shipments[[#This Row],[Order_Status]] = "Delivered","Yes","No")</f>
        <v>Yes</v>
      </c>
      <c r="K4889" t="str">
        <f>TEXT(shipments[[#This Row],[Shipdate]],"MMMM")</f>
        <v>April</v>
      </c>
      <c r="L4889">
        <f>YEAR(shipments[[#This Row],[Shipdate]])</f>
        <v>2024</v>
      </c>
    </row>
    <row r="4890" spans="1:12" x14ac:dyDescent="0.3">
      <c r="A4890" t="s">
        <v>4894</v>
      </c>
      <c r="B4890" t="s">
        <v>7955</v>
      </c>
      <c r="C4890" t="s">
        <v>7933</v>
      </c>
      <c r="D4890" t="s">
        <v>7935</v>
      </c>
      <c r="E4890" s="1">
        <v>45433</v>
      </c>
      <c r="F4890" s="6">
        <v>8865</v>
      </c>
      <c r="G4890">
        <v>444</v>
      </c>
      <c r="H4890" t="s">
        <v>3</v>
      </c>
      <c r="I4890">
        <f>IF(shipments[[#This Row],[Boxes]]&gt;0,shipments[[#This Row],[Amount]]/shipments[[#This Row],[Boxes]],"NA")</f>
        <v>19.966216216216218</v>
      </c>
      <c r="J4890" t="str">
        <f>IF(shipments[[#This Row],[Order_Status]] = "Delivered","Yes","No")</f>
        <v>Yes</v>
      </c>
      <c r="K4890" t="str">
        <f>TEXT(shipments[[#This Row],[Shipdate]],"MMMM")</f>
        <v>May</v>
      </c>
      <c r="L4890">
        <f>YEAR(shipments[[#This Row],[Shipdate]])</f>
        <v>2024</v>
      </c>
    </row>
    <row r="4891" spans="1:12" x14ac:dyDescent="0.3">
      <c r="A4891" s="21" t="s">
        <v>4895</v>
      </c>
      <c r="B4891" s="21" t="s">
        <v>7955</v>
      </c>
      <c r="C4891" s="21" t="s">
        <v>7933</v>
      </c>
      <c r="D4891" s="21" t="s">
        <v>7934</v>
      </c>
      <c r="E4891" s="22">
        <v>45506</v>
      </c>
      <c r="F4891" s="23">
        <v>4704.75</v>
      </c>
      <c r="G4891" s="21">
        <v>236</v>
      </c>
      <c r="H4891" s="21" t="s">
        <v>9</v>
      </c>
      <c r="I4891" s="21">
        <f>IF(shipments[[#This Row],[Boxes]]&gt;0,shipments[[#This Row],[Amount]]/shipments[[#This Row],[Boxes]],"NA")</f>
        <v>19.935381355932204</v>
      </c>
      <c r="J4891" s="21" t="str">
        <f>IF(shipments[[#This Row],[Order_Status]] = "Delivered","Yes","No")</f>
        <v>No</v>
      </c>
      <c r="K4891" s="21" t="str">
        <f>TEXT(shipments[[#This Row],[Shipdate]],"MMMM")</f>
        <v>August</v>
      </c>
      <c r="L4891" s="21">
        <f>YEAR(shipments[[#This Row],[Shipdate]])</f>
        <v>2024</v>
      </c>
    </row>
    <row r="4892" spans="1:12" x14ac:dyDescent="0.3">
      <c r="A4892" t="s">
        <v>4896</v>
      </c>
      <c r="B4892" t="s">
        <v>7955</v>
      </c>
      <c r="C4892" t="s">
        <v>7933</v>
      </c>
      <c r="D4892" t="s">
        <v>7937</v>
      </c>
      <c r="E4892" s="1">
        <v>45156</v>
      </c>
      <c r="F4892" s="6">
        <v>4875.75</v>
      </c>
      <c r="G4892">
        <v>244</v>
      </c>
      <c r="H4892" t="s">
        <v>3</v>
      </c>
      <c r="I4892">
        <f>IF(shipments[[#This Row],[Boxes]]&gt;0,shipments[[#This Row],[Amount]]/shipments[[#This Row],[Boxes]],"NA")</f>
        <v>19.982581967213115</v>
      </c>
      <c r="J4892" t="str">
        <f>IF(shipments[[#This Row],[Order_Status]] = "Delivered","Yes","No")</f>
        <v>Yes</v>
      </c>
      <c r="K4892" t="str">
        <f>TEXT(shipments[[#This Row],[Shipdate]],"MMMM")</f>
        <v>August</v>
      </c>
      <c r="L4892">
        <f>YEAR(shipments[[#This Row],[Shipdate]])</f>
        <v>2023</v>
      </c>
    </row>
    <row r="4893" spans="1:12" x14ac:dyDescent="0.3">
      <c r="A4893" t="s">
        <v>4897</v>
      </c>
      <c r="B4893" t="s">
        <v>7955</v>
      </c>
      <c r="C4893" t="s">
        <v>7933</v>
      </c>
      <c r="D4893" t="s">
        <v>7939</v>
      </c>
      <c r="E4893" s="1">
        <v>45418</v>
      </c>
      <c r="F4893" s="6">
        <v>6003</v>
      </c>
      <c r="G4893">
        <v>334</v>
      </c>
      <c r="H4893" t="s">
        <v>3</v>
      </c>
      <c r="I4893">
        <f>IF(shipments[[#This Row],[Boxes]]&gt;0,shipments[[#This Row],[Amount]]/shipments[[#This Row],[Boxes]],"NA")</f>
        <v>17.973053892215567</v>
      </c>
      <c r="J4893" t="str">
        <f>IF(shipments[[#This Row],[Order_Status]] = "Delivered","Yes","No")</f>
        <v>Yes</v>
      </c>
      <c r="K4893" t="str">
        <f>TEXT(shipments[[#This Row],[Shipdate]],"MMMM")</f>
        <v>May</v>
      </c>
      <c r="L4893">
        <f>YEAR(shipments[[#This Row],[Shipdate]])</f>
        <v>2024</v>
      </c>
    </row>
    <row r="4894" spans="1:12" x14ac:dyDescent="0.3">
      <c r="A4894" t="s">
        <v>4898</v>
      </c>
      <c r="B4894" t="s">
        <v>7956</v>
      </c>
      <c r="C4894" t="s">
        <v>7912</v>
      </c>
      <c r="D4894" t="s">
        <v>7934</v>
      </c>
      <c r="E4894" s="1">
        <v>45265</v>
      </c>
      <c r="F4894" s="6">
        <v>6381</v>
      </c>
      <c r="G4894">
        <v>399</v>
      </c>
      <c r="H4894" t="s">
        <v>3</v>
      </c>
      <c r="I4894">
        <f>IF(shipments[[#This Row],[Boxes]]&gt;0,shipments[[#This Row],[Amount]]/shipments[[#This Row],[Boxes]],"NA")</f>
        <v>15.992481203007518</v>
      </c>
      <c r="J4894" t="str">
        <f>IF(shipments[[#This Row],[Order_Status]] = "Delivered","Yes","No")</f>
        <v>Yes</v>
      </c>
      <c r="K4894" t="str">
        <f>TEXT(shipments[[#This Row],[Shipdate]],"MMMM")</f>
        <v>December</v>
      </c>
      <c r="L4894">
        <f>YEAR(shipments[[#This Row],[Shipdate]])</f>
        <v>2023</v>
      </c>
    </row>
    <row r="4895" spans="1:12" x14ac:dyDescent="0.3">
      <c r="A4895" t="s">
        <v>4899</v>
      </c>
      <c r="B4895" t="s">
        <v>7956</v>
      </c>
      <c r="C4895" t="s">
        <v>7912</v>
      </c>
      <c r="D4895" t="s">
        <v>7935</v>
      </c>
      <c r="E4895" s="1">
        <v>45252</v>
      </c>
      <c r="F4895" s="6">
        <v>5418</v>
      </c>
      <c r="G4895">
        <v>387</v>
      </c>
      <c r="H4895" t="s">
        <v>3</v>
      </c>
      <c r="I4895">
        <f>IF(shipments[[#This Row],[Boxes]]&gt;0,shipments[[#This Row],[Amount]]/shipments[[#This Row],[Boxes]],"NA")</f>
        <v>14</v>
      </c>
      <c r="J4895" t="str">
        <f>IF(shipments[[#This Row],[Order_Status]] = "Delivered","Yes","No")</f>
        <v>Yes</v>
      </c>
      <c r="K4895" t="str">
        <f>TEXT(shipments[[#This Row],[Shipdate]],"MMMM")</f>
        <v>November</v>
      </c>
      <c r="L4895">
        <f>YEAR(shipments[[#This Row],[Shipdate]])</f>
        <v>2023</v>
      </c>
    </row>
    <row r="4896" spans="1:12" x14ac:dyDescent="0.3">
      <c r="A4896" t="s">
        <v>4900</v>
      </c>
      <c r="B4896" t="s">
        <v>7956</v>
      </c>
      <c r="C4896" t="s">
        <v>7912</v>
      </c>
      <c r="D4896" t="s">
        <v>7938</v>
      </c>
      <c r="E4896" s="1">
        <v>45204</v>
      </c>
      <c r="F4896" s="6">
        <v>801</v>
      </c>
      <c r="G4896">
        <v>51</v>
      </c>
      <c r="H4896" t="s">
        <v>3</v>
      </c>
      <c r="I4896">
        <f>IF(shipments[[#This Row],[Boxes]]&gt;0,shipments[[#This Row],[Amount]]/shipments[[#This Row],[Boxes]],"NA")</f>
        <v>15.705882352941176</v>
      </c>
      <c r="J4896" t="str">
        <f>IF(shipments[[#This Row],[Order_Status]] = "Delivered","Yes","No")</f>
        <v>Yes</v>
      </c>
      <c r="K4896" t="str">
        <f>TEXT(shipments[[#This Row],[Shipdate]],"MMMM")</f>
        <v>October</v>
      </c>
      <c r="L4896">
        <f>YEAR(shipments[[#This Row],[Shipdate]])</f>
        <v>2023</v>
      </c>
    </row>
    <row r="4897" spans="1:12" x14ac:dyDescent="0.3">
      <c r="A4897" t="s">
        <v>4901</v>
      </c>
      <c r="B4897" t="s">
        <v>7956</v>
      </c>
      <c r="C4897" t="s">
        <v>7912</v>
      </c>
      <c r="D4897" t="s">
        <v>7935</v>
      </c>
      <c r="E4897" s="1">
        <v>45008</v>
      </c>
      <c r="F4897" s="6">
        <v>2281.5</v>
      </c>
      <c r="G4897">
        <v>176</v>
      </c>
      <c r="H4897" t="s">
        <v>3</v>
      </c>
      <c r="I4897">
        <f>IF(shipments[[#This Row],[Boxes]]&gt;0,shipments[[#This Row],[Amount]]/shipments[[#This Row],[Boxes]],"NA")</f>
        <v>12.963068181818182</v>
      </c>
      <c r="J4897" t="str">
        <f>IF(shipments[[#This Row],[Order_Status]] = "Delivered","Yes","No")</f>
        <v>Yes</v>
      </c>
      <c r="K4897" t="str">
        <f>TEXT(shipments[[#This Row],[Shipdate]],"MMMM")</f>
        <v>March</v>
      </c>
      <c r="L4897">
        <f>YEAR(shipments[[#This Row],[Shipdate]])</f>
        <v>2023</v>
      </c>
    </row>
    <row r="4898" spans="1:12" x14ac:dyDescent="0.3">
      <c r="A4898" t="s">
        <v>4902</v>
      </c>
      <c r="B4898" t="s">
        <v>7956</v>
      </c>
      <c r="C4898" t="s">
        <v>7912</v>
      </c>
      <c r="D4898" t="s">
        <v>7939</v>
      </c>
      <c r="E4898" s="1">
        <v>45264</v>
      </c>
      <c r="F4898" s="6">
        <v>9798.75</v>
      </c>
      <c r="G4898">
        <v>613</v>
      </c>
      <c r="H4898" t="s">
        <v>3</v>
      </c>
      <c r="I4898">
        <f>IF(shipments[[#This Row],[Boxes]]&gt;0,shipments[[#This Row],[Amount]]/shipments[[#This Row],[Boxes]],"NA")</f>
        <v>15.984910277324634</v>
      </c>
      <c r="J4898" t="str">
        <f>IF(shipments[[#This Row],[Order_Status]] = "Delivered","Yes","No")</f>
        <v>Yes</v>
      </c>
      <c r="K4898" t="str">
        <f>TEXT(shipments[[#This Row],[Shipdate]],"MMMM")</f>
        <v>December</v>
      </c>
      <c r="L4898">
        <f>YEAR(shipments[[#This Row],[Shipdate]])</f>
        <v>2023</v>
      </c>
    </row>
    <row r="4899" spans="1:12" x14ac:dyDescent="0.3">
      <c r="A4899" t="s">
        <v>4903</v>
      </c>
      <c r="B4899" t="s">
        <v>7956</v>
      </c>
      <c r="C4899" t="s">
        <v>7915</v>
      </c>
      <c r="D4899" t="s">
        <v>7935</v>
      </c>
      <c r="E4899" s="1">
        <v>45124</v>
      </c>
      <c r="F4899" s="6">
        <v>3723.75</v>
      </c>
      <c r="G4899">
        <v>532</v>
      </c>
      <c r="H4899" t="s">
        <v>3</v>
      </c>
      <c r="I4899">
        <f>IF(shipments[[#This Row],[Boxes]]&gt;0,shipments[[#This Row],[Amount]]/shipments[[#This Row],[Boxes]],"NA")</f>
        <v>6.9995300751879697</v>
      </c>
      <c r="J4899" t="str">
        <f>IF(shipments[[#This Row],[Order_Status]] = "Delivered","Yes","No")</f>
        <v>Yes</v>
      </c>
      <c r="K4899" t="str">
        <f>TEXT(shipments[[#This Row],[Shipdate]],"MMMM")</f>
        <v>July</v>
      </c>
      <c r="L4899">
        <f>YEAR(shipments[[#This Row],[Shipdate]])</f>
        <v>2023</v>
      </c>
    </row>
    <row r="4900" spans="1:12" x14ac:dyDescent="0.3">
      <c r="A4900" t="s">
        <v>4904</v>
      </c>
      <c r="B4900" t="s">
        <v>7956</v>
      </c>
      <c r="C4900" t="s">
        <v>7915</v>
      </c>
      <c r="D4900" t="s">
        <v>7934</v>
      </c>
      <c r="E4900" s="1">
        <v>45021</v>
      </c>
      <c r="F4900" s="6">
        <v>12870</v>
      </c>
      <c r="G4900">
        <v>1839</v>
      </c>
      <c r="H4900" t="s">
        <v>3</v>
      </c>
      <c r="I4900">
        <f>IF(shipments[[#This Row],[Boxes]]&gt;0,shipments[[#This Row],[Amount]]/shipments[[#This Row],[Boxes]],"NA")</f>
        <v>6.9983686786296904</v>
      </c>
      <c r="J4900" t="str">
        <f>IF(shipments[[#This Row],[Order_Status]] = "Delivered","Yes","No")</f>
        <v>Yes</v>
      </c>
      <c r="K4900" t="str">
        <f>TEXT(shipments[[#This Row],[Shipdate]],"MMMM")</f>
        <v>April</v>
      </c>
      <c r="L4900">
        <f>YEAR(shipments[[#This Row],[Shipdate]])</f>
        <v>2023</v>
      </c>
    </row>
    <row r="4901" spans="1:12" x14ac:dyDescent="0.3">
      <c r="A4901" t="s">
        <v>4905</v>
      </c>
      <c r="B4901" t="s">
        <v>7956</v>
      </c>
      <c r="C4901" t="s">
        <v>7915</v>
      </c>
      <c r="D4901" t="s">
        <v>7937</v>
      </c>
      <c r="E4901" s="1">
        <v>45194</v>
      </c>
      <c r="F4901" s="6">
        <v>3453.75</v>
      </c>
      <c r="G4901">
        <v>576</v>
      </c>
      <c r="H4901" t="s">
        <v>3</v>
      </c>
      <c r="I4901">
        <f>IF(shipments[[#This Row],[Boxes]]&gt;0,shipments[[#This Row],[Amount]]/shipments[[#This Row],[Boxes]],"NA")</f>
        <v>5.99609375</v>
      </c>
      <c r="J4901" t="str">
        <f>IF(shipments[[#This Row],[Order_Status]] = "Delivered","Yes","No")</f>
        <v>Yes</v>
      </c>
      <c r="K4901" t="str">
        <f>TEXT(shipments[[#This Row],[Shipdate]],"MMMM")</f>
        <v>September</v>
      </c>
      <c r="L4901">
        <f>YEAR(shipments[[#This Row],[Shipdate]])</f>
        <v>2023</v>
      </c>
    </row>
    <row r="4902" spans="1:12" x14ac:dyDescent="0.3">
      <c r="A4902" s="21" t="s">
        <v>4906</v>
      </c>
      <c r="B4902" s="21" t="s">
        <v>7956</v>
      </c>
      <c r="C4902" s="21" t="s">
        <v>7915</v>
      </c>
      <c r="D4902" s="21" t="s">
        <v>7939</v>
      </c>
      <c r="E4902" s="22">
        <v>45264</v>
      </c>
      <c r="F4902" s="23">
        <v>1710</v>
      </c>
      <c r="G4902" s="21">
        <v>214</v>
      </c>
      <c r="H4902" s="21" t="s">
        <v>25</v>
      </c>
      <c r="I4902" s="21">
        <f>IF(shipments[[#This Row],[Boxes]]&gt;0,shipments[[#This Row],[Amount]]/shipments[[#This Row],[Boxes]],"NA")</f>
        <v>7.990654205607477</v>
      </c>
      <c r="J4902" s="21" t="str">
        <f>IF(shipments[[#This Row],[Order_Status]] = "Delivered","Yes","No")</f>
        <v>No</v>
      </c>
      <c r="K4902" s="21" t="str">
        <f>TEXT(shipments[[#This Row],[Shipdate]],"MMMM")</f>
        <v>December</v>
      </c>
      <c r="L4902" s="21">
        <f>YEAR(shipments[[#This Row],[Shipdate]])</f>
        <v>2023</v>
      </c>
    </row>
    <row r="4903" spans="1:12" x14ac:dyDescent="0.3">
      <c r="A4903" t="s">
        <v>4907</v>
      </c>
      <c r="B4903" t="s">
        <v>7956</v>
      </c>
      <c r="C4903" t="s">
        <v>7916</v>
      </c>
      <c r="D4903" t="s">
        <v>7934</v>
      </c>
      <c r="E4903" s="1">
        <v>45147</v>
      </c>
      <c r="F4903" s="6">
        <v>4421.25</v>
      </c>
      <c r="G4903">
        <v>737</v>
      </c>
      <c r="H4903" t="s">
        <v>3</v>
      </c>
      <c r="I4903">
        <f>IF(shipments[[#This Row],[Boxes]]&gt;0,shipments[[#This Row],[Amount]]/shipments[[#This Row],[Boxes]],"NA")</f>
        <v>5.9989823609226596</v>
      </c>
      <c r="J4903" t="str">
        <f>IF(shipments[[#This Row],[Order_Status]] = "Delivered","Yes","No")</f>
        <v>Yes</v>
      </c>
      <c r="K4903" t="str">
        <f>TEXT(shipments[[#This Row],[Shipdate]],"MMMM")</f>
        <v>August</v>
      </c>
      <c r="L4903">
        <f>YEAR(shipments[[#This Row],[Shipdate]])</f>
        <v>2023</v>
      </c>
    </row>
    <row r="4904" spans="1:12" x14ac:dyDescent="0.3">
      <c r="A4904" t="s">
        <v>4908</v>
      </c>
      <c r="B4904" t="s">
        <v>7956</v>
      </c>
      <c r="C4904" t="s">
        <v>7916</v>
      </c>
      <c r="D4904" t="s">
        <v>7938</v>
      </c>
      <c r="E4904" s="1">
        <v>45429</v>
      </c>
      <c r="F4904" s="6">
        <v>4401</v>
      </c>
      <c r="G4904">
        <v>734</v>
      </c>
      <c r="H4904" t="s">
        <v>3</v>
      </c>
      <c r="I4904">
        <f>IF(shipments[[#This Row],[Boxes]]&gt;0,shipments[[#This Row],[Amount]]/shipments[[#This Row],[Boxes]],"NA")</f>
        <v>5.9959128065395095</v>
      </c>
      <c r="J4904" t="str">
        <f>IF(shipments[[#This Row],[Order_Status]] = "Delivered","Yes","No")</f>
        <v>Yes</v>
      </c>
      <c r="K4904" t="str">
        <f>TEXT(shipments[[#This Row],[Shipdate]],"MMMM")</f>
        <v>May</v>
      </c>
      <c r="L4904">
        <f>YEAR(shipments[[#This Row],[Shipdate]])</f>
        <v>2024</v>
      </c>
    </row>
    <row r="4905" spans="1:12" x14ac:dyDescent="0.3">
      <c r="A4905" s="21" t="s">
        <v>4909</v>
      </c>
      <c r="B4905" s="21" t="s">
        <v>7956</v>
      </c>
      <c r="C4905" s="21" t="s">
        <v>7916</v>
      </c>
      <c r="D4905" s="21" t="s">
        <v>7938</v>
      </c>
      <c r="E4905" s="22">
        <v>45481</v>
      </c>
      <c r="F4905" s="23">
        <v>3917.25</v>
      </c>
      <c r="G4905" s="21">
        <v>560</v>
      </c>
      <c r="H4905" s="21" t="s">
        <v>25</v>
      </c>
      <c r="I4905" s="21">
        <f>IF(shipments[[#This Row],[Boxes]]&gt;0,shipments[[#This Row],[Amount]]/shipments[[#This Row],[Boxes]],"NA")</f>
        <v>6.9950892857142861</v>
      </c>
      <c r="J4905" s="21" t="str">
        <f>IF(shipments[[#This Row],[Order_Status]] = "Delivered","Yes","No")</f>
        <v>No</v>
      </c>
      <c r="K4905" s="21" t="str">
        <f>TEXT(shipments[[#This Row],[Shipdate]],"MMMM")</f>
        <v>July</v>
      </c>
      <c r="L4905" s="21">
        <f>YEAR(shipments[[#This Row],[Shipdate]])</f>
        <v>2024</v>
      </c>
    </row>
    <row r="4906" spans="1:12" x14ac:dyDescent="0.3">
      <c r="A4906" t="s">
        <v>4910</v>
      </c>
      <c r="B4906" t="s">
        <v>7956</v>
      </c>
      <c r="C4906" t="s">
        <v>7916</v>
      </c>
      <c r="D4906" t="s">
        <v>7938</v>
      </c>
      <c r="E4906" s="1">
        <v>44939</v>
      </c>
      <c r="F4906" s="6">
        <v>4763.25</v>
      </c>
      <c r="G4906">
        <v>530</v>
      </c>
      <c r="H4906" t="s">
        <v>3</v>
      </c>
      <c r="I4906">
        <f>IF(shipments[[#This Row],[Boxes]]&gt;0,shipments[[#This Row],[Amount]]/shipments[[#This Row],[Boxes]],"NA")</f>
        <v>8.9872641509433961</v>
      </c>
      <c r="J4906" t="str">
        <f>IF(shipments[[#This Row],[Order_Status]] = "Delivered","Yes","No")</f>
        <v>Yes</v>
      </c>
      <c r="K4906" t="str">
        <f>TEXT(shipments[[#This Row],[Shipdate]],"MMMM")</f>
        <v>January</v>
      </c>
      <c r="L4906">
        <f>YEAR(shipments[[#This Row],[Shipdate]])</f>
        <v>2023</v>
      </c>
    </row>
    <row r="4907" spans="1:12" x14ac:dyDescent="0.3">
      <c r="A4907" t="s">
        <v>4911</v>
      </c>
      <c r="B4907" t="s">
        <v>7956</v>
      </c>
      <c r="C4907" t="s">
        <v>7917</v>
      </c>
      <c r="D4907" t="s">
        <v>7935</v>
      </c>
      <c r="E4907" s="1">
        <v>45104</v>
      </c>
      <c r="F4907" s="6">
        <v>8523</v>
      </c>
      <c r="G4907">
        <v>316</v>
      </c>
      <c r="H4907" t="s">
        <v>3</v>
      </c>
      <c r="I4907">
        <f>IF(shipments[[#This Row],[Boxes]]&gt;0,shipments[[#This Row],[Amount]]/shipments[[#This Row],[Boxes]],"NA")</f>
        <v>26.971518987341771</v>
      </c>
      <c r="J4907" t="str">
        <f>IF(shipments[[#This Row],[Order_Status]] = "Delivered","Yes","No")</f>
        <v>Yes</v>
      </c>
      <c r="K4907" t="str">
        <f>TEXT(shipments[[#This Row],[Shipdate]],"MMMM")</f>
        <v>June</v>
      </c>
      <c r="L4907">
        <f>YEAR(shipments[[#This Row],[Shipdate]])</f>
        <v>2023</v>
      </c>
    </row>
    <row r="4908" spans="1:12" x14ac:dyDescent="0.3">
      <c r="A4908" t="s">
        <v>4912</v>
      </c>
      <c r="B4908" t="s">
        <v>7956</v>
      </c>
      <c r="C4908" t="s">
        <v>7917</v>
      </c>
      <c r="D4908" t="s">
        <v>7938</v>
      </c>
      <c r="E4908" s="1">
        <v>45216</v>
      </c>
      <c r="F4908" s="6">
        <v>711</v>
      </c>
      <c r="G4908">
        <v>30</v>
      </c>
      <c r="H4908" t="s">
        <v>3</v>
      </c>
      <c r="I4908">
        <f>IF(shipments[[#This Row],[Boxes]]&gt;0,shipments[[#This Row],[Amount]]/shipments[[#This Row],[Boxes]],"NA")</f>
        <v>23.7</v>
      </c>
      <c r="J4908" t="str">
        <f>IF(shipments[[#This Row],[Order_Status]] = "Delivered","Yes","No")</f>
        <v>Yes</v>
      </c>
      <c r="K4908" t="str">
        <f>TEXT(shipments[[#This Row],[Shipdate]],"MMMM")</f>
        <v>October</v>
      </c>
      <c r="L4908">
        <f>YEAR(shipments[[#This Row],[Shipdate]])</f>
        <v>2023</v>
      </c>
    </row>
    <row r="4909" spans="1:12" x14ac:dyDescent="0.3">
      <c r="A4909" t="s">
        <v>4913</v>
      </c>
      <c r="B4909" t="s">
        <v>7956</v>
      </c>
      <c r="C4909" t="s">
        <v>7917</v>
      </c>
      <c r="D4909" t="s">
        <v>7934</v>
      </c>
      <c r="E4909" s="1">
        <v>44953</v>
      </c>
      <c r="F4909" s="6">
        <v>2297.25</v>
      </c>
      <c r="G4909">
        <v>96</v>
      </c>
      <c r="H4909" t="s">
        <v>3</v>
      </c>
      <c r="I4909">
        <f>IF(shipments[[#This Row],[Boxes]]&gt;0,shipments[[#This Row],[Amount]]/shipments[[#This Row],[Boxes]],"NA")</f>
        <v>23.9296875</v>
      </c>
      <c r="J4909" t="str">
        <f>IF(shipments[[#This Row],[Order_Status]] = "Delivered","Yes","No")</f>
        <v>Yes</v>
      </c>
      <c r="K4909" t="str">
        <f>TEXT(shipments[[#This Row],[Shipdate]],"MMMM")</f>
        <v>January</v>
      </c>
      <c r="L4909">
        <f>YEAR(shipments[[#This Row],[Shipdate]])</f>
        <v>2023</v>
      </c>
    </row>
    <row r="4910" spans="1:12" x14ac:dyDescent="0.3">
      <c r="A4910" t="s">
        <v>4914</v>
      </c>
      <c r="B4910" t="s">
        <v>7956</v>
      </c>
      <c r="C4910" t="s">
        <v>7917</v>
      </c>
      <c r="D4910" t="s">
        <v>7937</v>
      </c>
      <c r="E4910" s="1">
        <v>45287</v>
      </c>
      <c r="F4910" s="6">
        <v>8511.75</v>
      </c>
      <c r="G4910">
        <v>328</v>
      </c>
      <c r="H4910" t="s">
        <v>3</v>
      </c>
      <c r="I4910">
        <f>IF(shipments[[#This Row],[Boxes]]&gt;0,shipments[[#This Row],[Amount]]/shipments[[#This Row],[Boxes]],"NA")</f>
        <v>25.95045731707317</v>
      </c>
      <c r="J4910" t="str">
        <f>IF(shipments[[#This Row],[Order_Status]] = "Delivered","Yes","No")</f>
        <v>Yes</v>
      </c>
      <c r="K4910" t="str">
        <f>TEXT(shipments[[#This Row],[Shipdate]],"MMMM")</f>
        <v>December</v>
      </c>
      <c r="L4910">
        <f>YEAR(shipments[[#This Row],[Shipdate]])</f>
        <v>2023</v>
      </c>
    </row>
    <row r="4911" spans="1:12" x14ac:dyDescent="0.3">
      <c r="A4911" t="s">
        <v>4915</v>
      </c>
      <c r="B4911" t="s">
        <v>7956</v>
      </c>
      <c r="C4911" t="s">
        <v>7917</v>
      </c>
      <c r="D4911" t="s">
        <v>7939</v>
      </c>
      <c r="E4911" s="1">
        <v>45343</v>
      </c>
      <c r="F4911" s="6">
        <v>2925</v>
      </c>
      <c r="G4911">
        <v>122</v>
      </c>
      <c r="H4911" t="s">
        <v>3</v>
      </c>
      <c r="I4911">
        <f>IF(shipments[[#This Row],[Boxes]]&gt;0,shipments[[#This Row],[Amount]]/shipments[[#This Row],[Boxes]],"NA")</f>
        <v>23.975409836065573</v>
      </c>
      <c r="J4911" t="str">
        <f>IF(shipments[[#This Row],[Order_Status]] = "Delivered","Yes","No")</f>
        <v>Yes</v>
      </c>
      <c r="K4911" t="str">
        <f>TEXT(shipments[[#This Row],[Shipdate]],"MMMM")</f>
        <v>February</v>
      </c>
      <c r="L4911">
        <f>YEAR(shipments[[#This Row],[Shipdate]])</f>
        <v>2024</v>
      </c>
    </row>
    <row r="4912" spans="1:12" x14ac:dyDescent="0.3">
      <c r="A4912" s="21" t="s">
        <v>4916</v>
      </c>
      <c r="B4912" s="21" t="s">
        <v>7956</v>
      </c>
      <c r="C4912" s="21" t="s">
        <v>7918</v>
      </c>
      <c r="D4912" s="21" t="s">
        <v>7934</v>
      </c>
      <c r="E4912" s="22">
        <v>45196</v>
      </c>
      <c r="F4912" s="23">
        <v>2952</v>
      </c>
      <c r="G4912" s="21">
        <v>123</v>
      </c>
      <c r="H4912" s="21" t="s">
        <v>25</v>
      </c>
      <c r="I4912" s="21">
        <f>IF(shipments[[#This Row],[Boxes]]&gt;0,shipments[[#This Row],[Amount]]/shipments[[#This Row],[Boxes]],"NA")</f>
        <v>24</v>
      </c>
      <c r="J4912" s="21" t="str">
        <f>IF(shipments[[#This Row],[Order_Status]] = "Delivered","Yes","No")</f>
        <v>No</v>
      </c>
      <c r="K4912" s="21" t="str">
        <f>TEXT(shipments[[#This Row],[Shipdate]],"MMMM")</f>
        <v>September</v>
      </c>
      <c r="L4912" s="21">
        <f>YEAR(shipments[[#This Row],[Shipdate]])</f>
        <v>2023</v>
      </c>
    </row>
    <row r="4913" spans="1:12" x14ac:dyDescent="0.3">
      <c r="A4913" s="21" t="s">
        <v>4917</v>
      </c>
      <c r="B4913" s="21" t="s">
        <v>7956</v>
      </c>
      <c r="C4913" s="21" t="s">
        <v>7918</v>
      </c>
      <c r="D4913" s="21" t="s">
        <v>7935</v>
      </c>
      <c r="E4913" s="22">
        <v>45219</v>
      </c>
      <c r="F4913" s="23">
        <v>4718.25</v>
      </c>
      <c r="G4913" s="21">
        <v>197</v>
      </c>
      <c r="H4913" s="21" t="s">
        <v>25</v>
      </c>
      <c r="I4913" s="21">
        <f>IF(shipments[[#This Row],[Boxes]]&gt;0,shipments[[#This Row],[Amount]]/shipments[[#This Row],[Boxes]],"NA")</f>
        <v>23.950507614213198</v>
      </c>
      <c r="J4913" s="21" t="str">
        <f>IF(shipments[[#This Row],[Order_Status]] = "Delivered","Yes","No")</f>
        <v>No</v>
      </c>
      <c r="K4913" s="21" t="str">
        <f>TEXT(shipments[[#This Row],[Shipdate]],"MMMM")</f>
        <v>October</v>
      </c>
      <c r="L4913" s="21">
        <f>YEAR(shipments[[#This Row],[Shipdate]])</f>
        <v>2023</v>
      </c>
    </row>
    <row r="4914" spans="1:12" x14ac:dyDescent="0.3">
      <c r="A4914" t="s">
        <v>4918</v>
      </c>
      <c r="B4914" t="s">
        <v>7956</v>
      </c>
      <c r="C4914" t="s">
        <v>7918</v>
      </c>
      <c r="D4914" t="s">
        <v>7934</v>
      </c>
      <c r="E4914" s="1">
        <v>45295</v>
      </c>
      <c r="F4914" s="6">
        <v>5375.25</v>
      </c>
      <c r="G4914">
        <v>224</v>
      </c>
      <c r="H4914" t="s">
        <v>3</v>
      </c>
      <c r="I4914">
        <f>IF(shipments[[#This Row],[Boxes]]&gt;0,shipments[[#This Row],[Amount]]/shipments[[#This Row],[Boxes]],"NA")</f>
        <v>23.996651785714285</v>
      </c>
      <c r="J4914" t="str">
        <f>IF(shipments[[#This Row],[Order_Status]] = "Delivered","Yes","No")</f>
        <v>Yes</v>
      </c>
      <c r="K4914" t="str">
        <f>TEXT(shipments[[#This Row],[Shipdate]],"MMMM")</f>
        <v>January</v>
      </c>
      <c r="L4914">
        <f>YEAR(shipments[[#This Row],[Shipdate]])</f>
        <v>2024</v>
      </c>
    </row>
    <row r="4915" spans="1:12" x14ac:dyDescent="0.3">
      <c r="A4915" t="s">
        <v>4919</v>
      </c>
      <c r="B4915" t="s">
        <v>7956</v>
      </c>
      <c r="C4915" t="s">
        <v>7918</v>
      </c>
      <c r="D4915" t="s">
        <v>7939</v>
      </c>
      <c r="E4915" s="1">
        <v>44974</v>
      </c>
      <c r="F4915" s="6">
        <v>5604.75</v>
      </c>
      <c r="G4915">
        <v>201</v>
      </c>
      <c r="H4915" t="s">
        <v>3</v>
      </c>
      <c r="I4915">
        <f>IF(shipments[[#This Row],[Boxes]]&gt;0,shipments[[#This Row],[Amount]]/shipments[[#This Row],[Boxes]],"NA")</f>
        <v>27.884328358208954</v>
      </c>
      <c r="J4915" t="str">
        <f>IF(shipments[[#This Row],[Order_Status]] = "Delivered","Yes","No")</f>
        <v>Yes</v>
      </c>
      <c r="K4915" t="str">
        <f>TEXT(shipments[[#This Row],[Shipdate]],"MMMM")</f>
        <v>February</v>
      </c>
      <c r="L4915">
        <f>YEAR(shipments[[#This Row],[Shipdate]])</f>
        <v>2023</v>
      </c>
    </row>
    <row r="4916" spans="1:12" x14ac:dyDescent="0.3">
      <c r="A4916" t="s">
        <v>4920</v>
      </c>
      <c r="B4916" t="s">
        <v>7956</v>
      </c>
      <c r="C4916" t="s">
        <v>7918</v>
      </c>
      <c r="D4916" t="s">
        <v>7939</v>
      </c>
      <c r="E4916" s="1">
        <v>45440</v>
      </c>
      <c r="F4916" s="6">
        <v>6284.25</v>
      </c>
      <c r="G4916">
        <v>262</v>
      </c>
      <c r="H4916" t="s">
        <v>3</v>
      </c>
      <c r="I4916">
        <f>IF(shipments[[#This Row],[Boxes]]&gt;0,shipments[[#This Row],[Amount]]/shipments[[#This Row],[Boxes]],"NA")</f>
        <v>23.985687022900763</v>
      </c>
      <c r="J4916" t="str">
        <f>IF(shipments[[#This Row],[Order_Status]] = "Delivered","Yes","No")</f>
        <v>Yes</v>
      </c>
      <c r="K4916" t="str">
        <f>TEXT(shipments[[#This Row],[Shipdate]],"MMMM")</f>
        <v>May</v>
      </c>
      <c r="L4916">
        <f>YEAR(shipments[[#This Row],[Shipdate]])</f>
        <v>2024</v>
      </c>
    </row>
    <row r="4917" spans="1:12" x14ac:dyDescent="0.3">
      <c r="A4917" s="21" t="s">
        <v>4921</v>
      </c>
      <c r="B4917" s="21" t="s">
        <v>7956</v>
      </c>
      <c r="C4917" s="21" t="s">
        <v>7919</v>
      </c>
      <c r="D4917" s="21" t="s">
        <v>7939</v>
      </c>
      <c r="E4917" s="22">
        <v>45467</v>
      </c>
      <c r="F4917" s="23">
        <v>7263</v>
      </c>
      <c r="G4917" s="21">
        <v>404</v>
      </c>
      <c r="H4917" s="21" t="s">
        <v>25</v>
      </c>
      <c r="I4917" s="21">
        <f>IF(shipments[[#This Row],[Boxes]]&gt;0,shipments[[#This Row],[Amount]]/shipments[[#This Row],[Boxes]],"NA")</f>
        <v>17.977722772277229</v>
      </c>
      <c r="J4917" s="21" t="str">
        <f>IF(shipments[[#This Row],[Order_Status]] = "Delivered","Yes","No")</f>
        <v>No</v>
      </c>
      <c r="K4917" s="21" t="str">
        <f>TEXT(shipments[[#This Row],[Shipdate]],"MMMM")</f>
        <v>June</v>
      </c>
      <c r="L4917" s="21">
        <f>YEAR(shipments[[#This Row],[Shipdate]])</f>
        <v>2024</v>
      </c>
    </row>
    <row r="4918" spans="1:12" x14ac:dyDescent="0.3">
      <c r="A4918" s="21" t="s">
        <v>4922</v>
      </c>
      <c r="B4918" s="21" t="s">
        <v>7956</v>
      </c>
      <c r="C4918" s="21" t="s">
        <v>7919</v>
      </c>
      <c r="D4918" s="21" t="s">
        <v>7934</v>
      </c>
      <c r="E4918" s="22">
        <v>45463</v>
      </c>
      <c r="F4918" s="23">
        <v>8399.25</v>
      </c>
      <c r="G4918" s="21">
        <v>382</v>
      </c>
      <c r="H4918" s="21" t="s">
        <v>25</v>
      </c>
      <c r="I4918" s="21">
        <f>IF(shipments[[#This Row],[Boxes]]&gt;0,shipments[[#This Row],[Amount]]/shipments[[#This Row],[Boxes]],"NA")</f>
        <v>21.987565445026178</v>
      </c>
      <c r="J4918" s="21" t="str">
        <f>IF(shipments[[#This Row],[Order_Status]] = "Delivered","Yes","No")</f>
        <v>No</v>
      </c>
      <c r="K4918" s="21" t="str">
        <f>TEXT(shipments[[#This Row],[Shipdate]],"MMMM")</f>
        <v>June</v>
      </c>
      <c r="L4918" s="21">
        <f>YEAR(shipments[[#This Row],[Shipdate]])</f>
        <v>2024</v>
      </c>
    </row>
    <row r="4919" spans="1:12" x14ac:dyDescent="0.3">
      <c r="A4919" t="s">
        <v>4923</v>
      </c>
      <c r="B4919" t="s">
        <v>7956</v>
      </c>
      <c r="C4919" t="s">
        <v>7919</v>
      </c>
      <c r="D4919" t="s">
        <v>7934</v>
      </c>
      <c r="E4919" s="1">
        <v>45449</v>
      </c>
      <c r="F4919" s="6">
        <v>7668</v>
      </c>
      <c r="G4919">
        <v>366</v>
      </c>
      <c r="H4919" t="s">
        <v>3</v>
      </c>
      <c r="I4919">
        <f>IF(shipments[[#This Row],[Boxes]]&gt;0,shipments[[#This Row],[Amount]]/shipments[[#This Row],[Boxes]],"NA")</f>
        <v>20.950819672131146</v>
      </c>
      <c r="J4919" t="str">
        <f>IF(shipments[[#This Row],[Order_Status]] = "Delivered","Yes","No")</f>
        <v>Yes</v>
      </c>
      <c r="K4919" t="str">
        <f>TEXT(shipments[[#This Row],[Shipdate]],"MMMM")</f>
        <v>June</v>
      </c>
      <c r="L4919">
        <f>YEAR(shipments[[#This Row],[Shipdate]])</f>
        <v>2024</v>
      </c>
    </row>
    <row r="4920" spans="1:12" x14ac:dyDescent="0.3">
      <c r="A4920" s="21" t="s">
        <v>4924</v>
      </c>
      <c r="B4920" s="21" t="s">
        <v>7956</v>
      </c>
      <c r="C4920" s="21" t="s">
        <v>7920</v>
      </c>
      <c r="D4920" s="21" t="s">
        <v>7938</v>
      </c>
      <c r="E4920" s="22">
        <v>45499</v>
      </c>
      <c r="F4920" s="23">
        <v>8572.5</v>
      </c>
      <c r="G4920" s="21">
        <v>373</v>
      </c>
      <c r="H4920" s="21" t="s">
        <v>9</v>
      </c>
      <c r="I4920" s="21">
        <f>IF(shipments[[#This Row],[Boxes]]&gt;0,shipments[[#This Row],[Amount]]/shipments[[#This Row],[Boxes]],"NA")</f>
        <v>22.982573726541556</v>
      </c>
      <c r="J4920" s="21" t="str">
        <f>IF(shipments[[#This Row],[Order_Status]] = "Delivered","Yes","No")</f>
        <v>No</v>
      </c>
      <c r="K4920" s="21" t="str">
        <f>TEXT(shipments[[#This Row],[Shipdate]],"MMMM")</f>
        <v>July</v>
      </c>
      <c r="L4920" s="21">
        <f>YEAR(shipments[[#This Row],[Shipdate]])</f>
        <v>2024</v>
      </c>
    </row>
    <row r="4921" spans="1:12" x14ac:dyDescent="0.3">
      <c r="A4921" t="s">
        <v>4925</v>
      </c>
      <c r="B4921" t="s">
        <v>7956</v>
      </c>
      <c r="C4921" t="s">
        <v>7921</v>
      </c>
      <c r="D4921" t="s">
        <v>7934</v>
      </c>
      <c r="E4921" s="1">
        <v>44965</v>
      </c>
      <c r="F4921" s="6">
        <v>5402.25</v>
      </c>
      <c r="G4921">
        <v>338</v>
      </c>
      <c r="H4921" t="s">
        <v>3</v>
      </c>
      <c r="I4921">
        <f>IF(shipments[[#This Row],[Boxes]]&gt;0,shipments[[#This Row],[Amount]]/shipments[[#This Row],[Boxes]],"NA")</f>
        <v>15.982988165680473</v>
      </c>
      <c r="J4921" t="str">
        <f>IF(shipments[[#This Row],[Order_Status]] = "Delivered","Yes","No")</f>
        <v>Yes</v>
      </c>
      <c r="K4921" t="str">
        <f>TEXT(shipments[[#This Row],[Shipdate]],"MMMM")</f>
        <v>February</v>
      </c>
      <c r="L4921">
        <f>YEAR(shipments[[#This Row],[Shipdate]])</f>
        <v>2023</v>
      </c>
    </row>
    <row r="4922" spans="1:12" x14ac:dyDescent="0.3">
      <c r="A4922" s="21" t="s">
        <v>4926</v>
      </c>
      <c r="B4922" s="21" t="s">
        <v>7956</v>
      </c>
      <c r="C4922" s="21" t="s">
        <v>7921</v>
      </c>
      <c r="D4922" s="21" t="s">
        <v>7937</v>
      </c>
      <c r="E4922" s="22">
        <v>45474</v>
      </c>
      <c r="F4922" s="23">
        <v>1066.5</v>
      </c>
      <c r="G4922" s="21">
        <v>89</v>
      </c>
      <c r="H4922" s="21" t="s">
        <v>9</v>
      </c>
      <c r="I4922" s="21">
        <f>IF(shipments[[#This Row],[Boxes]]&gt;0,shipments[[#This Row],[Amount]]/shipments[[#This Row],[Boxes]],"NA")</f>
        <v>11.98314606741573</v>
      </c>
      <c r="J4922" s="21" t="str">
        <f>IF(shipments[[#This Row],[Order_Status]] = "Delivered","Yes","No")</f>
        <v>No</v>
      </c>
      <c r="K4922" s="21" t="str">
        <f>TEXT(shipments[[#This Row],[Shipdate]],"MMMM")</f>
        <v>July</v>
      </c>
      <c r="L4922" s="21">
        <f>YEAR(shipments[[#This Row],[Shipdate]])</f>
        <v>2024</v>
      </c>
    </row>
    <row r="4923" spans="1:12" x14ac:dyDescent="0.3">
      <c r="A4923" t="s">
        <v>4927</v>
      </c>
      <c r="B4923" t="s">
        <v>7956</v>
      </c>
      <c r="C4923" t="s">
        <v>7921</v>
      </c>
      <c r="D4923" t="s">
        <v>7934</v>
      </c>
      <c r="E4923" s="1">
        <v>45467</v>
      </c>
      <c r="F4923" s="6">
        <v>6711.75</v>
      </c>
      <c r="G4923">
        <v>517</v>
      </c>
      <c r="H4923" t="s">
        <v>3</v>
      </c>
      <c r="I4923">
        <f>IF(shipments[[#This Row],[Boxes]]&gt;0,shipments[[#This Row],[Amount]]/shipments[[#This Row],[Boxes]],"NA")</f>
        <v>12.982108317214701</v>
      </c>
      <c r="J4923" t="str">
        <f>IF(shipments[[#This Row],[Order_Status]] = "Delivered","Yes","No")</f>
        <v>Yes</v>
      </c>
      <c r="K4923" t="str">
        <f>TEXT(shipments[[#This Row],[Shipdate]],"MMMM")</f>
        <v>June</v>
      </c>
      <c r="L4923">
        <f>YEAR(shipments[[#This Row],[Shipdate]])</f>
        <v>2024</v>
      </c>
    </row>
    <row r="4924" spans="1:12" x14ac:dyDescent="0.3">
      <c r="A4924" t="s">
        <v>4928</v>
      </c>
      <c r="B4924" t="s">
        <v>7956</v>
      </c>
      <c r="C4924" t="s">
        <v>7921</v>
      </c>
      <c r="D4924" t="s">
        <v>7938</v>
      </c>
      <c r="E4924" s="1">
        <v>45237</v>
      </c>
      <c r="F4924" s="6">
        <v>6032.25</v>
      </c>
      <c r="G4924">
        <v>403</v>
      </c>
      <c r="H4924" t="s">
        <v>3</v>
      </c>
      <c r="I4924">
        <f>IF(shipments[[#This Row],[Boxes]]&gt;0,shipments[[#This Row],[Amount]]/shipments[[#This Row],[Boxes]],"NA")</f>
        <v>14.968362282878411</v>
      </c>
      <c r="J4924" t="str">
        <f>IF(shipments[[#This Row],[Order_Status]] = "Delivered","Yes","No")</f>
        <v>Yes</v>
      </c>
      <c r="K4924" t="str">
        <f>TEXT(shipments[[#This Row],[Shipdate]],"MMMM")</f>
        <v>November</v>
      </c>
      <c r="L4924">
        <f>YEAR(shipments[[#This Row],[Shipdate]])</f>
        <v>2023</v>
      </c>
    </row>
    <row r="4925" spans="1:12" x14ac:dyDescent="0.3">
      <c r="A4925" s="21" t="s">
        <v>4929</v>
      </c>
      <c r="B4925" s="21" t="s">
        <v>7956</v>
      </c>
      <c r="C4925" s="21" t="s">
        <v>7921</v>
      </c>
      <c r="D4925" s="21" t="s">
        <v>7936</v>
      </c>
      <c r="E4925" s="22">
        <v>45509</v>
      </c>
      <c r="F4925" s="23">
        <v>330.75</v>
      </c>
      <c r="G4925" s="21">
        <v>21</v>
      </c>
      <c r="H4925" s="21" t="s">
        <v>9</v>
      </c>
      <c r="I4925" s="21">
        <f>IF(shipments[[#This Row],[Boxes]]&gt;0,shipments[[#This Row],[Amount]]/shipments[[#This Row],[Boxes]],"NA")</f>
        <v>15.75</v>
      </c>
      <c r="J4925" s="21" t="str">
        <f>IF(shipments[[#This Row],[Order_Status]] = "Delivered","Yes","No")</f>
        <v>No</v>
      </c>
      <c r="K4925" s="21" t="str">
        <f>TEXT(shipments[[#This Row],[Shipdate]],"MMMM")</f>
        <v>August</v>
      </c>
      <c r="L4925" s="21">
        <f>YEAR(shipments[[#This Row],[Shipdate]])</f>
        <v>2024</v>
      </c>
    </row>
    <row r="4926" spans="1:12" x14ac:dyDescent="0.3">
      <c r="A4926" t="s">
        <v>4930</v>
      </c>
      <c r="B4926" t="s">
        <v>7956</v>
      </c>
      <c r="C4926" t="s">
        <v>7921</v>
      </c>
      <c r="D4926" t="s">
        <v>7939</v>
      </c>
      <c r="E4926" s="1">
        <v>45231</v>
      </c>
      <c r="F4926" s="6">
        <v>6585.75</v>
      </c>
      <c r="G4926">
        <v>471</v>
      </c>
      <c r="H4926" t="s">
        <v>3</v>
      </c>
      <c r="I4926">
        <f>IF(shipments[[#This Row],[Boxes]]&gt;0,shipments[[#This Row],[Amount]]/shipments[[#This Row],[Boxes]],"NA")</f>
        <v>13.982484076433121</v>
      </c>
      <c r="J4926" t="str">
        <f>IF(shipments[[#This Row],[Order_Status]] = "Delivered","Yes","No")</f>
        <v>Yes</v>
      </c>
      <c r="K4926" t="str">
        <f>TEXT(shipments[[#This Row],[Shipdate]],"MMMM")</f>
        <v>November</v>
      </c>
      <c r="L4926">
        <f>YEAR(shipments[[#This Row],[Shipdate]])</f>
        <v>2023</v>
      </c>
    </row>
    <row r="4927" spans="1:12" x14ac:dyDescent="0.3">
      <c r="A4927" t="s">
        <v>4931</v>
      </c>
      <c r="B4927" t="s">
        <v>7956</v>
      </c>
      <c r="C4927" t="s">
        <v>7922</v>
      </c>
      <c r="D4927" t="s">
        <v>7935</v>
      </c>
      <c r="E4927" s="1">
        <v>45188</v>
      </c>
      <c r="F4927" s="6">
        <v>10253.25</v>
      </c>
      <c r="G4927">
        <v>540</v>
      </c>
      <c r="H4927" t="s">
        <v>3</v>
      </c>
      <c r="I4927">
        <f>IF(shipments[[#This Row],[Boxes]]&gt;0,shipments[[#This Row],[Amount]]/shipments[[#This Row],[Boxes]],"NA")</f>
        <v>18.987500000000001</v>
      </c>
      <c r="J4927" t="str">
        <f>IF(shipments[[#This Row],[Order_Status]] = "Delivered","Yes","No")</f>
        <v>Yes</v>
      </c>
      <c r="K4927" t="str">
        <f>TEXT(shipments[[#This Row],[Shipdate]],"MMMM")</f>
        <v>September</v>
      </c>
      <c r="L4927">
        <f>YEAR(shipments[[#This Row],[Shipdate]])</f>
        <v>2023</v>
      </c>
    </row>
    <row r="4928" spans="1:12" x14ac:dyDescent="0.3">
      <c r="A4928" t="s">
        <v>4932</v>
      </c>
      <c r="B4928" t="s">
        <v>7956</v>
      </c>
      <c r="C4928" t="s">
        <v>7923</v>
      </c>
      <c r="D4928" t="s">
        <v>7935</v>
      </c>
      <c r="E4928" s="1">
        <v>45412</v>
      </c>
      <c r="F4928" s="6">
        <v>16731</v>
      </c>
      <c r="G4928">
        <v>1116</v>
      </c>
      <c r="H4928" t="s">
        <v>3</v>
      </c>
      <c r="I4928">
        <f>IF(shipments[[#This Row],[Boxes]]&gt;0,shipments[[#This Row],[Amount]]/shipments[[#This Row],[Boxes]],"NA")</f>
        <v>14.991935483870968</v>
      </c>
      <c r="J4928" t="str">
        <f>IF(shipments[[#This Row],[Order_Status]] = "Delivered","Yes","No")</f>
        <v>Yes</v>
      </c>
      <c r="K4928" t="str">
        <f>TEXT(shipments[[#This Row],[Shipdate]],"MMMM")</f>
        <v>April</v>
      </c>
      <c r="L4928">
        <f>YEAR(shipments[[#This Row],[Shipdate]])</f>
        <v>2024</v>
      </c>
    </row>
    <row r="4929" spans="1:12" x14ac:dyDescent="0.3">
      <c r="A4929" s="21" t="s">
        <v>4933</v>
      </c>
      <c r="B4929" s="21" t="s">
        <v>7956</v>
      </c>
      <c r="C4929" s="21" t="s">
        <v>7923</v>
      </c>
      <c r="D4929" s="21" t="s">
        <v>7938</v>
      </c>
      <c r="E4929" s="22">
        <v>45513</v>
      </c>
      <c r="F4929" s="23">
        <v>3883.5</v>
      </c>
      <c r="G4929" s="21">
        <v>299</v>
      </c>
      <c r="H4929" s="21" t="s">
        <v>9</v>
      </c>
      <c r="I4929" s="21">
        <f>IF(shipments[[#This Row],[Boxes]]&gt;0,shipments[[#This Row],[Amount]]/shipments[[#This Row],[Boxes]],"NA")</f>
        <v>12.988294314381271</v>
      </c>
      <c r="J4929" s="21" t="str">
        <f>IF(shipments[[#This Row],[Order_Status]] = "Delivered","Yes","No")</f>
        <v>No</v>
      </c>
      <c r="K4929" s="21" t="str">
        <f>TEXT(shipments[[#This Row],[Shipdate]],"MMMM")</f>
        <v>August</v>
      </c>
      <c r="L4929" s="21">
        <f>YEAR(shipments[[#This Row],[Shipdate]])</f>
        <v>2024</v>
      </c>
    </row>
    <row r="4930" spans="1:12" x14ac:dyDescent="0.3">
      <c r="A4930" t="s">
        <v>4934</v>
      </c>
      <c r="B4930" t="s">
        <v>7956</v>
      </c>
      <c r="C4930" t="s">
        <v>7923</v>
      </c>
      <c r="D4930" t="s">
        <v>7934</v>
      </c>
      <c r="E4930" s="1">
        <v>45210</v>
      </c>
      <c r="F4930" s="6">
        <v>11112.75</v>
      </c>
      <c r="G4930">
        <v>695</v>
      </c>
      <c r="H4930" t="s">
        <v>3</v>
      </c>
      <c r="I4930">
        <f>IF(shipments[[#This Row],[Boxes]]&gt;0,shipments[[#This Row],[Amount]]/shipments[[#This Row],[Boxes]],"NA")</f>
        <v>15.989568345323741</v>
      </c>
      <c r="J4930" t="str">
        <f>IF(shipments[[#This Row],[Order_Status]] = "Delivered","Yes","No")</f>
        <v>Yes</v>
      </c>
      <c r="K4930" t="str">
        <f>TEXT(shipments[[#This Row],[Shipdate]],"MMMM")</f>
        <v>October</v>
      </c>
      <c r="L4930">
        <f>YEAR(shipments[[#This Row],[Shipdate]])</f>
        <v>2023</v>
      </c>
    </row>
    <row r="4931" spans="1:12" x14ac:dyDescent="0.3">
      <c r="A4931" t="s">
        <v>4935</v>
      </c>
      <c r="B4931" t="s">
        <v>7956</v>
      </c>
      <c r="C4931" t="s">
        <v>7924</v>
      </c>
      <c r="D4931" t="s">
        <v>7939</v>
      </c>
      <c r="E4931" s="1">
        <v>45407</v>
      </c>
      <c r="F4931" s="6">
        <v>9078.75</v>
      </c>
      <c r="G4931">
        <v>908</v>
      </c>
      <c r="H4931" t="s">
        <v>3</v>
      </c>
      <c r="I4931">
        <f>IF(shipments[[#This Row],[Boxes]]&gt;0,shipments[[#This Row],[Amount]]/shipments[[#This Row],[Boxes]],"NA")</f>
        <v>9.9986233480176203</v>
      </c>
      <c r="J4931" t="str">
        <f>IF(shipments[[#This Row],[Order_Status]] = "Delivered","Yes","No")</f>
        <v>Yes</v>
      </c>
      <c r="K4931" t="str">
        <f>TEXT(shipments[[#This Row],[Shipdate]],"MMMM")</f>
        <v>April</v>
      </c>
      <c r="L4931">
        <f>YEAR(shipments[[#This Row],[Shipdate]])</f>
        <v>2024</v>
      </c>
    </row>
    <row r="4932" spans="1:12" x14ac:dyDescent="0.3">
      <c r="A4932" t="s">
        <v>4936</v>
      </c>
      <c r="B4932" t="s">
        <v>7956</v>
      </c>
      <c r="C4932" t="s">
        <v>7924</v>
      </c>
      <c r="D4932" t="s">
        <v>7935</v>
      </c>
      <c r="E4932" s="1">
        <v>45152</v>
      </c>
      <c r="F4932" s="6">
        <v>4522.5</v>
      </c>
      <c r="G4932">
        <v>754</v>
      </c>
      <c r="H4932" t="s">
        <v>3</v>
      </c>
      <c r="I4932">
        <f>IF(shipments[[#This Row],[Boxes]]&gt;0,shipments[[#This Row],[Amount]]/shipments[[#This Row],[Boxes]],"NA")</f>
        <v>5.998010610079576</v>
      </c>
      <c r="J4932" t="str">
        <f>IF(shipments[[#This Row],[Order_Status]] = "Delivered","Yes","No")</f>
        <v>Yes</v>
      </c>
      <c r="K4932" t="str">
        <f>TEXT(shipments[[#This Row],[Shipdate]],"MMMM")</f>
        <v>August</v>
      </c>
      <c r="L4932">
        <f>YEAR(shipments[[#This Row],[Shipdate]])</f>
        <v>2023</v>
      </c>
    </row>
    <row r="4933" spans="1:12" x14ac:dyDescent="0.3">
      <c r="A4933" s="21" t="s">
        <v>4937</v>
      </c>
      <c r="B4933" s="21" t="s">
        <v>7956</v>
      </c>
      <c r="C4933" s="21" t="s">
        <v>7924</v>
      </c>
      <c r="D4933" s="21" t="s">
        <v>7939</v>
      </c>
      <c r="E4933" s="22">
        <v>45565</v>
      </c>
      <c r="F4933" s="23">
        <v>2.25</v>
      </c>
      <c r="G4933" s="21">
        <v>1</v>
      </c>
      <c r="H4933" s="21" t="s">
        <v>16</v>
      </c>
      <c r="I4933" s="21">
        <f>IF(shipments[[#This Row],[Boxes]]&gt;0,shipments[[#This Row],[Amount]]/shipments[[#This Row],[Boxes]],"NA")</f>
        <v>2.25</v>
      </c>
      <c r="J4933" s="21" t="str">
        <f>IF(shipments[[#This Row],[Order_Status]] = "Delivered","Yes","No")</f>
        <v>No</v>
      </c>
      <c r="K4933" s="21" t="str">
        <f>TEXT(shipments[[#This Row],[Shipdate]],"MMMM")</f>
        <v>September</v>
      </c>
      <c r="L4933" s="21">
        <f>YEAR(shipments[[#This Row],[Shipdate]])</f>
        <v>2024</v>
      </c>
    </row>
    <row r="4934" spans="1:12" x14ac:dyDescent="0.3">
      <c r="A4934" t="s">
        <v>4938</v>
      </c>
      <c r="B4934" t="s">
        <v>7956</v>
      </c>
      <c r="C4934" t="s">
        <v>7925</v>
      </c>
      <c r="D4934" t="s">
        <v>7935</v>
      </c>
      <c r="E4934" s="1">
        <v>45014</v>
      </c>
      <c r="F4934" s="6">
        <v>5001.75</v>
      </c>
      <c r="G4934">
        <v>313</v>
      </c>
      <c r="H4934" t="s">
        <v>3</v>
      </c>
      <c r="I4934">
        <f>IF(shipments[[#This Row],[Boxes]]&gt;0,shipments[[#This Row],[Amount]]/shipments[[#This Row],[Boxes]],"NA")</f>
        <v>15.980031948881789</v>
      </c>
      <c r="J4934" t="str">
        <f>IF(shipments[[#This Row],[Order_Status]] = "Delivered","Yes","No")</f>
        <v>Yes</v>
      </c>
      <c r="K4934" t="str">
        <f>TEXT(shipments[[#This Row],[Shipdate]],"MMMM")</f>
        <v>March</v>
      </c>
      <c r="L4934">
        <f>YEAR(shipments[[#This Row],[Shipdate]])</f>
        <v>2023</v>
      </c>
    </row>
    <row r="4935" spans="1:12" x14ac:dyDescent="0.3">
      <c r="A4935" t="s">
        <v>4939</v>
      </c>
      <c r="B4935" t="s">
        <v>7956</v>
      </c>
      <c r="C4935" t="s">
        <v>7925</v>
      </c>
      <c r="D4935" t="s">
        <v>7934</v>
      </c>
      <c r="E4935" s="1">
        <v>45079</v>
      </c>
      <c r="F4935" s="6">
        <v>5661</v>
      </c>
      <c r="G4935">
        <v>315</v>
      </c>
      <c r="H4935" t="s">
        <v>3</v>
      </c>
      <c r="I4935">
        <f>IF(shipments[[#This Row],[Boxes]]&gt;0,shipments[[#This Row],[Amount]]/shipments[[#This Row],[Boxes]],"NA")</f>
        <v>17.971428571428572</v>
      </c>
      <c r="J4935" t="str">
        <f>IF(shipments[[#This Row],[Order_Status]] = "Delivered","Yes","No")</f>
        <v>Yes</v>
      </c>
      <c r="K4935" t="str">
        <f>TEXT(shipments[[#This Row],[Shipdate]],"MMMM")</f>
        <v>June</v>
      </c>
      <c r="L4935">
        <f>YEAR(shipments[[#This Row],[Shipdate]])</f>
        <v>2023</v>
      </c>
    </row>
    <row r="4936" spans="1:12" x14ac:dyDescent="0.3">
      <c r="A4936" t="s">
        <v>4940</v>
      </c>
      <c r="B4936" t="s">
        <v>7956</v>
      </c>
      <c r="C4936" t="s">
        <v>7925</v>
      </c>
      <c r="D4936" t="s">
        <v>7936</v>
      </c>
      <c r="E4936" s="1">
        <v>45231</v>
      </c>
      <c r="F4936" s="6">
        <v>3820.5</v>
      </c>
      <c r="G4936">
        <v>225</v>
      </c>
      <c r="H4936" t="s">
        <v>3</v>
      </c>
      <c r="I4936">
        <f>IF(shipments[[#This Row],[Boxes]]&gt;0,shipments[[#This Row],[Amount]]/shipments[[#This Row],[Boxes]],"NA")</f>
        <v>16.98</v>
      </c>
      <c r="J4936" t="str">
        <f>IF(shipments[[#This Row],[Order_Status]] = "Delivered","Yes","No")</f>
        <v>Yes</v>
      </c>
      <c r="K4936" t="str">
        <f>TEXT(shipments[[#This Row],[Shipdate]],"MMMM")</f>
        <v>November</v>
      </c>
      <c r="L4936">
        <f>YEAR(shipments[[#This Row],[Shipdate]])</f>
        <v>2023</v>
      </c>
    </row>
    <row r="4937" spans="1:12" x14ac:dyDescent="0.3">
      <c r="A4937" s="21" t="s">
        <v>4941</v>
      </c>
      <c r="B4937" s="21" t="s">
        <v>7956</v>
      </c>
      <c r="C4937" s="21" t="s">
        <v>7926</v>
      </c>
      <c r="D4937" s="21" t="s">
        <v>7934</v>
      </c>
      <c r="E4937" s="22">
        <v>45551</v>
      </c>
      <c r="F4937" s="23">
        <v>7436.25</v>
      </c>
      <c r="G4937" s="21">
        <v>392</v>
      </c>
      <c r="H4937" s="21" t="s">
        <v>16</v>
      </c>
      <c r="I4937" s="21">
        <f>IF(shipments[[#This Row],[Boxes]]&gt;0,shipments[[#This Row],[Amount]]/shipments[[#This Row],[Boxes]],"NA")</f>
        <v>18.970025510204081</v>
      </c>
      <c r="J4937" s="21" t="str">
        <f>IF(shipments[[#This Row],[Order_Status]] = "Delivered","Yes","No")</f>
        <v>No</v>
      </c>
      <c r="K4937" s="21" t="str">
        <f>TEXT(shipments[[#This Row],[Shipdate]],"MMMM")</f>
        <v>September</v>
      </c>
      <c r="L4937" s="21">
        <f>YEAR(shipments[[#This Row],[Shipdate]])</f>
        <v>2024</v>
      </c>
    </row>
    <row r="4938" spans="1:12" x14ac:dyDescent="0.3">
      <c r="A4938" s="21" t="s">
        <v>4942</v>
      </c>
      <c r="B4938" s="21" t="s">
        <v>7956</v>
      </c>
      <c r="C4938" s="21" t="s">
        <v>7926</v>
      </c>
      <c r="D4938" s="21" t="s">
        <v>7939</v>
      </c>
      <c r="E4938" s="22">
        <v>45548</v>
      </c>
      <c r="F4938" s="23">
        <v>12024</v>
      </c>
      <c r="G4938" s="21">
        <v>668</v>
      </c>
      <c r="H4938" s="21" t="s">
        <v>16</v>
      </c>
      <c r="I4938" s="21">
        <f>IF(shipments[[#This Row],[Boxes]]&gt;0,shipments[[#This Row],[Amount]]/shipments[[#This Row],[Boxes]],"NA")</f>
        <v>18</v>
      </c>
      <c r="J4938" s="21" t="str">
        <f>IF(shipments[[#This Row],[Order_Status]] = "Delivered","Yes","No")</f>
        <v>No</v>
      </c>
      <c r="K4938" s="21" t="str">
        <f>TEXT(shipments[[#This Row],[Shipdate]],"MMMM")</f>
        <v>September</v>
      </c>
      <c r="L4938" s="21">
        <f>YEAR(shipments[[#This Row],[Shipdate]])</f>
        <v>2024</v>
      </c>
    </row>
    <row r="4939" spans="1:12" x14ac:dyDescent="0.3">
      <c r="A4939" s="21" t="s">
        <v>4943</v>
      </c>
      <c r="B4939" s="21" t="s">
        <v>7956</v>
      </c>
      <c r="C4939" s="21" t="s">
        <v>7926</v>
      </c>
      <c r="D4939" s="21" t="s">
        <v>7938</v>
      </c>
      <c r="E4939" s="22">
        <v>45548</v>
      </c>
      <c r="F4939" s="23">
        <v>2434.5</v>
      </c>
      <c r="G4939" s="21">
        <v>136</v>
      </c>
      <c r="H4939" s="21" t="s">
        <v>16</v>
      </c>
      <c r="I4939" s="21">
        <f>IF(shipments[[#This Row],[Boxes]]&gt;0,shipments[[#This Row],[Amount]]/shipments[[#This Row],[Boxes]],"NA")</f>
        <v>17.900735294117649</v>
      </c>
      <c r="J4939" s="21" t="str">
        <f>IF(shipments[[#This Row],[Order_Status]] = "Delivered","Yes","No")</f>
        <v>No</v>
      </c>
      <c r="K4939" s="21" t="str">
        <f>TEXT(shipments[[#This Row],[Shipdate]],"MMMM")</f>
        <v>September</v>
      </c>
      <c r="L4939" s="21">
        <f>YEAR(shipments[[#This Row],[Shipdate]])</f>
        <v>2024</v>
      </c>
    </row>
    <row r="4940" spans="1:12" x14ac:dyDescent="0.3">
      <c r="A4940" t="s">
        <v>4944</v>
      </c>
      <c r="B4940" t="s">
        <v>7956</v>
      </c>
      <c r="C4940" t="s">
        <v>7927</v>
      </c>
      <c r="D4940" t="s">
        <v>7934</v>
      </c>
      <c r="E4940" s="1">
        <v>45377</v>
      </c>
      <c r="F4940" s="6">
        <v>7038</v>
      </c>
      <c r="G4940">
        <v>470</v>
      </c>
      <c r="H4940" t="s">
        <v>3</v>
      </c>
      <c r="I4940">
        <f>IF(shipments[[#This Row],[Boxes]]&gt;0,shipments[[#This Row],[Amount]]/shipments[[#This Row],[Boxes]],"NA")</f>
        <v>14.974468085106382</v>
      </c>
      <c r="J4940" t="str">
        <f>IF(shipments[[#This Row],[Order_Status]] = "Delivered","Yes","No")</f>
        <v>Yes</v>
      </c>
      <c r="K4940" t="str">
        <f>TEXT(shipments[[#This Row],[Shipdate]],"MMMM")</f>
        <v>March</v>
      </c>
      <c r="L4940">
        <f>YEAR(shipments[[#This Row],[Shipdate]])</f>
        <v>2024</v>
      </c>
    </row>
    <row r="4941" spans="1:12" x14ac:dyDescent="0.3">
      <c r="A4941" t="s">
        <v>4945</v>
      </c>
      <c r="B4941" t="s">
        <v>7956</v>
      </c>
      <c r="C4941" t="s">
        <v>7927</v>
      </c>
      <c r="D4941" t="s">
        <v>7939</v>
      </c>
      <c r="E4941" s="1">
        <v>44986</v>
      </c>
      <c r="F4941" s="6">
        <v>8678.25</v>
      </c>
      <c r="G4941">
        <v>483</v>
      </c>
      <c r="H4941" t="s">
        <v>3</v>
      </c>
      <c r="I4941">
        <f>IF(shipments[[#This Row],[Boxes]]&gt;0,shipments[[#This Row],[Amount]]/shipments[[#This Row],[Boxes]],"NA")</f>
        <v>17.967391304347824</v>
      </c>
      <c r="J4941" t="str">
        <f>IF(shipments[[#This Row],[Order_Status]] = "Delivered","Yes","No")</f>
        <v>Yes</v>
      </c>
      <c r="K4941" t="str">
        <f>TEXT(shipments[[#This Row],[Shipdate]],"MMMM")</f>
        <v>March</v>
      </c>
      <c r="L4941">
        <f>YEAR(shipments[[#This Row],[Shipdate]])</f>
        <v>2023</v>
      </c>
    </row>
    <row r="4942" spans="1:12" x14ac:dyDescent="0.3">
      <c r="A4942" t="s">
        <v>4946</v>
      </c>
      <c r="B4942" t="s">
        <v>7956</v>
      </c>
      <c r="C4942" t="s">
        <v>7927</v>
      </c>
      <c r="D4942" t="s">
        <v>7934</v>
      </c>
      <c r="E4942" s="1">
        <v>44979</v>
      </c>
      <c r="F4942" s="6">
        <v>9508.5</v>
      </c>
      <c r="G4942">
        <v>560</v>
      </c>
      <c r="H4942" t="s">
        <v>3</v>
      </c>
      <c r="I4942">
        <f>IF(shipments[[#This Row],[Boxes]]&gt;0,shipments[[#This Row],[Amount]]/shipments[[#This Row],[Boxes]],"NA")</f>
        <v>16.979464285714286</v>
      </c>
      <c r="J4942" t="str">
        <f>IF(shipments[[#This Row],[Order_Status]] = "Delivered","Yes","No")</f>
        <v>Yes</v>
      </c>
      <c r="K4942" t="str">
        <f>TEXT(shipments[[#This Row],[Shipdate]],"MMMM")</f>
        <v>February</v>
      </c>
      <c r="L4942">
        <f>YEAR(shipments[[#This Row],[Shipdate]])</f>
        <v>2023</v>
      </c>
    </row>
    <row r="4943" spans="1:12" x14ac:dyDescent="0.3">
      <c r="A4943" s="21" t="s">
        <v>4947</v>
      </c>
      <c r="B4943" s="21" t="s">
        <v>7956</v>
      </c>
      <c r="C4943" s="21" t="s">
        <v>7928</v>
      </c>
      <c r="D4943" s="21" t="s">
        <v>7938</v>
      </c>
      <c r="E4943" s="22">
        <v>45558</v>
      </c>
      <c r="F4943" s="23">
        <v>4979.25</v>
      </c>
      <c r="G4943" s="21">
        <v>453</v>
      </c>
      <c r="H4943" s="21" t="s">
        <v>16</v>
      </c>
      <c r="I4943" s="21">
        <f>IF(shipments[[#This Row],[Boxes]]&gt;0,shipments[[#This Row],[Amount]]/shipments[[#This Row],[Boxes]],"NA")</f>
        <v>10.991721854304636</v>
      </c>
      <c r="J4943" s="21" t="str">
        <f>IF(shipments[[#This Row],[Order_Status]] = "Delivered","Yes","No")</f>
        <v>No</v>
      </c>
      <c r="K4943" s="21" t="str">
        <f>TEXT(shipments[[#This Row],[Shipdate]],"MMMM")</f>
        <v>September</v>
      </c>
      <c r="L4943" s="21">
        <f>YEAR(shipments[[#This Row],[Shipdate]])</f>
        <v>2024</v>
      </c>
    </row>
    <row r="4944" spans="1:12" x14ac:dyDescent="0.3">
      <c r="A4944" t="s">
        <v>4948</v>
      </c>
      <c r="B4944" t="s">
        <v>7956</v>
      </c>
      <c r="C4944" t="s">
        <v>7928</v>
      </c>
      <c r="D4944" t="s">
        <v>7937</v>
      </c>
      <c r="E4944" s="1">
        <v>45236</v>
      </c>
      <c r="F4944" s="6">
        <v>7382.25</v>
      </c>
      <c r="G4944">
        <v>821</v>
      </c>
      <c r="H4944" t="s">
        <v>3</v>
      </c>
      <c r="I4944">
        <f>IF(shipments[[#This Row],[Boxes]]&gt;0,shipments[[#This Row],[Amount]]/shipments[[#This Row],[Boxes]],"NA")</f>
        <v>8.9917783191230214</v>
      </c>
      <c r="J4944" t="str">
        <f>IF(shipments[[#This Row],[Order_Status]] = "Delivered","Yes","No")</f>
        <v>Yes</v>
      </c>
      <c r="K4944" t="str">
        <f>TEXT(shipments[[#This Row],[Shipdate]],"MMMM")</f>
        <v>November</v>
      </c>
      <c r="L4944">
        <f>YEAR(shipments[[#This Row],[Shipdate]])</f>
        <v>2023</v>
      </c>
    </row>
    <row r="4945" spans="1:12" x14ac:dyDescent="0.3">
      <c r="A4945" t="s">
        <v>4949</v>
      </c>
      <c r="B4945" t="s">
        <v>7956</v>
      </c>
      <c r="C4945" t="s">
        <v>7930</v>
      </c>
      <c r="D4945" t="s">
        <v>7934</v>
      </c>
      <c r="E4945" s="1">
        <v>44965</v>
      </c>
      <c r="F4945" s="6">
        <v>4511.25</v>
      </c>
      <c r="G4945">
        <v>174</v>
      </c>
      <c r="H4945" t="s">
        <v>3</v>
      </c>
      <c r="I4945">
        <f>IF(shipments[[#This Row],[Boxes]]&gt;0,shipments[[#This Row],[Amount]]/shipments[[#This Row],[Boxes]],"NA")</f>
        <v>25.926724137931036</v>
      </c>
      <c r="J4945" t="str">
        <f>IF(shipments[[#This Row],[Order_Status]] = "Delivered","Yes","No")</f>
        <v>Yes</v>
      </c>
      <c r="K4945" t="str">
        <f>TEXT(shipments[[#This Row],[Shipdate]],"MMMM")</f>
        <v>February</v>
      </c>
      <c r="L4945">
        <f>YEAR(shipments[[#This Row],[Shipdate]])</f>
        <v>2023</v>
      </c>
    </row>
    <row r="4946" spans="1:12" x14ac:dyDescent="0.3">
      <c r="A4946" t="s">
        <v>4950</v>
      </c>
      <c r="B4946" t="s">
        <v>7956</v>
      </c>
      <c r="C4946" t="s">
        <v>7930</v>
      </c>
      <c r="D4946" t="s">
        <v>7938</v>
      </c>
      <c r="E4946" s="1">
        <v>45240</v>
      </c>
      <c r="F4946" s="6">
        <v>2774.25</v>
      </c>
      <c r="G4946">
        <v>100</v>
      </c>
      <c r="H4946" t="s">
        <v>3</v>
      </c>
      <c r="I4946">
        <f>IF(shipments[[#This Row],[Boxes]]&gt;0,shipments[[#This Row],[Amount]]/shipments[[#This Row],[Boxes]],"NA")</f>
        <v>27.7425</v>
      </c>
      <c r="J4946" t="str">
        <f>IF(shipments[[#This Row],[Order_Status]] = "Delivered","Yes","No")</f>
        <v>Yes</v>
      </c>
      <c r="K4946" t="str">
        <f>TEXT(shipments[[#This Row],[Shipdate]],"MMMM")</f>
        <v>November</v>
      </c>
      <c r="L4946">
        <f>YEAR(shipments[[#This Row],[Shipdate]])</f>
        <v>2023</v>
      </c>
    </row>
    <row r="4947" spans="1:12" x14ac:dyDescent="0.3">
      <c r="A4947" s="21" t="s">
        <v>4951</v>
      </c>
      <c r="B4947" s="21" t="s">
        <v>7956</v>
      </c>
      <c r="C4947" s="21" t="s">
        <v>7930</v>
      </c>
      <c r="D4947" s="21" t="s">
        <v>7938</v>
      </c>
      <c r="E4947" s="22">
        <v>45488</v>
      </c>
      <c r="F4947" s="23">
        <v>693</v>
      </c>
      <c r="G4947" s="21">
        <v>27</v>
      </c>
      <c r="H4947" s="21" t="s">
        <v>9</v>
      </c>
      <c r="I4947" s="21">
        <f>IF(shipments[[#This Row],[Boxes]]&gt;0,shipments[[#This Row],[Amount]]/shipments[[#This Row],[Boxes]],"NA")</f>
        <v>25.666666666666668</v>
      </c>
      <c r="J4947" s="21" t="str">
        <f>IF(shipments[[#This Row],[Order_Status]] = "Delivered","Yes","No")</f>
        <v>No</v>
      </c>
      <c r="K4947" s="21" t="str">
        <f>TEXT(shipments[[#This Row],[Shipdate]],"MMMM")</f>
        <v>July</v>
      </c>
      <c r="L4947" s="21">
        <f>YEAR(shipments[[#This Row],[Shipdate]])</f>
        <v>2024</v>
      </c>
    </row>
    <row r="4948" spans="1:12" x14ac:dyDescent="0.3">
      <c r="A4948" t="s">
        <v>4952</v>
      </c>
      <c r="B4948" t="s">
        <v>7956</v>
      </c>
      <c r="C4948" t="s">
        <v>7930</v>
      </c>
      <c r="D4948" t="s">
        <v>7938</v>
      </c>
      <c r="E4948" s="1">
        <v>45286</v>
      </c>
      <c r="F4948" s="6">
        <v>3971.25</v>
      </c>
      <c r="G4948">
        <v>148</v>
      </c>
      <c r="H4948" t="s">
        <v>3</v>
      </c>
      <c r="I4948">
        <f>IF(shipments[[#This Row],[Boxes]]&gt;0,shipments[[#This Row],[Amount]]/shipments[[#This Row],[Boxes]],"NA")</f>
        <v>26.83277027027027</v>
      </c>
      <c r="J4948" t="str">
        <f>IF(shipments[[#This Row],[Order_Status]] = "Delivered","Yes","No")</f>
        <v>Yes</v>
      </c>
      <c r="K4948" t="str">
        <f>TEXT(shipments[[#This Row],[Shipdate]],"MMMM")</f>
        <v>December</v>
      </c>
      <c r="L4948">
        <f>YEAR(shipments[[#This Row],[Shipdate]])</f>
        <v>2023</v>
      </c>
    </row>
    <row r="4949" spans="1:12" x14ac:dyDescent="0.3">
      <c r="A4949" t="s">
        <v>4953</v>
      </c>
      <c r="B4949" t="s">
        <v>7956</v>
      </c>
      <c r="C4949" t="s">
        <v>7932</v>
      </c>
      <c r="D4949" t="s">
        <v>7937</v>
      </c>
      <c r="E4949" s="1">
        <v>45142</v>
      </c>
      <c r="F4949" s="6">
        <v>45</v>
      </c>
      <c r="G4949">
        <v>5</v>
      </c>
      <c r="H4949" t="s">
        <v>3</v>
      </c>
      <c r="I4949">
        <f>IF(shipments[[#This Row],[Boxes]]&gt;0,shipments[[#This Row],[Amount]]/shipments[[#This Row],[Boxes]],"NA")</f>
        <v>9</v>
      </c>
      <c r="J4949" t="str">
        <f>IF(shipments[[#This Row],[Order_Status]] = "Delivered","Yes","No")</f>
        <v>Yes</v>
      </c>
      <c r="K4949" t="str">
        <f>TEXT(shipments[[#This Row],[Shipdate]],"MMMM")</f>
        <v>August</v>
      </c>
      <c r="L4949">
        <f>YEAR(shipments[[#This Row],[Shipdate]])</f>
        <v>2023</v>
      </c>
    </row>
    <row r="4950" spans="1:12" x14ac:dyDescent="0.3">
      <c r="A4950" s="21" t="s">
        <v>4954</v>
      </c>
      <c r="B4950" s="21" t="s">
        <v>7956</v>
      </c>
      <c r="C4950" s="21" t="s">
        <v>7932</v>
      </c>
      <c r="D4950" s="21" t="s">
        <v>7938</v>
      </c>
      <c r="E4950" s="22">
        <v>45456</v>
      </c>
      <c r="F4950" s="23">
        <v>243</v>
      </c>
      <c r="G4950" s="21">
        <v>35</v>
      </c>
      <c r="H4950" s="21" t="s">
        <v>25</v>
      </c>
      <c r="I4950" s="21">
        <f>IF(shipments[[#This Row],[Boxes]]&gt;0,shipments[[#This Row],[Amount]]/shipments[[#This Row],[Boxes]],"NA")</f>
        <v>6.9428571428571431</v>
      </c>
      <c r="J4950" s="21" t="str">
        <f>IF(shipments[[#This Row],[Order_Status]] = "Delivered","Yes","No")</f>
        <v>No</v>
      </c>
      <c r="K4950" s="21" t="str">
        <f>TEXT(shipments[[#This Row],[Shipdate]],"MMMM")</f>
        <v>June</v>
      </c>
      <c r="L4950" s="21">
        <f>YEAR(shipments[[#This Row],[Shipdate]])</f>
        <v>2024</v>
      </c>
    </row>
    <row r="4951" spans="1:12" x14ac:dyDescent="0.3">
      <c r="A4951" t="s">
        <v>4955</v>
      </c>
      <c r="B4951" t="s">
        <v>7956</v>
      </c>
      <c r="C4951" t="s">
        <v>7932</v>
      </c>
      <c r="D4951" t="s">
        <v>7938</v>
      </c>
      <c r="E4951" s="1">
        <v>45035</v>
      </c>
      <c r="F4951" s="6">
        <v>2313</v>
      </c>
      <c r="G4951">
        <v>290</v>
      </c>
      <c r="H4951" t="s">
        <v>3</v>
      </c>
      <c r="I4951">
        <f>IF(shipments[[#This Row],[Boxes]]&gt;0,shipments[[#This Row],[Amount]]/shipments[[#This Row],[Boxes]],"NA")</f>
        <v>7.9758620689655171</v>
      </c>
      <c r="J4951" t="str">
        <f>IF(shipments[[#This Row],[Order_Status]] = "Delivered","Yes","No")</f>
        <v>Yes</v>
      </c>
      <c r="K4951" t="str">
        <f>TEXT(shipments[[#This Row],[Shipdate]],"MMMM")</f>
        <v>April</v>
      </c>
      <c r="L4951">
        <f>YEAR(shipments[[#This Row],[Shipdate]])</f>
        <v>2023</v>
      </c>
    </row>
    <row r="4952" spans="1:12" x14ac:dyDescent="0.3">
      <c r="A4952" t="s">
        <v>4956</v>
      </c>
      <c r="B4952" t="s">
        <v>7956</v>
      </c>
      <c r="C4952" t="s">
        <v>7932</v>
      </c>
      <c r="D4952" t="s">
        <v>7936</v>
      </c>
      <c r="E4952" s="1">
        <v>45029</v>
      </c>
      <c r="F4952" s="6">
        <v>5989.5</v>
      </c>
      <c r="G4952">
        <v>749</v>
      </c>
      <c r="H4952" t="s">
        <v>3</v>
      </c>
      <c r="I4952">
        <f>IF(shipments[[#This Row],[Boxes]]&gt;0,shipments[[#This Row],[Amount]]/shipments[[#This Row],[Boxes]],"NA")</f>
        <v>7.9966622162883843</v>
      </c>
      <c r="J4952" t="str">
        <f>IF(shipments[[#This Row],[Order_Status]] = "Delivered","Yes","No")</f>
        <v>Yes</v>
      </c>
      <c r="K4952" t="str">
        <f>TEXT(shipments[[#This Row],[Shipdate]],"MMMM")</f>
        <v>April</v>
      </c>
      <c r="L4952">
        <f>YEAR(shipments[[#This Row],[Shipdate]])</f>
        <v>2023</v>
      </c>
    </row>
    <row r="4953" spans="1:12" x14ac:dyDescent="0.3">
      <c r="A4953" s="21" t="s">
        <v>4957</v>
      </c>
      <c r="B4953" s="21" t="s">
        <v>7956</v>
      </c>
      <c r="C4953" s="21" t="s">
        <v>7932</v>
      </c>
      <c r="D4953" s="21" t="s">
        <v>7934</v>
      </c>
      <c r="E4953" s="22">
        <v>45014</v>
      </c>
      <c r="F4953" s="23">
        <v>10451.25</v>
      </c>
      <c r="G4953" s="21">
        <v>1307</v>
      </c>
      <c r="H4953" s="21" t="s">
        <v>25</v>
      </c>
      <c r="I4953" s="21">
        <f>IF(shipments[[#This Row],[Boxes]]&gt;0,shipments[[#This Row],[Amount]]/shipments[[#This Row],[Boxes]],"NA")</f>
        <v>7.9963657230298395</v>
      </c>
      <c r="J4953" s="21" t="str">
        <f>IF(shipments[[#This Row],[Order_Status]] = "Delivered","Yes","No")</f>
        <v>No</v>
      </c>
      <c r="K4953" s="21" t="str">
        <f>TEXT(shipments[[#This Row],[Shipdate]],"MMMM")</f>
        <v>March</v>
      </c>
      <c r="L4953" s="21">
        <f>YEAR(shipments[[#This Row],[Shipdate]])</f>
        <v>2023</v>
      </c>
    </row>
    <row r="4954" spans="1:12" x14ac:dyDescent="0.3">
      <c r="A4954" s="21" t="s">
        <v>4958</v>
      </c>
      <c r="B4954" s="21" t="s">
        <v>7956</v>
      </c>
      <c r="C4954" s="21" t="s">
        <v>7933</v>
      </c>
      <c r="D4954" s="21" t="s">
        <v>7935</v>
      </c>
      <c r="E4954" s="22">
        <v>45484</v>
      </c>
      <c r="F4954" s="23">
        <v>4981.5</v>
      </c>
      <c r="G4954" s="21">
        <v>238</v>
      </c>
      <c r="H4954" s="21" t="s">
        <v>9</v>
      </c>
      <c r="I4954" s="21">
        <f>IF(shipments[[#This Row],[Boxes]]&gt;0,shipments[[#This Row],[Amount]]/shipments[[#This Row],[Boxes]],"NA")</f>
        <v>20.930672268907564</v>
      </c>
      <c r="J4954" s="21" t="str">
        <f>IF(shipments[[#This Row],[Order_Status]] = "Delivered","Yes","No")</f>
        <v>No</v>
      </c>
      <c r="K4954" s="21" t="str">
        <f>TEXT(shipments[[#This Row],[Shipdate]],"MMMM")</f>
        <v>July</v>
      </c>
      <c r="L4954" s="21">
        <f>YEAR(shipments[[#This Row],[Shipdate]])</f>
        <v>2024</v>
      </c>
    </row>
    <row r="4955" spans="1:12" x14ac:dyDescent="0.3">
      <c r="A4955" t="s">
        <v>4959</v>
      </c>
      <c r="B4955" t="s">
        <v>7956</v>
      </c>
      <c r="C4955" t="s">
        <v>7933</v>
      </c>
      <c r="D4955" t="s">
        <v>7935</v>
      </c>
      <c r="E4955" s="1">
        <v>45231</v>
      </c>
      <c r="F4955" s="6">
        <v>5832</v>
      </c>
      <c r="G4955">
        <v>324</v>
      </c>
      <c r="H4955" t="s">
        <v>3</v>
      </c>
      <c r="I4955">
        <f>IF(shipments[[#This Row],[Boxes]]&gt;0,shipments[[#This Row],[Amount]]/shipments[[#This Row],[Boxes]],"NA")</f>
        <v>18</v>
      </c>
      <c r="J4955" t="str">
        <f>IF(shipments[[#This Row],[Order_Status]] = "Delivered","Yes","No")</f>
        <v>Yes</v>
      </c>
      <c r="K4955" t="str">
        <f>TEXT(shipments[[#This Row],[Shipdate]],"MMMM")</f>
        <v>November</v>
      </c>
      <c r="L4955">
        <f>YEAR(shipments[[#This Row],[Shipdate]])</f>
        <v>2023</v>
      </c>
    </row>
    <row r="4956" spans="1:12" x14ac:dyDescent="0.3">
      <c r="A4956" t="s">
        <v>4960</v>
      </c>
      <c r="B4956" t="s">
        <v>7956</v>
      </c>
      <c r="C4956" t="s">
        <v>7933</v>
      </c>
      <c r="D4956" t="s">
        <v>7939</v>
      </c>
      <c r="E4956" s="1">
        <v>45349</v>
      </c>
      <c r="F4956" s="6">
        <v>420.75</v>
      </c>
      <c r="G4956">
        <v>22</v>
      </c>
      <c r="H4956" t="s">
        <v>3</v>
      </c>
      <c r="I4956">
        <f>IF(shipments[[#This Row],[Boxes]]&gt;0,shipments[[#This Row],[Amount]]/shipments[[#This Row],[Boxes]],"NA")</f>
        <v>19.125</v>
      </c>
      <c r="J4956" t="str">
        <f>IF(shipments[[#This Row],[Order_Status]] = "Delivered","Yes","No")</f>
        <v>Yes</v>
      </c>
      <c r="K4956" t="str">
        <f>TEXT(shipments[[#This Row],[Shipdate]],"MMMM")</f>
        <v>February</v>
      </c>
      <c r="L4956">
        <f>YEAR(shipments[[#This Row],[Shipdate]])</f>
        <v>2024</v>
      </c>
    </row>
    <row r="4957" spans="1:12" x14ac:dyDescent="0.3">
      <c r="A4957" t="s">
        <v>4961</v>
      </c>
      <c r="B4957" t="s">
        <v>7956</v>
      </c>
      <c r="C4957" t="s">
        <v>7933</v>
      </c>
      <c r="D4957" t="s">
        <v>7934</v>
      </c>
      <c r="E4957" s="1">
        <v>45434</v>
      </c>
      <c r="F4957" s="6">
        <v>9261</v>
      </c>
      <c r="G4957">
        <v>488</v>
      </c>
      <c r="H4957" t="s">
        <v>3</v>
      </c>
      <c r="I4957">
        <f>IF(shipments[[#This Row],[Boxes]]&gt;0,shipments[[#This Row],[Amount]]/shipments[[#This Row],[Boxes]],"NA")</f>
        <v>18.977459016393443</v>
      </c>
      <c r="J4957" t="str">
        <f>IF(shipments[[#This Row],[Order_Status]] = "Delivered","Yes","No")</f>
        <v>Yes</v>
      </c>
      <c r="K4957" t="str">
        <f>TEXT(shipments[[#This Row],[Shipdate]],"MMMM")</f>
        <v>May</v>
      </c>
      <c r="L4957">
        <f>YEAR(shipments[[#This Row],[Shipdate]])</f>
        <v>2024</v>
      </c>
    </row>
    <row r="4958" spans="1:12" x14ac:dyDescent="0.3">
      <c r="A4958" s="21" t="s">
        <v>4962</v>
      </c>
      <c r="B4958" s="21" t="s">
        <v>7956</v>
      </c>
      <c r="C4958" s="21" t="s">
        <v>7933</v>
      </c>
      <c r="D4958" s="21" t="s">
        <v>7939</v>
      </c>
      <c r="E4958" s="22">
        <v>45450</v>
      </c>
      <c r="F4958" s="23">
        <v>5366.25</v>
      </c>
      <c r="G4958" s="21">
        <v>256</v>
      </c>
      <c r="H4958" s="21" t="s">
        <v>25</v>
      </c>
      <c r="I4958" s="21">
        <f>IF(shipments[[#This Row],[Boxes]]&gt;0,shipments[[#This Row],[Amount]]/shipments[[#This Row],[Boxes]],"NA")</f>
        <v>20.9619140625</v>
      </c>
      <c r="J4958" s="21" t="str">
        <f>IF(shipments[[#This Row],[Order_Status]] = "Delivered","Yes","No")</f>
        <v>No</v>
      </c>
      <c r="K4958" s="21" t="str">
        <f>TEXT(shipments[[#This Row],[Shipdate]],"MMMM")</f>
        <v>June</v>
      </c>
      <c r="L4958" s="21">
        <f>YEAR(shipments[[#This Row],[Shipdate]])</f>
        <v>2024</v>
      </c>
    </row>
    <row r="4959" spans="1:12" x14ac:dyDescent="0.3">
      <c r="A4959" t="s">
        <v>4963</v>
      </c>
      <c r="B4959" t="s">
        <v>7956</v>
      </c>
      <c r="C4959" t="s">
        <v>7912</v>
      </c>
      <c r="D4959" t="s">
        <v>7937</v>
      </c>
      <c r="E4959" s="1">
        <v>45323</v>
      </c>
      <c r="F4959" s="6">
        <v>2376</v>
      </c>
      <c r="G4959">
        <v>198</v>
      </c>
      <c r="H4959" t="s">
        <v>3</v>
      </c>
      <c r="I4959">
        <f>IF(shipments[[#This Row],[Boxes]]&gt;0,shipments[[#This Row],[Amount]]/shipments[[#This Row],[Boxes]],"NA")</f>
        <v>12</v>
      </c>
      <c r="J4959" t="str">
        <f>IF(shipments[[#This Row],[Order_Status]] = "Delivered","Yes","No")</f>
        <v>Yes</v>
      </c>
      <c r="K4959" t="str">
        <f>TEXT(shipments[[#This Row],[Shipdate]],"MMMM")</f>
        <v>February</v>
      </c>
      <c r="L4959">
        <f>YEAR(shipments[[#This Row],[Shipdate]])</f>
        <v>2024</v>
      </c>
    </row>
    <row r="4960" spans="1:12" x14ac:dyDescent="0.3">
      <c r="A4960" t="s">
        <v>4964</v>
      </c>
      <c r="B4960" t="s">
        <v>7956</v>
      </c>
      <c r="C4960" t="s">
        <v>7912</v>
      </c>
      <c r="D4960" t="s">
        <v>7934</v>
      </c>
      <c r="E4960" s="1">
        <v>44966</v>
      </c>
      <c r="F4960" s="6">
        <v>5204.25</v>
      </c>
      <c r="G4960">
        <v>401</v>
      </c>
      <c r="H4960" t="s">
        <v>3</v>
      </c>
      <c r="I4960">
        <f>IF(shipments[[#This Row],[Boxes]]&gt;0,shipments[[#This Row],[Amount]]/shipments[[#This Row],[Boxes]],"NA")</f>
        <v>12.978179551122194</v>
      </c>
      <c r="J4960" t="str">
        <f>IF(shipments[[#This Row],[Order_Status]] = "Delivered","Yes","No")</f>
        <v>Yes</v>
      </c>
      <c r="K4960" t="str">
        <f>TEXT(shipments[[#This Row],[Shipdate]],"MMMM")</f>
        <v>February</v>
      </c>
      <c r="L4960">
        <f>YEAR(shipments[[#This Row],[Shipdate]])</f>
        <v>2023</v>
      </c>
    </row>
    <row r="4961" spans="1:12" x14ac:dyDescent="0.3">
      <c r="A4961" t="s">
        <v>4965</v>
      </c>
      <c r="B4961" t="s">
        <v>7956</v>
      </c>
      <c r="C4961" t="s">
        <v>7912</v>
      </c>
      <c r="D4961" t="s">
        <v>7938</v>
      </c>
      <c r="E4961" s="1">
        <v>44988</v>
      </c>
      <c r="F4961" s="6">
        <v>15097.5</v>
      </c>
      <c r="G4961">
        <v>1162</v>
      </c>
      <c r="H4961" t="s">
        <v>3</v>
      </c>
      <c r="I4961">
        <f>IF(shipments[[#This Row],[Boxes]]&gt;0,shipments[[#This Row],[Amount]]/shipments[[#This Row],[Boxes]],"NA")</f>
        <v>12.992685025817556</v>
      </c>
      <c r="J4961" t="str">
        <f>IF(shipments[[#This Row],[Order_Status]] = "Delivered","Yes","No")</f>
        <v>Yes</v>
      </c>
      <c r="K4961" t="str">
        <f>TEXT(shipments[[#This Row],[Shipdate]],"MMMM")</f>
        <v>March</v>
      </c>
      <c r="L4961">
        <f>YEAR(shipments[[#This Row],[Shipdate]])</f>
        <v>2023</v>
      </c>
    </row>
    <row r="4962" spans="1:12" x14ac:dyDescent="0.3">
      <c r="A4962" t="s">
        <v>4966</v>
      </c>
      <c r="B4962" t="s">
        <v>7956</v>
      </c>
      <c r="C4962" t="s">
        <v>7913</v>
      </c>
      <c r="D4962" t="s">
        <v>7936</v>
      </c>
      <c r="E4962" s="1">
        <v>45203</v>
      </c>
      <c r="F4962" s="6">
        <v>949.5</v>
      </c>
      <c r="G4962">
        <v>64</v>
      </c>
      <c r="H4962" t="s">
        <v>3</v>
      </c>
      <c r="I4962">
        <f>IF(shipments[[#This Row],[Boxes]]&gt;0,shipments[[#This Row],[Amount]]/shipments[[#This Row],[Boxes]],"NA")</f>
        <v>14.8359375</v>
      </c>
      <c r="J4962" t="str">
        <f>IF(shipments[[#This Row],[Order_Status]] = "Delivered","Yes","No")</f>
        <v>Yes</v>
      </c>
      <c r="K4962" t="str">
        <f>TEXT(shipments[[#This Row],[Shipdate]],"MMMM")</f>
        <v>October</v>
      </c>
      <c r="L4962">
        <f>YEAR(shipments[[#This Row],[Shipdate]])</f>
        <v>2023</v>
      </c>
    </row>
    <row r="4963" spans="1:12" x14ac:dyDescent="0.3">
      <c r="A4963" t="s">
        <v>4967</v>
      </c>
      <c r="B4963" t="s">
        <v>7956</v>
      </c>
      <c r="C4963" t="s">
        <v>7915</v>
      </c>
      <c r="D4963" t="s">
        <v>7935</v>
      </c>
      <c r="E4963" s="1">
        <v>45287</v>
      </c>
      <c r="F4963" s="6">
        <v>1710</v>
      </c>
      <c r="G4963">
        <v>214</v>
      </c>
      <c r="H4963" t="s">
        <v>3</v>
      </c>
      <c r="I4963">
        <f>IF(shipments[[#This Row],[Boxes]]&gt;0,shipments[[#This Row],[Amount]]/shipments[[#This Row],[Boxes]],"NA")</f>
        <v>7.990654205607477</v>
      </c>
      <c r="J4963" t="str">
        <f>IF(shipments[[#This Row],[Order_Status]] = "Delivered","Yes","No")</f>
        <v>Yes</v>
      </c>
      <c r="K4963" t="str">
        <f>TEXT(shipments[[#This Row],[Shipdate]],"MMMM")</f>
        <v>December</v>
      </c>
      <c r="L4963">
        <f>YEAR(shipments[[#This Row],[Shipdate]])</f>
        <v>2023</v>
      </c>
    </row>
    <row r="4964" spans="1:12" x14ac:dyDescent="0.3">
      <c r="A4964" t="s">
        <v>4968</v>
      </c>
      <c r="B4964" t="s">
        <v>7956</v>
      </c>
      <c r="C4964" t="s">
        <v>7915</v>
      </c>
      <c r="D4964" t="s">
        <v>7937</v>
      </c>
      <c r="E4964" s="1">
        <v>44952</v>
      </c>
      <c r="F4964" s="6">
        <v>8295.75</v>
      </c>
      <c r="G4964">
        <v>1383</v>
      </c>
      <c r="H4964" t="s">
        <v>3</v>
      </c>
      <c r="I4964">
        <f>IF(shipments[[#This Row],[Boxes]]&gt;0,shipments[[#This Row],[Amount]]/shipments[[#This Row],[Boxes]],"NA")</f>
        <v>5.9983731019522777</v>
      </c>
      <c r="J4964" t="str">
        <f>IF(shipments[[#This Row],[Order_Status]] = "Delivered","Yes","No")</f>
        <v>Yes</v>
      </c>
      <c r="K4964" t="str">
        <f>TEXT(shipments[[#This Row],[Shipdate]],"MMMM")</f>
        <v>January</v>
      </c>
      <c r="L4964">
        <f>YEAR(shipments[[#This Row],[Shipdate]])</f>
        <v>2023</v>
      </c>
    </row>
    <row r="4965" spans="1:12" x14ac:dyDescent="0.3">
      <c r="A4965" t="s">
        <v>4969</v>
      </c>
      <c r="B4965" t="s">
        <v>7956</v>
      </c>
      <c r="C4965" t="s">
        <v>7915</v>
      </c>
      <c r="D4965" t="s">
        <v>7938</v>
      </c>
      <c r="E4965" s="1">
        <v>45054</v>
      </c>
      <c r="F4965" s="6">
        <v>7170.75</v>
      </c>
      <c r="G4965">
        <v>1435</v>
      </c>
      <c r="H4965" t="s">
        <v>3</v>
      </c>
      <c r="I4965">
        <f>IF(shipments[[#This Row],[Boxes]]&gt;0,shipments[[#This Row],[Amount]]/shipments[[#This Row],[Boxes]],"NA")</f>
        <v>4.9970383275261323</v>
      </c>
      <c r="J4965" t="str">
        <f>IF(shipments[[#This Row],[Order_Status]] = "Delivered","Yes","No")</f>
        <v>Yes</v>
      </c>
      <c r="K4965" t="str">
        <f>TEXT(shipments[[#This Row],[Shipdate]],"MMMM")</f>
        <v>May</v>
      </c>
      <c r="L4965">
        <f>YEAR(shipments[[#This Row],[Shipdate]])</f>
        <v>2023</v>
      </c>
    </row>
    <row r="4966" spans="1:12" x14ac:dyDescent="0.3">
      <c r="A4966" t="s">
        <v>4970</v>
      </c>
      <c r="B4966" t="s">
        <v>7956</v>
      </c>
      <c r="C4966" t="s">
        <v>7915</v>
      </c>
      <c r="D4966" t="s">
        <v>7939</v>
      </c>
      <c r="E4966" s="1">
        <v>45084</v>
      </c>
      <c r="F4966" s="6">
        <v>11823.75</v>
      </c>
      <c r="G4966">
        <v>1478</v>
      </c>
      <c r="H4966" t="s">
        <v>3</v>
      </c>
      <c r="I4966">
        <f>IF(shipments[[#This Row],[Boxes]]&gt;0,shipments[[#This Row],[Amount]]/shipments[[#This Row],[Boxes]],"NA")</f>
        <v>7.9998308525033828</v>
      </c>
      <c r="J4966" t="str">
        <f>IF(shipments[[#This Row],[Order_Status]] = "Delivered","Yes","No")</f>
        <v>Yes</v>
      </c>
      <c r="K4966" t="str">
        <f>TEXT(shipments[[#This Row],[Shipdate]],"MMMM")</f>
        <v>June</v>
      </c>
      <c r="L4966">
        <f>YEAR(shipments[[#This Row],[Shipdate]])</f>
        <v>2023</v>
      </c>
    </row>
    <row r="4967" spans="1:12" x14ac:dyDescent="0.3">
      <c r="A4967" t="s">
        <v>4971</v>
      </c>
      <c r="B4967" t="s">
        <v>7956</v>
      </c>
      <c r="C4967" t="s">
        <v>7915</v>
      </c>
      <c r="D4967" t="s">
        <v>7936</v>
      </c>
      <c r="E4967" s="1">
        <v>45118</v>
      </c>
      <c r="F4967" s="6">
        <v>2558.25</v>
      </c>
      <c r="G4967">
        <v>366</v>
      </c>
      <c r="H4967" t="s">
        <v>3</v>
      </c>
      <c r="I4967">
        <f>IF(shipments[[#This Row],[Boxes]]&gt;0,shipments[[#This Row],[Amount]]/shipments[[#This Row],[Boxes]],"NA")</f>
        <v>6.9897540983606561</v>
      </c>
      <c r="J4967" t="str">
        <f>IF(shipments[[#This Row],[Order_Status]] = "Delivered","Yes","No")</f>
        <v>Yes</v>
      </c>
      <c r="K4967" t="str">
        <f>TEXT(shipments[[#This Row],[Shipdate]],"MMMM")</f>
        <v>July</v>
      </c>
      <c r="L4967">
        <f>YEAR(shipments[[#This Row],[Shipdate]])</f>
        <v>2023</v>
      </c>
    </row>
    <row r="4968" spans="1:12" x14ac:dyDescent="0.3">
      <c r="A4968" t="s">
        <v>4972</v>
      </c>
      <c r="B4968" t="s">
        <v>7956</v>
      </c>
      <c r="C4968" t="s">
        <v>7915</v>
      </c>
      <c r="D4968" t="s">
        <v>7935</v>
      </c>
      <c r="E4968" s="1">
        <v>45202</v>
      </c>
      <c r="F4968" s="6">
        <v>3651.75</v>
      </c>
      <c r="G4968">
        <v>457</v>
      </c>
      <c r="H4968" t="s">
        <v>3</v>
      </c>
      <c r="I4968">
        <f>IF(shipments[[#This Row],[Boxes]]&gt;0,shipments[[#This Row],[Amount]]/shipments[[#This Row],[Boxes]],"NA")</f>
        <v>7.9907002188183807</v>
      </c>
      <c r="J4968" t="str">
        <f>IF(shipments[[#This Row],[Order_Status]] = "Delivered","Yes","No")</f>
        <v>Yes</v>
      </c>
      <c r="K4968" t="str">
        <f>TEXT(shipments[[#This Row],[Shipdate]],"MMMM")</f>
        <v>October</v>
      </c>
      <c r="L4968">
        <f>YEAR(shipments[[#This Row],[Shipdate]])</f>
        <v>2023</v>
      </c>
    </row>
    <row r="4969" spans="1:12" x14ac:dyDescent="0.3">
      <c r="A4969" t="s">
        <v>4973</v>
      </c>
      <c r="B4969" t="s">
        <v>7956</v>
      </c>
      <c r="C4969" t="s">
        <v>7916</v>
      </c>
      <c r="D4969" t="s">
        <v>7939</v>
      </c>
      <c r="E4969" s="1">
        <v>45285</v>
      </c>
      <c r="F4969" s="6">
        <v>9711</v>
      </c>
      <c r="G4969">
        <v>1619</v>
      </c>
      <c r="H4969" t="s">
        <v>3</v>
      </c>
      <c r="I4969">
        <f>IF(shipments[[#This Row],[Boxes]]&gt;0,shipments[[#This Row],[Amount]]/shipments[[#This Row],[Boxes]],"NA")</f>
        <v>5.9981470043236564</v>
      </c>
      <c r="J4969" t="str">
        <f>IF(shipments[[#This Row],[Order_Status]] = "Delivered","Yes","No")</f>
        <v>Yes</v>
      </c>
      <c r="K4969" t="str">
        <f>TEXT(shipments[[#This Row],[Shipdate]],"MMMM")</f>
        <v>December</v>
      </c>
      <c r="L4969">
        <f>YEAR(shipments[[#This Row],[Shipdate]])</f>
        <v>2023</v>
      </c>
    </row>
    <row r="4970" spans="1:12" x14ac:dyDescent="0.3">
      <c r="A4970" t="s">
        <v>4974</v>
      </c>
      <c r="B4970" t="s">
        <v>7956</v>
      </c>
      <c r="C4970" t="s">
        <v>7916</v>
      </c>
      <c r="D4970" t="s">
        <v>7935</v>
      </c>
      <c r="E4970" s="1">
        <v>45397</v>
      </c>
      <c r="F4970" s="6">
        <v>3721.5</v>
      </c>
      <c r="G4970">
        <v>414</v>
      </c>
      <c r="H4970" t="s">
        <v>3</v>
      </c>
      <c r="I4970">
        <f>IF(shipments[[#This Row],[Boxes]]&gt;0,shipments[[#This Row],[Amount]]/shipments[[#This Row],[Boxes]],"NA")</f>
        <v>8.9891304347826093</v>
      </c>
      <c r="J4970" t="str">
        <f>IF(shipments[[#This Row],[Order_Status]] = "Delivered","Yes","No")</f>
        <v>Yes</v>
      </c>
      <c r="K4970" t="str">
        <f>TEXT(shipments[[#This Row],[Shipdate]],"MMMM")</f>
        <v>April</v>
      </c>
      <c r="L4970">
        <f>YEAR(shipments[[#This Row],[Shipdate]])</f>
        <v>2024</v>
      </c>
    </row>
    <row r="4971" spans="1:12" x14ac:dyDescent="0.3">
      <c r="A4971" t="s">
        <v>4975</v>
      </c>
      <c r="B4971" t="s">
        <v>7956</v>
      </c>
      <c r="C4971" t="s">
        <v>7916</v>
      </c>
      <c r="D4971" t="s">
        <v>7934</v>
      </c>
      <c r="E4971" s="1">
        <v>45252</v>
      </c>
      <c r="F4971" s="6">
        <v>641.25</v>
      </c>
      <c r="G4971">
        <v>72</v>
      </c>
      <c r="H4971" t="s">
        <v>3</v>
      </c>
      <c r="I4971">
        <f>IF(shipments[[#This Row],[Boxes]]&gt;0,shipments[[#This Row],[Amount]]/shipments[[#This Row],[Boxes]],"NA")</f>
        <v>8.90625</v>
      </c>
      <c r="J4971" t="str">
        <f>IF(shipments[[#This Row],[Order_Status]] = "Delivered","Yes","No")</f>
        <v>Yes</v>
      </c>
      <c r="K4971" t="str">
        <f>TEXT(shipments[[#This Row],[Shipdate]],"MMMM")</f>
        <v>November</v>
      </c>
      <c r="L4971">
        <f>YEAR(shipments[[#This Row],[Shipdate]])</f>
        <v>2023</v>
      </c>
    </row>
    <row r="4972" spans="1:12" x14ac:dyDescent="0.3">
      <c r="A4972" t="s">
        <v>4976</v>
      </c>
      <c r="B4972" t="s">
        <v>7956</v>
      </c>
      <c r="C4972" t="s">
        <v>7916</v>
      </c>
      <c r="D4972" t="s">
        <v>7935</v>
      </c>
      <c r="E4972" s="1">
        <v>44936</v>
      </c>
      <c r="F4972" s="6">
        <v>54</v>
      </c>
      <c r="G4972">
        <v>7</v>
      </c>
      <c r="H4972" t="s">
        <v>3</v>
      </c>
      <c r="I4972">
        <f>IF(shipments[[#This Row],[Boxes]]&gt;0,shipments[[#This Row],[Amount]]/shipments[[#This Row],[Boxes]],"NA")</f>
        <v>7.7142857142857144</v>
      </c>
      <c r="J4972" t="str">
        <f>IF(shipments[[#This Row],[Order_Status]] = "Delivered","Yes","No")</f>
        <v>Yes</v>
      </c>
      <c r="K4972" t="str">
        <f>TEXT(shipments[[#This Row],[Shipdate]],"MMMM")</f>
        <v>January</v>
      </c>
      <c r="L4972">
        <f>YEAR(shipments[[#This Row],[Shipdate]])</f>
        <v>2023</v>
      </c>
    </row>
    <row r="4973" spans="1:12" x14ac:dyDescent="0.3">
      <c r="A4973" t="s">
        <v>4977</v>
      </c>
      <c r="B4973" t="s">
        <v>7956</v>
      </c>
      <c r="C4973" t="s">
        <v>7916</v>
      </c>
      <c r="D4973" t="s">
        <v>7934</v>
      </c>
      <c r="E4973" s="1">
        <v>45252</v>
      </c>
      <c r="F4973" s="6">
        <v>8651.25</v>
      </c>
      <c r="G4973">
        <v>1442</v>
      </c>
      <c r="H4973" t="s">
        <v>3</v>
      </c>
      <c r="I4973">
        <f>IF(shipments[[#This Row],[Boxes]]&gt;0,shipments[[#This Row],[Amount]]/shipments[[#This Row],[Boxes]],"NA")</f>
        <v>5.9994798890429957</v>
      </c>
      <c r="J4973" t="str">
        <f>IF(shipments[[#This Row],[Order_Status]] = "Delivered","Yes","No")</f>
        <v>Yes</v>
      </c>
      <c r="K4973" t="str">
        <f>TEXT(shipments[[#This Row],[Shipdate]],"MMMM")</f>
        <v>November</v>
      </c>
      <c r="L4973">
        <f>YEAR(shipments[[#This Row],[Shipdate]])</f>
        <v>2023</v>
      </c>
    </row>
    <row r="4974" spans="1:12" x14ac:dyDescent="0.3">
      <c r="A4974" t="s">
        <v>4978</v>
      </c>
      <c r="B4974" t="s">
        <v>7956</v>
      </c>
      <c r="C4974" t="s">
        <v>7917</v>
      </c>
      <c r="D4974" t="s">
        <v>7934</v>
      </c>
      <c r="E4974" s="1">
        <v>45272</v>
      </c>
      <c r="F4974" s="6">
        <v>4151.25</v>
      </c>
      <c r="G4974">
        <v>160</v>
      </c>
      <c r="H4974" t="s">
        <v>3</v>
      </c>
      <c r="I4974">
        <f>IF(shipments[[#This Row],[Boxes]]&gt;0,shipments[[#This Row],[Amount]]/shipments[[#This Row],[Boxes]],"NA")</f>
        <v>25.9453125</v>
      </c>
      <c r="J4974" t="str">
        <f>IF(shipments[[#This Row],[Order_Status]] = "Delivered","Yes","No")</f>
        <v>Yes</v>
      </c>
      <c r="K4974" t="str">
        <f>TEXT(shipments[[#This Row],[Shipdate]],"MMMM")</f>
        <v>December</v>
      </c>
      <c r="L4974">
        <f>YEAR(shipments[[#This Row],[Shipdate]])</f>
        <v>2023</v>
      </c>
    </row>
    <row r="4975" spans="1:12" x14ac:dyDescent="0.3">
      <c r="A4975" s="21" t="s">
        <v>4979</v>
      </c>
      <c r="B4975" s="21" t="s">
        <v>7956</v>
      </c>
      <c r="C4975" s="21" t="s">
        <v>7918</v>
      </c>
      <c r="D4975" s="21" t="s">
        <v>7934</v>
      </c>
      <c r="E4975" s="22">
        <v>45530</v>
      </c>
      <c r="F4975" s="23">
        <v>4752</v>
      </c>
      <c r="G4975" s="21">
        <v>183</v>
      </c>
      <c r="H4975" s="21" t="s">
        <v>25</v>
      </c>
      <c r="I4975" s="21">
        <f>IF(shipments[[#This Row],[Boxes]]&gt;0,shipments[[#This Row],[Amount]]/shipments[[#This Row],[Boxes]],"NA")</f>
        <v>25.967213114754099</v>
      </c>
      <c r="J4975" s="21" t="str">
        <f>IF(shipments[[#This Row],[Order_Status]] = "Delivered","Yes","No")</f>
        <v>No</v>
      </c>
      <c r="K4975" s="21" t="str">
        <f>TEXT(shipments[[#This Row],[Shipdate]],"MMMM")</f>
        <v>August</v>
      </c>
      <c r="L4975" s="21">
        <f>YEAR(shipments[[#This Row],[Shipdate]])</f>
        <v>2024</v>
      </c>
    </row>
    <row r="4976" spans="1:12" x14ac:dyDescent="0.3">
      <c r="A4976" t="s">
        <v>4980</v>
      </c>
      <c r="B4976" t="s">
        <v>7956</v>
      </c>
      <c r="C4976" t="s">
        <v>7918</v>
      </c>
      <c r="D4976" t="s">
        <v>7939</v>
      </c>
      <c r="E4976" s="1">
        <v>44932</v>
      </c>
      <c r="F4976" s="6">
        <v>4947.75</v>
      </c>
      <c r="G4976">
        <v>184</v>
      </c>
      <c r="H4976" t="s">
        <v>3</v>
      </c>
      <c r="I4976">
        <f>IF(shipments[[#This Row],[Boxes]]&gt;0,shipments[[#This Row],[Amount]]/shipments[[#This Row],[Boxes]],"NA")</f>
        <v>26.889945652173914</v>
      </c>
      <c r="J4976" t="str">
        <f>IF(shipments[[#This Row],[Order_Status]] = "Delivered","Yes","No")</f>
        <v>Yes</v>
      </c>
      <c r="K4976" t="str">
        <f>TEXT(shipments[[#This Row],[Shipdate]],"MMMM")</f>
        <v>January</v>
      </c>
      <c r="L4976">
        <f>YEAR(shipments[[#This Row],[Shipdate]])</f>
        <v>2023</v>
      </c>
    </row>
    <row r="4977" spans="1:12" x14ac:dyDescent="0.3">
      <c r="A4977" t="s">
        <v>4981</v>
      </c>
      <c r="B4977" t="s">
        <v>7956</v>
      </c>
      <c r="C4977" t="s">
        <v>7918</v>
      </c>
      <c r="D4977" t="s">
        <v>7934</v>
      </c>
      <c r="E4977" s="1">
        <v>44956</v>
      </c>
      <c r="F4977" s="6">
        <v>5593.5</v>
      </c>
      <c r="G4977">
        <v>208</v>
      </c>
      <c r="H4977" t="s">
        <v>3</v>
      </c>
      <c r="I4977">
        <f>IF(shipments[[#This Row],[Boxes]]&gt;0,shipments[[#This Row],[Amount]]/shipments[[#This Row],[Boxes]],"NA")</f>
        <v>26.891826923076923</v>
      </c>
      <c r="J4977" t="str">
        <f>IF(shipments[[#This Row],[Order_Status]] = "Delivered","Yes","No")</f>
        <v>Yes</v>
      </c>
      <c r="K4977" t="str">
        <f>TEXT(shipments[[#This Row],[Shipdate]],"MMMM")</f>
        <v>January</v>
      </c>
      <c r="L4977">
        <f>YEAR(shipments[[#This Row],[Shipdate]])</f>
        <v>2023</v>
      </c>
    </row>
    <row r="4978" spans="1:12" x14ac:dyDescent="0.3">
      <c r="A4978" t="s">
        <v>4982</v>
      </c>
      <c r="B4978" t="s">
        <v>7956</v>
      </c>
      <c r="C4978" t="s">
        <v>7918</v>
      </c>
      <c r="D4978" t="s">
        <v>7935</v>
      </c>
      <c r="E4978" s="1">
        <v>45104</v>
      </c>
      <c r="F4978" s="6">
        <v>5474.25</v>
      </c>
      <c r="G4978">
        <v>211</v>
      </c>
      <c r="H4978" t="s">
        <v>3</v>
      </c>
      <c r="I4978">
        <f>IF(shipments[[#This Row],[Boxes]]&gt;0,shipments[[#This Row],[Amount]]/shipments[[#This Row],[Boxes]],"NA")</f>
        <v>25.944312796208532</v>
      </c>
      <c r="J4978" t="str">
        <f>IF(shipments[[#This Row],[Order_Status]] = "Delivered","Yes","No")</f>
        <v>Yes</v>
      </c>
      <c r="K4978" t="str">
        <f>TEXT(shipments[[#This Row],[Shipdate]],"MMMM")</f>
        <v>June</v>
      </c>
      <c r="L4978">
        <f>YEAR(shipments[[#This Row],[Shipdate]])</f>
        <v>2023</v>
      </c>
    </row>
    <row r="4979" spans="1:12" x14ac:dyDescent="0.3">
      <c r="A4979" s="21" t="s">
        <v>4983</v>
      </c>
      <c r="B4979" s="21" t="s">
        <v>7956</v>
      </c>
      <c r="C4979" s="21" t="s">
        <v>7918</v>
      </c>
      <c r="D4979" s="21" t="s">
        <v>7935</v>
      </c>
      <c r="E4979" s="22">
        <v>45302</v>
      </c>
      <c r="F4979" s="23">
        <v>5231.25</v>
      </c>
      <c r="G4979" s="21">
        <v>202</v>
      </c>
      <c r="H4979" s="21" t="s">
        <v>25</v>
      </c>
      <c r="I4979" s="21">
        <f>IF(shipments[[#This Row],[Boxes]]&gt;0,shipments[[#This Row],[Amount]]/shipments[[#This Row],[Boxes]],"NA")</f>
        <v>25.897277227722771</v>
      </c>
      <c r="J4979" s="21" t="str">
        <f>IF(shipments[[#This Row],[Order_Status]] = "Delivered","Yes","No")</f>
        <v>No</v>
      </c>
      <c r="K4979" s="21" t="str">
        <f>TEXT(shipments[[#This Row],[Shipdate]],"MMMM")</f>
        <v>January</v>
      </c>
      <c r="L4979" s="21">
        <f>YEAR(shipments[[#This Row],[Shipdate]])</f>
        <v>2024</v>
      </c>
    </row>
    <row r="4980" spans="1:12" x14ac:dyDescent="0.3">
      <c r="A4980" t="s">
        <v>4984</v>
      </c>
      <c r="B4980" t="s">
        <v>7956</v>
      </c>
      <c r="C4980" t="s">
        <v>7918</v>
      </c>
      <c r="D4980" t="s">
        <v>7938</v>
      </c>
      <c r="E4980" s="1">
        <v>44963</v>
      </c>
      <c r="F4980" s="6">
        <v>5769</v>
      </c>
      <c r="G4980">
        <v>231</v>
      </c>
      <c r="H4980" t="s">
        <v>3</v>
      </c>
      <c r="I4980">
        <f>IF(shipments[[#This Row],[Boxes]]&gt;0,shipments[[#This Row],[Amount]]/shipments[[#This Row],[Boxes]],"NA")</f>
        <v>24.974025974025974</v>
      </c>
      <c r="J4980" t="str">
        <f>IF(shipments[[#This Row],[Order_Status]] = "Delivered","Yes","No")</f>
        <v>Yes</v>
      </c>
      <c r="K4980" t="str">
        <f>TEXT(shipments[[#This Row],[Shipdate]],"MMMM")</f>
        <v>February</v>
      </c>
      <c r="L4980">
        <f>YEAR(shipments[[#This Row],[Shipdate]])</f>
        <v>2023</v>
      </c>
    </row>
    <row r="4981" spans="1:12" x14ac:dyDescent="0.3">
      <c r="A4981" t="s">
        <v>4985</v>
      </c>
      <c r="B4981" t="s">
        <v>7956</v>
      </c>
      <c r="C4981" t="s">
        <v>7919</v>
      </c>
      <c r="D4981" t="s">
        <v>7937</v>
      </c>
      <c r="E4981" s="1">
        <v>45348</v>
      </c>
      <c r="F4981" s="6">
        <v>623.25</v>
      </c>
      <c r="G4981">
        <v>32</v>
      </c>
      <c r="H4981" t="s">
        <v>3</v>
      </c>
      <c r="I4981">
        <f>IF(shipments[[#This Row],[Boxes]]&gt;0,shipments[[#This Row],[Amount]]/shipments[[#This Row],[Boxes]],"NA")</f>
        <v>19.4765625</v>
      </c>
      <c r="J4981" t="str">
        <f>IF(shipments[[#This Row],[Order_Status]] = "Delivered","Yes","No")</f>
        <v>Yes</v>
      </c>
      <c r="K4981" t="str">
        <f>TEXT(shipments[[#This Row],[Shipdate]],"MMMM")</f>
        <v>February</v>
      </c>
      <c r="L4981">
        <f>YEAR(shipments[[#This Row],[Shipdate]])</f>
        <v>2024</v>
      </c>
    </row>
    <row r="4982" spans="1:12" x14ac:dyDescent="0.3">
      <c r="A4982" t="s">
        <v>4986</v>
      </c>
      <c r="B4982" t="s">
        <v>7956</v>
      </c>
      <c r="C4982" t="s">
        <v>7919</v>
      </c>
      <c r="D4982" t="s">
        <v>7935</v>
      </c>
      <c r="E4982" s="1">
        <v>44956</v>
      </c>
      <c r="F4982" s="6">
        <v>2859.75</v>
      </c>
      <c r="G4982">
        <v>143</v>
      </c>
      <c r="H4982" t="s">
        <v>3</v>
      </c>
      <c r="I4982">
        <f>IF(shipments[[#This Row],[Boxes]]&gt;0,shipments[[#This Row],[Amount]]/shipments[[#This Row],[Boxes]],"NA")</f>
        <v>19.998251748251747</v>
      </c>
      <c r="J4982" t="str">
        <f>IF(shipments[[#This Row],[Order_Status]] = "Delivered","Yes","No")</f>
        <v>Yes</v>
      </c>
      <c r="K4982" t="str">
        <f>TEXT(shipments[[#This Row],[Shipdate]],"MMMM")</f>
        <v>January</v>
      </c>
      <c r="L4982">
        <f>YEAR(shipments[[#This Row],[Shipdate]])</f>
        <v>2023</v>
      </c>
    </row>
    <row r="4983" spans="1:12" x14ac:dyDescent="0.3">
      <c r="A4983" s="21" t="s">
        <v>4987</v>
      </c>
      <c r="B4983" s="21" t="s">
        <v>7956</v>
      </c>
      <c r="C4983" s="21" t="s">
        <v>7919</v>
      </c>
      <c r="D4983" s="21" t="s">
        <v>7934</v>
      </c>
      <c r="E4983" s="22">
        <v>45525</v>
      </c>
      <c r="F4983" s="23">
        <v>8115.75</v>
      </c>
      <c r="G4983" s="21">
        <v>406</v>
      </c>
      <c r="H4983" s="21" t="s">
        <v>9</v>
      </c>
      <c r="I4983" s="21">
        <f>IF(shipments[[#This Row],[Boxes]]&gt;0,shipments[[#This Row],[Amount]]/shipments[[#This Row],[Boxes]],"NA")</f>
        <v>19.989532019704434</v>
      </c>
      <c r="J4983" s="21" t="str">
        <f>IF(shipments[[#This Row],[Order_Status]] = "Delivered","Yes","No")</f>
        <v>No</v>
      </c>
      <c r="K4983" s="21" t="str">
        <f>TEXT(shipments[[#This Row],[Shipdate]],"MMMM")</f>
        <v>August</v>
      </c>
      <c r="L4983" s="21">
        <f>YEAR(shipments[[#This Row],[Shipdate]])</f>
        <v>2024</v>
      </c>
    </row>
    <row r="4984" spans="1:12" x14ac:dyDescent="0.3">
      <c r="A4984" t="s">
        <v>4988</v>
      </c>
      <c r="B4984" t="s">
        <v>7956</v>
      </c>
      <c r="C4984" t="s">
        <v>7919</v>
      </c>
      <c r="D4984" t="s">
        <v>7939</v>
      </c>
      <c r="E4984" s="1">
        <v>45131</v>
      </c>
      <c r="F4984" s="6">
        <v>10764</v>
      </c>
      <c r="G4984">
        <v>490</v>
      </c>
      <c r="H4984" t="s">
        <v>3</v>
      </c>
      <c r="I4984">
        <f>IF(shipments[[#This Row],[Boxes]]&gt;0,shipments[[#This Row],[Amount]]/shipments[[#This Row],[Boxes]],"NA")</f>
        <v>21.96734693877551</v>
      </c>
      <c r="J4984" t="str">
        <f>IF(shipments[[#This Row],[Order_Status]] = "Delivered","Yes","No")</f>
        <v>Yes</v>
      </c>
      <c r="K4984" t="str">
        <f>TEXT(shipments[[#This Row],[Shipdate]],"MMMM")</f>
        <v>July</v>
      </c>
      <c r="L4984">
        <f>YEAR(shipments[[#This Row],[Shipdate]])</f>
        <v>2023</v>
      </c>
    </row>
    <row r="4985" spans="1:12" x14ac:dyDescent="0.3">
      <c r="A4985" s="21" t="s">
        <v>4989</v>
      </c>
      <c r="B4985" s="21" t="s">
        <v>7956</v>
      </c>
      <c r="C4985" s="21" t="s">
        <v>7920</v>
      </c>
      <c r="D4985" s="21" t="s">
        <v>7935</v>
      </c>
      <c r="E4985" s="22">
        <v>45488</v>
      </c>
      <c r="F4985" s="23">
        <v>10143</v>
      </c>
      <c r="G4985" s="21">
        <v>462</v>
      </c>
      <c r="H4985" s="21" t="s">
        <v>9</v>
      </c>
      <c r="I4985" s="21">
        <f>IF(shipments[[#This Row],[Boxes]]&gt;0,shipments[[#This Row],[Amount]]/shipments[[#This Row],[Boxes]],"NA")</f>
        <v>21.954545454545453</v>
      </c>
      <c r="J4985" s="21" t="str">
        <f>IF(shipments[[#This Row],[Order_Status]] = "Delivered","Yes","No")</f>
        <v>No</v>
      </c>
      <c r="K4985" s="21" t="str">
        <f>TEXT(shipments[[#This Row],[Shipdate]],"MMMM")</f>
        <v>July</v>
      </c>
      <c r="L4985" s="21">
        <f>YEAR(shipments[[#This Row],[Shipdate]])</f>
        <v>2024</v>
      </c>
    </row>
    <row r="4986" spans="1:12" x14ac:dyDescent="0.3">
      <c r="A4986" t="s">
        <v>4990</v>
      </c>
      <c r="B4986" t="s">
        <v>7956</v>
      </c>
      <c r="C4986" t="s">
        <v>7920</v>
      </c>
      <c r="D4986" t="s">
        <v>7939</v>
      </c>
      <c r="E4986" s="1">
        <v>45436</v>
      </c>
      <c r="F4986" s="6">
        <v>5152.5</v>
      </c>
      <c r="G4986">
        <v>225</v>
      </c>
      <c r="H4986" t="s">
        <v>3</v>
      </c>
      <c r="I4986">
        <f>IF(shipments[[#This Row],[Boxes]]&gt;0,shipments[[#This Row],[Amount]]/shipments[[#This Row],[Boxes]],"NA")</f>
        <v>22.9</v>
      </c>
      <c r="J4986" t="str">
        <f>IF(shipments[[#This Row],[Order_Status]] = "Delivered","Yes","No")</f>
        <v>Yes</v>
      </c>
      <c r="K4986" t="str">
        <f>TEXT(shipments[[#This Row],[Shipdate]],"MMMM")</f>
        <v>May</v>
      </c>
      <c r="L4986">
        <f>YEAR(shipments[[#This Row],[Shipdate]])</f>
        <v>2024</v>
      </c>
    </row>
    <row r="4987" spans="1:12" x14ac:dyDescent="0.3">
      <c r="A4987" t="s">
        <v>4991</v>
      </c>
      <c r="B4987" t="s">
        <v>7956</v>
      </c>
      <c r="C4987" t="s">
        <v>7921</v>
      </c>
      <c r="D4987" t="s">
        <v>7934</v>
      </c>
      <c r="E4987" s="1">
        <v>45399</v>
      </c>
      <c r="F4987" s="6">
        <v>1604.25</v>
      </c>
      <c r="G4987">
        <v>134</v>
      </c>
      <c r="H4987" t="s">
        <v>3</v>
      </c>
      <c r="I4987">
        <f>IF(shipments[[#This Row],[Boxes]]&gt;0,shipments[[#This Row],[Amount]]/shipments[[#This Row],[Boxes]],"NA")</f>
        <v>11.972014925373134</v>
      </c>
      <c r="J4987" t="str">
        <f>IF(shipments[[#This Row],[Order_Status]] = "Delivered","Yes","No")</f>
        <v>Yes</v>
      </c>
      <c r="K4987" t="str">
        <f>TEXT(shipments[[#This Row],[Shipdate]],"MMMM")</f>
        <v>April</v>
      </c>
      <c r="L4987">
        <f>YEAR(shipments[[#This Row],[Shipdate]])</f>
        <v>2024</v>
      </c>
    </row>
    <row r="4988" spans="1:12" x14ac:dyDescent="0.3">
      <c r="A4988" t="s">
        <v>4992</v>
      </c>
      <c r="B4988" t="s">
        <v>7956</v>
      </c>
      <c r="C4988" t="s">
        <v>7921</v>
      </c>
      <c r="D4988" t="s">
        <v>7935</v>
      </c>
      <c r="E4988" s="1">
        <v>45414</v>
      </c>
      <c r="F4988" s="6">
        <v>7132.5</v>
      </c>
      <c r="G4988">
        <v>476</v>
      </c>
      <c r="H4988" t="s">
        <v>3</v>
      </c>
      <c r="I4988">
        <f>IF(shipments[[#This Row],[Boxes]]&gt;0,shipments[[#This Row],[Amount]]/shipments[[#This Row],[Boxes]],"NA")</f>
        <v>14.984243697478991</v>
      </c>
      <c r="J4988" t="str">
        <f>IF(shipments[[#This Row],[Order_Status]] = "Delivered","Yes","No")</f>
        <v>Yes</v>
      </c>
      <c r="K4988" t="str">
        <f>TEXT(shipments[[#This Row],[Shipdate]],"MMMM")</f>
        <v>May</v>
      </c>
      <c r="L4988">
        <f>YEAR(shipments[[#This Row],[Shipdate]])</f>
        <v>2024</v>
      </c>
    </row>
    <row r="4989" spans="1:12" x14ac:dyDescent="0.3">
      <c r="A4989" t="s">
        <v>4993</v>
      </c>
      <c r="B4989" t="s">
        <v>7956</v>
      </c>
      <c r="C4989" t="s">
        <v>7921</v>
      </c>
      <c r="D4989" t="s">
        <v>7939</v>
      </c>
      <c r="E4989" s="1">
        <v>45243</v>
      </c>
      <c r="F4989" s="6">
        <v>8219.25</v>
      </c>
      <c r="G4989">
        <v>548</v>
      </c>
      <c r="H4989" t="s">
        <v>3</v>
      </c>
      <c r="I4989">
        <f>IF(shipments[[#This Row],[Boxes]]&gt;0,shipments[[#This Row],[Amount]]/shipments[[#This Row],[Boxes]],"NA")</f>
        <v>14.998631386861314</v>
      </c>
      <c r="J4989" t="str">
        <f>IF(shipments[[#This Row],[Order_Status]] = "Delivered","Yes","No")</f>
        <v>Yes</v>
      </c>
      <c r="K4989" t="str">
        <f>TEXT(shipments[[#This Row],[Shipdate]],"MMMM")</f>
        <v>November</v>
      </c>
      <c r="L4989">
        <f>YEAR(shipments[[#This Row],[Shipdate]])</f>
        <v>2023</v>
      </c>
    </row>
    <row r="4990" spans="1:12" x14ac:dyDescent="0.3">
      <c r="A4990" t="s">
        <v>4994</v>
      </c>
      <c r="B4990" t="s">
        <v>7956</v>
      </c>
      <c r="C4990" t="s">
        <v>7921</v>
      </c>
      <c r="D4990" t="s">
        <v>7935</v>
      </c>
      <c r="E4990" s="1">
        <v>45021</v>
      </c>
      <c r="F4990" s="6">
        <v>5179.5</v>
      </c>
      <c r="G4990">
        <v>399</v>
      </c>
      <c r="H4990" t="s">
        <v>3</v>
      </c>
      <c r="I4990">
        <f>IF(shipments[[#This Row],[Boxes]]&gt;0,shipments[[#This Row],[Amount]]/shipments[[#This Row],[Boxes]],"NA")</f>
        <v>12.981203007518797</v>
      </c>
      <c r="J4990" t="str">
        <f>IF(shipments[[#This Row],[Order_Status]] = "Delivered","Yes","No")</f>
        <v>Yes</v>
      </c>
      <c r="K4990" t="str">
        <f>TEXT(shipments[[#This Row],[Shipdate]],"MMMM")</f>
        <v>April</v>
      </c>
      <c r="L4990">
        <f>YEAR(shipments[[#This Row],[Shipdate]])</f>
        <v>2023</v>
      </c>
    </row>
    <row r="4991" spans="1:12" x14ac:dyDescent="0.3">
      <c r="A4991" s="21" t="s">
        <v>4995</v>
      </c>
      <c r="B4991" s="21" t="s">
        <v>7956</v>
      </c>
      <c r="C4991" s="21" t="s">
        <v>7922</v>
      </c>
      <c r="D4991" s="21" t="s">
        <v>7938</v>
      </c>
      <c r="E4991" s="22">
        <v>45532</v>
      </c>
      <c r="F4991" s="23">
        <v>5676.75</v>
      </c>
      <c r="G4991" s="21">
        <v>316</v>
      </c>
      <c r="H4991" s="21" t="s">
        <v>9</v>
      </c>
      <c r="I4991" s="21">
        <f>IF(shipments[[#This Row],[Boxes]]&gt;0,shipments[[#This Row],[Amount]]/shipments[[#This Row],[Boxes]],"NA")</f>
        <v>17.964398734177216</v>
      </c>
      <c r="J4991" s="21" t="str">
        <f>IF(shipments[[#This Row],[Order_Status]] = "Delivered","Yes","No")</f>
        <v>No</v>
      </c>
      <c r="K4991" s="21" t="str">
        <f>TEXT(shipments[[#This Row],[Shipdate]],"MMMM")</f>
        <v>August</v>
      </c>
      <c r="L4991" s="21">
        <f>YEAR(shipments[[#This Row],[Shipdate]])</f>
        <v>2024</v>
      </c>
    </row>
    <row r="4992" spans="1:12" x14ac:dyDescent="0.3">
      <c r="A4992" t="s">
        <v>4996</v>
      </c>
      <c r="B4992" t="s">
        <v>7956</v>
      </c>
      <c r="C4992" t="s">
        <v>7923</v>
      </c>
      <c r="D4992" t="s">
        <v>7939</v>
      </c>
      <c r="E4992" s="1">
        <v>45470</v>
      </c>
      <c r="F4992" s="6">
        <v>4828.5</v>
      </c>
      <c r="G4992">
        <v>322</v>
      </c>
      <c r="H4992" t="s">
        <v>3</v>
      </c>
      <c r="I4992">
        <f>IF(shipments[[#This Row],[Boxes]]&gt;0,shipments[[#This Row],[Amount]]/shipments[[#This Row],[Boxes]],"NA")</f>
        <v>14.995341614906833</v>
      </c>
      <c r="J4992" t="str">
        <f>IF(shipments[[#This Row],[Order_Status]] = "Delivered","Yes","No")</f>
        <v>Yes</v>
      </c>
      <c r="K4992" t="str">
        <f>TEXT(shipments[[#This Row],[Shipdate]],"MMMM")</f>
        <v>June</v>
      </c>
      <c r="L4992">
        <f>YEAR(shipments[[#This Row],[Shipdate]])</f>
        <v>2024</v>
      </c>
    </row>
    <row r="4993" spans="1:12" x14ac:dyDescent="0.3">
      <c r="A4993" t="s">
        <v>4997</v>
      </c>
      <c r="B4993" t="s">
        <v>7956</v>
      </c>
      <c r="C4993" t="s">
        <v>7923</v>
      </c>
      <c r="D4993" t="s">
        <v>7935</v>
      </c>
      <c r="E4993" s="1">
        <v>45175</v>
      </c>
      <c r="F4993" s="6">
        <v>10003.5</v>
      </c>
      <c r="G4993">
        <v>715</v>
      </c>
      <c r="H4993" t="s">
        <v>3</v>
      </c>
      <c r="I4993">
        <f>IF(shipments[[#This Row],[Boxes]]&gt;0,shipments[[#This Row],[Amount]]/shipments[[#This Row],[Boxes]],"NA")</f>
        <v>13.99090909090909</v>
      </c>
      <c r="J4993" t="str">
        <f>IF(shipments[[#This Row],[Order_Status]] = "Delivered","Yes","No")</f>
        <v>Yes</v>
      </c>
      <c r="K4993" t="str">
        <f>TEXT(shipments[[#This Row],[Shipdate]],"MMMM")</f>
        <v>September</v>
      </c>
      <c r="L4993">
        <f>YEAR(shipments[[#This Row],[Shipdate]])</f>
        <v>2023</v>
      </c>
    </row>
    <row r="4994" spans="1:12" x14ac:dyDescent="0.3">
      <c r="A4994" t="s">
        <v>4998</v>
      </c>
      <c r="B4994" t="s">
        <v>7956</v>
      </c>
      <c r="C4994" t="s">
        <v>7923</v>
      </c>
      <c r="D4994" t="s">
        <v>7938</v>
      </c>
      <c r="E4994" s="1">
        <v>45322</v>
      </c>
      <c r="F4994" s="6">
        <v>10878.75</v>
      </c>
      <c r="G4994">
        <v>640</v>
      </c>
      <c r="H4994" t="s">
        <v>3</v>
      </c>
      <c r="I4994">
        <f>IF(shipments[[#This Row],[Boxes]]&gt;0,shipments[[#This Row],[Amount]]/shipments[[#This Row],[Boxes]],"NA")</f>
        <v>16.998046875</v>
      </c>
      <c r="J4994" t="str">
        <f>IF(shipments[[#This Row],[Order_Status]] = "Delivered","Yes","No")</f>
        <v>Yes</v>
      </c>
      <c r="K4994" t="str">
        <f>TEXT(shipments[[#This Row],[Shipdate]],"MMMM")</f>
        <v>January</v>
      </c>
      <c r="L4994">
        <f>YEAR(shipments[[#This Row],[Shipdate]])</f>
        <v>2024</v>
      </c>
    </row>
    <row r="4995" spans="1:12" x14ac:dyDescent="0.3">
      <c r="A4995" t="s">
        <v>4999</v>
      </c>
      <c r="B4995" t="s">
        <v>7956</v>
      </c>
      <c r="C4995" t="s">
        <v>7923</v>
      </c>
      <c r="D4995" t="s">
        <v>7938</v>
      </c>
      <c r="E4995" s="1">
        <v>45331</v>
      </c>
      <c r="F4995" s="6">
        <v>5728.5</v>
      </c>
      <c r="G4995">
        <v>337</v>
      </c>
      <c r="H4995" t="s">
        <v>3</v>
      </c>
      <c r="I4995">
        <f>IF(shipments[[#This Row],[Boxes]]&gt;0,shipments[[#This Row],[Amount]]/shipments[[#This Row],[Boxes]],"NA")</f>
        <v>16.998516320474778</v>
      </c>
      <c r="J4995" t="str">
        <f>IF(shipments[[#This Row],[Order_Status]] = "Delivered","Yes","No")</f>
        <v>Yes</v>
      </c>
      <c r="K4995" t="str">
        <f>TEXT(shipments[[#This Row],[Shipdate]],"MMMM")</f>
        <v>February</v>
      </c>
      <c r="L4995">
        <f>YEAR(shipments[[#This Row],[Shipdate]])</f>
        <v>2024</v>
      </c>
    </row>
    <row r="4996" spans="1:12" x14ac:dyDescent="0.3">
      <c r="A4996" t="s">
        <v>5000</v>
      </c>
      <c r="B4996" t="s">
        <v>7956</v>
      </c>
      <c r="C4996" t="s">
        <v>7924</v>
      </c>
      <c r="D4996" t="s">
        <v>7938</v>
      </c>
      <c r="E4996" s="1">
        <v>45352</v>
      </c>
      <c r="F4996" s="6">
        <v>4025.25</v>
      </c>
      <c r="G4996">
        <v>448</v>
      </c>
      <c r="H4996" t="s">
        <v>3</v>
      </c>
      <c r="I4996">
        <f>IF(shipments[[#This Row],[Boxes]]&gt;0,shipments[[#This Row],[Amount]]/shipments[[#This Row],[Boxes]],"NA")</f>
        <v>8.9849330357142865</v>
      </c>
      <c r="J4996" t="str">
        <f>IF(shipments[[#This Row],[Order_Status]] = "Delivered","Yes","No")</f>
        <v>Yes</v>
      </c>
      <c r="K4996" t="str">
        <f>TEXT(shipments[[#This Row],[Shipdate]],"MMMM")</f>
        <v>March</v>
      </c>
      <c r="L4996">
        <f>YEAR(shipments[[#This Row],[Shipdate]])</f>
        <v>2024</v>
      </c>
    </row>
    <row r="4997" spans="1:12" x14ac:dyDescent="0.3">
      <c r="A4997" t="s">
        <v>5001</v>
      </c>
      <c r="B4997" t="s">
        <v>7956</v>
      </c>
      <c r="C4997" t="s">
        <v>7924</v>
      </c>
      <c r="D4997" t="s">
        <v>7936</v>
      </c>
      <c r="E4997" s="1">
        <v>45107</v>
      </c>
      <c r="F4997" s="6">
        <v>9729</v>
      </c>
      <c r="G4997">
        <v>1390</v>
      </c>
      <c r="H4997" t="s">
        <v>3</v>
      </c>
      <c r="I4997">
        <f>IF(shipments[[#This Row],[Boxes]]&gt;0,shipments[[#This Row],[Amount]]/shipments[[#This Row],[Boxes]],"NA")</f>
        <v>6.9992805755395686</v>
      </c>
      <c r="J4997" t="str">
        <f>IF(shipments[[#This Row],[Order_Status]] = "Delivered","Yes","No")</f>
        <v>Yes</v>
      </c>
      <c r="K4997" t="str">
        <f>TEXT(shipments[[#This Row],[Shipdate]],"MMMM")</f>
        <v>June</v>
      </c>
      <c r="L4997">
        <f>YEAR(shipments[[#This Row],[Shipdate]])</f>
        <v>2023</v>
      </c>
    </row>
    <row r="4998" spans="1:12" x14ac:dyDescent="0.3">
      <c r="A4998" t="s">
        <v>5002</v>
      </c>
      <c r="B4998" t="s">
        <v>7956</v>
      </c>
      <c r="C4998" t="s">
        <v>7924</v>
      </c>
      <c r="D4998" t="s">
        <v>7939</v>
      </c>
      <c r="E4998" s="1">
        <v>45279</v>
      </c>
      <c r="F4998" s="6">
        <v>4770</v>
      </c>
      <c r="G4998">
        <v>530</v>
      </c>
      <c r="H4998" t="s">
        <v>3</v>
      </c>
      <c r="I4998">
        <f>IF(shipments[[#This Row],[Boxes]]&gt;0,shipments[[#This Row],[Amount]]/shipments[[#This Row],[Boxes]],"NA")</f>
        <v>9</v>
      </c>
      <c r="J4998" t="str">
        <f>IF(shipments[[#This Row],[Order_Status]] = "Delivered","Yes","No")</f>
        <v>Yes</v>
      </c>
      <c r="K4998" t="str">
        <f>TEXT(shipments[[#This Row],[Shipdate]],"MMMM")</f>
        <v>December</v>
      </c>
      <c r="L4998">
        <f>YEAR(shipments[[#This Row],[Shipdate]])</f>
        <v>2023</v>
      </c>
    </row>
    <row r="4999" spans="1:12" x14ac:dyDescent="0.3">
      <c r="A4999" s="21" t="s">
        <v>5003</v>
      </c>
      <c r="B4999" s="21" t="s">
        <v>7956</v>
      </c>
      <c r="C4999" s="21" t="s">
        <v>7924</v>
      </c>
      <c r="D4999" s="21" t="s">
        <v>7939</v>
      </c>
      <c r="E4999" s="22">
        <v>45517</v>
      </c>
      <c r="F4999" s="23">
        <v>5476.5</v>
      </c>
      <c r="G4999" s="21">
        <v>548</v>
      </c>
      <c r="H4999" s="21" t="s">
        <v>9</v>
      </c>
      <c r="I4999" s="21">
        <f>IF(shipments[[#This Row],[Boxes]]&gt;0,shipments[[#This Row],[Amount]]/shipments[[#This Row],[Boxes]],"NA")</f>
        <v>9.9936131386861309</v>
      </c>
      <c r="J4999" s="21" t="str">
        <f>IF(shipments[[#This Row],[Order_Status]] = "Delivered","Yes","No")</f>
        <v>No</v>
      </c>
      <c r="K4999" s="21" t="str">
        <f>TEXT(shipments[[#This Row],[Shipdate]],"MMMM")</f>
        <v>August</v>
      </c>
      <c r="L4999" s="21">
        <f>YEAR(shipments[[#This Row],[Shipdate]])</f>
        <v>2024</v>
      </c>
    </row>
    <row r="5000" spans="1:12" x14ac:dyDescent="0.3">
      <c r="A5000" t="s">
        <v>5004</v>
      </c>
      <c r="B5000" t="s">
        <v>7956</v>
      </c>
      <c r="C5000" t="s">
        <v>7924</v>
      </c>
      <c r="D5000" t="s">
        <v>7937</v>
      </c>
      <c r="E5000" s="1">
        <v>45253</v>
      </c>
      <c r="F5000" s="6">
        <v>5280.75</v>
      </c>
      <c r="G5000">
        <v>661</v>
      </c>
      <c r="H5000" t="s">
        <v>3</v>
      </c>
      <c r="I5000">
        <f>IF(shipments[[#This Row],[Boxes]]&gt;0,shipments[[#This Row],[Amount]]/shipments[[#This Row],[Boxes]],"NA")</f>
        <v>7.9890317700453854</v>
      </c>
      <c r="J5000" t="str">
        <f>IF(shipments[[#This Row],[Order_Status]] = "Delivered","Yes","No")</f>
        <v>Yes</v>
      </c>
      <c r="K5000" t="str">
        <f>TEXT(shipments[[#This Row],[Shipdate]],"MMMM")</f>
        <v>November</v>
      </c>
      <c r="L5000">
        <f>YEAR(shipments[[#This Row],[Shipdate]])</f>
        <v>2023</v>
      </c>
    </row>
    <row r="5001" spans="1:12" x14ac:dyDescent="0.3">
      <c r="A5001" t="s">
        <v>5005</v>
      </c>
      <c r="B5001" t="s">
        <v>7956</v>
      </c>
      <c r="C5001" t="s">
        <v>7925</v>
      </c>
      <c r="D5001" t="s">
        <v>7939</v>
      </c>
      <c r="E5001" s="1">
        <v>45085</v>
      </c>
      <c r="F5001" s="6">
        <v>2738.25</v>
      </c>
      <c r="G5001">
        <v>172</v>
      </c>
      <c r="H5001" t="s">
        <v>3</v>
      </c>
      <c r="I5001">
        <f>IF(shipments[[#This Row],[Boxes]]&gt;0,shipments[[#This Row],[Amount]]/shipments[[#This Row],[Boxes]],"NA")</f>
        <v>15.920058139534884</v>
      </c>
      <c r="J5001" t="str">
        <f>IF(shipments[[#This Row],[Order_Status]] = "Delivered","Yes","No")</f>
        <v>Yes</v>
      </c>
      <c r="K5001" t="str">
        <f>TEXT(shipments[[#This Row],[Shipdate]],"MMMM")</f>
        <v>June</v>
      </c>
      <c r="L5001">
        <f>YEAR(shipments[[#This Row],[Shipdate]])</f>
        <v>2023</v>
      </c>
    </row>
    <row r="5002" spans="1:12" x14ac:dyDescent="0.3">
      <c r="A5002" t="s">
        <v>5006</v>
      </c>
      <c r="B5002" t="s">
        <v>7956</v>
      </c>
      <c r="C5002" t="s">
        <v>7925</v>
      </c>
      <c r="D5002" t="s">
        <v>7939</v>
      </c>
      <c r="E5002" s="1">
        <v>45082</v>
      </c>
      <c r="F5002" s="6">
        <v>5159.25</v>
      </c>
      <c r="G5002">
        <v>287</v>
      </c>
      <c r="H5002" t="s">
        <v>3</v>
      </c>
      <c r="I5002">
        <f>IF(shipments[[#This Row],[Boxes]]&gt;0,shipments[[#This Row],[Amount]]/shipments[[#This Row],[Boxes]],"NA")</f>
        <v>17.976480836236934</v>
      </c>
      <c r="J5002" t="str">
        <f>IF(shipments[[#This Row],[Order_Status]] = "Delivered","Yes","No")</f>
        <v>Yes</v>
      </c>
      <c r="K5002" t="str">
        <f>TEXT(shipments[[#This Row],[Shipdate]],"MMMM")</f>
        <v>June</v>
      </c>
      <c r="L5002">
        <f>YEAR(shipments[[#This Row],[Shipdate]])</f>
        <v>2023</v>
      </c>
    </row>
    <row r="5003" spans="1:12" x14ac:dyDescent="0.3">
      <c r="A5003" t="s">
        <v>5007</v>
      </c>
      <c r="B5003" t="s">
        <v>7956</v>
      </c>
      <c r="C5003" t="s">
        <v>7925</v>
      </c>
      <c r="D5003" t="s">
        <v>7938</v>
      </c>
      <c r="E5003" s="1">
        <v>45131</v>
      </c>
      <c r="F5003" s="6">
        <v>5985</v>
      </c>
      <c r="G5003">
        <v>399</v>
      </c>
      <c r="H5003" t="s">
        <v>3</v>
      </c>
      <c r="I5003">
        <f>IF(shipments[[#This Row],[Boxes]]&gt;0,shipments[[#This Row],[Amount]]/shipments[[#This Row],[Boxes]],"NA")</f>
        <v>15</v>
      </c>
      <c r="J5003" t="str">
        <f>IF(shipments[[#This Row],[Order_Status]] = "Delivered","Yes","No")</f>
        <v>Yes</v>
      </c>
      <c r="K5003" t="str">
        <f>TEXT(shipments[[#This Row],[Shipdate]],"MMMM")</f>
        <v>July</v>
      </c>
      <c r="L5003">
        <f>YEAR(shipments[[#This Row],[Shipdate]])</f>
        <v>2023</v>
      </c>
    </row>
    <row r="5004" spans="1:12" x14ac:dyDescent="0.3">
      <c r="A5004" t="s">
        <v>5008</v>
      </c>
      <c r="B5004" t="s">
        <v>7956</v>
      </c>
      <c r="C5004" t="s">
        <v>7925</v>
      </c>
      <c r="D5004" t="s">
        <v>7939</v>
      </c>
      <c r="E5004" s="1">
        <v>45384</v>
      </c>
      <c r="F5004" s="6">
        <v>5694.75</v>
      </c>
      <c r="G5004">
        <v>335</v>
      </c>
      <c r="H5004" t="s">
        <v>3</v>
      </c>
      <c r="I5004">
        <f>IF(shipments[[#This Row],[Boxes]]&gt;0,shipments[[#This Row],[Amount]]/shipments[[#This Row],[Boxes]],"NA")</f>
        <v>16.999253731343284</v>
      </c>
      <c r="J5004" t="str">
        <f>IF(shipments[[#This Row],[Order_Status]] = "Delivered","Yes","No")</f>
        <v>Yes</v>
      </c>
      <c r="K5004" t="str">
        <f>TEXT(shipments[[#This Row],[Shipdate]],"MMMM")</f>
        <v>April</v>
      </c>
      <c r="L5004">
        <f>YEAR(shipments[[#This Row],[Shipdate]])</f>
        <v>2024</v>
      </c>
    </row>
    <row r="5005" spans="1:12" x14ac:dyDescent="0.3">
      <c r="A5005" t="s">
        <v>5009</v>
      </c>
      <c r="B5005" t="s">
        <v>7956</v>
      </c>
      <c r="C5005" t="s">
        <v>7925</v>
      </c>
      <c r="D5005" t="s">
        <v>7934</v>
      </c>
      <c r="E5005" s="1">
        <v>45124</v>
      </c>
      <c r="F5005" s="6">
        <v>4743</v>
      </c>
      <c r="G5005">
        <v>317</v>
      </c>
      <c r="H5005" t="s">
        <v>3</v>
      </c>
      <c r="I5005">
        <f>IF(shipments[[#This Row],[Boxes]]&gt;0,shipments[[#This Row],[Amount]]/shipments[[#This Row],[Boxes]],"NA")</f>
        <v>14.962145110410095</v>
      </c>
      <c r="J5005" t="str">
        <f>IF(shipments[[#This Row],[Order_Status]] = "Delivered","Yes","No")</f>
        <v>Yes</v>
      </c>
      <c r="K5005" t="str">
        <f>TEXT(shipments[[#This Row],[Shipdate]],"MMMM")</f>
        <v>July</v>
      </c>
      <c r="L5005">
        <f>YEAR(shipments[[#This Row],[Shipdate]])</f>
        <v>2023</v>
      </c>
    </row>
    <row r="5006" spans="1:12" x14ac:dyDescent="0.3">
      <c r="A5006" s="21" t="s">
        <v>5010</v>
      </c>
      <c r="B5006" s="21" t="s">
        <v>7956</v>
      </c>
      <c r="C5006" s="21" t="s">
        <v>7927</v>
      </c>
      <c r="D5006" s="21" t="s">
        <v>7938</v>
      </c>
      <c r="E5006" s="22">
        <v>45553</v>
      </c>
      <c r="F5006" s="23">
        <v>3066.75</v>
      </c>
      <c r="G5006" s="21">
        <v>192</v>
      </c>
      <c r="H5006" s="21" t="s">
        <v>25</v>
      </c>
      <c r="I5006" s="21">
        <f>IF(shipments[[#This Row],[Boxes]]&gt;0,shipments[[#This Row],[Amount]]/shipments[[#This Row],[Boxes]],"NA")</f>
        <v>15.97265625</v>
      </c>
      <c r="J5006" s="21" t="str">
        <f>IF(shipments[[#This Row],[Order_Status]] = "Delivered","Yes","No")</f>
        <v>No</v>
      </c>
      <c r="K5006" s="21" t="str">
        <f>TEXT(shipments[[#This Row],[Shipdate]],"MMMM")</f>
        <v>September</v>
      </c>
      <c r="L5006" s="21">
        <f>YEAR(shipments[[#This Row],[Shipdate]])</f>
        <v>2024</v>
      </c>
    </row>
    <row r="5007" spans="1:12" x14ac:dyDescent="0.3">
      <c r="A5007" t="s">
        <v>5011</v>
      </c>
      <c r="B5007" t="s">
        <v>7956</v>
      </c>
      <c r="C5007" t="s">
        <v>7927</v>
      </c>
      <c r="D5007" t="s">
        <v>7938</v>
      </c>
      <c r="E5007" s="1">
        <v>45211</v>
      </c>
      <c r="F5007" s="6">
        <v>2943</v>
      </c>
      <c r="G5007">
        <v>211</v>
      </c>
      <c r="H5007" t="s">
        <v>3</v>
      </c>
      <c r="I5007">
        <f>IF(shipments[[#This Row],[Boxes]]&gt;0,shipments[[#This Row],[Amount]]/shipments[[#This Row],[Boxes]],"NA")</f>
        <v>13.947867298578199</v>
      </c>
      <c r="J5007" t="str">
        <f>IF(shipments[[#This Row],[Order_Status]] = "Delivered","Yes","No")</f>
        <v>Yes</v>
      </c>
      <c r="K5007" t="str">
        <f>TEXT(shipments[[#This Row],[Shipdate]],"MMMM")</f>
        <v>October</v>
      </c>
      <c r="L5007">
        <f>YEAR(shipments[[#This Row],[Shipdate]])</f>
        <v>2023</v>
      </c>
    </row>
    <row r="5008" spans="1:12" x14ac:dyDescent="0.3">
      <c r="A5008" t="s">
        <v>5012</v>
      </c>
      <c r="B5008" t="s">
        <v>7956</v>
      </c>
      <c r="C5008" t="s">
        <v>7927</v>
      </c>
      <c r="D5008" t="s">
        <v>7934</v>
      </c>
      <c r="E5008" s="1">
        <v>45254</v>
      </c>
      <c r="F5008" s="6">
        <v>5170.5</v>
      </c>
      <c r="G5008">
        <v>288</v>
      </c>
      <c r="H5008" t="s">
        <v>3</v>
      </c>
      <c r="I5008">
        <f>IF(shipments[[#This Row],[Boxes]]&gt;0,shipments[[#This Row],[Amount]]/shipments[[#This Row],[Boxes]],"NA")</f>
        <v>17.953125</v>
      </c>
      <c r="J5008" t="str">
        <f>IF(shipments[[#This Row],[Order_Status]] = "Delivered","Yes","No")</f>
        <v>Yes</v>
      </c>
      <c r="K5008" t="str">
        <f>TEXT(shipments[[#This Row],[Shipdate]],"MMMM")</f>
        <v>November</v>
      </c>
      <c r="L5008">
        <f>YEAR(shipments[[#This Row],[Shipdate]])</f>
        <v>2023</v>
      </c>
    </row>
    <row r="5009" spans="1:12" x14ac:dyDescent="0.3">
      <c r="A5009" t="s">
        <v>5013</v>
      </c>
      <c r="B5009" t="s">
        <v>7956</v>
      </c>
      <c r="C5009" t="s">
        <v>7927</v>
      </c>
      <c r="D5009" t="s">
        <v>7935</v>
      </c>
      <c r="E5009" s="1">
        <v>45342</v>
      </c>
      <c r="F5009" s="6">
        <v>578.25</v>
      </c>
      <c r="G5009">
        <v>37</v>
      </c>
      <c r="H5009" t="s">
        <v>3</v>
      </c>
      <c r="I5009">
        <f>IF(shipments[[#This Row],[Boxes]]&gt;0,shipments[[#This Row],[Amount]]/shipments[[#This Row],[Boxes]],"NA")</f>
        <v>15.628378378378379</v>
      </c>
      <c r="J5009" t="str">
        <f>IF(shipments[[#This Row],[Order_Status]] = "Delivered","Yes","No")</f>
        <v>Yes</v>
      </c>
      <c r="K5009" t="str">
        <f>TEXT(shipments[[#This Row],[Shipdate]],"MMMM")</f>
        <v>February</v>
      </c>
      <c r="L5009">
        <f>YEAR(shipments[[#This Row],[Shipdate]])</f>
        <v>2024</v>
      </c>
    </row>
    <row r="5010" spans="1:12" x14ac:dyDescent="0.3">
      <c r="A5010" t="s">
        <v>5014</v>
      </c>
      <c r="B5010" t="s">
        <v>7956</v>
      </c>
      <c r="C5010" t="s">
        <v>7927</v>
      </c>
      <c r="D5010" t="s">
        <v>7934</v>
      </c>
      <c r="E5010" s="1">
        <v>45285</v>
      </c>
      <c r="F5010" s="6">
        <v>7767</v>
      </c>
      <c r="G5010">
        <v>457</v>
      </c>
      <c r="H5010" t="s">
        <v>3</v>
      </c>
      <c r="I5010">
        <f>IF(shipments[[#This Row],[Boxes]]&gt;0,shipments[[#This Row],[Amount]]/shipments[[#This Row],[Boxes]],"NA")</f>
        <v>16.995623632385119</v>
      </c>
      <c r="J5010" t="str">
        <f>IF(shipments[[#This Row],[Order_Status]] = "Delivered","Yes","No")</f>
        <v>Yes</v>
      </c>
      <c r="K5010" t="str">
        <f>TEXT(shipments[[#This Row],[Shipdate]],"MMMM")</f>
        <v>December</v>
      </c>
      <c r="L5010">
        <f>YEAR(shipments[[#This Row],[Shipdate]])</f>
        <v>2023</v>
      </c>
    </row>
    <row r="5011" spans="1:12" x14ac:dyDescent="0.3">
      <c r="A5011" t="s">
        <v>5015</v>
      </c>
      <c r="B5011" t="s">
        <v>7956</v>
      </c>
      <c r="C5011" t="s">
        <v>7927</v>
      </c>
      <c r="D5011" t="s">
        <v>7937</v>
      </c>
      <c r="E5011" s="1">
        <v>45093</v>
      </c>
      <c r="F5011" s="6">
        <v>10550.25</v>
      </c>
      <c r="G5011">
        <v>754</v>
      </c>
      <c r="H5011" t="s">
        <v>3</v>
      </c>
      <c r="I5011">
        <f>IF(shipments[[#This Row],[Boxes]]&gt;0,shipments[[#This Row],[Amount]]/shipments[[#This Row],[Boxes]],"NA")</f>
        <v>13.99237400530504</v>
      </c>
      <c r="J5011" t="str">
        <f>IF(shipments[[#This Row],[Order_Status]] = "Delivered","Yes","No")</f>
        <v>Yes</v>
      </c>
      <c r="K5011" t="str">
        <f>TEXT(shipments[[#This Row],[Shipdate]],"MMMM")</f>
        <v>June</v>
      </c>
      <c r="L5011">
        <f>YEAR(shipments[[#This Row],[Shipdate]])</f>
        <v>2023</v>
      </c>
    </row>
    <row r="5012" spans="1:12" x14ac:dyDescent="0.3">
      <c r="A5012" t="s">
        <v>5016</v>
      </c>
      <c r="B5012" t="s">
        <v>7956</v>
      </c>
      <c r="C5012" t="s">
        <v>7928</v>
      </c>
      <c r="D5012" t="s">
        <v>7935</v>
      </c>
      <c r="E5012" s="1">
        <v>45141</v>
      </c>
      <c r="F5012" s="6">
        <v>1221.75</v>
      </c>
      <c r="G5012">
        <v>175</v>
      </c>
      <c r="H5012" t="s">
        <v>3</v>
      </c>
      <c r="I5012">
        <f>IF(shipments[[#This Row],[Boxes]]&gt;0,shipments[[#This Row],[Amount]]/shipments[[#This Row],[Boxes]],"NA")</f>
        <v>6.9814285714285713</v>
      </c>
      <c r="J5012" t="str">
        <f>IF(shipments[[#This Row],[Order_Status]] = "Delivered","Yes","No")</f>
        <v>Yes</v>
      </c>
      <c r="K5012" t="str">
        <f>TEXT(shipments[[#This Row],[Shipdate]],"MMMM")</f>
        <v>August</v>
      </c>
      <c r="L5012">
        <f>YEAR(shipments[[#This Row],[Shipdate]])</f>
        <v>2023</v>
      </c>
    </row>
    <row r="5013" spans="1:12" x14ac:dyDescent="0.3">
      <c r="A5013" s="21" t="s">
        <v>5017</v>
      </c>
      <c r="B5013" s="21" t="s">
        <v>7956</v>
      </c>
      <c r="C5013" s="21" t="s">
        <v>7928</v>
      </c>
      <c r="D5013" s="21" t="s">
        <v>7939</v>
      </c>
      <c r="E5013" s="22">
        <v>45552</v>
      </c>
      <c r="F5013" s="23">
        <v>1680.75</v>
      </c>
      <c r="G5013" s="21">
        <v>211</v>
      </c>
      <c r="H5013" s="21" t="s">
        <v>16</v>
      </c>
      <c r="I5013" s="21">
        <f>IF(shipments[[#This Row],[Boxes]]&gt;0,shipments[[#This Row],[Amount]]/shipments[[#This Row],[Boxes]],"NA")</f>
        <v>7.9656398104265405</v>
      </c>
      <c r="J5013" s="21" t="str">
        <f>IF(shipments[[#This Row],[Order_Status]] = "Delivered","Yes","No")</f>
        <v>No</v>
      </c>
      <c r="K5013" s="21" t="str">
        <f>TEXT(shipments[[#This Row],[Shipdate]],"MMMM")</f>
        <v>September</v>
      </c>
      <c r="L5013" s="21">
        <f>YEAR(shipments[[#This Row],[Shipdate]])</f>
        <v>2024</v>
      </c>
    </row>
    <row r="5014" spans="1:12" x14ac:dyDescent="0.3">
      <c r="A5014" t="s">
        <v>5018</v>
      </c>
      <c r="B5014" t="s">
        <v>7956</v>
      </c>
      <c r="C5014" t="s">
        <v>7929</v>
      </c>
      <c r="D5014" t="s">
        <v>7938</v>
      </c>
      <c r="E5014" s="1">
        <v>45377</v>
      </c>
      <c r="F5014" s="6">
        <v>5953.5</v>
      </c>
      <c r="G5014">
        <v>596</v>
      </c>
      <c r="H5014" t="s">
        <v>3</v>
      </c>
      <c r="I5014">
        <f>IF(shipments[[#This Row],[Boxes]]&gt;0,shipments[[#This Row],[Amount]]/shipments[[#This Row],[Boxes]],"NA")</f>
        <v>9.9890939597315445</v>
      </c>
      <c r="J5014" t="str">
        <f>IF(shipments[[#This Row],[Order_Status]] = "Delivered","Yes","No")</f>
        <v>Yes</v>
      </c>
      <c r="K5014" t="str">
        <f>TEXT(shipments[[#This Row],[Shipdate]],"MMMM")</f>
        <v>March</v>
      </c>
      <c r="L5014">
        <f>YEAR(shipments[[#This Row],[Shipdate]])</f>
        <v>2024</v>
      </c>
    </row>
    <row r="5015" spans="1:12" x14ac:dyDescent="0.3">
      <c r="A5015" t="s">
        <v>5019</v>
      </c>
      <c r="B5015" t="s">
        <v>7956</v>
      </c>
      <c r="C5015" t="s">
        <v>7929</v>
      </c>
      <c r="D5015" t="s">
        <v>7938</v>
      </c>
      <c r="E5015" s="1">
        <v>45460</v>
      </c>
      <c r="F5015" s="6">
        <v>28588.5</v>
      </c>
      <c r="G5015">
        <v>3177</v>
      </c>
      <c r="H5015" t="s">
        <v>3</v>
      </c>
      <c r="I5015">
        <f>IF(shipments[[#This Row],[Boxes]]&gt;0,shipments[[#This Row],[Amount]]/shipments[[#This Row],[Boxes]],"NA")</f>
        <v>8.9985835694050991</v>
      </c>
      <c r="J5015" t="str">
        <f>IF(shipments[[#This Row],[Order_Status]] = "Delivered","Yes","No")</f>
        <v>Yes</v>
      </c>
      <c r="K5015" t="str">
        <f>TEXT(shipments[[#This Row],[Shipdate]],"MMMM")</f>
        <v>June</v>
      </c>
      <c r="L5015">
        <f>YEAR(shipments[[#This Row],[Shipdate]])</f>
        <v>2024</v>
      </c>
    </row>
    <row r="5016" spans="1:12" x14ac:dyDescent="0.3">
      <c r="A5016" t="s">
        <v>5020</v>
      </c>
      <c r="B5016" t="s">
        <v>7956</v>
      </c>
      <c r="C5016" t="s">
        <v>7929</v>
      </c>
      <c r="D5016" t="s">
        <v>7939</v>
      </c>
      <c r="E5016" s="1">
        <v>45433</v>
      </c>
      <c r="F5016" s="6">
        <v>9405</v>
      </c>
      <c r="G5016">
        <v>941</v>
      </c>
      <c r="H5016" t="s">
        <v>3</v>
      </c>
      <c r="I5016">
        <f>IF(shipments[[#This Row],[Boxes]]&gt;0,shipments[[#This Row],[Amount]]/shipments[[#This Row],[Boxes]],"NA")</f>
        <v>9.9946865037194481</v>
      </c>
      <c r="J5016" t="str">
        <f>IF(shipments[[#This Row],[Order_Status]] = "Delivered","Yes","No")</f>
        <v>Yes</v>
      </c>
      <c r="K5016" t="str">
        <f>TEXT(shipments[[#This Row],[Shipdate]],"MMMM")</f>
        <v>May</v>
      </c>
      <c r="L5016">
        <f>YEAR(shipments[[#This Row],[Shipdate]])</f>
        <v>2024</v>
      </c>
    </row>
    <row r="5017" spans="1:12" x14ac:dyDescent="0.3">
      <c r="A5017" t="s">
        <v>5021</v>
      </c>
      <c r="B5017" t="s">
        <v>7956</v>
      </c>
      <c r="C5017" t="s">
        <v>7929</v>
      </c>
      <c r="D5017" t="s">
        <v>7938</v>
      </c>
      <c r="E5017" s="1">
        <v>45189</v>
      </c>
      <c r="F5017" s="6">
        <v>5283</v>
      </c>
      <c r="G5017">
        <v>529</v>
      </c>
      <c r="H5017" t="s">
        <v>3</v>
      </c>
      <c r="I5017">
        <f>IF(shipments[[#This Row],[Boxes]]&gt;0,shipments[[#This Row],[Amount]]/shipments[[#This Row],[Boxes]],"NA")</f>
        <v>9.9867674858223054</v>
      </c>
      <c r="J5017" t="str">
        <f>IF(shipments[[#This Row],[Order_Status]] = "Delivered","Yes","No")</f>
        <v>Yes</v>
      </c>
      <c r="K5017" t="str">
        <f>TEXT(shipments[[#This Row],[Shipdate]],"MMMM")</f>
        <v>September</v>
      </c>
      <c r="L5017">
        <f>YEAR(shipments[[#This Row],[Shipdate]])</f>
        <v>2023</v>
      </c>
    </row>
    <row r="5018" spans="1:12" x14ac:dyDescent="0.3">
      <c r="A5018" s="21" t="s">
        <v>5022</v>
      </c>
      <c r="B5018" s="21" t="s">
        <v>7956</v>
      </c>
      <c r="C5018" s="21" t="s">
        <v>7929</v>
      </c>
      <c r="D5018" s="21" t="s">
        <v>7938</v>
      </c>
      <c r="E5018" s="22">
        <v>45327</v>
      </c>
      <c r="F5018" s="23">
        <v>11880</v>
      </c>
      <c r="G5018" s="21">
        <v>1188</v>
      </c>
      <c r="H5018" s="21" t="s">
        <v>25</v>
      </c>
      <c r="I5018" s="21">
        <f>IF(shipments[[#This Row],[Boxes]]&gt;0,shipments[[#This Row],[Amount]]/shipments[[#This Row],[Boxes]],"NA")</f>
        <v>10</v>
      </c>
      <c r="J5018" s="21" t="str">
        <f>IF(shipments[[#This Row],[Order_Status]] = "Delivered","Yes","No")</f>
        <v>No</v>
      </c>
      <c r="K5018" s="21" t="str">
        <f>TEXT(shipments[[#This Row],[Shipdate]],"MMMM")</f>
        <v>February</v>
      </c>
      <c r="L5018" s="21">
        <f>YEAR(shipments[[#This Row],[Shipdate]])</f>
        <v>2024</v>
      </c>
    </row>
    <row r="5019" spans="1:12" x14ac:dyDescent="0.3">
      <c r="A5019" t="s">
        <v>5023</v>
      </c>
      <c r="B5019" t="s">
        <v>7956</v>
      </c>
      <c r="C5019" t="s">
        <v>7929</v>
      </c>
      <c r="D5019" t="s">
        <v>7938</v>
      </c>
      <c r="E5019" s="1">
        <v>45245</v>
      </c>
      <c r="F5019" s="6">
        <v>5287.5</v>
      </c>
      <c r="G5019">
        <v>661</v>
      </c>
      <c r="H5019" t="s">
        <v>3</v>
      </c>
      <c r="I5019">
        <f>IF(shipments[[#This Row],[Boxes]]&gt;0,shipments[[#This Row],[Amount]]/shipments[[#This Row],[Boxes]],"NA")</f>
        <v>7.9992435703479581</v>
      </c>
      <c r="J5019" t="str">
        <f>IF(shipments[[#This Row],[Order_Status]] = "Delivered","Yes","No")</f>
        <v>Yes</v>
      </c>
      <c r="K5019" t="str">
        <f>TEXT(shipments[[#This Row],[Shipdate]],"MMMM")</f>
        <v>November</v>
      </c>
      <c r="L5019">
        <f>YEAR(shipments[[#This Row],[Shipdate]])</f>
        <v>2023</v>
      </c>
    </row>
    <row r="5020" spans="1:12" x14ac:dyDescent="0.3">
      <c r="A5020" t="s">
        <v>5024</v>
      </c>
      <c r="B5020" t="s">
        <v>7956</v>
      </c>
      <c r="C5020" t="s">
        <v>7930</v>
      </c>
      <c r="D5020" t="s">
        <v>7935</v>
      </c>
      <c r="E5020" s="1">
        <v>45057</v>
      </c>
      <c r="F5020" s="6">
        <v>8498.25</v>
      </c>
      <c r="G5020">
        <v>340</v>
      </c>
      <c r="H5020" t="s">
        <v>3</v>
      </c>
      <c r="I5020">
        <f>IF(shipments[[#This Row],[Boxes]]&gt;0,shipments[[#This Row],[Amount]]/shipments[[#This Row],[Boxes]],"NA")</f>
        <v>24.994852941176472</v>
      </c>
      <c r="J5020" t="str">
        <f>IF(shipments[[#This Row],[Order_Status]] = "Delivered","Yes","No")</f>
        <v>Yes</v>
      </c>
      <c r="K5020" t="str">
        <f>TEXT(shipments[[#This Row],[Shipdate]],"MMMM")</f>
        <v>May</v>
      </c>
      <c r="L5020">
        <f>YEAR(shipments[[#This Row],[Shipdate]])</f>
        <v>2023</v>
      </c>
    </row>
    <row r="5021" spans="1:12" x14ac:dyDescent="0.3">
      <c r="A5021" s="21" t="s">
        <v>5025</v>
      </c>
      <c r="B5021" s="21" t="s">
        <v>7956</v>
      </c>
      <c r="C5021" s="21" t="s">
        <v>7930</v>
      </c>
      <c r="D5021" s="21" t="s">
        <v>7937</v>
      </c>
      <c r="E5021" s="22">
        <v>45475</v>
      </c>
      <c r="F5021" s="23">
        <v>6261.75</v>
      </c>
      <c r="G5021" s="21">
        <v>241</v>
      </c>
      <c r="H5021" s="21" t="s">
        <v>9</v>
      </c>
      <c r="I5021" s="21">
        <f>IF(shipments[[#This Row],[Boxes]]&gt;0,shipments[[#This Row],[Amount]]/shipments[[#This Row],[Boxes]],"NA")</f>
        <v>25.982365145228215</v>
      </c>
      <c r="J5021" s="21" t="str">
        <f>IF(shipments[[#This Row],[Order_Status]] = "Delivered","Yes","No")</f>
        <v>No</v>
      </c>
      <c r="K5021" s="21" t="str">
        <f>TEXT(shipments[[#This Row],[Shipdate]],"MMMM")</f>
        <v>July</v>
      </c>
      <c r="L5021" s="21">
        <f>YEAR(shipments[[#This Row],[Shipdate]])</f>
        <v>2024</v>
      </c>
    </row>
    <row r="5022" spans="1:12" x14ac:dyDescent="0.3">
      <c r="A5022" s="21" t="s">
        <v>5026</v>
      </c>
      <c r="B5022" s="21" t="s">
        <v>7956</v>
      </c>
      <c r="C5022" s="21" t="s">
        <v>7932</v>
      </c>
      <c r="D5022" s="21" t="s">
        <v>7935</v>
      </c>
      <c r="E5022" s="22">
        <v>45481</v>
      </c>
      <c r="F5022" s="23">
        <v>4929.75</v>
      </c>
      <c r="G5022" s="21">
        <v>449</v>
      </c>
      <c r="H5022" s="21" t="s">
        <v>25</v>
      </c>
      <c r="I5022" s="21">
        <f>IF(shipments[[#This Row],[Boxes]]&gt;0,shipments[[#This Row],[Amount]]/shipments[[#This Row],[Boxes]],"NA")</f>
        <v>10.979398663697104</v>
      </c>
      <c r="J5022" s="21" t="str">
        <f>IF(shipments[[#This Row],[Order_Status]] = "Delivered","Yes","No")</f>
        <v>No</v>
      </c>
      <c r="K5022" s="21" t="str">
        <f>TEXT(shipments[[#This Row],[Shipdate]],"MMMM")</f>
        <v>July</v>
      </c>
      <c r="L5022" s="21">
        <f>YEAR(shipments[[#This Row],[Shipdate]])</f>
        <v>2024</v>
      </c>
    </row>
    <row r="5023" spans="1:12" x14ac:dyDescent="0.3">
      <c r="A5023" t="s">
        <v>5027</v>
      </c>
      <c r="B5023" t="s">
        <v>7956</v>
      </c>
      <c r="C5023" t="s">
        <v>7932</v>
      </c>
      <c r="D5023" t="s">
        <v>7938</v>
      </c>
      <c r="E5023" s="1">
        <v>45111</v>
      </c>
      <c r="F5023" s="6">
        <v>1224</v>
      </c>
      <c r="G5023">
        <v>123</v>
      </c>
      <c r="H5023" t="s">
        <v>3</v>
      </c>
      <c r="I5023">
        <f>IF(shipments[[#This Row],[Boxes]]&gt;0,shipments[[#This Row],[Amount]]/shipments[[#This Row],[Boxes]],"NA")</f>
        <v>9.9512195121951219</v>
      </c>
      <c r="J5023" t="str">
        <f>IF(shipments[[#This Row],[Order_Status]] = "Delivered","Yes","No")</f>
        <v>Yes</v>
      </c>
      <c r="K5023" t="str">
        <f>TEXT(shipments[[#This Row],[Shipdate]],"MMMM")</f>
        <v>July</v>
      </c>
      <c r="L5023">
        <f>YEAR(shipments[[#This Row],[Shipdate]])</f>
        <v>2023</v>
      </c>
    </row>
    <row r="5024" spans="1:12" x14ac:dyDescent="0.3">
      <c r="A5024" t="s">
        <v>5028</v>
      </c>
      <c r="B5024" t="s">
        <v>7956</v>
      </c>
      <c r="C5024" t="s">
        <v>7932</v>
      </c>
      <c r="D5024" t="s">
        <v>7934</v>
      </c>
      <c r="E5024" s="1">
        <v>45447</v>
      </c>
      <c r="F5024" s="6">
        <v>4340.25</v>
      </c>
      <c r="G5024">
        <v>483</v>
      </c>
      <c r="H5024" t="s">
        <v>3</v>
      </c>
      <c r="I5024">
        <f>IF(shipments[[#This Row],[Boxes]]&gt;0,shipments[[#This Row],[Amount]]/shipments[[#This Row],[Boxes]],"NA")</f>
        <v>8.9860248447204967</v>
      </c>
      <c r="J5024" t="str">
        <f>IF(shipments[[#This Row],[Order_Status]] = "Delivered","Yes","No")</f>
        <v>Yes</v>
      </c>
      <c r="K5024" t="str">
        <f>TEXT(shipments[[#This Row],[Shipdate]],"MMMM")</f>
        <v>June</v>
      </c>
      <c r="L5024">
        <f>YEAR(shipments[[#This Row],[Shipdate]])</f>
        <v>2024</v>
      </c>
    </row>
    <row r="5025" spans="1:12" x14ac:dyDescent="0.3">
      <c r="A5025" t="s">
        <v>5029</v>
      </c>
      <c r="B5025" t="s">
        <v>7956</v>
      </c>
      <c r="C5025" t="s">
        <v>7932</v>
      </c>
      <c r="D5025" t="s">
        <v>7935</v>
      </c>
      <c r="E5025" s="1">
        <v>45135</v>
      </c>
      <c r="F5025" s="6">
        <v>778.5</v>
      </c>
      <c r="G5025">
        <v>87</v>
      </c>
      <c r="H5025" t="s">
        <v>3</v>
      </c>
      <c r="I5025">
        <f>IF(shipments[[#This Row],[Boxes]]&gt;0,shipments[[#This Row],[Amount]]/shipments[[#This Row],[Boxes]],"NA")</f>
        <v>8.9482758620689662</v>
      </c>
      <c r="J5025" t="str">
        <f>IF(shipments[[#This Row],[Order_Status]] = "Delivered","Yes","No")</f>
        <v>Yes</v>
      </c>
      <c r="K5025" t="str">
        <f>TEXT(shipments[[#This Row],[Shipdate]],"MMMM")</f>
        <v>July</v>
      </c>
      <c r="L5025">
        <f>YEAR(shipments[[#This Row],[Shipdate]])</f>
        <v>2023</v>
      </c>
    </row>
    <row r="5026" spans="1:12" x14ac:dyDescent="0.3">
      <c r="A5026" t="s">
        <v>5030</v>
      </c>
      <c r="B5026" t="s">
        <v>7956</v>
      </c>
      <c r="C5026" t="s">
        <v>7932</v>
      </c>
      <c r="D5026" t="s">
        <v>7939</v>
      </c>
      <c r="E5026" s="1">
        <v>45384</v>
      </c>
      <c r="F5026" s="6">
        <v>5172.75</v>
      </c>
      <c r="G5026">
        <v>518</v>
      </c>
      <c r="H5026" t="s">
        <v>3</v>
      </c>
      <c r="I5026">
        <f>IF(shipments[[#This Row],[Boxes]]&gt;0,shipments[[#This Row],[Amount]]/shipments[[#This Row],[Boxes]],"NA")</f>
        <v>9.9860038610038604</v>
      </c>
      <c r="J5026" t="str">
        <f>IF(shipments[[#This Row],[Order_Status]] = "Delivered","Yes","No")</f>
        <v>Yes</v>
      </c>
      <c r="K5026" t="str">
        <f>TEXT(shipments[[#This Row],[Shipdate]],"MMMM")</f>
        <v>April</v>
      </c>
      <c r="L5026">
        <f>YEAR(shipments[[#This Row],[Shipdate]])</f>
        <v>2024</v>
      </c>
    </row>
    <row r="5027" spans="1:12" x14ac:dyDescent="0.3">
      <c r="A5027" t="s">
        <v>5031</v>
      </c>
      <c r="B5027" t="s">
        <v>7956</v>
      </c>
      <c r="C5027" t="s">
        <v>7932</v>
      </c>
      <c r="D5027" t="s">
        <v>7935</v>
      </c>
      <c r="E5027" s="1">
        <v>45447</v>
      </c>
      <c r="F5027" s="6">
        <v>4288.5</v>
      </c>
      <c r="G5027">
        <v>429</v>
      </c>
      <c r="H5027" t="s">
        <v>3</v>
      </c>
      <c r="I5027">
        <f>IF(shipments[[#This Row],[Boxes]]&gt;0,shipments[[#This Row],[Amount]]/shipments[[#This Row],[Boxes]],"NA")</f>
        <v>9.9965034965034967</v>
      </c>
      <c r="J5027" t="str">
        <f>IF(shipments[[#This Row],[Order_Status]] = "Delivered","Yes","No")</f>
        <v>Yes</v>
      </c>
      <c r="K5027" t="str">
        <f>TEXT(shipments[[#This Row],[Shipdate]],"MMMM")</f>
        <v>June</v>
      </c>
      <c r="L5027">
        <f>YEAR(shipments[[#This Row],[Shipdate]])</f>
        <v>2024</v>
      </c>
    </row>
    <row r="5028" spans="1:12" x14ac:dyDescent="0.3">
      <c r="A5028" t="s">
        <v>5032</v>
      </c>
      <c r="B5028" t="s">
        <v>7956</v>
      </c>
      <c r="C5028" t="s">
        <v>7932</v>
      </c>
      <c r="D5028" t="s">
        <v>7939</v>
      </c>
      <c r="E5028" s="1">
        <v>45433</v>
      </c>
      <c r="F5028" s="6">
        <v>4974.75</v>
      </c>
      <c r="G5028">
        <v>553</v>
      </c>
      <c r="H5028" t="s">
        <v>3</v>
      </c>
      <c r="I5028">
        <f>IF(shipments[[#This Row],[Boxes]]&gt;0,shipments[[#This Row],[Amount]]/shipments[[#This Row],[Boxes]],"NA")</f>
        <v>8.9959312839059677</v>
      </c>
      <c r="J5028" t="str">
        <f>IF(shipments[[#This Row],[Order_Status]] = "Delivered","Yes","No")</f>
        <v>Yes</v>
      </c>
      <c r="K5028" t="str">
        <f>TEXT(shipments[[#This Row],[Shipdate]],"MMMM")</f>
        <v>May</v>
      </c>
      <c r="L5028">
        <f>YEAR(shipments[[#This Row],[Shipdate]])</f>
        <v>2024</v>
      </c>
    </row>
    <row r="5029" spans="1:12" x14ac:dyDescent="0.3">
      <c r="A5029" s="21" t="s">
        <v>5033</v>
      </c>
      <c r="B5029" s="21" t="s">
        <v>7956</v>
      </c>
      <c r="C5029" s="21" t="s">
        <v>7933</v>
      </c>
      <c r="D5029" s="21" t="s">
        <v>7935</v>
      </c>
      <c r="E5029" s="22">
        <v>45561</v>
      </c>
      <c r="F5029" s="23">
        <v>12192.75</v>
      </c>
      <c r="G5029" s="21">
        <v>642</v>
      </c>
      <c r="H5029" s="21" t="s">
        <v>16</v>
      </c>
      <c r="I5029" s="21">
        <f>IF(shipments[[#This Row],[Boxes]]&gt;0,shipments[[#This Row],[Amount]]/shipments[[#This Row],[Boxes]],"NA")</f>
        <v>18.991822429906541</v>
      </c>
      <c r="J5029" s="21" t="str">
        <f>IF(shipments[[#This Row],[Order_Status]] = "Delivered","Yes","No")</f>
        <v>No</v>
      </c>
      <c r="K5029" s="21" t="str">
        <f>TEXT(shipments[[#This Row],[Shipdate]],"MMMM")</f>
        <v>September</v>
      </c>
      <c r="L5029" s="21">
        <f>YEAR(shipments[[#This Row],[Shipdate]])</f>
        <v>2024</v>
      </c>
    </row>
    <row r="5030" spans="1:12" x14ac:dyDescent="0.3">
      <c r="A5030" t="s">
        <v>5034</v>
      </c>
      <c r="B5030" t="s">
        <v>7956</v>
      </c>
      <c r="C5030" t="s">
        <v>7933</v>
      </c>
      <c r="D5030" t="s">
        <v>7934</v>
      </c>
      <c r="E5030" s="1">
        <v>45036</v>
      </c>
      <c r="F5030" s="6">
        <v>8421.75</v>
      </c>
      <c r="G5030">
        <v>402</v>
      </c>
      <c r="H5030" t="s">
        <v>3</v>
      </c>
      <c r="I5030">
        <f>IF(shipments[[#This Row],[Boxes]]&gt;0,shipments[[#This Row],[Amount]]/shipments[[#This Row],[Boxes]],"NA")</f>
        <v>20.949626865671643</v>
      </c>
      <c r="J5030" t="str">
        <f>IF(shipments[[#This Row],[Order_Status]] = "Delivered","Yes","No")</f>
        <v>Yes</v>
      </c>
      <c r="K5030" t="str">
        <f>TEXT(shipments[[#This Row],[Shipdate]],"MMMM")</f>
        <v>April</v>
      </c>
      <c r="L5030">
        <f>YEAR(shipments[[#This Row],[Shipdate]])</f>
        <v>2023</v>
      </c>
    </row>
    <row r="5031" spans="1:12" x14ac:dyDescent="0.3">
      <c r="A5031" s="21" t="s">
        <v>5035</v>
      </c>
      <c r="B5031" s="21" t="s">
        <v>7956</v>
      </c>
      <c r="C5031" s="21" t="s">
        <v>7933</v>
      </c>
      <c r="D5031" s="21" t="s">
        <v>7939</v>
      </c>
      <c r="E5031" s="22">
        <v>45547</v>
      </c>
      <c r="F5031" s="23">
        <v>12528</v>
      </c>
      <c r="G5031" s="21">
        <v>627</v>
      </c>
      <c r="H5031" s="21" t="s">
        <v>16</v>
      </c>
      <c r="I5031" s="21">
        <f>IF(shipments[[#This Row],[Boxes]]&gt;0,shipments[[#This Row],[Amount]]/shipments[[#This Row],[Boxes]],"NA")</f>
        <v>19.980861244019138</v>
      </c>
      <c r="J5031" s="21" t="str">
        <f>IF(shipments[[#This Row],[Order_Status]] = "Delivered","Yes","No")</f>
        <v>No</v>
      </c>
      <c r="K5031" s="21" t="str">
        <f>TEXT(shipments[[#This Row],[Shipdate]],"MMMM")</f>
        <v>September</v>
      </c>
      <c r="L5031" s="21">
        <f>YEAR(shipments[[#This Row],[Shipdate]])</f>
        <v>2024</v>
      </c>
    </row>
    <row r="5032" spans="1:12" x14ac:dyDescent="0.3">
      <c r="A5032" t="s">
        <v>5036</v>
      </c>
      <c r="B5032" t="s">
        <v>7956</v>
      </c>
      <c r="C5032" t="s">
        <v>7933</v>
      </c>
      <c r="D5032" t="s">
        <v>7938</v>
      </c>
      <c r="E5032" s="1">
        <v>45449</v>
      </c>
      <c r="F5032" s="6">
        <v>5647.5</v>
      </c>
      <c r="G5032">
        <v>269</v>
      </c>
      <c r="H5032" t="s">
        <v>3</v>
      </c>
      <c r="I5032">
        <f>IF(shipments[[#This Row],[Boxes]]&gt;0,shipments[[#This Row],[Amount]]/shipments[[#This Row],[Boxes]],"NA")</f>
        <v>20.994423791821561</v>
      </c>
      <c r="J5032" t="str">
        <f>IF(shipments[[#This Row],[Order_Status]] = "Delivered","Yes","No")</f>
        <v>Yes</v>
      </c>
      <c r="K5032" t="str">
        <f>TEXT(shipments[[#This Row],[Shipdate]],"MMMM")</f>
        <v>June</v>
      </c>
      <c r="L5032">
        <f>YEAR(shipments[[#This Row],[Shipdate]])</f>
        <v>2024</v>
      </c>
    </row>
    <row r="5033" spans="1:12" x14ac:dyDescent="0.3">
      <c r="A5033" t="s">
        <v>5037</v>
      </c>
      <c r="B5033" t="s">
        <v>7956</v>
      </c>
      <c r="C5033" t="s">
        <v>7933</v>
      </c>
      <c r="D5033" t="s">
        <v>7934</v>
      </c>
      <c r="E5033" s="1">
        <v>44957</v>
      </c>
      <c r="F5033" s="6">
        <v>7346.25</v>
      </c>
      <c r="G5033">
        <v>350</v>
      </c>
      <c r="H5033" t="s">
        <v>3</v>
      </c>
      <c r="I5033">
        <f>IF(shipments[[#This Row],[Boxes]]&gt;0,shipments[[#This Row],[Amount]]/shipments[[#This Row],[Boxes]],"NA")</f>
        <v>20.989285714285714</v>
      </c>
      <c r="J5033" t="str">
        <f>IF(shipments[[#This Row],[Order_Status]] = "Delivered","Yes","No")</f>
        <v>Yes</v>
      </c>
      <c r="K5033" t="str">
        <f>TEXT(shipments[[#This Row],[Shipdate]],"MMMM")</f>
        <v>January</v>
      </c>
      <c r="L5033">
        <f>YEAR(shipments[[#This Row],[Shipdate]])</f>
        <v>2023</v>
      </c>
    </row>
    <row r="5034" spans="1:12" x14ac:dyDescent="0.3">
      <c r="A5034" t="s">
        <v>5038</v>
      </c>
      <c r="B5034" t="s">
        <v>7956</v>
      </c>
      <c r="C5034" t="s">
        <v>7912</v>
      </c>
      <c r="D5034" t="s">
        <v>7934</v>
      </c>
      <c r="E5034" s="1">
        <v>45076</v>
      </c>
      <c r="F5034" s="6">
        <v>1993.5</v>
      </c>
      <c r="G5034">
        <v>167</v>
      </c>
      <c r="H5034" t="s">
        <v>3</v>
      </c>
      <c r="I5034">
        <f>IF(shipments[[#This Row],[Boxes]]&gt;0,shipments[[#This Row],[Amount]]/shipments[[#This Row],[Boxes]],"NA")</f>
        <v>11.937125748502995</v>
      </c>
      <c r="J5034" t="str">
        <f>IF(shipments[[#This Row],[Order_Status]] = "Delivered","Yes","No")</f>
        <v>Yes</v>
      </c>
      <c r="K5034" t="str">
        <f>TEXT(shipments[[#This Row],[Shipdate]],"MMMM")</f>
        <v>May</v>
      </c>
      <c r="L5034">
        <f>YEAR(shipments[[#This Row],[Shipdate]])</f>
        <v>2023</v>
      </c>
    </row>
    <row r="5035" spans="1:12" x14ac:dyDescent="0.3">
      <c r="A5035" s="21" t="s">
        <v>5039</v>
      </c>
      <c r="B5035" s="21" t="s">
        <v>7956</v>
      </c>
      <c r="C5035" s="21" t="s">
        <v>7912</v>
      </c>
      <c r="D5035" s="21" t="s">
        <v>7939</v>
      </c>
      <c r="E5035" s="22">
        <v>45537</v>
      </c>
      <c r="F5035" s="23">
        <v>6315.75</v>
      </c>
      <c r="G5035" s="21">
        <v>395</v>
      </c>
      <c r="H5035" s="21" t="s">
        <v>16</v>
      </c>
      <c r="I5035" s="21">
        <f>IF(shipments[[#This Row],[Boxes]]&gt;0,shipments[[#This Row],[Amount]]/shipments[[#This Row],[Boxes]],"NA")</f>
        <v>15.989240506329114</v>
      </c>
      <c r="J5035" s="21" t="str">
        <f>IF(shipments[[#This Row],[Order_Status]] = "Delivered","Yes","No")</f>
        <v>No</v>
      </c>
      <c r="K5035" s="21" t="str">
        <f>TEXT(shipments[[#This Row],[Shipdate]],"MMMM")</f>
        <v>September</v>
      </c>
      <c r="L5035" s="21">
        <f>YEAR(shipments[[#This Row],[Shipdate]])</f>
        <v>2024</v>
      </c>
    </row>
    <row r="5036" spans="1:12" x14ac:dyDescent="0.3">
      <c r="A5036" s="21" t="s">
        <v>5040</v>
      </c>
      <c r="B5036" s="21" t="s">
        <v>7956</v>
      </c>
      <c r="C5036" s="21" t="s">
        <v>7912</v>
      </c>
      <c r="D5036" s="21" t="s">
        <v>7939</v>
      </c>
      <c r="E5036" s="22">
        <v>45523</v>
      </c>
      <c r="F5036" s="23">
        <v>6993</v>
      </c>
      <c r="G5036" s="21">
        <v>467</v>
      </c>
      <c r="H5036" s="21" t="s">
        <v>9</v>
      </c>
      <c r="I5036" s="21">
        <f>IF(shipments[[#This Row],[Boxes]]&gt;0,shipments[[#This Row],[Amount]]/shipments[[#This Row],[Boxes]],"NA")</f>
        <v>14.974304068522484</v>
      </c>
      <c r="J5036" s="21" t="str">
        <f>IF(shipments[[#This Row],[Order_Status]] = "Delivered","Yes","No")</f>
        <v>No</v>
      </c>
      <c r="K5036" s="21" t="str">
        <f>TEXT(shipments[[#This Row],[Shipdate]],"MMMM")</f>
        <v>August</v>
      </c>
      <c r="L5036" s="21">
        <f>YEAR(shipments[[#This Row],[Shipdate]])</f>
        <v>2024</v>
      </c>
    </row>
    <row r="5037" spans="1:12" x14ac:dyDescent="0.3">
      <c r="A5037" s="21" t="s">
        <v>5041</v>
      </c>
      <c r="B5037" s="21" t="s">
        <v>7956</v>
      </c>
      <c r="C5037" s="21" t="s">
        <v>7912</v>
      </c>
      <c r="D5037" s="21" t="s">
        <v>7935</v>
      </c>
      <c r="E5037" s="22">
        <v>45552</v>
      </c>
      <c r="F5037" s="23">
        <v>10750.5</v>
      </c>
      <c r="G5037" s="21">
        <v>717</v>
      </c>
      <c r="H5037" s="21" t="s">
        <v>16</v>
      </c>
      <c r="I5037" s="21">
        <f>IF(shipments[[#This Row],[Boxes]]&gt;0,shipments[[#This Row],[Amount]]/shipments[[#This Row],[Boxes]],"NA")</f>
        <v>14.993723849372385</v>
      </c>
      <c r="J5037" s="21" t="str">
        <f>IF(shipments[[#This Row],[Order_Status]] = "Delivered","Yes","No")</f>
        <v>No</v>
      </c>
      <c r="K5037" s="21" t="str">
        <f>TEXT(shipments[[#This Row],[Shipdate]],"MMMM")</f>
        <v>September</v>
      </c>
      <c r="L5037" s="21">
        <f>YEAR(shipments[[#This Row],[Shipdate]])</f>
        <v>2024</v>
      </c>
    </row>
    <row r="5038" spans="1:12" x14ac:dyDescent="0.3">
      <c r="A5038" t="s">
        <v>5042</v>
      </c>
      <c r="B5038" t="s">
        <v>7956</v>
      </c>
      <c r="C5038" t="s">
        <v>7913</v>
      </c>
      <c r="D5038" t="s">
        <v>7934</v>
      </c>
      <c r="E5038" s="1">
        <v>45114</v>
      </c>
      <c r="F5038" s="6">
        <v>8410.5</v>
      </c>
      <c r="G5038">
        <v>526</v>
      </c>
      <c r="H5038" t="s">
        <v>3</v>
      </c>
      <c r="I5038">
        <f>IF(shipments[[#This Row],[Boxes]]&gt;0,shipments[[#This Row],[Amount]]/shipments[[#This Row],[Boxes]],"NA")</f>
        <v>15.989543726235741</v>
      </c>
      <c r="J5038" t="str">
        <f>IF(shipments[[#This Row],[Order_Status]] = "Delivered","Yes","No")</f>
        <v>Yes</v>
      </c>
      <c r="K5038" t="str">
        <f>TEXT(shipments[[#This Row],[Shipdate]],"MMMM")</f>
        <v>July</v>
      </c>
      <c r="L5038">
        <f>YEAR(shipments[[#This Row],[Shipdate]])</f>
        <v>2023</v>
      </c>
    </row>
    <row r="5039" spans="1:12" x14ac:dyDescent="0.3">
      <c r="A5039" t="s">
        <v>5043</v>
      </c>
      <c r="B5039" t="s">
        <v>7956</v>
      </c>
      <c r="C5039" t="s">
        <v>7913</v>
      </c>
      <c r="D5039" t="s">
        <v>7939</v>
      </c>
      <c r="E5039" s="1">
        <v>45344</v>
      </c>
      <c r="F5039" s="6">
        <v>3847.5</v>
      </c>
      <c r="G5039">
        <v>227</v>
      </c>
      <c r="H5039" t="s">
        <v>3</v>
      </c>
      <c r="I5039">
        <f>IF(shipments[[#This Row],[Boxes]]&gt;0,shipments[[#This Row],[Amount]]/shipments[[#This Row],[Boxes]],"NA")</f>
        <v>16.949339207048457</v>
      </c>
      <c r="J5039" t="str">
        <f>IF(shipments[[#This Row],[Order_Status]] = "Delivered","Yes","No")</f>
        <v>Yes</v>
      </c>
      <c r="K5039" t="str">
        <f>TEXT(shipments[[#This Row],[Shipdate]],"MMMM")</f>
        <v>February</v>
      </c>
      <c r="L5039">
        <f>YEAR(shipments[[#This Row],[Shipdate]])</f>
        <v>2024</v>
      </c>
    </row>
    <row r="5040" spans="1:12" x14ac:dyDescent="0.3">
      <c r="A5040" t="s">
        <v>5044</v>
      </c>
      <c r="B5040" t="s">
        <v>7956</v>
      </c>
      <c r="C5040" t="s">
        <v>7915</v>
      </c>
      <c r="D5040" t="s">
        <v>7939</v>
      </c>
      <c r="E5040" s="1">
        <v>45317</v>
      </c>
      <c r="F5040" s="6">
        <v>2621.25</v>
      </c>
      <c r="G5040">
        <v>437</v>
      </c>
      <c r="H5040" t="s">
        <v>3</v>
      </c>
      <c r="I5040">
        <f>IF(shipments[[#This Row],[Boxes]]&gt;0,shipments[[#This Row],[Amount]]/shipments[[#This Row],[Boxes]],"NA")</f>
        <v>5.998283752860412</v>
      </c>
      <c r="J5040" t="str">
        <f>IF(shipments[[#This Row],[Order_Status]] = "Delivered","Yes","No")</f>
        <v>Yes</v>
      </c>
      <c r="K5040" t="str">
        <f>TEXT(shipments[[#This Row],[Shipdate]],"MMMM")</f>
        <v>January</v>
      </c>
      <c r="L5040">
        <f>YEAR(shipments[[#This Row],[Shipdate]])</f>
        <v>2024</v>
      </c>
    </row>
    <row r="5041" spans="1:12" x14ac:dyDescent="0.3">
      <c r="A5041" t="s">
        <v>5045</v>
      </c>
      <c r="B5041" t="s">
        <v>7956</v>
      </c>
      <c r="C5041" t="s">
        <v>7915</v>
      </c>
      <c r="D5041" t="s">
        <v>7935</v>
      </c>
      <c r="E5041" s="1">
        <v>45345</v>
      </c>
      <c r="F5041" s="6">
        <v>767.25</v>
      </c>
      <c r="G5041">
        <v>154</v>
      </c>
      <c r="H5041" t="s">
        <v>3</v>
      </c>
      <c r="I5041">
        <f>IF(shipments[[#This Row],[Boxes]]&gt;0,shipments[[#This Row],[Amount]]/shipments[[#This Row],[Boxes]],"NA")</f>
        <v>4.9821428571428568</v>
      </c>
      <c r="J5041" t="str">
        <f>IF(shipments[[#This Row],[Order_Status]] = "Delivered","Yes","No")</f>
        <v>Yes</v>
      </c>
      <c r="K5041" t="str">
        <f>TEXT(shipments[[#This Row],[Shipdate]],"MMMM")</f>
        <v>February</v>
      </c>
      <c r="L5041">
        <f>YEAR(shipments[[#This Row],[Shipdate]])</f>
        <v>2024</v>
      </c>
    </row>
    <row r="5042" spans="1:12" x14ac:dyDescent="0.3">
      <c r="A5042" t="s">
        <v>5046</v>
      </c>
      <c r="B5042" t="s">
        <v>7956</v>
      </c>
      <c r="C5042" t="s">
        <v>7915</v>
      </c>
      <c r="D5042" t="s">
        <v>7937</v>
      </c>
      <c r="E5042" s="1">
        <v>45306</v>
      </c>
      <c r="F5042" s="6">
        <v>576</v>
      </c>
      <c r="G5042">
        <v>96</v>
      </c>
      <c r="H5042" t="s">
        <v>3</v>
      </c>
      <c r="I5042">
        <f>IF(shipments[[#This Row],[Boxes]]&gt;0,shipments[[#This Row],[Amount]]/shipments[[#This Row],[Boxes]],"NA")</f>
        <v>6</v>
      </c>
      <c r="J5042" t="str">
        <f>IF(shipments[[#This Row],[Order_Status]] = "Delivered","Yes","No")</f>
        <v>Yes</v>
      </c>
      <c r="K5042" t="str">
        <f>TEXT(shipments[[#This Row],[Shipdate]],"MMMM")</f>
        <v>January</v>
      </c>
      <c r="L5042">
        <f>YEAR(shipments[[#This Row],[Shipdate]])</f>
        <v>2024</v>
      </c>
    </row>
    <row r="5043" spans="1:12" x14ac:dyDescent="0.3">
      <c r="A5043" t="s">
        <v>5047</v>
      </c>
      <c r="B5043" t="s">
        <v>7956</v>
      </c>
      <c r="C5043" t="s">
        <v>7915</v>
      </c>
      <c r="D5043" t="s">
        <v>7939</v>
      </c>
      <c r="E5043" s="1">
        <v>44946</v>
      </c>
      <c r="F5043" s="6">
        <v>3519</v>
      </c>
      <c r="G5043">
        <v>587</v>
      </c>
      <c r="H5043" t="s">
        <v>3</v>
      </c>
      <c r="I5043">
        <f>IF(shipments[[#This Row],[Boxes]]&gt;0,shipments[[#This Row],[Amount]]/shipments[[#This Row],[Boxes]],"NA")</f>
        <v>5.9948892674616694</v>
      </c>
      <c r="J5043" t="str">
        <f>IF(shipments[[#This Row],[Order_Status]] = "Delivered","Yes","No")</f>
        <v>Yes</v>
      </c>
      <c r="K5043" t="str">
        <f>TEXT(shipments[[#This Row],[Shipdate]],"MMMM")</f>
        <v>January</v>
      </c>
      <c r="L5043">
        <f>YEAR(shipments[[#This Row],[Shipdate]])</f>
        <v>2023</v>
      </c>
    </row>
    <row r="5044" spans="1:12" x14ac:dyDescent="0.3">
      <c r="A5044" t="s">
        <v>5048</v>
      </c>
      <c r="B5044" t="s">
        <v>7956</v>
      </c>
      <c r="C5044" t="s">
        <v>7916</v>
      </c>
      <c r="D5044" t="s">
        <v>7934</v>
      </c>
      <c r="E5044" s="1">
        <v>45238</v>
      </c>
      <c r="F5044" s="6">
        <v>6432.75</v>
      </c>
      <c r="G5044">
        <v>715</v>
      </c>
      <c r="H5044" t="s">
        <v>3</v>
      </c>
      <c r="I5044">
        <f>IF(shipments[[#This Row],[Boxes]]&gt;0,shipments[[#This Row],[Amount]]/shipments[[#This Row],[Boxes]],"NA")</f>
        <v>8.9968531468531463</v>
      </c>
      <c r="J5044" t="str">
        <f>IF(shipments[[#This Row],[Order_Status]] = "Delivered","Yes","No")</f>
        <v>Yes</v>
      </c>
      <c r="K5044" t="str">
        <f>TEXT(shipments[[#This Row],[Shipdate]],"MMMM")</f>
        <v>November</v>
      </c>
      <c r="L5044">
        <f>YEAR(shipments[[#This Row],[Shipdate]])</f>
        <v>2023</v>
      </c>
    </row>
    <row r="5045" spans="1:12" x14ac:dyDescent="0.3">
      <c r="A5045" s="21" t="s">
        <v>5049</v>
      </c>
      <c r="B5045" s="21" t="s">
        <v>7956</v>
      </c>
      <c r="C5045" s="21" t="s">
        <v>7916</v>
      </c>
      <c r="D5045" s="21" t="s">
        <v>7934</v>
      </c>
      <c r="E5045" s="22">
        <v>45540</v>
      </c>
      <c r="F5045" s="23">
        <v>1008</v>
      </c>
      <c r="G5045" s="21">
        <v>202</v>
      </c>
      <c r="H5045" s="21" t="s">
        <v>16</v>
      </c>
      <c r="I5045" s="21">
        <f>IF(shipments[[#This Row],[Boxes]]&gt;0,shipments[[#This Row],[Amount]]/shipments[[#This Row],[Boxes]],"NA")</f>
        <v>4.9900990099009901</v>
      </c>
      <c r="J5045" s="21" t="str">
        <f>IF(shipments[[#This Row],[Order_Status]] = "Delivered","Yes","No")</f>
        <v>No</v>
      </c>
      <c r="K5045" s="21" t="str">
        <f>TEXT(shipments[[#This Row],[Shipdate]],"MMMM")</f>
        <v>September</v>
      </c>
      <c r="L5045" s="21">
        <f>YEAR(shipments[[#This Row],[Shipdate]])</f>
        <v>2024</v>
      </c>
    </row>
    <row r="5046" spans="1:12" x14ac:dyDescent="0.3">
      <c r="A5046" t="s">
        <v>5050</v>
      </c>
      <c r="B5046" t="s">
        <v>7956</v>
      </c>
      <c r="C5046" t="s">
        <v>7916</v>
      </c>
      <c r="D5046" t="s">
        <v>7934</v>
      </c>
      <c r="E5046" s="1">
        <v>45217</v>
      </c>
      <c r="F5046" s="6">
        <v>177.75</v>
      </c>
      <c r="G5046">
        <v>20</v>
      </c>
      <c r="H5046" t="s">
        <v>3</v>
      </c>
      <c r="I5046">
        <f>IF(shipments[[#This Row],[Boxes]]&gt;0,shipments[[#This Row],[Amount]]/shipments[[#This Row],[Boxes]],"NA")</f>
        <v>8.8874999999999993</v>
      </c>
      <c r="J5046" t="str">
        <f>IF(shipments[[#This Row],[Order_Status]] = "Delivered","Yes","No")</f>
        <v>Yes</v>
      </c>
      <c r="K5046" t="str">
        <f>TEXT(shipments[[#This Row],[Shipdate]],"MMMM")</f>
        <v>October</v>
      </c>
      <c r="L5046">
        <f>YEAR(shipments[[#This Row],[Shipdate]])</f>
        <v>2023</v>
      </c>
    </row>
    <row r="5047" spans="1:12" x14ac:dyDescent="0.3">
      <c r="A5047" t="s">
        <v>5051</v>
      </c>
      <c r="B5047" t="s">
        <v>7956</v>
      </c>
      <c r="C5047" t="s">
        <v>7916</v>
      </c>
      <c r="D5047" t="s">
        <v>7934</v>
      </c>
      <c r="E5047" s="1">
        <v>45232</v>
      </c>
      <c r="F5047" s="6">
        <v>8671.5</v>
      </c>
      <c r="G5047">
        <v>964</v>
      </c>
      <c r="H5047" t="s">
        <v>3</v>
      </c>
      <c r="I5047">
        <f>IF(shipments[[#This Row],[Boxes]]&gt;0,shipments[[#This Row],[Amount]]/shipments[[#This Row],[Boxes]],"NA")</f>
        <v>8.9953319502074685</v>
      </c>
      <c r="J5047" t="str">
        <f>IF(shipments[[#This Row],[Order_Status]] = "Delivered","Yes","No")</f>
        <v>Yes</v>
      </c>
      <c r="K5047" t="str">
        <f>TEXT(shipments[[#This Row],[Shipdate]],"MMMM")</f>
        <v>November</v>
      </c>
      <c r="L5047">
        <f>YEAR(shipments[[#This Row],[Shipdate]])</f>
        <v>2023</v>
      </c>
    </row>
    <row r="5048" spans="1:12" x14ac:dyDescent="0.3">
      <c r="A5048" s="21" t="s">
        <v>5052</v>
      </c>
      <c r="B5048" s="21" t="s">
        <v>7956</v>
      </c>
      <c r="C5048" s="21" t="s">
        <v>7916</v>
      </c>
      <c r="D5048" s="21" t="s">
        <v>7936</v>
      </c>
      <c r="E5048" s="22">
        <v>45483</v>
      </c>
      <c r="F5048" s="23">
        <v>7832.25</v>
      </c>
      <c r="G5048" s="21">
        <v>1306</v>
      </c>
      <c r="H5048" s="21" t="s">
        <v>25</v>
      </c>
      <c r="I5048" s="21">
        <f>IF(shipments[[#This Row],[Boxes]]&gt;0,shipments[[#This Row],[Amount]]/shipments[[#This Row],[Boxes]],"NA")</f>
        <v>5.9971286370597241</v>
      </c>
      <c r="J5048" s="21" t="str">
        <f>IF(shipments[[#This Row],[Order_Status]] = "Delivered","Yes","No")</f>
        <v>No</v>
      </c>
      <c r="K5048" s="21" t="str">
        <f>TEXT(shipments[[#This Row],[Shipdate]],"MMMM")</f>
        <v>July</v>
      </c>
      <c r="L5048" s="21">
        <f>YEAR(shipments[[#This Row],[Shipdate]])</f>
        <v>2024</v>
      </c>
    </row>
    <row r="5049" spans="1:12" x14ac:dyDescent="0.3">
      <c r="A5049" s="21" t="s">
        <v>5053</v>
      </c>
      <c r="B5049" s="21" t="s">
        <v>7956</v>
      </c>
      <c r="C5049" s="21" t="s">
        <v>7916</v>
      </c>
      <c r="D5049" s="21" t="s">
        <v>7935</v>
      </c>
      <c r="E5049" s="22">
        <v>45506</v>
      </c>
      <c r="F5049" s="23">
        <v>756</v>
      </c>
      <c r="G5049" s="21">
        <v>126</v>
      </c>
      <c r="H5049" s="21" t="s">
        <v>9</v>
      </c>
      <c r="I5049" s="21">
        <f>IF(shipments[[#This Row],[Boxes]]&gt;0,shipments[[#This Row],[Amount]]/shipments[[#This Row],[Boxes]],"NA")</f>
        <v>6</v>
      </c>
      <c r="J5049" s="21" t="str">
        <f>IF(shipments[[#This Row],[Order_Status]] = "Delivered","Yes","No")</f>
        <v>No</v>
      </c>
      <c r="K5049" s="21" t="str">
        <f>TEXT(shipments[[#This Row],[Shipdate]],"MMMM")</f>
        <v>August</v>
      </c>
      <c r="L5049" s="21">
        <f>YEAR(shipments[[#This Row],[Shipdate]])</f>
        <v>2024</v>
      </c>
    </row>
    <row r="5050" spans="1:12" x14ac:dyDescent="0.3">
      <c r="A5050" s="21" t="s">
        <v>5054</v>
      </c>
      <c r="B5050" s="21" t="s">
        <v>7956</v>
      </c>
      <c r="C5050" s="21" t="s">
        <v>7916</v>
      </c>
      <c r="D5050" s="21" t="s">
        <v>7935</v>
      </c>
      <c r="E5050" s="22">
        <v>45492</v>
      </c>
      <c r="F5050" s="23">
        <v>1622.25</v>
      </c>
      <c r="G5050" s="21">
        <v>325</v>
      </c>
      <c r="H5050" s="21" t="s">
        <v>9</v>
      </c>
      <c r="I5050" s="21">
        <f>IF(shipments[[#This Row],[Boxes]]&gt;0,shipments[[#This Row],[Amount]]/shipments[[#This Row],[Boxes]],"NA")</f>
        <v>4.9915384615384619</v>
      </c>
      <c r="J5050" s="21" t="str">
        <f>IF(shipments[[#This Row],[Order_Status]] = "Delivered","Yes","No")</f>
        <v>No</v>
      </c>
      <c r="K5050" s="21" t="str">
        <f>TEXT(shipments[[#This Row],[Shipdate]],"MMMM")</f>
        <v>July</v>
      </c>
      <c r="L5050" s="21">
        <f>YEAR(shipments[[#This Row],[Shipdate]])</f>
        <v>2024</v>
      </c>
    </row>
    <row r="5051" spans="1:12" x14ac:dyDescent="0.3">
      <c r="A5051" t="s">
        <v>5055</v>
      </c>
      <c r="B5051" t="s">
        <v>7956</v>
      </c>
      <c r="C5051" t="s">
        <v>7916</v>
      </c>
      <c r="D5051" t="s">
        <v>7937</v>
      </c>
      <c r="E5051" s="1">
        <v>45350</v>
      </c>
      <c r="F5051" s="6">
        <v>11940.75</v>
      </c>
      <c r="G5051">
        <v>2389</v>
      </c>
      <c r="H5051" t="s">
        <v>3</v>
      </c>
      <c r="I5051">
        <f>IF(shipments[[#This Row],[Boxes]]&gt;0,shipments[[#This Row],[Amount]]/shipments[[#This Row],[Boxes]],"NA")</f>
        <v>4.9982210129761411</v>
      </c>
      <c r="J5051" t="str">
        <f>IF(shipments[[#This Row],[Order_Status]] = "Delivered","Yes","No")</f>
        <v>Yes</v>
      </c>
      <c r="K5051" t="str">
        <f>TEXT(shipments[[#This Row],[Shipdate]],"MMMM")</f>
        <v>February</v>
      </c>
      <c r="L5051">
        <f>YEAR(shipments[[#This Row],[Shipdate]])</f>
        <v>2024</v>
      </c>
    </row>
    <row r="5052" spans="1:12" x14ac:dyDescent="0.3">
      <c r="A5052" s="21" t="s">
        <v>5056</v>
      </c>
      <c r="B5052" s="21" t="s">
        <v>7956</v>
      </c>
      <c r="C5052" s="21" t="s">
        <v>7917</v>
      </c>
      <c r="D5052" s="21" t="s">
        <v>7934</v>
      </c>
      <c r="E5052" s="22">
        <v>45505</v>
      </c>
      <c r="F5052" s="23">
        <v>6077.25</v>
      </c>
      <c r="G5052" s="21">
        <v>218</v>
      </c>
      <c r="H5052" s="21" t="s">
        <v>9</v>
      </c>
      <c r="I5052" s="21">
        <f>IF(shipments[[#This Row],[Boxes]]&gt;0,shipments[[#This Row],[Amount]]/shipments[[#This Row],[Boxes]],"NA")</f>
        <v>27.87729357798165</v>
      </c>
      <c r="J5052" s="21" t="str">
        <f>IF(shipments[[#This Row],[Order_Status]] = "Delivered","Yes","No")</f>
        <v>No</v>
      </c>
      <c r="K5052" s="21" t="str">
        <f>TEXT(shipments[[#This Row],[Shipdate]],"MMMM")</f>
        <v>August</v>
      </c>
      <c r="L5052" s="21">
        <f>YEAR(shipments[[#This Row],[Shipdate]])</f>
        <v>2024</v>
      </c>
    </row>
    <row r="5053" spans="1:12" x14ac:dyDescent="0.3">
      <c r="A5053" t="s">
        <v>5057</v>
      </c>
      <c r="B5053" t="s">
        <v>7956</v>
      </c>
      <c r="C5053" t="s">
        <v>7917</v>
      </c>
      <c r="D5053" t="s">
        <v>7939</v>
      </c>
      <c r="E5053" s="1">
        <v>45258</v>
      </c>
      <c r="F5053" s="6">
        <v>4.5</v>
      </c>
      <c r="G5053">
        <v>1</v>
      </c>
      <c r="H5053" t="s">
        <v>3</v>
      </c>
      <c r="I5053">
        <f>IF(shipments[[#This Row],[Boxes]]&gt;0,shipments[[#This Row],[Amount]]/shipments[[#This Row],[Boxes]],"NA")</f>
        <v>4.5</v>
      </c>
      <c r="J5053" t="str">
        <f>IF(shipments[[#This Row],[Order_Status]] = "Delivered","Yes","No")</f>
        <v>Yes</v>
      </c>
      <c r="K5053" t="str">
        <f>TEXT(shipments[[#This Row],[Shipdate]],"MMMM")</f>
        <v>November</v>
      </c>
      <c r="L5053">
        <f>YEAR(shipments[[#This Row],[Shipdate]])</f>
        <v>2023</v>
      </c>
    </row>
    <row r="5054" spans="1:12" x14ac:dyDescent="0.3">
      <c r="A5054" t="s">
        <v>5058</v>
      </c>
      <c r="B5054" t="s">
        <v>7956</v>
      </c>
      <c r="C5054" t="s">
        <v>7918</v>
      </c>
      <c r="D5054" t="s">
        <v>7934</v>
      </c>
      <c r="E5054" s="1">
        <v>44960</v>
      </c>
      <c r="F5054" s="6">
        <v>6662.25</v>
      </c>
      <c r="G5054">
        <v>247</v>
      </c>
      <c r="H5054" t="s">
        <v>3</v>
      </c>
      <c r="I5054">
        <f>IF(shipments[[#This Row],[Boxes]]&gt;0,shipments[[#This Row],[Amount]]/shipments[[#This Row],[Boxes]],"NA")</f>
        <v>26.972672064777328</v>
      </c>
      <c r="J5054" t="str">
        <f>IF(shipments[[#This Row],[Order_Status]] = "Delivered","Yes","No")</f>
        <v>Yes</v>
      </c>
      <c r="K5054" t="str">
        <f>TEXT(shipments[[#This Row],[Shipdate]],"MMMM")</f>
        <v>February</v>
      </c>
      <c r="L5054">
        <f>YEAR(shipments[[#This Row],[Shipdate]])</f>
        <v>2023</v>
      </c>
    </row>
    <row r="5055" spans="1:12" x14ac:dyDescent="0.3">
      <c r="A5055" s="21" t="s">
        <v>5059</v>
      </c>
      <c r="B5055" s="21" t="s">
        <v>7956</v>
      </c>
      <c r="C5055" s="21" t="s">
        <v>7918</v>
      </c>
      <c r="D5055" s="21" t="s">
        <v>7935</v>
      </c>
      <c r="E5055" s="22">
        <v>45279</v>
      </c>
      <c r="F5055" s="23">
        <v>5753.25</v>
      </c>
      <c r="G5055" s="21">
        <v>206</v>
      </c>
      <c r="H5055" s="21" t="s">
        <v>25</v>
      </c>
      <c r="I5055" s="21">
        <f>IF(shipments[[#This Row],[Boxes]]&gt;0,shipments[[#This Row],[Amount]]/shipments[[#This Row],[Boxes]],"NA")</f>
        <v>27.928398058252426</v>
      </c>
      <c r="J5055" s="21" t="str">
        <f>IF(shipments[[#This Row],[Order_Status]] = "Delivered","Yes","No")</f>
        <v>No</v>
      </c>
      <c r="K5055" s="21" t="str">
        <f>TEXT(shipments[[#This Row],[Shipdate]],"MMMM")</f>
        <v>December</v>
      </c>
      <c r="L5055" s="21">
        <f>YEAR(shipments[[#This Row],[Shipdate]])</f>
        <v>2023</v>
      </c>
    </row>
    <row r="5056" spans="1:12" x14ac:dyDescent="0.3">
      <c r="A5056" t="s">
        <v>5060</v>
      </c>
      <c r="B5056" t="s">
        <v>7956</v>
      </c>
      <c r="C5056" t="s">
        <v>7919</v>
      </c>
      <c r="D5056" t="s">
        <v>7935</v>
      </c>
      <c r="E5056" s="1">
        <v>45331</v>
      </c>
      <c r="F5056" s="6">
        <v>803.25</v>
      </c>
      <c r="G5056">
        <v>37</v>
      </c>
      <c r="H5056" t="s">
        <v>3</v>
      </c>
      <c r="I5056">
        <f>IF(shipments[[#This Row],[Boxes]]&gt;0,shipments[[#This Row],[Amount]]/shipments[[#This Row],[Boxes]],"NA")</f>
        <v>21.70945945945946</v>
      </c>
      <c r="J5056" t="str">
        <f>IF(shipments[[#This Row],[Order_Status]] = "Delivered","Yes","No")</f>
        <v>Yes</v>
      </c>
      <c r="K5056" t="str">
        <f>TEXT(shipments[[#This Row],[Shipdate]],"MMMM")</f>
        <v>February</v>
      </c>
      <c r="L5056">
        <f>YEAR(shipments[[#This Row],[Shipdate]])</f>
        <v>2024</v>
      </c>
    </row>
    <row r="5057" spans="1:12" x14ac:dyDescent="0.3">
      <c r="A5057" t="s">
        <v>5061</v>
      </c>
      <c r="B5057" t="s">
        <v>7956</v>
      </c>
      <c r="C5057" t="s">
        <v>7919</v>
      </c>
      <c r="D5057" t="s">
        <v>7938</v>
      </c>
      <c r="E5057" s="1">
        <v>45083</v>
      </c>
      <c r="F5057" s="6">
        <v>7638.75</v>
      </c>
      <c r="G5057">
        <v>403</v>
      </c>
      <c r="H5057" t="s">
        <v>3</v>
      </c>
      <c r="I5057">
        <f>IF(shipments[[#This Row],[Boxes]]&gt;0,shipments[[#This Row],[Amount]]/shipments[[#This Row],[Boxes]],"NA")</f>
        <v>18.95471464019851</v>
      </c>
      <c r="J5057" t="str">
        <f>IF(shipments[[#This Row],[Order_Status]] = "Delivered","Yes","No")</f>
        <v>Yes</v>
      </c>
      <c r="K5057" t="str">
        <f>TEXT(shipments[[#This Row],[Shipdate]],"MMMM")</f>
        <v>June</v>
      </c>
      <c r="L5057">
        <f>YEAR(shipments[[#This Row],[Shipdate]])</f>
        <v>2023</v>
      </c>
    </row>
    <row r="5058" spans="1:12" x14ac:dyDescent="0.3">
      <c r="A5058" s="21" t="s">
        <v>5062</v>
      </c>
      <c r="B5058" s="21" t="s">
        <v>7956</v>
      </c>
      <c r="C5058" s="21" t="s">
        <v>7920</v>
      </c>
      <c r="D5058" s="21" t="s">
        <v>7939</v>
      </c>
      <c r="E5058" s="22">
        <v>45517</v>
      </c>
      <c r="F5058" s="23">
        <v>5989.5</v>
      </c>
      <c r="G5058" s="21">
        <v>261</v>
      </c>
      <c r="H5058" s="21" t="s">
        <v>9</v>
      </c>
      <c r="I5058" s="21">
        <f>IF(shipments[[#This Row],[Boxes]]&gt;0,shipments[[#This Row],[Amount]]/shipments[[#This Row],[Boxes]],"NA")</f>
        <v>22.948275862068964</v>
      </c>
      <c r="J5058" s="21" t="str">
        <f>IF(shipments[[#This Row],[Order_Status]] = "Delivered","Yes","No")</f>
        <v>No</v>
      </c>
      <c r="K5058" s="21" t="str">
        <f>TEXT(shipments[[#This Row],[Shipdate]],"MMMM")</f>
        <v>August</v>
      </c>
      <c r="L5058" s="21">
        <f>YEAR(shipments[[#This Row],[Shipdate]])</f>
        <v>2024</v>
      </c>
    </row>
    <row r="5059" spans="1:12" x14ac:dyDescent="0.3">
      <c r="A5059" s="21" t="s">
        <v>5063</v>
      </c>
      <c r="B5059" s="21" t="s">
        <v>7956</v>
      </c>
      <c r="C5059" s="21" t="s">
        <v>7921</v>
      </c>
      <c r="D5059" s="21" t="s">
        <v>7938</v>
      </c>
      <c r="E5059" s="22">
        <v>45511</v>
      </c>
      <c r="F5059" s="23">
        <v>8203.5</v>
      </c>
      <c r="G5059" s="21">
        <v>586</v>
      </c>
      <c r="H5059" s="21" t="s">
        <v>9</v>
      </c>
      <c r="I5059" s="21">
        <f>IF(shipments[[#This Row],[Boxes]]&gt;0,shipments[[#This Row],[Amount]]/shipments[[#This Row],[Boxes]],"NA")</f>
        <v>13.999146757679181</v>
      </c>
      <c r="J5059" s="21" t="str">
        <f>IF(shipments[[#This Row],[Order_Status]] = "Delivered","Yes","No")</f>
        <v>No</v>
      </c>
      <c r="K5059" s="21" t="str">
        <f>TEXT(shipments[[#This Row],[Shipdate]],"MMMM")</f>
        <v>August</v>
      </c>
      <c r="L5059" s="21">
        <f>YEAR(shipments[[#This Row],[Shipdate]])</f>
        <v>2024</v>
      </c>
    </row>
    <row r="5060" spans="1:12" x14ac:dyDescent="0.3">
      <c r="A5060" s="21" t="s">
        <v>5064</v>
      </c>
      <c r="B5060" s="21" t="s">
        <v>7956</v>
      </c>
      <c r="C5060" s="21" t="s">
        <v>7921</v>
      </c>
      <c r="D5060" s="21" t="s">
        <v>7939</v>
      </c>
      <c r="E5060" s="22">
        <v>45400</v>
      </c>
      <c r="F5060" s="23">
        <v>1548</v>
      </c>
      <c r="G5060" s="21">
        <v>104</v>
      </c>
      <c r="H5060" s="21" t="s">
        <v>25</v>
      </c>
      <c r="I5060" s="21">
        <f>IF(shipments[[#This Row],[Boxes]]&gt;0,shipments[[#This Row],[Amount]]/shipments[[#This Row],[Boxes]],"NA")</f>
        <v>14.884615384615385</v>
      </c>
      <c r="J5060" s="21" t="str">
        <f>IF(shipments[[#This Row],[Order_Status]] = "Delivered","Yes","No")</f>
        <v>No</v>
      </c>
      <c r="K5060" s="21" t="str">
        <f>TEXT(shipments[[#This Row],[Shipdate]],"MMMM")</f>
        <v>April</v>
      </c>
      <c r="L5060" s="21">
        <f>YEAR(shipments[[#This Row],[Shipdate]])</f>
        <v>2024</v>
      </c>
    </row>
    <row r="5061" spans="1:12" x14ac:dyDescent="0.3">
      <c r="A5061" t="s">
        <v>5065</v>
      </c>
      <c r="B5061" t="s">
        <v>7956</v>
      </c>
      <c r="C5061" t="s">
        <v>7921</v>
      </c>
      <c r="D5061" t="s">
        <v>7938</v>
      </c>
      <c r="E5061" s="1">
        <v>45147</v>
      </c>
      <c r="F5061" s="6">
        <v>11202.75</v>
      </c>
      <c r="G5061">
        <v>747</v>
      </c>
      <c r="H5061" t="s">
        <v>3</v>
      </c>
      <c r="I5061">
        <f>IF(shipments[[#This Row],[Boxes]]&gt;0,shipments[[#This Row],[Amount]]/shipments[[#This Row],[Boxes]],"NA")</f>
        <v>14.996987951807229</v>
      </c>
      <c r="J5061" t="str">
        <f>IF(shipments[[#This Row],[Order_Status]] = "Delivered","Yes","No")</f>
        <v>Yes</v>
      </c>
      <c r="K5061" t="str">
        <f>TEXT(shipments[[#This Row],[Shipdate]],"MMMM")</f>
        <v>August</v>
      </c>
      <c r="L5061">
        <f>YEAR(shipments[[#This Row],[Shipdate]])</f>
        <v>2023</v>
      </c>
    </row>
    <row r="5062" spans="1:12" x14ac:dyDescent="0.3">
      <c r="A5062" t="s">
        <v>5066</v>
      </c>
      <c r="B5062" t="s">
        <v>7956</v>
      </c>
      <c r="C5062" t="s">
        <v>7921</v>
      </c>
      <c r="D5062" t="s">
        <v>7939</v>
      </c>
      <c r="E5062" s="1">
        <v>45307</v>
      </c>
      <c r="F5062" s="6">
        <v>4412.25</v>
      </c>
      <c r="G5062">
        <v>276</v>
      </c>
      <c r="H5062" t="s">
        <v>3</v>
      </c>
      <c r="I5062">
        <f>IF(shipments[[#This Row],[Boxes]]&gt;0,shipments[[#This Row],[Amount]]/shipments[[#This Row],[Boxes]],"NA")</f>
        <v>15.986413043478262</v>
      </c>
      <c r="J5062" t="str">
        <f>IF(shipments[[#This Row],[Order_Status]] = "Delivered","Yes","No")</f>
        <v>Yes</v>
      </c>
      <c r="K5062" t="str">
        <f>TEXT(shipments[[#This Row],[Shipdate]],"MMMM")</f>
        <v>January</v>
      </c>
      <c r="L5062">
        <f>YEAR(shipments[[#This Row],[Shipdate]])</f>
        <v>2024</v>
      </c>
    </row>
    <row r="5063" spans="1:12" x14ac:dyDescent="0.3">
      <c r="A5063" t="s">
        <v>5067</v>
      </c>
      <c r="B5063" t="s">
        <v>7956</v>
      </c>
      <c r="C5063" t="s">
        <v>7921</v>
      </c>
      <c r="D5063" t="s">
        <v>7939</v>
      </c>
      <c r="E5063" s="1">
        <v>45209</v>
      </c>
      <c r="F5063" s="6">
        <v>9288</v>
      </c>
      <c r="G5063">
        <v>774</v>
      </c>
      <c r="H5063" t="s">
        <v>3</v>
      </c>
      <c r="I5063">
        <f>IF(shipments[[#This Row],[Boxes]]&gt;0,shipments[[#This Row],[Amount]]/shipments[[#This Row],[Boxes]],"NA")</f>
        <v>12</v>
      </c>
      <c r="J5063" t="str">
        <f>IF(shipments[[#This Row],[Order_Status]] = "Delivered","Yes","No")</f>
        <v>Yes</v>
      </c>
      <c r="K5063" t="str">
        <f>TEXT(shipments[[#This Row],[Shipdate]],"MMMM")</f>
        <v>October</v>
      </c>
      <c r="L5063">
        <f>YEAR(shipments[[#This Row],[Shipdate]])</f>
        <v>2023</v>
      </c>
    </row>
    <row r="5064" spans="1:12" x14ac:dyDescent="0.3">
      <c r="A5064" s="21" t="s">
        <v>5068</v>
      </c>
      <c r="B5064" s="21" t="s">
        <v>7956</v>
      </c>
      <c r="C5064" s="21" t="s">
        <v>7921</v>
      </c>
      <c r="D5064" s="21" t="s">
        <v>7934</v>
      </c>
      <c r="E5064" s="22">
        <v>45336</v>
      </c>
      <c r="F5064" s="23">
        <v>9252</v>
      </c>
      <c r="G5064" s="21">
        <v>617</v>
      </c>
      <c r="H5064" s="21" t="s">
        <v>25</v>
      </c>
      <c r="I5064" s="21">
        <f>IF(shipments[[#This Row],[Boxes]]&gt;0,shipments[[#This Row],[Amount]]/shipments[[#This Row],[Boxes]],"NA")</f>
        <v>14.995137763371151</v>
      </c>
      <c r="J5064" s="21" t="str">
        <f>IF(shipments[[#This Row],[Order_Status]] = "Delivered","Yes","No")</f>
        <v>No</v>
      </c>
      <c r="K5064" s="21" t="str">
        <f>TEXT(shipments[[#This Row],[Shipdate]],"MMMM")</f>
        <v>February</v>
      </c>
      <c r="L5064" s="21">
        <f>YEAR(shipments[[#This Row],[Shipdate]])</f>
        <v>2024</v>
      </c>
    </row>
    <row r="5065" spans="1:12" x14ac:dyDescent="0.3">
      <c r="A5065" s="21" t="s">
        <v>5069</v>
      </c>
      <c r="B5065" s="21" t="s">
        <v>7956</v>
      </c>
      <c r="C5065" s="21" t="s">
        <v>7922</v>
      </c>
      <c r="D5065" s="21" t="s">
        <v>7935</v>
      </c>
      <c r="E5065" s="22">
        <v>45498</v>
      </c>
      <c r="F5065" s="23">
        <v>940.5</v>
      </c>
      <c r="G5065" s="21">
        <v>50</v>
      </c>
      <c r="H5065" s="21" t="s">
        <v>9</v>
      </c>
      <c r="I5065" s="21">
        <f>IF(shipments[[#This Row],[Boxes]]&gt;0,shipments[[#This Row],[Amount]]/shipments[[#This Row],[Boxes]],"NA")</f>
        <v>18.809999999999999</v>
      </c>
      <c r="J5065" s="21" t="str">
        <f>IF(shipments[[#This Row],[Order_Status]] = "Delivered","Yes","No")</f>
        <v>No</v>
      </c>
      <c r="K5065" s="21" t="str">
        <f>TEXT(shipments[[#This Row],[Shipdate]],"MMMM")</f>
        <v>July</v>
      </c>
      <c r="L5065" s="21">
        <f>YEAR(shipments[[#This Row],[Shipdate]])</f>
        <v>2024</v>
      </c>
    </row>
    <row r="5066" spans="1:12" x14ac:dyDescent="0.3">
      <c r="A5066" t="s">
        <v>5070</v>
      </c>
      <c r="B5066" t="s">
        <v>7956</v>
      </c>
      <c r="C5066" t="s">
        <v>7922</v>
      </c>
      <c r="D5066" t="s">
        <v>7939</v>
      </c>
      <c r="E5066" s="1">
        <v>45446</v>
      </c>
      <c r="F5066" s="6">
        <v>7704</v>
      </c>
      <c r="G5066">
        <v>367</v>
      </c>
      <c r="H5066" t="s">
        <v>3</v>
      </c>
      <c r="I5066">
        <f>IF(shipments[[#This Row],[Boxes]]&gt;0,shipments[[#This Row],[Amount]]/shipments[[#This Row],[Boxes]],"NA")</f>
        <v>20.991825613079019</v>
      </c>
      <c r="J5066" t="str">
        <f>IF(shipments[[#This Row],[Order_Status]] = "Delivered","Yes","No")</f>
        <v>Yes</v>
      </c>
      <c r="K5066" t="str">
        <f>TEXT(shipments[[#This Row],[Shipdate]],"MMMM")</f>
        <v>June</v>
      </c>
      <c r="L5066">
        <f>YEAR(shipments[[#This Row],[Shipdate]])</f>
        <v>2024</v>
      </c>
    </row>
    <row r="5067" spans="1:12" x14ac:dyDescent="0.3">
      <c r="A5067" t="s">
        <v>5071</v>
      </c>
      <c r="B5067" t="s">
        <v>7956</v>
      </c>
      <c r="C5067" t="s">
        <v>7923</v>
      </c>
      <c r="D5067" t="s">
        <v>7934</v>
      </c>
      <c r="E5067" s="1">
        <v>45429</v>
      </c>
      <c r="F5067" s="6">
        <v>6216.75</v>
      </c>
      <c r="G5067">
        <v>389</v>
      </c>
      <c r="H5067" t="s">
        <v>3</v>
      </c>
      <c r="I5067">
        <f>IF(shipments[[#This Row],[Boxes]]&gt;0,shipments[[#This Row],[Amount]]/shipments[[#This Row],[Boxes]],"NA")</f>
        <v>15.981362467866324</v>
      </c>
      <c r="J5067" t="str">
        <f>IF(shipments[[#This Row],[Order_Status]] = "Delivered","Yes","No")</f>
        <v>Yes</v>
      </c>
      <c r="K5067" t="str">
        <f>TEXT(shipments[[#This Row],[Shipdate]],"MMMM")</f>
        <v>May</v>
      </c>
      <c r="L5067">
        <f>YEAR(shipments[[#This Row],[Shipdate]])</f>
        <v>2024</v>
      </c>
    </row>
    <row r="5068" spans="1:12" x14ac:dyDescent="0.3">
      <c r="A5068" t="s">
        <v>5072</v>
      </c>
      <c r="B5068" t="s">
        <v>7956</v>
      </c>
      <c r="C5068" t="s">
        <v>7923</v>
      </c>
      <c r="D5068" t="s">
        <v>7938</v>
      </c>
      <c r="E5068" s="1">
        <v>45149</v>
      </c>
      <c r="F5068" s="6">
        <v>4470.75</v>
      </c>
      <c r="G5068">
        <v>280</v>
      </c>
      <c r="H5068" t="s">
        <v>3</v>
      </c>
      <c r="I5068">
        <f>IF(shipments[[#This Row],[Boxes]]&gt;0,shipments[[#This Row],[Amount]]/shipments[[#This Row],[Boxes]],"NA")</f>
        <v>15.966964285714285</v>
      </c>
      <c r="J5068" t="str">
        <f>IF(shipments[[#This Row],[Order_Status]] = "Delivered","Yes","No")</f>
        <v>Yes</v>
      </c>
      <c r="K5068" t="str">
        <f>TEXT(shipments[[#This Row],[Shipdate]],"MMMM")</f>
        <v>August</v>
      </c>
      <c r="L5068">
        <f>YEAR(shipments[[#This Row],[Shipdate]])</f>
        <v>2023</v>
      </c>
    </row>
    <row r="5069" spans="1:12" x14ac:dyDescent="0.3">
      <c r="A5069" s="21" t="s">
        <v>5073</v>
      </c>
      <c r="B5069" s="21" t="s">
        <v>7956</v>
      </c>
      <c r="C5069" s="21" t="s">
        <v>7923</v>
      </c>
      <c r="D5069" s="21" t="s">
        <v>7934</v>
      </c>
      <c r="E5069" s="22">
        <v>45497</v>
      </c>
      <c r="F5069" s="23">
        <v>10568.25</v>
      </c>
      <c r="G5069" s="21">
        <v>661</v>
      </c>
      <c r="H5069" s="21" t="s">
        <v>9</v>
      </c>
      <c r="I5069" s="21">
        <f>IF(shipments[[#This Row],[Boxes]]&gt;0,shipments[[#This Row],[Amount]]/shipments[[#This Row],[Boxes]],"NA")</f>
        <v>15.988275340393344</v>
      </c>
      <c r="J5069" s="21" t="str">
        <f>IF(shipments[[#This Row],[Order_Status]] = "Delivered","Yes","No")</f>
        <v>No</v>
      </c>
      <c r="K5069" s="21" t="str">
        <f>TEXT(shipments[[#This Row],[Shipdate]],"MMMM")</f>
        <v>July</v>
      </c>
      <c r="L5069" s="21">
        <f>YEAR(shipments[[#This Row],[Shipdate]])</f>
        <v>2024</v>
      </c>
    </row>
    <row r="5070" spans="1:12" x14ac:dyDescent="0.3">
      <c r="A5070" t="s">
        <v>5074</v>
      </c>
      <c r="B5070" t="s">
        <v>7956</v>
      </c>
      <c r="C5070" t="s">
        <v>7924</v>
      </c>
      <c r="D5070" t="s">
        <v>7935</v>
      </c>
      <c r="E5070" s="1">
        <v>45083</v>
      </c>
      <c r="F5070" s="6">
        <v>7094.25</v>
      </c>
      <c r="G5070">
        <v>789</v>
      </c>
      <c r="H5070" t="s">
        <v>3</v>
      </c>
      <c r="I5070">
        <f>IF(shipments[[#This Row],[Boxes]]&gt;0,shipments[[#This Row],[Amount]]/shipments[[#This Row],[Boxes]],"NA")</f>
        <v>8.9914448669201512</v>
      </c>
      <c r="J5070" t="str">
        <f>IF(shipments[[#This Row],[Order_Status]] = "Delivered","Yes","No")</f>
        <v>Yes</v>
      </c>
      <c r="K5070" t="str">
        <f>TEXT(shipments[[#This Row],[Shipdate]],"MMMM")</f>
        <v>June</v>
      </c>
      <c r="L5070">
        <f>YEAR(shipments[[#This Row],[Shipdate]])</f>
        <v>2023</v>
      </c>
    </row>
    <row r="5071" spans="1:12" x14ac:dyDescent="0.3">
      <c r="A5071" t="s">
        <v>5075</v>
      </c>
      <c r="B5071" t="s">
        <v>7956</v>
      </c>
      <c r="C5071" t="s">
        <v>7924</v>
      </c>
      <c r="D5071" t="s">
        <v>7936</v>
      </c>
      <c r="E5071" s="1">
        <v>45044</v>
      </c>
      <c r="F5071" s="6">
        <v>7575.75</v>
      </c>
      <c r="G5071">
        <v>1263</v>
      </c>
      <c r="H5071" t="s">
        <v>3</v>
      </c>
      <c r="I5071">
        <f>IF(shipments[[#This Row],[Boxes]]&gt;0,shipments[[#This Row],[Amount]]/shipments[[#This Row],[Boxes]],"NA")</f>
        <v>5.9982185273159141</v>
      </c>
      <c r="J5071" t="str">
        <f>IF(shipments[[#This Row],[Order_Status]] = "Delivered","Yes","No")</f>
        <v>Yes</v>
      </c>
      <c r="K5071" t="str">
        <f>TEXT(shipments[[#This Row],[Shipdate]],"MMMM")</f>
        <v>April</v>
      </c>
      <c r="L5071">
        <f>YEAR(shipments[[#This Row],[Shipdate]])</f>
        <v>2023</v>
      </c>
    </row>
    <row r="5072" spans="1:12" x14ac:dyDescent="0.3">
      <c r="A5072" t="s">
        <v>5076</v>
      </c>
      <c r="B5072" t="s">
        <v>7956</v>
      </c>
      <c r="C5072" t="s">
        <v>7924</v>
      </c>
      <c r="D5072" t="s">
        <v>7938</v>
      </c>
      <c r="E5072" s="1">
        <v>45050</v>
      </c>
      <c r="F5072" s="6">
        <v>7449.75</v>
      </c>
      <c r="G5072">
        <v>1242</v>
      </c>
      <c r="H5072" t="s">
        <v>3</v>
      </c>
      <c r="I5072">
        <f>IF(shipments[[#This Row],[Boxes]]&gt;0,shipments[[#This Row],[Amount]]/shipments[[#This Row],[Boxes]],"NA")</f>
        <v>5.9981884057971016</v>
      </c>
      <c r="J5072" t="str">
        <f>IF(shipments[[#This Row],[Order_Status]] = "Delivered","Yes","No")</f>
        <v>Yes</v>
      </c>
      <c r="K5072" t="str">
        <f>TEXT(shipments[[#This Row],[Shipdate]],"MMMM")</f>
        <v>May</v>
      </c>
      <c r="L5072">
        <f>YEAR(shipments[[#This Row],[Shipdate]])</f>
        <v>2023</v>
      </c>
    </row>
    <row r="5073" spans="1:12" x14ac:dyDescent="0.3">
      <c r="A5073" t="s">
        <v>5077</v>
      </c>
      <c r="B5073" t="s">
        <v>7956</v>
      </c>
      <c r="C5073" t="s">
        <v>7924</v>
      </c>
      <c r="D5073" t="s">
        <v>7939</v>
      </c>
      <c r="E5073" s="1">
        <v>45460</v>
      </c>
      <c r="F5073" s="6">
        <v>1098</v>
      </c>
      <c r="G5073">
        <v>183</v>
      </c>
      <c r="H5073" t="s">
        <v>3</v>
      </c>
      <c r="I5073">
        <f>IF(shipments[[#This Row],[Boxes]]&gt;0,shipments[[#This Row],[Amount]]/shipments[[#This Row],[Boxes]],"NA")</f>
        <v>6</v>
      </c>
      <c r="J5073" t="str">
        <f>IF(shipments[[#This Row],[Order_Status]] = "Delivered","Yes","No")</f>
        <v>Yes</v>
      </c>
      <c r="K5073" t="str">
        <f>TEXT(shipments[[#This Row],[Shipdate]],"MMMM")</f>
        <v>June</v>
      </c>
      <c r="L5073">
        <f>YEAR(shipments[[#This Row],[Shipdate]])</f>
        <v>2024</v>
      </c>
    </row>
    <row r="5074" spans="1:12" x14ac:dyDescent="0.3">
      <c r="A5074" t="s">
        <v>5078</v>
      </c>
      <c r="B5074" t="s">
        <v>7956</v>
      </c>
      <c r="C5074" t="s">
        <v>7925</v>
      </c>
      <c r="D5074" t="s">
        <v>7934</v>
      </c>
      <c r="E5074" s="1">
        <v>45057</v>
      </c>
      <c r="F5074" s="6">
        <v>6540.75</v>
      </c>
      <c r="G5074">
        <v>468</v>
      </c>
      <c r="H5074" t="s">
        <v>3</v>
      </c>
      <c r="I5074">
        <f>IF(shipments[[#This Row],[Boxes]]&gt;0,shipments[[#This Row],[Amount]]/shipments[[#This Row],[Boxes]],"NA")</f>
        <v>13.975961538461538</v>
      </c>
      <c r="J5074" t="str">
        <f>IF(shipments[[#This Row],[Order_Status]] = "Delivered","Yes","No")</f>
        <v>Yes</v>
      </c>
      <c r="K5074" t="str">
        <f>TEXT(shipments[[#This Row],[Shipdate]],"MMMM")</f>
        <v>May</v>
      </c>
      <c r="L5074">
        <f>YEAR(shipments[[#This Row],[Shipdate]])</f>
        <v>2023</v>
      </c>
    </row>
    <row r="5075" spans="1:12" x14ac:dyDescent="0.3">
      <c r="A5075" t="s">
        <v>5079</v>
      </c>
      <c r="B5075" t="s">
        <v>7956</v>
      </c>
      <c r="C5075" t="s">
        <v>7925</v>
      </c>
      <c r="D5075" t="s">
        <v>7937</v>
      </c>
      <c r="E5075" s="1">
        <v>45153</v>
      </c>
      <c r="F5075" s="6">
        <v>1107</v>
      </c>
      <c r="G5075">
        <v>74</v>
      </c>
      <c r="H5075" t="s">
        <v>3</v>
      </c>
      <c r="I5075">
        <f>IF(shipments[[#This Row],[Boxes]]&gt;0,shipments[[#This Row],[Amount]]/shipments[[#This Row],[Boxes]],"NA")</f>
        <v>14.95945945945946</v>
      </c>
      <c r="J5075" t="str">
        <f>IF(shipments[[#This Row],[Order_Status]] = "Delivered","Yes","No")</f>
        <v>Yes</v>
      </c>
      <c r="K5075" t="str">
        <f>TEXT(shipments[[#This Row],[Shipdate]],"MMMM")</f>
        <v>August</v>
      </c>
      <c r="L5075">
        <f>YEAR(shipments[[#This Row],[Shipdate]])</f>
        <v>2023</v>
      </c>
    </row>
    <row r="5076" spans="1:12" x14ac:dyDescent="0.3">
      <c r="A5076" s="21" t="s">
        <v>5080</v>
      </c>
      <c r="B5076" s="21" t="s">
        <v>7956</v>
      </c>
      <c r="C5076" s="21" t="s">
        <v>7925</v>
      </c>
      <c r="D5076" s="21" t="s">
        <v>7938</v>
      </c>
      <c r="E5076" s="22">
        <v>45475</v>
      </c>
      <c r="F5076" s="23">
        <v>5267.25</v>
      </c>
      <c r="G5076" s="21">
        <v>377</v>
      </c>
      <c r="H5076" s="21" t="s">
        <v>9</v>
      </c>
      <c r="I5076" s="21">
        <f>IF(shipments[[#This Row],[Boxes]]&gt;0,shipments[[#This Row],[Amount]]/shipments[[#This Row],[Boxes]],"NA")</f>
        <v>13.971485411140584</v>
      </c>
      <c r="J5076" s="21" t="str">
        <f>IF(shipments[[#This Row],[Order_Status]] = "Delivered","Yes","No")</f>
        <v>No</v>
      </c>
      <c r="K5076" s="21" t="str">
        <f>TEXT(shipments[[#This Row],[Shipdate]],"MMMM")</f>
        <v>July</v>
      </c>
      <c r="L5076" s="21">
        <f>YEAR(shipments[[#This Row],[Shipdate]])</f>
        <v>2024</v>
      </c>
    </row>
    <row r="5077" spans="1:12" x14ac:dyDescent="0.3">
      <c r="A5077" t="s">
        <v>5081</v>
      </c>
      <c r="B5077" t="s">
        <v>7956</v>
      </c>
      <c r="C5077" t="s">
        <v>7926</v>
      </c>
      <c r="D5077" t="s">
        <v>7938</v>
      </c>
      <c r="E5077" s="1">
        <v>45413</v>
      </c>
      <c r="F5077" s="6">
        <v>8421.75</v>
      </c>
      <c r="G5077">
        <v>422</v>
      </c>
      <c r="H5077" t="s">
        <v>3</v>
      </c>
      <c r="I5077">
        <f>IF(shipments[[#This Row],[Boxes]]&gt;0,shipments[[#This Row],[Amount]]/shipments[[#This Row],[Boxes]],"NA")</f>
        <v>19.95675355450237</v>
      </c>
      <c r="J5077" t="str">
        <f>IF(shipments[[#This Row],[Order_Status]] = "Delivered","Yes","No")</f>
        <v>Yes</v>
      </c>
      <c r="K5077" t="str">
        <f>TEXT(shipments[[#This Row],[Shipdate]],"MMMM")</f>
        <v>May</v>
      </c>
      <c r="L5077">
        <f>YEAR(shipments[[#This Row],[Shipdate]])</f>
        <v>2024</v>
      </c>
    </row>
    <row r="5078" spans="1:12" x14ac:dyDescent="0.3">
      <c r="A5078" t="s">
        <v>5082</v>
      </c>
      <c r="B5078" t="s">
        <v>7956</v>
      </c>
      <c r="C5078" t="s">
        <v>7927</v>
      </c>
      <c r="D5078" t="s">
        <v>7935</v>
      </c>
      <c r="E5078" s="1">
        <v>45443</v>
      </c>
      <c r="F5078" s="6">
        <v>1176.75</v>
      </c>
      <c r="G5078">
        <v>85</v>
      </c>
      <c r="H5078" t="s">
        <v>3</v>
      </c>
      <c r="I5078">
        <f>IF(shipments[[#This Row],[Boxes]]&gt;0,shipments[[#This Row],[Amount]]/shipments[[#This Row],[Boxes]],"NA")</f>
        <v>13.844117647058823</v>
      </c>
      <c r="J5078" t="str">
        <f>IF(shipments[[#This Row],[Order_Status]] = "Delivered","Yes","No")</f>
        <v>Yes</v>
      </c>
      <c r="K5078" t="str">
        <f>TEXT(shipments[[#This Row],[Shipdate]],"MMMM")</f>
        <v>May</v>
      </c>
      <c r="L5078">
        <f>YEAR(shipments[[#This Row],[Shipdate]])</f>
        <v>2024</v>
      </c>
    </row>
    <row r="5079" spans="1:12" x14ac:dyDescent="0.3">
      <c r="A5079" t="s">
        <v>5083</v>
      </c>
      <c r="B5079" t="s">
        <v>7956</v>
      </c>
      <c r="C5079" t="s">
        <v>7927</v>
      </c>
      <c r="D5079" t="s">
        <v>7936</v>
      </c>
      <c r="E5079" s="1">
        <v>44966</v>
      </c>
      <c r="F5079" s="6">
        <v>2459.25</v>
      </c>
      <c r="G5079">
        <v>176</v>
      </c>
      <c r="H5079" t="s">
        <v>3</v>
      </c>
      <c r="I5079">
        <f>IF(shipments[[#This Row],[Boxes]]&gt;0,shipments[[#This Row],[Amount]]/shipments[[#This Row],[Boxes]],"NA")</f>
        <v>13.973011363636363</v>
      </c>
      <c r="J5079" t="str">
        <f>IF(shipments[[#This Row],[Order_Status]] = "Delivered","Yes","No")</f>
        <v>Yes</v>
      </c>
      <c r="K5079" t="str">
        <f>TEXT(shipments[[#This Row],[Shipdate]],"MMMM")</f>
        <v>February</v>
      </c>
      <c r="L5079">
        <f>YEAR(shipments[[#This Row],[Shipdate]])</f>
        <v>2023</v>
      </c>
    </row>
    <row r="5080" spans="1:12" x14ac:dyDescent="0.3">
      <c r="A5080" t="s">
        <v>5084</v>
      </c>
      <c r="B5080" t="s">
        <v>7956</v>
      </c>
      <c r="C5080" t="s">
        <v>7928</v>
      </c>
      <c r="D5080" t="s">
        <v>7935</v>
      </c>
      <c r="E5080" s="1">
        <v>44944</v>
      </c>
      <c r="F5080" s="6">
        <v>1485</v>
      </c>
      <c r="G5080">
        <v>186</v>
      </c>
      <c r="H5080" t="s">
        <v>3</v>
      </c>
      <c r="I5080">
        <f>IF(shipments[[#This Row],[Boxes]]&gt;0,shipments[[#This Row],[Amount]]/shipments[[#This Row],[Boxes]],"NA")</f>
        <v>7.9838709677419351</v>
      </c>
      <c r="J5080" t="str">
        <f>IF(shipments[[#This Row],[Order_Status]] = "Delivered","Yes","No")</f>
        <v>Yes</v>
      </c>
      <c r="K5080" t="str">
        <f>TEXT(shipments[[#This Row],[Shipdate]],"MMMM")</f>
        <v>January</v>
      </c>
      <c r="L5080">
        <f>YEAR(shipments[[#This Row],[Shipdate]])</f>
        <v>2023</v>
      </c>
    </row>
    <row r="5081" spans="1:12" x14ac:dyDescent="0.3">
      <c r="A5081" t="s">
        <v>5085</v>
      </c>
      <c r="B5081" t="s">
        <v>7956</v>
      </c>
      <c r="C5081" t="s">
        <v>7928</v>
      </c>
      <c r="D5081" t="s">
        <v>7937</v>
      </c>
      <c r="E5081" s="1">
        <v>44946</v>
      </c>
      <c r="F5081" s="6">
        <v>1752.75</v>
      </c>
      <c r="G5081">
        <v>220</v>
      </c>
      <c r="H5081" t="s">
        <v>3</v>
      </c>
      <c r="I5081">
        <f>IF(shipments[[#This Row],[Boxes]]&gt;0,shipments[[#This Row],[Amount]]/shipments[[#This Row],[Boxes]],"NA")</f>
        <v>7.9670454545454543</v>
      </c>
      <c r="J5081" t="str">
        <f>IF(shipments[[#This Row],[Order_Status]] = "Delivered","Yes","No")</f>
        <v>Yes</v>
      </c>
      <c r="K5081" t="str">
        <f>TEXT(shipments[[#This Row],[Shipdate]],"MMMM")</f>
        <v>January</v>
      </c>
      <c r="L5081">
        <f>YEAR(shipments[[#This Row],[Shipdate]])</f>
        <v>2023</v>
      </c>
    </row>
    <row r="5082" spans="1:12" x14ac:dyDescent="0.3">
      <c r="A5082" t="s">
        <v>5086</v>
      </c>
      <c r="B5082" t="s">
        <v>7956</v>
      </c>
      <c r="C5082" t="s">
        <v>7928</v>
      </c>
      <c r="D5082" t="s">
        <v>7939</v>
      </c>
      <c r="E5082" s="1">
        <v>45028</v>
      </c>
      <c r="F5082" s="6">
        <v>2920.5</v>
      </c>
      <c r="G5082">
        <v>418</v>
      </c>
      <c r="H5082" t="s">
        <v>3</v>
      </c>
      <c r="I5082">
        <f>IF(shipments[[#This Row],[Boxes]]&gt;0,shipments[[#This Row],[Amount]]/shipments[[#This Row],[Boxes]],"NA")</f>
        <v>6.9868421052631575</v>
      </c>
      <c r="J5082" t="str">
        <f>IF(shipments[[#This Row],[Order_Status]] = "Delivered","Yes","No")</f>
        <v>Yes</v>
      </c>
      <c r="K5082" t="str">
        <f>TEXT(shipments[[#This Row],[Shipdate]],"MMMM")</f>
        <v>April</v>
      </c>
      <c r="L5082">
        <f>YEAR(shipments[[#This Row],[Shipdate]])</f>
        <v>2023</v>
      </c>
    </row>
    <row r="5083" spans="1:12" x14ac:dyDescent="0.3">
      <c r="A5083" t="s">
        <v>5087</v>
      </c>
      <c r="B5083" t="s">
        <v>7956</v>
      </c>
      <c r="C5083" t="s">
        <v>7928</v>
      </c>
      <c r="D5083" t="s">
        <v>7938</v>
      </c>
      <c r="E5083" s="1">
        <v>45344</v>
      </c>
      <c r="F5083" s="6">
        <v>594</v>
      </c>
      <c r="G5083">
        <v>85</v>
      </c>
      <c r="H5083" t="s">
        <v>3</v>
      </c>
      <c r="I5083">
        <f>IF(shipments[[#This Row],[Boxes]]&gt;0,shipments[[#This Row],[Amount]]/shipments[[#This Row],[Boxes]],"NA")</f>
        <v>6.9882352941176471</v>
      </c>
      <c r="J5083" t="str">
        <f>IF(shipments[[#This Row],[Order_Status]] = "Delivered","Yes","No")</f>
        <v>Yes</v>
      </c>
      <c r="K5083" t="str">
        <f>TEXT(shipments[[#This Row],[Shipdate]],"MMMM")</f>
        <v>February</v>
      </c>
      <c r="L5083">
        <f>YEAR(shipments[[#This Row],[Shipdate]])</f>
        <v>2024</v>
      </c>
    </row>
    <row r="5084" spans="1:12" x14ac:dyDescent="0.3">
      <c r="A5084" t="s">
        <v>5088</v>
      </c>
      <c r="B5084" t="s">
        <v>7956</v>
      </c>
      <c r="C5084" t="s">
        <v>7929</v>
      </c>
      <c r="D5084" t="s">
        <v>7936</v>
      </c>
      <c r="E5084" s="1">
        <v>45044</v>
      </c>
      <c r="F5084" s="6">
        <v>2394</v>
      </c>
      <c r="G5084">
        <v>300</v>
      </c>
      <c r="H5084" t="s">
        <v>3</v>
      </c>
      <c r="I5084">
        <f>IF(shipments[[#This Row],[Boxes]]&gt;0,shipments[[#This Row],[Amount]]/shipments[[#This Row],[Boxes]],"NA")</f>
        <v>7.98</v>
      </c>
      <c r="J5084" t="str">
        <f>IF(shipments[[#This Row],[Order_Status]] = "Delivered","Yes","No")</f>
        <v>Yes</v>
      </c>
      <c r="K5084" t="str">
        <f>TEXT(shipments[[#This Row],[Shipdate]],"MMMM")</f>
        <v>April</v>
      </c>
      <c r="L5084">
        <f>YEAR(shipments[[#This Row],[Shipdate]])</f>
        <v>2023</v>
      </c>
    </row>
    <row r="5085" spans="1:12" x14ac:dyDescent="0.3">
      <c r="A5085" t="s">
        <v>5089</v>
      </c>
      <c r="B5085" t="s">
        <v>7956</v>
      </c>
      <c r="C5085" t="s">
        <v>7929</v>
      </c>
      <c r="D5085" t="s">
        <v>7938</v>
      </c>
      <c r="E5085" s="1">
        <v>45275</v>
      </c>
      <c r="F5085" s="6">
        <v>1620</v>
      </c>
      <c r="G5085">
        <v>232</v>
      </c>
      <c r="H5085" t="s">
        <v>3</v>
      </c>
      <c r="I5085">
        <f>IF(shipments[[#This Row],[Boxes]]&gt;0,shipments[[#This Row],[Amount]]/shipments[[#This Row],[Boxes]],"NA")</f>
        <v>6.9827586206896548</v>
      </c>
      <c r="J5085" t="str">
        <f>IF(shipments[[#This Row],[Order_Status]] = "Delivered","Yes","No")</f>
        <v>Yes</v>
      </c>
      <c r="K5085" t="str">
        <f>TEXT(shipments[[#This Row],[Shipdate]],"MMMM")</f>
        <v>December</v>
      </c>
      <c r="L5085">
        <f>YEAR(shipments[[#This Row],[Shipdate]])</f>
        <v>2023</v>
      </c>
    </row>
    <row r="5086" spans="1:12" x14ac:dyDescent="0.3">
      <c r="A5086" s="21" t="s">
        <v>5090</v>
      </c>
      <c r="B5086" s="21" t="s">
        <v>7956</v>
      </c>
      <c r="C5086" s="21" t="s">
        <v>7929</v>
      </c>
      <c r="D5086" s="21" t="s">
        <v>7938</v>
      </c>
      <c r="E5086" s="22">
        <v>45491</v>
      </c>
      <c r="F5086" s="23">
        <v>4963.5</v>
      </c>
      <c r="G5086" s="21">
        <v>452</v>
      </c>
      <c r="H5086" s="21" t="s">
        <v>9</v>
      </c>
      <c r="I5086" s="21">
        <f>IF(shipments[[#This Row],[Boxes]]&gt;0,shipments[[#This Row],[Amount]]/shipments[[#This Row],[Boxes]],"NA")</f>
        <v>10.981194690265486</v>
      </c>
      <c r="J5086" s="21" t="str">
        <f>IF(shipments[[#This Row],[Order_Status]] = "Delivered","Yes","No")</f>
        <v>No</v>
      </c>
      <c r="K5086" s="21" t="str">
        <f>TEXT(shipments[[#This Row],[Shipdate]],"MMMM")</f>
        <v>July</v>
      </c>
      <c r="L5086" s="21">
        <f>YEAR(shipments[[#This Row],[Shipdate]])</f>
        <v>2024</v>
      </c>
    </row>
    <row r="5087" spans="1:12" x14ac:dyDescent="0.3">
      <c r="A5087" t="s">
        <v>5091</v>
      </c>
      <c r="B5087" t="s">
        <v>7956</v>
      </c>
      <c r="C5087" t="s">
        <v>7929</v>
      </c>
      <c r="D5087" t="s">
        <v>7939</v>
      </c>
      <c r="E5087" s="1">
        <v>45448</v>
      </c>
      <c r="F5087" s="6">
        <v>281.25</v>
      </c>
      <c r="G5087">
        <v>36</v>
      </c>
      <c r="H5087" t="s">
        <v>3</v>
      </c>
      <c r="I5087">
        <f>IF(shipments[[#This Row],[Boxes]]&gt;0,shipments[[#This Row],[Amount]]/shipments[[#This Row],[Boxes]],"NA")</f>
        <v>7.8125</v>
      </c>
      <c r="J5087" t="str">
        <f>IF(shipments[[#This Row],[Order_Status]] = "Delivered","Yes","No")</f>
        <v>Yes</v>
      </c>
      <c r="K5087" t="str">
        <f>TEXT(shipments[[#This Row],[Shipdate]],"MMMM")</f>
        <v>June</v>
      </c>
      <c r="L5087">
        <f>YEAR(shipments[[#This Row],[Shipdate]])</f>
        <v>2024</v>
      </c>
    </row>
    <row r="5088" spans="1:12" x14ac:dyDescent="0.3">
      <c r="A5088" t="s">
        <v>5092</v>
      </c>
      <c r="B5088" t="s">
        <v>7956</v>
      </c>
      <c r="C5088" t="s">
        <v>7930</v>
      </c>
      <c r="D5088" t="s">
        <v>7937</v>
      </c>
      <c r="E5088" s="1">
        <v>45278</v>
      </c>
      <c r="F5088" s="6">
        <v>4531.5</v>
      </c>
      <c r="G5088">
        <v>182</v>
      </c>
      <c r="H5088" t="s">
        <v>3</v>
      </c>
      <c r="I5088">
        <f>IF(shipments[[#This Row],[Boxes]]&gt;0,shipments[[#This Row],[Amount]]/shipments[[#This Row],[Boxes]],"NA")</f>
        <v>24.89835164835165</v>
      </c>
      <c r="J5088" t="str">
        <f>IF(shipments[[#This Row],[Order_Status]] = "Delivered","Yes","No")</f>
        <v>Yes</v>
      </c>
      <c r="K5088" t="str">
        <f>TEXT(shipments[[#This Row],[Shipdate]],"MMMM")</f>
        <v>December</v>
      </c>
      <c r="L5088">
        <f>YEAR(shipments[[#This Row],[Shipdate]])</f>
        <v>2023</v>
      </c>
    </row>
    <row r="5089" spans="1:12" x14ac:dyDescent="0.3">
      <c r="A5089" t="s">
        <v>5093</v>
      </c>
      <c r="B5089" t="s">
        <v>7956</v>
      </c>
      <c r="C5089" t="s">
        <v>7931</v>
      </c>
      <c r="D5089" t="s">
        <v>7935</v>
      </c>
      <c r="E5089" s="1">
        <v>45317</v>
      </c>
      <c r="F5089" s="6">
        <v>2943</v>
      </c>
      <c r="G5089">
        <v>246</v>
      </c>
      <c r="H5089" t="s">
        <v>3</v>
      </c>
      <c r="I5089">
        <f>IF(shipments[[#This Row],[Boxes]]&gt;0,shipments[[#This Row],[Amount]]/shipments[[#This Row],[Boxes]],"NA")</f>
        <v>11.963414634146341</v>
      </c>
      <c r="J5089" t="str">
        <f>IF(shipments[[#This Row],[Order_Status]] = "Delivered","Yes","No")</f>
        <v>Yes</v>
      </c>
      <c r="K5089" t="str">
        <f>TEXT(shipments[[#This Row],[Shipdate]],"MMMM")</f>
        <v>January</v>
      </c>
      <c r="L5089">
        <f>YEAR(shipments[[#This Row],[Shipdate]])</f>
        <v>2024</v>
      </c>
    </row>
    <row r="5090" spans="1:12" x14ac:dyDescent="0.3">
      <c r="A5090" t="s">
        <v>5094</v>
      </c>
      <c r="B5090" t="s">
        <v>7956</v>
      </c>
      <c r="C5090" t="s">
        <v>7931</v>
      </c>
      <c r="D5090" t="s">
        <v>7936</v>
      </c>
      <c r="E5090" s="1">
        <v>45233</v>
      </c>
      <c r="F5090" s="6">
        <v>2697.75</v>
      </c>
      <c r="G5090">
        <v>246</v>
      </c>
      <c r="H5090" t="s">
        <v>3</v>
      </c>
      <c r="I5090">
        <f>IF(shipments[[#This Row],[Boxes]]&gt;0,shipments[[#This Row],[Amount]]/shipments[[#This Row],[Boxes]],"NA")</f>
        <v>10.966463414634147</v>
      </c>
      <c r="J5090" t="str">
        <f>IF(shipments[[#This Row],[Order_Status]] = "Delivered","Yes","No")</f>
        <v>Yes</v>
      </c>
      <c r="K5090" t="str">
        <f>TEXT(shipments[[#This Row],[Shipdate]],"MMMM")</f>
        <v>November</v>
      </c>
      <c r="L5090">
        <f>YEAR(shipments[[#This Row],[Shipdate]])</f>
        <v>2023</v>
      </c>
    </row>
    <row r="5091" spans="1:12" x14ac:dyDescent="0.3">
      <c r="A5091" t="s">
        <v>5095</v>
      </c>
      <c r="B5091" t="s">
        <v>7956</v>
      </c>
      <c r="C5091" t="s">
        <v>7932</v>
      </c>
      <c r="D5091" t="s">
        <v>7934</v>
      </c>
      <c r="E5091" s="1">
        <v>44974</v>
      </c>
      <c r="F5091" s="6">
        <v>3242.25</v>
      </c>
      <c r="G5091">
        <v>325</v>
      </c>
      <c r="H5091" t="s">
        <v>3</v>
      </c>
      <c r="I5091">
        <f>IF(shipments[[#This Row],[Boxes]]&gt;0,shipments[[#This Row],[Amount]]/shipments[[#This Row],[Boxes]],"NA")</f>
        <v>9.9761538461538457</v>
      </c>
      <c r="J5091" t="str">
        <f>IF(shipments[[#This Row],[Order_Status]] = "Delivered","Yes","No")</f>
        <v>Yes</v>
      </c>
      <c r="K5091" t="str">
        <f>TEXT(shipments[[#This Row],[Shipdate]],"MMMM")</f>
        <v>February</v>
      </c>
      <c r="L5091">
        <f>YEAR(shipments[[#This Row],[Shipdate]])</f>
        <v>2023</v>
      </c>
    </row>
    <row r="5092" spans="1:12" x14ac:dyDescent="0.3">
      <c r="A5092" t="s">
        <v>5096</v>
      </c>
      <c r="B5092" t="s">
        <v>7956</v>
      </c>
      <c r="C5092" t="s">
        <v>7932</v>
      </c>
      <c r="D5092" t="s">
        <v>7935</v>
      </c>
      <c r="E5092" s="1">
        <v>45231</v>
      </c>
      <c r="F5092" s="6">
        <v>2983.5</v>
      </c>
      <c r="G5092">
        <v>427</v>
      </c>
      <c r="H5092" t="s">
        <v>3</v>
      </c>
      <c r="I5092">
        <f>IF(shipments[[#This Row],[Boxes]]&gt;0,shipments[[#This Row],[Amount]]/shipments[[#This Row],[Boxes]],"NA")</f>
        <v>6.9871194379391097</v>
      </c>
      <c r="J5092" t="str">
        <f>IF(shipments[[#This Row],[Order_Status]] = "Delivered","Yes","No")</f>
        <v>Yes</v>
      </c>
      <c r="K5092" t="str">
        <f>TEXT(shipments[[#This Row],[Shipdate]],"MMMM")</f>
        <v>November</v>
      </c>
      <c r="L5092">
        <f>YEAR(shipments[[#This Row],[Shipdate]])</f>
        <v>2023</v>
      </c>
    </row>
    <row r="5093" spans="1:12" x14ac:dyDescent="0.3">
      <c r="A5093" t="s">
        <v>5097</v>
      </c>
      <c r="B5093" t="s">
        <v>7956</v>
      </c>
      <c r="C5093" t="s">
        <v>7932</v>
      </c>
      <c r="D5093" t="s">
        <v>7935</v>
      </c>
      <c r="E5093" s="1">
        <v>45369</v>
      </c>
      <c r="F5093" s="6">
        <v>3064.5</v>
      </c>
      <c r="G5093">
        <v>438</v>
      </c>
      <c r="H5093" t="s">
        <v>3</v>
      </c>
      <c r="I5093">
        <f>IF(shipments[[#This Row],[Boxes]]&gt;0,shipments[[#This Row],[Amount]]/shipments[[#This Row],[Boxes]],"NA")</f>
        <v>6.9965753424657535</v>
      </c>
      <c r="J5093" t="str">
        <f>IF(shipments[[#This Row],[Order_Status]] = "Delivered","Yes","No")</f>
        <v>Yes</v>
      </c>
      <c r="K5093" t="str">
        <f>TEXT(shipments[[#This Row],[Shipdate]],"MMMM")</f>
        <v>March</v>
      </c>
      <c r="L5093">
        <f>YEAR(shipments[[#This Row],[Shipdate]])</f>
        <v>2024</v>
      </c>
    </row>
    <row r="5094" spans="1:12" x14ac:dyDescent="0.3">
      <c r="A5094" s="21" t="s">
        <v>5098</v>
      </c>
      <c r="B5094" s="21" t="s">
        <v>7956</v>
      </c>
      <c r="C5094" s="21" t="s">
        <v>7933</v>
      </c>
      <c r="D5094" s="21" t="s">
        <v>7939</v>
      </c>
      <c r="E5094" s="22">
        <v>45502</v>
      </c>
      <c r="F5094" s="23">
        <v>7728.75</v>
      </c>
      <c r="G5094" s="21">
        <v>407</v>
      </c>
      <c r="H5094" s="21" t="s">
        <v>9</v>
      </c>
      <c r="I5094" s="21">
        <f>IF(shipments[[#This Row],[Boxes]]&gt;0,shipments[[#This Row],[Amount]]/shipments[[#This Row],[Boxes]],"NA")</f>
        <v>18.989557739557739</v>
      </c>
      <c r="J5094" s="21" t="str">
        <f>IF(shipments[[#This Row],[Order_Status]] = "Delivered","Yes","No")</f>
        <v>No</v>
      </c>
      <c r="K5094" s="21" t="str">
        <f>TEXT(shipments[[#This Row],[Shipdate]],"MMMM")</f>
        <v>July</v>
      </c>
      <c r="L5094" s="21">
        <f>YEAR(shipments[[#This Row],[Shipdate]])</f>
        <v>2024</v>
      </c>
    </row>
    <row r="5095" spans="1:12" x14ac:dyDescent="0.3">
      <c r="A5095" t="s">
        <v>5099</v>
      </c>
      <c r="B5095" t="s">
        <v>7956</v>
      </c>
      <c r="C5095" t="s">
        <v>7933</v>
      </c>
      <c r="D5095" t="s">
        <v>7939</v>
      </c>
      <c r="E5095" s="1">
        <v>45142</v>
      </c>
      <c r="F5095" s="6">
        <v>9672.75</v>
      </c>
      <c r="G5095">
        <v>440</v>
      </c>
      <c r="H5095" t="s">
        <v>3</v>
      </c>
      <c r="I5095">
        <f>IF(shipments[[#This Row],[Boxes]]&gt;0,shipments[[#This Row],[Amount]]/shipments[[#This Row],[Boxes]],"NA")</f>
        <v>21.983522727272728</v>
      </c>
      <c r="J5095" t="str">
        <f>IF(shipments[[#This Row],[Order_Status]] = "Delivered","Yes","No")</f>
        <v>Yes</v>
      </c>
      <c r="K5095" t="str">
        <f>TEXT(shipments[[#This Row],[Shipdate]],"MMMM")</f>
        <v>August</v>
      </c>
      <c r="L5095">
        <f>YEAR(shipments[[#This Row],[Shipdate]])</f>
        <v>2023</v>
      </c>
    </row>
    <row r="5096" spans="1:12" x14ac:dyDescent="0.3">
      <c r="A5096" t="s">
        <v>5100</v>
      </c>
      <c r="B5096" t="s">
        <v>7956</v>
      </c>
      <c r="C5096" t="s">
        <v>7933</v>
      </c>
      <c r="D5096" t="s">
        <v>7938</v>
      </c>
      <c r="E5096" s="1">
        <v>45254</v>
      </c>
      <c r="F5096" s="6">
        <v>1359</v>
      </c>
      <c r="G5096">
        <v>72</v>
      </c>
      <c r="H5096" t="s">
        <v>3</v>
      </c>
      <c r="I5096">
        <f>IF(shipments[[#This Row],[Boxes]]&gt;0,shipments[[#This Row],[Amount]]/shipments[[#This Row],[Boxes]],"NA")</f>
        <v>18.875</v>
      </c>
      <c r="J5096" t="str">
        <f>IF(shipments[[#This Row],[Order_Status]] = "Delivered","Yes","No")</f>
        <v>Yes</v>
      </c>
      <c r="K5096" t="str">
        <f>TEXT(shipments[[#This Row],[Shipdate]],"MMMM")</f>
        <v>November</v>
      </c>
      <c r="L5096">
        <f>YEAR(shipments[[#This Row],[Shipdate]])</f>
        <v>2023</v>
      </c>
    </row>
    <row r="5097" spans="1:12" x14ac:dyDescent="0.3">
      <c r="A5097" s="21" t="s">
        <v>5101</v>
      </c>
      <c r="B5097" s="21" t="s">
        <v>7956</v>
      </c>
      <c r="C5097" s="21" t="s">
        <v>7933</v>
      </c>
      <c r="D5097" s="21" t="s">
        <v>7934</v>
      </c>
      <c r="E5097" s="22">
        <v>45483</v>
      </c>
      <c r="F5097" s="23">
        <v>7643.25</v>
      </c>
      <c r="G5097" s="21">
        <v>403</v>
      </c>
      <c r="H5097" s="21" t="s">
        <v>9</v>
      </c>
      <c r="I5097" s="21">
        <f>IF(shipments[[#This Row],[Boxes]]&gt;0,shipments[[#This Row],[Amount]]/shipments[[#This Row],[Boxes]],"NA")</f>
        <v>18.965880893300248</v>
      </c>
      <c r="J5097" s="21" t="str">
        <f>IF(shipments[[#This Row],[Order_Status]] = "Delivered","Yes","No")</f>
        <v>No</v>
      </c>
      <c r="K5097" s="21" t="str">
        <f>TEXT(shipments[[#This Row],[Shipdate]],"MMMM")</f>
        <v>July</v>
      </c>
      <c r="L5097" s="21">
        <f>YEAR(shipments[[#This Row],[Shipdate]])</f>
        <v>2024</v>
      </c>
    </row>
    <row r="5098" spans="1:12" x14ac:dyDescent="0.3">
      <c r="A5098" t="s">
        <v>5102</v>
      </c>
      <c r="B5098" t="s">
        <v>7956</v>
      </c>
      <c r="C5098" t="s">
        <v>7933</v>
      </c>
      <c r="D5098" t="s">
        <v>7935</v>
      </c>
      <c r="E5098" s="1">
        <v>44978</v>
      </c>
      <c r="F5098" s="6">
        <v>12530.25</v>
      </c>
      <c r="G5098">
        <v>597</v>
      </c>
      <c r="H5098" t="s">
        <v>3</v>
      </c>
      <c r="I5098">
        <f>IF(shipments[[#This Row],[Boxes]]&gt;0,shipments[[#This Row],[Amount]]/shipments[[#This Row],[Boxes]],"NA")</f>
        <v>20.988693467336685</v>
      </c>
      <c r="J5098" t="str">
        <f>IF(shipments[[#This Row],[Order_Status]] = "Delivered","Yes","No")</f>
        <v>Yes</v>
      </c>
      <c r="K5098" t="str">
        <f>TEXT(shipments[[#This Row],[Shipdate]],"MMMM")</f>
        <v>February</v>
      </c>
      <c r="L5098">
        <f>YEAR(shipments[[#This Row],[Shipdate]])</f>
        <v>2023</v>
      </c>
    </row>
    <row r="5099" spans="1:12" x14ac:dyDescent="0.3">
      <c r="A5099" t="s">
        <v>5103</v>
      </c>
      <c r="B5099" t="s">
        <v>7956</v>
      </c>
      <c r="C5099" t="s">
        <v>7933</v>
      </c>
      <c r="D5099" t="s">
        <v>7934</v>
      </c>
      <c r="E5099" s="1">
        <v>45204</v>
      </c>
      <c r="F5099" s="6">
        <v>10788.75</v>
      </c>
      <c r="G5099">
        <v>514</v>
      </c>
      <c r="H5099" t="s">
        <v>3</v>
      </c>
      <c r="I5099">
        <f>IF(shipments[[#This Row],[Boxes]]&gt;0,shipments[[#This Row],[Amount]]/shipments[[#This Row],[Boxes]],"NA")</f>
        <v>20.9897859922179</v>
      </c>
      <c r="J5099" t="str">
        <f>IF(shipments[[#This Row],[Order_Status]] = "Delivered","Yes","No")</f>
        <v>Yes</v>
      </c>
      <c r="K5099" t="str">
        <f>TEXT(shipments[[#This Row],[Shipdate]],"MMMM")</f>
        <v>October</v>
      </c>
      <c r="L5099">
        <f>YEAR(shipments[[#This Row],[Shipdate]])</f>
        <v>2023</v>
      </c>
    </row>
    <row r="5100" spans="1:12" x14ac:dyDescent="0.3">
      <c r="A5100" t="s">
        <v>5104</v>
      </c>
      <c r="B5100" t="s">
        <v>7956</v>
      </c>
      <c r="C5100" t="s">
        <v>7933</v>
      </c>
      <c r="D5100" t="s">
        <v>7938</v>
      </c>
      <c r="E5100" s="1">
        <v>45335</v>
      </c>
      <c r="F5100" s="6">
        <v>6025.5</v>
      </c>
      <c r="G5100">
        <v>318</v>
      </c>
      <c r="H5100" t="s">
        <v>3</v>
      </c>
      <c r="I5100">
        <f>IF(shipments[[#This Row],[Boxes]]&gt;0,shipments[[#This Row],[Amount]]/shipments[[#This Row],[Boxes]],"NA")</f>
        <v>18.94811320754717</v>
      </c>
      <c r="J5100" t="str">
        <f>IF(shipments[[#This Row],[Order_Status]] = "Delivered","Yes","No")</f>
        <v>Yes</v>
      </c>
      <c r="K5100" t="str">
        <f>TEXT(shipments[[#This Row],[Shipdate]],"MMMM")</f>
        <v>February</v>
      </c>
      <c r="L5100">
        <f>YEAR(shipments[[#This Row],[Shipdate]])</f>
        <v>2024</v>
      </c>
    </row>
    <row r="5101" spans="1:12" x14ac:dyDescent="0.3">
      <c r="A5101" t="s">
        <v>5105</v>
      </c>
      <c r="B5101" t="s">
        <v>7956</v>
      </c>
      <c r="C5101" t="s">
        <v>7912</v>
      </c>
      <c r="D5101" t="s">
        <v>7934</v>
      </c>
      <c r="E5101" s="1">
        <v>45321</v>
      </c>
      <c r="F5101" s="6">
        <v>3775.5</v>
      </c>
      <c r="G5101">
        <v>236</v>
      </c>
      <c r="H5101" t="s">
        <v>3</v>
      </c>
      <c r="I5101">
        <f>IF(shipments[[#This Row],[Boxes]]&gt;0,shipments[[#This Row],[Amount]]/shipments[[#This Row],[Boxes]],"NA")</f>
        <v>15.997881355932204</v>
      </c>
      <c r="J5101" t="str">
        <f>IF(shipments[[#This Row],[Order_Status]] = "Delivered","Yes","No")</f>
        <v>Yes</v>
      </c>
      <c r="K5101" t="str">
        <f>TEXT(shipments[[#This Row],[Shipdate]],"MMMM")</f>
        <v>January</v>
      </c>
      <c r="L5101">
        <f>YEAR(shipments[[#This Row],[Shipdate]])</f>
        <v>2024</v>
      </c>
    </row>
    <row r="5102" spans="1:12" x14ac:dyDescent="0.3">
      <c r="A5102" t="s">
        <v>5106</v>
      </c>
      <c r="B5102" t="s">
        <v>7956</v>
      </c>
      <c r="C5102" t="s">
        <v>7913</v>
      </c>
      <c r="D5102" t="s">
        <v>7939</v>
      </c>
      <c r="E5102" s="1">
        <v>45058</v>
      </c>
      <c r="F5102" s="6">
        <v>3127.5</v>
      </c>
      <c r="G5102">
        <v>224</v>
      </c>
      <c r="H5102" t="s">
        <v>3</v>
      </c>
      <c r="I5102">
        <f>IF(shipments[[#This Row],[Boxes]]&gt;0,shipments[[#This Row],[Amount]]/shipments[[#This Row],[Boxes]],"NA")</f>
        <v>13.962053571428571</v>
      </c>
      <c r="J5102" t="str">
        <f>IF(shipments[[#This Row],[Order_Status]] = "Delivered","Yes","No")</f>
        <v>Yes</v>
      </c>
      <c r="K5102" t="str">
        <f>TEXT(shipments[[#This Row],[Shipdate]],"MMMM")</f>
        <v>May</v>
      </c>
      <c r="L5102">
        <f>YEAR(shipments[[#This Row],[Shipdate]])</f>
        <v>2023</v>
      </c>
    </row>
    <row r="5103" spans="1:12" x14ac:dyDescent="0.3">
      <c r="A5103" s="21" t="s">
        <v>5107</v>
      </c>
      <c r="B5103" s="21" t="s">
        <v>7956</v>
      </c>
      <c r="C5103" s="21" t="s">
        <v>7914</v>
      </c>
      <c r="D5103" s="21" t="s">
        <v>7937</v>
      </c>
      <c r="E5103" s="22">
        <v>44971</v>
      </c>
      <c r="F5103" s="23">
        <v>2621.25</v>
      </c>
      <c r="G5103" s="21">
        <v>292</v>
      </c>
      <c r="H5103" s="21" t="s">
        <v>25</v>
      </c>
      <c r="I5103" s="21">
        <f>IF(shipments[[#This Row],[Boxes]]&gt;0,shipments[[#This Row],[Amount]]/shipments[[#This Row],[Boxes]],"NA")</f>
        <v>8.9768835616438363</v>
      </c>
      <c r="J5103" s="21" t="str">
        <f>IF(shipments[[#This Row],[Order_Status]] = "Delivered","Yes","No")</f>
        <v>No</v>
      </c>
      <c r="K5103" s="21" t="str">
        <f>TEXT(shipments[[#This Row],[Shipdate]],"MMMM")</f>
        <v>February</v>
      </c>
      <c r="L5103" s="21">
        <f>YEAR(shipments[[#This Row],[Shipdate]])</f>
        <v>2023</v>
      </c>
    </row>
    <row r="5104" spans="1:12" x14ac:dyDescent="0.3">
      <c r="A5104" t="s">
        <v>5108</v>
      </c>
      <c r="B5104" t="s">
        <v>7956</v>
      </c>
      <c r="C5104" t="s">
        <v>7915</v>
      </c>
      <c r="D5104" t="s">
        <v>7938</v>
      </c>
      <c r="E5104" s="1">
        <v>45162</v>
      </c>
      <c r="F5104" s="6">
        <v>5267.25</v>
      </c>
      <c r="G5104">
        <v>659</v>
      </c>
      <c r="H5104" t="s">
        <v>3</v>
      </c>
      <c r="I5104">
        <f>IF(shipments[[#This Row],[Boxes]]&gt;0,shipments[[#This Row],[Amount]]/shipments[[#This Row],[Boxes]],"NA")</f>
        <v>7.9927921092564489</v>
      </c>
      <c r="J5104" t="str">
        <f>IF(shipments[[#This Row],[Order_Status]] = "Delivered","Yes","No")</f>
        <v>Yes</v>
      </c>
      <c r="K5104" t="str">
        <f>TEXT(shipments[[#This Row],[Shipdate]],"MMMM")</f>
        <v>August</v>
      </c>
      <c r="L5104">
        <f>YEAR(shipments[[#This Row],[Shipdate]])</f>
        <v>2023</v>
      </c>
    </row>
    <row r="5105" spans="1:12" x14ac:dyDescent="0.3">
      <c r="A5105" t="s">
        <v>5109</v>
      </c>
      <c r="B5105" t="s">
        <v>7956</v>
      </c>
      <c r="C5105" t="s">
        <v>7915</v>
      </c>
      <c r="D5105" t="s">
        <v>7939</v>
      </c>
      <c r="E5105" s="1">
        <v>45085</v>
      </c>
      <c r="F5105" s="6">
        <v>5046.75</v>
      </c>
      <c r="G5105">
        <v>631</v>
      </c>
      <c r="H5105" t="s">
        <v>3</v>
      </c>
      <c r="I5105">
        <f>IF(shipments[[#This Row],[Boxes]]&gt;0,shipments[[#This Row],[Amount]]/shipments[[#This Row],[Boxes]],"NA")</f>
        <v>7.9980190174326466</v>
      </c>
      <c r="J5105" t="str">
        <f>IF(shipments[[#This Row],[Order_Status]] = "Delivered","Yes","No")</f>
        <v>Yes</v>
      </c>
      <c r="K5105" t="str">
        <f>TEXT(shipments[[#This Row],[Shipdate]],"MMMM")</f>
        <v>June</v>
      </c>
      <c r="L5105">
        <f>YEAR(shipments[[#This Row],[Shipdate]])</f>
        <v>2023</v>
      </c>
    </row>
    <row r="5106" spans="1:12" x14ac:dyDescent="0.3">
      <c r="A5106" t="s">
        <v>5110</v>
      </c>
      <c r="B5106" t="s">
        <v>7956</v>
      </c>
      <c r="C5106" t="s">
        <v>7915</v>
      </c>
      <c r="D5106" t="s">
        <v>7937</v>
      </c>
      <c r="E5106" s="1">
        <v>45287</v>
      </c>
      <c r="F5106" s="6">
        <v>9911.25</v>
      </c>
      <c r="G5106">
        <v>1102</v>
      </c>
      <c r="H5106" t="s">
        <v>3</v>
      </c>
      <c r="I5106">
        <f>IF(shipments[[#This Row],[Boxes]]&gt;0,shipments[[#This Row],[Amount]]/shipments[[#This Row],[Boxes]],"NA")</f>
        <v>8.9938747731397459</v>
      </c>
      <c r="J5106" t="str">
        <f>IF(shipments[[#This Row],[Order_Status]] = "Delivered","Yes","No")</f>
        <v>Yes</v>
      </c>
      <c r="K5106" t="str">
        <f>TEXT(shipments[[#This Row],[Shipdate]],"MMMM")</f>
        <v>December</v>
      </c>
      <c r="L5106">
        <f>YEAR(shipments[[#This Row],[Shipdate]])</f>
        <v>2023</v>
      </c>
    </row>
    <row r="5107" spans="1:12" x14ac:dyDescent="0.3">
      <c r="A5107" t="s">
        <v>5111</v>
      </c>
      <c r="B5107" t="s">
        <v>7956</v>
      </c>
      <c r="C5107" t="s">
        <v>7916</v>
      </c>
      <c r="D5107" t="s">
        <v>7937</v>
      </c>
      <c r="E5107" s="1">
        <v>45092</v>
      </c>
      <c r="F5107" s="6">
        <v>2727</v>
      </c>
      <c r="G5107">
        <v>303</v>
      </c>
      <c r="H5107" t="s">
        <v>3</v>
      </c>
      <c r="I5107">
        <f>IF(shipments[[#This Row],[Boxes]]&gt;0,shipments[[#This Row],[Amount]]/shipments[[#This Row],[Boxes]],"NA")</f>
        <v>9</v>
      </c>
      <c r="J5107" t="str">
        <f>IF(shipments[[#This Row],[Order_Status]] = "Delivered","Yes","No")</f>
        <v>Yes</v>
      </c>
      <c r="K5107" t="str">
        <f>TEXT(shipments[[#This Row],[Shipdate]],"MMMM")</f>
        <v>June</v>
      </c>
      <c r="L5107">
        <f>YEAR(shipments[[#This Row],[Shipdate]])</f>
        <v>2023</v>
      </c>
    </row>
    <row r="5108" spans="1:12" x14ac:dyDescent="0.3">
      <c r="A5108" s="21" t="s">
        <v>5112</v>
      </c>
      <c r="B5108" s="21" t="s">
        <v>7956</v>
      </c>
      <c r="C5108" s="21" t="s">
        <v>7916</v>
      </c>
      <c r="D5108" s="21" t="s">
        <v>7935</v>
      </c>
      <c r="E5108" s="22">
        <v>45477</v>
      </c>
      <c r="F5108" s="23">
        <v>10631.25</v>
      </c>
      <c r="G5108" s="21">
        <v>1182</v>
      </c>
      <c r="H5108" s="21" t="s">
        <v>9</v>
      </c>
      <c r="I5108" s="21">
        <f>IF(shipments[[#This Row],[Boxes]]&gt;0,shipments[[#This Row],[Amount]]/shipments[[#This Row],[Boxes]],"NA")</f>
        <v>8.9942893401015223</v>
      </c>
      <c r="J5108" s="21" t="str">
        <f>IF(shipments[[#This Row],[Order_Status]] = "Delivered","Yes","No")</f>
        <v>No</v>
      </c>
      <c r="K5108" s="21" t="str">
        <f>TEXT(shipments[[#This Row],[Shipdate]],"MMMM")</f>
        <v>July</v>
      </c>
      <c r="L5108" s="21">
        <f>YEAR(shipments[[#This Row],[Shipdate]])</f>
        <v>2024</v>
      </c>
    </row>
    <row r="5109" spans="1:12" x14ac:dyDescent="0.3">
      <c r="A5109" t="s">
        <v>5113</v>
      </c>
      <c r="B5109" t="s">
        <v>7956</v>
      </c>
      <c r="C5109" t="s">
        <v>7916</v>
      </c>
      <c r="D5109" t="s">
        <v>7939</v>
      </c>
      <c r="E5109" s="1">
        <v>45278</v>
      </c>
      <c r="F5109" s="6">
        <v>7137</v>
      </c>
      <c r="G5109">
        <v>793</v>
      </c>
      <c r="H5109" t="s">
        <v>3</v>
      </c>
      <c r="I5109">
        <f>IF(shipments[[#This Row],[Boxes]]&gt;0,shipments[[#This Row],[Amount]]/shipments[[#This Row],[Boxes]],"NA")</f>
        <v>9</v>
      </c>
      <c r="J5109" t="str">
        <f>IF(shipments[[#This Row],[Order_Status]] = "Delivered","Yes","No")</f>
        <v>Yes</v>
      </c>
      <c r="K5109" t="str">
        <f>TEXT(shipments[[#This Row],[Shipdate]],"MMMM")</f>
        <v>December</v>
      </c>
      <c r="L5109">
        <f>YEAR(shipments[[#This Row],[Shipdate]])</f>
        <v>2023</v>
      </c>
    </row>
    <row r="5110" spans="1:12" x14ac:dyDescent="0.3">
      <c r="A5110" t="s">
        <v>5114</v>
      </c>
      <c r="B5110" t="s">
        <v>7956</v>
      </c>
      <c r="C5110" t="s">
        <v>7916</v>
      </c>
      <c r="D5110" t="s">
        <v>7935</v>
      </c>
      <c r="E5110" s="1">
        <v>45250</v>
      </c>
      <c r="F5110" s="6">
        <v>5116.5</v>
      </c>
      <c r="G5110">
        <v>853</v>
      </c>
      <c r="H5110" t="s">
        <v>3</v>
      </c>
      <c r="I5110">
        <f>IF(shipments[[#This Row],[Boxes]]&gt;0,shipments[[#This Row],[Amount]]/shipments[[#This Row],[Boxes]],"NA")</f>
        <v>5.9982415005861665</v>
      </c>
      <c r="J5110" t="str">
        <f>IF(shipments[[#This Row],[Order_Status]] = "Delivered","Yes","No")</f>
        <v>Yes</v>
      </c>
      <c r="K5110" t="str">
        <f>TEXT(shipments[[#This Row],[Shipdate]],"MMMM")</f>
        <v>November</v>
      </c>
      <c r="L5110">
        <f>YEAR(shipments[[#This Row],[Shipdate]])</f>
        <v>2023</v>
      </c>
    </row>
    <row r="5111" spans="1:12" x14ac:dyDescent="0.3">
      <c r="A5111" t="s">
        <v>5115</v>
      </c>
      <c r="B5111" t="s">
        <v>7956</v>
      </c>
      <c r="C5111" t="s">
        <v>7917</v>
      </c>
      <c r="D5111" t="s">
        <v>7935</v>
      </c>
      <c r="E5111" s="1">
        <v>45085</v>
      </c>
      <c r="F5111" s="6">
        <v>1669.5</v>
      </c>
      <c r="G5111">
        <v>67</v>
      </c>
      <c r="H5111" t="s">
        <v>3</v>
      </c>
      <c r="I5111">
        <f>IF(shipments[[#This Row],[Boxes]]&gt;0,shipments[[#This Row],[Amount]]/shipments[[#This Row],[Boxes]],"NA")</f>
        <v>24.917910447761194</v>
      </c>
      <c r="J5111" t="str">
        <f>IF(shipments[[#This Row],[Order_Status]] = "Delivered","Yes","No")</f>
        <v>Yes</v>
      </c>
      <c r="K5111" t="str">
        <f>TEXT(shipments[[#This Row],[Shipdate]],"MMMM")</f>
        <v>June</v>
      </c>
      <c r="L5111">
        <f>YEAR(shipments[[#This Row],[Shipdate]])</f>
        <v>2023</v>
      </c>
    </row>
    <row r="5112" spans="1:12" x14ac:dyDescent="0.3">
      <c r="A5112" t="s">
        <v>5116</v>
      </c>
      <c r="B5112" t="s">
        <v>7956</v>
      </c>
      <c r="C5112" t="s">
        <v>7917</v>
      </c>
      <c r="D5112" t="s">
        <v>7937</v>
      </c>
      <c r="E5112" s="1">
        <v>45208</v>
      </c>
      <c r="F5112" s="6">
        <v>5708.25</v>
      </c>
      <c r="G5112">
        <v>220</v>
      </c>
      <c r="H5112" t="s">
        <v>3</v>
      </c>
      <c r="I5112">
        <f>IF(shipments[[#This Row],[Boxes]]&gt;0,shipments[[#This Row],[Amount]]/shipments[[#This Row],[Boxes]],"NA")</f>
        <v>25.946590909090908</v>
      </c>
      <c r="J5112" t="str">
        <f>IF(shipments[[#This Row],[Order_Status]] = "Delivered","Yes","No")</f>
        <v>Yes</v>
      </c>
      <c r="K5112" t="str">
        <f>TEXT(shipments[[#This Row],[Shipdate]],"MMMM")</f>
        <v>October</v>
      </c>
      <c r="L5112">
        <f>YEAR(shipments[[#This Row],[Shipdate]])</f>
        <v>2023</v>
      </c>
    </row>
    <row r="5113" spans="1:12" x14ac:dyDescent="0.3">
      <c r="A5113" t="s">
        <v>5117</v>
      </c>
      <c r="B5113" t="s">
        <v>7956</v>
      </c>
      <c r="C5113" t="s">
        <v>7918</v>
      </c>
      <c r="D5113" t="s">
        <v>7937</v>
      </c>
      <c r="E5113" s="1">
        <v>45173</v>
      </c>
      <c r="F5113" s="6">
        <v>4176</v>
      </c>
      <c r="G5113">
        <v>174</v>
      </c>
      <c r="H5113" t="s">
        <v>3</v>
      </c>
      <c r="I5113">
        <f>IF(shipments[[#This Row],[Boxes]]&gt;0,shipments[[#This Row],[Amount]]/shipments[[#This Row],[Boxes]],"NA")</f>
        <v>24</v>
      </c>
      <c r="J5113" t="str">
        <f>IF(shipments[[#This Row],[Order_Status]] = "Delivered","Yes","No")</f>
        <v>Yes</v>
      </c>
      <c r="K5113" t="str">
        <f>TEXT(shipments[[#This Row],[Shipdate]],"MMMM")</f>
        <v>September</v>
      </c>
      <c r="L5113">
        <f>YEAR(shipments[[#This Row],[Shipdate]])</f>
        <v>2023</v>
      </c>
    </row>
    <row r="5114" spans="1:12" x14ac:dyDescent="0.3">
      <c r="A5114" t="s">
        <v>5118</v>
      </c>
      <c r="B5114" t="s">
        <v>7956</v>
      </c>
      <c r="C5114" t="s">
        <v>7918</v>
      </c>
      <c r="D5114" t="s">
        <v>7937</v>
      </c>
      <c r="E5114" s="1">
        <v>45335</v>
      </c>
      <c r="F5114" s="6">
        <v>5559.75</v>
      </c>
      <c r="G5114">
        <v>223</v>
      </c>
      <c r="H5114" t="s">
        <v>3</v>
      </c>
      <c r="I5114">
        <f>IF(shipments[[#This Row],[Boxes]]&gt;0,shipments[[#This Row],[Amount]]/shipments[[#This Row],[Boxes]],"NA")</f>
        <v>24.931614349775785</v>
      </c>
      <c r="J5114" t="str">
        <f>IF(shipments[[#This Row],[Order_Status]] = "Delivered","Yes","No")</f>
        <v>Yes</v>
      </c>
      <c r="K5114" t="str">
        <f>TEXT(shipments[[#This Row],[Shipdate]],"MMMM")</f>
        <v>February</v>
      </c>
      <c r="L5114">
        <f>YEAR(shipments[[#This Row],[Shipdate]])</f>
        <v>2024</v>
      </c>
    </row>
    <row r="5115" spans="1:12" x14ac:dyDescent="0.3">
      <c r="A5115" t="s">
        <v>5119</v>
      </c>
      <c r="B5115" t="s">
        <v>7956</v>
      </c>
      <c r="C5115" t="s">
        <v>7919</v>
      </c>
      <c r="D5115" t="s">
        <v>7934</v>
      </c>
      <c r="E5115" s="1">
        <v>45463</v>
      </c>
      <c r="F5115" s="6">
        <v>9153</v>
      </c>
      <c r="G5115">
        <v>417</v>
      </c>
      <c r="H5115" t="s">
        <v>3</v>
      </c>
      <c r="I5115">
        <f>IF(shipments[[#This Row],[Boxes]]&gt;0,shipments[[#This Row],[Amount]]/shipments[[#This Row],[Boxes]],"NA")</f>
        <v>21.949640287769785</v>
      </c>
      <c r="J5115" t="str">
        <f>IF(shipments[[#This Row],[Order_Status]] = "Delivered","Yes","No")</f>
        <v>Yes</v>
      </c>
      <c r="K5115" t="str">
        <f>TEXT(shipments[[#This Row],[Shipdate]],"MMMM")</f>
        <v>June</v>
      </c>
      <c r="L5115">
        <f>YEAR(shipments[[#This Row],[Shipdate]])</f>
        <v>2024</v>
      </c>
    </row>
    <row r="5116" spans="1:12" x14ac:dyDescent="0.3">
      <c r="A5116" s="21" t="s">
        <v>5120</v>
      </c>
      <c r="B5116" s="21" t="s">
        <v>7956</v>
      </c>
      <c r="C5116" s="21" t="s">
        <v>7919</v>
      </c>
      <c r="D5116" s="21" t="s">
        <v>7939</v>
      </c>
      <c r="E5116" s="22">
        <v>45422</v>
      </c>
      <c r="F5116" s="23">
        <v>3179.25</v>
      </c>
      <c r="G5116" s="21">
        <v>152</v>
      </c>
      <c r="H5116" s="21" t="s">
        <v>25</v>
      </c>
      <c r="I5116" s="21">
        <f>IF(shipments[[#This Row],[Boxes]]&gt;0,shipments[[#This Row],[Amount]]/shipments[[#This Row],[Boxes]],"NA")</f>
        <v>20.91611842105263</v>
      </c>
      <c r="J5116" s="21" t="str">
        <f>IF(shipments[[#This Row],[Order_Status]] = "Delivered","Yes","No")</f>
        <v>No</v>
      </c>
      <c r="K5116" s="21" t="str">
        <f>TEXT(shipments[[#This Row],[Shipdate]],"MMMM")</f>
        <v>May</v>
      </c>
      <c r="L5116" s="21">
        <f>YEAR(shipments[[#This Row],[Shipdate]])</f>
        <v>2024</v>
      </c>
    </row>
    <row r="5117" spans="1:12" x14ac:dyDescent="0.3">
      <c r="A5117" t="s">
        <v>5121</v>
      </c>
      <c r="B5117" t="s">
        <v>7956</v>
      </c>
      <c r="C5117" t="s">
        <v>7919</v>
      </c>
      <c r="D5117" t="s">
        <v>7937</v>
      </c>
      <c r="E5117" s="1">
        <v>45464</v>
      </c>
      <c r="F5117" s="6">
        <v>6358.5</v>
      </c>
      <c r="G5117">
        <v>290</v>
      </c>
      <c r="H5117" t="s">
        <v>3</v>
      </c>
      <c r="I5117">
        <f>IF(shipments[[#This Row],[Boxes]]&gt;0,shipments[[#This Row],[Amount]]/shipments[[#This Row],[Boxes]],"NA")</f>
        <v>21.925862068965518</v>
      </c>
      <c r="J5117" t="str">
        <f>IF(shipments[[#This Row],[Order_Status]] = "Delivered","Yes","No")</f>
        <v>Yes</v>
      </c>
      <c r="K5117" t="str">
        <f>TEXT(shipments[[#This Row],[Shipdate]],"MMMM")</f>
        <v>June</v>
      </c>
      <c r="L5117">
        <f>YEAR(shipments[[#This Row],[Shipdate]])</f>
        <v>2024</v>
      </c>
    </row>
    <row r="5118" spans="1:12" x14ac:dyDescent="0.3">
      <c r="A5118" t="s">
        <v>5122</v>
      </c>
      <c r="B5118" t="s">
        <v>7956</v>
      </c>
      <c r="C5118" t="s">
        <v>7919</v>
      </c>
      <c r="D5118" t="s">
        <v>7935</v>
      </c>
      <c r="E5118" s="1">
        <v>44929</v>
      </c>
      <c r="F5118" s="6">
        <v>7773.75</v>
      </c>
      <c r="G5118">
        <v>432</v>
      </c>
      <c r="H5118" t="s">
        <v>3</v>
      </c>
      <c r="I5118">
        <f>IF(shipments[[#This Row],[Boxes]]&gt;0,shipments[[#This Row],[Amount]]/shipments[[#This Row],[Boxes]],"NA")</f>
        <v>17.994791666666668</v>
      </c>
      <c r="J5118" t="str">
        <f>IF(shipments[[#This Row],[Order_Status]] = "Delivered","Yes","No")</f>
        <v>Yes</v>
      </c>
      <c r="K5118" t="str">
        <f>TEXT(shipments[[#This Row],[Shipdate]],"MMMM")</f>
        <v>January</v>
      </c>
      <c r="L5118">
        <f>YEAR(shipments[[#This Row],[Shipdate]])</f>
        <v>2023</v>
      </c>
    </row>
    <row r="5119" spans="1:12" x14ac:dyDescent="0.3">
      <c r="A5119" s="21" t="s">
        <v>5123</v>
      </c>
      <c r="B5119" s="21" t="s">
        <v>7956</v>
      </c>
      <c r="C5119" s="21" t="s">
        <v>7919</v>
      </c>
      <c r="D5119" s="21" t="s">
        <v>7935</v>
      </c>
      <c r="E5119" s="22">
        <v>45478</v>
      </c>
      <c r="F5119" s="23">
        <v>5224.5</v>
      </c>
      <c r="G5119" s="21">
        <v>238</v>
      </c>
      <c r="H5119" s="21" t="s">
        <v>9</v>
      </c>
      <c r="I5119" s="21">
        <f>IF(shipments[[#This Row],[Boxes]]&gt;0,shipments[[#This Row],[Amount]]/shipments[[#This Row],[Boxes]],"NA")</f>
        <v>21.951680672268907</v>
      </c>
      <c r="J5119" s="21" t="str">
        <f>IF(shipments[[#This Row],[Order_Status]] = "Delivered","Yes","No")</f>
        <v>No</v>
      </c>
      <c r="K5119" s="21" t="str">
        <f>TEXT(shipments[[#This Row],[Shipdate]],"MMMM")</f>
        <v>July</v>
      </c>
      <c r="L5119" s="21">
        <f>YEAR(shipments[[#This Row],[Shipdate]])</f>
        <v>2024</v>
      </c>
    </row>
    <row r="5120" spans="1:12" x14ac:dyDescent="0.3">
      <c r="A5120" t="s">
        <v>5124</v>
      </c>
      <c r="B5120" t="s">
        <v>7956</v>
      </c>
      <c r="C5120" t="s">
        <v>7919</v>
      </c>
      <c r="D5120" t="s">
        <v>7934</v>
      </c>
      <c r="E5120" s="1">
        <v>45055</v>
      </c>
      <c r="F5120" s="6">
        <v>10352.25</v>
      </c>
      <c r="G5120">
        <v>576</v>
      </c>
      <c r="H5120" t="s">
        <v>3</v>
      </c>
      <c r="I5120">
        <f>IF(shipments[[#This Row],[Boxes]]&gt;0,shipments[[#This Row],[Amount]]/shipments[[#This Row],[Boxes]],"NA")</f>
        <v>17.97265625</v>
      </c>
      <c r="J5120" t="str">
        <f>IF(shipments[[#This Row],[Order_Status]] = "Delivered","Yes","No")</f>
        <v>Yes</v>
      </c>
      <c r="K5120" t="str">
        <f>TEXT(shipments[[#This Row],[Shipdate]],"MMMM")</f>
        <v>May</v>
      </c>
      <c r="L5120">
        <f>YEAR(shipments[[#This Row],[Shipdate]])</f>
        <v>2023</v>
      </c>
    </row>
    <row r="5121" spans="1:12" x14ac:dyDescent="0.3">
      <c r="A5121" t="s">
        <v>5125</v>
      </c>
      <c r="B5121" t="s">
        <v>7956</v>
      </c>
      <c r="C5121" t="s">
        <v>7919</v>
      </c>
      <c r="D5121" t="s">
        <v>7939</v>
      </c>
      <c r="E5121" s="1">
        <v>45161</v>
      </c>
      <c r="F5121" s="6">
        <v>4650.75</v>
      </c>
      <c r="G5121">
        <v>245</v>
      </c>
      <c r="H5121" t="s">
        <v>3</v>
      </c>
      <c r="I5121">
        <f>IF(shipments[[#This Row],[Boxes]]&gt;0,shipments[[#This Row],[Amount]]/shipments[[#This Row],[Boxes]],"NA")</f>
        <v>18.982653061224489</v>
      </c>
      <c r="J5121" t="str">
        <f>IF(shipments[[#This Row],[Order_Status]] = "Delivered","Yes","No")</f>
        <v>Yes</v>
      </c>
      <c r="K5121" t="str">
        <f>TEXT(shipments[[#This Row],[Shipdate]],"MMMM")</f>
        <v>August</v>
      </c>
      <c r="L5121">
        <f>YEAR(shipments[[#This Row],[Shipdate]])</f>
        <v>2023</v>
      </c>
    </row>
    <row r="5122" spans="1:12" x14ac:dyDescent="0.3">
      <c r="A5122" t="s">
        <v>5126</v>
      </c>
      <c r="B5122" t="s">
        <v>7956</v>
      </c>
      <c r="C5122" t="s">
        <v>7921</v>
      </c>
      <c r="D5122" t="s">
        <v>7935</v>
      </c>
      <c r="E5122" s="1">
        <v>45197</v>
      </c>
      <c r="F5122" s="6">
        <v>9832.5</v>
      </c>
      <c r="G5122">
        <v>757</v>
      </c>
      <c r="H5122" t="s">
        <v>3</v>
      </c>
      <c r="I5122">
        <f>IF(shipments[[#This Row],[Boxes]]&gt;0,shipments[[#This Row],[Amount]]/shipments[[#This Row],[Boxes]],"NA")</f>
        <v>12.988771466314398</v>
      </c>
      <c r="J5122" t="str">
        <f>IF(shipments[[#This Row],[Order_Status]] = "Delivered","Yes","No")</f>
        <v>Yes</v>
      </c>
      <c r="K5122" t="str">
        <f>TEXT(shipments[[#This Row],[Shipdate]],"MMMM")</f>
        <v>September</v>
      </c>
      <c r="L5122">
        <f>YEAR(shipments[[#This Row],[Shipdate]])</f>
        <v>2023</v>
      </c>
    </row>
    <row r="5123" spans="1:12" x14ac:dyDescent="0.3">
      <c r="A5123" t="s">
        <v>5127</v>
      </c>
      <c r="B5123" t="s">
        <v>7956</v>
      </c>
      <c r="C5123" t="s">
        <v>7921</v>
      </c>
      <c r="D5123" t="s">
        <v>7934</v>
      </c>
      <c r="E5123" s="1">
        <v>45309</v>
      </c>
      <c r="F5123" s="6">
        <v>810</v>
      </c>
      <c r="G5123">
        <v>58</v>
      </c>
      <c r="H5123" t="s">
        <v>3</v>
      </c>
      <c r="I5123">
        <f>IF(shipments[[#This Row],[Boxes]]&gt;0,shipments[[#This Row],[Amount]]/shipments[[#This Row],[Boxes]],"NA")</f>
        <v>13.96551724137931</v>
      </c>
      <c r="J5123" t="str">
        <f>IF(shipments[[#This Row],[Order_Status]] = "Delivered","Yes","No")</f>
        <v>Yes</v>
      </c>
      <c r="K5123" t="str">
        <f>TEXT(shipments[[#This Row],[Shipdate]],"MMMM")</f>
        <v>January</v>
      </c>
      <c r="L5123">
        <f>YEAR(shipments[[#This Row],[Shipdate]])</f>
        <v>2024</v>
      </c>
    </row>
    <row r="5124" spans="1:12" x14ac:dyDescent="0.3">
      <c r="A5124" t="s">
        <v>5128</v>
      </c>
      <c r="B5124" t="s">
        <v>7956</v>
      </c>
      <c r="C5124" t="s">
        <v>7922</v>
      </c>
      <c r="D5124" t="s">
        <v>7935</v>
      </c>
      <c r="E5124" s="1">
        <v>45412</v>
      </c>
      <c r="F5124" s="6">
        <v>9666</v>
      </c>
      <c r="G5124">
        <v>537</v>
      </c>
      <c r="H5124" t="s">
        <v>3</v>
      </c>
      <c r="I5124">
        <f>IF(shipments[[#This Row],[Boxes]]&gt;0,shipments[[#This Row],[Amount]]/shipments[[#This Row],[Boxes]],"NA")</f>
        <v>18</v>
      </c>
      <c r="J5124" t="str">
        <f>IF(shipments[[#This Row],[Order_Status]] = "Delivered","Yes","No")</f>
        <v>Yes</v>
      </c>
      <c r="K5124" t="str">
        <f>TEXT(shipments[[#This Row],[Shipdate]],"MMMM")</f>
        <v>April</v>
      </c>
      <c r="L5124">
        <f>YEAR(shipments[[#This Row],[Shipdate]])</f>
        <v>2024</v>
      </c>
    </row>
    <row r="5125" spans="1:12" x14ac:dyDescent="0.3">
      <c r="A5125" t="s">
        <v>5129</v>
      </c>
      <c r="B5125" t="s">
        <v>7956</v>
      </c>
      <c r="C5125" t="s">
        <v>7922</v>
      </c>
      <c r="D5125" t="s">
        <v>7934</v>
      </c>
      <c r="E5125" s="1">
        <v>45077</v>
      </c>
      <c r="F5125" s="6">
        <v>4655.25</v>
      </c>
      <c r="G5125">
        <v>246</v>
      </c>
      <c r="H5125" t="s">
        <v>3</v>
      </c>
      <c r="I5125">
        <f>IF(shipments[[#This Row],[Boxes]]&gt;0,shipments[[#This Row],[Amount]]/shipments[[#This Row],[Boxes]],"NA")</f>
        <v>18.923780487804876</v>
      </c>
      <c r="J5125" t="str">
        <f>IF(shipments[[#This Row],[Order_Status]] = "Delivered","Yes","No")</f>
        <v>Yes</v>
      </c>
      <c r="K5125" t="str">
        <f>TEXT(shipments[[#This Row],[Shipdate]],"MMMM")</f>
        <v>May</v>
      </c>
      <c r="L5125">
        <f>YEAR(shipments[[#This Row],[Shipdate]])</f>
        <v>2023</v>
      </c>
    </row>
    <row r="5126" spans="1:12" x14ac:dyDescent="0.3">
      <c r="A5126" t="s">
        <v>5130</v>
      </c>
      <c r="B5126" t="s">
        <v>7956</v>
      </c>
      <c r="C5126" t="s">
        <v>7922</v>
      </c>
      <c r="D5126" t="s">
        <v>7934</v>
      </c>
      <c r="E5126" s="1">
        <v>45271</v>
      </c>
      <c r="F5126" s="6">
        <v>4614.75</v>
      </c>
      <c r="G5126">
        <v>220</v>
      </c>
      <c r="H5126" t="s">
        <v>3</v>
      </c>
      <c r="I5126">
        <f>IF(shipments[[#This Row],[Boxes]]&gt;0,shipments[[#This Row],[Amount]]/shipments[[#This Row],[Boxes]],"NA")</f>
        <v>20.976136363636364</v>
      </c>
      <c r="J5126" t="str">
        <f>IF(shipments[[#This Row],[Order_Status]] = "Delivered","Yes","No")</f>
        <v>Yes</v>
      </c>
      <c r="K5126" t="str">
        <f>TEXT(shipments[[#This Row],[Shipdate]],"MMMM")</f>
        <v>December</v>
      </c>
      <c r="L5126">
        <f>YEAR(shipments[[#This Row],[Shipdate]])</f>
        <v>2023</v>
      </c>
    </row>
    <row r="5127" spans="1:12" x14ac:dyDescent="0.3">
      <c r="A5127" t="s">
        <v>5131</v>
      </c>
      <c r="B5127" t="s">
        <v>7956</v>
      </c>
      <c r="C5127" t="s">
        <v>7922</v>
      </c>
      <c r="D5127" t="s">
        <v>7936</v>
      </c>
      <c r="E5127" s="1">
        <v>45273</v>
      </c>
      <c r="F5127" s="6">
        <v>2985.75</v>
      </c>
      <c r="G5127">
        <v>158</v>
      </c>
      <c r="H5127" t="s">
        <v>3</v>
      </c>
      <c r="I5127">
        <f>IF(shipments[[#This Row],[Boxes]]&gt;0,shipments[[#This Row],[Amount]]/shipments[[#This Row],[Boxes]],"NA")</f>
        <v>18.897151898734176</v>
      </c>
      <c r="J5127" t="str">
        <f>IF(shipments[[#This Row],[Order_Status]] = "Delivered","Yes","No")</f>
        <v>Yes</v>
      </c>
      <c r="K5127" t="str">
        <f>TEXT(shipments[[#This Row],[Shipdate]],"MMMM")</f>
        <v>December</v>
      </c>
      <c r="L5127">
        <f>YEAR(shipments[[#This Row],[Shipdate]])</f>
        <v>2023</v>
      </c>
    </row>
    <row r="5128" spans="1:12" x14ac:dyDescent="0.3">
      <c r="A5128" t="s">
        <v>5132</v>
      </c>
      <c r="B5128" t="s">
        <v>7956</v>
      </c>
      <c r="C5128" t="s">
        <v>7922</v>
      </c>
      <c r="D5128" t="s">
        <v>7937</v>
      </c>
      <c r="E5128" s="1">
        <v>45348</v>
      </c>
      <c r="F5128" s="6">
        <v>5476.5</v>
      </c>
      <c r="G5128">
        <v>261</v>
      </c>
      <c r="H5128" t="s">
        <v>3</v>
      </c>
      <c r="I5128">
        <f>IF(shipments[[#This Row],[Boxes]]&gt;0,shipments[[#This Row],[Amount]]/shipments[[#This Row],[Boxes]],"NA")</f>
        <v>20.982758620689655</v>
      </c>
      <c r="J5128" t="str">
        <f>IF(shipments[[#This Row],[Order_Status]] = "Delivered","Yes","No")</f>
        <v>Yes</v>
      </c>
      <c r="K5128" t="str">
        <f>TEXT(shipments[[#This Row],[Shipdate]],"MMMM")</f>
        <v>February</v>
      </c>
      <c r="L5128">
        <f>YEAR(shipments[[#This Row],[Shipdate]])</f>
        <v>2024</v>
      </c>
    </row>
    <row r="5129" spans="1:12" x14ac:dyDescent="0.3">
      <c r="A5129" t="s">
        <v>5133</v>
      </c>
      <c r="B5129" t="s">
        <v>7956</v>
      </c>
      <c r="C5129" t="s">
        <v>7923</v>
      </c>
      <c r="D5129" t="s">
        <v>7939</v>
      </c>
      <c r="E5129" s="1">
        <v>45295</v>
      </c>
      <c r="F5129" s="6">
        <v>6237</v>
      </c>
      <c r="G5129">
        <v>367</v>
      </c>
      <c r="H5129" t="s">
        <v>3</v>
      </c>
      <c r="I5129">
        <f>IF(shipments[[#This Row],[Boxes]]&gt;0,shipments[[#This Row],[Amount]]/shipments[[#This Row],[Boxes]],"NA")</f>
        <v>16.994550408719345</v>
      </c>
      <c r="J5129" t="str">
        <f>IF(shipments[[#This Row],[Order_Status]] = "Delivered","Yes","No")</f>
        <v>Yes</v>
      </c>
      <c r="K5129" t="str">
        <f>TEXT(shipments[[#This Row],[Shipdate]],"MMMM")</f>
        <v>January</v>
      </c>
      <c r="L5129">
        <f>YEAR(shipments[[#This Row],[Shipdate]])</f>
        <v>2024</v>
      </c>
    </row>
    <row r="5130" spans="1:12" x14ac:dyDescent="0.3">
      <c r="A5130" t="s">
        <v>5134</v>
      </c>
      <c r="B5130" t="s">
        <v>7956</v>
      </c>
      <c r="C5130" t="s">
        <v>7923</v>
      </c>
      <c r="D5130" t="s">
        <v>7935</v>
      </c>
      <c r="E5130" s="1">
        <v>45370</v>
      </c>
      <c r="F5130" s="6">
        <v>9747</v>
      </c>
      <c r="G5130">
        <v>610</v>
      </c>
      <c r="H5130" t="s">
        <v>3</v>
      </c>
      <c r="I5130">
        <f>IF(shipments[[#This Row],[Boxes]]&gt;0,shipments[[#This Row],[Amount]]/shipments[[#This Row],[Boxes]],"NA")</f>
        <v>15.978688524590163</v>
      </c>
      <c r="J5130" t="str">
        <f>IF(shipments[[#This Row],[Order_Status]] = "Delivered","Yes","No")</f>
        <v>Yes</v>
      </c>
      <c r="K5130" t="str">
        <f>TEXT(shipments[[#This Row],[Shipdate]],"MMMM")</f>
        <v>March</v>
      </c>
      <c r="L5130">
        <f>YEAR(shipments[[#This Row],[Shipdate]])</f>
        <v>2024</v>
      </c>
    </row>
    <row r="5131" spans="1:12" x14ac:dyDescent="0.3">
      <c r="A5131" s="21" t="s">
        <v>5135</v>
      </c>
      <c r="B5131" s="21" t="s">
        <v>7956</v>
      </c>
      <c r="C5131" s="21" t="s">
        <v>7924</v>
      </c>
      <c r="D5131" s="21" t="s">
        <v>7938</v>
      </c>
      <c r="E5131" s="22">
        <v>45560</v>
      </c>
      <c r="F5131" s="23">
        <v>7915.5</v>
      </c>
      <c r="G5131" s="21">
        <v>792</v>
      </c>
      <c r="H5131" s="21" t="s">
        <v>16</v>
      </c>
      <c r="I5131" s="21">
        <f>IF(shipments[[#This Row],[Boxes]]&gt;0,shipments[[#This Row],[Amount]]/shipments[[#This Row],[Boxes]],"NA")</f>
        <v>9.9943181818181817</v>
      </c>
      <c r="J5131" s="21" t="str">
        <f>IF(shipments[[#This Row],[Order_Status]] = "Delivered","Yes","No")</f>
        <v>No</v>
      </c>
      <c r="K5131" s="21" t="str">
        <f>TEXT(shipments[[#This Row],[Shipdate]],"MMMM")</f>
        <v>September</v>
      </c>
      <c r="L5131" s="21">
        <f>YEAR(shipments[[#This Row],[Shipdate]])</f>
        <v>2024</v>
      </c>
    </row>
    <row r="5132" spans="1:12" x14ac:dyDescent="0.3">
      <c r="A5132" t="s">
        <v>5136</v>
      </c>
      <c r="B5132" t="s">
        <v>7956</v>
      </c>
      <c r="C5132" t="s">
        <v>7924</v>
      </c>
      <c r="D5132" t="s">
        <v>7939</v>
      </c>
      <c r="E5132" s="1">
        <v>45232</v>
      </c>
      <c r="F5132" s="6">
        <v>4630.5</v>
      </c>
      <c r="G5132">
        <v>515</v>
      </c>
      <c r="H5132" t="s">
        <v>3</v>
      </c>
      <c r="I5132">
        <f>IF(shipments[[#This Row],[Boxes]]&gt;0,shipments[[#This Row],[Amount]]/shipments[[#This Row],[Boxes]],"NA")</f>
        <v>8.9912621359223301</v>
      </c>
      <c r="J5132" t="str">
        <f>IF(shipments[[#This Row],[Order_Status]] = "Delivered","Yes","No")</f>
        <v>Yes</v>
      </c>
      <c r="K5132" t="str">
        <f>TEXT(shipments[[#This Row],[Shipdate]],"MMMM")</f>
        <v>November</v>
      </c>
      <c r="L5132">
        <f>YEAR(shipments[[#This Row],[Shipdate]])</f>
        <v>2023</v>
      </c>
    </row>
    <row r="5133" spans="1:12" x14ac:dyDescent="0.3">
      <c r="A5133" t="s">
        <v>5137</v>
      </c>
      <c r="B5133" t="s">
        <v>7956</v>
      </c>
      <c r="C5133" t="s">
        <v>7924</v>
      </c>
      <c r="D5133" t="s">
        <v>7935</v>
      </c>
      <c r="E5133" s="1">
        <v>44971</v>
      </c>
      <c r="F5133" s="6">
        <v>6871.5</v>
      </c>
      <c r="G5133">
        <v>982</v>
      </c>
      <c r="H5133" t="s">
        <v>3</v>
      </c>
      <c r="I5133">
        <f>IF(shipments[[#This Row],[Boxes]]&gt;0,shipments[[#This Row],[Amount]]/shipments[[#This Row],[Boxes]],"NA")</f>
        <v>6.9974541751527495</v>
      </c>
      <c r="J5133" t="str">
        <f>IF(shipments[[#This Row],[Order_Status]] = "Delivered","Yes","No")</f>
        <v>Yes</v>
      </c>
      <c r="K5133" t="str">
        <f>TEXT(shipments[[#This Row],[Shipdate]],"MMMM")</f>
        <v>February</v>
      </c>
      <c r="L5133">
        <f>YEAR(shipments[[#This Row],[Shipdate]])</f>
        <v>2023</v>
      </c>
    </row>
    <row r="5134" spans="1:12" x14ac:dyDescent="0.3">
      <c r="A5134" t="s">
        <v>5138</v>
      </c>
      <c r="B5134" t="s">
        <v>7956</v>
      </c>
      <c r="C5134" t="s">
        <v>7924</v>
      </c>
      <c r="D5134" t="s">
        <v>7934</v>
      </c>
      <c r="E5134" s="1">
        <v>45309</v>
      </c>
      <c r="F5134" s="6">
        <v>2583</v>
      </c>
      <c r="G5134">
        <v>323</v>
      </c>
      <c r="H5134" t="s">
        <v>3</v>
      </c>
      <c r="I5134">
        <f>IF(shipments[[#This Row],[Boxes]]&gt;0,shipments[[#This Row],[Amount]]/shipments[[#This Row],[Boxes]],"NA")</f>
        <v>7.9969040247678018</v>
      </c>
      <c r="J5134" t="str">
        <f>IF(shipments[[#This Row],[Order_Status]] = "Delivered","Yes","No")</f>
        <v>Yes</v>
      </c>
      <c r="K5134" t="str">
        <f>TEXT(shipments[[#This Row],[Shipdate]],"MMMM")</f>
        <v>January</v>
      </c>
      <c r="L5134">
        <f>YEAR(shipments[[#This Row],[Shipdate]])</f>
        <v>2024</v>
      </c>
    </row>
    <row r="5135" spans="1:12" x14ac:dyDescent="0.3">
      <c r="A5135" t="s">
        <v>5139</v>
      </c>
      <c r="B5135" t="s">
        <v>7956</v>
      </c>
      <c r="C5135" t="s">
        <v>7924</v>
      </c>
      <c r="D5135" t="s">
        <v>7935</v>
      </c>
      <c r="E5135" s="1">
        <v>45202</v>
      </c>
      <c r="F5135" s="6">
        <v>1235.25</v>
      </c>
      <c r="G5135">
        <v>155</v>
      </c>
      <c r="H5135" t="s">
        <v>3</v>
      </c>
      <c r="I5135">
        <f>IF(shipments[[#This Row],[Boxes]]&gt;0,shipments[[#This Row],[Amount]]/shipments[[#This Row],[Boxes]],"NA")</f>
        <v>7.9693548387096778</v>
      </c>
      <c r="J5135" t="str">
        <f>IF(shipments[[#This Row],[Order_Status]] = "Delivered","Yes","No")</f>
        <v>Yes</v>
      </c>
      <c r="K5135" t="str">
        <f>TEXT(shipments[[#This Row],[Shipdate]],"MMMM")</f>
        <v>October</v>
      </c>
      <c r="L5135">
        <f>YEAR(shipments[[#This Row],[Shipdate]])</f>
        <v>2023</v>
      </c>
    </row>
    <row r="5136" spans="1:12" x14ac:dyDescent="0.3">
      <c r="A5136" t="s">
        <v>5140</v>
      </c>
      <c r="B5136" t="s">
        <v>7956</v>
      </c>
      <c r="C5136" t="s">
        <v>7924</v>
      </c>
      <c r="D5136" t="s">
        <v>7939</v>
      </c>
      <c r="E5136" s="1">
        <v>45252</v>
      </c>
      <c r="F5136" s="6">
        <v>11983.5</v>
      </c>
      <c r="G5136">
        <v>1712</v>
      </c>
      <c r="H5136" t="s">
        <v>3</v>
      </c>
      <c r="I5136">
        <f>IF(shipments[[#This Row],[Boxes]]&gt;0,shipments[[#This Row],[Amount]]/shipments[[#This Row],[Boxes]],"NA")</f>
        <v>6.9997079439252339</v>
      </c>
      <c r="J5136" t="str">
        <f>IF(shipments[[#This Row],[Order_Status]] = "Delivered","Yes","No")</f>
        <v>Yes</v>
      </c>
      <c r="K5136" t="str">
        <f>TEXT(shipments[[#This Row],[Shipdate]],"MMMM")</f>
        <v>November</v>
      </c>
      <c r="L5136">
        <f>YEAR(shipments[[#This Row],[Shipdate]])</f>
        <v>2023</v>
      </c>
    </row>
    <row r="5137" spans="1:12" x14ac:dyDescent="0.3">
      <c r="A5137" t="s">
        <v>5141</v>
      </c>
      <c r="B5137" t="s">
        <v>7956</v>
      </c>
      <c r="C5137" t="s">
        <v>7924</v>
      </c>
      <c r="D5137" t="s">
        <v>7934</v>
      </c>
      <c r="E5137" s="1">
        <v>45240</v>
      </c>
      <c r="F5137" s="6">
        <v>607.5</v>
      </c>
      <c r="G5137">
        <v>68</v>
      </c>
      <c r="H5137" t="s">
        <v>3</v>
      </c>
      <c r="I5137">
        <f>IF(shipments[[#This Row],[Boxes]]&gt;0,shipments[[#This Row],[Amount]]/shipments[[#This Row],[Boxes]],"NA")</f>
        <v>8.9338235294117645</v>
      </c>
      <c r="J5137" t="str">
        <f>IF(shipments[[#This Row],[Order_Status]] = "Delivered","Yes","No")</f>
        <v>Yes</v>
      </c>
      <c r="K5137" t="str">
        <f>TEXT(shipments[[#This Row],[Shipdate]],"MMMM")</f>
        <v>November</v>
      </c>
      <c r="L5137">
        <f>YEAR(shipments[[#This Row],[Shipdate]])</f>
        <v>2023</v>
      </c>
    </row>
    <row r="5138" spans="1:12" x14ac:dyDescent="0.3">
      <c r="A5138" t="s">
        <v>5142</v>
      </c>
      <c r="B5138" t="s">
        <v>7956</v>
      </c>
      <c r="C5138" t="s">
        <v>7924</v>
      </c>
      <c r="D5138" t="s">
        <v>7935</v>
      </c>
      <c r="E5138" s="1">
        <v>45153</v>
      </c>
      <c r="F5138" s="6">
        <v>2808</v>
      </c>
      <c r="G5138">
        <v>468</v>
      </c>
      <c r="H5138" t="s">
        <v>3</v>
      </c>
      <c r="I5138">
        <f>IF(shipments[[#This Row],[Boxes]]&gt;0,shipments[[#This Row],[Amount]]/shipments[[#This Row],[Boxes]],"NA")</f>
        <v>6</v>
      </c>
      <c r="J5138" t="str">
        <f>IF(shipments[[#This Row],[Order_Status]] = "Delivered","Yes","No")</f>
        <v>Yes</v>
      </c>
      <c r="K5138" t="str">
        <f>TEXT(shipments[[#This Row],[Shipdate]],"MMMM")</f>
        <v>August</v>
      </c>
      <c r="L5138">
        <f>YEAR(shipments[[#This Row],[Shipdate]])</f>
        <v>2023</v>
      </c>
    </row>
    <row r="5139" spans="1:12" x14ac:dyDescent="0.3">
      <c r="A5139" t="s">
        <v>5143</v>
      </c>
      <c r="B5139" t="s">
        <v>7956</v>
      </c>
      <c r="C5139" t="s">
        <v>7924</v>
      </c>
      <c r="D5139" t="s">
        <v>7939</v>
      </c>
      <c r="E5139" s="1">
        <v>44974</v>
      </c>
      <c r="F5139" s="6">
        <v>1559.25</v>
      </c>
      <c r="G5139">
        <v>223</v>
      </c>
      <c r="H5139" t="s">
        <v>3</v>
      </c>
      <c r="I5139">
        <f>IF(shipments[[#This Row],[Boxes]]&gt;0,shipments[[#This Row],[Amount]]/shipments[[#This Row],[Boxes]],"NA")</f>
        <v>6.9921524663677133</v>
      </c>
      <c r="J5139" t="str">
        <f>IF(shipments[[#This Row],[Order_Status]] = "Delivered","Yes","No")</f>
        <v>Yes</v>
      </c>
      <c r="K5139" t="str">
        <f>TEXT(shipments[[#This Row],[Shipdate]],"MMMM")</f>
        <v>February</v>
      </c>
      <c r="L5139">
        <f>YEAR(shipments[[#This Row],[Shipdate]])</f>
        <v>2023</v>
      </c>
    </row>
    <row r="5140" spans="1:12" x14ac:dyDescent="0.3">
      <c r="A5140" s="21" t="s">
        <v>5144</v>
      </c>
      <c r="B5140" s="21" t="s">
        <v>7956</v>
      </c>
      <c r="C5140" s="21" t="s">
        <v>7925</v>
      </c>
      <c r="D5140" s="21" t="s">
        <v>7939</v>
      </c>
      <c r="E5140" s="22">
        <v>45560</v>
      </c>
      <c r="F5140" s="23">
        <v>5976</v>
      </c>
      <c r="G5140" s="21">
        <v>399</v>
      </c>
      <c r="H5140" s="21" t="s">
        <v>16</v>
      </c>
      <c r="I5140" s="21">
        <f>IF(shipments[[#This Row],[Boxes]]&gt;0,shipments[[#This Row],[Amount]]/shipments[[#This Row],[Boxes]],"NA")</f>
        <v>14.977443609022556</v>
      </c>
      <c r="J5140" s="21" t="str">
        <f>IF(shipments[[#This Row],[Order_Status]] = "Delivered","Yes","No")</f>
        <v>No</v>
      </c>
      <c r="K5140" s="21" t="str">
        <f>TEXT(shipments[[#This Row],[Shipdate]],"MMMM")</f>
        <v>September</v>
      </c>
      <c r="L5140" s="21">
        <f>YEAR(shipments[[#This Row],[Shipdate]])</f>
        <v>2024</v>
      </c>
    </row>
    <row r="5141" spans="1:12" x14ac:dyDescent="0.3">
      <c r="A5141" t="s">
        <v>5145</v>
      </c>
      <c r="B5141" t="s">
        <v>7956</v>
      </c>
      <c r="C5141" t="s">
        <v>7925</v>
      </c>
      <c r="D5141" t="s">
        <v>7937</v>
      </c>
      <c r="E5141" s="1">
        <v>45138</v>
      </c>
      <c r="F5141" s="6">
        <v>4.5</v>
      </c>
      <c r="G5141">
        <v>1</v>
      </c>
      <c r="H5141" t="s">
        <v>3</v>
      </c>
      <c r="I5141">
        <f>IF(shipments[[#This Row],[Boxes]]&gt;0,shipments[[#This Row],[Amount]]/shipments[[#This Row],[Boxes]],"NA")</f>
        <v>4.5</v>
      </c>
      <c r="J5141" t="str">
        <f>IF(shipments[[#This Row],[Order_Status]] = "Delivered","Yes","No")</f>
        <v>Yes</v>
      </c>
      <c r="K5141" t="str">
        <f>TEXT(shipments[[#This Row],[Shipdate]],"MMMM")</f>
        <v>July</v>
      </c>
      <c r="L5141">
        <f>YEAR(shipments[[#This Row],[Shipdate]])</f>
        <v>2023</v>
      </c>
    </row>
    <row r="5142" spans="1:12" x14ac:dyDescent="0.3">
      <c r="A5142" t="s">
        <v>5146</v>
      </c>
      <c r="B5142" t="s">
        <v>7956</v>
      </c>
      <c r="C5142" t="s">
        <v>7925</v>
      </c>
      <c r="D5142" t="s">
        <v>7938</v>
      </c>
      <c r="E5142" s="1">
        <v>44957</v>
      </c>
      <c r="F5142" s="6">
        <v>4281.75</v>
      </c>
      <c r="G5142">
        <v>286</v>
      </c>
      <c r="H5142" t="s">
        <v>3</v>
      </c>
      <c r="I5142">
        <f>IF(shipments[[#This Row],[Boxes]]&gt;0,shipments[[#This Row],[Amount]]/shipments[[#This Row],[Boxes]],"NA")</f>
        <v>14.971153846153847</v>
      </c>
      <c r="J5142" t="str">
        <f>IF(shipments[[#This Row],[Order_Status]] = "Delivered","Yes","No")</f>
        <v>Yes</v>
      </c>
      <c r="K5142" t="str">
        <f>TEXT(shipments[[#This Row],[Shipdate]],"MMMM")</f>
        <v>January</v>
      </c>
      <c r="L5142">
        <f>YEAR(shipments[[#This Row],[Shipdate]])</f>
        <v>2023</v>
      </c>
    </row>
    <row r="5143" spans="1:12" x14ac:dyDescent="0.3">
      <c r="A5143" s="21" t="s">
        <v>5147</v>
      </c>
      <c r="B5143" s="21" t="s">
        <v>7956</v>
      </c>
      <c r="C5143" s="21" t="s">
        <v>7925</v>
      </c>
      <c r="D5143" s="21" t="s">
        <v>7935</v>
      </c>
      <c r="E5143" s="22">
        <v>45497</v>
      </c>
      <c r="F5143" s="23">
        <v>4313.25</v>
      </c>
      <c r="G5143" s="21">
        <v>240</v>
      </c>
      <c r="H5143" s="21" t="s">
        <v>9</v>
      </c>
      <c r="I5143" s="21">
        <f>IF(shipments[[#This Row],[Boxes]]&gt;0,shipments[[#This Row],[Amount]]/shipments[[#This Row],[Boxes]],"NA")</f>
        <v>17.971875000000001</v>
      </c>
      <c r="J5143" s="21" t="str">
        <f>IF(shipments[[#This Row],[Order_Status]] = "Delivered","Yes","No")</f>
        <v>No</v>
      </c>
      <c r="K5143" s="21" t="str">
        <f>TEXT(shipments[[#This Row],[Shipdate]],"MMMM")</f>
        <v>July</v>
      </c>
      <c r="L5143" s="21">
        <f>YEAR(shipments[[#This Row],[Shipdate]])</f>
        <v>2024</v>
      </c>
    </row>
    <row r="5144" spans="1:12" x14ac:dyDescent="0.3">
      <c r="A5144" t="s">
        <v>5148</v>
      </c>
      <c r="B5144" t="s">
        <v>7956</v>
      </c>
      <c r="C5144" t="s">
        <v>7927</v>
      </c>
      <c r="D5144" t="s">
        <v>7938</v>
      </c>
      <c r="E5144" s="1">
        <v>45357</v>
      </c>
      <c r="F5144" s="6">
        <v>6043.5</v>
      </c>
      <c r="G5144">
        <v>403</v>
      </c>
      <c r="H5144" t="s">
        <v>3</v>
      </c>
      <c r="I5144">
        <f>IF(shipments[[#This Row],[Boxes]]&gt;0,shipments[[#This Row],[Amount]]/shipments[[#This Row],[Boxes]],"NA")</f>
        <v>14.996277915632755</v>
      </c>
      <c r="J5144" t="str">
        <f>IF(shipments[[#This Row],[Order_Status]] = "Delivered","Yes","No")</f>
        <v>Yes</v>
      </c>
      <c r="K5144" t="str">
        <f>TEXT(shipments[[#This Row],[Shipdate]],"MMMM")</f>
        <v>March</v>
      </c>
      <c r="L5144">
        <f>YEAR(shipments[[#This Row],[Shipdate]])</f>
        <v>2024</v>
      </c>
    </row>
    <row r="5145" spans="1:12" x14ac:dyDescent="0.3">
      <c r="A5145" t="s">
        <v>5149</v>
      </c>
      <c r="B5145" t="s">
        <v>7956</v>
      </c>
      <c r="C5145" t="s">
        <v>7927</v>
      </c>
      <c r="D5145" t="s">
        <v>7939</v>
      </c>
      <c r="E5145" s="1">
        <v>45251</v>
      </c>
      <c r="F5145" s="6">
        <v>7854.75</v>
      </c>
      <c r="G5145">
        <v>491</v>
      </c>
      <c r="H5145" t="s">
        <v>3</v>
      </c>
      <c r="I5145">
        <f>IF(shipments[[#This Row],[Boxes]]&gt;0,shipments[[#This Row],[Amount]]/shipments[[#This Row],[Boxes]],"NA")</f>
        <v>15.99745417515275</v>
      </c>
      <c r="J5145" t="str">
        <f>IF(shipments[[#This Row],[Order_Status]] = "Delivered","Yes","No")</f>
        <v>Yes</v>
      </c>
      <c r="K5145" t="str">
        <f>TEXT(shipments[[#This Row],[Shipdate]],"MMMM")</f>
        <v>November</v>
      </c>
      <c r="L5145">
        <f>YEAR(shipments[[#This Row],[Shipdate]])</f>
        <v>2023</v>
      </c>
    </row>
    <row r="5146" spans="1:12" x14ac:dyDescent="0.3">
      <c r="A5146" t="s">
        <v>5150</v>
      </c>
      <c r="B5146" t="s">
        <v>7956</v>
      </c>
      <c r="C5146" t="s">
        <v>7927</v>
      </c>
      <c r="D5146" t="s">
        <v>7935</v>
      </c>
      <c r="E5146" s="1">
        <v>45167</v>
      </c>
      <c r="F5146" s="6">
        <v>5694.75</v>
      </c>
      <c r="G5146">
        <v>356</v>
      </c>
      <c r="H5146" t="s">
        <v>3</v>
      </c>
      <c r="I5146">
        <f>IF(shipments[[#This Row],[Boxes]]&gt;0,shipments[[#This Row],[Amount]]/shipments[[#This Row],[Boxes]],"NA")</f>
        <v>15.996488764044944</v>
      </c>
      <c r="J5146" t="str">
        <f>IF(shipments[[#This Row],[Order_Status]] = "Delivered","Yes","No")</f>
        <v>Yes</v>
      </c>
      <c r="K5146" t="str">
        <f>TEXT(shipments[[#This Row],[Shipdate]],"MMMM")</f>
        <v>August</v>
      </c>
      <c r="L5146">
        <f>YEAR(shipments[[#This Row],[Shipdate]])</f>
        <v>2023</v>
      </c>
    </row>
    <row r="5147" spans="1:12" x14ac:dyDescent="0.3">
      <c r="A5147" t="s">
        <v>5151</v>
      </c>
      <c r="B5147" t="s">
        <v>7956</v>
      </c>
      <c r="C5147" t="s">
        <v>7927</v>
      </c>
      <c r="D5147" t="s">
        <v>7939</v>
      </c>
      <c r="E5147" s="1">
        <v>45371</v>
      </c>
      <c r="F5147" s="6">
        <v>1233</v>
      </c>
      <c r="G5147">
        <v>78</v>
      </c>
      <c r="H5147" t="s">
        <v>3</v>
      </c>
      <c r="I5147">
        <f>IF(shipments[[#This Row],[Boxes]]&gt;0,shipments[[#This Row],[Amount]]/shipments[[#This Row],[Boxes]],"NA")</f>
        <v>15.807692307692308</v>
      </c>
      <c r="J5147" t="str">
        <f>IF(shipments[[#This Row],[Order_Status]] = "Delivered","Yes","No")</f>
        <v>Yes</v>
      </c>
      <c r="K5147" t="str">
        <f>TEXT(shipments[[#This Row],[Shipdate]],"MMMM")</f>
        <v>March</v>
      </c>
      <c r="L5147">
        <f>YEAR(shipments[[#This Row],[Shipdate]])</f>
        <v>2024</v>
      </c>
    </row>
    <row r="5148" spans="1:12" x14ac:dyDescent="0.3">
      <c r="A5148" t="s">
        <v>5152</v>
      </c>
      <c r="B5148" t="s">
        <v>7956</v>
      </c>
      <c r="C5148" t="s">
        <v>7929</v>
      </c>
      <c r="D5148" t="s">
        <v>7939</v>
      </c>
      <c r="E5148" s="1">
        <v>45407</v>
      </c>
      <c r="F5148" s="6">
        <v>4443.75</v>
      </c>
      <c r="G5148">
        <v>494</v>
      </c>
      <c r="H5148" t="s">
        <v>3</v>
      </c>
      <c r="I5148">
        <f>IF(shipments[[#This Row],[Boxes]]&gt;0,shipments[[#This Row],[Amount]]/shipments[[#This Row],[Boxes]],"NA")</f>
        <v>8.9954453441295552</v>
      </c>
      <c r="J5148" t="str">
        <f>IF(shipments[[#This Row],[Order_Status]] = "Delivered","Yes","No")</f>
        <v>Yes</v>
      </c>
      <c r="K5148" t="str">
        <f>TEXT(shipments[[#This Row],[Shipdate]],"MMMM")</f>
        <v>April</v>
      </c>
      <c r="L5148">
        <f>YEAR(shipments[[#This Row],[Shipdate]])</f>
        <v>2024</v>
      </c>
    </row>
    <row r="5149" spans="1:12" x14ac:dyDescent="0.3">
      <c r="A5149" t="s">
        <v>5153</v>
      </c>
      <c r="B5149" t="s">
        <v>7956</v>
      </c>
      <c r="C5149" t="s">
        <v>7929</v>
      </c>
      <c r="D5149" t="s">
        <v>7938</v>
      </c>
      <c r="E5149" s="1">
        <v>45281</v>
      </c>
      <c r="F5149" s="6">
        <v>14451.75</v>
      </c>
      <c r="G5149">
        <v>1606</v>
      </c>
      <c r="H5149" t="s">
        <v>3</v>
      </c>
      <c r="I5149">
        <f>IF(shipments[[#This Row],[Boxes]]&gt;0,shipments[[#This Row],[Amount]]/shipments[[#This Row],[Boxes]],"NA")</f>
        <v>8.9985990037359898</v>
      </c>
      <c r="J5149" t="str">
        <f>IF(shipments[[#This Row],[Order_Status]] = "Delivered","Yes","No")</f>
        <v>Yes</v>
      </c>
      <c r="K5149" t="str">
        <f>TEXT(shipments[[#This Row],[Shipdate]],"MMMM")</f>
        <v>December</v>
      </c>
      <c r="L5149">
        <f>YEAR(shipments[[#This Row],[Shipdate]])</f>
        <v>2023</v>
      </c>
    </row>
    <row r="5150" spans="1:12" x14ac:dyDescent="0.3">
      <c r="A5150" t="s">
        <v>5154</v>
      </c>
      <c r="B5150" t="s">
        <v>7956</v>
      </c>
      <c r="C5150" t="s">
        <v>7930</v>
      </c>
      <c r="D5150" t="s">
        <v>7935</v>
      </c>
      <c r="E5150" s="1">
        <v>45132</v>
      </c>
      <c r="F5150" s="6">
        <v>1964.25</v>
      </c>
      <c r="G5150">
        <v>71</v>
      </c>
      <c r="H5150" t="s">
        <v>3</v>
      </c>
      <c r="I5150">
        <f>IF(shipments[[#This Row],[Boxes]]&gt;0,shipments[[#This Row],[Amount]]/shipments[[#This Row],[Boxes]],"NA")</f>
        <v>27.66549295774648</v>
      </c>
      <c r="J5150" t="str">
        <f>IF(shipments[[#This Row],[Order_Status]] = "Delivered","Yes","No")</f>
        <v>Yes</v>
      </c>
      <c r="K5150" t="str">
        <f>TEXT(shipments[[#This Row],[Shipdate]],"MMMM")</f>
        <v>July</v>
      </c>
      <c r="L5150">
        <f>YEAR(shipments[[#This Row],[Shipdate]])</f>
        <v>2023</v>
      </c>
    </row>
    <row r="5151" spans="1:12" x14ac:dyDescent="0.3">
      <c r="A5151" t="s">
        <v>5155</v>
      </c>
      <c r="B5151" t="s">
        <v>7956</v>
      </c>
      <c r="C5151" t="s">
        <v>7931</v>
      </c>
      <c r="D5151" t="s">
        <v>7935</v>
      </c>
      <c r="E5151" s="1">
        <v>45324</v>
      </c>
      <c r="F5151" s="6">
        <v>3593.25</v>
      </c>
      <c r="G5151">
        <v>400</v>
      </c>
      <c r="H5151" t="s">
        <v>3</v>
      </c>
      <c r="I5151">
        <f>IF(shipments[[#This Row],[Boxes]]&gt;0,shipments[[#This Row],[Amount]]/shipments[[#This Row],[Boxes]],"NA")</f>
        <v>8.9831249999999994</v>
      </c>
      <c r="J5151" t="str">
        <f>IF(shipments[[#This Row],[Order_Status]] = "Delivered","Yes","No")</f>
        <v>Yes</v>
      </c>
      <c r="K5151" t="str">
        <f>TEXT(shipments[[#This Row],[Shipdate]],"MMMM")</f>
        <v>February</v>
      </c>
      <c r="L5151">
        <f>YEAR(shipments[[#This Row],[Shipdate]])</f>
        <v>2024</v>
      </c>
    </row>
    <row r="5152" spans="1:12" x14ac:dyDescent="0.3">
      <c r="A5152" t="s">
        <v>5156</v>
      </c>
      <c r="B5152" t="s">
        <v>7956</v>
      </c>
      <c r="C5152" t="s">
        <v>7932</v>
      </c>
      <c r="D5152" t="s">
        <v>7935</v>
      </c>
      <c r="E5152" s="1">
        <v>45279</v>
      </c>
      <c r="F5152" s="6">
        <v>7884</v>
      </c>
      <c r="G5152">
        <v>789</v>
      </c>
      <c r="H5152" t="s">
        <v>3</v>
      </c>
      <c r="I5152">
        <f>IF(shipments[[#This Row],[Boxes]]&gt;0,shipments[[#This Row],[Amount]]/shipments[[#This Row],[Boxes]],"NA")</f>
        <v>9.992395437262358</v>
      </c>
      <c r="J5152" t="str">
        <f>IF(shipments[[#This Row],[Order_Status]] = "Delivered","Yes","No")</f>
        <v>Yes</v>
      </c>
      <c r="K5152" t="str">
        <f>TEXT(shipments[[#This Row],[Shipdate]],"MMMM")</f>
        <v>December</v>
      </c>
      <c r="L5152">
        <f>YEAR(shipments[[#This Row],[Shipdate]])</f>
        <v>2023</v>
      </c>
    </row>
    <row r="5153" spans="1:12" x14ac:dyDescent="0.3">
      <c r="A5153" t="s">
        <v>5157</v>
      </c>
      <c r="B5153" t="s">
        <v>7956</v>
      </c>
      <c r="C5153" t="s">
        <v>7932</v>
      </c>
      <c r="D5153" t="s">
        <v>7934</v>
      </c>
      <c r="E5153" s="1">
        <v>45286</v>
      </c>
      <c r="F5153" s="6">
        <v>6450.75</v>
      </c>
      <c r="G5153">
        <v>807</v>
      </c>
      <c r="H5153" t="s">
        <v>3</v>
      </c>
      <c r="I5153">
        <f>IF(shipments[[#This Row],[Boxes]]&gt;0,shipments[[#This Row],[Amount]]/shipments[[#This Row],[Boxes]],"NA")</f>
        <v>7.9934944237918213</v>
      </c>
      <c r="J5153" t="str">
        <f>IF(shipments[[#This Row],[Order_Status]] = "Delivered","Yes","No")</f>
        <v>Yes</v>
      </c>
      <c r="K5153" t="str">
        <f>TEXT(shipments[[#This Row],[Shipdate]],"MMMM")</f>
        <v>December</v>
      </c>
      <c r="L5153">
        <f>YEAR(shipments[[#This Row],[Shipdate]])</f>
        <v>2023</v>
      </c>
    </row>
    <row r="5154" spans="1:12" x14ac:dyDescent="0.3">
      <c r="A5154" s="21" t="s">
        <v>5158</v>
      </c>
      <c r="B5154" s="21" t="s">
        <v>7956</v>
      </c>
      <c r="C5154" s="21" t="s">
        <v>7933</v>
      </c>
      <c r="D5154" s="21" t="s">
        <v>7937</v>
      </c>
      <c r="E5154" s="22">
        <v>45505</v>
      </c>
      <c r="F5154" s="23">
        <v>10152</v>
      </c>
      <c r="G5154" s="21">
        <v>462</v>
      </c>
      <c r="H5154" s="21" t="s">
        <v>9</v>
      </c>
      <c r="I5154" s="21">
        <f>IF(shipments[[#This Row],[Boxes]]&gt;0,shipments[[#This Row],[Amount]]/shipments[[#This Row],[Boxes]],"NA")</f>
        <v>21.974025974025974</v>
      </c>
      <c r="J5154" s="21" t="str">
        <f>IF(shipments[[#This Row],[Order_Status]] = "Delivered","Yes","No")</f>
        <v>No</v>
      </c>
      <c r="K5154" s="21" t="str">
        <f>TEXT(shipments[[#This Row],[Shipdate]],"MMMM")</f>
        <v>August</v>
      </c>
      <c r="L5154" s="21">
        <f>YEAR(shipments[[#This Row],[Shipdate]])</f>
        <v>2024</v>
      </c>
    </row>
    <row r="5155" spans="1:12" x14ac:dyDescent="0.3">
      <c r="A5155" s="21" t="s">
        <v>5159</v>
      </c>
      <c r="B5155" s="21" t="s">
        <v>7956</v>
      </c>
      <c r="C5155" s="21" t="s">
        <v>7933</v>
      </c>
      <c r="D5155" s="21" t="s">
        <v>7937</v>
      </c>
      <c r="E5155" s="22">
        <v>45562</v>
      </c>
      <c r="F5155" s="23">
        <v>1014.75</v>
      </c>
      <c r="G5155" s="21">
        <v>57</v>
      </c>
      <c r="H5155" s="21" t="s">
        <v>16</v>
      </c>
      <c r="I5155" s="21">
        <f>IF(shipments[[#This Row],[Boxes]]&gt;0,shipments[[#This Row],[Amount]]/shipments[[#This Row],[Boxes]],"NA")</f>
        <v>17.80263157894737</v>
      </c>
      <c r="J5155" s="21" t="str">
        <f>IF(shipments[[#This Row],[Order_Status]] = "Delivered","Yes","No")</f>
        <v>No</v>
      </c>
      <c r="K5155" s="21" t="str">
        <f>TEXT(shipments[[#This Row],[Shipdate]],"MMMM")</f>
        <v>September</v>
      </c>
      <c r="L5155" s="21">
        <f>YEAR(shipments[[#This Row],[Shipdate]])</f>
        <v>2024</v>
      </c>
    </row>
    <row r="5156" spans="1:12" x14ac:dyDescent="0.3">
      <c r="A5156" t="s">
        <v>5160</v>
      </c>
      <c r="B5156" t="s">
        <v>7956</v>
      </c>
      <c r="C5156" t="s">
        <v>7933</v>
      </c>
      <c r="D5156" t="s">
        <v>7939</v>
      </c>
      <c r="E5156" s="1">
        <v>45132</v>
      </c>
      <c r="F5156" s="6">
        <v>5440.5</v>
      </c>
      <c r="G5156">
        <v>248</v>
      </c>
      <c r="H5156" t="s">
        <v>3</v>
      </c>
      <c r="I5156">
        <f>IF(shipments[[#This Row],[Boxes]]&gt;0,shipments[[#This Row],[Amount]]/shipments[[#This Row],[Boxes]],"NA")</f>
        <v>21.9375</v>
      </c>
      <c r="J5156" t="str">
        <f>IF(shipments[[#This Row],[Order_Status]] = "Delivered","Yes","No")</f>
        <v>Yes</v>
      </c>
      <c r="K5156" t="str">
        <f>TEXT(shipments[[#This Row],[Shipdate]],"MMMM")</f>
        <v>July</v>
      </c>
      <c r="L5156">
        <f>YEAR(shipments[[#This Row],[Shipdate]])</f>
        <v>2023</v>
      </c>
    </row>
    <row r="5157" spans="1:12" x14ac:dyDescent="0.3">
      <c r="A5157" t="s">
        <v>5161</v>
      </c>
      <c r="B5157" t="s">
        <v>7956</v>
      </c>
      <c r="C5157" t="s">
        <v>7933</v>
      </c>
      <c r="D5157" t="s">
        <v>7939</v>
      </c>
      <c r="E5157" s="1">
        <v>45278</v>
      </c>
      <c r="F5157" s="6">
        <v>5067</v>
      </c>
      <c r="G5157">
        <v>254</v>
      </c>
      <c r="H5157" t="s">
        <v>3</v>
      </c>
      <c r="I5157">
        <f>IF(shipments[[#This Row],[Boxes]]&gt;0,shipments[[#This Row],[Amount]]/shipments[[#This Row],[Boxes]],"NA")</f>
        <v>19.948818897637796</v>
      </c>
      <c r="J5157" t="str">
        <f>IF(shipments[[#This Row],[Order_Status]] = "Delivered","Yes","No")</f>
        <v>Yes</v>
      </c>
      <c r="K5157" t="str">
        <f>TEXT(shipments[[#This Row],[Shipdate]],"MMMM")</f>
        <v>December</v>
      </c>
      <c r="L5157">
        <f>YEAR(shipments[[#This Row],[Shipdate]])</f>
        <v>2023</v>
      </c>
    </row>
    <row r="5158" spans="1:12" x14ac:dyDescent="0.3">
      <c r="A5158" t="s">
        <v>5162</v>
      </c>
      <c r="B5158" t="s">
        <v>7956</v>
      </c>
      <c r="C5158" t="s">
        <v>7933</v>
      </c>
      <c r="D5158" t="s">
        <v>7937</v>
      </c>
      <c r="E5158" s="1">
        <v>44988</v>
      </c>
      <c r="F5158" s="6">
        <v>6941.25</v>
      </c>
      <c r="G5158">
        <v>348</v>
      </c>
      <c r="H5158" t="s">
        <v>3</v>
      </c>
      <c r="I5158">
        <f>IF(shipments[[#This Row],[Boxes]]&gt;0,shipments[[#This Row],[Amount]]/shipments[[#This Row],[Boxes]],"NA")</f>
        <v>19.946120689655171</v>
      </c>
      <c r="J5158" t="str">
        <f>IF(shipments[[#This Row],[Order_Status]] = "Delivered","Yes","No")</f>
        <v>Yes</v>
      </c>
      <c r="K5158" t="str">
        <f>TEXT(shipments[[#This Row],[Shipdate]],"MMMM")</f>
        <v>March</v>
      </c>
      <c r="L5158">
        <f>YEAR(shipments[[#This Row],[Shipdate]])</f>
        <v>2023</v>
      </c>
    </row>
    <row r="5159" spans="1:12" x14ac:dyDescent="0.3">
      <c r="A5159" t="s">
        <v>5163</v>
      </c>
      <c r="B5159" t="s">
        <v>7956</v>
      </c>
      <c r="C5159" t="s">
        <v>7933</v>
      </c>
      <c r="D5159" t="s">
        <v>7938</v>
      </c>
      <c r="E5159" s="1">
        <v>44929</v>
      </c>
      <c r="F5159" s="6">
        <v>4511.25</v>
      </c>
      <c r="G5159">
        <v>206</v>
      </c>
      <c r="H5159" t="s">
        <v>3</v>
      </c>
      <c r="I5159">
        <f>IF(shipments[[#This Row],[Boxes]]&gt;0,shipments[[#This Row],[Amount]]/shipments[[#This Row],[Boxes]],"NA")</f>
        <v>21.899271844660195</v>
      </c>
      <c r="J5159" t="str">
        <f>IF(shipments[[#This Row],[Order_Status]] = "Delivered","Yes","No")</f>
        <v>Yes</v>
      </c>
      <c r="K5159" t="str">
        <f>TEXT(shipments[[#This Row],[Shipdate]],"MMMM")</f>
        <v>January</v>
      </c>
      <c r="L5159">
        <f>YEAR(shipments[[#This Row],[Shipdate]])</f>
        <v>2023</v>
      </c>
    </row>
    <row r="5160" spans="1:12" x14ac:dyDescent="0.3">
      <c r="A5160" t="s">
        <v>5164</v>
      </c>
      <c r="B5160" t="s">
        <v>7956</v>
      </c>
      <c r="C5160" t="s">
        <v>7912</v>
      </c>
      <c r="D5160" t="s">
        <v>7938</v>
      </c>
      <c r="E5160" s="1">
        <v>45253</v>
      </c>
      <c r="F5160" s="6">
        <v>5431.5</v>
      </c>
      <c r="G5160">
        <v>418</v>
      </c>
      <c r="H5160" t="s">
        <v>3</v>
      </c>
      <c r="I5160">
        <f>IF(shipments[[#This Row],[Boxes]]&gt;0,shipments[[#This Row],[Amount]]/shipments[[#This Row],[Boxes]],"NA")</f>
        <v>12.994019138755981</v>
      </c>
      <c r="J5160" t="str">
        <f>IF(shipments[[#This Row],[Order_Status]] = "Delivered","Yes","No")</f>
        <v>Yes</v>
      </c>
      <c r="K5160" t="str">
        <f>TEXT(shipments[[#This Row],[Shipdate]],"MMMM")</f>
        <v>November</v>
      </c>
      <c r="L5160">
        <f>YEAR(shipments[[#This Row],[Shipdate]])</f>
        <v>2023</v>
      </c>
    </row>
    <row r="5161" spans="1:12" x14ac:dyDescent="0.3">
      <c r="A5161" t="s">
        <v>5165</v>
      </c>
      <c r="B5161" t="s">
        <v>7956</v>
      </c>
      <c r="C5161" t="s">
        <v>7912</v>
      </c>
      <c r="D5161" t="s">
        <v>7938</v>
      </c>
      <c r="E5161" s="1">
        <v>45316</v>
      </c>
      <c r="F5161" s="6">
        <v>4680</v>
      </c>
      <c r="G5161">
        <v>390</v>
      </c>
      <c r="H5161" t="s">
        <v>3</v>
      </c>
      <c r="I5161">
        <f>IF(shipments[[#This Row],[Boxes]]&gt;0,shipments[[#This Row],[Amount]]/shipments[[#This Row],[Boxes]],"NA")</f>
        <v>12</v>
      </c>
      <c r="J5161" t="str">
        <f>IF(shipments[[#This Row],[Order_Status]] = "Delivered","Yes","No")</f>
        <v>Yes</v>
      </c>
      <c r="K5161" t="str">
        <f>TEXT(shipments[[#This Row],[Shipdate]],"MMMM")</f>
        <v>January</v>
      </c>
      <c r="L5161">
        <f>YEAR(shipments[[#This Row],[Shipdate]])</f>
        <v>2024</v>
      </c>
    </row>
    <row r="5162" spans="1:12" x14ac:dyDescent="0.3">
      <c r="A5162" t="s">
        <v>5166</v>
      </c>
      <c r="B5162" t="s">
        <v>7956</v>
      </c>
      <c r="C5162" t="s">
        <v>7914</v>
      </c>
      <c r="D5162" t="s">
        <v>7937</v>
      </c>
      <c r="E5162" s="1">
        <v>45238</v>
      </c>
      <c r="F5162" s="6">
        <v>7515</v>
      </c>
      <c r="G5162">
        <v>752</v>
      </c>
      <c r="H5162" t="s">
        <v>3</v>
      </c>
      <c r="I5162">
        <f>IF(shipments[[#This Row],[Boxes]]&gt;0,shipments[[#This Row],[Amount]]/shipments[[#This Row],[Boxes]],"NA")</f>
        <v>9.9933510638297864</v>
      </c>
      <c r="J5162" t="str">
        <f>IF(shipments[[#This Row],[Order_Status]] = "Delivered","Yes","No")</f>
        <v>Yes</v>
      </c>
      <c r="K5162" t="str">
        <f>TEXT(shipments[[#This Row],[Shipdate]],"MMMM")</f>
        <v>November</v>
      </c>
      <c r="L5162">
        <f>YEAR(shipments[[#This Row],[Shipdate]])</f>
        <v>2023</v>
      </c>
    </row>
    <row r="5163" spans="1:12" x14ac:dyDescent="0.3">
      <c r="A5163" t="s">
        <v>5167</v>
      </c>
      <c r="B5163" t="s">
        <v>7956</v>
      </c>
      <c r="C5163" t="s">
        <v>7915</v>
      </c>
      <c r="D5163" t="s">
        <v>7934</v>
      </c>
      <c r="E5163" s="1">
        <v>44967</v>
      </c>
      <c r="F5163" s="6">
        <v>3957.75</v>
      </c>
      <c r="G5163">
        <v>440</v>
      </c>
      <c r="H5163" t="s">
        <v>3</v>
      </c>
      <c r="I5163">
        <f>IF(shipments[[#This Row],[Boxes]]&gt;0,shipments[[#This Row],[Amount]]/shipments[[#This Row],[Boxes]],"NA")</f>
        <v>8.994886363636363</v>
      </c>
      <c r="J5163" t="str">
        <f>IF(shipments[[#This Row],[Order_Status]] = "Delivered","Yes","No")</f>
        <v>Yes</v>
      </c>
      <c r="K5163" t="str">
        <f>TEXT(shipments[[#This Row],[Shipdate]],"MMMM")</f>
        <v>February</v>
      </c>
      <c r="L5163">
        <f>YEAR(shipments[[#This Row],[Shipdate]])</f>
        <v>2023</v>
      </c>
    </row>
    <row r="5164" spans="1:12" x14ac:dyDescent="0.3">
      <c r="A5164" t="s">
        <v>5168</v>
      </c>
      <c r="B5164" t="s">
        <v>7956</v>
      </c>
      <c r="C5164" t="s">
        <v>7915</v>
      </c>
      <c r="D5164" t="s">
        <v>7935</v>
      </c>
      <c r="E5164" s="1">
        <v>45198</v>
      </c>
      <c r="F5164" s="6">
        <v>7875</v>
      </c>
      <c r="G5164">
        <v>1575</v>
      </c>
      <c r="H5164" t="s">
        <v>3</v>
      </c>
      <c r="I5164">
        <f>IF(shipments[[#This Row],[Boxes]]&gt;0,shipments[[#This Row],[Amount]]/shipments[[#This Row],[Boxes]],"NA")</f>
        <v>5</v>
      </c>
      <c r="J5164" t="str">
        <f>IF(shipments[[#This Row],[Order_Status]] = "Delivered","Yes","No")</f>
        <v>Yes</v>
      </c>
      <c r="K5164" t="str">
        <f>TEXT(shipments[[#This Row],[Shipdate]],"MMMM")</f>
        <v>September</v>
      </c>
      <c r="L5164">
        <f>YEAR(shipments[[#This Row],[Shipdate]])</f>
        <v>2023</v>
      </c>
    </row>
    <row r="5165" spans="1:12" x14ac:dyDescent="0.3">
      <c r="A5165" t="s">
        <v>5169</v>
      </c>
      <c r="B5165" t="s">
        <v>7956</v>
      </c>
      <c r="C5165" t="s">
        <v>7915</v>
      </c>
      <c r="D5165" t="s">
        <v>7934</v>
      </c>
      <c r="E5165" s="1">
        <v>45253</v>
      </c>
      <c r="F5165" s="6">
        <v>7067.25</v>
      </c>
      <c r="G5165">
        <v>1010</v>
      </c>
      <c r="H5165" t="s">
        <v>3</v>
      </c>
      <c r="I5165">
        <f>IF(shipments[[#This Row],[Boxes]]&gt;0,shipments[[#This Row],[Amount]]/shipments[[#This Row],[Boxes]],"NA")</f>
        <v>6.9972772277227726</v>
      </c>
      <c r="J5165" t="str">
        <f>IF(shipments[[#This Row],[Order_Status]] = "Delivered","Yes","No")</f>
        <v>Yes</v>
      </c>
      <c r="K5165" t="str">
        <f>TEXT(shipments[[#This Row],[Shipdate]],"MMMM")</f>
        <v>November</v>
      </c>
      <c r="L5165">
        <f>YEAR(shipments[[#This Row],[Shipdate]])</f>
        <v>2023</v>
      </c>
    </row>
    <row r="5166" spans="1:12" x14ac:dyDescent="0.3">
      <c r="A5166" t="s">
        <v>5170</v>
      </c>
      <c r="B5166" t="s">
        <v>7956</v>
      </c>
      <c r="C5166" t="s">
        <v>7915</v>
      </c>
      <c r="D5166" t="s">
        <v>7935</v>
      </c>
      <c r="E5166" s="1">
        <v>45007</v>
      </c>
      <c r="F5166" s="6">
        <v>1066.5</v>
      </c>
      <c r="G5166">
        <v>134</v>
      </c>
      <c r="H5166" t="s">
        <v>3</v>
      </c>
      <c r="I5166">
        <f>IF(shipments[[#This Row],[Boxes]]&gt;0,shipments[[#This Row],[Amount]]/shipments[[#This Row],[Boxes]],"NA")</f>
        <v>7.9589552238805972</v>
      </c>
      <c r="J5166" t="str">
        <f>IF(shipments[[#This Row],[Order_Status]] = "Delivered","Yes","No")</f>
        <v>Yes</v>
      </c>
      <c r="K5166" t="str">
        <f>TEXT(shipments[[#This Row],[Shipdate]],"MMMM")</f>
        <v>March</v>
      </c>
      <c r="L5166">
        <f>YEAR(shipments[[#This Row],[Shipdate]])</f>
        <v>2023</v>
      </c>
    </row>
    <row r="5167" spans="1:12" x14ac:dyDescent="0.3">
      <c r="A5167" t="s">
        <v>5171</v>
      </c>
      <c r="B5167" t="s">
        <v>7956</v>
      </c>
      <c r="C5167" t="s">
        <v>7915</v>
      </c>
      <c r="D5167" t="s">
        <v>7935</v>
      </c>
      <c r="E5167" s="1">
        <v>45271</v>
      </c>
      <c r="F5167" s="6">
        <v>2929.5</v>
      </c>
      <c r="G5167">
        <v>419</v>
      </c>
      <c r="H5167" t="s">
        <v>3</v>
      </c>
      <c r="I5167">
        <f>IF(shipments[[#This Row],[Boxes]]&gt;0,shipments[[#This Row],[Amount]]/shipments[[#This Row],[Boxes]],"NA")</f>
        <v>6.9916467780429592</v>
      </c>
      <c r="J5167" t="str">
        <f>IF(shipments[[#This Row],[Order_Status]] = "Delivered","Yes","No")</f>
        <v>Yes</v>
      </c>
      <c r="K5167" t="str">
        <f>TEXT(shipments[[#This Row],[Shipdate]],"MMMM")</f>
        <v>December</v>
      </c>
      <c r="L5167">
        <f>YEAR(shipments[[#This Row],[Shipdate]])</f>
        <v>2023</v>
      </c>
    </row>
    <row r="5168" spans="1:12" x14ac:dyDescent="0.3">
      <c r="A5168" t="s">
        <v>5172</v>
      </c>
      <c r="B5168" t="s">
        <v>7956</v>
      </c>
      <c r="C5168" t="s">
        <v>7915</v>
      </c>
      <c r="D5168" t="s">
        <v>7937</v>
      </c>
      <c r="E5168" s="1">
        <v>45217</v>
      </c>
      <c r="F5168" s="6">
        <v>6183</v>
      </c>
      <c r="G5168">
        <v>1031</v>
      </c>
      <c r="H5168" t="s">
        <v>3</v>
      </c>
      <c r="I5168">
        <f>IF(shipments[[#This Row],[Boxes]]&gt;0,shipments[[#This Row],[Amount]]/shipments[[#This Row],[Boxes]],"NA")</f>
        <v>5.9970902036857421</v>
      </c>
      <c r="J5168" t="str">
        <f>IF(shipments[[#This Row],[Order_Status]] = "Delivered","Yes","No")</f>
        <v>Yes</v>
      </c>
      <c r="K5168" t="str">
        <f>TEXT(shipments[[#This Row],[Shipdate]],"MMMM")</f>
        <v>October</v>
      </c>
      <c r="L5168">
        <f>YEAR(shipments[[#This Row],[Shipdate]])</f>
        <v>2023</v>
      </c>
    </row>
    <row r="5169" spans="1:12" x14ac:dyDescent="0.3">
      <c r="A5169" t="s">
        <v>5173</v>
      </c>
      <c r="B5169" t="s">
        <v>7956</v>
      </c>
      <c r="C5169" t="s">
        <v>7915</v>
      </c>
      <c r="D5169" t="s">
        <v>7936</v>
      </c>
      <c r="E5169" s="1">
        <v>44932</v>
      </c>
      <c r="F5169" s="6">
        <v>10561.5</v>
      </c>
      <c r="G5169">
        <v>1321</v>
      </c>
      <c r="H5169" t="s">
        <v>3</v>
      </c>
      <c r="I5169">
        <f>IF(shipments[[#This Row],[Boxes]]&gt;0,shipments[[#This Row],[Amount]]/shipments[[#This Row],[Boxes]],"NA")</f>
        <v>7.9950794852384561</v>
      </c>
      <c r="J5169" t="str">
        <f>IF(shipments[[#This Row],[Order_Status]] = "Delivered","Yes","No")</f>
        <v>Yes</v>
      </c>
      <c r="K5169" t="str">
        <f>TEXT(shipments[[#This Row],[Shipdate]],"MMMM")</f>
        <v>January</v>
      </c>
      <c r="L5169">
        <f>YEAR(shipments[[#This Row],[Shipdate]])</f>
        <v>2023</v>
      </c>
    </row>
    <row r="5170" spans="1:12" x14ac:dyDescent="0.3">
      <c r="A5170" s="21" t="s">
        <v>5174</v>
      </c>
      <c r="B5170" s="21" t="s">
        <v>7956</v>
      </c>
      <c r="C5170" s="21" t="s">
        <v>7916</v>
      </c>
      <c r="D5170" s="21" t="s">
        <v>7934</v>
      </c>
      <c r="E5170" s="22">
        <v>45562</v>
      </c>
      <c r="F5170" s="23">
        <v>4475.25</v>
      </c>
      <c r="G5170" s="21">
        <v>560</v>
      </c>
      <c r="H5170" s="21" t="s">
        <v>16</v>
      </c>
      <c r="I5170" s="21">
        <f>IF(shipments[[#This Row],[Boxes]]&gt;0,shipments[[#This Row],[Amount]]/shipments[[#This Row],[Boxes]],"NA")</f>
        <v>7.9915178571428571</v>
      </c>
      <c r="J5170" s="21" t="str">
        <f>IF(shipments[[#This Row],[Order_Status]] = "Delivered","Yes","No")</f>
        <v>No</v>
      </c>
      <c r="K5170" s="21" t="str">
        <f>TEXT(shipments[[#This Row],[Shipdate]],"MMMM")</f>
        <v>September</v>
      </c>
      <c r="L5170" s="21">
        <f>YEAR(shipments[[#This Row],[Shipdate]])</f>
        <v>2024</v>
      </c>
    </row>
    <row r="5171" spans="1:12" x14ac:dyDescent="0.3">
      <c r="A5171" t="s">
        <v>5175</v>
      </c>
      <c r="B5171" t="s">
        <v>7956</v>
      </c>
      <c r="C5171" t="s">
        <v>7916</v>
      </c>
      <c r="D5171" t="s">
        <v>7934</v>
      </c>
      <c r="E5171" s="1">
        <v>45079</v>
      </c>
      <c r="F5171" s="6">
        <v>1714.5</v>
      </c>
      <c r="G5171">
        <v>215</v>
      </c>
      <c r="H5171" t="s">
        <v>3</v>
      </c>
      <c r="I5171">
        <f>IF(shipments[[#This Row],[Boxes]]&gt;0,shipments[[#This Row],[Amount]]/shipments[[#This Row],[Boxes]],"NA")</f>
        <v>7.9744186046511629</v>
      </c>
      <c r="J5171" t="str">
        <f>IF(shipments[[#This Row],[Order_Status]] = "Delivered","Yes","No")</f>
        <v>Yes</v>
      </c>
      <c r="K5171" t="str">
        <f>TEXT(shipments[[#This Row],[Shipdate]],"MMMM")</f>
        <v>June</v>
      </c>
      <c r="L5171">
        <f>YEAR(shipments[[#This Row],[Shipdate]])</f>
        <v>2023</v>
      </c>
    </row>
    <row r="5172" spans="1:12" x14ac:dyDescent="0.3">
      <c r="A5172" t="s">
        <v>5176</v>
      </c>
      <c r="B5172" t="s">
        <v>7956</v>
      </c>
      <c r="C5172" t="s">
        <v>7916</v>
      </c>
      <c r="D5172" t="s">
        <v>7934</v>
      </c>
      <c r="E5172" s="1">
        <v>45390</v>
      </c>
      <c r="F5172" s="6">
        <v>364.5</v>
      </c>
      <c r="G5172">
        <v>73</v>
      </c>
      <c r="H5172" t="s">
        <v>3</v>
      </c>
      <c r="I5172">
        <f>IF(shipments[[#This Row],[Boxes]]&gt;0,shipments[[#This Row],[Amount]]/shipments[[#This Row],[Boxes]],"NA")</f>
        <v>4.993150684931507</v>
      </c>
      <c r="J5172" t="str">
        <f>IF(shipments[[#This Row],[Order_Status]] = "Delivered","Yes","No")</f>
        <v>Yes</v>
      </c>
      <c r="K5172" t="str">
        <f>TEXT(shipments[[#This Row],[Shipdate]],"MMMM")</f>
        <v>April</v>
      </c>
      <c r="L5172">
        <f>YEAR(shipments[[#This Row],[Shipdate]])</f>
        <v>2024</v>
      </c>
    </row>
    <row r="5173" spans="1:12" x14ac:dyDescent="0.3">
      <c r="A5173" t="s">
        <v>5177</v>
      </c>
      <c r="B5173" t="s">
        <v>7956</v>
      </c>
      <c r="C5173" t="s">
        <v>7916</v>
      </c>
      <c r="D5173" t="s">
        <v>7936</v>
      </c>
      <c r="E5173" s="1">
        <v>45201</v>
      </c>
      <c r="F5173" s="6">
        <v>704.25</v>
      </c>
      <c r="G5173">
        <v>89</v>
      </c>
      <c r="H5173" t="s">
        <v>3</v>
      </c>
      <c r="I5173">
        <f>IF(shipments[[#This Row],[Boxes]]&gt;0,shipments[[#This Row],[Amount]]/shipments[[#This Row],[Boxes]],"NA")</f>
        <v>7.9129213483146064</v>
      </c>
      <c r="J5173" t="str">
        <f>IF(shipments[[#This Row],[Order_Status]] = "Delivered","Yes","No")</f>
        <v>Yes</v>
      </c>
      <c r="K5173" t="str">
        <f>TEXT(shipments[[#This Row],[Shipdate]],"MMMM")</f>
        <v>October</v>
      </c>
      <c r="L5173">
        <f>YEAR(shipments[[#This Row],[Shipdate]])</f>
        <v>2023</v>
      </c>
    </row>
    <row r="5174" spans="1:12" x14ac:dyDescent="0.3">
      <c r="A5174" t="s">
        <v>5178</v>
      </c>
      <c r="B5174" t="s">
        <v>7956</v>
      </c>
      <c r="C5174" t="s">
        <v>7916</v>
      </c>
      <c r="D5174" t="s">
        <v>7938</v>
      </c>
      <c r="E5174" s="1">
        <v>45055</v>
      </c>
      <c r="F5174" s="6">
        <v>396</v>
      </c>
      <c r="G5174">
        <v>50</v>
      </c>
      <c r="H5174" t="s">
        <v>3</v>
      </c>
      <c r="I5174">
        <f>IF(shipments[[#This Row],[Boxes]]&gt;0,shipments[[#This Row],[Amount]]/shipments[[#This Row],[Boxes]],"NA")</f>
        <v>7.92</v>
      </c>
      <c r="J5174" t="str">
        <f>IF(shipments[[#This Row],[Order_Status]] = "Delivered","Yes","No")</f>
        <v>Yes</v>
      </c>
      <c r="K5174" t="str">
        <f>TEXT(shipments[[#This Row],[Shipdate]],"MMMM")</f>
        <v>May</v>
      </c>
      <c r="L5174">
        <f>YEAR(shipments[[#This Row],[Shipdate]])</f>
        <v>2023</v>
      </c>
    </row>
    <row r="5175" spans="1:12" x14ac:dyDescent="0.3">
      <c r="A5175" t="s">
        <v>5179</v>
      </c>
      <c r="B5175" t="s">
        <v>7956</v>
      </c>
      <c r="C5175" t="s">
        <v>7917</v>
      </c>
      <c r="D5175" t="s">
        <v>7934</v>
      </c>
      <c r="E5175" s="1">
        <v>45103</v>
      </c>
      <c r="F5175" s="6">
        <v>3809.25</v>
      </c>
      <c r="G5175">
        <v>137</v>
      </c>
      <c r="H5175" t="s">
        <v>3</v>
      </c>
      <c r="I5175">
        <f>IF(shipments[[#This Row],[Boxes]]&gt;0,shipments[[#This Row],[Amount]]/shipments[[#This Row],[Boxes]],"NA")</f>
        <v>27.804744525547445</v>
      </c>
      <c r="J5175" t="str">
        <f>IF(shipments[[#This Row],[Order_Status]] = "Delivered","Yes","No")</f>
        <v>Yes</v>
      </c>
      <c r="K5175" t="str">
        <f>TEXT(shipments[[#This Row],[Shipdate]],"MMMM")</f>
        <v>June</v>
      </c>
      <c r="L5175">
        <f>YEAR(shipments[[#This Row],[Shipdate]])</f>
        <v>2023</v>
      </c>
    </row>
    <row r="5176" spans="1:12" x14ac:dyDescent="0.3">
      <c r="A5176" t="s">
        <v>5180</v>
      </c>
      <c r="B5176" t="s">
        <v>7956</v>
      </c>
      <c r="C5176" t="s">
        <v>7917</v>
      </c>
      <c r="D5176" t="s">
        <v>7935</v>
      </c>
      <c r="E5176" s="1">
        <v>45338</v>
      </c>
      <c r="F5176" s="6">
        <v>4682.25</v>
      </c>
      <c r="G5176">
        <v>188</v>
      </c>
      <c r="H5176" t="s">
        <v>3</v>
      </c>
      <c r="I5176">
        <f>IF(shipments[[#This Row],[Boxes]]&gt;0,shipments[[#This Row],[Amount]]/shipments[[#This Row],[Boxes]],"NA")</f>
        <v>24.905585106382979</v>
      </c>
      <c r="J5176" t="str">
        <f>IF(shipments[[#This Row],[Order_Status]] = "Delivered","Yes","No")</f>
        <v>Yes</v>
      </c>
      <c r="K5176" t="str">
        <f>TEXT(shipments[[#This Row],[Shipdate]],"MMMM")</f>
        <v>February</v>
      </c>
      <c r="L5176">
        <f>YEAR(shipments[[#This Row],[Shipdate]])</f>
        <v>2024</v>
      </c>
    </row>
    <row r="5177" spans="1:12" x14ac:dyDescent="0.3">
      <c r="A5177" t="s">
        <v>5181</v>
      </c>
      <c r="B5177" t="s">
        <v>7956</v>
      </c>
      <c r="C5177" t="s">
        <v>7918</v>
      </c>
      <c r="D5177" t="s">
        <v>7935</v>
      </c>
      <c r="E5177" s="1">
        <v>45273</v>
      </c>
      <c r="F5177" s="6">
        <v>5420.25</v>
      </c>
      <c r="G5177">
        <v>217</v>
      </c>
      <c r="H5177" t="s">
        <v>3</v>
      </c>
      <c r="I5177">
        <f>IF(shipments[[#This Row],[Boxes]]&gt;0,shipments[[#This Row],[Amount]]/shipments[[#This Row],[Boxes]],"NA")</f>
        <v>24.978110599078342</v>
      </c>
      <c r="J5177" t="str">
        <f>IF(shipments[[#This Row],[Order_Status]] = "Delivered","Yes","No")</f>
        <v>Yes</v>
      </c>
      <c r="K5177" t="str">
        <f>TEXT(shipments[[#This Row],[Shipdate]],"MMMM")</f>
        <v>December</v>
      </c>
      <c r="L5177">
        <f>YEAR(shipments[[#This Row],[Shipdate]])</f>
        <v>2023</v>
      </c>
    </row>
    <row r="5178" spans="1:12" x14ac:dyDescent="0.3">
      <c r="A5178" t="s">
        <v>5182</v>
      </c>
      <c r="B5178" t="s">
        <v>7956</v>
      </c>
      <c r="C5178" t="s">
        <v>7918</v>
      </c>
      <c r="D5178" t="s">
        <v>7937</v>
      </c>
      <c r="E5178" s="1">
        <v>45231</v>
      </c>
      <c r="F5178" s="6">
        <v>5834.25</v>
      </c>
      <c r="G5178">
        <v>244</v>
      </c>
      <c r="H5178" t="s">
        <v>3</v>
      </c>
      <c r="I5178">
        <f>IF(shipments[[#This Row],[Boxes]]&gt;0,shipments[[#This Row],[Amount]]/shipments[[#This Row],[Boxes]],"NA")</f>
        <v>23.910860655737704</v>
      </c>
      <c r="J5178" t="str">
        <f>IF(shipments[[#This Row],[Order_Status]] = "Delivered","Yes","No")</f>
        <v>Yes</v>
      </c>
      <c r="K5178" t="str">
        <f>TEXT(shipments[[#This Row],[Shipdate]],"MMMM")</f>
        <v>November</v>
      </c>
      <c r="L5178">
        <f>YEAR(shipments[[#This Row],[Shipdate]])</f>
        <v>2023</v>
      </c>
    </row>
    <row r="5179" spans="1:12" x14ac:dyDescent="0.3">
      <c r="A5179" t="s">
        <v>5183</v>
      </c>
      <c r="B5179" t="s">
        <v>7956</v>
      </c>
      <c r="C5179" t="s">
        <v>7918</v>
      </c>
      <c r="D5179" t="s">
        <v>7938</v>
      </c>
      <c r="E5179" s="1">
        <v>45393</v>
      </c>
      <c r="F5179" s="6">
        <v>5492.25</v>
      </c>
      <c r="G5179">
        <v>220</v>
      </c>
      <c r="H5179" t="s">
        <v>3</v>
      </c>
      <c r="I5179">
        <f>IF(shipments[[#This Row],[Boxes]]&gt;0,shipments[[#This Row],[Amount]]/shipments[[#This Row],[Boxes]],"NA")</f>
        <v>24.964772727272727</v>
      </c>
      <c r="J5179" t="str">
        <f>IF(shipments[[#This Row],[Order_Status]] = "Delivered","Yes","No")</f>
        <v>Yes</v>
      </c>
      <c r="K5179" t="str">
        <f>TEXT(shipments[[#This Row],[Shipdate]],"MMMM")</f>
        <v>April</v>
      </c>
      <c r="L5179">
        <f>YEAR(shipments[[#This Row],[Shipdate]])</f>
        <v>2024</v>
      </c>
    </row>
    <row r="5180" spans="1:12" x14ac:dyDescent="0.3">
      <c r="A5180" t="s">
        <v>5184</v>
      </c>
      <c r="B5180" t="s">
        <v>7956</v>
      </c>
      <c r="C5180" t="s">
        <v>7918</v>
      </c>
      <c r="D5180" t="s">
        <v>7938</v>
      </c>
      <c r="E5180" s="1">
        <v>44984</v>
      </c>
      <c r="F5180" s="6">
        <v>5386.5</v>
      </c>
      <c r="G5180">
        <v>193</v>
      </c>
      <c r="H5180" t="s">
        <v>3</v>
      </c>
      <c r="I5180">
        <f>IF(shipments[[#This Row],[Boxes]]&gt;0,shipments[[#This Row],[Amount]]/shipments[[#This Row],[Boxes]],"NA")</f>
        <v>27.909326424870468</v>
      </c>
      <c r="J5180" t="str">
        <f>IF(shipments[[#This Row],[Order_Status]] = "Delivered","Yes","No")</f>
        <v>Yes</v>
      </c>
      <c r="K5180" t="str">
        <f>TEXT(shipments[[#This Row],[Shipdate]],"MMMM")</f>
        <v>February</v>
      </c>
      <c r="L5180">
        <f>YEAR(shipments[[#This Row],[Shipdate]])</f>
        <v>2023</v>
      </c>
    </row>
    <row r="5181" spans="1:12" x14ac:dyDescent="0.3">
      <c r="A5181" t="s">
        <v>5185</v>
      </c>
      <c r="B5181" t="s">
        <v>7956</v>
      </c>
      <c r="C5181" t="s">
        <v>7919</v>
      </c>
      <c r="D5181" t="s">
        <v>7937</v>
      </c>
      <c r="E5181" s="1">
        <v>45295</v>
      </c>
      <c r="F5181" s="6">
        <v>4407.75</v>
      </c>
      <c r="G5181">
        <v>210</v>
      </c>
      <c r="H5181" t="s">
        <v>3</v>
      </c>
      <c r="I5181">
        <f>IF(shipments[[#This Row],[Boxes]]&gt;0,shipments[[#This Row],[Amount]]/shipments[[#This Row],[Boxes]],"NA")</f>
        <v>20.989285714285714</v>
      </c>
      <c r="J5181" t="str">
        <f>IF(shipments[[#This Row],[Order_Status]] = "Delivered","Yes","No")</f>
        <v>Yes</v>
      </c>
      <c r="K5181" t="str">
        <f>TEXT(shipments[[#This Row],[Shipdate]],"MMMM")</f>
        <v>January</v>
      </c>
      <c r="L5181">
        <f>YEAR(shipments[[#This Row],[Shipdate]])</f>
        <v>2024</v>
      </c>
    </row>
    <row r="5182" spans="1:12" x14ac:dyDescent="0.3">
      <c r="A5182" t="s">
        <v>5186</v>
      </c>
      <c r="B5182" t="s">
        <v>7956</v>
      </c>
      <c r="C5182" t="s">
        <v>7920</v>
      </c>
      <c r="D5182" t="s">
        <v>7939</v>
      </c>
      <c r="E5182" s="1">
        <v>45070</v>
      </c>
      <c r="F5182" s="6">
        <v>1928.25</v>
      </c>
      <c r="G5182">
        <v>102</v>
      </c>
      <c r="H5182" t="s">
        <v>3</v>
      </c>
      <c r="I5182">
        <f>IF(shipments[[#This Row],[Boxes]]&gt;0,shipments[[#This Row],[Amount]]/shipments[[#This Row],[Boxes]],"NA")</f>
        <v>18.904411764705884</v>
      </c>
      <c r="J5182" t="str">
        <f>IF(shipments[[#This Row],[Order_Status]] = "Delivered","Yes","No")</f>
        <v>Yes</v>
      </c>
      <c r="K5182" t="str">
        <f>TEXT(shipments[[#This Row],[Shipdate]],"MMMM")</f>
        <v>May</v>
      </c>
      <c r="L5182">
        <f>YEAR(shipments[[#This Row],[Shipdate]])</f>
        <v>2023</v>
      </c>
    </row>
    <row r="5183" spans="1:12" x14ac:dyDescent="0.3">
      <c r="A5183" t="s">
        <v>5187</v>
      </c>
      <c r="B5183" t="s">
        <v>7956</v>
      </c>
      <c r="C5183" t="s">
        <v>7921</v>
      </c>
      <c r="D5183" t="s">
        <v>7937</v>
      </c>
      <c r="E5183" s="1">
        <v>44967</v>
      </c>
      <c r="F5183" s="6">
        <v>7607.25</v>
      </c>
      <c r="G5183">
        <v>544</v>
      </c>
      <c r="H5183" t="s">
        <v>3</v>
      </c>
      <c r="I5183">
        <f>IF(shipments[[#This Row],[Boxes]]&gt;0,shipments[[#This Row],[Amount]]/shipments[[#This Row],[Boxes]],"NA")</f>
        <v>13.983915441176471</v>
      </c>
      <c r="J5183" t="str">
        <f>IF(shipments[[#This Row],[Order_Status]] = "Delivered","Yes","No")</f>
        <v>Yes</v>
      </c>
      <c r="K5183" t="str">
        <f>TEXT(shipments[[#This Row],[Shipdate]],"MMMM")</f>
        <v>February</v>
      </c>
      <c r="L5183">
        <f>YEAR(shipments[[#This Row],[Shipdate]])</f>
        <v>2023</v>
      </c>
    </row>
    <row r="5184" spans="1:12" x14ac:dyDescent="0.3">
      <c r="A5184" t="s">
        <v>5188</v>
      </c>
      <c r="B5184" t="s">
        <v>7956</v>
      </c>
      <c r="C5184" t="s">
        <v>7921</v>
      </c>
      <c r="D5184" t="s">
        <v>7934</v>
      </c>
      <c r="E5184" s="1">
        <v>45454</v>
      </c>
      <c r="F5184" s="6">
        <v>369</v>
      </c>
      <c r="G5184">
        <v>25</v>
      </c>
      <c r="H5184" t="s">
        <v>3</v>
      </c>
      <c r="I5184">
        <f>IF(shipments[[#This Row],[Boxes]]&gt;0,shipments[[#This Row],[Amount]]/shipments[[#This Row],[Boxes]],"NA")</f>
        <v>14.76</v>
      </c>
      <c r="J5184" t="str">
        <f>IF(shipments[[#This Row],[Order_Status]] = "Delivered","Yes","No")</f>
        <v>Yes</v>
      </c>
      <c r="K5184" t="str">
        <f>TEXT(shipments[[#This Row],[Shipdate]],"MMMM")</f>
        <v>June</v>
      </c>
      <c r="L5184">
        <f>YEAR(shipments[[#This Row],[Shipdate]])</f>
        <v>2024</v>
      </c>
    </row>
    <row r="5185" spans="1:12" x14ac:dyDescent="0.3">
      <c r="A5185" t="s">
        <v>5189</v>
      </c>
      <c r="B5185" t="s">
        <v>7956</v>
      </c>
      <c r="C5185" t="s">
        <v>7921</v>
      </c>
      <c r="D5185" t="s">
        <v>7934</v>
      </c>
      <c r="E5185" s="1">
        <v>45061</v>
      </c>
      <c r="F5185" s="6">
        <v>10752.75</v>
      </c>
      <c r="G5185">
        <v>897</v>
      </c>
      <c r="H5185" t="s">
        <v>3</v>
      </c>
      <c r="I5185">
        <f>IF(shipments[[#This Row],[Boxes]]&gt;0,shipments[[#This Row],[Amount]]/shipments[[#This Row],[Boxes]],"NA")</f>
        <v>11.987458193979933</v>
      </c>
      <c r="J5185" t="str">
        <f>IF(shipments[[#This Row],[Order_Status]] = "Delivered","Yes","No")</f>
        <v>Yes</v>
      </c>
      <c r="K5185" t="str">
        <f>TEXT(shipments[[#This Row],[Shipdate]],"MMMM")</f>
        <v>May</v>
      </c>
      <c r="L5185">
        <f>YEAR(shipments[[#This Row],[Shipdate]])</f>
        <v>2023</v>
      </c>
    </row>
    <row r="5186" spans="1:12" x14ac:dyDescent="0.3">
      <c r="A5186" t="s">
        <v>5190</v>
      </c>
      <c r="B5186" t="s">
        <v>7956</v>
      </c>
      <c r="C5186" t="s">
        <v>7921</v>
      </c>
      <c r="D5186" t="s">
        <v>7934</v>
      </c>
      <c r="E5186" s="1">
        <v>45177</v>
      </c>
      <c r="F5186" s="6">
        <v>6885</v>
      </c>
      <c r="G5186">
        <v>459</v>
      </c>
      <c r="H5186" t="s">
        <v>3</v>
      </c>
      <c r="I5186">
        <f>IF(shipments[[#This Row],[Boxes]]&gt;0,shipments[[#This Row],[Amount]]/shipments[[#This Row],[Boxes]],"NA")</f>
        <v>15</v>
      </c>
      <c r="J5186" t="str">
        <f>IF(shipments[[#This Row],[Order_Status]] = "Delivered","Yes","No")</f>
        <v>Yes</v>
      </c>
      <c r="K5186" t="str">
        <f>TEXT(shipments[[#This Row],[Shipdate]],"MMMM")</f>
        <v>September</v>
      </c>
      <c r="L5186">
        <f>YEAR(shipments[[#This Row],[Shipdate]])</f>
        <v>2023</v>
      </c>
    </row>
    <row r="5187" spans="1:12" x14ac:dyDescent="0.3">
      <c r="A5187" t="s">
        <v>5191</v>
      </c>
      <c r="B5187" t="s">
        <v>7956</v>
      </c>
      <c r="C5187" t="s">
        <v>7921</v>
      </c>
      <c r="D5187" t="s">
        <v>7936</v>
      </c>
      <c r="E5187" s="1">
        <v>45282</v>
      </c>
      <c r="F5187" s="6">
        <v>7263</v>
      </c>
      <c r="G5187">
        <v>485</v>
      </c>
      <c r="H5187" t="s">
        <v>3</v>
      </c>
      <c r="I5187">
        <f>IF(shipments[[#This Row],[Boxes]]&gt;0,shipments[[#This Row],[Amount]]/shipments[[#This Row],[Boxes]],"NA")</f>
        <v>14.975257731958763</v>
      </c>
      <c r="J5187" t="str">
        <f>IF(shipments[[#This Row],[Order_Status]] = "Delivered","Yes","No")</f>
        <v>Yes</v>
      </c>
      <c r="K5187" t="str">
        <f>TEXT(shipments[[#This Row],[Shipdate]],"MMMM")</f>
        <v>December</v>
      </c>
      <c r="L5187">
        <f>YEAR(shipments[[#This Row],[Shipdate]])</f>
        <v>2023</v>
      </c>
    </row>
    <row r="5188" spans="1:12" x14ac:dyDescent="0.3">
      <c r="A5188" t="s">
        <v>5192</v>
      </c>
      <c r="B5188" t="s">
        <v>7956</v>
      </c>
      <c r="C5188" t="s">
        <v>7921</v>
      </c>
      <c r="D5188" t="s">
        <v>7939</v>
      </c>
      <c r="E5188" s="1">
        <v>45292</v>
      </c>
      <c r="F5188" s="6">
        <v>2101.5</v>
      </c>
      <c r="G5188">
        <v>162</v>
      </c>
      <c r="H5188" t="s">
        <v>3</v>
      </c>
      <c r="I5188">
        <f>IF(shipments[[#This Row],[Boxes]]&gt;0,shipments[[#This Row],[Amount]]/shipments[[#This Row],[Boxes]],"NA")</f>
        <v>12.972222222222221</v>
      </c>
      <c r="J5188" t="str">
        <f>IF(shipments[[#This Row],[Order_Status]] = "Delivered","Yes","No")</f>
        <v>Yes</v>
      </c>
      <c r="K5188" t="str">
        <f>TEXT(shipments[[#This Row],[Shipdate]],"MMMM")</f>
        <v>January</v>
      </c>
      <c r="L5188">
        <f>YEAR(shipments[[#This Row],[Shipdate]])</f>
        <v>2024</v>
      </c>
    </row>
    <row r="5189" spans="1:12" x14ac:dyDescent="0.3">
      <c r="A5189" s="21" t="s">
        <v>5193</v>
      </c>
      <c r="B5189" s="21" t="s">
        <v>7956</v>
      </c>
      <c r="C5189" s="21" t="s">
        <v>7923</v>
      </c>
      <c r="D5189" s="21" t="s">
        <v>7938</v>
      </c>
      <c r="E5189" s="22">
        <v>45562</v>
      </c>
      <c r="F5189" s="23">
        <v>8491.5</v>
      </c>
      <c r="G5189" s="21">
        <v>531</v>
      </c>
      <c r="H5189" s="21" t="s">
        <v>16</v>
      </c>
      <c r="I5189" s="21">
        <f>IF(shipments[[#This Row],[Boxes]]&gt;0,shipments[[#This Row],[Amount]]/shipments[[#This Row],[Boxes]],"NA")</f>
        <v>15.991525423728813</v>
      </c>
      <c r="J5189" s="21" t="str">
        <f>IF(shipments[[#This Row],[Order_Status]] = "Delivered","Yes","No")</f>
        <v>No</v>
      </c>
      <c r="K5189" s="21" t="str">
        <f>TEXT(shipments[[#This Row],[Shipdate]],"MMMM")</f>
        <v>September</v>
      </c>
      <c r="L5189" s="21">
        <f>YEAR(shipments[[#This Row],[Shipdate]])</f>
        <v>2024</v>
      </c>
    </row>
    <row r="5190" spans="1:12" x14ac:dyDescent="0.3">
      <c r="A5190" t="s">
        <v>5194</v>
      </c>
      <c r="B5190" t="s">
        <v>7956</v>
      </c>
      <c r="C5190" t="s">
        <v>7923</v>
      </c>
      <c r="D5190" t="s">
        <v>7939</v>
      </c>
      <c r="E5190" s="1">
        <v>45271</v>
      </c>
      <c r="F5190" s="6">
        <v>3298.5</v>
      </c>
      <c r="G5190">
        <v>195</v>
      </c>
      <c r="H5190" t="s">
        <v>3</v>
      </c>
      <c r="I5190">
        <f>IF(shipments[[#This Row],[Boxes]]&gt;0,shipments[[#This Row],[Amount]]/shipments[[#This Row],[Boxes]],"NA")</f>
        <v>16.915384615384614</v>
      </c>
      <c r="J5190" t="str">
        <f>IF(shipments[[#This Row],[Order_Status]] = "Delivered","Yes","No")</f>
        <v>Yes</v>
      </c>
      <c r="K5190" t="str">
        <f>TEXT(shipments[[#This Row],[Shipdate]],"MMMM")</f>
        <v>December</v>
      </c>
      <c r="L5190">
        <f>YEAR(shipments[[#This Row],[Shipdate]])</f>
        <v>2023</v>
      </c>
    </row>
    <row r="5191" spans="1:12" x14ac:dyDescent="0.3">
      <c r="A5191" t="s">
        <v>5195</v>
      </c>
      <c r="B5191" t="s">
        <v>7956</v>
      </c>
      <c r="C5191" t="s">
        <v>7923</v>
      </c>
      <c r="D5191" t="s">
        <v>7934</v>
      </c>
      <c r="E5191" s="1">
        <v>45295</v>
      </c>
      <c r="F5191" s="6">
        <v>8410.5</v>
      </c>
      <c r="G5191">
        <v>561</v>
      </c>
      <c r="H5191" t="s">
        <v>3</v>
      </c>
      <c r="I5191">
        <f>IF(shipments[[#This Row],[Boxes]]&gt;0,shipments[[#This Row],[Amount]]/shipments[[#This Row],[Boxes]],"NA")</f>
        <v>14.991978609625669</v>
      </c>
      <c r="J5191" t="str">
        <f>IF(shipments[[#This Row],[Order_Status]] = "Delivered","Yes","No")</f>
        <v>Yes</v>
      </c>
      <c r="K5191" t="str">
        <f>TEXT(shipments[[#This Row],[Shipdate]],"MMMM")</f>
        <v>January</v>
      </c>
      <c r="L5191">
        <f>YEAR(shipments[[#This Row],[Shipdate]])</f>
        <v>2024</v>
      </c>
    </row>
    <row r="5192" spans="1:12" x14ac:dyDescent="0.3">
      <c r="A5192" t="s">
        <v>5196</v>
      </c>
      <c r="B5192" t="s">
        <v>7956</v>
      </c>
      <c r="C5192" t="s">
        <v>7923</v>
      </c>
      <c r="D5192" t="s">
        <v>7934</v>
      </c>
      <c r="E5192" s="1">
        <v>45237</v>
      </c>
      <c r="F5192" s="6">
        <v>2646</v>
      </c>
      <c r="G5192">
        <v>166</v>
      </c>
      <c r="H5192" t="s">
        <v>3</v>
      </c>
      <c r="I5192">
        <f>IF(shipments[[#This Row],[Boxes]]&gt;0,shipments[[#This Row],[Amount]]/shipments[[#This Row],[Boxes]],"NA")</f>
        <v>15.939759036144578</v>
      </c>
      <c r="J5192" t="str">
        <f>IF(shipments[[#This Row],[Order_Status]] = "Delivered","Yes","No")</f>
        <v>Yes</v>
      </c>
      <c r="K5192" t="str">
        <f>TEXT(shipments[[#This Row],[Shipdate]],"MMMM")</f>
        <v>November</v>
      </c>
      <c r="L5192">
        <f>YEAR(shipments[[#This Row],[Shipdate]])</f>
        <v>2023</v>
      </c>
    </row>
    <row r="5193" spans="1:12" x14ac:dyDescent="0.3">
      <c r="A5193" t="s">
        <v>5197</v>
      </c>
      <c r="B5193" t="s">
        <v>7956</v>
      </c>
      <c r="C5193" t="s">
        <v>7923</v>
      </c>
      <c r="D5193" t="s">
        <v>7937</v>
      </c>
      <c r="E5193" s="1">
        <v>45461</v>
      </c>
      <c r="F5193" s="6">
        <v>5121</v>
      </c>
      <c r="G5193">
        <v>321</v>
      </c>
      <c r="H5193" t="s">
        <v>3</v>
      </c>
      <c r="I5193">
        <f>IF(shipments[[#This Row],[Boxes]]&gt;0,shipments[[#This Row],[Amount]]/shipments[[#This Row],[Boxes]],"NA")</f>
        <v>15.953271028037383</v>
      </c>
      <c r="J5193" t="str">
        <f>IF(shipments[[#This Row],[Order_Status]] = "Delivered","Yes","No")</f>
        <v>Yes</v>
      </c>
      <c r="K5193" t="str">
        <f>TEXT(shipments[[#This Row],[Shipdate]],"MMMM")</f>
        <v>June</v>
      </c>
      <c r="L5193">
        <f>YEAR(shipments[[#This Row],[Shipdate]])</f>
        <v>2024</v>
      </c>
    </row>
    <row r="5194" spans="1:12" x14ac:dyDescent="0.3">
      <c r="A5194" t="s">
        <v>5198</v>
      </c>
      <c r="B5194" t="s">
        <v>7956</v>
      </c>
      <c r="C5194" t="s">
        <v>7924</v>
      </c>
      <c r="D5194" t="s">
        <v>7939</v>
      </c>
      <c r="E5194" s="1">
        <v>45436</v>
      </c>
      <c r="F5194" s="6">
        <v>2756.25</v>
      </c>
      <c r="G5194">
        <v>307</v>
      </c>
      <c r="H5194" t="s">
        <v>3</v>
      </c>
      <c r="I5194">
        <f>IF(shipments[[#This Row],[Boxes]]&gt;0,shipments[[#This Row],[Amount]]/shipments[[#This Row],[Boxes]],"NA")</f>
        <v>8.9780130293159601</v>
      </c>
      <c r="J5194" t="str">
        <f>IF(shipments[[#This Row],[Order_Status]] = "Delivered","Yes","No")</f>
        <v>Yes</v>
      </c>
      <c r="K5194" t="str">
        <f>TEXT(shipments[[#This Row],[Shipdate]],"MMMM")</f>
        <v>May</v>
      </c>
      <c r="L5194">
        <f>YEAR(shipments[[#This Row],[Shipdate]])</f>
        <v>2024</v>
      </c>
    </row>
    <row r="5195" spans="1:12" x14ac:dyDescent="0.3">
      <c r="A5195" t="s">
        <v>5199</v>
      </c>
      <c r="B5195" t="s">
        <v>7956</v>
      </c>
      <c r="C5195" t="s">
        <v>7924</v>
      </c>
      <c r="D5195" t="s">
        <v>7938</v>
      </c>
      <c r="E5195" s="1">
        <v>45462</v>
      </c>
      <c r="F5195" s="6">
        <v>3174.75</v>
      </c>
      <c r="G5195">
        <v>353</v>
      </c>
      <c r="H5195" t="s">
        <v>3</v>
      </c>
      <c r="I5195">
        <f>IF(shipments[[#This Row],[Boxes]]&gt;0,shipments[[#This Row],[Amount]]/shipments[[#This Row],[Boxes]],"NA")</f>
        <v>8.9936260623229458</v>
      </c>
      <c r="J5195" t="str">
        <f>IF(shipments[[#This Row],[Order_Status]] = "Delivered","Yes","No")</f>
        <v>Yes</v>
      </c>
      <c r="K5195" t="str">
        <f>TEXT(shipments[[#This Row],[Shipdate]],"MMMM")</f>
        <v>June</v>
      </c>
      <c r="L5195">
        <f>YEAR(shipments[[#This Row],[Shipdate]])</f>
        <v>2024</v>
      </c>
    </row>
    <row r="5196" spans="1:12" x14ac:dyDescent="0.3">
      <c r="A5196" t="s">
        <v>5200</v>
      </c>
      <c r="B5196" t="s">
        <v>7956</v>
      </c>
      <c r="C5196" t="s">
        <v>7924</v>
      </c>
      <c r="D5196" t="s">
        <v>7935</v>
      </c>
      <c r="E5196" s="1">
        <v>45336</v>
      </c>
      <c r="F5196" s="6">
        <v>2967.75</v>
      </c>
      <c r="G5196">
        <v>371</v>
      </c>
      <c r="H5196" t="s">
        <v>3</v>
      </c>
      <c r="I5196">
        <f>IF(shipments[[#This Row],[Boxes]]&gt;0,shipments[[#This Row],[Amount]]/shipments[[#This Row],[Boxes]],"NA")</f>
        <v>7.9993261455525611</v>
      </c>
      <c r="J5196" t="str">
        <f>IF(shipments[[#This Row],[Order_Status]] = "Delivered","Yes","No")</f>
        <v>Yes</v>
      </c>
      <c r="K5196" t="str">
        <f>TEXT(shipments[[#This Row],[Shipdate]],"MMMM")</f>
        <v>February</v>
      </c>
      <c r="L5196">
        <f>YEAR(shipments[[#This Row],[Shipdate]])</f>
        <v>2024</v>
      </c>
    </row>
    <row r="5197" spans="1:12" x14ac:dyDescent="0.3">
      <c r="A5197" t="s">
        <v>5201</v>
      </c>
      <c r="B5197" t="s">
        <v>7956</v>
      </c>
      <c r="C5197" t="s">
        <v>7924</v>
      </c>
      <c r="D5197" t="s">
        <v>7935</v>
      </c>
      <c r="E5197" s="1">
        <v>45195</v>
      </c>
      <c r="F5197" s="6">
        <v>8635.5</v>
      </c>
      <c r="G5197">
        <v>960</v>
      </c>
      <c r="H5197" t="s">
        <v>3</v>
      </c>
      <c r="I5197">
        <f>IF(shipments[[#This Row],[Boxes]]&gt;0,shipments[[#This Row],[Amount]]/shipments[[#This Row],[Boxes]],"NA")</f>
        <v>8.9953125000000007</v>
      </c>
      <c r="J5197" t="str">
        <f>IF(shipments[[#This Row],[Order_Status]] = "Delivered","Yes","No")</f>
        <v>Yes</v>
      </c>
      <c r="K5197" t="str">
        <f>TEXT(shipments[[#This Row],[Shipdate]],"MMMM")</f>
        <v>September</v>
      </c>
      <c r="L5197">
        <f>YEAR(shipments[[#This Row],[Shipdate]])</f>
        <v>2023</v>
      </c>
    </row>
    <row r="5198" spans="1:12" x14ac:dyDescent="0.3">
      <c r="A5198" s="21" t="s">
        <v>5202</v>
      </c>
      <c r="B5198" s="21" t="s">
        <v>7956</v>
      </c>
      <c r="C5198" s="21" t="s">
        <v>7924</v>
      </c>
      <c r="D5198" s="21" t="s">
        <v>7934</v>
      </c>
      <c r="E5198" s="22">
        <v>45499</v>
      </c>
      <c r="F5198" s="23">
        <v>7224.75</v>
      </c>
      <c r="G5198" s="21">
        <v>723</v>
      </c>
      <c r="H5198" s="21" t="s">
        <v>9</v>
      </c>
      <c r="I5198" s="21">
        <f>IF(shipments[[#This Row],[Boxes]]&gt;0,shipments[[#This Row],[Amount]]/shipments[[#This Row],[Boxes]],"NA")</f>
        <v>9.9927385892116174</v>
      </c>
      <c r="J5198" s="21" t="str">
        <f>IF(shipments[[#This Row],[Order_Status]] = "Delivered","Yes","No")</f>
        <v>No</v>
      </c>
      <c r="K5198" s="21" t="str">
        <f>TEXT(shipments[[#This Row],[Shipdate]],"MMMM")</f>
        <v>July</v>
      </c>
      <c r="L5198" s="21">
        <f>YEAR(shipments[[#This Row],[Shipdate]])</f>
        <v>2024</v>
      </c>
    </row>
    <row r="5199" spans="1:12" x14ac:dyDescent="0.3">
      <c r="A5199" s="21" t="s">
        <v>5203</v>
      </c>
      <c r="B5199" s="21" t="s">
        <v>7956</v>
      </c>
      <c r="C5199" s="21" t="s">
        <v>7924</v>
      </c>
      <c r="D5199" s="21" t="s">
        <v>7935</v>
      </c>
      <c r="E5199" s="22">
        <v>45527</v>
      </c>
      <c r="F5199" s="23">
        <v>1959.75</v>
      </c>
      <c r="G5199" s="21">
        <v>280</v>
      </c>
      <c r="H5199" s="21" t="s">
        <v>9</v>
      </c>
      <c r="I5199" s="21">
        <f>IF(shipments[[#This Row],[Boxes]]&gt;0,shipments[[#This Row],[Amount]]/shipments[[#This Row],[Boxes]],"NA")</f>
        <v>6.9991071428571425</v>
      </c>
      <c r="J5199" s="21" t="str">
        <f>IF(shipments[[#This Row],[Order_Status]] = "Delivered","Yes","No")</f>
        <v>No</v>
      </c>
      <c r="K5199" s="21" t="str">
        <f>TEXT(shipments[[#This Row],[Shipdate]],"MMMM")</f>
        <v>August</v>
      </c>
      <c r="L5199" s="21">
        <f>YEAR(shipments[[#This Row],[Shipdate]])</f>
        <v>2024</v>
      </c>
    </row>
    <row r="5200" spans="1:12" x14ac:dyDescent="0.3">
      <c r="A5200" t="s">
        <v>5204</v>
      </c>
      <c r="B5200" t="s">
        <v>7956</v>
      </c>
      <c r="C5200" t="s">
        <v>7925</v>
      </c>
      <c r="D5200" t="s">
        <v>7939</v>
      </c>
      <c r="E5200" s="1">
        <v>45118</v>
      </c>
      <c r="F5200" s="6">
        <v>5247</v>
      </c>
      <c r="G5200">
        <v>350</v>
      </c>
      <c r="H5200" t="s">
        <v>3</v>
      </c>
      <c r="I5200">
        <f>IF(shipments[[#This Row],[Boxes]]&gt;0,shipments[[#This Row],[Amount]]/shipments[[#This Row],[Boxes]],"NA")</f>
        <v>14.991428571428571</v>
      </c>
      <c r="J5200" t="str">
        <f>IF(shipments[[#This Row],[Order_Status]] = "Delivered","Yes","No")</f>
        <v>Yes</v>
      </c>
      <c r="K5200" t="str">
        <f>TEXT(shipments[[#This Row],[Shipdate]],"MMMM")</f>
        <v>July</v>
      </c>
      <c r="L5200">
        <f>YEAR(shipments[[#This Row],[Shipdate]])</f>
        <v>2023</v>
      </c>
    </row>
    <row r="5201" spans="1:12" x14ac:dyDescent="0.3">
      <c r="A5201" t="s">
        <v>5205</v>
      </c>
      <c r="B5201" t="s">
        <v>7956</v>
      </c>
      <c r="C5201" t="s">
        <v>7925</v>
      </c>
      <c r="D5201" t="s">
        <v>7934</v>
      </c>
      <c r="E5201" s="1">
        <v>44938</v>
      </c>
      <c r="F5201" s="6">
        <v>7535.25</v>
      </c>
      <c r="G5201">
        <v>444</v>
      </c>
      <c r="H5201" t="s">
        <v>3</v>
      </c>
      <c r="I5201">
        <f>IF(shipments[[#This Row],[Boxes]]&gt;0,shipments[[#This Row],[Amount]]/shipments[[#This Row],[Boxes]],"NA")</f>
        <v>16.971283783783782</v>
      </c>
      <c r="J5201" t="str">
        <f>IF(shipments[[#This Row],[Order_Status]] = "Delivered","Yes","No")</f>
        <v>Yes</v>
      </c>
      <c r="K5201" t="str">
        <f>TEXT(shipments[[#This Row],[Shipdate]],"MMMM")</f>
        <v>January</v>
      </c>
      <c r="L5201">
        <f>YEAR(shipments[[#This Row],[Shipdate]])</f>
        <v>2023</v>
      </c>
    </row>
    <row r="5202" spans="1:12" x14ac:dyDescent="0.3">
      <c r="A5202" t="s">
        <v>5206</v>
      </c>
      <c r="B5202" t="s">
        <v>7956</v>
      </c>
      <c r="C5202" t="s">
        <v>7926</v>
      </c>
      <c r="D5202" t="s">
        <v>7937</v>
      </c>
      <c r="E5202" s="1">
        <v>45120</v>
      </c>
      <c r="F5202" s="6">
        <v>1887.75</v>
      </c>
      <c r="G5202">
        <v>95</v>
      </c>
      <c r="H5202" t="s">
        <v>3</v>
      </c>
      <c r="I5202">
        <f>IF(shipments[[#This Row],[Boxes]]&gt;0,shipments[[#This Row],[Amount]]/shipments[[#This Row],[Boxes]],"NA")</f>
        <v>19.871052631578948</v>
      </c>
      <c r="J5202" t="str">
        <f>IF(shipments[[#This Row],[Order_Status]] = "Delivered","Yes","No")</f>
        <v>Yes</v>
      </c>
      <c r="K5202" t="str">
        <f>TEXT(shipments[[#This Row],[Shipdate]],"MMMM")</f>
        <v>July</v>
      </c>
      <c r="L5202">
        <f>YEAR(shipments[[#This Row],[Shipdate]])</f>
        <v>2023</v>
      </c>
    </row>
    <row r="5203" spans="1:12" x14ac:dyDescent="0.3">
      <c r="A5203" t="s">
        <v>5207</v>
      </c>
      <c r="B5203" t="s">
        <v>7956</v>
      </c>
      <c r="C5203" t="s">
        <v>7926</v>
      </c>
      <c r="D5203" t="s">
        <v>7937</v>
      </c>
      <c r="E5203" s="1">
        <v>45226</v>
      </c>
      <c r="F5203" s="6">
        <v>2054.25</v>
      </c>
      <c r="G5203">
        <v>115</v>
      </c>
      <c r="H5203" t="s">
        <v>3</v>
      </c>
      <c r="I5203">
        <f>IF(shipments[[#This Row],[Boxes]]&gt;0,shipments[[#This Row],[Amount]]/shipments[[#This Row],[Boxes]],"NA")</f>
        <v>17.86304347826087</v>
      </c>
      <c r="J5203" t="str">
        <f>IF(shipments[[#This Row],[Order_Status]] = "Delivered","Yes","No")</f>
        <v>Yes</v>
      </c>
      <c r="K5203" t="str">
        <f>TEXT(shipments[[#This Row],[Shipdate]],"MMMM")</f>
        <v>October</v>
      </c>
      <c r="L5203">
        <f>YEAR(shipments[[#This Row],[Shipdate]])</f>
        <v>2023</v>
      </c>
    </row>
    <row r="5204" spans="1:12" x14ac:dyDescent="0.3">
      <c r="A5204" t="s">
        <v>5208</v>
      </c>
      <c r="B5204" t="s">
        <v>7956</v>
      </c>
      <c r="C5204" t="s">
        <v>7926</v>
      </c>
      <c r="D5204" t="s">
        <v>7939</v>
      </c>
      <c r="E5204" s="1">
        <v>45257</v>
      </c>
      <c r="F5204" s="6">
        <v>1534.5</v>
      </c>
      <c r="G5204">
        <v>74</v>
      </c>
      <c r="H5204" t="s">
        <v>3</v>
      </c>
      <c r="I5204">
        <f>IF(shipments[[#This Row],[Boxes]]&gt;0,shipments[[#This Row],[Amount]]/shipments[[#This Row],[Boxes]],"NA")</f>
        <v>20.736486486486488</v>
      </c>
      <c r="J5204" t="str">
        <f>IF(shipments[[#This Row],[Order_Status]] = "Delivered","Yes","No")</f>
        <v>Yes</v>
      </c>
      <c r="K5204" t="str">
        <f>TEXT(shipments[[#This Row],[Shipdate]],"MMMM")</f>
        <v>November</v>
      </c>
      <c r="L5204">
        <f>YEAR(shipments[[#This Row],[Shipdate]])</f>
        <v>2023</v>
      </c>
    </row>
    <row r="5205" spans="1:12" x14ac:dyDescent="0.3">
      <c r="A5205" t="s">
        <v>5209</v>
      </c>
      <c r="B5205" t="s">
        <v>7956</v>
      </c>
      <c r="C5205" t="s">
        <v>7927</v>
      </c>
      <c r="D5205" t="s">
        <v>7939</v>
      </c>
      <c r="E5205" s="1">
        <v>44987</v>
      </c>
      <c r="F5205" s="6">
        <v>6563.25</v>
      </c>
      <c r="G5205">
        <v>438</v>
      </c>
      <c r="H5205" t="s">
        <v>3</v>
      </c>
      <c r="I5205">
        <f>IF(shipments[[#This Row],[Boxes]]&gt;0,shipments[[#This Row],[Amount]]/shipments[[#This Row],[Boxes]],"NA")</f>
        <v>14.984589041095891</v>
      </c>
      <c r="J5205" t="str">
        <f>IF(shipments[[#This Row],[Order_Status]] = "Delivered","Yes","No")</f>
        <v>Yes</v>
      </c>
      <c r="K5205" t="str">
        <f>TEXT(shipments[[#This Row],[Shipdate]],"MMMM")</f>
        <v>March</v>
      </c>
      <c r="L5205">
        <f>YEAR(shipments[[#This Row],[Shipdate]])</f>
        <v>2023</v>
      </c>
    </row>
    <row r="5206" spans="1:12" x14ac:dyDescent="0.3">
      <c r="A5206" t="s">
        <v>5210</v>
      </c>
      <c r="B5206" t="s">
        <v>7956</v>
      </c>
      <c r="C5206" t="s">
        <v>7927</v>
      </c>
      <c r="D5206" t="s">
        <v>7938</v>
      </c>
      <c r="E5206" s="1">
        <v>45306</v>
      </c>
      <c r="F5206" s="6">
        <v>6408</v>
      </c>
      <c r="G5206">
        <v>377</v>
      </c>
      <c r="H5206" t="s">
        <v>3</v>
      </c>
      <c r="I5206">
        <f>IF(shipments[[#This Row],[Boxes]]&gt;0,shipments[[#This Row],[Amount]]/shipments[[#This Row],[Boxes]],"NA")</f>
        <v>16.9973474801061</v>
      </c>
      <c r="J5206" t="str">
        <f>IF(shipments[[#This Row],[Order_Status]] = "Delivered","Yes","No")</f>
        <v>Yes</v>
      </c>
      <c r="K5206" t="str">
        <f>TEXT(shipments[[#This Row],[Shipdate]],"MMMM")</f>
        <v>January</v>
      </c>
      <c r="L5206">
        <f>YEAR(shipments[[#This Row],[Shipdate]])</f>
        <v>2024</v>
      </c>
    </row>
    <row r="5207" spans="1:12" x14ac:dyDescent="0.3">
      <c r="A5207" s="21" t="s">
        <v>5211</v>
      </c>
      <c r="B5207" s="21" t="s">
        <v>7956</v>
      </c>
      <c r="C5207" s="21" t="s">
        <v>7927</v>
      </c>
      <c r="D5207" s="21" t="s">
        <v>7936</v>
      </c>
      <c r="E5207" s="22">
        <v>45517</v>
      </c>
      <c r="F5207" s="23">
        <v>6799.5</v>
      </c>
      <c r="G5207" s="21">
        <v>378</v>
      </c>
      <c r="H5207" s="21" t="s">
        <v>9</v>
      </c>
      <c r="I5207" s="21">
        <f>IF(shipments[[#This Row],[Boxes]]&gt;0,shipments[[#This Row],[Amount]]/shipments[[#This Row],[Boxes]],"NA")</f>
        <v>17.988095238095237</v>
      </c>
      <c r="J5207" s="21" t="str">
        <f>IF(shipments[[#This Row],[Order_Status]] = "Delivered","Yes","No")</f>
        <v>No</v>
      </c>
      <c r="K5207" s="21" t="str">
        <f>TEXT(shipments[[#This Row],[Shipdate]],"MMMM")</f>
        <v>August</v>
      </c>
      <c r="L5207" s="21">
        <f>YEAR(shipments[[#This Row],[Shipdate]])</f>
        <v>2024</v>
      </c>
    </row>
    <row r="5208" spans="1:12" x14ac:dyDescent="0.3">
      <c r="A5208" t="s">
        <v>5212</v>
      </c>
      <c r="B5208" t="s">
        <v>7956</v>
      </c>
      <c r="C5208" t="s">
        <v>7928</v>
      </c>
      <c r="D5208" t="s">
        <v>7939</v>
      </c>
      <c r="E5208" s="1">
        <v>45258</v>
      </c>
      <c r="F5208" s="6">
        <v>5136.75</v>
      </c>
      <c r="G5208">
        <v>467</v>
      </c>
      <c r="H5208" t="s">
        <v>3</v>
      </c>
      <c r="I5208">
        <f>IF(shipments[[#This Row],[Boxes]]&gt;0,shipments[[#This Row],[Amount]]/shipments[[#This Row],[Boxes]],"NA")</f>
        <v>10.999464668094218</v>
      </c>
      <c r="J5208" t="str">
        <f>IF(shipments[[#This Row],[Order_Status]] = "Delivered","Yes","No")</f>
        <v>Yes</v>
      </c>
      <c r="K5208" t="str">
        <f>TEXT(shipments[[#This Row],[Shipdate]],"MMMM")</f>
        <v>November</v>
      </c>
      <c r="L5208">
        <f>YEAR(shipments[[#This Row],[Shipdate]])</f>
        <v>2023</v>
      </c>
    </row>
    <row r="5209" spans="1:12" x14ac:dyDescent="0.3">
      <c r="A5209" t="s">
        <v>5213</v>
      </c>
      <c r="B5209" t="s">
        <v>7956</v>
      </c>
      <c r="C5209" t="s">
        <v>7928</v>
      </c>
      <c r="D5209" t="s">
        <v>7934</v>
      </c>
      <c r="E5209" s="1">
        <v>45469</v>
      </c>
      <c r="F5209" s="6">
        <v>11745</v>
      </c>
      <c r="G5209">
        <v>1469</v>
      </c>
      <c r="H5209" t="s">
        <v>3</v>
      </c>
      <c r="I5209">
        <f>IF(shipments[[#This Row],[Boxes]]&gt;0,shipments[[#This Row],[Amount]]/shipments[[#This Row],[Boxes]],"NA")</f>
        <v>7.9952348536419331</v>
      </c>
      <c r="J5209" t="str">
        <f>IF(shipments[[#This Row],[Order_Status]] = "Delivered","Yes","No")</f>
        <v>Yes</v>
      </c>
      <c r="K5209" t="str">
        <f>TEXT(shipments[[#This Row],[Shipdate]],"MMMM")</f>
        <v>June</v>
      </c>
      <c r="L5209">
        <f>YEAR(shipments[[#This Row],[Shipdate]])</f>
        <v>2024</v>
      </c>
    </row>
    <row r="5210" spans="1:12" x14ac:dyDescent="0.3">
      <c r="A5210" t="s">
        <v>5214</v>
      </c>
      <c r="B5210" t="s">
        <v>7956</v>
      </c>
      <c r="C5210" t="s">
        <v>7929</v>
      </c>
      <c r="D5210" t="s">
        <v>7934</v>
      </c>
      <c r="E5210" s="1">
        <v>45331</v>
      </c>
      <c r="F5210" s="6">
        <v>7652.25</v>
      </c>
      <c r="G5210">
        <v>1094</v>
      </c>
      <c r="H5210" t="s">
        <v>3</v>
      </c>
      <c r="I5210">
        <f>IF(shipments[[#This Row],[Boxes]]&gt;0,shipments[[#This Row],[Amount]]/shipments[[#This Row],[Boxes]],"NA")</f>
        <v>6.9947440585009142</v>
      </c>
      <c r="J5210" t="str">
        <f>IF(shipments[[#This Row],[Order_Status]] = "Delivered","Yes","No")</f>
        <v>Yes</v>
      </c>
      <c r="K5210" t="str">
        <f>TEXT(shipments[[#This Row],[Shipdate]],"MMMM")</f>
        <v>February</v>
      </c>
      <c r="L5210">
        <f>YEAR(shipments[[#This Row],[Shipdate]])</f>
        <v>2024</v>
      </c>
    </row>
    <row r="5211" spans="1:12" x14ac:dyDescent="0.3">
      <c r="A5211" t="s">
        <v>5215</v>
      </c>
      <c r="B5211" t="s">
        <v>7956</v>
      </c>
      <c r="C5211" t="s">
        <v>7929</v>
      </c>
      <c r="D5211" t="s">
        <v>7934</v>
      </c>
      <c r="E5211" s="1">
        <v>45317</v>
      </c>
      <c r="F5211" s="6">
        <v>6648.75</v>
      </c>
      <c r="G5211">
        <v>950</v>
      </c>
      <c r="H5211" t="s">
        <v>3</v>
      </c>
      <c r="I5211">
        <f>IF(shipments[[#This Row],[Boxes]]&gt;0,shipments[[#This Row],[Amount]]/shipments[[#This Row],[Boxes]],"NA")</f>
        <v>6.9986842105263154</v>
      </c>
      <c r="J5211" t="str">
        <f>IF(shipments[[#This Row],[Order_Status]] = "Delivered","Yes","No")</f>
        <v>Yes</v>
      </c>
      <c r="K5211" t="str">
        <f>TEXT(shipments[[#This Row],[Shipdate]],"MMMM")</f>
        <v>January</v>
      </c>
      <c r="L5211">
        <f>YEAR(shipments[[#This Row],[Shipdate]])</f>
        <v>2024</v>
      </c>
    </row>
    <row r="5212" spans="1:12" x14ac:dyDescent="0.3">
      <c r="A5212" s="21" t="s">
        <v>5216</v>
      </c>
      <c r="B5212" s="21" t="s">
        <v>7956</v>
      </c>
      <c r="C5212" s="21" t="s">
        <v>7929</v>
      </c>
      <c r="D5212" s="21" t="s">
        <v>7937</v>
      </c>
      <c r="E5212" s="22">
        <v>45495</v>
      </c>
      <c r="F5212" s="23">
        <v>4745.25</v>
      </c>
      <c r="G5212" s="21">
        <v>594</v>
      </c>
      <c r="H5212" s="21" t="s">
        <v>9</v>
      </c>
      <c r="I5212" s="21">
        <f>IF(shipments[[#This Row],[Boxes]]&gt;0,shipments[[#This Row],[Amount]]/shipments[[#This Row],[Boxes]],"NA")</f>
        <v>7.9886363636363633</v>
      </c>
      <c r="J5212" s="21" t="str">
        <f>IF(shipments[[#This Row],[Order_Status]] = "Delivered","Yes","No")</f>
        <v>No</v>
      </c>
      <c r="K5212" s="21" t="str">
        <f>TEXT(shipments[[#This Row],[Shipdate]],"MMMM")</f>
        <v>July</v>
      </c>
      <c r="L5212" s="21">
        <f>YEAR(shipments[[#This Row],[Shipdate]])</f>
        <v>2024</v>
      </c>
    </row>
    <row r="5213" spans="1:12" x14ac:dyDescent="0.3">
      <c r="A5213" t="s">
        <v>5217</v>
      </c>
      <c r="B5213" t="s">
        <v>7956</v>
      </c>
      <c r="C5213" t="s">
        <v>7929</v>
      </c>
      <c r="D5213" t="s">
        <v>7939</v>
      </c>
      <c r="E5213" s="1">
        <v>45097</v>
      </c>
      <c r="F5213" s="6">
        <v>6968.25</v>
      </c>
      <c r="G5213">
        <v>697</v>
      </c>
      <c r="H5213" t="s">
        <v>3</v>
      </c>
      <c r="I5213">
        <f>IF(shipments[[#This Row],[Boxes]]&gt;0,shipments[[#This Row],[Amount]]/shipments[[#This Row],[Boxes]],"NA")</f>
        <v>9.9974892395982788</v>
      </c>
      <c r="J5213" t="str">
        <f>IF(shipments[[#This Row],[Order_Status]] = "Delivered","Yes","No")</f>
        <v>Yes</v>
      </c>
      <c r="K5213" t="str">
        <f>TEXT(shipments[[#This Row],[Shipdate]],"MMMM")</f>
        <v>June</v>
      </c>
      <c r="L5213">
        <f>YEAR(shipments[[#This Row],[Shipdate]])</f>
        <v>2023</v>
      </c>
    </row>
    <row r="5214" spans="1:12" x14ac:dyDescent="0.3">
      <c r="A5214" s="21" t="s">
        <v>5218</v>
      </c>
      <c r="B5214" s="21" t="s">
        <v>7956</v>
      </c>
      <c r="C5214" s="21" t="s">
        <v>7930</v>
      </c>
      <c r="D5214" s="21" t="s">
        <v>7938</v>
      </c>
      <c r="E5214" s="22">
        <v>45121</v>
      </c>
      <c r="F5214" s="23">
        <v>6729.75</v>
      </c>
      <c r="G5214" s="21">
        <v>250</v>
      </c>
      <c r="H5214" s="21" t="s">
        <v>25</v>
      </c>
      <c r="I5214" s="21">
        <f>IF(shipments[[#This Row],[Boxes]]&gt;0,shipments[[#This Row],[Amount]]/shipments[[#This Row],[Boxes]],"NA")</f>
        <v>26.919</v>
      </c>
      <c r="J5214" s="21" t="str">
        <f>IF(shipments[[#This Row],[Order_Status]] = "Delivered","Yes","No")</f>
        <v>No</v>
      </c>
      <c r="K5214" s="21" t="str">
        <f>TEXT(shipments[[#This Row],[Shipdate]],"MMMM")</f>
        <v>July</v>
      </c>
      <c r="L5214" s="21">
        <f>YEAR(shipments[[#This Row],[Shipdate]])</f>
        <v>2023</v>
      </c>
    </row>
    <row r="5215" spans="1:12" x14ac:dyDescent="0.3">
      <c r="A5215" t="s">
        <v>5219</v>
      </c>
      <c r="B5215" t="s">
        <v>7956</v>
      </c>
      <c r="C5215" t="s">
        <v>7930</v>
      </c>
      <c r="D5215" t="s">
        <v>7935</v>
      </c>
      <c r="E5215" s="1">
        <v>45363</v>
      </c>
      <c r="F5215" s="6">
        <v>7769.25</v>
      </c>
      <c r="G5215">
        <v>311</v>
      </c>
      <c r="H5215" t="s">
        <v>3</v>
      </c>
      <c r="I5215">
        <f>IF(shipments[[#This Row],[Boxes]]&gt;0,shipments[[#This Row],[Amount]]/shipments[[#This Row],[Boxes]],"NA")</f>
        <v>24.981511254019292</v>
      </c>
      <c r="J5215" t="str">
        <f>IF(shipments[[#This Row],[Order_Status]] = "Delivered","Yes","No")</f>
        <v>Yes</v>
      </c>
      <c r="K5215" t="str">
        <f>TEXT(shipments[[#This Row],[Shipdate]],"MMMM")</f>
        <v>March</v>
      </c>
      <c r="L5215">
        <f>YEAR(shipments[[#This Row],[Shipdate]])</f>
        <v>2024</v>
      </c>
    </row>
    <row r="5216" spans="1:12" x14ac:dyDescent="0.3">
      <c r="A5216" s="21" t="s">
        <v>5220</v>
      </c>
      <c r="B5216" s="21" t="s">
        <v>7956</v>
      </c>
      <c r="C5216" s="21" t="s">
        <v>7931</v>
      </c>
      <c r="D5216" s="21" t="s">
        <v>7934</v>
      </c>
      <c r="E5216" s="22">
        <v>45552</v>
      </c>
      <c r="F5216" s="23">
        <v>245.25</v>
      </c>
      <c r="G5216" s="21">
        <v>28</v>
      </c>
      <c r="H5216" s="21" t="s">
        <v>16</v>
      </c>
      <c r="I5216" s="21">
        <f>IF(shipments[[#This Row],[Boxes]]&gt;0,shipments[[#This Row],[Amount]]/shipments[[#This Row],[Boxes]],"NA")</f>
        <v>8.7589285714285712</v>
      </c>
      <c r="J5216" s="21" t="str">
        <f>IF(shipments[[#This Row],[Order_Status]] = "Delivered","Yes","No")</f>
        <v>No</v>
      </c>
      <c r="K5216" s="21" t="str">
        <f>TEXT(shipments[[#This Row],[Shipdate]],"MMMM")</f>
        <v>September</v>
      </c>
      <c r="L5216" s="21">
        <f>YEAR(shipments[[#This Row],[Shipdate]])</f>
        <v>2024</v>
      </c>
    </row>
    <row r="5217" spans="1:12" x14ac:dyDescent="0.3">
      <c r="A5217" t="s">
        <v>5221</v>
      </c>
      <c r="B5217" t="s">
        <v>7956</v>
      </c>
      <c r="C5217" t="s">
        <v>7931</v>
      </c>
      <c r="D5217" t="s">
        <v>7937</v>
      </c>
      <c r="E5217" s="1">
        <v>45044</v>
      </c>
      <c r="F5217" s="6">
        <v>11382.75</v>
      </c>
      <c r="G5217">
        <v>1265</v>
      </c>
      <c r="H5217" t="s">
        <v>3</v>
      </c>
      <c r="I5217">
        <f>IF(shipments[[#This Row],[Boxes]]&gt;0,shipments[[#This Row],[Amount]]/shipments[[#This Row],[Boxes]],"NA")</f>
        <v>8.9982213438735172</v>
      </c>
      <c r="J5217" t="str">
        <f>IF(shipments[[#This Row],[Order_Status]] = "Delivered","Yes","No")</f>
        <v>Yes</v>
      </c>
      <c r="K5217" t="str">
        <f>TEXT(shipments[[#This Row],[Shipdate]],"MMMM")</f>
        <v>April</v>
      </c>
      <c r="L5217">
        <f>YEAR(shipments[[#This Row],[Shipdate]])</f>
        <v>2023</v>
      </c>
    </row>
    <row r="5218" spans="1:12" x14ac:dyDescent="0.3">
      <c r="A5218" t="s">
        <v>5222</v>
      </c>
      <c r="B5218" t="s">
        <v>7956</v>
      </c>
      <c r="C5218" t="s">
        <v>7931</v>
      </c>
      <c r="D5218" t="s">
        <v>7939</v>
      </c>
      <c r="E5218" s="1">
        <v>45258</v>
      </c>
      <c r="F5218" s="6">
        <v>2967.75</v>
      </c>
      <c r="G5218">
        <v>248</v>
      </c>
      <c r="H5218" t="s">
        <v>3</v>
      </c>
      <c r="I5218">
        <f>IF(shipments[[#This Row],[Boxes]]&gt;0,shipments[[#This Row],[Amount]]/shipments[[#This Row],[Boxes]],"NA")</f>
        <v>11.966733870967742</v>
      </c>
      <c r="J5218" t="str">
        <f>IF(shipments[[#This Row],[Order_Status]] = "Delivered","Yes","No")</f>
        <v>Yes</v>
      </c>
      <c r="K5218" t="str">
        <f>TEXT(shipments[[#This Row],[Shipdate]],"MMMM")</f>
        <v>November</v>
      </c>
      <c r="L5218">
        <f>YEAR(shipments[[#This Row],[Shipdate]])</f>
        <v>2023</v>
      </c>
    </row>
    <row r="5219" spans="1:12" x14ac:dyDescent="0.3">
      <c r="A5219" t="s">
        <v>5223</v>
      </c>
      <c r="B5219" t="s">
        <v>7956</v>
      </c>
      <c r="C5219" t="s">
        <v>7931</v>
      </c>
      <c r="D5219" t="s">
        <v>7938</v>
      </c>
      <c r="E5219" s="1">
        <v>45460</v>
      </c>
      <c r="F5219" s="6">
        <v>7008.75</v>
      </c>
      <c r="G5219">
        <v>638</v>
      </c>
      <c r="H5219" t="s">
        <v>3</v>
      </c>
      <c r="I5219">
        <f>IF(shipments[[#This Row],[Boxes]]&gt;0,shipments[[#This Row],[Amount]]/shipments[[#This Row],[Boxes]],"NA")</f>
        <v>10.985501567398119</v>
      </c>
      <c r="J5219" t="str">
        <f>IF(shipments[[#This Row],[Order_Status]] = "Delivered","Yes","No")</f>
        <v>Yes</v>
      </c>
      <c r="K5219" t="str">
        <f>TEXT(shipments[[#This Row],[Shipdate]],"MMMM")</f>
        <v>June</v>
      </c>
      <c r="L5219">
        <f>YEAR(shipments[[#This Row],[Shipdate]])</f>
        <v>2024</v>
      </c>
    </row>
    <row r="5220" spans="1:12" x14ac:dyDescent="0.3">
      <c r="A5220" t="s">
        <v>5224</v>
      </c>
      <c r="B5220" t="s">
        <v>7956</v>
      </c>
      <c r="C5220" t="s">
        <v>7932</v>
      </c>
      <c r="D5220" t="s">
        <v>7939</v>
      </c>
      <c r="E5220" s="1">
        <v>45300</v>
      </c>
      <c r="F5220" s="6">
        <v>425.25</v>
      </c>
      <c r="G5220">
        <v>48</v>
      </c>
      <c r="H5220" t="s">
        <v>3</v>
      </c>
      <c r="I5220">
        <f>IF(shipments[[#This Row],[Boxes]]&gt;0,shipments[[#This Row],[Amount]]/shipments[[#This Row],[Boxes]],"NA")</f>
        <v>8.859375</v>
      </c>
      <c r="J5220" t="str">
        <f>IF(shipments[[#This Row],[Order_Status]] = "Delivered","Yes","No")</f>
        <v>Yes</v>
      </c>
      <c r="K5220" t="str">
        <f>TEXT(shipments[[#This Row],[Shipdate]],"MMMM")</f>
        <v>January</v>
      </c>
      <c r="L5220">
        <f>YEAR(shipments[[#This Row],[Shipdate]])</f>
        <v>2024</v>
      </c>
    </row>
    <row r="5221" spans="1:12" x14ac:dyDescent="0.3">
      <c r="A5221" t="s">
        <v>5225</v>
      </c>
      <c r="B5221" t="s">
        <v>7956</v>
      </c>
      <c r="C5221" t="s">
        <v>7932</v>
      </c>
      <c r="D5221" t="s">
        <v>7939</v>
      </c>
      <c r="E5221" s="1">
        <v>45281</v>
      </c>
      <c r="F5221" s="6">
        <v>8417.25</v>
      </c>
      <c r="G5221">
        <v>1203</v>
      </c>
      <c r="H5221" t="s">
        <v>3</v>
      </c>
      <c r="I5221">
        <f>IF(shipments[[#This Row],[Boxes]]&gt;0,shipments[[#This Row],[Amount]]/shipments[[#This Row],[Boxes]],"NA")</f>
        <v>6.9968827930174564</v>
      </c>
      <c r="J5221" t="str">
        <f>IF(shipments[[#This Row],[Order_Status]] = "Delivered","Yes","No")</f>
        <v>Yes</v>
      </c>
      <c r="K5221" t="str">
        <f>TEXT(shipments[[#This Row],[Shipdate]],"MMMM")</f>
        <v>December</v>
      </c>
      <c r="L5221">
        <f>YEAR(shipments[[#This Row],[Shipdate]])</f>
        <v>2023</v>
      </c>
    </row>
    <row r="5222" spans="1:12" x14ac:dyDescent="0.3">
      <c r="A5222" t="s">
        <v>5226</v>
      </c>
      <c r="B5222" t="s">
        <v>7956</v>
      </c>
      <c r="C5222" t="s">
        <v>7932</v>
      </c>
      <c r="D5222" t="s">
        <v>7938</v>
      </c>
      <c r="E5222" s="1">
        <v>45140</v>
      </c>
      <c r="F5222" s="6">
        <v>6637.5</v>
      </c>
      <c r="G5222">
        <v>949</v>
      </c>
      <c r="H5222" t="s">
        <v>3</v>
      </c>
      <c r="I5222">
        <f>IF(shipments[[#This Row],[Boxes]]&gt;0,shipments[[#This Row],[Amount]]/shipments[[#This Row],[Boxes]],"NA")</f>
        <v>6.994204425711275</v>
      </c>
      <c r="J5222" t="str">
        <f>IF(shipments[[#This Row],[Order_Status]] = "Delivered","Yes","No")</f>
        <v>Yes</v>
      </c>
      <c r="K5222" t="str">
        <f>TEXT(shipments[[#This Row],[Shipdate]],"MMMM")</f>
        <v>August</v>
      </c>
      <c r="L5222">
        <f>YEAR(shipments[[#This Row],[Shipdate]])</f>
        <v>2023</v>
      </c>
    </row>
    <row r="5223" spans="1:12" x14ac:dyDescent="0.3">
      <c r="A5223" t="s">
        <v>5227</v>
      </c>
      <c r="B5223" t="s">
        <v>7956</v>
      </c>
      <c r="C5223" t="s">
        <v>7932</v>
      </c>
      <c r="D5223" t="s">
        <v>7939</v>
      </c>
      <c r="E5223" s="1">
        <v>45203</v>
      </c>
      <c r="F5223" s="6">
        <v>920.25</v>
      </c>
      <c r="G5223">
        <v>93</v>
      </c>
      <c r="H5223" t="s">
        <v>3</v>
      </c>
      <c r="I5223">
        <f>IF(shipments[[#This Row],[Boxes]]&gt;0,shipments[[#This Row],[Amount]]/shipments[[#This Row],[Boxes]],"NA")</f>
        <v>9.8951612903225801</v>
      </c>
      <c r="J5223" t="str">
        <f>IF(shipments[[#This Row],[Order_Status]] = "Delivered","Yes","No")</f>
        <v>Yes</v>
      </c>
      <c r="K5223" t="str">
        <f>TEXT(shipments[[#This Row],[Shipdate]],"MMMM")</f>
        <v>October</v>
      </c>
      <c r="L5223">
        <f>YEAR(shipments[[#This Row],[Shipdate]])</f>
        <v>2023</v>
      </c>
    </row>
    <row r="5224" spans="1:12" x14ac:dyDescent="0.3">
      <c r="A5224" t="s">
        <v>5228</v>
      </c>
      <c r="B5224" t="s">
        <v>7956</v>
      </c>
      <c r="C5224" t="s">
        <v>7933</v>
      </c>
      <c r="D5224" t="s">
        <v>7937</v>
      </c>
      <c r="E5224" s="1">
        <v>45254</v>
      </c>
      <c r="F5224" s="6">
        <v>11526.75</v>
      </c>
      <c r="G5224">
        <v>577</v>
      </c>
      <c r="H5224" t="s">
        <v>3</v>
      </c>
      <c r="I5224">
        <f>IF(shipments[[#This Row],[Boxes]]&gt;0,shipments[[#This Row],[Amount]]/shipments[[#This Row],[Boxes]],"NA")</f>
        <v>19.977036395147312</v>
      </c>
      <c r="J5224" t="str">
        <f>IF(shipments[[#This Row],[Order_Status]] = "Delivered","Yes","No")</f>
        <v>Yes</v>
      </c>
      <c r="K5224" t="str">
        <f>TEXT(shipments[[#This Row],[Shipdate]],"MMMM")</f>
        <v>November</v>
      </c>
      <c r="L5224">
        <f>YEAR(shipments[[#This Row],[Shipdate]])</f>
        <v>2023</v>
      </c>
    </row>
    <row r="5225" spans="1:12" x14ac:dyDescent="0.3">
      <c r="A5225" t="s">
        <v>5229</v>
      </c>
      <c r="B5225" t="s">
        <v>7956</v>
      </c>
      <c r="C5225" t="s">
        <v>7933</v>
      </c>
      <c r="D5225" t="s">
        <v>7935</v>
      </c>
      <c r="E5225" s="1">
        <v>44967</v>
      </c>
      <c r="F5225" s="6">
        <v>3710.25</v>
      </c>
      <c r="G5225">
        <v>186</v>
      </c>
      <c r="H5225" t="s">
        <v>3</v>
      </c>
      <c r="I5225">
        <f>IF(shipments[[#This Row],[Boxes]]&gt;0,shipments[[#This Row],[Amount]]/shipments[[#This Row],[Boxes]],"NA")</f>
        <v>19.947580645161292</v>
      </c>
      <c r="J5225" t="str">
        <f>IF(shipments[[#This Row],[Order_Status]] = "Delivered","Yes","No")</f>
        <v>Yes</v>
      </c>
      <c r="K5225" t="str">
        <f>TEXT(shipments[[#This Row],[Shipdate]],"MMMM")</f>
        <v>February</v>
      </c>
      <c r="L5225">
        <f>YEAR(shipments[[#This Row],[Shipdate]])</f>
        <v>2023</v>
      </c>
    </row>
    <row r="5226" spans="1:12" x14ac:dyDescent="0.3">
      <c r="A5226" s="21" t="s">
        <v>5230</v>
      </c>
      <c r="B5226" s="21" t="s">
        <v>7956</v>
      </c>
      <c r="C5226" s="21" t="s">
        <v>7933</v>
      </c>
      <c r="D5226" s="21" t="s">
        <v>7934</v>
      </c>
      <c r="E5226" s="22">
        <v>45562</v>
      </c>
      <c r="F5226" s="23">
        <v>4538.25</v>
      </c>
      <c r="G5226" s="21">
        <v>239</v>
      </c>
      <c r="H5226" s="21" t="s">
        <v>16</v>
      </c>
      <c r="I5226" s="21">
        <f>IF(shipments[[#This Row],[Boxes]]&gt;0,shipments[[#This Row],[Amount]]/shipments[[#This Row],[Boxes]],"NA")</f>
        <v>18.988493723849373</v>
      </c>
      <c r="J5226" s="21" t="str">
        <f>IF(shipments[[#This Row],[Order_Status]] = "Delivered","Yes","No")</f>
        <v>No</v>
      </c>
      <c r="K5226" s="21" t="str">
        <f>TEXT(shipments[[#This Row],[Shipdate]],"MMMM")</f>
        <v>September</v>
      </c>
      <c r="L5226" s="21">
        <f>YEAR(shipments[[#This Row],[Shipdate]])</f>
        <v>2024</v>
      </c>
    </row>
    <row r="5227" spans="1:12" x14ac:dyDescent="0.3">
      <c r="A5227" t="s">
        <v>5231</v>
      </c>
      <c r="B5227" t="s">
        <v>7956</v>
      </c>
      <c r="C5227" t="s">
        <v>7933</v>
      </c>
      <c r="D5227" t="s">
        <v>7939</v>
      </c>
      <c r="E5227" s="1">
        <v>45083</v>
      </c>
      <c r="F5227" s="6">
        <v>1631.25</v>
      </c>
      <c r="G5227">
        <v>78</v>
      </c>
      <c r="H5227" t="s">
        <v>3</v>
      </c>
      <c r="I5227">
        <f>IF(shipments[[#This Row],[Boxes]]&gt;0,shipments[[#This Row],[Amount]]/shipments[[#This Row],[Boxes]],"NA")</f>
        <v>20.91346153846154</v>
      </c>
      <c r="J5227" t="str">
        <f>IF(shipments[[#This Row],[Order_Status]] = "Delivered","Yes","No")</f>
        <v>Yes</v>
      </c>
      <c r="K5227" t="str">
        <f>TEXT(shipments[[#This Row],[Shipdate]],"MMMM")</f>
        <v>June</v>
      </c>
      <c r="L5227">
        <f>YEAR(shipments[[#This Row],[Shipdate]])</f>
        <v>2023</v>
      </c>
    </row>
    <row r="5228" spans="1:12" x14ac:dyDescent="0.3">
      <c r="A5228" t="s">
        <v>5232</v>
      </c>
      <c r="B5228" t="s">
        <v>7956</v>
      </c>
      <c r="C5228" t="s">
        <v>7933</v>
      </c>
      <c r="D5228" t="s">
        <v>7938</v>
      </c>
      <c r="E5228" s="1">
        <v>45288</v>
      </c>
      <c r="F5228" s="6">
        <v>6999.75</v>
      </c>
      <c r="G5228">
        <v>389</v>
      </c>
      <c r="H5228" t="s">
        <v>3</v>
      </c>
      <c r="I5228">
        <f>IF(shipments[[#This Row],[Boxes]]&gt;0,shipments[[#This Row],[Amount]]/shipments[[#This Row],[Boxes]],"NA")</f>
        <v>17.994215938303341</v>
      </c>
      <c r="J5228" t="str">
        <f>IF(shipments[[#This Row],[Order_Status]] = "Delivered","Yes","No")</f>
        <v>Yes</v>
      </c>
      <c r="K5228" t="str">
        <f>TEXT(shipments[[#This Row],[Shipdate]],"MMMM")</f>
        <v>December</v>
      </c>
      <c r="L5228">
        <f>YEAR(shipments[[#This Row],[Shipdate]])</f>
        <v>2023</v>
      </c>
    </row>
    <row r="5229" spans="1:12" x14ac:dyDescent="0.3">
      <c r="A5229" t="s">
        <v>5233</v>
      </c>
      <c r="B5229" t="s">
        <v>7956</v>
      </c>
      <c r="C5229" t="s">
        <v>7933</v>
      </c>
      <c r="D5229" t="s">
        <v>7935</v>
      </c>
      <c r="E5229" s="1">
        <v>45027</v>
      </c>
      <c r="F5229" s="6">
        <v>9105.75</v>
      </c>
      <c r="G5229">
        <v>506</v>
      </c>
      <c r="H5229" t="s">
        <v>3</v>
      </c>
      <c r="I5229">
        <f>IF(shipments[[#This Row],[Boxes]]&gt;0,shipments[[#This Row],[Amount]]/shipments[[#This Row],[Boxes]],"NA")</f>
        <v>17.995553359683793</v>
      </c>
      <c r="J5229" t="str">
        <f>IF(shipments[[#This Row],[Order_Status]] = "Delivered","Yes","No")</f>
        <v>Yes</v>
      </c>
      <c r="K5229" t="str">
        <f>TEXT(shipments[[#This Row],[Shipdate]],"MMMM")</f>
        <v>April</v>
      </c>
      <c r="L5229">
        <f>YEAR(shipments[[#This Row],[Shipdate]])</f>
        <v>2023</v>
      </c>
    </row>
    <row r="5230" spans="1:12" x14ac:dyDescent="0.3">
      <c r="A5230" s="21" t="s">
        <v>5234</v>
      </c>
      <c r="B5230" s="21" t="s">
        <v>7957</v>
      </c>
      <c r="C5230" s="21" t="s">
        <v>7912</v>
      </c>
      <c r="D5230" s="21" t="s">
        <v>7935</v>
      </c>
      <c r="E5230" s="22">
        <v>45502</v>
      </c>
      <c r="F5230" s="23">
        <v>7652.25</v>
      </c>
      <c r="G5230" s="21">
        <v>638</v>
      </c>
      <c r="H5230" s="21" t="s">
        <v>9</v>
      </c>
      <c r="I5230" s="21">
        <f>IF(shipments[[#This Row],[Boxes]]&gt;0,shipments[[#This Row],[Amount]]/shipments[[#This Row],[Boxes]],"NA")</f>
        <v>11.994122257053291</v>
      </c>
      <c r="J5230" s="21" t="str">
        <f>IF(shipments[[#This Row],[Order_Status]] = "Delivered","Yes","No")</f>
        <v>No</v>
      </c>
      <c r="K5230" s="21" t="str">
        <f>TEXT(shipments[[#This Row],[Shipdate]],"MMMM")</f>
        <v>July</v>
      </c>
      <c r="L5230" s="21">
        <f>YEAR(shipments[[#This Row],[Shipdate]])</f>
        <v>2024</v>
      </c>
    </row>
    <row r="5231" spans="1:12" x14ac:dyDescent="0.3">
      <c r="A5231" t="s">
        <v>5235</v>
      </c>
      <c r="B5231" t="s">
        <v>7957</v>
      </c>
      <c r="C5231" t="s">
        <v>7912</v>
      </c>
      <c r="D5231" t="s">
        <v>7937</v>
      </c>
      <c r="E5231" s="1">
        <v>45323</v>
      </c>
      <c r="F5231" s="6">
        <v>14028.75</v>
      </c>
      <c r="G5231">
        <v>936</v>
      </c>
      <c r="H5231" t="s">
        <v>3</v>
      </c>
      <c r="I5231">
        <f>IF(shipments[[#This Row],[Boxes]]&gt;0,shipments[[#This Row],[Amount]]/shipments[[#This Row],[Boxes]],"NA")</f>
        <v>14.98798076923077</v>
      </c>
      <c r="J5231" t="str">
        <f>IF(shipments[[#This Row],[Order_Status]] = "Delivered","Yes","No")</f>
        <v>Yes</v>
      </c>
      <c r="K5231" t="str">
        <f>TEXT(shipments[[#This Row],[Shipdate]],"MMMM")</f>
        <v>February</v>
      </c>
      <c r="L5231">
        <f>YEAR(shipments[[#This Row],[Shipdate]])</f>
        <v>2024</v>
      </c>
    </row>
    <row r="5232" spans="1:12" x14ac:dyDescent="0.3">
      <c r="A5232" t="s">
        <v>5236</v>
      </c>
      <c r="B5232" t="s">
        <v>7957</v>
      </c>
      <c r="C5232" t="s">
        <v>7912</v>
      </c>
      <c r="D5232" t="s">
        <v>7938</v>
      </c>
      <c r="E5232" s="1">
        <v>45196</v>
      </c>
      <c r="F5232" s="6">
        <v>4061.25</v>
      </c>
      <c r="G5232">
        <v>291</v>
      </c>
      <c r="H5232" t="s">
        <v>3</v>
      </c>
      <c r="I5232">
        <f>IF(shipments[[#This Row],[Boxes]]&gt;0,shipments[[#This Row],[Amount]]/shipments[[#This Row],[Boxes]],"NA")</f>
        <v>13.956185567010309</v>
      </c>
      <c r="J5232" t="str">
        <f>IF(shipments[[#This Row],[Order_Status]] = "Delivered","Yes","No")</f>
        <v>Yes</v>
      </c>
      <c r="K5232" t="str">
        <f>TEXT(shipments[[#This Row],[Shipdate]],"MMMM")</f>
        <v>September</v>
      </c>
      <c r="L5232">
        <f>YEAR(shipments[[#This Row],[Shipdate]])</f>
        <v>2023</v>
      </c>
    </row>
    <row r="5233" spans="1:12" x14ac:dyDescent="0.3">
      <c r="A5233" t="s">
        <v>5237</v>
      </c>
      <c r="B5233" t="s">
        <v>7957</v>
      </c>
      <c r="C5233" t="s">
        <v>7913</v>
      </c>
      <c r="D5233" t="s">
        <v>7937</v>
      </c>
      <c r="E5233" s="1">
        <v>45170</v>
      </c>
      <c r="F5233" s="6">
        <v>587.25</v>
      </c>
      <c r="G5233">
        <v>35</v>
      </c>
      <c r="H5233" t="s">
        <v>3</v>
      </c>
      <c r="I5233">
        <f>IF(shipments[[#This Row],[Boxes]]&gt;0,shipments[[#This Row],[Amount]]/shipments[[#This Row],[Boxes]],"NA")</f>
        <v>16.778571428571428</v>
      </c>
      <c r="J5233" t="str">
        <f>IF(shipments[[#This Row],[Order_Status]] = "Delivered","Yes","No")</f>
        <v>Yes</v>
      </c>
      <c r="K5233" t="str">
        <f>TEXT(shipments[[#This Row],[Shipdate]],"MMMM")</f>
        <v>September</v>
      </c>
      <c r="L5233">
        <f>YEAR(shipments[[#This Row],[Shipdate]])</f>
        <v>2023</v>
      </c>
    </row>
    <row r="5234" spans="1:12" x14ac:dyDescent="0.3">
      <c r="A5234" t="s">
        <v>5238</v>
      </c>
      <c r="B5234" t="s">
        <v>7957</v>
      </c>
      <c r="C5234" t="s">
        <v>7914</v>
      </c>
      <c r="D5234" t="s">
        <v>7934</v>
      </c>
      <c r="E5234" s="1">
        <v>45051</v>
      </c>
      <c r="F5234" s="6">
        <v>2243.25</v>
      </c>
      <c r="G5234">
        <v>204</v>
      </c>
      <c r="H5234" t="s">
        <v>3</v>
      </c>
      <c r="I5234">
        <f>IF(shipments[[#This Row],[Boxes]]&gt;0,shipments[[#This Row],[Amount]]/shipments[[#This Row],[Boxes]],"NA")</f>
        <v>10.996323529411764</v>
      </c>
      <c r="J5234" t="str">
        <f>IF(shipments[[#This Row],[Order_Status]] = "Delivered","Yes","No")</f>
        <v>Yes</v>
      </c>
      <c r="K5234" t="str">
        <f>TEXT(shipments[[#This Row],[Shipdate]],"MMMM")</f>
        <v>May</v>
      </c>
      <c r="L5234">
        <f>YEAR(shipments[[#This Row],[Shipdate]])</f>
        <v>2023</v>
      </c>
    </row>
    <row r="5235" spans="1:12" x14ac:dyDescent="0.3">
      <c r="A5235" t="s">
        <v>5239</v>
      </c>
      <c r="B5235" t="s">
        <v>7957</v>
      </c>
      <c r="C5235" t="s">
        <v>7914</v>
      </c>
      <c r="D5235" t="s">
        <v>7935</v>
      </c>
      <c r="E5235" s="1">
        <v>45467</v>
      </c>
      <c r="F5235" s="6">
        <v>11340</v>
      </c>
      <c r="G5235">
        <v>1031</v>
      </c>
      <c r="H5235" t="s">
        <v>3</v>
      </c>
      <c r="I5235">
        <f>IF(shipments[[#This Row],[Boxes]]&gt;0,shipments[[#This Row],[Amount]]/shipments[[#This Row],[Boxes]],"NA")</f>
        <v>10.999030067895248</v>
      </c>
      <c r="J5235" t="str">
        <f>IF(shipments[[#This Row],[Order_Status]] = "Delivered","Yes","No")</f>
        <v>Yes</v>
      </c>
      <c r="K5235" t="str">
        <f>TEXT(shipments[[#This Row],[Shipdate]],"MMMM")</f>
        <v>June</v>
      </c>
      <c r="L5235">
        <f>YEAR(shipments[[#This Row],[Shipdate]])</f>
        <v>2024</v>
      </c>
    </row>
    <row r="5236" spans="1:12" x14ac:dyDescent="0.3">
      <c r="A5236" t="s">
        <v>5240</v>
      </c>
      <c r="B5236" t="s">
        <v>7957</v>
      </c>
      <c r="C5236" t="s">
        <v>7915</v>
      </c>
      <c r="D5236" t="s">
        <v>7937</v>
      </c>
      <c r="E5236" s="1">
        <v>44998</v>
      </c>
      <c r="F5236" s="6">
        <v>2259</v>
      </c>
      <c r="G5236">
        <v>283</v>
      </c>
      <c r="H5236" t="s">
        <v>3</v>
      </c>
      <c r="I5236">
        <f>IF(shipments[[#This Row],[Boxes]]&gt;0,shipments[[#This Row],[Amount]]/shipments[[#This Row],[Boxes]],"NA")</f>
        <v>7.9823321554770317</v>
      </c>
      <c r="J5236" t="str">
        <f>IF(shipments[[#This Row],[Order_Status]] = "Delivered","Yes","No")</f>
        <v>Yes</v>
      </c>
      <c r="K5236" t="str">
        <f>TEXT(shipments[[#This Row],[Shipdate]],"MMMM")</f>
        <v>March</v>
      </c>
      <c r="L5236">
        <f>YEAR(shipments[[#This Row],[Shipdate]])</f>
        <v>2023</v>
      </c>
    </row>
    <row r="5237" spans="1:12" x14ac:dyDescent="0.3">
      <c r="A5237" s="21" t="s">
        <v>5241</v>
      </c>
      <c r="B5237" s="21" t="s">
        <v>7957</v>
      </c>
      <c r="C5237" s="21" t="s">
        <v>7915</v>
      </c>
      <c r="D5237" s="21" t="s">
        <v>7938</v>
      </c>
      <c r="E5237" s="22">
        <v>45566</v>
      </c>
      <c r="F5237" s="23">
        <v>3795.75</v>
      </c>
      <c r="G5237" s="21">
        <v>422</v>
      </c>
      <c r="H5237" s="21" t="s">
        <v>16</v>
      </c>
      <c r="I5237" s="21">
        <f>IF(shipments[[#This Row],[Boxes]]&gt;0,shipments[[#This Row],[Amount]]/shipments[[#This Row],[Boxes]],"NA")</f>
        <v>8.9946682464454977</v>
      </c>
      <c r="J5237" s="21" t="str">
        <f>IF(shipments[[#This Row],[Order_Status]] = "Delivered","Yes","No")</f>
        <v>No</v>
      </c>
      <c r="K5237" s="21" t="str">
        <f>TEXT(shipments[[#This Row],[Shipdate]],"MMMM")</f>
        <v>October</v>
      </c>
      <c r="L5237" s="21">
        <f>YEAR(shipments[[#This Row],[Shipdate]])</f>
        <v>2024</v>
      </c>
    </row>
    <row r="5238" spans="1:12" x14ac:dyDescent="0.3">
      <c r="A5238" s="21" t="s">
        <v>5242</v>
      </c>
      <c r="B5238" s="21" t="s">
        <v>7957</v>
      </c>
      <c r="C5238" s="21" t="s">
        <v>7915</v>
      </c>
      <c r="D5238" s="21" t="s">
        <v>7937</v>
      </c>
      <c r="E5238" s="22">
        <v>45506</v>
      </c>
      <c r="F5238" s="23">
        <v>220.5</v>
      </c>
      <c r="G5238" s="21">
        <v>25</v>
      </c>
      <c r="H5238" s="21" t="s">
        <v>9</v>
      </c>
      <c r="I5238" s="21">
        <f>IF(shipments[[#This Row],[Boxes]]&gt;0,shipments[[#This Row],[Amount]]/shipments[[#This Row],[Boxes]],"NA")</f>
        <v>8.82</v>
      </c>
      <c r="J5238" s="21" t="str">
        <f>IF(shipments[[#This Row],[Order_Status]] = "Delivered","Yes","No")</f>
        <v>No</v>
      </c>
      <c r="K5238" s="21" t="str">
        <f>TEXT(shipments[[#This Row],[Shipdate]],"MMMM")</f>
        <v>August</v>
      </c>
      <c r="L5238" s="21">
        <f>YEAR(shipments[[#This Row],[Shipdate]])</f>
        <v>2024</v>
      </c>
    </row>
    <row r="5239" spans="1:12" x14ac:dyDescent="0.3">
      <c r="A5239" t="s">
        <v>5243</v>
      </c>
      <c r="B5239" t="s">
        <v>7957</v>
      </c>
      <c r="C5239" t="s">
        <v>7916</v>
      </c>
      <c r="D5239" t="s">
        <v>7934</v>
      </c>
      <c r="E5239" s="1">
        <v>44979</v>
      </c>
      <c r="F5239" s="6">
        <v>6196.5</v>
      </c>
      <c r="G5239">
        <v>1033</v>
      </c>
      <c r="H5239" t="s">
        <v>3</v>
      </c>
      <c r="I5239">
        <f>IF(shipments[[#This Row],[Boxes]]&gt;0,shipments[[#This Row],[Amount]]/shipments[[#This Row],[Boxes]],"NA")</f>
        <v>5.9985479186834461</v>
      </c>
      <c r="J5239" t="str">
        <f>IF(shipments[[#This Row],[Order_Status]] = "Delivered","Yes","No")</f>
        <v>Yes</v>
      </c>
      <c r="K5239" t="str">
        <f>TEXT(shipments[[#This Row],[Shipdate]],"MMMM")</f>
        <v>February</v>
      </c>
      <c r="L5239">
        <f>YEAR(shipments[[#This Row],[Shipdate]])</f>
        <v>2023</v>
      </c>
    </row>
    <row r="5240" spans="1:12" x14ac:dyDescent="0.3">
      <c r="A5240" t="s">
        <v>5244</v>
      </c>
      <c r="B5240" t="s">
        <v>7957</v>
      </c>
      <c r="C5240" t="s">
        <v>7916</v>
      </c>
      <c r="D5240" t="s">
        <v>7939</v>
      </c>
      <c r="E5240" s="1">
        <v>45084</v>
      </c>
      <c r="F5240" s="6">
        <v>3066.75</v>
      </c>
      <c r="G5240">
        <v>614</v>
      </c>
      <c r="H5240" t="s">
        <v>3</v>
      </c>
      <c r="I5240">
        <f>IF(shipments[[#This Row],[Boxes]]&gt;0,shipments[[#This Row],[Amount]]/shipments[[#This Row],[Boxes]],"NA")</f>
        <v>4.9947068403908794</v>
      </c>
      <c r="J5240" t="str">
        <f>IF(shipments[[#This Row],[Order_Status]] = "Delivered","Yes","No")</f>
        <v>Yes</v>
      </c>
      <c r="K5240" t="str">
        <f>TEXT(shipments[[#This Row],[Shipdate]],"MMMM")</f>
        <v>June</v>
      </c>
      <c r="L5240">
        <f>YEAR(shipments[[#This Row],[Shipdate]])</f>
        <v>2023</v>
      </c>
    </row>
    <row r="5241" spans="1:12" x14ac:dyDescent="0.3">
      <c r="A5241" t="s">
        <v>5245</v>
      </c>
      <c r="B5241" t="s">
        <v>7957</v>
      </c>
      <c r="C5241" t="s">
        <v>7916</v>
      </c>
      <c r="D5241" t="s">
        <v>7934</v>
      </c>
      <c r="E5241" s="1">
        <v>45062</v>
      </c>
      <c r="F5241" s="6">
        <v>5811.75</v>
      </c>
      <c r="G5241">
        <v>831</v>
      </c>
      <c r="H5241" t="s">
        <v>3</v>
      </c>
      <c r="I5241">
        <f>IF(shipments[[#This Row],[Boxes]]&gt;0,shipments[[#This Row],[Amount]]/shipments[[#This Row],[Boxes]],"NA")</f>
        <v>6.993682310469314</v>
      </c>
      <c r="J5241" t="str">
        <f>IF(shipments[[#This Row],[Order_Status]] = "Delivered","Yes","No")</f>
        <v>Yes</v>
      </c>
      <c r="K5241" t="str">
        <f>TEXT(shipments[[#This Row],[Shipdate]],"MMMM")</f>
        <v>May</v>
      </c>
      <c r="L5241">
        <f>YEAR(shipments[[#This Row],[Shipdate]])</f>
        <v>2023</v>
      </c>
    </row>
    <row r="5242" spans="1:12" x14ac:dyDescent="0.3">
      <c r="A5242" s="21" t="s">
        <v>5246</v>
      </c>
      <c r="B5242" s="21" t="s">
        <v>7957</v>
      </c>
      <c r="C5242" s="21" t="s">
        <v>7916</v>
      </c>
      <c r="D5242" s="21" t="s">
        <v>7938</v>
      </c>
      <c r="E5242" s="22">
        <v>45531</v>
      </c>
      <c r="F5242" s="23">
        <v>10813.5</v>
      </c>
      <c r="G5242" s="21">
        <v>1545</v>
      </c>
      <c r="H5242" s="21" t="s">
        <v>9</v>
      </c>
      <c r="I5242" s="21">
        <f>IF(shipments[[#This Row],[Boxes]]&gt;0,shipments[[#This Row],[Amount]]/shipments[[#This Row],[Boxes]],"NA")</f>
        <v>6.9990291262135926</v>
      </c>
      <c r="J5242" s="21" t="str">
        <f>IF(shipments[[#This Row],[Order_Status]] = "Delivered","Yes","No")</f>
        <v>No</v>
      </c>
      <c r="K5242" s="21" t="str">
        <f>TEXT(shipments[[#This Row],[Shipdate]],"MMMM")</f>
        <v>August</v>
      </c>
      <c r="L5242" s="21">
        <f>YEAR(shipments[[#This Row],[Shipdate]])</f>
        <v>2024</v>
      </c>
    </row>
    <row r="5243" spans="1:12" x14ac:dyDescent="0.3">
      <c r="A5243" t="s">
        <v>5247</v>
      </c>
      <c r="B5243" t="s">
        <v>7957</v>
      </c>
      <c r="C5243" t="s">
        <v>7917</v>
      </c>
      <c r="D5243" t="s">
        <v>7937</v>
      </c>
      <c r="E5243" s="1">
        <v>45358</v>
      </c>
      <c r="F5243" s="6">
        <v>5924.25</v>
      </c>
      <c r="G5243">
        <v>247</v>
      </c>
      <c r="H5243" t="s">
        <v>3</v>
      </c>
      <c r="I5243">
        <f>IF(shipments[[#This Row],[Boxes]]&gt;0,shipments[[#This Row],[Amount]]/shipments[[#This Row],[Boxes]],"NA")</f>
        <v>23.984817813765183</v>
      </c>
      <c r="J5243" t="str">
        <f>IF(shipments[[#This Row],[Order_Status]] = "Delivered","Yes","No")</f>
        <v>Yes</v>
      </c>
      <c r="K5243" t="str">
        <f>TEXT(shipments[[#This Row],[Shipdate]],"MMMM")</f>
        <v>March</v>
      </c>
      <c r="L5243">
        <f>YEAR(shipments[[#This Row],[Shipdate]])</f>
        <v>2024</v>
      </c>
    </row>
    <row r="5244" spans="1:12" x14ac:dyDescent="0.3">
      <c r="A5244" t="s">
        <v>5248</v>
      </c>
      <c r="B5244" t="s">
        <v>7957</v>
      </c>
      <c r="C5244" t="s">
        <v>7917</v>
      </c>
      <c r="D5244" t="s">
        <v>7939</v>
      </c>
      <c r="E5244" s="1">
        <v>45268</v>
      </c>
      <c r="F5244" s="6">
        <v>2682</v>
      </c>
      <c r="G5244">
        <v>112</v>
      </c>
      <c r="H5244" t="s">
        <v>3</v>
      </c>
      <c r="I5244">
        <f>IF(shipments[[#This Row],[Boxes]]&gt;0,shipments[[#This Row],[Amount]]/shipments[[#This Row],[Boxes]],"NA")</f>
        <v>23.946428571428573</v>
      </c>
      <c r="J5244" t="str">
        <f>IF(shipments[[#This Row],[Order_Status]] = "Delivered","Yes","No")</f>
        <v>Yes</v>
      </c>
      <c r="K5244" t="str">
        <f>TEXT(shipments[[#This Row],[Shipdate]],"MMMM")</f>
        <v>December</v>
      </c>
      <c r="L5244">
        <f>YEAR(shipments[[#This Row],[Shipdate]])</f>
        <v>2023</v>
      </c>
    </row>
    <row r="5245" spans="1:12" x14ac:dyDescent="0.3">
      <c r="A5245" t="s">
        <v>5249</v>
      </c>
      <c r="B5245" t="s">
        <v>7957</v>
      </c>
      <c r="C5245" t="s">
        <v>7917</v>
      </c>
      <c r="D5245" t="s">
        <v>7935</v>
      </c>
      <c r="E5245" s="1">
        <v>44966</v>
      </c>
      <c r="F5245" s="6">
        <v>3314.25</v>
      </c>
      <c r="G5245">
        <v>123</v>
      </c>
      <c r="H5245" t="s">
        <v>3</v>
      </c>
      <c r="I5245">
        <f>IF(shipments[[#This Row],[Boxes]]&gt;0,shipments[[#This Row],[Amount]]/shipments[[#This Row],[Boxes]],"NA")</f>
        <v>26.945121951219512</v>
      </c>
      <c r="J5245" t="str">
        <f>IF(shipments[[#This Row],[Order_Status]] = "Delivered","Yes","No")</f>
        <v>Yes</v>
      </c>
      <c r="K5245" t="str">
        <f>TEXT(shipments[[#This Row],[Shipdate]],"MMMM")</f>
        <v>February</v>
      </c>
      <c r="L5245">
        <f>YEAR(shipments[[#This Row],[Shipdate]])</f>
        <v>2023</v>
      </c>
    </row>
    <row r="5246" spans="1:12" x14ac:dyDescent="0.3">
      <c r="A5246" t="s">
        <v>5250</v>
      </c>
      <c r="B5246" t="s">
        <v>7957</v>
      </c>
      <c r="C5246" t="s">
        <v>7917</v>
      </c>
      <c r="D5246" t="s">
        <v>7938</v>
      </c>
      <c r="E5246" s="1">
        <v>45310</v>
      </c>
      <c r="F5246" s="6">
        <v>3858.75</v>
      </c>
      <c r="G5246">
        <v>149</v>
      </c>
      <c r="H5246" t="s">
        <v>3</v>
      </c>
      <c r="I5246">
        <f>IF(shipments[[#This Row],[Boxes]]&gt;0,shipments[[#This Row],[Amount]]/shipments[[#This Row],[Boxes]],"NA")</f>
        <v>25.89765100671141</v>
      </c>
      <c r="J5246" t="str">
        <f>IF(shipments[[#This Row],[Order_Status]] = "Delivered","Yes","No")</f>
        <v>Yes</v>
      </c>
      <c r="K5246" t="str">
        <f>TEXT(shipments[[#This Row],[Shipdate]],"MMMM")</f>
        <v>January</v>
      </c>
      <c r="L5246">
        <f>YEAR(shipments[[#This Row],[Shipdate]])</f>
        <v>2024</v>
      </c>
    </row>
    <row r="5247" spans="1:12" x14ac:dyDescent="0.3">
      <c r="A5247" t="s">
        <v>5251</v>
      </c>
      <c r="B5247" t="s">
        <v>7957</v>
      </c>
      <c r="C5247" t="s">
        <v>7918</v>
      </c>
      <c r="D5247" t="s">
        <v>7935</v>
      </c>
      <c r="E5247" s="1">
        <v>45034</v>
      </c>
      <c r="F5247" s="6">
        <v>6786</v>
      </c>
      <c r="G5247">
        <v>261</v>
      </c>
      <c r="H5247" t="s">
        <v>3</v>
      </c>
      <c r="I5247">
        <f>IF(shipments[[#This Row],[Boxes]]&gt;0,shipments[[#This Row],[Amount]]/shipments[[#This Row],[Boxes]],"NA")</f>
        <v>26</v>
      </c>
      <c r="J5247" t="str">
        <f>IF(shipments[[#This Row],[Order_Status]] = "Delivered","Yes","No")</f>
        <v>Yes</v>
      </c>
      <c r="K5247" t="str">
        <f>TEXT(shipments[[#This Row],[Shipdate]],"MMMM")</f>
        <v>April</v>
      </c>
      <c r="L5247">
        <f>YEAR(shipments[[#This Row],[Shipdate]])</f>
        <v>2023</v>
      </c>
    </row>
    <row r="5248" spans="1:12" x14ac:dyDescent="0.3">
      <c r="A5248" s="21" t="s">
        <v>5252</v>
      </c>
      <c r="B5248" s="21" t="s">
        <v>7957</v>
      </c>
      <c r="C5248" s="21" t="s">
        <v>7918</v>
      </c>
      <c r="D5248" s="21" t="s">
        <v>7935</v>
      </c>
      <c r="E5248" s="22">
        <v>45463</v>
      </c>
      <c r="F5248" s="23">
        <v>5157</v>
      </c>
      <c r="G5248" s="21">
        <v>199</v>
      </c>
      <c r="H5248" s="21" t="s">
        <v>25</v>
      </c>
      <c r="I5248" s="21">
        <f>IF(shipments[[#This Row],[Boxes]]&gt;0,shipments[[#This Row],[Amount]]/shipments[[#This Row],[Boxes]],"NA")</f>
        <v>25.91457286432161</v>
      </c>
      <c r="J5248" s="21" t="str">
        <f>IF(shipments[[#This Row],[Order_Status]] = "Delivered","Yes","No")</f>
        <v>No</v>
      </c>
      <c r="K5248" s="21" t="str">
        <f>TEXT(shipments[[#This Row],[Shipdate]],"MMMM")</f>
        <v>June</v>
      </c>
      <c r="L5248" s="21">
        <f>YEAR(shipments[[#This Row],[Shipdate]])</f>
        <v>2024</v>
      </c>
    </row>
    <row r="5249" spans="1:12" x14ac:dyDescent="0.3">
      <c r="A5249" t="s">
        <v>5253</v>
      </c>
      <c r="B5249" t="s">
        <v>7957</v>
      </c>
      <c r="C5249" t="s">
        <v>7918</v>
      </c>
      <c r="D5249" t="s">
        <v>7939</v>
      </c>
      <c r="E5249" s="1">
        <v>45251</v>
      </c>
      <c r="F5249" s="6">
        <v>5472</v>
      </c>
      <c r="G5249">
        <v>196</v>
      </c>
      <c r="H5249" t="s">
        <v>3</v>
      </c>
      <c r="I5249">
        <f>IF(shipments[[#This Row],[Boxes]]&gt;0,shipments[[#This Row],[Amount]]/shipments[[#This Row],[Boxes]],"NA")</f>
        <v>27.918367346938776</v>
      </c>
      <c r="J5249" t="str">
        <f>IF(shipments[[#This Row],[Order_Status]] = "Delivered","Yes","No")</f>
        <v>Yes</v>
      </c>
      <c r="K5249" t="str">
        <f>TEXT(shipments[[#This Row],[Shipdate]],"MMMM")</f>
        <v>November</v>
      </c>
      <c r="L5249">
        <f>YEAR(shipments[[#This Row],[Shipdate]])</f>
        <v>2023</v>
      </c>
    </row>
    <row r="5250" spans="1:12" x14ac:dyDescent="0.3">
      <c r="A5250" t="s">
        <v>5254</v>
      </c>
      <c r="B5250" t="s">
        <v>7957</v>
      </c>
      <c r="C5250" t="s">
        <v>7918</v>
      </c>
      <c r="D5250" t="s">
        <v>7935</v>
      </c>
      <c r="E5250" s="1">
        <v>45218</v>
      </c>
      <c r="F5250" s="6">
        <v>5681.25</v>
      </c>
      <c r="G5250">
        <v>228</v>
      </c>
      <c r="H5250" t="s">
        <v>3</v>
      </c>
      <c r="I5250">
        <f>IF(shipments[[#This Row],[Boxes]]&gt;0,shipments[[#This Row],[Amount]]/shipments[[#This Row],[Boxes]],"NA")</f>
        <v>24.917763157894736</v>
      </c>
      <c r="J5250" t="str">
        <f>IF(shipments[[#This Row],[Order_Status]] = "Delivered","Yes","No")</f>
        <v>Yes</v>
      </c>
      <c r="K5250" t="str">
        <f>TEXT(shipments[[#This Row],[Shipdate]],"MMMM")</f>
        <v>October</v>
      </c>
      <c r="L5250">
        <f>YEAR(shipments[[#This Row],[Shipdate]])</f>
        <v>2023</v>
      </c>
    </row>
    <row r="5251" spans="1:12" x14ac:dyDescent="0.3">
      <c r="A5251" t="s">
        <v>5255</v>
      </c>
      <c r="B5251" t="s">
        <v>7957</v>
      </c>
      <c r="C5251" t="s">
        <v>7919</v>
      </c>
      <c r="D5251" t="s">
        <v>7938</v>
      </c>
      <c r="E5251" s="1">
        <v>45299</v>
      </c>
      <c r="F5251" s="6">
        <v>8160.75</v>
      </c>
      <c r="G5251">
        <v>454</v>
      </c>
      <c r="H5251" t="s">
        <v>3</v>
      </c>
      <c r="I5251">
        <f>IF(shipments[[#This Row],[Boxes]]&gt;0,shipments[[#This Row],[Amount]]/shipments[[#This Row],[Boxes]],"NA")</f>
        <v>17.97522026431718</v>
      </c>
      <c r="J5251" t="str">
        <f>IF(shipments[[#This Row],[Order_Status]] = "Delivered","Yes","No")</f>
        <v>Yes</v>
      </c>
      <c r="K5251" t="str">
        <f>TEXT(shipments[[#This Row],[Shipdate]],"MMMM")</f>
        <v>January</v>
      </c>
      <c r="L5251">
        <f>YEAR(shipments[[#This Row],[Shipdate]])</f>
        <v>2024</v>
      </c>
    </row>
    <row r="5252" spans="1:12" x14ac:dyDescent="0.3">
      <c r="A5252" t="s">
        <v>5256</v>
      </c>
      <c r="B5252" t="s">
        <v>7957</v>
      </c>
      <c r="C5252" t="s">
        <v>7919</v>
      </c>
      <c r="D5252" t="s">
        <v>7935</v>
      </c>
      <c r="E5252" s="1">
        <v>45210</v>
      </c>
      <c r="F5252" s="6">
        <v>7933.5</v>
      </c>
      <c r="G5252">
        <v>397</v>
      </c>
      <c r="H5252" t="s">
        <v>3</v>
      </c>
      <c r="I5252">
        <f>IF(shipments[[#This Row],[Boxes]]&gt;0,shipments[[#This Row],[Amount]]/shipments[[#This Row],[Boxes]],"NA")</f>
        <v>19.983627204030228</v>
      </c>
      <c r="J5252" t="str">
        <f>IF(shipments[[#This Row],[Order_Status]] = "Delivered","Yes","No")</f>
        <v>Yes</v>
      </c>
      <c r="K5252" t="str">
        <f>TEXT(shipments[[#This Row],[Shipdate]],"MMMM")</f>
        <v>October</v>
      </c>
      <c r="L5252">
        <f>YEAR(shipments[[#This Row],[Shipdate]])</f>
        <v>2023</v>
      </c>
    </row>
    <row r="5253" spans="1:12" x14ac:dyDescent="0.3">
      <c r="A5253" t="s">
        <v>5257</v>
      </c>
      <c r="B5253" t="s">
        <v>7957</v>
      </c>
      <c r="C5253" t="s">
        <v>7921</v>
      </c>
      <c r="D5253" t="s">
        <v>7935</v>
      </c>
      <c r="E5253" s="1">
        <v>45062</v>
      </c>
      <c r="F5253" s="6">
        <v>7121.25</v>
      </c>
      <c r="G5253">
        <v>446</v>
      </c>
      <c r="H5253" t="s">
        <v>3</v>
      </c>
      <c r="I5253">
        <f>IF(shipments[[#This Row],[Boxes]]&gt;0,shipments[[#This Row],[Amount]]/shipments[[#This Row],[Boxes]],"NA")</f>
        <v>15.966928251121077</v>
      </c>
      <c r="J5253" t="str">
        <f>IF(shipments[[#This Row],[Order_Status]] = "Delivered","Yes","No")</f>
        <v>Yes</v>
      </c>
      <c r="K5253" t="str">
        <f>TEXT(shipments[[#This Row],[Shipdate]],"MMMM")</f>
        <v>May</v>
      </c>
      <c r="L5253">
        <f>YEAR(shipments[[#This Row],[Shipdate]])</f>
        <v>2023</v>
      </c>
    </row>
    <row r="5254" spans="1:12" x14ac:dyDescent="0.3">
      <c r="A5254" t="s">
        <v>5258</v>
      </c>
      <c r="B5254" t="s">
        <v>7957</v>
      </c>
      <c r="C5254" t="s">
        <v>7921</v>
      </c>
      <c r="D5254" t="s">
        <v>7935</v>
      </c>
      <c r="E5254" s="1">
        <v>45132</v>
      </c>
      <c r="F5254" s="6">
        <v>513</v>
      </c>
      <c r="G5254">
        <v>37</v>
      </c>
      <c r="H5254" t="s">
        <v>3</v>
      </c>
      <c r="I5254">
        <f>IF(shipments[[#This Row],[Boxes]]&gt;0,shipments[[#This Row],[Amount]]/shipments[[#This Row],[Boxes]],"NA")</f>
        <v>13.864864864864865</v>
      </c>
      <c r="J5254" t="str">
        <f>IF(shipments[[#This Row],[Order_Status]] = "Delivered","Yes","No")</f>
        <v>Yes</v>
      </c>
      <c r="K5254" t="str">
        <f>TEXT(shipments[[#This Row],[Shipdate]],"MMMM")</f>
        <v>July</v>
      </c>
      <c r="L5254">
        <f>YEAR(shipments[[#This Row],[Shipdate]])</f>
        <v>2023</v>
      </c>
    </row>
    <row r="5255" spans="1:12" x14ac:dyDescent="0.3">
      <c r="A5255" t="s">
        <v>5259</v>
      </c>
      <c r="B5255" t="s">
        <v>7957</v>
      </c>
      <c r="C5255" t="s">
        <v>7921</v>
      </c>
      <c r="D5255" t="s">
        <v>7934</v>
      </c>
      <c r="E5255" s="1">
        <v>45238</v>
      </c>
      <c r="F5255" s="6">
        <v>6711.75</v>
      </c>
      <c r="G5255">
        <v>560</v>
      </c>
      <c r="H5255" t="s">
        <v>3</v>
      </c>
      <c r="I5255">
        <f>IF(shipments[[#This Row],[Boxes]]&gt;0,shipments[[#This Row],[Amount]]/shipments[[#This Row],[Boxes]],"NA")</f>
        <v>11.985267857142857</v>
      </c>
      <c r="J5255" t="str">
        <f>IF(shipments[[#This Row],[Order_Status]] = "Delivered","Yes","No")</f>
        <v>Yes</v>
      </c>
      <c r="K5255" t="str">
        <f>TEXT(shipments[[#This Row],[Shipdate]],"MMMM")</f>
        <v>November</v>
      </c>
      <c r="L5255">
        <f>YEAR(shipments[[#This Row],[Shipdate]])</f>
        <v>2023</v>
      </c>
    </row>
    <row r="5256" spans="1:12" x14ac:dyDescent="0.3">
      <c r="A5256" s="21" t="s">
        <v>5260</v>
      </c>
      <c r="B5256" s="21" t="s">
        <v>7957</v>
      </c>
      <c r="C5256" s="21" t="s">
        <v>7921</v>
      </c>
      <c r="D5256" s="21" t="s">
        <v>7937</v>
      </c>
      <c r="E5256" s="22">
        <v>45537</v>
      </c>
      <c r="F5256" s="23">
        <v>504</v>
      </c>
      <c r="G5256" s="21">
        <v>36</v>
      </c>
      <c r="H5256" s="21" t="s">
        <v>16</v>
      </c>
      <c r="I5256" s="21">
        <f>IF(shipments[[#This Row],[Boxes]]&gt;0,shipments[[#This Row],[Amount]]/shipments[[#This Row],[Boxes]],"NA")</f>
        <v>14</v>
      </c>
      <c r="J5256" s="21" t="str">
        <f>IF(shipments[[#This Row],[Order_Status]] = "Delivered","Yes","No")</f>
        <v>No</v>
      </c>
      <c r="K5256" s="21" t="str">
        <f>TEXT(shipments[[#This Row],[Shipdate]],"MMMM")</f>
        <v>September</v>
      </c>
      <c r="L5256" s="21">
        <f>YEAR(shipments[[#This Row],[Shipdate]])</f>
        <v>2024</v>
      </c>
    </row>
    <row r="5257" spans="1:12" x14ac:dyDescent="0.3">
      <c r="A5257" t="s">
        <v>5261</v>
      </c>
      <c r="B5257" t="s">
        <v>7957</v>
      </c>
      <c r="C5257" t="s">
        <v>7921</v>
      </c>
      <c r="D5257" t="s">
        <v>7937</v>
      </c>
      <c r="E5257" s="1">
        <v>45322</v>
      </c>
      <c r="F5257" s="6">
        <v>3456</v>
      </c>
      <c r="G5257">
        <v>288</v>
      </c>
      <c r="H5257" t="s">
        <v>3</v>
      </c>
      <c r="I5257">
        <f>IF(shipments[[#This Row],[Boxes]]&gt;0,shipments[[#This Row],[Amount]]/shipments[[#This Row],[Boxes]],"NA")</f>
        <v>12</v>
      </c>
      <c r="J5257" t="str">
        <f>IF(shipments[[#This Row],[Order_Status]] = "Delivered","Yes","No")</f>
        <v>Yes</v>
      </c>
      <c r="K5257" t="str">
        <f>TEXT(shipments[[#This Row],[Shipdate]],"MMMM")</f>
        <v>January</v>
      </c>
      <c r="L5257">
        <f>YEAR(shipments[[#This Row],[Shipdate]])</f>
        <v>2024</v>
      </c>
    </row>
    <row r="5258" spans="1:12" x14ac:dyDescent="0.3">
      <c r="A5258" t="s">
        <v>5262</v>
      </c>
      <c r="B5258" t="s">
        <v>7957</v>
      </c>
      <c r="C5258" t="s">
        <v>7921</v>
      </c>
      <c r="D5258" t="s">
        <v>7939</v>
      </c>
      <c r="E5258" s="1">
        <v>45259</v>
      </c>
      <c r="F5258" s="6">
        <v>10635.75</v>
      </c>
      <c r="G5258">
        <v>887</v>
      </c>
      <c r="H5258" t="s">
        <v>3</v>
      </c>
      <c r="I5258">
        <f>IF(shipments[[#This Row],[Boxes]]&gt;0,shipments[[#This Row],[Amount]]/shipments[[#This Row],[Boxes]],"NA")</f>
        <v>11.990698985343856</v>
      </c>
      <c r="J5258" t="str">
        <f>IF(shipments[[#This Row],[Order_Status]] = "Delivered","Yes","No")</f>
        <v>Yes</v>
      </c>
      <c r="K5258" t="str">
        <f>TEXT(shipments[[#This Row],[Shipdate]],"MMMM")</f>
        <v>November</v>
      </c>
      <c r="L5258">
        <f>YEAR(shipments[[#This Row],[Shipdate]])</f>
        <v>2023</v>
      </c>
    </row>
    <row r="5259" spans="1:12" x14ac:dyDescent="0.3">
      <c r="A5259" t="s">
        <v>5263</v>
      </c>
      <c r="B5259" t="s">
        <v>7957</v>
      </c>
      <c r="C5259" t="s">
        <v>7921</v>
      </c>
      <c r="D5259" t="s">
        <v>7937</v>
      </c>
      <c r="E5259" s="1">
        <v>45237</v>
      </c>
      <c r="F5259" s="6">
        <v>2450.25</v>
      </c>
      <c r="G5259">
        <v>176</v>
      </c>
      <c r="H5259" t="s">
        <v>3</v>
      </c>
      <c r="I5259">
        <f>IF(shipments[[#This Row],[Boxes]]&gt;0,shipments[[#This Row],[Amount]]/shipments[[#This Row],[Boxes]],"NA")</f>
        <v>13.921875</v>
      </c>
      <c r="J5259" t="str">
        <f>IF(shipments[[#This Row],[Order_Status]] = "Delivered","Yes","No")</f>
        <v>Yes</v>
      </c>
      <c r="K5259" t="str">
        <f>TEXT(shipments[[#This Row],[Shipdate]],"MMMM")</f>
        <v>November</v>
      </c>
      <c r="L5259">
        <f>YEAR(shipments[[#This Row],[Shipdate]])</f>
        <v>2023</v>
      </c>
    </row>
    <row r="5260" spans="1:12" x14ac:dyDescent="0.3">
      <c r="A5260" t="s">
        <v>5264</v>
      </c>
      <c r="B5260" t="s">
        <v>7957</v>
      </c>
      <c r="C5260" t="s">
        <v>7921</v>
      </c>
      <c r="D5260" t="s">
        <v>7938</v>
      </c>
      <c r="E5260" s="1">
        <v>44991</v>
      </c>
      <c r="F5260" s="6">
        <v>6070.5</v>
      </c>
      <c r="G5260">
        <v>506</v>
      </c>
      <c r="H5260" t="s">
        <v>3</v>
      </c>
      <c r="I5260">
        <f>IF(shipments[[#This Row],[Boxes]]&gt;0,shipments[[#This Row],[Amount]]/shipments[[#This Row],[Boxes]],"NA")</f>
        <v>11.997035573122529</v>
      </c>
      <c r="J5260" t="str">
        <f>IF(shipments[[#This Row],[Order_Status]] = "Delivered","Yes","No")</f>
        <v>Yes</v>
      </c>
      <c r="K5260" t="str">
        <f>TEXT(shipments[[#This Row],[Shipdate]],"MMMM")</f>
        <v>March</v>
      </c>
      <c r="L5260">
        <f>YEAR(shipments[[#This Row],[Shipdate]])</f>
        <v>2023</v>
      </c>
    </row>
    <row r="5261" spans="1:12" x14ac:dyDescent="0.3">
      <c r="A5261" t="s">
        <v>5265</v>
      </c>
      <c r="B5261" t="s">
        <v>7957</v>
      </c>
      <c r="C5261" t="s">
        <v>7922</v>
      </c>
      <c r="D5261" t="s">
        <v>7934</v>
      </c>
      <c r="E5261" s="1">
        <v>45303</v>
      </c>
      <c r="F5261" s="6">
        <v>9659.25</v>
      </c>
      <c r="G5261">
        <v>537</v>
      </c>
      <c r="H5261" t="s">
        <v>3</v>
      </c>
      <c r="I5261">
        <f>IF(shipments[[#This Row],[Boxes]]&gt;0,shipments[[#This Row],[Amount]]/shipments[[#This Row],[Boxes]],"NA")</f>
        <v>17.987430167597765</v>
      </c>
      <c r="J5261" t="str">
        <f>IF(shipments[[#This Row],[Order_Status]] = "Delivered","Yes","No")</f>
        <v>Yes</v>
      </c>
      <c r="K5261" t="str">
        <f>TEXT(shipments[[#This Row],[Shipdate]],"MMMM")</f>
        <v>January</v>
      </c>
      <c r="L5261">
        <f>YEAR(shipments[[#This Row],[Shipdate]])</f>
        <v>2024</v>
      </c>
    </row>
    <row r="5262" spans="1:12" x14ac:dyDescent="0.3">
      <c r="A5262" t="s">
        <v>5266</v>
      </c>
      <c r="B5262" t="s">
        <v>7957</v>
      </c>
      <c r="C5262" t="s">
        <v>7922</v>
      </c>
      <c r="D5262" t="s">
        <v>7939</v>
      </c>
      <c r="E5262" s="1">
        <v>45278</v>
      </c>
      <c r="F5262" s="6">
        <v>6840</v>
      </c>
      <c r="G5262">
        <v>403</v>
      </c>
      <c r="H5262" t="s">
        <v>3</v>
      </c>
      <c r="I5262">
        <f>IF(shipments[[#This Row],[Boxes]]&gt;0,shipments[[#This Row],[Amount]]/shipments[[#This Row],[Boxes]],"NA")</f>
        <v>16.972704714640198</v>
      </c>
      <c r="J5262" t="str">
        <f>IF(shipments[[#This Row],[Order_Status]] = "Delivered","Yes","No")</f>
        <v>Yes</v>
      </c>
      <c r="K5262" t="str">
        <f>TEXT(shipments[[#This Row],[Shipdate]],"MMMM")</f>
        <v>December</v>
      </c>
      <c r="L5262">
        <f>YEAR(shipments[[#This Row],[Shipdate]])</f>
        <v>2023</v>
      </c>
    </row>
    <row r="5263" spans="1:12" x14ac:dyDescent="0.3">
      <c r="A5263" t="s">
        <v>5267</v>
      </c>
      <c r="B5263" t="s">
        <v>7957</v>
      </c>
      <c r="C5263" t="s">
        <v>7923</v>
      </c>
      <c r="D5263" t="s">
        <v>7938</v>
      </c>
      <c r="E5263" s="1">
        <v>44999</v>
      </c>
      <c r="F5263" s="6">
        <v>1019.25</v>
      </c>
      <c r="G5263">
        <v>60</v>
      </c>
      <c r="H5263" t="s">
        <v>3</v>
      </c>
      <c r="I5263">
        <f>IF(shipments[[#This Row],[Boxes]]&gt;0,shipments[[#This Row],[Amount]]/shipments[[#This Row],[Boxes]],"NA")</f>
        <v>16.987500000000001</v>
      </c>
      <c r="J5263" t="str">
        <f>IF(shipments[[#This Row],[Order_Status]] = "Delivered","Yes","No")</f>
        <v>Yes</v>
      </c>
      <c r="K5263" t="str">
        <f>TEXT(shipments[[#This Row],[Shipdate]],"MMMM")</f>
        <v>March</v>
      </c>
      <c r="L5263">
        <f>YEAR(shipments[[#This Row],[Shipdate]])</f>
        <v>2023</v>
      </c>
    </row>
    <row r="5264" spans="1:12" x14ac:dyDescent="0.3">
      <c r="A5264" t="s">
        <v>5268</v>
      </c>
      <c r="B5264" t="s">
        <v>7957</v>
      </c>
      <c r="C5264" t="s">
        <v>7924</v>
      </c>
      <c r="D5264" t="s">
        <v>7938</v>
      </c>
      <c r="E5264" s="1">
        <v>44942</v>
      </c>
      <c r="F5264" s="6">
        <v>4635</v>
      </c>
      <c r="G5264">
        <v>663</v>
      </c>
      <c r="H5264" t="s">
        <v>3</v>
      </c>
      <c r="I5264">
        <f>IF(shipments[[#This Row],[Boxes]]&gt;0,shipments[[#This Row],[Amount]]/shipments[[#This Row],[Boxes]],"NA")</f>
        <v>6.9909502262443439</v>
      </c>
      <c r="J5264" t="str">
        <f>IF(shipments[[#This Row],[Order_Status]] = "Delivered","Yes","No")</f>
        <v>Yes</v>
      </c>
      <c r="K5264" t="str">
        <f>TEXT(shipments[[#This Row],[Shipdate]],"MMMM")</f>
        <v>January</v>
      </c>
      <c r="L5264">
        <f>YEAR(shipments[[#This Row],[Shipdate]])</f>
        <v>2023</v>
      </c>
    </row>
    <row r="5265" spans="1:12" x14ac:dyDescent="0.3">
      <c r="A5265" t="s">
        <v>5269</v>
      </c>
      <c r="B5265" t="s">
        <v>7957</v>
      </c>
      <c r="C5265" t="s">
        <v>7924</v>
      </c>
      <c r="D5265" t="s">
        <v>7937</v>
      </c>
      <c r="E5265" s="1">
        <v>45034</v>
      </c>
      <c r="F5265" s="6">
        <v>3894.75</v>
      </c>
      <c r="G5265">
        <v>433</v>
      </c>
      <c r="H5265" t="s">
        <v>3</v>
      </c>
      <c r="I5265">
        <f>IF(shipments[[#This Row],[Boxes]]&gt;0,shipments[[#This Row],[Amount]]/shipments[[#This Row],[Boxes]],"NA")</f>
        <v>8.9948036951501162</v>
      </c>
      <c r="J5265" t="str">
        <f>IF(shipments[[#This Row],[Order_Status]] = "Delivered","Yes","No")</f>
        <v>Yes</v>
      </c>
      <c r="K5265" t="str">
        <f>TEXT(shipments[[#This Row],[Shipdate]],"MMMM")</f>
        <v>April</v>
      </c>
      <c r="L5265">
        <f>YEAR(shipments[[#This Row],[Shipdate]])</f>
        <v>2023</v>
      </c>
    </row>
    <row r="5266" spans="1:12" x14ac:dyDescent="0.3">
      <c r="A5266" t="s">
        <v>5270</v>
      </c>
      <c r="B5266" t="s">
        <v>7957</v>
      </c>
      <c r="C5266" t="s">
        <v>7924</v>
      </c>
      <c r="D5266" t="s">
        <v>7935</v>
      </c>
      <c r="E5266" s="1">
        <v>44950</v>
      </c>
      <c r="F5266" s="6">
        <v>7902</v>
      </c>
      <c r="G5266">
        <v>878</v>
      </c>
      <c r="H5266" t="s">
        <v>3</v>
      </c>
      <c r="I5266">
        <f>IF(shipments[[#This Row],[Boxes]]&gt;0,shipments[[#This Row],[Amount]]/shipments[[#This Row],[Boxes]],"NA")</f>
        <v>9</v>
      </c>
      <c r="J5266" t="str">
        <f>IF(shipments[[#This Row],[Order_Status]] = "Delivered","Yes","No")</f>
        <v>Yes</v>
      </c>
      <c r="K5266" t="str">
        <f>TEXT(shipments[[#This Row],[Shipdate]],"MMMM")</f>
        <v>January</v>
      </c>
      <c r="L5266">
        <f>YEAR(shipments[[#This Row],[Shipdate]])</f>
        <v>2023</v>
      </c>
    </row>
    <row r="5267" spans="1:12" x14ac:dyDescent="0.3">
      <c r="A5267" t="s">
        <v>5271</v>
      </c>
      <c r="B5267" t="s">
        <v>7957</v>
      </c>
      <c r="C5267" t="s">
        <v>7924</v>
      </c>
      <c r="D5267" t="s">
        <v>7937</v>
      </c>
      <c r="E5267" s="1">
        <v>44991</v>
      </c>
      <c r="F5267" s="6">
        <v>492.75</v>
      </c>
      <c r="G5267">
        <v>50</v>
      </c>
      <c r="H5267" t="s">
        <v>3</v>
      </c>
      <c r="I5267">
        <f>IF(shipments[[#This Row],[Boxes]]&gt;0,shipments[[#This Row],[Amount]]/shipments[[#This Row],[Boxes]],"NA")</f>
        <v>9.8550000000000004</v>
      </c>
      <c r="J5267" t="str">
        <f>IF(shipments[[#This Row],[Order_Status]] = "Delivered","Yes","No")</f>
        <v>Yes</v>
      </c>
      <c r="K5267" t="str">
        <f>TEXT(shipments[[#This Row],[Shipdate]],"MMMM")</f>
        <v>March</v>
      </c>
      <c r="L5267">
        <f>YEAR(shipments[[#This Row],[Shipdate]])</f>
        <v>2023</v>
      </c>
    </row>
    <row r="5268" spans="1:12" x14ac:dyDescent="0.3">
      <c r="A5268" t="s">
        <v>5272</v>
      </c>
      <c r="B5268" t="s">
        <v>7957</v>
      </c>
      <c r="C5268" t="s">
        <v>7924</v>
      </c>
      <c r="D5268" t="s">
        <v>7935</v>
      </c>
      <c r="E5268" s="1">
        <v>44932</v>
      </c>
      <c r="F5268" s="6">
        <v>5190.75</v>
      </c>
      <c r="G5268">
        <v>649</v>
      </c>
      <c r="H5268" t="s">
        <v>3</v>
      </c>
      <c r="I5268">
        <f>IF(shipments[[#This Row],[Boxes]]&gt;0,shipments[[#This Row],[Amount]]/shipments[[#This Row],[Boxes]],"NA")</f>
        <v>7.9980739599383668</v>
      </c>
      <c r="J5268" t="str">
        <f>IF(shipments[[#This Row],[Order_Status]] = "Delivered","Yes","No")</f>
        <v>Yes</v>
      </c>
      <c r="K5268" t="str">
        <f>TEXT(shipments[[#This Row],[Shipdate]],"MMMM")</f>
        <v>January</v>
      </c>
      <c r="L5268">
        <f>YEAR(shipments[[#This Row],[Shipdate]])</f>
        <v>2023</v>
      </c>
    </row>
    <row r="5269" spans="1:12" x14ac:dyDescent="0.3">
      <c r="A5269" t="s">
        <v>5273</v>
      </c>
      <c r="B5269" t="s">
        <v>7957</v>
      </c>
      <c r="C5269" t="s">
        <v>7924</v>
      </c>
      <c r="D5269" t="s">
        <v>7939</v>
      </c>
      <c r="E5269" s="1">
        <v>45324</v>
      </c>
      <c r="F5269" s="6">
        <v>3696.75</v>
      </c>
      <c r="G5269">
        <v>463</v>
      </c>
      <c r="H5269" t="s">
        <v>3</v>
      </c>
      <c r="I5269">
        <f>IF(shipments[[#This Row],[Boxes]]&gt;0,shipments[[#This Row],[Amount]]/shipments[[#This Row],[Boxes]],"NA")</f>
        <v>7.9843412526997843</v>
      </c>
      <c r="J5269" t="str">
        <f>IF(shipments[[#This Row],[Order_Status]] = "Delivered","Yes","No")</f>
        <v>Yes</v>
      </c>
      <c r="K5269" t="str">
        <f>TEXT(shipments[[#This Row],[Shipdate]],"MMMM")</f>
        <v>February</v>
      </c>
      <c r="L5269">
        <f>YEAR(shipments[[#This Row],[Shipdate]])</f>
        <v>2024</v>
      </c>
    </row>
    <row r="5270" spans="1:12" x14ac:dyDescent="0.3">
      <c r="A5270" t="s">
        <v>5274</v>
      </c>
      <c r="B5270" t="s">
        <v>7957</v>
      </c>
      <c r="C5270" t="s">
        <v>7924</v>
      </c>
      <c r="D5270" t="s">
        <v>7934</v>
      </c>
      <c r="E5270" s="1">
        <v>45121</v>
      </c>
      <c r="F5270" s="6">
        <v>4367.25</v>
      </c>
      <c r="G5270">
        <v>486</v>
      </c>
      <c r="H5270" t="s">
        <v>3</v>
      </c>
      <c r="I5270">
        <f>IF(shipments[[#This Row],[Boxes]]&gt;0,shipments[[#This Row],[Amount]]/shipments[[#This Row],[Boxes]],"NA")</f>
        <v>8.9861111111111107</v>
      </c>
      <c r="J5270" t="str">
        <f>IF(shipments[[#This Row],[Order_Status]] = "Delivered","Yes","No")</f>
        <v>Yes</v>
      </c>
      <c r="K5270" t="str">
        <f>TEXT(shipments[[#This Row],[Shipdate]],"MMMM")</f>
        <v>July</v>
      </c>
      <c r="L5270">
        <f>YEAR(shipments[[#This Row],[Shipdate]])</f>
        <v>2023</v>
      </c>
    </row>
    <row r="5271" spans="1:12" x14ac:dyDescent="0.3">
      <c r="A5271" t="s">
        <v>5275</v>
      </c>
      <c r="B5271" t="s">
        <v>7957</v>
      </c>
      <c r="C5271" t="s">
        <v>7925</v>
      </c>
      <c r="D5271" t="s">
        <v>7937</v>
      </c>
      <c r="E5271" s="1">
        <v>45093</v>
      </c>
      <c r="F5271" s="6">
        <v>5316.75</v>
      </c>
      <c r="G5271">
        <v>380</v>
      </c>
      <c r="H5271" t="s">
        <v>3</v>
      </c>
      <c r="I5271">
        <f>IF(shipments[[#This Row],[Boxes]]&gt;0,shipments[[#This Row],[Amount]]/shipments[[#This Row],[Boxes]],"NA")</f>
        <v>13.991447368421053</v>
      </c>
      <c r="J5271" t="str">
        <f>IF(shipments[[#This Row],[Order_Status]] = "Delivered","Yes","No")</f>
        <v>Yes</v>
      </c>
      <c r="K5271" t="str">
        <f>TEXT(shipments[[#This Row],[Shipdate]],"MMMM")</f>
        <v>June</v>
      </c>
      <c r="L5271">
        <f>YEAR(shipments[[#This Row],[Shipdate]])</f>
        <v>2023</v>
      </c>
    </row>
    <row r="5272" spans="1:12" x14ac:dyDescent="0.3">
      <c r="A5272" s="21" t="s">
        <v>5276</v>
      </c>
      <c r="B5272" s="21" t="s">
        <v>7957</v>
      </c>
      <c r="C5272" s="21" t="s">
        <v>7925</v>
      </c>
      <c r="D5272" s="21" t="s">
        <v>7935</v>
      </c>
      <c r="E5272" s="22">
        <v>45490</v>
      </c>
      <c r="F5272" s="23">
        <v>4056.75</v>
      </c>
      <c r="G5272" s="21">
        <v>290</v>
      </c>
      <c r="H5272" s="21" t="s">
        <v>9</v>
      </c>
      <c r="I5272" s="21">
        <f>IF(shipments[[#This Row],[Boxes]]&gt;0,shipments[[#This Row],[Amount]]/shipments[[#This Row],[Boxes]],"NA")</f>
        <v>13.988793103448275</v>
      </c>
      <c r="J5272" s="21" t="str">
        <f>IF(shipments[[#This Row],[Order_Status]] = "Delivered","Yes","No")</f>
        <v>No</v>
      </c>
      <c r="K5272" s="21" t="str">
        <f>TEXT(shipments[[#This Row],[Shipdate]],"MMMM")</f>
        <v>July</v>
      </c>
      <c r="L5272" s="21">
        <f>YEAR(shipments[[#This Row],[Shipdate]])</f>
        <v>2024</v>
      </c>
    </row>
    <row r="5273" spans="1:12" x14ac:dyDescent="0.3">
      <c r="A5273" s="21" t="s">
        <v>5277</v>
      </c>
      <c r="B5273" s="21" t="s">
        <v>7957</v>
      </c>
      <c r="C5273" s="21" t="s">
        <v>7926</v>
      </c>
      <c r="D5273" s="21" t="s">
        <v>7934</v>
      </c>
      <c r="E5273" s="22">
        <v>45537</v>
      </c>
      <c r="F5273" s="23">
        <v>9351</v>
      </c>
      <c r="G5273" s="21">
        <v>446</v>
      </c>
      <c r="H5273" s="21" t="s">
        <v>16</v>
      </c>
      <c r="I5273" s="21">
        <f>IF(shipments[[#This Row],[Boxes]]&gt;0,shipments[[#This Row],[Amount]]/shipments[[#This Row],[Boxes]],"NA")</f>
        <v>20.966367713004484</v>
      </c>
      <c r="J5273" s="21" t="str">
        <f>IF(shipments[[#This Row],[Order_Status]] = "Delivered","Yes","No")</f>
        <v>No</v>
      </c>
      <c r="K5273" s="21" t="str">
        <f>TEXT(shipments[[#This Row],[Shipdate]],"MMMM")</f>
        <v>September</v>
      </c>
      <c r="L5273" s="21">
        <f>YEAR(shipments[[#This Row],[Shipdate]])</f>
        <v>2024</v>
      </c>
    </row>
    <row r="5274" spans="1:12" x14ac:dyDescent="0.3">
      <c r="A5274" t="s">
        <v>5278</v>
      </c>
      <c r="B5274" t="s">
        <v>7957</v>
      </c>
      <c r="C5274" t="s">
        <v>7927</v>
      </c>
      <c r="D5274" t="s">
        <v>7939</v>
      </c>
      <c r="E5274" s="1">
        <v>45223</v>
      </c>
      <c r="F5274" s="6">
        <v>11875.5</v>
      </c>
      <c r="G5274">
        <v>743</v>
      </c>
      <c r="H5274" t="s">
        <v>3</v>
      </c>
      <c r="I5274">
        <f>IF(shipments[[#This Row],[Boxes]]&gt;0,shipments[[#This Row],[Amount]]/shipments[[#This Row],[Boxes]],"NA")</f>
        <v>15.983176312247645</v>
      </c>
      <c r="J5274" t="str">
        <f>IF(shipments[[#This Row],[Order_Status]] = "Delivered","Yes","No")</f>
        <v>Yes</v>
      </c>
      <c r="K5274" t="str">
        <f>TEXT(shipments[[#This Row],[Shipdate]],"MMMM")</f>
        <v>October</v>
      </c>
      <c r="L5274">
        <f>YEAR(shipments[[#This Row],[Shipdate]])</f>
        <v>2023</v>
      </c>
    </row>
    <row r="5275" spans="1:12" x14ac:dyDescent="0.3">
      <c r="A5275" t="s">
        <v>5279</v>
      </c>
      <c r="B5275" t="s">
        <v>7957</v>
      </c>
      <c r="C5275" t="s">
        <v>7927</v>
      </c>
      <c r="D5275" t="s">
        <v>7934</v>
      </c>
      <c r="E5275" s="1">
        <v>45289</v>
      </c>
      <c r="F5275" s="6">
        <v>4538.25</v>
      </c>
      <c r="G5275">
        <v>284</v>
      </c>
      <c r="H5275" t="s">
        <v>3</v>
      </c>
      <c r="I5275">
        <f>IF(shipments[[#This Row],[Boxes]]&gt;0,shipments[[#This Row],[Amount]]/shipments[[#This Row],[Boxes]],"NA")</f>
        <v>15.97975352112676</v>
      </c>
      <c r="J5275" t="str">
        <f>IF(shipments[[#This Row],[Order_Status]] = "Delivered","Yes","No")</f>
        <v>Yes</v>
      </c>
      <c r="K5275" t="str">
        <f>TEXT(shipments[[#This Row],[Shipdate]],"MMMM")</f>
        <v>December</v>
      </c>
      <c r="L5275">
        <f>YEAR(shipments[[#This Row],[Shipdate]])</f>
        <v>2023</v>
      </c>
    </row>
    <row r="5276" spans="1:12" x14ac:dyDescent="0.3">
      <c r="A5276" t="s">
        <v>5280</v>
      </c>
      <c r="B5276" t="s">
        <v>7957</v>
      </c>
      <c r="C5276" t="s">
        <v>7927</v>
      </c>
      <c r="D5276" t="s">
        <v>7937</v>
      </c>
      <c r="E5276" s="1">
        <v>45047</v>
      </c>
      <c r="F5276" s="6">
        <v>5681.25</v>
      </c>
      <c r="G5276">
        <v>406</v>
      </c>
      <c r="H5276" t="s">
        <v>3</v>
      </c>
      <c r="I5276">
        <f>IF(shipments[[#This Row],[Boxes]]&gt;0,shipments[[#This Row],[Amount]]/shipments[[#This Row],[Boxes]],"NA")</f>
        <v>13.993226600985222</v>
      </c>
      <c r="J5276" t="str">
        <f>IF(shipments[[#This Row],[Order_Status]] = "Delivered","Yes","No")</f>
        <v>Yes</v>
      </c>
      <c r="K5276" t="str">
        <f>TEXT(shipments[[#This Row],[Shipdate]],"MMMM")</f>
        <v>May</v>
      </c>
      <c r="L5276">
        <f>YEAR(shipments[[#This Row],[Shipdate]])</f>
        <v>2023</v>
      </c>
    </row>
    <row r="5277" spans="1:12" x14ac:dyDescent="0.3">
      <c r="A5277" t="s">
        <v>5281</v>
      </c>
      <c r="B5277" t="s">
        <v>7957</v>
      </c>
      <c r="C5277" t="s">
        <v>7927</v>
      </c>
      <c r="D5277" t="s">
        <v>7939</v>
      </c>
      <c r="E5277" s="1">
        <v>45238</v>
      </c>
      <c r="F5277" s="6">
        <v>8212.5</v>
      </c>
      <c r="G5277">
        <v>587</v>
      </c>
      <c r="H5277" t="s">
        <v>3</v>
      </c>
      <c r="I5277">
        <f>IF(shipments[[#This Row],[Boxes]]&gt;0,shipments[[#This Row],[Amount]]/shipments[[#This Row],[Boxes]],"NA")</f>
        <v>13.990630323679728</v>
      </c>
      <c r="J5277" t="str">
        <f>IF(shipments[[#This Row],[Order_Status]] = "Delivered","Yes","No")</f>
        <v>Yes</v>
      </c>
      <c r="K5277" t="str">
        <f>TEXT(shipments[[#This Row],[Shipdate]],"MMMM")</f>
        <v>November</v>
      </c>
      <c r="L5277">
        <f>YEAR(shipments[[#This Row],[Shipdate]])</f>
        <v>2023</v>
      </c>
    </row>
    <row r="5278" spans="1:12" x14ac:dyDescent="0.3">
      <c r="A5278" s="21" t="s">
        <v>5282</v>
      </c>
      <c r="B5278" s="21" t="s">
        <v>7957</v>
      </c>
      <c r="C5278" s="21" t="s">
        <v>7927</v>
      </c>
      <c r="D5278" s="21" t="s">
        <v>7939</v>
      </c>
      <c r="E5278" s="22">
        <v>45062</v>
      </c>
      <c r="F5278" s="23">
        <v>3426.75</v>
      </c>
      <c r="G5278" s="21">
        <v>191</v>
      </c>
      <c r="H5278" s="21" t="s">
        <v>25</v>
      </c>
      <c r="I5278" s="21">
        <f>IF(shipments[[#This Row],[Boxes]]&gt;0,shipments[[#This Row],[Amount]]/shipments[[#This Row],[Boxes]],"NA")</f>
        <v>17.941099476439792</v>
      </c>
      <c r="J5278" s="21" t="str">
        <f>IF(shipments[[#This Row],[Order_Status]] = "Delivered","Yes","No")</f>
        <v>No</v>
      </c>
      <c r="K5278" s="21" t="str">
        <f>TEXT(shipments[[#This Row],[Shipdate]],"MMMM")</f>
        <v>May</v>
      </c>
      <c r="L5278" s="21">
        <f>YEAR(shipments[[#This Row],[Shipdate]])</f>
        <v>2023</v>
      </c>
    </row>
    <row r="5279" spans="1:12" x14ac:dyDescent="0.3">
      <c r="A5279" s="21" t="s">
        <v>5283</v>
      </c>
      <c r="B5279" s="21" t="s">
        <v>7957</v>
      </c>
      <c r="C5279" s="21" t="s">
        <v>7927</v>
      </c>
      <c r="D5279" s="21" t="s">
        <v>7938</v>
      </c>
      <c r="E5279" s="22">
        <v>45310</v>
      </c>
      <c r="F5279" s="23">
        <v>1806.75</v>
      </c>
      <c r="G5279" s="21">
        <v>113</v>
      </c>
      <c r="H5279" s="21" t="s">
        <v>25</v>
      </c>
      <c r="I5279" s="21">
        <f>IF(shipments[[#This Row],[Boxes]]&gt;0,shipments[[#This Row],[Amount]]/shipments[[#This Row],[Boxes]],"NA")</f>
        <v>15.988938053097344</v>
      </c>
      <c r="J5279" s="21" t="str">
        <f>IF(shipments[[#This Row],[Order_Status]] = "Delivered","Yes","No")</f>
        <v>No</v>
      </c>
      <c r="K5279" s="21" t="str">
        <f>TEXT(shipments[[#This Row],[Shipdate]],"MMMM")</f>
        <v>January</v>
      </c>
      <c r="L5279" s="21">
        <f>YEAR(shipments[[#This Row],[Shipdate]])</f>
        <v>2024</v>
      </c>
    </row>
    <row r="5280" spans="1:12" x14ac:dyDescent="0.3">
      <c r="A5280" t="s">
        <v>5284</v>
      </c>
      <c r="B5280" t="s">
        <v>7957</v>
      </c>
      <c r="C5280" t="s">
        <v>7927</v>
      </c>
      <c r="D5280" t="s">
        <v>7935</v>
      </c>
      <c r="E5280" s="1">
        <v>45336</v>
      </c>
      <c r="F5280" s="6">
        <v>14971.5</v>
      </c>
      <c r="G5280">
        <v>999</v>
      </c>
      <c r="H5280" t="s">
        <v>3</v>
      </c>
      <c r="I5280">
        <f>IF(shipments[[#This Row],[Boxes]]&gt;0,shipments[[#This Row],[Amount]]/shipments[[#This Row],[Boxes]],"NA")</f>
        <v>14.986486486486486</v>
      </c>
      <c r="J5280" t="str">
        <f>IF(shipments[[#This Row],[Order_Status]] = "Delivered","Yes","No")</f>
        <v>Yes</v>
      </c>
      <c r="K5280" t="str">
        <f>TEXT(shipments[[#This Row],[Shipdate]],"MMMM")</f>
        <v>February</v>
      </c>
      <c r="L5280">
        <f>YEAR(shipments[[#This Row],[Shipdate]])</f>
        <v>2024</v>
      </c>
    </row>
    <row r="5281" spans="1:12" x14ac:dyDescent="0.3">
      <c r="A5281" s="21" t="s">
        <v>5285</v>
      </c>
      <c r="B5281" s="21" t="s">
        <v>7957</v>
      </c>
      <c r="C5281" s="21" t="s">
        <v>7928</v>
      </c>
      <c r="D5281" s="21" t="s">
        <v>7937</v>
      </c>
      <c r="E5281" s="22">
        <v>45365</v>
      </c>
      <c r="F5281" s="23">
        <v>8055</v>
      </c>
      <c r="G5281" s="21">
        <v>1151</v>
      </c>
      <c r="H5281" s="21" t="s">
        <v>25</v>
      </c>
      <c r="I5281" s="21">
        <f>IF(shipments[[#This Row],[Boxes]]&gt;0,shipments[[#This Row],[Amount]]/shipments[[#This Row],[Boxes]],"NA")</f>
        <v>6.9982623805386623</v>
      </c>
      <c r="J5281" s="21" t="str">
        <f>IF(shipments[[#This Row],[Order_Status]] = "Delivered","Yes","No")</f>
        <v>No</v>
      </c>
      <c r="K5281" s="21" t="str">
        <f>TEXT(shipments[[#This Row],[Shipdate]],"MMMM")</f>
        <v>March</v>
      </c>
      <c r="L5281" s="21">
        <f>YEAR(shipments[[#This Row],[Shipdate]])</f>
        <v>2024</v>
      </c>
    </row>
    <row r="5282" spans="1:12" x14ac:dyDescent="0.3">
      <c r="A5282" t="s">
        <v>5286</v>
      </c>
      <c r="B5282" t="s">
        <v>7957</v>
      </c>
      <c r="C5282" t="s">
        <v>7928</v>
      </c>
      <c r="D5282" t="s">
        <v>7938</v>
      </c>
      <c r="E5282" s="1">
        <v>45103</v>
      </c>
      <c r="F5282" s="6">
        <v>2765.25</v>
      </c>
      <c r="G5282">
        <v>308</v>
      </c>
      <c r="H5282" t="s">
        <v>3</v>
      </c>
      <c r="I5282">
        <f>IF(shipments[[#This Row],[Boxes]]&gt;0,shipments[[#This Row],[Amount]]/shipments[[#This Row],[Boxes]],"NA")</f>
        <v>8.9780844155844157</v>
      </c>
      <c r="J5282" t="str">
        <f>IF(shipments[[#This Row],[Order_Status]] = "Delivered","Yes","No")</f>
        <v>Yes</v>
      </c>
      <c r="K5282" t="str">
        <f>TEXT(shipments[[#This Row],[Shipdate]],"MMMM")</f>
        <v>June</v>
      </c>
      <c r="L5282">
        <f>YEAR(shipments[[#This Row],[Shipdate]])</f>
        <v>2023</v>
      </c>
    </row>
    <row r="5283" spans="1:12" x14ac:dyDescent="0.3">
      <c r="A5283" t="s">
        <v>5287</v>
      </c>
      <c r="B5283" t="s">
        <v>7957</v>
      </c>
      <c r="C5283" t="s">
        <v>7929</v>
      </c>
      <c r="D5283" t="s">
        <v>7938</v>
      </c>
      <c r="E5283" s="1">
        <v>45107</v>
      </c>
      <c r="F5283" s="6">
        <v>7791.75</v>
      </c>
      <c r="G5283">
        <v>780</v>
      </c>
      <c r="H5283" t="s">
        <v>3</v>
      </c>
      <c r="I5283">
        <f>IF(shipments[[#This Row],[Boxes]]&gt;0,shipments[[#This Row],[Amount]]/shipments[[#This Row],[Boxes]],"NA")</f>
        <v>9.9894230769230763</v>
      </c>
      <c r="J5283" t="str">
        <f>IF(shipments[[#This Row],[Order_Status]] = "Delivered","Yes","No")</f>
        <v>Yes</v>
      </c>
      <c r="K5283" t="str">
        <f>TEXT(shipments[[#This Row],[Shipdate]],"MMMM")</f>
        <v>June</v>
      </c>
      <c r="L5283">
        <f>YEAR(shipments[[#This Row],[Shipdate]])</f>
        <v>2023</v>
      </c>
    </row>
    <row r="5284" spans="1:12" x14ac:dyDescent="0.3">
      <c r="A5284" t="s">
        <v>5288</v>
      </c>
      <c r="B5284" t="s">
        <v>7957</v>
      </c>
      <c r="C5284" t="s">
        <v>7929</v>
      </c>
      <c r="D5284" t="s">
        <v>7939</v>
      </c>
      <c r="E5284" s="1">
        <v>45455</v>
      </c>
      <c r="F5284" s="6">
        <v>2493</v>
      </c>
      <c r="G5284">
        <v>277</v>
      </c>
      <c r="H5284" t="s">
        <v>3</v>
      </c>
      <c r="I5284">
        <f>IF(shipments[[#This Row],[Boxes]]&gt;0,shipments[[#This Row],[Amount]]/shipments[[#This Row],[Boxes]],"NA")</f>
        <v>9</v>
      </c>
      <c r="J5284" t="str">
        <f>IF(shipments[[#This Row],[Order_Status]] = "Delivered","Yes","No")</f>
        <v>Yes</v>
      </c>
      <c r="K5284" t="str">
        <f>TEXT(shipments[[#This Row],[Shipdate]],"MMMM")</f>
        <v>June</v>
      </c>
      <c r="L5284">
        <f>YEAR(shipments[[#This Row],[Shipdate]])</f>
        <v>2024</v>
      </c>
    </row>
    <row r="5285" spans="1:12" x14ac:dyDescent="0.3">
      <c r="A5285" t="s">
        <v>5289</v>
      </c>
      <c r="B5285" t="s">
        <v>7957</v>
      </c>
      <c r="C5285" t="s">
        <v>7930</v>
      </c>
      <c r="D5285" t="s">
        <v>7939</v>
      </c>
      <c r="E5285" s="1">
        <v>45428</v>
      </c>
      <c r="F5285" s="6">
        <v>5877</v>
      </c>
      <c r="G5285">
        <v>227</v>
      </c>
      <c r="H5285" t="s">
        <v>3</v>
      </c>
      <c r="I5285">
        <f>IF(shipments[[#This Row],[Boxes]]&gt;0,shipments[[#This Row],[Amount]]/shipments[[#This Row],[Boxes]],"NA")</f>
        <v>25.889867841409693</v>
      </c>
      <c r="J5285" t="str">
        <f>IF(shipments[[#This Row],[Order_Status]] = "Delivered","Yes","No")</f>
        <v>Yes</v>
      </c>
      <c r="K5285" t="str">
        <f>TEXT(shipments[[#This Row],[Shipdate]],"MMMM")</f>
        <v>May</v>
      </c>
      <c r="L5285">
        <f>YEAR(shipments[[#This Row],[Shipdate]])</f>
        <v>2024</v>
      </c>
    </row>
    <row r="5286" spans="1:12" x14ac:dyDescent="0.3">
      <c r="A5286" t="s">
        <v>5290</v>
      </c>
      <c r="B5286" t="s">
        <v>7957</v>
      </c>
      <c r="C5286" t="s">
        <v>7930</v>
      </c>
      <c r="D5286" t="s">
        <v>7937</v>
      </c>
      <c r="E5286" s="1">
        <v>45392</v>
      </c>
      <c r="F5286" s="6">
        <v>2938.5</v>
      </c>
      <c r="G5286">
        <v>114</v>
      </c>
      <c r="H5286" t="s">
        <v>3</v>
      </c>
      <c r="I5286">
        <f>IF(shipments[[#This Row],[Boxes]]&gt;0,shipments[[#This Row],[Amount]]/shipments[[#This Row],[Boxes]],"NA")</f>
        <v>25.776315789473685</v>
      </c>
      <c r="J5286" t="str">
        <f>IF(shipments[[#This Row],[Order_Status]] = "Delivered","Yes","No")</f>
        <v>Yes</v>
      </c>
      <c r="K5286" t="str">
        <f>TEXT(shipments[[#This Row],[Shipdate]],"MMMM")</f>
        <v>April</v>
      </c>
      <c r="L5286">
        <f>YEAR(shipments[[#This Row],[Shipdate]])</f>
        <v>2024</v>
      </c>
    </row>
    <row r="5287" spans="1:12" x14ac:dyDescent="0.3">
      <c r="A5287" t="s">
        <v>5291</v>
      </c>
      <c r="B5287" t="s">
        <v>7957</v>
      </c>
      <c r="C5287" t="s">
        <v>7931</v>
      </c>
      <c r="D5287" t="s">
        <v>7934</v>
      </c>
      <c r="E5287" s="1">
        <v>45281</v>
      </c>
      <c r="F5287" s="6">
        <v>5067</v>
      </c>
      <c r="G5287">
        <v>563</v>
      </c>
      <c r="H5287" t="s">
        <v>3</v>
      </c>
      <c r="I5287">
        <f>IF(shipments[[#This Row],[Boxes]]&gt;0,shipments[[#This Row],[Amount]]/shipments[[#This Row],[Boxes]],"NA")</f>
        <v>9</v>
      </c>
      <c r="J5287" t="str">
        <f>IF(shipments[[#This Row],[Order_Status]] = "Delivered","Yes","No")</f>
        <v>Yes</v>
      </c>
      <c r="K5287" t="str">
        <f>TEXT(shipments[[#This Row],[Shipdate]],"MMMM")</f>
        <v>December</v>
      </c>
      <c r="L5287">
        <f>YEAR(shipments[[#This Row],[Shipdate]])</f>
        <v>2023</v>
      </c>
    </row>
    <row r="5288" spans="1:12" x14ac:dyDescent="0.3">
      <c r="A5288" t="s">
        <v>5292</v>
      </c>
      <c r="B5288" t="s">
        <v>7957</v>
      </c>
      <c r="C5288" t="s">
        <v>7931</v>
      </c>
      <c r="D5288" t="s">
        <v>7934</v>
      </c>
      <c r="E5288" s="1">
        <v>45250</v>
      </c>
      <c r="F5288" s="6">
        <v>2218.5</v>
      </c>
      <c r="G5288">
        <v>185</v>
      </c>
      <c r="H5288" t="s">
        <v>3</v>
      </c>
      <c r="I5288">
        <f>IF(shipments[[#This Row],[Boxes]]&gt;0,shipments[[#This Row],[Amount]]/shipments[[#This Row],[Boxes]],"NA")</f>
        <v>11.991891891891893</v>
      </c>
      <c r="J5288" t="str">
        <f>IF(shipments[[#This Row],[Order_Status]] = "Delivered","Yes","No")</f>
        <v>Yes</v>
      </c>
      <c r="K5288" t="str">
        <f>TEXT(shipments[[#This Row],[Shipdate]],"MMMM")</f>
        <v>November</v>
      </c>
      <c r="L5288">
        <f>YEAR(shipments[[#This Row],[Shipdate]])</f>
        <v>2023</v>
      </c>
    </row>
    <row r="5289" spans="1:12" x14ac:dyDescent="0.3">
      <c r="A5289" t="s">
        <v>5293</v>
      </c>
      <c r="B5289" t="s">
        <v>7957</v>
      </c>
      <c r="C5289" t="s">
        <v>7932</v>
      </c>
      <c r="D5289" t="s">
        <v>7934</v>
      </c>
      <c r="E5289" s="1">
        <v>45317</v>
      </c>
      <c r="F5289" s="6">
        <v>3375</v>
      </c>
      <c r="G5289">
        <v>307</v>
      </c>
      <c r="H5289" t="s">
        <v>3</v>
      </c>
      <c r="I5289">
        <f>IF(shipments[[#This Row],[Boxes]]&gt;0,shipments[[#This Row],[Amount]]/shipments[[#This Row],[Boxes]],"NA")</f>
        <v>10.993485342019545</v>
      </c>
      <c r="J5289" t="str">
        <f>IF(shipments[[#This Row],[Order_Status]] = "Delivered","Yes","No")</f>
        <v>Yes</v>
      </c>
      <c r="K5289" t="str">
        <f>TEXT(shipments[[#This Row],[Shipdate]],"MMMM")</f>
        <v>January</v>
      </c>
      <c r="L5289">
        <f>YEAR(shipments[[#This Row],[Shipdate]])</f>
        <v>2024</v>
      </c>
    </row>
    <row r="5290" spans="1:12" x14ac:dyDescent="0.3">
      <c r="A5290" t="s">
        <v>5294</v>
      </c>
      <c r="B5290" t="s">
        <v>7957</v>
      </c>
      <c r="C5290" t="s">
        <v>7932</v>
      </c>
      <c r="D5290" t="s">
        <v>7938</v>
      </c>
      <c r="E5290" s="1">
        <v>45350</v>
      </c>
      <c r="F5290" s="6">
        <v>12863.25</v>
      </c>
      <c r="G5290">
        <v>1608</v>
      </c>
      <c r="H5290" t="s">
        <v>3</v>
      </c>
      <c r="I5290">
        <f>IF(shipments[[#This Row],[Boxes]]&gt;0,shipments[[#This Row],[Amount]]/shipments[[#This Row],[Boxes]],"NA")</f>
        <v>7.9995335820895521</v>
      </c>
      <c r="J5290" t="str">
        <f>IF(shipments[[#This Row],[Order_Status]] = "Delivered","Yes","No")</f>
        <v>Yes</v>
      </c>
      <c r="K5290" t="str">
        <f>TEXT(shipments[[#This Row],[Shipdate]],"MMMM")</f>
        <v>February</v>
      </c>
      <c r="L5290">
        <f>YEAR(shipments[[#This Row],[Shipdate]])</f>
        <v>2024</v>
      </c>
    </row>
    <row r="5291" spans="1:12" x14ac:dyDescent="0.3">
      <c r="A5291" t="s">
        <v>5295</v>
      </c>
      <c r="B5291" t="s">
        <v>7957</v>
      </c>
      <c r="C5291" t="s">
        <v>7933</v>
      </c>
      <c r="D5291" t="s">
        <v>7939</v>
      </c>
      <c r="E5291" s="1">
        <v>45244</v>
      </c>
      <c r="F5291" s="6">
        <v>650.25</v>
      </c>
      <c r="G5291">
        <v>31</v>
      </c>
      <c r="H5291" t="s">
        <v>3</v>
      </c>
      <c r="I5291">
        <f>IF(shipments[[#This Row],[Boxes]]&gt;0,shipments[[#This Row],[Amount]]/shipments[[#This Row],[Boxes]],"NA")</f>
        <v>20.975806451612904</v>
      </c>
      <c r="J5291" t="str">
        <f>IF(shipments[[#This Row],[Order_Status]] = "Delivered","Yes","No")</f>
        <v>Yes</v>
      </c>
      <c r="K5291" t="str">
        <f>TEXT(shipments[[#This Row],[Shipdate]],"MMMM")</f>
        <v>November</v>
      </c>
      <c r="L5291">
        <f>YEAR(shipments[[#This Row],[Shipdate]])</f>
        <v>2023</v>
      </c>
    </row>
    <row r="5292" spans="1:12" x14ac:dyDescent="0.3">
      <c r="A5292" s="21" t="s">
        <v>5296</v>
      </c>
      <c r="B5292" s="21" t="s">
        <v>7957</v>
      </c>
      <c r="C5292" s="21" t="s">
        <v>7933</v>
      </c>
      <c r="D5292" s="21" t="s">
        <v>7934</v>
      </c>
      <c r="E5292" s="22">
        <v>45491</v>
      </c>
      <c r="F5292" s="23">
        <v>10973.25</v>
      </c>
      <c r="G5292" s="21">
        <v>610</v>
      </c>
      <c r="H5292" s="21" t="s">
        <v>9</v>
      </c>
      <c r="I5292" s="21">
        <f>IF(shipments[[#This Row],[Boxes]]&gt;0,shipments[[#This Row],[Amount]]/shipments[[#This Row],[Boxes]],"NA")</f>
        <v>17.988934426229509</v>
      </c>
      <c r="J5292" s="21" t="str">
        <f>IF(shipments[[#This Row],[Order_Status]] = "Delivered","Yes","No")</f>
        <v>No</v>
      </c>
      <c r="K5292" s="21" t="str">
        <f>TEXT(shipments[[#This Row],[Shipdate]],"MMMM")</f>
        <v>July</v>
      </c>
      <c r="L5292" s="21">
        <f>YEAR(shipments[[#This Row],[Shipdate]])</f>
        <v>2024</v>
      </c>
    </row>
    <row r="5293" spans="1:12" x14ac:dyDescent="0.3">
      <c r="A5293" t="s">
        <v>5297</v>
      </c>
      <c r="B5293" t="s">
        <v>7957</v>
      </c>
      <c r="C5293" t="s">
        <v>7933</v>
      </c>
      <c r="D5293" t="s">
        <v>7934</v>
      </c>
      <c r="E5293" s="1">
        <v>45147</v>
      </c>
      <c r="F5293" s="6">
        <v>7816.5</v>
      </c>
      <c r="G5293">
        <v>356</v>
      </c>
      <c r="H5293" t="s">
        <v>3</v>
      </c>
      <c r="I5293">
        <f>IF(shipments[[#This Row],[Boxes]]&gt;0,shipments[[#This Row],[Amount]]/shipments[[#This Row],[Boxes]],"NA")</f>
        <v>21.956460674157302</v>
      </c>
      <c r="J5293" t="str">
        <f>IF(shipments[[#This Row],[Order_Status]] = "Delivered","Yes","No")</f>
        <v>Yes</v>
      </c>
      <c r="K5293" t="str">
        <f>TEXT(shipments[[#This Row],[Shipdate]],"MMMM")</f>
        <v>August</v>
      </c>
      <c r="L5293">
        <f>YEAR(shipments[[#This Row],[Shipdate]])</f>
        <v>2023</v>
      </c>
    </row>
    <row r="5294" spans="1:12" x14ac:dyDescent="0.3">
      <c r="A5294" s="21" t="s">
        <v>5298</v>
      </c>
      <c r="B5294" s="21" t="s">
        <v>7957</v>
      </c>
      <c r="C5294" s="21" t="s">
        <v>7933</v>
      </c>
      <c r="D5294" s="21" t="s">
        <v>7936</v>
      </c>
      <c r="E5294" s="22">
        <v>45475</v>
      </c>
      <c r="F5294" s="23">
        <v>8745.75</v>
      </c>
      <c r="G5294" s="21">
        <v>398</v>
      </c>
      <c r="H5294" s="21" t="s">
        <v>9</v>
      </c>
      <c r="I5294" s="21">
        <f>IF(shipments[[#This Row],[Boxes]]&gt;0,shipments[[#This Row],[Amount]]/shipments[[#This Row],[Boxes]],"NA")</f>
        <v>21.974246231155778</v>
      </c>
      <c r="J5294" s="21" t="str">
        <f>IF(shipments[[#This Row],[Order_Status]] = "Delivered","Yes","No")</f>
        <v>No</v>
      </c>
      <c r="K5294" s="21" t="str">
        <f>TEXT(shipments[[#This Row],[Shipdate]],"MMMM")</f>
        <v>July</v>
      </c>
      <c r="L5294" s="21">
        <f>YEAR(shipments[[#This Row],[Shipdate]])</f>
        <v>2024</v>
      </c>
    </row>
    <row r="5295" spans="1:12" x14ac:dyDescent="0.3">
      <c r="A5295" t="s">
        <v>5299</v>
      </c>
      <c r="B5295" t="s">
        <v>7957</v>
      </c>
      <c r="C5295" t="s">
        <v>7933</v>
      </c>
      <c r="D5295" t="s">
        <v>7939</v>
      </c>
      <c r="E5295" s="1">
        <v>45084</v>
      </c>
      <c r="F5295" s="6">
        <v>9879.75</v>
      </c>
      <c r="G5295">
        <v>494</v>
      </c>
      <c r="H5295" t="s">
        <v>3</v>
      </c>
      <c r="I5295">
        <f>IF(shipments[[#This Row],[Boxes]]&gt;0,shipments[[#This Row],[Amount]]/shipments[[#This Row],[Boxes]],"NA")</f>
        <v>19.999493927125506</v>
      </c>
      <c r="J5295" t="str">
        <f>IF(shipments[[#This Row],[Order_Status]] = "Delivered","Yes","No")</f>
        <v>Yes</v>
      </c>
      <c r="K5295" t="str">
        <f>TEXT(shipments[[#This Row],[Shipdate]],"MMMM")</f>
        <v>June</v>
      </c>
      <c r="L5295">
        <f>YEAR(shipments[[#This Row],[Shipdate]])</f>
        <v>2023</v>
      </c>
    </row>
    <row r="5296" spans="1:12" x14ac:dyDescent="0.3">
      <c r="A5296" t="s">
        <v>5300</v>
      </c>
      <c r="B5296" t="s">
        <v>7957</v>
      </c>
      <c r="C5296" t="s">
        <v>7933</v>
      </c>
      <c r="D5296" t="s">
        <v>7936</v>
      </c>
      <c r="E5296" s="1">
        <v>45022</v>
      </c>
      <c r="F5296" s="6">
        <v>12613.5</v>
      </c>
      <c r="G5296">
        <v>631</v>
      </c>
      <c r="H5296" t="s">
        <v>3</v>
      </c>
      <c r="I5296">
        <f>IF(shipments[[#This Row],[Boxes]]&gt;0,shipments[[#This Row],[Amount]]/shipments[[#This Row],[Boxes]],"NA")</f>
        <v>19.989698890649763</v>
      </c>
      <c r="J5296" t="str">
        <f>IF(shipments[[#This Row],[Order_Status]] = "Delivered","Yes","No")</f>
        <v>Yes</v>
      </c>
      <c r="K5296" t="str">
        <f>TEXT(shipments[[#This Row],[Shipdate]],"MMMM")</f>
        <v>April</v>
      </c>
      <c r="L5296">
        <f>YEAR(shipments[[#This Row],[Shipdate]])</f>
        <v>2023</v>
      </c>
    </row>
    <row r="5297" spans="1:12" x14ac:dyDescent="0.3">
      <c r="A5297" s="21" t="s">
        <v>5301</v>
      </c>
      <c r="B5297" s="21" t="s">
        <v>7957</v>
      </c>
      <c r="C5297" s="21" t="s">
        <v>7912</v>
      </c>
      <c r="D5297" s="21" t="s">
        <v>7939</v>
      </c>
      <c r="E5297" s="22">
        <v>45481</v>
      </c>
      <c r="F5297" s="23">
        <v>15880.5</v>
      </c>
      <c r="G5297" s="21">
        <v>1222</v>
      </c>
      <c r="H5297" s="21" t="s">
        <v>25</v>
      </c>
      <c r="I5297" s="21">
        <f>IF(shipments[[#This Row],[Boxes]]&gt;0,shipments[[#This Row],[Amount]]/shipments[[#This Row],[Boxes]],"NA")</f>
        <v>12.995499181669395</v>
      </c>
      <c r="J5297" s="21" t="str">
        <f>IF(shipments[[#This Row],[Order_Status]] = "Delivered","Yes","No")</f>
        <v>No</v>
      </c>
      <c r="K5297" s="21" t="str">
        <f>TEXT(shipments[[#This Row],[Shipdate]],"MMMM")</f>
        <v>July</v>
      </c>
      <c r="L5297" s="21">
        <f>YEAR(shipments[[#This Row],[Shipdate]])</f>
        <v>2024</v>
      </c>
    </row>
    <row r="5298" spans="1:12" x14ac:dyDescent="0.3">
      <c r="A5298" t="s">
        <v>5302</v>
      </c>
      <c r="B5298" t="s">
        <v>7957</v>
      </c>
      <c r="C5298" t="s">
        <v>7915</v>
      </c>
      <c r="D5298" t="s">
        <v>7935</v>
      </c>
      <c r="E5298" s="1">
        <v>45434</v>
      </c>
      <c r="F5298" s="6">
        <v>10068.75</v>
      </c>
      <c r="G5298">
        <v>1259</v>
      </c>
      <c r="H5298" t="s">
        <v>3</v>
      </c>
      <c r="I5298">
        <f>IF(shipments[[#This Row],[Boxes]]&gt;0,shipments[[#This Row],[Amount]]/shipments[[#This Row],[Boxes]],"NA")</f>
        <v>7.9974185861795073</v>
      </c>
      <c r="J5298" t="str">
        <f>IF(shipments[[#This Row],[Order_Status]] = "Delivered","Yes","No")</f>
        <v>Yes</v>
      </c>
      <c r="K5298" t="str">
        <f>TEXT(shipments[[#This Row],[Shipdate]],"MMMM")</f>
        <v>May</v>
      </c>
      <c r="L5298">
        <f>YEAR(shipments[[#This Row],[Shipdate]])</f>
        <v>2024</v>
      </c>
    </row>
    <row r="5299" spans="1:12" x14ac:dyDescent="0.3">
      <c r="A5299" t="s">
        <v>5303</v>
      </c>
      <c r="B5299" t="s">
        <v>7957</v>
      </c>
      <c r="C5299" t="s">
        <v>7915</v>
      </c>
      <c r="D5299" t="s">
        <v>7936</v>
      </c>
      <c r="E5299" s="1">
        <v>44945</v>
      </c>
      <c r="F5299" s="6">
        <v>618.75</v>
      </c>
      <c r="G5299">
        <v>69</v>
      </c>
      <c r="H5299" t="s">
        <v>3</v>
      </c>
      <c r="I5299">
        <f>IF(shipments[[#This Row],[Boxes]]&gt;0,shipments[[#This Row],[Amount]]/shipments[[#This Row],[Boxes]],"NA")</f>
        <v>8.9673913043478262</v>
      </c>
      <c r="J5299" t="str">
        <f>IF(shipments[[#This Row],[Order_Status]] = "Delivered","Yes","No")</f>
        <v>Yes</v>
      </c>
      <c r="K5299" t="str">
        <f>TEXT(shipments[[#This Row],[Shipdate]],"MMMM")</f>
        <v>January</v>
      </c>
      <c r="L5299">
        <f>YEAR(shipments[[#This Row],[Shipdate]])</f>
        <v>2023</v>
      </c>
    </row>
    <row r="5300" spans="1:12" x14ac:dyDescent="0.3">
      <c r="A5300" t="s">
        <v>5304</v>
      </c>
      <c r="B5300" t="s">
        <v>7957</v>
      </c>
      <c r="C5300" t="s">
        <v>7916</v>
      </c>
      <c r="D5300" t="s">
        <v>7936</v>
      </c>
      <c r="E5300" s="1">
        <v>45097</v>
      </c>
      <c r="F5300" s="6">
        <v>1802.25</v>
      </c>
      <c r="G5300">
        <v>201</v>
      </c>
      <c r="H5300" t="s">
        <v>3</v>
      </c>
      <c r="I5300">
        <f>IF(shipments[[#This Row],[Boxes]]&gt;0,shipments[[#This Row],[Amount]]/shipments[[#This Row],[Boxes]],"NA")</f>
        <v>8.9664179104477615</v>
      </c>
      <c r="J5300" t="str">
        <f>IF(shipments[[#This Row],[Order_Status]] = "Delivered","Yes","No")</f>
        <v>Yes</v>
      </c>
      <c r="K5300" t="str">
        <f>TEXT(shipments[[#This Row],[Shipdate]],"MMMM")</f>
        <v>June</v>
      </c>
      <c r="L5300">
        <f>YEAR(shipments[[#This Row],[Shipdate]])</f>
        <v>2023</v>
      </c>
    </row>
    <row r="5301" spans="1:12" x14ac:dyDescent="0.3">
      <c r="A5301" t="s">
        <v>5305</v>
      </c>
      <c r="B5301" t="s">
        <v>7957</v>
      </c>
      <c r="C5301" t="s">
        <v>7916</v>
      </c>
      <c r="D5301" t="s">
        <v>7937</v>
      </c>
      <c r="E5301" s="1">
        <v>45273</v>
      </c>
      <c r="F5301" s="6">
        <v>238.5</v>
      </c>
      <c r="G5301">
        <v>30</v>
      </c>
      <c r="H5301" t="s">
        <v>3</v>
      </c>
      <c r="I5301">
        <f>IF(shipments[[#This Row],[Boxes]]&gt;0,shipments[[#This Row],[Amount]]/shipments[[#This Row],[Boxes]],"NA")</f>
        <v>7.95</v>
      </c>
      <c r="J5301" t="str">
        <f>IF(shipments[[#This Row],[Order_Status]] = "Delivered","Yes","No")</f>
        <v>Yes</v>
      </c>
      <c r="K5301" t="str">
        <f>TEXT(shipments[[#This Row],[Shipdate]],"MMMM")</f>
        <v>December</v>
      </c>
      <c r="L5301">
        <f>YEAR(shipments[[#This Row],[Shipdate]])</f>
        <v>2023</v>
      </c>
    </row>
    <row r="5302" spans="1:12" x14ac:dyDescent="0.3">
      <c r="A5302" t="s">
        <v>5306</v>
      </c>
      <c r="B5302" t="s">
        <v>7957</v>
      </c>
      <c r="C5302" t="s">
        <v>7916</v>
      </c>
      <c r="D5302" t="s">
        <v>7936</v>
      </c>
      <c r="E5302" s="1">
        <v>45328</v>
      </c>
      <c r="F5302" s="6">
        <v>5667.75</v>
      </c>
      <c r="G5302">
        <v>630</v>
      </c>
      <c r="H5302" t="s">
        <v>3</v>
      </c>
      <c r="I5302">
        <f>IF(shipments[[#This Row],[Boxes]]&gt;0,shipments[[#This Row],[Amount]]/shipments[[#This Row],[Boxes]],"NA")</f>
        <v>8.9964285714285719</v>
      </c>
      <c r="J5302" t="str">
        <f>IF(shipments[[#This Row],[Order_Status]] = "Delivered","Yes","No")</f>
        <v>Yes</v>
      </c>
      <c r="K5302" t="str">
        <f>TEXT(shipments[[#This Row],[Shipdate]],"MMMM")</f>
        <v>February</v>
      </c>
      <c r="L5302">
        <f>YEAR(shipments[[#This Row],[Shipdate]])</f>
        <v>2024</v>
      </c>
    </row>
    <row r="5303" spans="1:12" x14ac:dyDescent="0.3">
      <c r="A5303" t="s">
        <v>5307</v>
      </c>
      <c r="B5303" t="s">
        <v>7957</v>
      </c>
      <c r="C5303" t="s">
        <v>7917</v>
      </c>
      <c r="D5303" t="s">
        <v>7934</v>
      </c>
      <c r="E5303" s="1">
        <v>45201</v>
      </c>
      <c r="F5303" s="6">
        <v>2781</v>
      </c>
      <c r="G5303">
        <v>107</v>
      </c>
      <c r="H5303" t="s">
        <v>3</v>
      </c>
      <c r="I5303">
        <f>IF(shipments[[#This Row],[Boxes]]&gt;0,shipments[[#This Row],[Amount]]/shipments[[#This Row],[Boxes]],"NA")</f>
        <v>25.990654205607477</v>
      </c>
      <c r="J5303" t="str">
        <f>IF(shipments[[#This Row],[Order_Status]] = "Delivered","Yes","No")</f>
        <v>Yes</v>
      </c>
      <c r="K5303" t="str">
        <f>TEXT(shipments[[#This Row],[Shipdate]],"MMMM")</f>
        <v>October</v>
      </c>
      <c r="L5303">
        <f>YEAR(shipments[[#This Row],[Shipdate]])</f>
        <v>2023</v>
      </c>
    </row>
    <row r="5304" spans="1:12" x14ac:dyDescent="0.3">
      <c r="A5304" t="s">
        <v>5308</v>
      </c>
      <c r="B5304" t="s">
        <v>7957</v>
      </c>
      <c r="C5304" t="s">
        <v>7917</v>
      </c>
      <c r="D5304" t="s">
        <v>7935</v>
      </c>
      <c r="E5304" s="1">
        <v>45468</v>
      </c>
      <c r="F5304" s="6">
        <v>11277</v>
      </c>
      <c r="G5304">
        <v>470</v>
      </c>
      <c r="H5304" t="s">
        <v>3</v>
      </c>
      <c r="I5304">
        <f>IF(shipments[[#This Row],[Boxes]]&gt;0,shipments[[#This Row],[Amount]]/shipments[[#This Row],[Boxes]],"NA")</f>
        <v>23.993617021276595</v>
      </c>
      <c r="J5304" t="str">
        <f>IF(shipments[[#This Row],[Order_Status]] = "Delivered","Yes","No")</f>
        <v>Yes</v>
      </c>
      <c r="K5304" t="str">
        <f>TEXT(shipments[[#This Row],[Shipdate]],"MMMM")</f>
        <v>June</v>
      </c>
      <c r="L5304">
        <f>YEAR(shipments[[#This Row],[Shipdate]])</f>
        <v>2024</v>
      </c>
    </row>
    <row r="5305" spans="1:12" x14ac:dyDescent="0.3">
      <c r="A5305" t="s">
        <v>5309</v>
      </c>
      <c r="B5305" t="s">
        <v>7957</v>
      </c>
      <c r="C5305" t="s">
        <v>7917</v>
      </c>
      <c r="D5305" t="s">
        <v>7937</v>
      </c>
      <c r="E5305" s="1">
        <v>45250</v>
      </c>
      <c r="F5305" s="6">
        <v>5319</v>
      </c>
      <c r="G5305">
        <v>190</v>
      </c>
      <c r="H5305" t="s">
        <v>3</v>
      </c>
      <c r="I5305">
        <f>IF(shipments[[#This Row],[Boxes]]&gt;0,shipments[[#This Row],[Amount]]/shipments[[#This Row],[Boxes]],"NA")</f>
        <v>27.994736842105262</v>
      </c>
      <c r="J5305" t="str">
        <f>IF(shipments[[#This Row],[Order_Status]] = "Delivered","Yes","No")</f>
        <v>Yes</v>
      </c>
      <c r="K5305" t="str">
        <f>TEXT(shipments[[#This Row],[Shipdate]],"MMMM")</f>
        <v>November</v>
      </c>
      <c r="L5305">
        <f>YEAR(shipments[[#This Row],[Shipdate]])</f>
        <v>2023</v>
      </c>
    </row>
    <row r="5306" spans="1:12" x14ac:dyDescent="0.3">
      <c r="A5306" t="s">
        <v>5310</v>
      </c>
      <c r="B5306" t="s">
        <v>7957</v>
      </c>
      <c r="C5306" t="s">
        <v>7917</v>
      </c>
      <c r="D5306" t="s">
        <v>7939</v>
      </c>
      <c r="E5306" s="1">
        <v>45267</v>
      </c>
      <c r="F5306" s="6">
        <v>2081.25</v>
      </c>
      <c r="G5306">
        <v>87</v>
      </c>
      <c r="H5306" t="s">
        <v>3</v>
      </c>
      <c r="I5306">
        <f>IF(shipments[[#This Row],[Boxes]]&gt;0,shipments[[#This Row],[Amount]]/shipments[[#This Row],[Boxes]],"NA")</f>
        <v>23.922413793103448</v>
      </c>
      <c r="J5306" t="str">
        <f>IF(shipments[[#This Row],[Order_Status]] = "Delivered","Yes","No")</f>
        <v>Yes</v>
      </c>
      <c r="K5306" t="str">
        <f>TEXT(shipments[[#This Row],[Shipdate]],"MMMM")</f>
        <v>December</v>
      </c>
      <c r="L5306">
        <f>YEAR(shipments[[#This Row],[Shipdate]])</f>
        <v>2023</v>
      </c>
    </row>
    <row r="5307" spans="1:12" x14ac:dyDescent="0.3">
      <c r="A5307" s="21" t="s">
        <v>5311</v>
      </c>
      <c r="B5307" s="21" t="s">
        <v>7957</v>
      </c>
      <c r="C5307" s="21" t="s">
        <v>7918</v>
      </c>
      <c r="D5307" s="21" t="s">
        <v>7938</v>
      </c>
      <c r="E5307" s="22">
        <v>45513</v>
      </c>
      <c r="F5307" s="23">
        <v>4243.5</v>
      </c>
      <c r="G5307" s="21">
        <v>170</v>
      </c>
      <c r="H5307" s="21" t="s">
        <v>9</v>
      </c>
      <c r="I5307" s="21">
        <f>IF(shipments[[#This Row],[Boxes]]&gt;0,shipments[[#This Row],[Amount]]/shipments[[#This Row],[Boxes]],"NA")</f>
        <v>24.961764705882352</v>
      </c>
      <c r="J5307" s="21" t="str">
        <f>IF(shipments[[#This Row],[Order_Status]] = "Delivered","Yes","No")</f>
        <v>No</v>
      </c>
      <c r="K5307" s="21" t="str">
        <f>TEXT(shipments[[#This Row],[Shipdate]],"MMMM")</f>
        <v>August</v>
      </c>
      <c r="L5307" s="21">
        <f>YEAR(shipments[[#This Row],[Shipdate]])</f>
        <v>2024</v>
      </c>
    </row>
    <row r="5308" spans="1:12" x14ac:dyDescent="0.3">
      <c r="A5308" t="s">
        <v>5312</v>
      </c>
      <c r="B5308" t="s">
        <v>7957</v>
      </c>
      <c r="C5308" t="s">
        <v>7918</v>
      </c>
      <c r="D5308" t="s">
        <v>7939</v>
      </c>
      <c r="E5308" s="1">
        <v>45260</v>
      </c>
      <c r="F5308" s="6">
        <v>6198.75</v>
      </c>
      <c r="G5308">
        <v>248</v>
      </c>
      <c r="H5308" t="s">
        <v>3</v>
      </c>
      <c r="I5308">
        <f>IF(shipments[[#This Row],[Boxes]]&gt;0,shipments[[#This Row],[Amount]]/shipments[[#This Row],[Boxes]],"NA")</f>
        <v>24.994959677419356</v>
      </c>
      <c r="J5308" t="str">
        <f>IF(shipments[[#This Row],[Order_Status]] = "Delivered","Yes","No")</f>
        <v>Yes</v>
      </c>
      <c r="K5308" t="str">
        <f>TEXT(shipments[[#This Row],[Shipdate]],"MMMM")</f>
        <v>November</v>
      </c>
      <c r="L5308">
        <f>YEAR(shipments[[#This Row],[Shipdate]])</f>
        <v>2023</v>
      </c>
    </row>
    <row r="5309" spans="1:12" x14ac:dyDescent="0.3">
      <c r="A5309" t="s">
        <v>5313</v>
      </c>
      <c r="B5309" t="s">
        <v>7957</v>
      </c>
      <c r="C5309" t="s">
        <v>7918</v>
      </c>
      <c r="D5309" t="s">
        <v>7934</v>
      </c>
      <c r="E5309" s="1">
        <v>45275</v>
      </c>
      <c r="F5309" s="6">
        <v>5418</v>
      </c>
      <c r="G5309">
        <v>209</v>
      </c>
      <c r="H5309" t="s">
        <v>3</v>
      </c>
      <c r="I5309">
        <f>IF(shipments[[#This Row],[Boxes]]&gt;0,shipments[[#This Row],[Amount]]/shipments[[#This Row],[Boxes]],"NA")</f>
        <v>25.923444976076556</v>
      </c>
      <c r="J5309" t="str">
        <f>IF(shipments[[#This Row],[Order_Status]] = "Delivered","Yes","No")</f>
        <v>Yes</v>
      </c>
      <c r="K5309" t="str">
        <f>TEXT(shipments[[#This Row],[Shipdate]],"MMMM")</f>
        <v>December</v>
      </c>
      <c r="L5309">
        <f>YEAR(shipments[[#This Row],[Shipdate]])</f>
        <v>2023</v>
      </c>
    </row>
    <row r="5310" spans="1:12" x14ac:dyDescent="0.3">
      <c r="A5310" t="s">
        <v>5314</v>
      </c>
      <c r="B5310" t="s">
        <v>7957</v>
      </c>
      <c r="C5310" t="s">
        <v>7918</v>
      </c>
      <c r="D5310" t="s">
        <v>7935</v>
      </c>
      <c r="E5310" s="1">
        <v>45247</v>
      </c>
      <c r="F5310" s="6">
        <v>5319</v>
      </c>
      <c r="G5310">
        <v>197</v>
      </c>
      <c r="H5310" t="s">
        <v>3</v>
      </c>
      <c r="I5310">
        <f>IF(shipments[[#This Row],[Boxes]]&gt;0,shipments[[#This Row],[Amount]]/shipments[[#This Row],[Boxes]],"NA")</f>
        <v>27</v>
      </c>
      <c r="J5310" t="str">
        <f>IF(shipments[[#This Row],[Order_Status]] = "Delivered","Yes","No")</f>
        <v>Yes</v>
      </c>
      <c r="K5310" t="str">
        <f>TEXT(shipments[[#This Row],[Shipdate]],"MMMM")</f>
        <v>November</v>
      </c>
      <c r="L5310">
        <f>YEAR(shipments[[#This Row],[Shipdate]])</f>
        <v>2023</v>
      </c>
    </row>
    <row r="5311" spans="1:12" x14ac:dyDescent="0.3">
      <c r="A5311" s="21" t="s">
        <v>5315</v>
      </c>
      <c r="B5311" s="21" t="s">
        <v>7957</v>
      </c>
      <c r="C5311" s="21" t="s">
        <v>7919</v>
      </c>
      <c r="D5311" s="21" t="s">
        <v>7938</v>
      </c>
      <c r="E5311" s="22">
        <v>45539</v>
      </c>
      <c r="F5311" s="23">
        <v>10671.75</v>
      </c>
      <c r="G5311" s="21">
        <v>486</v>
      </c>
      <c r="H5311" s="21" t="s">
        <v>16</v>
      </c>
      <c r="I5311" s="21">
        <f>IF(shipments[[#This Row],[Boxes]]&gt;0,shipments[[#This Row],[Amount]]/shipments[[#This Row],[Boxes]],"NA")</f>
        <v>21.958333333333332</v>
      </c>
      <c r="J5311" s="21" t="str">
        <f>IF(shipments[[#This Row],[Order_Status]] = "Delivered","Yes","No")</f>
        <v>No</v>
      </c>
      <c r="K5311" s="21" t="str">
        <f>TEXT(shipments[[#This Row],[Shipdate]],"MMMM")</f>
        <v>September</v>
      </c>
      <c r="L5311" s="21">
        <f>YEAR(shipments[[#This Row],[Shipdate]])</f>
        <v>2024</v>
      </c>
    </row>
    <row r="5312" spans="1:12" x14ac:dyDescent="0.3">
      <c r="A5312" s="21" t="s">
        <v>5316</v>
      </c>
      <c r="B5312" s="21" t="s">
        <v>7957</v>
      </c>
      <c r="C5312" s="21" t="s">
        <v>7921</v>
      </c>
      <c r="D5312" s="21" t="s">
        <v>7936</v>
      </c>
      <c r="E5312" s="22">
        <v>45560</v>
      </c>
      <c r="F5312" s="23">
        <v>1982.25</v>
      </c>
      <c r="G5312" s="21">
        <v>133</v>
      </c>
      <c r="H5312" s="21" t="s">
        <v>16</v>
      </c>
      <c r="I5312" s="21">
        <f>IF(shipments[[#This Row],[Boxes]]&gt;0,shipments[[#This Row],[Amount]]/shipments[[#This Row],[Boxes]],"NA")</f>
        <v>14.904135338345865</v>
      </c>
      <c r="J5312" s="21" t="str">
        <f>IF(shipments[[#This Row],[Order_Status]] = "Delivered","Yes","No")</f>
        <v>No</v>
      </c>
      <c r="K5312" s="21" t="str">
        <f>TEXT(shipments[[#This Row],[Shipdate]],"MMMM")</f>
        <v>September</v>
      </c>
      <c r="L5312" s="21">
        <f>YEAR(shipments[[#This Row],[Shipdate]])</f>
        <v>2024</v>
      </c>
    </row>
    <row r="5313" spans="1:12" x14ac:dyDescent="0.3">
      <c r="A5313" t="s">
        <v>5317</v>
      </c>
      <c r="B5313" t="s">
        <v>7957</v>
      </c>
      <c r="C5313" t="s">
        <v>7921</v>
      </c>
      <c r="D5313" t="s">
        <v>7934</v>
      </c>
      <c r="E5313" s="1">
        <v>45201</v>
      </c>
      <c r="F5313" s="6">
        <v>3910.5</v>
      </c>
      <c r="G5313">
        <v>245</v>
      </c>
      <c r="H5313" t="s">
        <v>3</v>
      </c>
      <c r="I5313">
        <f>IF(shipments[[#This Row],[Boxes]]&gt;0,shipments[[#This Row],[Amount]]/shipments[[#This Row],[Boxes]],"NA")</f>
        <v>15.961224489795919</v>
      </c>
      <c r="J5313" t="str">
        <f>IF(shipments[[#This Row],[Order_Status]] = "Delivered","Yes","No")</f>
        <v>Yes</v>
      </c>
      <c r="K5313" t="str">
        <f>TEXT(shipments[[#This Row],[Shipdate]],"MMMM")</f>
        <v>October</v>
      </c>
      <c r="L5313">
        <f>YEAR(shipments[[#This Row],[Shipdate]])</f>
        <v>2023</v>
      </c>
    </row>
    <row r="5314" spans="1:12" x14ac:dyDescent="0.3">
      <c r="A5314" s="21" t="s">
        <v>5318</v>
      </c>
      <c r="B5314" s="21" t="s">
        <v>7957</v>
      </c>
      <c r="C5314" s="21" t="s">
        <v>7921</v>
      </c>
      <c r="D5314" s="21" t="s">
        <v>7937</v>
      </c>
      <c r="E5314" s="22">
        <v>45511</v>
      </c>
      <c r="F5314" s="23">
        <v>6570</v>
      </c>
      <c r="G5314" s="21">
        <v>470</v>
      </c>
      <c r="H5314" s="21" t="s">
        <v>9</v>
      </c>
      <c r="I5314" s="21">
        <f>IF(shipments[[#This Row],[Boxes]]&gt;0,shipments[[#This Row],[Amount]]/shipments[[#This Row],[Boxes]],"NA")</f>
        <v>13.978723404255319</v>
      </c>
      <c r="J5314" s="21" t="str">
        <f>IF(shipments[[#This Row],[Order_Status]] = "Delivered","Yes","No")</f>
        <v>No</v>
      </c>
      <c r="K5314" s="21" t="str">
        <f>TEXT(shipments[[#This Row],[Shipdate]],"MMMM")</f>
        <v>August</v>
      </c>
      <c r="L5314" s="21">
        <f>YEAR(shipments[[#This Row],[Shipdate]])</f>
        <v>2024</v>
      </c>
    </row>
    <row r="5315" spans="1:12" x14ac:dyDescent="0.3">
      <c r="A5315" t="s">
        <v>5319</v>
      </c>
      <c r="B5315" t="s">
        <v>7957</v>
      </c>
      <c r="C5315" t="s">
        <v>7921</v>
      </c>
      <c r="D5315" t="s">
        <v>7939</v>
      </c>
      <c r="E5315" s="1">
        <v>45356</v>
      </c>
      <c r="F5315" s="6">
        <v>14316.75</v>
      </c>
      <c r="G5315">
        <v>1102</v>
      </c>
      <c r="H5315" t="s">
        <v>3</v>
      </c>
      <c r="I5315">
        <f>IF(shipments[[#This Row],[Boxes]]&gt;0,shipments[[#This Row],[Amount]]/shipments[[#This Row],[Boxes]],"NA")</f>
        <v>12.991606170598912</v>
      </c>
      <c r="J5315" t="str">
        <f>IF(shipments[[#This Row],[Order_Status]] = "Delivered","Yes","No")</f>
        <v>Yes</v>
      </c>
      <c r="K5315" t="str">
        <f>TEXT(shipments[[#This Row],[Shipdate]],"MMMM")</f>
        <v>March</v>
      </c>
      <c r="L5315">
        <f>YEAR(shipments[[#This Row],[Shipdate]])</f>
        <v>2024</v>
      </c>
    </row>
    <row r="5316" spans="1:12" x14ac:dyDescent="0.3">
      <c r="A5316" s="21" t="s">
        <v>5320</v>
      </c>
      <c r="B5316" s="21" t="s">
        <v>7957</v>
      </c>
      <c r="C5316" s="21" t="s">
        <v>7921</v>
      </c>
      <c r="D5316" s="21" t="s">
        <v>7938</v>
      </c>
      <c r="E5316" s="22">
        <v>45523</v>
      </c>
      <c r="F5316" s="23">
        <v>10190.25</v>
      </c>
      <c r="G5316" s="21">
        <v>850</v>
      </c>
      <c r="H5316" s="21" t="s">
        <v>9</v>
      </c>
      <c r="I5316" s="21">
        <f>IF(shipments[[#This Row],[Boxes]]&gt;0,shipments[[#This Row],[Amount]]/shipments[[#This Row],[Boxes]],"NA")</f>
        <v>11.988529411764706</v>
      </c>
      <c r="J5316" s="21" t="str">
        <f>IF(shipments[[#This Row],[Order_Status]] = "Delivered","Yes","No")</f>
        <v>No</v>
      </c>
      <c r="K5316" s="21" t="str">
        <f>TEXT(shipments[[#This Row],[Shipdate]],"MMMM")</f>
        <v>August</v>
      </c>
      <c r="L5316" s="21">
        <f>YEAR(shipments[[#This Row],[Shipdate]])</f>
        <v>2024</v>
      </c>
    </row>
    <row r="5317" spans="1:12" x14ac:dyDescent="0.3">
      <c r="A5317" t="s">
        <v>5321</v>
      </c>
      <c r="B5317" t="s">
        <v>7957</v>
      </c>
      <c r="C5317" t="s">
        <v>7921</v>
      </c>
      <c r="D5317" t="s">
        <v>7939</v>
      </c>
      <c r="E5317" s="1">
        <v>45152</v>
      </c>
      <c r="F5317" s="6">
        <v>6959.25</v>
      </c>
      <c r="G5317">
        <v>435</v>
      </c>
      <c r="H5317" t="s">
        <v>3</v>
      </c>
      <c r="I5317">
        <f>IF(shipments[[#This Row],[Boxes]]&gt;0,shipments[[#This Row],[Amount]]/shipments[[#This Row],[Boxes]],"NA")</f>
        <v>15.998275862068965</v>
      </c>
      <c r="J5317" t="str">
        <f>IF(shipments[[#This Row],[Order_Status]] = "Delivered","Yes","No")</f>
        <v>Yes</v>
      </c>
      <c r="K5317" t="str">
        <f>TEXT(shipments[[#This Row],[Shipdate]],"MMMM")</f>
        <v>August</v>
      </c>
      <c r="L5317">
        <f>YEAR(shipments[[#This Row],[Shipdate]])</f>
        <v>2023</v>
      </c>
    </row>
    <row r="5318" spans="1:12" x14ac:dyDescent="0.3">
      <c r="A5318" t="s">
        <v>5322</v>
      </c>
      <c r="B5318" t="s">
        <v>7957</v>
      </c>
      <c r="C5318" t="s">
        <v>7922</v>
      </c>
      <c r="D5318" t="s">
        <v>7934</v>
      </c>
      <c r="E5318" s="1">
        <v>45299</v>
      </c>
      <c r="F5318" s="6">
        <v>8253</v>
      </c>
      <c r="G5318">
        <v>486</v>
      </c>
      <c r="H5318" t="s">
        <v>3</v>
      </c>
      <c r="I5318">
        <f>IF(shipments[[#This Row],[Boxes]]&gt;0,shipments[[#This Row],[Amount]]/shipments[[#This Row],[Boxes]],"NA")</f>
        <v>16.981481481481481</v>
      </c>
      <c r="J5318" t="str">
        <f>IF(shipments[[#This Row],[Order_Status]] = "Delivered","Yes","No")</f>
        <v>Yes</v>
      </c>
      <c r="K5318" t="str">
        <f>TEXT(shipments[[#This Row],[Shipdate]],"MMMM")</f>
        <v>January</v>
      </c>
      <c r="L5318">
        <f>YEAR(shipments[[#This Row],[Shipdate]])</f>
        <v>2024</v>
      </c>
    </row>
    <row r="5319" spans="1:12" x14ac:dyDescent="0.3">
      <c r="A5319" t="s">
        <v>5323</v>
      </c>
      <c r="B5319" t="s">
        <v>7957</v>
      </c>
      <c r="C5319" t="s">
        <v>7923</v>
      </c>
      <c r="D5319" t="s">
        <v>7934</v>
      </c>
      <c r="E5319" s="1">
        <v>45218</v>
      </c>
      <c r="F5319" s="6">
        <v>8862.75</v>
      </c>
      <c r="G5319">
        <v>554</v>
      </c>
      <c r="H5319" t="s">
        <v>3</v>
      </c>
      <c r="I5319">
        <f>IF(shipments[[#This Row],[Boxes]]&gt;0,shipments[[#This Row],[Amount]]/shipments[[#This Row],[Boxes]],"NA")</f>
        <v>15.997743682310469</v>
      </c>
      <c r="J5319" t="str">
        <f>IF(shipments[[#This Row],[Order_Status]] = "Delivered","Yes","No")</f>
        <v>Yes</v>
      </c>
      <c r="K5319" t="str">
        <f>TEXT(shipments[[#This Row],[Shipdate]],"MMMM")</f>
        <v>October</v>
      </c>
      <c r="L5319">
        <f>YEAR(shipments[[#This Row],[Shipdate]])</f>
        <v>2023</v>
      </c>
    </row>
    <row r="5320" spans="1:12" x14ac:dyDescent="0.3">
      <c r="A5320" t="s">
        <v>5324</v>
      </c>
      <c r="B5320" t="s">
        <v>7957</v>
      </c>
      <c r="C5320" t="s">
        <v>7923</v>
      </c>
      <c r="D5320" t="s">
        <v>7938</v>
      </c>
      <c r="E5320" s="1">
        <v>44937</v>
      </c>
      <c r="F5320" s="6">
        <v>14571</v>
      </c>
      <c r="G5320">
        <v>858</v>
      </c>
      <c r="H5320" t="s">
        <v>3</v>
      </c>
      <c r="I5320">
        <f>IF(shipments[[#This Row],[Boxes]]&gt;0,shipments[[#This Row],[Amount]]/shipments[[#This Row],[Boxes]],"NA")</f>
        <v>16.982517482517483</v>
      </c>
      <c r="J5320" t="str">
        <f>IF(shipments[[#This Row],[Order_Status]] = "Delivered","Yes","No")</f>
        <v>Yes</v>
      </c>
      <c r="K5320" t="str">
        <f>TEXT(shipments[[#This Row],[Shipdate]],"MMMM")</f>
        <v>January</v>
      </c>
      <c r="L5320">
        <f>YEAR(shipments[[#This Row],[Shipdate]])</f>
        <v>2023</v>
      </c>
    </row>
    <row r="5321" spans="1:12" x14ac:dyDescent="0.3">
      <c r="A5321" t="s">
        <v>5325</v>
      </c>
      <c r="B5321" t="s">
        <v>7957</v>
      </c>
      <c r="C5321" t="s">
        <v>7924</v>
      </c>
      <c r="D5321" t="s">
        <v>7934</v>
      </c>
      <c r="E5321" s="1">
        <v>45138</v>
      </c>
      <c r="F5321" s="6">
        <v>1908</v>
      </c>
      <c r="G5321">
        <v>318</v>
      </c>
      <c r="H5321" t="s">
        <v>3</v>
      </c>
      <c r="I5321">
        <f>IF(shipments[[#This Row],[Boxes]]&gt;0,shipments[[#This Row],[Amount]]/shipments[[#This Row],[Boxes]],"NA")</f>
        <v>6</v>
      </c>
      <c r="J5321" t="str">
        <f>IF(shipments[[#This Row],[Order_Status]] = "Delivered","Yes","No")</f>
        <v>Yes</v>
      </c>
      <c r="K5321" t="str">
        <f>TEXT(shipments[[#This Row],[Shipdate]],"MMMM")</f>
        <v>July</v>
      </c>
      <c r="L5321">
        <f>YEAR(shipments[[#This Row],[Shipdate]])</f>
        <v>2023</v>
      </c>
    </row>
    <row r="5322" spans="1:12" x14ac:dyDescent="0.3">
      <c r="A5322" t="s">
        <v>5326</v>
      </c>
      <c r="B5322" t="s">
        <v>7957</v>
      </c>
      <c r="C5322" t="s">
        <v>7924</v>
      </c>
      <c r="D5322" t="s">
        <v>7934</v>
      </c>
      <c r="E5322" s="1">
        <v>45176</v>
      </c>
      <c r="F5322" s="6">
        <v>10541.25</v>
      </c>
      <c r="G5322">
        <v>1506</v>
      </c>
      <c r="H5322" t="s">
        <v>3</v>
      </c>
      <c r="I5322">
        <f>IF(shipments[[#This Row],[Boxes]]&gt;0,shipments[[#This Row],[Amount]]/shipments[[#This Row],[Boxes]],"NA")</f>
        <v>6.9995019920318722</v>
      </c>
      <c r="J5322" t="str">
        <f>IF(shipments[[#This Row],[Order_Status]] = "Delivered","Yes","No")</f>
        <v>Yes</v>
      </c>
      <c r="K5322" t="str">
        <f>TEXT(shipments[[#This Row],[Shipdate]],"MMMM")</f>
        <v>September</v>
      </c>
      <c r="L5322">
        <f>YEAR(shipments[[#This Row],[Shipdate]])</f>
        <v>2023</v>
      </c>
    </row>
    <row r="5323" spans="1:12" x14ac:dyDescent="0.3">
      <c r="A5323" t="s">
        <v>5327</v>
      </c>
      <c r="B5323" t="s">
        <v>7957</v>
      </c>
      <c r="C5323" t="s">
        <v>7924</v>
      </c>
      <c r="D5323" t="s">
        <v>7934</v>
      </c>
      <c r="E5323" s="1">
        <v>45468</v>
      </c>
      <c r="F5323" s="6">
        <v>450</v>
      </c>
      <c r="G5323">
        <v>50</v>
      </c>
      <c r="H5323" t="s">
        <v>3</v>
      </c>
      <c r="I5323">
        <f>IF(shipments[[#This Row],[Boxes]]&gt;0,shipments[[#This Row],[Amount]]/shipments[[#This Row],[Boxes]],"NA")</f>
        <v>9</v>
      </c>
      <c r="J5323" t="str">
        <f>IF(shipments[[#This Row],[Order_Status]] = "Delivered","Yes","No")</f>
        <v>Yes</v>
      </c>
      <c r="K5323" t="str">
        <f>TEXT(shipments[[#This Row],[Shipdate]],"MMMM")</f>
        <v>June</v>
      </c>
      <c r="L5323">
        <f>YEAR(shipments[[#This Row],[Shipdate]])</f>
        <v>2024</v>
      </c>
    </row>
    <row r="5324" spans="1:12" x14ac:dyDescent="0.3">
      <c r="A5324" t="s">
        <v>5328</v>
      </c>
      <c r="B5324" t="s">
        <v>7957</v>
      </c>
      <c r="C5324" t="s">
        <v>7924</v>
      </c>
      <c r="D5324" t="s">
        <v>7935</v>
      </c>
      <c r="E5324" s="1">
        <v>45191</v>
      </c>
      <c r="F5324" s="6">
        <v>6115.5</v>
      </c>
      <c r="G5324">
        <v>680</v>
      </c>
      <c r="H5324" t="s">
        <v>3</v>
      </c>
      <c r="I5324">
        <f>IF(shipments[[#This Row],[Boxes]]&gt;0,shipments[[#This Row],[Amount]]/shipments[[#This Row],[Boxes]],"NA")</f>
        <v>8.9933823529411772</v>
      </c>
      <c r="J5324" t="str">
        <f>IF(shipments[[#This Row],[Order_Status]] = "Delivered","Yes","No")</f>
        <v>Yes</v>
      </c>
      <c r="K5324" t="str">
        <f>TEXT(shipments[[#This Row],[Shipdate]],"MMMM")</f>
        <v>September</v>
      </c>
      <c r="L5324">
        <f>YEAR(shipments[[#This Row],[Shipdate]])</f>
        <v>2023</v>
      </c>
    </row>
    <row r="5325" spans="1:12" x14ac:dyDescent="0.3">
      <c r="A5325" t="s">
        <v>5329</v>
      </c>
      <c r="B5325" t="s">
        <v>7957</v>
      </c>
      <c r="C5325" t="s">
        <v>7925</v>
      </c>
      <c r="D5325" t="s">
        <v>7938</v>
      </c>
      <c r="E5325" s="1">
        <v>45404</v>
      </c>
      <c r="F5325" s="6">
        <v>5440.5</v>
      </c>
      <c r="G5325">
        <v>389</v>
      </c>
      <c r="H5325" t="s">
        <v>3</v>
      </c>
      <c r="I5325">
        <f>IF(shipments[[#This Row],[Boxes]]&gt;0,shipments[[#This Row],[Amount]]/shipments[[#This Row],[Boxes]],"NA")</f>
        <v>13.98586118251928</v>
      </c>
      <c r="J5325" t="str">
        <f>IF(shipments[[#This Row],[Order_Status]] = "Delivered","Yes","No")</f>
        <v>Yes</v>
      </c>
      <c r="K5325" t="str">
        <f>TEXT(shipments[[#This Row],[Shipdate]],"MMMM")</f>
        <v>April</v>
      </c>
      <c r="L5325">
        <f>YEAR(shipments[[#This Row],[Shipdate]])</f>
        <v>2024</v>
      </c>
    </row>
    <row r="5326" spans="1:12" x14ac:dyDescent="0.3">
      <c r="A5326" t="s">
        <v>5330</v>
      </c>
      <c r="B5326" t="s">
        <v>7957</v>
      </c>
      <c r="C5326" t="s">
        <v>7925</v>
      </c>
      <c r="D5326" t="s">
        <v>7938</v>
      </c>
      <c r="E5326" s="1">
        <v>45205</v>
      </c>
      <c r="F5326" s="6">
        <v>6867</v>
      </c>
      <c r="G5326">
        <v>382</v>
      </c>
      <c r="H5326" t="s">
        <v>3</v>
      </c>
      <c r="I5326">
        <f>IF(shipments[[#This Row],[Boxes]]&gt;0,shipments[[#This Row],[Amount]]/shipments[[#This Row],[Boxes]],"NA")</f>
        <v>17.976439790575917</v>
      </c>
      <c r="J5326" t="str">
        <f>IF(shipments[[#This Row],[Order_Status]] = "Delivered","Yes","No")</f>
        <v>Yes</v>
      </c>
      <c r="K5326" t="str">
        <f>TEXT(shipments[[#This Row],[Shipdate]],"MMMM")</f>
        <v>October</v>
      </c>
      <c r="L5326">
        <f>YEAR(shipments[[#This Row],[Shipdate]])</f>
        <v>2023</v>
      </c>
    </row>
    <row r="5327" spans="1:12" x14ac:dyDescent="0.3">
      <c r="A5327" t="s">
        <v>5331</v>
      </c>
      <c r="B5327" t="s">
        <v>7957</v>
      </c>
      <c r="C5327" t="s">
        <v>7926</v>
      </c>
      <c r="D5327" t="s">
        <v>7935</v>
      </c>
      <c r="E5327" s="1">
        <v>45243</v>
      </c>
      <c r="F5327" s="6">
        <v>4518</v>
      </c>
      <c r="G5327">
        <v>238</v>
      </c>
      <c r="H5327" t="s">
        <v>3</v>
      </c>
      <c r="I5327">
        <f>IF(shipments[[#This Row],[Boxes]]&gt;0,shipments[[#This Row],[Amount]]/shipments[[#This Row],[Boxes]],"NA")</f>
        <v>18.983193277310924</v>
      </c>
      <c r="J5327" t="str">
        <f>IF(shipments[[#This Row],[Order_Status]] = "Delivered","Yes","No")</f>
        <v>Yes</v>
      </c>
      <c r="K5327" t="str">
        <f>TEXT(shipments[[#This Row],[Shipdate]],"MMMM")</f>
        <v>November</v>
      </c>
      <c r="L5327">
        <f>YEAR(shipments[[#This Row],[Shipdate]])</f>
        <v>2023</v>
      </c>
    </row>
    <row r="5328" spans="1:12" x14ac:dyDescent="0.3">
      <c r="A5328" s="21" t="s">
        <v>5332</v>
      </c>
      <c r="B5328" s="21" t="s">
        <v>7957</v>
      </c>
      <c r="C5328" s="21" t="s">
        <v>7926</v>
      </c>
      <c r="D5328" s="21" t="s">
        <v>7934</v>
      </c>
      <c r="E5328" s="22">
        <v>45469</v>
      </c>
      <c r="F5328" s="23">
        <v>11056.5</v>
      </c>
      <c r="G5328" s="21">
        <v>651</v>
      </c>
      <c r="H5328" s="21" t="s">
        <v>25</v>
      </c>
      <c r="I5328" s="21">
        <f>IF(shipments[[#This Row],[Boxes]]&gt;0,shipments[[#This Row],[Amount]]/shipments[[#This Row],[Boxes]],"NA")</f>
        <v>16.983870967741936</v>
      </c>
      <c r="J5328" s="21" t="str">
        <f>IF(shipments[[#This Row],[Order_Status]] = "Delivered","Yes","No")</f>
        <v>No</v>
      </c>
      <c r="K5328" s="21" t="str">
        <f>TEXT(shipments[[#This Row],[Shipdate]],"MMMM")</f>
        <v>June</v>
      </c>
      <c r="L5328" s="21">
        <f>YEAR(shipments[[#This Row],[Shipdate]])</f>
        <v>2024</v>
      </c>
    </row>
    <row r="5329" spans="1:12" x14ac:dyDescent="0.3">
      <c r="A5329" t="s">
        <v>5333</v>
      </c>
      <c r="B5329" t="s">
        <v>7957</v>
      </c>
      <c r="C5329" t="s">
        <v>7926</v>
      </c>
      <c r="D5329" t="s">
        <v>7935</v>
      </c>
      <c r="E5329" s="1">
        <v>45306</v>
      </c>
      <c r="F5329" s="6">
        <v>13171.5</v>
      </c>
      <c r="G5329">
        <v>732</v>
      </c>
      <c r="H5329" t="s">
        <v>3</v>
      </c>
      <c r="I5329">
        <f>IF(shipments[[#This Row],[Boxes]]&gt;0,shipments[[#This Row],[Amount]]/shipments[[#This Row],[Boxes]],"NA")</f>
        <v>17.993852459016395</v>
      </c>
      <c r="J5329" t="str">
        <f>IF(shipments[[#This Row],[Order_Status]] = "Delivered","Yes","No")</f>
        <v>Yes</v>
      </c>
      <c r="K5329" t="str">
        <f>TEXT(shipments[[#This Row],[Shipdate]],"MMMM")</f>
        <v>January</v>
      </c>
      <c r="L5329">
        <f>YEAR(shipments[[#This Row],[Shipdate]])</f>
        <v>2024</v>
      </c>
    </row>
    <row r="5330" spans="1:12" x14ac:dyDescent="0.3">
      <c r="A5330" t="s">
        <v>5334</v>
      </c>
      <c r="B5330" t="s">
        <v>7957</v>
      </c>
      <c r="C5330" t="s">
        <v>7926</v>
      </c>
      <c r="D5330" t="s">
        <v>7938</v>
      </c>
      <c r="E5330" s="1">
        <v>45201</v>
      </c>
      <c r="F5330" s="6">
        <v>7683.75</v>
      </c>
      <c r="G5330">
        <v>385</v>
      </c>
      <c r="H5330" t="s">
        <v>3</v>
      </c>
      <c r="I5330">
        <f>IF(shipments[[#This Row],[Boxes]]&gt;0,shipments[[#This Row],[Amount]]/shipments[[#This Row],[Boxes]],"NA")</f>
        <v>19.957792207792206</v>
      </c>
      <c r="J5330" t="str">
        <f>IF(shipments[[#This Row],[Order_Status]] = "Delivered","Yes","No")</f>
        <v>Yes</v>
      </c>
      <c r="K5330" t="str">
        <f>TEXT(shipments[[#This Row],[Shipdate]],"MMMM")</f>
        <v>October</v>
      </c>
      <c r="L5330">
        <f>YEAR(shipments[[#This Row],[Shipdate]])</f>
        <v>2023</v>
      </c>
    </row>
    <row r="5331" spans="1:12" x14ac:dyDescent="0.3">
      <c r="A5331" t="s">
        <v>5335</v>
      </c>
      <c r="B5331" t="s">
        <v>7957</v>
      </c>
      <c r="C5331" t="s">
        <v>7927</v>
      </c>
      <c r="D5331" t="s">
        <v>7939</v>
      </c>
      <c r="E5331" s="1">
        <v>44977</v>
      </c>
      <c r="F5331" s="6">
        <v>4032</v>
      </c>
      <c r="G5331">
        <v>269</v>
      </c>
      <c r="H5331" t="s">
        <v>3</v>
      </c>
      <c r="I5331">
        <f>IF(shipments[[#This Row],[Boxes]]&gt;0,shipments[[#This Row],[Amount]]/shipments[[#This Row],[Boxes]],"NA")</f>
        <v>14.988847583643123</v>
      </c>
      <c r="J5331" t="str">
        <f>IF(shipments[[#This Row],[Order_Status]] = "Delivered","Yes","No")</f>
        <v>Yes</v>
      </c>
      <c r="K5331" t="str">
        <f>TEXT(shipments[[#This Row],[Shipdate]],"MMMM")</f>
        <v>February</v>
      </c>
      <c r="L5331">
        <f>YEAR(shipments[[#This Row],[Shipdate]])</f>
        <v>2023</v>
      </c>
    </row>
    <row r="5332" spans="1:12" x14ac:dyDescent="0.3">
      <c r="A5332" t="s">
        <v>5336</v>
      </c>
      <c r="B5332" t="s">
        <v>7957</v>
      </c>
      <c r="C5332" t="s">
        <v>7927</v>
      </c>
      <c r="D5332" t="s">
        <v>7934</v>
      </c>
      <c r="E5332" s="1">
        <v>45285</v>
      </c>
      <c r="F5332" s="6">
        <v>14852.25</v>
      </c>
      <c r="G5332">
        <v>929</v>
      </c>
      <c r="H5332" t="s">
        <v>3</v>
      </c>
      <c r="I5332">
        <f>IF(shipments[[#This Row],[Boxes]]&gt;0,shipments[[#This Row],[Amount]]/shipments[[#This Row],[Boxes]],"NA")</f>
        <v>15.987351991388589</v>
      </c>
      <c r="J5332" t="str">
        <f>IF(shipments[[#This Row],[Order_Status]] = "Delivered","Yes","No")</f>
        <v>Yes</v>
      </c>
      <c r="K5332" t="str">
        <f>TEXT(shipments[[#This Row],[Shipdate]],"MMMM")</f>
        <v>December</v>
      </c>
      <c r="L5332">
        <f>YEAR(shipments[[#This Row],[Shipdate]])</f>
        <v>2023</v>
      </c>
    </row>
    <row r="5333" spans="1:12" x14ac:dyDescent="0.3">
      <c r="A5333" t="s">
        <v>5337</v>
      </c>
      <c r="B5333" t="s">
        <v>7957</v>
      </c>
      <c r="C5333" t="s">
        <v>7927</v>
      </c>
      <c r="D5333" t="s">
        <v>7938</v>
      </c>
      <c r="E5333" s="1">
        <v>45125</v>
      </c>
      <c r="F5333" s="6">
        <v>1413</v>
      </c>
      <c r="G5333">
        <v>95</v>
      </c>
      <c r="H5333" t="s">
        <v>3</v>
      </c>
      <c r="I5333">
        <f>IF(shipments[[#This Row],[Boxes]]&gt;0,shipments[[#This Row],[Amount]]/shipments[[#This Row],[Boxes]],"NA")</f>
        <v>14.873684210526315</v>
      </c>
      <c r="J5333" t="str">
        <f>IF(shipments[[#This Row],[Order_Status]] = "Delivered","Yes","No")</f>
        <v>Yes</v>
      </c>
      <c r="K5333" t="str">
        <f>TEXT(shipments[[#This Row],[Shipdate]],"MMMM")</f>
        <v>July</v>
      </c>
      <c r="L5333">
        <f>YEAR(shipments[[#This Row],[Shipdate]])</f>
        <v>2023</v>
      </c>
    </row>
    <row r="5334" spans="1:12" x14ac:dyDescent="0.3">
      <c r="A5334" t="s">
        <v>5338</v>
      </c>
      <c r="B5334" t="s">
        <v>7957</v>
      </c>
      <c r="C5334" t="s">
        <v>7929</v>
      </c>
      <c r="D5334" t="s">
        <v>7935</v>
      </c>
      <c r="E5334" s="1">
        <v>45112</v>
      </c>
      <c r="F5334" s="6">
        <v>26561.25</v>
      </c>
      <c r="G5334">
        <v>3321</v>
      </c>
      <c r="H5334" t="s">
        <v>3</v>
      </c>
      <c r="I5334">
        <f>IF(shipments[[#This Row],[Boxes]]&gt;0,shipments[[#This Row],[Amount]]/shipments[[#This Row],[Boxes]],"NA")</f>
        <v>7.9979674796747968</v>
      </c>
      <c r="J5334" t="str">
        <f>IF(shipments[[#This Row],[Order_Status]] = "Delivered","Yes","No")</f>
        <v>Yes</v>
      </c>
      <c r="K5334" t="str">
        <f>TEXT(shipments[[#This Row],[Shipdate]],"MMMM")</f>
        <v>July</v>
      </c>
      <c r="L5334">
        <f>YEAR(shipments[[#This Row],[Shipdate]])</f>
        <v>2023</v>
      </c>
    </row>
    <row r="5335" spans="1:12" x14ac:dyDescent="0.3">
      <c r="A5335" t="s">
        <v>5339</v>
      </c>
      <c r="B5335" t="s">
        <v>7957</v>
      </c>
      <c r="C5335" t="s">
        <v>7929</v>
      </c>
      <c r="D5335" t="s">
        <v>7938</v>
      </c>
      <c r="E5335" s="1">
        <v>45281</v>
      </c>
      <c r="F5335" s="6">
        <v>10343.25</v>
      </c>
      <c r="G5335">
        <v>1150</v>
      </c>
      <c r="H5335" t="s">
        <v>3</v>
      </c>
      <c r="I5335">
        <f>IF(shipments[[#This Row],[Boxes]]&gt;0,shipments[[#This Row],[Amount]]/shipments[[#This Row],[Boxes]],"NA")</f>
        <v>8.9941304347826083</v>
      </c>
      <c r="J5335" t="str">
        <f>IF(shipments[[#This Row],[Order_Status]] = "Delivered","Yes","No")</f>
        <v>Yes</v>
      </c>
      <c r="K5335" t="str">
        <f>TEXT(shipments[[#This Row],[Shipdate]],"MMMM")</f>
        <v>December</v>
      </c>
      <c r="L5335">
        <f>YEAR(shipments[[#This Row],[Shipdate]])</f>
        <v>2023</v>
      </c>
    </row>
    <row r="5336" spans="1:12" x14ac:dyDescent="0.3">
      <c r="A5336" t="s">
        <v>5340</v>
      </c>
      <c r="B5336" t="s">
        <v>7957</v>
      </c>
      <c r="C5336" t="s">
        <v>7929</v>
      </c>
      <c r="D5336" t="s">
        <v>7939</v>
      </c>
      <c r="E5336" s="1">
        <v>45411</v>
      </c>
      <c r="F5336" s="6">
        <v>13529.25</v>
      </c>
      <c r="G5336">
        <v>1504</v>
      </c>
      <c r="H5336" t="s">
        <v>3</v>
      </c>
      <c r="I5336">
        <f>IF(shipments[[#This Row],[Boxes]]&gt;0,shipments[[#This Row],[Amount]]/shipments[[#This Row],[Boxes]],"NA")</f>
        <v>8.9955119680851059</v>
      </c>
      <c r="J5336" t="str">
        <f>IF(shipments[[#This Row],[Order_Status]] = "Delivered","Yes","No")</f>
        <v>Yes</v>
      </c>
      <c r="K5336" t="str">
        <f>TEXT(shipments[[#This Row],[Shipdate]],"MMMM")</f>
        <v>April</v>
      </c>
      <c r="L5336">
        <f>YEAR(shipments[[#This Row],[Shipdate]])</f>
        <v>2024</v>
      </c>
    </row>
    <row r="5337" spans="1:12" x14ac:dyDescent="0.3">
      <c r="A5337" t="s">
        <v>5341</v>
      </c>
      <c r="B5337" t="s">
        <v>7957</v>
      </c>
      <c r="C5337" t="s">
        <v>7931</v>
      </c>
      <c r="D5337" t="s">
        <v>7939</v>
      </c>
      <c r="E5337" s="1">
        <v>45279</v>
      </c>
      <c r="F5337" s="6">
        <v>1044</v>
      </c>
      <c r="G5337">
        <v>95</v>
      </c>
      <c r="H5337" t="s">
        <v>3</v>
      </c>
      <c r="I5337">
        <f>IF(shipments[[#This Row],[Boxes]]&gt;0,shipments[[#This Row],[Amount]]/shipments[[#This Row],[Boxes]],"NA")</f>
        <v>10.989473684210527</v>
      </c>
      <c r="J5337" t="str">
        <f>IF(shipments[[#This Row],[Order_Status]] = "Delivered","Yes","No")</f>
        <v>Yes</v>
      </c>
      <c r="K5337" t="str">
        <f>TEXT(shipments[[#This Row],[Shipdate]],"MMMM")</f>
        <v>December</v>
      </c>
      <c r="L5337">
        <f>YEAR(shipments[[#This Row],[Shipdate]])</f>
        <v>2023</v>
      </c>
    </row>
    <row r="5338" spans="1:12" x14ac:dyDescent="0.3">
      <c r="A5338" s="21" t="s">
        <v>5342</v>
      </c>
      <c r="B5338" s="21" t="s">
        <v>7957</v>
      </c>
      <c r="C5338" s="21" t="s">
        <v>7932</v>
      </c>
      <c r="D5338" s="21" t="s">
        <v>7934</v>
      </c>
      <c r="E5338" s="22">
        <v>45485</v>
      </c>
      <c r="F5338" s="23">
        <v>10919.25</v>
      </c>
      <c r="G5338" s="21">
        <v>1560</v>
      </c>
      <c r="H5338" s="21" t="s">
        <v>9</v>
      </c>
      <c r="I5338" s="21">
        <f>IF(shipments[[#This Row],[Boxes]]&gt;0,shipments[[#This Row],[Amount]]/shipments[[#This Row],[Boxes]],"NA")</f>
        <v>6.9995192307692307</v>
      </c>
      <c r="J5338" s="21" t="str">
        <f>IF(shipments[[#This Row],[Order_Status]] = "Delivered","Yes","No")</f>
        <v>No</v>
      </c>
      <c r="K5338" s="21" t="str">
        <f>TEXT(shipments[[#This Row],[Shipdate]],"MMMM")</f>
        <v>July</v>
      </c>
      <c r="L5338" s="21">
        <f>YEAR(shipments[[#This Row],[Shipdate]])</f>
        <v>2024</v>
      </c>
    </row>
    <row r="5339" spans="1:12" x14ac:dyDescent="0.3">
      <c r="A5339" t="s">
        <v>5343</v>
      </c>
      <c r="B5339" t="s">
        <v>7957</v>
      </c>
      <c r="C5339" t="s">
        <v>7933</v>
      </c>
      <c r="D5339" t="s">
        <v>7935</v>
      </c>
      <c r="E5339" s="1">
        <v>45077</v>
      </c>
      <c r="F5339" s="6">
        <v>12519</v>
      </c>
      <c r="G5339">
        <v>696</v>
      </c>
      <c r="H5339" t="s">
        <v>3</v>
      </c>
      <c r="I5339">
        <f>IF(shipments[[#This Row],[Boxes]]&gt;0,shipments[[#This Row],[Amount]]/shipments[[#This Row],[Boxes]],"NA")</f>
        <v>17.987068965517242</v>
      </c>
      <c r="J5339" t="str">
        <f>IF(shipments[[#This Row],[Order_Status]] = "Delivered","Yes","No")</f>
        <v>Yes</v>
      </c>
      <c r="K5339" t="str">
        <f>TEXT(shipments[[#This Row],[Shipdate]],"MMMM")</f>
        <v>May</v>
      </c>
      <c r="L5339">
        <f>YEAR(shipments[[#This Row],[Shipdate]])</f>
        <v>2023</v>
      </c>
    </row>
    <row r="5340" spans="1:12" x14ac:dyDescent="0.3">
      <c r="A5340" t="s">
        <v>5344</v>
      </c>
      <c r="B5340" t="s">
        <v>7957</v>
      </c>
      <c r="C5340" t="s">
        <v>7933</v>
      </c>
      <c r="D5340" t="s">
        <v>7937</v>
      </c>
      <c r="E5340" s="1">
        <v>45211</v>
      </c>
      <c r="F5340" s="6">
        <v>13945.5</v>
      </c>
      <c r="G5340">
        <v>734</v>
      </c>
      <c r="H5340" t="s">
        <v>3</v>
      </c>
      <c r="I5340">
        <f>IF(shipments[[#This Row],[Boxes]]&gt;0,shipments[[#This Row],[Amount]]/shipments[[#This Row],[Boxes]],"NA")</f>
        <v>18.999318801089917</v>
      </c>
      <c r="J5340" t="str">
        <f>IF(shipments[[#This Row],[Order_Status]] = "Delivered","Yes","No")</f>
        <v>Yes</v>
      </c>
      <c r="K5340" t="str">
        <f>TEXT(shipments[[#This Row],[Shipdate]],"MMMM")</f>
        <v>October</v>
      </c>
      <c r="L5340">
        <f>YEAR(shipments[[#This Row],[Shipdate]])</f>
        <v>2023</v>
      </c>
    </row>
    <row r="5341" spans="1:12" x14ac:dyDescent="0.3">
      <c r="A5341" t="s">
        <v>5345</v>
      </c>
      <c r="B5341" t="s">
        <v>7957</v>
      </c>
      <c r="C5341" t="s">
        <v>7933</v>
      </c>
      <c r="D5341" t="s">
        <v>7939</v>
      </c>
      <c r="E5341" s="1">
        <v>45342</v>
      </c>
      <c r="F5341" s="6">
        <v>8280</v>
      </c>
      <c r="G5341">
        <v>460</v>
      </c>
      <c r="H5341" t="s">
        <v>3</v>
      </c>
      <c r="I5341">
        <f>IF(shipments[[#This Row],[Boxes]]&gt;0,shipments[[#This Row],[Amount]]/shipments[[#This Row],[Boxes]],"NA")</f>
        <v>18</v>
      </c>
      <c r="J5341" t="str">
        <f>IF(shipments[[#This Row],[Order_Status]] = "Delivered","Yes","No")</f>
        <v>Yes</v>
      </c>
      <c r="K5341" t="str">
        <f>TEXT(shipments[[#This Row],[Shipdate]],"MMMM")</f>
        <v>February</v>
      </c>
      <c r="L5341">
        <f>YEAR(shipments[[#This Row],[Shipdate]])</f>
        <v>2024</v>
      </c>
    </row>
    <row r="5342" spans="1:12" x14ac:dyDescent="0.3">
      <c r="A5342" t="s">
        <v>5346</v>
      </c>
      <c r="B5342" t="s">
        <v>7957</v>
      </c>
      <c r="C5342" t="s">
        <v>7933</v>
      </c>
      <c r="D5342" t="s">
        <v>7936</v>
      </c>
      <c r="E5342" s="1">
        <v>45124</v>
      </c>
      <c r="F5342" s="6">
        <v>4713.75</v>
      </c>
      <c r="G5342">
        <v>236</v>
      </c>
      <c r="H5342" t="s">
        <v>3</v>
      </c>
      <c r="I5342">
        <f>IF(shipments[[#This Row],[Boxes]]&gt;0,shipments[[#This Row],[Amount]]/shipments[[#This Row],[Boxes]],"NA")</f>
        <v>19.973516949152543</v>
      </c>
      <c r="J5342" t="str">
        <f>IF(shipments[[#This Row],[Order_Status]] = "Delivered","Yes","No")</f>
        <v>Yes</v>
      </c>
      <c r="K5342" t="str">
        <f>TEXT(shipments[[#This Row],[Shipdate]],"MMMM")</f>
        <v>July</v>
      </c>
      <c r="L5342">
        <f>YEAR(shipments[[#This Row],[Shipdate]])</f>
        <v>2023</v>
      </c>
    </row>
    <row r="5343" spans="1:12" x14ac:dyDescent="0.3">
      <c r="A5343" t="s">
        <v>5347</v>
      </c>
      <c r="B5343" t="s">
        <v>7957</v>
      </c>
      <c r="C5343" t="s">
        <v>7933</v>
      </c>
      <c r="D5343" t="s">
        <v>7938</v>
      </c>
      <c r="E5343" s="1">
        <v>45370</v>
      </c>
      <c r="F5343" s="6">
        <v>1975.5</v>
      </c>
      <c r="G5343">
        <v>104</v>
      </c>
      <c r="H5343" t="s">
        <v>3</v>
      </c>
      <c r="I5343">
        <f>IF(shipments[[#This Row],[Boxes]]&gt;0,shipments[[#This Row],[Amount]]/shipments[[#This Row],[Boxes]],"NA")</f>
        <v>18.995192307692307</v>
      </c>
      <c r="J5343" t="str">
        <f>IF(shipments[[#This Row],[Order_Status]] = "Delivered","Yes","No")</f>
        <v>Yes</v>
      </c>
      <c r="K5343" t="str">
        <f>TEXT(shipments[[#This Row],[Shipdate]],"MMMM")</f>
        <v>March</v>
      </c>
      <c r="L5343">
        <f>YEAR(shipments[[#This Row],[Shipdate]])</f>
        <v>2024</v>
      </c>
    </row>
    <row r="5344" spans="1:12" x14ac:dyDescent="0.3">
      <c r="A5344" t="s">
        <v>5348</v>
      </c>
      <c r="B5344" t="s">
        <v>7957</v>
      </c>
      <c r="C5344" t="s">
        <v>7933</v>
      </c>
      <c r="D5344" t="s">
        <v>7938</v>
      </c>
      <c r="E5344" s="1">
        <v>45295</v>
      </c>
      <c r="F5344" s="6">
        <v>5265</v>
      </c>
      <c r="G5344">
        <v>278</v>
      </c>
      <c r="H5344" t="s">
        <v>3</v>
      </c>
      <c r="I5344">
        <f>IF(shipments[[#This Row],[Boxes]]&gt;0,shipments[[#This Row],[Amount]]/shipments[[#This Row],[Boxes]],"NA")</f>
        <v>18.938848920863311</v>
      </c>
      <c r="J5344" t="str">
        <f>IF(shipments[[#This Row],[Order_Status]] = "Delivered","Yes","No")</f>
        <v>Yes</v>
      </c>
      <c r="K5344" t="str">
        <f>TEXT(shipments[[#This Row],[Shipdate]],"MMMM")</f>
        <v>January</v>
      </c>
      <c r="L5344">
        <f>YEAR(shipments[[#This Row],[Shipdate]])</f>
        <v>2024</v>
      </c>
    </row>
    <row r="5345" spans="1:12" x14ac:dyDescent="0.3">
      <c r="A5345" s="21" t="s">
        <v>5349</v>
      </c>
      <c r="B5345" s="21" t="s">
        <v>7957</v>
      </c>
      <c r="C5345" s="21" t="s">
        <v>7912</v>
      </c>
      <c r="D5345" s="21" t="s">
        <v>7938</v>
      </c>
      <c r="E5345" s="22">
        <v>45523</v>
      </c>
      <c r="F5345" s="23">
        <v>10021.5</v>
      </c>
      <c r="G5345" s="21">
        <v>716</v>
      </c>
      <c r="H5345" s="21" t="s">
        <v>9</v>
      </c>
      <c r="I5345" s="21">
        <f>IF(shipments[[#This Row],[Boxes]]&gt;0,shipments[[#This Row],[Amount]]/shipments[[#This Row],[Boxes]],"NA")</f>
        <v>13.996508379888269</v>
      </c>
      <c r="J5345" s="21" t="str">
        <f>IF(shipments[[#This Row],[Order_Status]] = "Delivered","Yes","No")</f>
        <v>No</v>
      </c>
      <c r="K5345" s="21" t="str">
        <f>TEXT(shipments[[#This Row],[Shipdate]],"MMMM")</f>
        <v>August</v>
      </c>
      <c r="L5345" s="21">
        <f>YEAR(shipments[[#This Row],[Shipdate]])</f>
        <v>2024</v>
      </c>
    </row>
    <row r="5346" spans="1:12" x14ac:dyDescent="0.3">
      <c r="A5346" t="s">
        <v>5350</v>
      </c>
      <c r="B5346" t="s">
        <v>7957</v>
      </c>
      <c r="C5346" t="s">
        <v>7912</v>
      </c>
      <c r="D5346" t="s">
        <v>7939</v>
      </c>
      <c r="E5346" s="1">
        <v>45184</v>
      </c>
      <c r="F5346" s="6">
        <v>14640.75</v>
      </c>
      <c r="G5346">
        <v>1046</v>
      </c>
      <c r="H5346" t="s">
        <v>3</v>
      </c>
      <c r="I5346">
        <f>IF(shipments[[#This Row],[Boxes]]&gt;0,shipments[[#This Row],[Amount]]/shipments[[#This Row],[Boxes]],"NA")</f>
        <v>13.99689292543021</v>
      </c>
      <c r="J5346" t="str">
        <f>IF(shipments[[#This Row],[Order_Status]] = "Delivered","Yes","No")</f>
        <v>Yes</v>
      </c>
      <c r="K5346" t="str">
        <f>TEXT(shipments[[#This Row],[Shipdate]],"MMMM")</f>
        <v>September</v>
      </c>
      <c r="L5346">
        <f>YEAR(shipments[[#This Row],[Shipdate]])</f>
        <v>2023</v>
      </c>
    </row>
    <row r="5347" spans="1:12" x14ac:dyDescent="0.3">
      <c r="A5347" t="s">
        <v>5351</v>
      </c>
      <c r="B5347" t="s">
        <v>7957</v>
      </c>
      <c r="C5347" t="s">
        <v>7915</v>
      </c>
      <c r="D5347" t="s">
        <v>7934</v>
      </c>
      <c r="E5347" s="1">
        <v>45029</v>
      </c>
      <c r="F5347" s="6">
        <v>5805</v>
      </c>
      <c r="G5347">
        <v>645</v>
      </c>
      <c r="H5347" t="s">
        <v>3</v>
      </c>
      <c r="I5347">
        <f>IF(shipments[[#This Row],[Boxes]]&gt;0,shipments[[#This Row],[Amount]]/shipments[[#This Row],[Boxes]],"NA")</f>
        <v>9</v>
      </c>
      <c r="J5347" t="str">
        <f>IF(shipments[[#This Row],[Order_Status]] = "Delivered","Yes","No")</f>
        <v>Yes</v>
      </c>
      <c r="K5347" t="str">
        <f>TEXT(shipments[[#This Row],[Shipdate]],"MMMM")</f>
        <v>April</v>
      </c>
      <c r="L5347">
        <f>YEAR(shipments[[#This Row],[Shipdate]])</f>
        <v>2023</v>
      </c>
    </row>
    <row r="5348" spans="1:12" x14ac:dyDescent="0.3">
      <c r="A5348" t="s">
        <v>5352</v>
      </c>
      <c r="B5348" t="s">
        <v>7957</v>
      </c>
      <c r="C5348" t="s">
        <v>7915</v>
      </c>
      <c r="D5348" t="s">
        <v>7938</v>
      </c>
      <c r="E5348" s="1">
        <v>44974</v>
      </c>
      <c r="F5348" s="6">
        <v>3102.75</v>
      </c>
      <c r="G5348">
        <v>518</v>
      </c>
      <c r="H5348" t="s">
        <v>3</v>
      </c>
      <c r="I5348">
        <f>IF(shipments[[#This Row],[Boxes]]&gt;0,shipments[[#This Row],[Amount]]/shipments[[#This Row],[Boxes]],"NA")</f>
        <v>5.9898648648648649</v>
      </c>
      <c r="J5348" t="str">
        <f>IF(shipments[[#This Row],[Order_Status]] = "Delivered","Yes","No")</f>
        <v>Yes</v>
      </c>
      <c r="K5348" t="str">
        <f>TEXT(shipments[[#This Row],[Shipdate]],"MMMM")</f>
        <v>February</v>
      </c>
      <c r="L5348">
        <f>YEAR(shipments[[#This Row],[Shipdate]])</f>
        <v>2023</v>
      </c>
    </row>
    <row r="5349" spans="1:12" x14ac:dyDescent="0.3">
      <c r="A5349" s="21" t="s">
        <v>5353</v>
      </c>
      <c r="B5349" s="21" t="s">
        <v>7957</v>
      </c>
      <c r="C5349" s="21" t="s">
        <v>7915</v>
      </c>
      <c r="D5349" s="21" t="s">
        <v>7939</v>
      </c>
      <c r="E5349" s="22">
        <v>45559</v>
      </c>
      <c r="F5349" s="23">
        <v>8842.5</v>
      </c>
      <c r="G5349" s="21">
        <v>1474</v>
      </c>
      <c r="H5349" s="21" t="s">
        <v>16</v>
      </c>
      <c r="I5349" s="21">
        <f>IF(shipments[[#This Row],[Boxes]]&gt;0,shipments[[#This Row],[Amount]]/shipments[[#This Row],[Boxes]],"NA")</f>
        <v>5.9989823609226596</v>
      </c>
      <c r="J5349" s="21" t="str">
        <f>IF(shipments[[#This Row],[Order_Status]] = "Delivered","Yes","No")</f>
        <v>No</v>
      </c>
      <c r="K5349" s="21" t="str">
        <f>TEXT(shipments[[#This Row],[Shipdate]],"MMMM")</f>
        <v>September</v>
      </c>
      <c r="L5349" s="21">
        <f>YEAR(shipments[[#This Row],[Shipdate]])</f>
        <v>2024</v>
      </c>
    </row>
    <row r="5350" spans="1:12" x14ac:dyDescent="0.3">
      <c r="A5350" t="s">
        <v>5354</v>
      </c>
      <c r="B5350" t="s">
        <v>7957</v>
      </c>
      <c r="C5350" t="s">
        <v>7916</v>
      </c>
      <c r="D5350" t="s">
        <v>7937</v>
      </c>
      <c r="E5350" s="1">
        <v>45275</v>
      </c>
      <c r="F5350" s="6">
        <v>5152.5</v>
      </c>
      <c r="G5350">
        <v>859</v>
      </c>
      <c r="H5350" t="s">
        <v>3</v>
      </c>
      <c r="I5350">
        <f>IF(shipments[[#This Row],[Boxes]]&gt;0,shipments[[#This Row],[Amount]]/shipments[[#This Row],[Boxes]],"NA")</f>
        <v>5.9982537834691501</v>
      </c>
      <c r="J5350" t="str">
        <f>IF(shipments[[#This Row],[Order_Status]] = "Delivered","Yes","No")</f>
        <v>Yes</v>
      </c>
      <c r="K5350" t="str">
        <f>TEXT(shipments[[#This Row],[Shipdate]],"MMMM")</f>
        <v>December</v>
      </c>
      <c r="L5350">
        <f>YEAR(shipments[[#This Row],[Shipdate]])</f>
        <v>2023</v>
      </c>
    </row>
    <row r="5351" spans="1:12" x14ac:dyDescent="0.3">
      <c r="A5351" t="s">
        <v>5355</v>
      </c>
      <c r="B5351" t="s">
        <v>7957</v>
      </c>
      <c r="C5351" t="s">
        <v>7916</v>
      </c>
      <c r="D5351" t="s">
        <v>7934</v>
      </c>
      <c r="E5351" s="1">
        <v>44957</v>
      </c>
      <c r="F5351" s="6">
        <v>3044.25</v>
      </c>
      <c r="G5351">
        <v>508</v>
      </c>
      <c r="H5351" t="s">
        <v>3</v>
      </c>
      <c r="I5351">
        <f>IF(shipments[[#This Row],[Boxes]]&gt;0,shipments[[#This Row],[Amount]]/shipments[[#This Row],[Boxes]],"NA")</f>
        <v>5.9926181102362204</v>
      </c>
      <c r="J5351" t="str">
        <f>IF(shipments[[#This Row],[Order_Status]] = "Delivered","Yes","No")</f>
        <v>Yes</v>
      </c>
      <c r="K5351" t="str">
        <f>TEXT(shipments[[#This Row],[Shipdate]],"MMMM")</f>
        <v>January</v>
      </c>
      <c r="L5351">
        <f>YEAR(shipments[[#This Row],[Shipdate]])</f>
        <v>2023</v>
      </c>
    </row>
    <row r="5352" spans="1:12" x14ac:dyDescent="0.3">
      <c r="A5352" s="21" t="s">
        <v>5356</v>
      </c>
      <c r="B5352" s="21" t="s">
        <v>7957</v>
      </c>
      <c r="C5352" s="21" t="s">
        <v>7916</v>
      </c>
      <c r="D5352" s="21" t="s">
        <v>7937</v>
      </c>
      <c r="E5352" s="22">
        <v>45562</v>
      </c>
      <c r="F5352" s="23">
        <v>14035.5</v>
      </c>
      <c r="G5352" s="21">
        <v>2006</v>
      </c>
      <c r="H5352" s="21" t="s">
        <v>16</v>
      </c>
      <c r="I5352" s="21">
        <f>IF(shipments[[#This Row],[Boxes]]&gt;0,shipments[[#This Row],[Amount]]/shipments[[#This Row],[Boxes]],"NA")</f>
        <v>6.9967597208374874</v>
      </c>
      <c r="J5352" s="21" t="str">
        <f>IF(shipments[[#This Row],[Order_Status]] = "Delivered","Yes","No")</f>
        <v>No</v>
      </c>
      <c r="K5352" s="21" t="str">
        <f>TEXT(shipments[[#This Row],[Shipdate]],"MMMM")</f>
        <v>September</v>
      </c>
      <c r="L5352" s="21">
        <f>YEAR(shipments[[#This Row],[Shipdate]])</f>
        <v>2024</v>
      </c>
    </row>
    <row r="5353" spans="1:12" x14ac:dyDescent="0.3">
      <c r="A5353" t="s">
        <v>5357</v>
      </c>
      <c r="B5353" t="s">
        <v>7957</v>
      </c>
      <c r="C5353" t="s">
        <v>7916</v>
      </c>
      <c r="D5353" t="s">
        <v>7939</v>
      </c>
      <c r="E5353" s="1">
        <v>45296</v>
      </c>
      <c r="F5353" s="6">
        <v>4425.75</v>
      </c>
      <c r="G5353">
        <v>633</v>
      </c>
      <c r="H5353" t="s">
        <v>3</v>
      </c>
      <c r="I5353">
        <f>IF(shipments[[#This Row],[Boxes]]&gt;0,shipments[[#This Row],[Amount]]/shipments[[#This Row],[Boxes]],"NA")</f>
        <v>6.9917061611374409</v>
      </c>
      <c r="J5353" t="str">
        <f>IF(shipments[[#This Row],[Order_Status]] = "Delivered","Yes","No")</f>
        <v>Yes</v>
      </c>
      <c r="K5353" t="str">
        <f>TEXT(shipments[[#This Row],[Shipdate]],"MMMM")</f>
        <v>January</v>
      </c>
      <c r="L5353">
        <f>YEAR(shipments[[#This Row],[Shipdate]])</f>
        <v>2024</v>
      </c>
    </row>
    <row r="5354" spans="1:12" x14ac:dyDescent="0.3">
      <c r="A5354" t="s">
        <v>5358</v>
      </c>
      <c r="B5354" t="s">
        <v>7957</v>
      </c>
      <c r="C5354" t="s">
        <v>7917</v>
      </c>
      <c r="D5354" t="s">
        <v>7934</v>
      </c>
      <c r="E5354" s="1">
        <v>45230</v>
      </c>
      <c r="F5354" s="6">
        <v>2774.25</v>
      </c>
      <c r="G5354">
        <v>116</v>
      </c>
      <c r="H5354" t="s">
        <v>3</v>
      </c>
      <c r="I5354">
        <f>IF(shipments[[#This Row],[Boxes]]&gt;0,shipments[[#This Row],[Amount]]/shipments[[#This Row],[Boxes]],"NA")</f>
        <v>23.915948275862068</v>
      </c>
      <c r="J5354" t="str">
        <f>IF(shipments[[#This Row],[Order_Status]] = "Delivered","Yes","No")</f>
        <v>Yes</v>
      </c>
      <c r="K5354" t="str">
        <f>TEXT(shipments[[#This Row],[Shipdate]],"MMMM")</f>
        <v>October</v>
      </c>
      <c r="L5354">
        <f>YEAR(shipments[[#This Row],[Shipdate]])</f>
        <v>2023</v>
      </c>
    </row>
    <row r="5355" spans="1:12" x14ac:dyDescent="0.3">
      <c r="A5355" s="21" t="s">
        <v>5359</v>
      </c>
      <c r="B5355" s="21" t="s">
        <v>7957</v>
      </c>
      <c r="C5355" s="21" t="s">
        <v>7918</v>
      </c>
      <c r="D5355" s="21" t="s">
        <v>7938</v>
      </c>
      <c r="E5355" s="22">
        <v>45069</v>
      </c>
      <c r="F5355" s="23">
        <v>6347.25</v>
      </c>
      <c r="G5355" s="21">
        <v>236</v>
      </c>
      <c r="H5355" s="21" t="s">
        <v>25</v>
      </c>
      <c r="I5355" s="21">
        <f>IF(shipments[[#This Row],[Boxes]]&gt;0,shipments[[#This Row],[Amount]]/shipments[[#This Row],[Boxes]],"NA")</f>
        <v>26.895127118644069</v>
      </c>
      <c r="J5355" s="21" t="str">
        <f>IF(shipments[[#This Row],[Order_Status]] = "Delivered","Yes","No")</f>
        <v>No</v>
      </c>
      <c r="K5355" s="21" t="str">
        <f>TEXT(shipments[[#This Row],[Shipdate]],"MMMM")</f>
        <v>May</v>
      </c>
      <c r="L5355" s="21">
        <f>YEAR(shipments[[#This Row],[Shipdate]])</f>
        <v>2023</v>
      </c>
    </row>
    <row r="5356" spans="1:12" x14ac:dyDescent="0.3">
      <c r="A5356" t="s">
        <v>5360</v>
      </c>
      <c r="B5356" t="s">
        <v>7957</v>
      </c>
      <c r="C5356" t="s">
        <v>7918</v>
      </c>
      <c r="D5356" t="s">
        <v>7934</v>
      </c>
      <c r="E5356" s="1">
        <v>45204</v>
      </c>
      <c r="F5356" s="6">
        <v>5163.75</v>
      </c>
      <c r="G5356">
        <v>192</v>
      </c>
      <c r="H5356" t="s">
        <v>3</v>
      </c>
      <c r="I5356">
        <f>IF(shipments[[#This Row],[Boxes]]&gt;0,shipments[[#This Row],[Amount]]/shipments[[#This Row],[Boxes]],"NA")</f>
        <v>26.89453125</v>
      </c>
      <c r="J5356" t="str">
        <f>IF(shipments[[#This Row],[Order_Status]] = "Delivered","Yes","No")</f>
        <v>Yes</v>
      </c>
      <c r="K5356" t="str">
        <f>TEXT(shipments[[#This Row],[Shipdate]],"MMMM")</f>
        <v>October</v>
      </c>
      <c r="L5356">
        <f>YEAR(shipments[[#This Row],[Shipdate]])</f>
        <v>2023</v>
      </c>
    </row>
    <row r="5357" spans="1:12" x14ac:dyDescent="0.3">
      <c r="A5357" s="21" t="s">
        <v>5361</v>
      </c>
      <c r="B5357" s="21" t="s">
        <v>7957</v>
      </c>
      <c r="C5357" s="21" t="s">
        <v>7918</v>
      </c>
      <c r="D5357" s="21" t="s">
        <v>7935</v>
      </c>
      <c r="E5357" s="22">
        <v>45482</v>
      </c>
      <c r="F5357" s="23">
        <v>4713.75</v>
      </c>
      <c r="G5357" s="21">
        <v>197</v>
      </c>
      <c r="H5357" s="21" t="s">
        <v>9</v>
      </c>
      <c r="I5357" s="21">
        <f>IF(shipments[[#This Row],[Boxes]]&gt;0,shipments[[#This Row],[Amount]]/shipments[[#This Row],[Boxes]],"NA")</f>
        <v>23.92766497461929</v>
      </c>
      <c r="J5357" s="21" t="str">
        <f>IF(shipments[[#This Row],[Order_Status]] = "Delivered","Yes","No")</f>
        <v>No</v>
      </c>
      <c r="K5357" s="21" t="str">
        <f>TEXT(shipments[[#This Row],[Shipdate]],"MMMM")</f>
        <v>July</v>
      </c>
      <c r="L5357" s="21">
        <f>YEAR(shipments[[#This Row],[Shipdate]])</f>
        <v>2024</v>
      </c>
    </row>
    <row r="5358" spans="1:12" x14ac:dyDescent="0.3">
      <c r="A5358" s="21" t="s">
        <v>5362</v>
      </c>
      <c r="B5358" s="21" t="s">
        <v>7957</v>
      </c>
      <c r="C5358" s="21" t="s">
        <v>7918</v>
      </c>
      <c r="D5358" s="21" t="s">
        <v>7938</v>
      </c>
      <c r="E5358" s="22">
        <v>45518</v>
      </c>
      <c r="F5358" s="23">
        <v>6504.75</v>
      </c>
      <c r="G5358" s="21">
        <v>233</v>
      </c>
      <c r="H5358" s="21" t="s">
        <v>9</v>
      </c>
      <c r="I5358" s="21">
        <f>IF(shipments[[#This Row],[Boxes]]&gt;0,shipments[[#This Row],[Amount]]/shipments[[#This Row],[Boxes]],"NA")</f>
        <v>27.917381974248926</v>
      </c>
      <c r="J5358" s="21" t="str">
        <f>IF(shipments[[#This Row],[Order_Status]] = "Delivered","Yes","No")</f>
        <v>No</v>
      </c>
      <c r="K5358" s="21" t="str">
        <f>TEXT(shipments[[#This Row],[Shipdate]],"MMMM")</f>
        <v>August</v>
      </c>
      <c r="L5358" s="21">
        <f>YEAR(shipments[[#This Row],[Shipdate]])</f>
        <v>2024</v>
      </c>
    </row>
    <row r="5359" spans="1:12" x14ac:dyDescent="0.3">
      <c r="A5359" t="s">
        <v>5363</v>
      </c>
      <c r="B5359" t="s">
        <v>7957</v>
      </c>
      <c r="C5359" t="s">
        <v>7919</v>
      </c>
      <c r="D5359" t="s">
        <v>7938</v>
      </c>
      <c r="E5359" s="1">
        <v>45266</v>
      </c>
      <c r="F5359" s="6">
        <v>1518.75</v>
      </c>
      <c r="G5359">
        <v>80</v>
      </c>
      <c r="H5359" t="s">
        <v>3</v>
      </c>
      <c r="I5359">
        <f>IF(shipments[[#This Row],[Boxes]]&gt;0,shipments[[#This Row],[Amount]]/shipments[[#This Row],[Boxes]],"NA")</f>
        <v>18.984375</v>
      </c>
      <c r="J5359" t="str">
        <f>IF(shipments[[#This Row],[Order_Status]] = "Delivered","Yes","No")</f>
        <v>Yes</v>
      </c>
      <c r="K5359" t="str">
        <f>TEXT(shipments[[#This Row],[Shipdate]],"MMMM")</f>
        <v>December</v>
      </c>
      <c r="L5359">
        <f>YEAR(shipments[[#This Row],[Shipdate]])</f>
        <v>2023</v>
      </c>
    </row>
    <row r="5360" spans="1:12" x14ac:dyDescent="0.3">
      <c r="A5360" s="21" t="s">
        <v>5364</v>
      </c>
      <c r="B5360" s="21" t="s">
        <v>7957</v>
      </c>
      <c r="C5360" s="21" t="s">
        <v>7919</v>
      </c>
      <c r="D5360" s="21" t="s">
        <v>7935</v>
      </c>
      <c r="E5360" s="22">
        <v>45553</v>
      </c>
      <c r="F5360" s="23">
        <v>9760.5</v>
      </c>
      <c r="G5360" s="21">
        <v>543</v>
      </c>
      <c r="H5360" s="21" t="s">
        <v>16</v>
      </c>
      <c r="I5360" s="21">
        <f>IF(shipments[[#This Row],[Boxes]]&gt;0,shipments[[#This Row],[Amount]]/shipments[[#This Row],[Boxes]],"NA")</f>
        <v>17.975138121546962</v>
      </c>
      <c r="J5360" s="21" t="str">
        <f>IF(shipments[[#This Row],[Order_Status]] = "Delivered","Yes","No")</f>
        <v>No</v>
      </c>
      <c r="K5360" s="21" t="str">
        <f>TEXT(shipments[[#This Row],[Shipdate]],"MMMM")</f>
        <v>September</v>
      </c>
      <c r="L5360" s="21">
        <f>YEAR(shipments[[#This Row],[Shipdate]])</f>
        <v>2024</v>
      </c>
    </row>
    <row r="5361" spans="1:12" x14ac:dyDescent="0.3">
      <c r="A5361" t="s">
        <v>5365</v>
      </c>
      <c r="B5361" t="s">
        <v>7957</v>
      </c>
      <c r="C5361" t="s">
        <v>7921</v>
      </c>
      <c r="D5361" t="s">
        <v>7934</v>
      </c>
      <c r="E5361" s="1">
        <v>45100</v>
      </c>
      <c r="F5361" s="6">
        <v>9258.75</v>
      </c>
      <c r="G5361">
        <v>772</v>
      </c>
      <c r="H5361" t="s">
        <v>3</v>
      </c>
      <c r="I5361">
        <f>IF(shipments[[#This Row],[Boxes]]&gt;0,shipments[[#This Row],[Amount]]/shipments[[#This Row],[Boxes]],"NA")</f>
        <v>11.993199481865284</v>
      </c>
      <c r="J5361" t="str">
        <f>IF(shipments[[#This Row],[Order_Status]] = "Delivered","Yes","No")</f>
        <v>Yes</v>
      </c>
      <c r="K5361" t="str">
        <f>TEXT(shipments[[#This Row],[Shipdate]],"MMMM")</f>
        <v>June</v>
      </c>
      <c r="L5361">
        <f>YEAR(shipments[[#This Row],[Shipdate]])</f>
        <v>2023</v>
      </c>
    </row>
    <row r="5362" spans="1:12" x14ac:dyDescent="0.3">
      <c r="A5362" t="s">
        <v>5366</v>
      </c>
      <c r="B5362" t="s">
        <v>7957</v>
      </c>
      <c r="C5362" t="s">
        <v>7921</v>
      </c>
      <c r="D5362" t="s">
        <v>7937</v>
      </c>
      <c r="E5362" s="1">
        <v>45303</v>
      </c>
      <c r="F5362" s="6">
        <v>1066.5</v>
      </c>
      <c r="G5362">
        <v>89</v>
      </c>
      <c r="H5362" t="s">
        <v>3</v>
      </c>
      <c r="I5362">
        <f>IF(shipments[[#This Row],[Boxes]]&gt;0,shipments[[#This Row],[Amount]]/shipments[[#This Row],[Boxes]],"NA")</f>
        <v>11.98314606741573</v>
      </c>
      <c r="J5362" t="str">
        <f>IF(shipments[[#This Row],[Order_Status]] = "Delivered","Yes","No")</f>
        <v>Yes</v>
      </c>
      <c r="K5362" t="str">
        <f>TEXT(shipments[[#This Row],[Shipdate]],"MMMM")</f>
        <v>January</v>
      </c>
      <c r="L5362">
        <f>YEAR(shipments[[#This Row],[Shipdate]])</f>
        <v>2024</v>
      </c>
    </row>
    <row r="5363" spans="1:12" x14ac:dyDescent="0.3">
      <c r="A5363" t="s">
        <v>5367</v>
      </c>
      <c r="B5363" t="s">
        <v>7957</v>
      </c>
      <c r="C5363" t="s">
        <v>7921</v>
      </c>
      <c r="D5363" t="s">
        <v>7939</v>
      </c>
      <c r="E5363" s="1">
        <v>45330</v>
      </c>
      <c r="F5363" s="6">
        <v>4423.5</v>
      </c>
      <c r="G5363">
        <v>295</v>
      </c>
      <c r="H5363" t="s">
        <v>3</v>
      </c>
      <c r="I5363">
        <f>IF(shipments[[#This Row],[Boxes]]&gt;0,shipments[[#This Row],[Amount]]/shipments[[#This Row],[Boxes]],"NA")</f>
        <v>14.994915254237288</v>
      </c>
      <c r="J5363" t="str">
        <f>IF(shipments[[#This Row],[Order_Status]] = "Delivered","Yes","No")</f>
        <v>Yes</v>
      </c>
      <c r="K5363" t="str">
        <f>TEXT(shipments[[#This Row],[Shipdate]],"MMMM")</f>
        <v>February</v>
      </c>
      <c r="L5363">
        <f>YEAR(shipments[[#This Row],[Shipdate]])</f>
        <v>2024</v>
      </c>
    </row>
    <row r="5364" spans="1:12" x14ac:dyDescent="0.3">
      <c r="A5364" s="21" t="s">
        <v>5368</v>
      </c>
      <c r="B5364" s="21" t="s">
        <v>7957</v>
      </c>
      <c r="C5364" s="21" t="s">
        <v>7921</v>
      </c>
      <c r="D5364" s="21" t="s">
        <v>7939</v>
      </c>
      <c r="E5364" s="22">
        <v>45502</v>
      </c>
      <c r="F5364" s="23">
        <v>2857.5</v>
      </c>
      <c r="G5364" s="21">
        <v>220</v>
      </c>
      <c r="H5364" s="21" t="s">
        <v>9</v>
      </c>
      <c r="I5364" s="21">
        <f>IF(shipments[[#This Row],[Boxes]]&gt;0,shipments[[#This Row],[Amount]]/shipments[[#This Row],[Boxes]],"NA")</f>
        <v>12.988636363636363</v>
      </c>
      <c r="J5364" s="21" t="str">
        <f>IF(shipments[[#This Row],[Order_Status]] = "Delivered","Yes","No")</f>
        <v>No</v>
      </c>
      <c r="K5364" s="21" t="str">
        <f>TEXT(shipments[[#This Row],[Shipdate]],"MMMM")</f>
        <v>July</v>
      </c>
      <c r="L5364" s="21">
        <f>YEAR(shipments[[#This Row],[Shipdate]])</f>
        <v>2024</v>
      </c>
    </row>
    <row r="5365" spans="1:12" x14ac:dyDescent="0.3">
      <c r="A5365" s="21" t="s">
        <v>5369</v>
      </c>
      <c r="B5365" s="21" t="s">
        <v>7957</v>
      </c>
      <c r="C5365" s="21" t="s">
        <v>7921</v>
      </c>
      <c r="D5365" s="21" t="s">
        <v>7934</v>
      </c>
      <c r="E5365" s="22">
        <v>45484</v>
      </c>
      <c r="F5365" s="23">
        <v>1640.25</v>
      </c>
      <c r="G5365" s="21">
        <v>103</v>
      </c>
      <c r="H5365" s="21" t="s">
        <v>9</v>
      </c>
      <c r="I5365" s="21">
        <f>IF(shipments[[#This Row],[Boxes]]&gt;0,shipments[[#This Row],[Amount]]/shipments[[#This Row],[Boxes]],"NA")</f>
        <v>15.924757281553399</v>
      </c>
      <c r="J5365" s="21" t="str">
        <f>IF(shipments[[#This Row],[Order_Status]] = "Delivered","Yes","No")</f>
        <v>No</v>
      </c>
      <c r="K5365" s="21" t="str">
        <f>TEXT(shipments[[#This Row],[Shipdate]],"MMMM")</f>
        <v>July</v>
      </c>
      <c r="L5365" s="21">
        <f>YEAR(shipments[[#This Row],[Shipdate]])</f>
        <v>2024</v>
      </c>
    </row>
    <row r="5366" spans="1:12" x14ac:dyDescent="0.3">
      <c r="A5366" t="s">
        <v>5370</v>
      </c>
      <c r="B5366" t="s">
        <v>7957</v>
      </c>
      <c r="C5366" t="s">
        <v>7921</v>
      </c>
      <c r="D5366" t="s">
        <v>7935</v>
      </c>
      <c r="E5366" s="1">
        <v>45331</v>
      </c>
      <c r="F5366" s="6">
        <v>4806</v>
      </c>
      <c r="G5366">
        <v>301</v>
      </c>
      <c r="H5366" t="s">
        <v>3</v>
      </c>
      <c r="I5366">
        <f>IF(shipments[[#This Row],[Boxes]]&gt;0,shipments[[#This Row],[Amount]]/shipments[[#This Row],[Boxes]],"NA")</f>
        <v>15.966777408637874</v>
      </c>
      <c r="J5366" t="str">
        <f>IF(shipments[[#This Row],[Order_Status]] = "Delivered","Yes","No")</f>
        <v>Yes</v>
      </c>
      <c r="K5366" t="str">
        <f>TEXT(shipments[[#This Row],[Shipdate]],"MMMM")</f>
        <v>February</v>
      </c>
      <c r="L5366">
        <f>YEAR(shipments[[#This Row],[Shipdate]])</f>
        <v>2024</v>
      </c>
    </row>
    <row r="5367" spans="1:12" x14ac:dyDescent="0.3">
      <c r="A5367" t="s">
        <v>5371</v>
      </c>
      <c r="B5367" t="s">
        <v>7957</v>
      </c>
      <c r="C5367" t="s">
        <v>7921</v>
      </c>
      <c r="D5367" t="s">
        <v>7939</v>
      </c>
      <c r="E5367" s="1">
        <v>45258</v>
      </c>
      <c r="F5367" s="6">
        <v>141.75</v>
      </c>
      <c r="G5367">
        <v>9</v>
      </c>
      <c r="H5367" t="s">
        <v>3</v>
      </c>
      <c r="I5367">
        <f>IF(shipments[[#This Row],[Boxes]]&gt;0,shipments[[#This Row],[Amount]]/shipments[[#This Row],[Boxes]],"NA")</f>
        <v>15.75</v>
      </c>
      <c r="J5367" t="str">
        <f>IF(shipments[[#This Row],[Order_Status]] = "Delivered","Yes","No")</f>
        <v>Yes</v>
      </c>
      <c r="K5367" t="str">
        <f>TEXT(shipments[[#This Row],[Shipdate]],"MMMM")</f>
        <v>November</v>
      </c>
      <c r="L5367">
        <f>YEAR(shipments[[#This Row],[Shipdate]])</f>
        <v>2023</v>
      </c>
    </row>
    <row r="5368" spans="1:12" x14ac:dyDescent="0.3">
      <c r="A5368" t="s">
        <v>5372</v>
      </c>
      <c r="B5368" t="s">
        <v>7957</v>
      </c>
      <c r="C5368" t="s">
        <v>7922</v>
      </c>
      <c r="D5368" t="s">
        <v>7938</v>
      </c>
      <c r="E5368" s="1">
        <v>45037</v>
      </c>
      <c r="F5368" s="6">
        <v>8325</v>
      </c>
      <c r="G5368">
        <v>397</v>
      </c>
      <c r="H5368" t="s">
        <v>3</v>
      </c>
      <c r="I5368">
        <f>IF(shipments[[#This Row],[Boxes]]&gt;0,shipments[[#This Row],[Amount]]/shipments[[#This Row],[Boxes]],"NA")</f>
        <v>20.969773299748113</v>
      </c>
      <c r="J5368" t="str">
        <f>IF(shipments[[#This Row],[Order_Status]] = "Delivered","Yes","No")</f>
        <v>Yes</v>
      </c>
      <c r="K5368" t="str">
        <f>TEXT(shipments[[#This Row],[Shipdate]],"MMMM")</f>
        <v>April</v>
      </c>
      <c r="L5368">
        <f>YEAR(shipments[[#This Row],[Shipdate]])</f>
        <v>2023</v>
      </c>
    </row>
    <row r="5369" spans="1:12" x14ac:dyDescent="0.3">
      <c r="A5369" s="21" t="s">
        <v>5373</v>
      </c>
      <c r="B5369" s="21" t="s">
        <v>7957</v>
      </c>
      <c r="C5369" s="21" t="s">
        <v>7922</v>
      </c>
      <c r="D5369" s="21" t="s">
        <v>7934</v>
      </c>
      <c r="E5369" s="22">
        <v>45527</v>
      </c>
      <c r="F5369" s="23">
        <v>6270.75</v>
      </c>
      <c r="G5369" s="21">
        <v>331</v>
      </c>
      <c r="H5369" s="21" t="s">
        <v>9</v>
      </c>
      <c r="I5369" s="21">
        <f>IF(shipments[[#This Row],[Boxes]]&gt;0,shipments[[#This Row],[Amount]]/shipments[[#This Row],[Boxes]],"NA")</f>
        <v>18.944864048338367</v>
      </c>
      <c r="J5369" s="21" t="str">
        <f>IF(shipments[[#This Row],[Order_Status]] = "Delivered","Yes","No")</f>
        <v>No</v>
      </c>
      <c r="K5369" s="21" t="str">
        <f>TEXT(shipments[[#This Row],[Shipdate]],"MMMM")</f>
        <v>August</v>
      </c>
      <c r="L5369" s="21">
        <f>YEAR(shipments[[#This Row],[Shipdate]])</f>
        <v>2024</v>
      </c>
    </row>
    <row r="5370" spans="1:12" x14ac:dyDescent="0.3">
      <c r="A5370" t="s">
        <v>5374</v>
      </c>
      <c r="B5370" t="s">
        <v>7957</v>
      </c>
      <c r="C5370" t="s">
        <v>7923</v>
      </c>
      <c r="D5370" t="s">
        <v>7935</v>
      </c>
      <c r="E5370" s="1">
        <v>44977</v>
      </c>
      <c r="F5370" s="6">
        <v>3773.25</v>
      </c>
      <c r="G5370">
        <v>222</v>
      </c>
      <c r="H5370" t="s">
        <v>3</v>
      </c>
      <c r="I5370">
        <f>IF(shipments[[#This Row],[Boxes]]&gt;0,shipments[[#This Row],[Amount]]/shipments[[#This Row],[Boxes]],"NA")</f>
        <v>16.996621621621621</v>
      </c>
      <c r="J5370" t="str">
        <f>IF(shipments[[#This Row],[Order_Status]] = "Delivered","Yes","No")</f>
        <v>Yes</v>
      </c>
      <c r="K5370" t="str">
        <f>TEXT(shipments[[#This Row],[Shipdate]],"MMMM")</f>
        <v>February</v>
      </c>
      <c r="L5370">
        <f>YEAR(shipments[[#This Row],[Shipdate]])</f>
        <v>2023</v>
      </c>
    </row>
    <row r="5371" spans="1:12" x14ac:dyDescent="0.3">
      <c r="A5371" s="21" t="s">
        <v>5375</v>
      </c>
      <c r="B5371" s="21" t="s">
        <v>7957</v>
      </c>
      <c r="C5371" s="21" t="s">
        <v>7923</v>
      </c>
      <c r="D5371" s="21" t="s">
        <v>7934</v>
      </c>
      <c r="E5371" s="22">
        <v>45338</v>
      </c>
      <c r="F5371" s="23">
        <v>10361.25</v>
      </c>
      <c r="G5371" s="21">
        <v>691</v>
      </c>
      <c r="H5371" s="21" t="s">
        <v>25</v>
      </c>
      <c r="I5371" s="21">
        <f>IF(shipments[[#This Row],[Boxes]]&gt;0,shipments[[#This Row],[Amount]]/shipments[[#This Row],[Boxes]],"NA")</f>
        <v>14.994573082489147</v>
      </c>
      <c r="J5371" s="21" t="str">
        <f>IF(shipments[[#This Row],[Order_Status]] = "Delivered","Yes","No")</f>
        <v>No</v>
      </c>
      <c r="K5371" s="21" t="str">
        <f>TEXT(shipments[[#This Row],[Shipdate]],"MMMM")</f>
        <v>February</v>
      </c>
      <c r="L5371" s="21">
        <f>YEAR(shipments[[#This Row],[Shipdate]])</f>
        <v>2024</v>
      </c>
    </row>
    <row r="5372" spans="1:12" x14ac:dyDescent="0.3">
      <c r="A5372" t="s">
        <v>5376</v>
      </c>
      <c r="B5372" t="s">
        <v>7957</v>
      </c>
      <c r="C5372" t="s">
        <v>7923</v>
      </c>
      <c r="D5372" t="s">
        <v>7935</v>
      </c>
      <c r="E5372" s="1">
        <v>45086</v>
      </c>
      <c r="F5372" s="6">
        <v>4313.25</v>
      </c>
      <c r="G5372">
        <v>270</v>
      </c>
      <c r="H5372" t="s">
        <v>3</v>
      </c>
      <c r="I5372">
        <f>IF(shipments[[#This Row],[Boxes]]&gt;0,shipments[[#This Row],[Amount]]/shipments[[#This Row],[Boxes]],"NA")</f>
        <v>15.975</v>
      </c>
      <c r="J5372" t="str">
        <f>IF(shipments[[#This Row],[Order_Status]] = "Delivered","Yes","No")</f>
        <v>Yes</v>
      </c>
      <c r="K5372" t="str">
        <f>TEXT(shipments[[#This Row],[Shipdate]],"MMMM")</f>
        <v>June</v>
      </c>
      <c r="L5372">
        <f>YEAR(shipments[[#This Row],[Shipdate]])</f>
        <v>2023</v>
      </c>
    </row>
    <row r="5373" spans="1:12" x14ac:dyDescent="0.3">
      <c r="A5373" t="s">
        <v>5377</v>
      </c>
      <c r="B5373" t="s">
        <v>7957</v>
      </c>
      <c r="C5373" t="s">
        <v>7924</v>
      </c>
      <c r="D5373" t="s">
        <v>7939</v>
      </c>
      <c r="E5373" s="1">
        <v>45302</v>
      </c>
      <c r="F5373" s="6">
        <v>8469</v>
      </c>
      <c r="G5373">
        <v>941</v>
      </c>
      <c r="H5373" t="s">
        <v>3</v>
      </c>
      <c r="I5373">
        <f>IF(shipments[[#This Row],[Boxes]]&gt;0,shipments[[#This Row],[Amount]]/shipments[[#This Row],[Boxes]],"NA")</f>
        <v>9</v>
      </c>
      <c r="J5373" t="str">
        <f>IF(shipments[[#This Row],[Order_Status]] = "Delivered","Yes","No")</f>
        <v>Yes</v>
      </c>
      <c r="K5373" t="str">
        <f>TEXT(shipments[[#This Row],[Shipdate]],"MMMM")</f>
        <v>January</v>
      </c>
      <c r="L5373">
        <f>YEAR(shipments[[#This Row],[Shipdate]])</f>
        <v>2024</v>
      </c>
    </row>
    <row r="5374" spans="1:12" x14ac:dyDescent="0.3">
      <c r="A5374" t="s">
        <v>5378</v>
      </c>
      <c r="B5374" t="s">
        <v>7957</v>
      </c>
      <c r="C5374" t="s">
        <v>7924</v>
      </c>
      <c r="D5374" t="s">
        <v>7938</v>
      </c>
      <c r="E5374" s="1">
        <v>45440</v>
      </c>
      <c r="F5374" s="6">
        <v>9209.25</v>
      </c>
      <c r="G5374">
        <v>1152</v>
      </c>
      <c r="H5374" t="s">
        <v>3</v>
      </c>
      <c r="I5374">
        <f>IF(shipments[[#This Row],[Boxes]]&gt;0,shipments[[#This Row],[Amount]]/shipments[[#This Row],[Boxes]],"NA")</f>
        <v>7.994140625</v>
      </c>
      <c r="J5374" t="str">
        <f>IF(shipments[[#This Row],[Order_Status]] = "Delivered","Yes","No")</f>
        <v>Yes</v>
      </c>
      <c r="K5374" t="str">
        <f>TEXT(shipments[[#This Row],[Shipdate]],"MMMM")</f>
        <v>May</v>
      </c>
      <c r="L5374">
        <f>YEAR(shipments[[#This Row],[Shipdate]])</f>
        <v>2024</v>
      </c>
    </row>
    <row r="5375" spans="1:12" x14ac:dyDescent="0.3">
      <c r="A5375" t="s">
        <v>5379</v>
      </c>
      <c r="B5375" t="s">
        <v>7957</v>
      </c>
      <c r="C5375" t="s">
        <v>7924</v>
      </c>
      <c r="D5375" t="s">
        <v>7939</v>
      </c>
      <c r="E5375" s="1">
        <v>45062</v>
      </c>
      <c r="F5375" s="6">
        <v>263.25</v>
      </c>
      <c r="G5375">
        <v>44</v>
      </c>
      <c r="H5375" t="s">
        <v>3</v>
      </c>
      <c r="I5375">
        <f>IF(shipments[[#This Row],[Boxes]]&gt;0,shipments[[#This Row],[Amount]]/shipments[[#This Row],[Boxes]],"NA")</f>
        <v>5.9829545454545459</v>
      </c>
      <c r="J5375" t="str">
        <f>IF(shipments[[#This Row],[Order_Status]] = "Delivered","Yes","No")</f>
        <v>Yes</v>
      </c>
      <c r="K5375" t="str">
        <f>TEXT(shipments[[#This Row],[Shipdate]],"MMMM")</f>
        <v>May</v>
      </c>
      <c r="L5375">
        <f>YEAR(shipments[[#This Row],[Shipdate]])</f>
        <v>2023</v>
      </c>
    </row>
    <row r="5376" spans="1:12" x14ac:dyDescent="0.3">
      <c r="A5376" s="21" t="s">
        <v>5380</v>
      </c>
      <c r="B5376" s="21" t="s">
        <v>7957</v>
      </c>
      <c r="C5376" s="21" t="s">
        <v>7924</v>
      </c>
      <c r="D5376" s="21" t="s">
        <v>7939</v>
      </c>
      <c r="E5376" s="22">
        <v>45546</v>
      </c>
      <c r="F5376" s="23">
        <v>3534.75</v>
      </c>
      <c r="G5376" s="21">
        <v>354</v>
      </c>
      <c r="H5376" s="21" t="s">
        <v>16</v>
      </c>
      <c r="I5376" s="21">
        <f>IF(shipments[[#This Row],[Boxes]]&gt;0,shipments[[#This Row],[Amount]]/shipments[[#This Row],[Boxes]],"NA")</f>
        <v>9.9851694915254239</v>
      </c>
      <c r="J5376" s="21" t="str">
        <f>IF(shipments[[#This Row],[Order_Status]] = "Delivered","Yes","No")</f>
        <v>No</v>
      </c>
      <c r="K5376" s="21" t="str">
        <f>TEXT(shipments[[#This Row],[Shipdate]],"MMMM")</f>
        <v>September</v>
      </c>
      <c r="L5376" s="21">
        <f>YEAR(shipments[[#This Row],[Shipdate]])</f>
        <v>2024</v>
      </c>
    </row>
    <row r="5377" spans="1:12" x14ac:dyDescent="0.3">
      <c r="A5377" t="s">
        <v>5381</v>
      </c>
      <c r="B5377" t="s">
        <v>7957</v>
      </c>
      <c r="C5377" t="s">
        <v>7924</v>
      </c>
      <c r="D5377" t="s">
        <v>7938</v>
      </c>
      <c r="E5377" s="1">
        <v>45435</v>
      </c>
      <c r="F5377" s="6">
        <v>465.75</v>
      </c>
      <c r="G5377">
        <v>47</v>
      </c>
      <c r="H5377" t="s">
        <v>3</v>
      </c>
      <c r="I5377">
        <f>IF(shipments[[#This Row],[Boxes]]&gt;0,shipments[[#This Row],[Amount]]/shipments[[#This Row],[Boxes]],"NA")</f>
        <v>9.9095744680851059</v>
      </c>
      <c r="J5377" t="str">
        <f>IF(shipments[[#This Row],[Order_Status]] = "Delivered","Yes","No")</f>
        <v>Yes</v>
      </c>
      <c r="K5377" t="str">
        <f>TEXT(shipments[[#This Row],[Shipdate]],"MMMM")</f>
        <v>May</v>
      </c>
      <c r="L5377">
        <f>YEAR(shipments[[#This Row],[Shipdate]])</f>
        <v>2024</v>
      </c>
    </row>
    <row r="5378" spans="1:12" x14ac:dyDescent="0.3">
      <c r="A5378" t="s">
        <v>5382</v>
      </c>
      <c r="B5378" t="s">
        <v>7957</v>
      </c>
      <c r="C5378" t="s">
        <v>7925</v>
      </c>
      <c r="D5378" t="s">
        <v>7934</v>
      </c>
      <c r="E5378" s="1">
        <v>45295</v>
      </c>
      <c r="F5378" s="6">
        <v>2256.75</v>
      </c>
      <c r="G5378">
        <v>151</v>
      </c>
      <c r="H5378" t="s">
        <v>3</v>
      </c>
      <c r="I5378">
        <f>IF(shipments[[#This Row],[Boxes]]&gt;0,shipments[[#This Row],[Amount]]/shipments[[#This Row],[Boxes]],"NA")</f>
        <v>14.945364238410596</v>
      </c>
      <c r="J5378" t="str">
        <f>IF(shipments[[#This Row],[Order_Status]] = "Delivered","Yes","No")</f>
        <v>Yes</v>
      </c>
      <c r="K5378" t="str">
        <f>TEXT(shipments[[#This Row],[Shipdate]],"MMMM")</f>
        <v>January</v>
      </c>
      <c r="L5378">
        <f>YEAR(shipments[[#This Row],[Shipdate]])</f>
        <v>2024</v>
      </c>
    </row>
    <row r="5379" spans="1:12" x14ac:dyDescent="0.3">
      <c r="A5379" t="s">
        <v>5383</v>
      </c>
      <c r="B5379" t="s">
        <v>7957</v>
      </c>
      <c r="C5379" t="s">
        <v>7925</v>
      </c>
      <c r="D5379" t="s">
        <v>7935</v>
      </c>
      <c r="E5379" s="1">
        <v>45330</v>
      </c>
      <c r="F5379" s="6">
        <v>7776</v>
      </c>
      <c r="G5379">
        <v>519</v>
      </c>
      <c r="H5379" t="s">
        <v>3</v>
      </c>
      <c r="I5379">
        <f>IF(shipments[[#This Row],[Boxes]]&gt;0,shipments[[#This Row],[Amount]]/shipments[[#This Row],[Boxes]],"NA")</f>
        <v>14.982658959537572</v>
      </c>
      <c r="J5379" t="str">
        <f>IF(shipments[[#This Row],[Order_Status]] = "Delivered","Yes","No")</f>
        <v>Yes</v>
      </c>
      <c r="K5379" t="str">
        <f>TEXT(shipments[[#This Row],[Shipdate]],"MMMM")</f>
        <v>February</v>
      </c>
      <c r="L5379">
        <f>YEAR(shipments[[#This Row],[Shipdate]])</f>
        <v>2024</v>
      </c>
    </row>
    <row r="5380" spans="1:12" x14ac:dyDescent="0.3">
      <c r="A5380" t="s">
        <v>5384</v>
      </c>
      <c r="B5380" t="s">
        <v>7957</v>
      </c>
      <c r="C5380" t="s">
        <v>7925</v>
      </c>
      <c r="D5380" t="s">
        <v>7939</v>
      </c>
      <c r="E5380" s="1">
        <v>45404</v>
      </c>
      <c r="F5380" s="6">
        <v>5139</v>
      </c>
      <c r="G5380">
        <v>286</v>
      </c>
      <c r="H5380" t="s">
        <v>3</v>
      </c>
      <c r="I5380">
        <f>IF(shipments[[#This Row],[Boxes]]&gt;0,shipments[[#This Row],[Amount]]/shipments[[#This Row],[Boxes]],"NA")</f>
        <v>17.96853146853147</v>
      </c>
      <c r="J5380" t="str">
        <f>IF(shipments[[#This Row],[Order_Status]] = "Delivered","Yes","No")</f>
        <v>Yes</v>
      </c>
      <c r="K5380" t="str">
        <f>TEXT(shipments[[#This Row],[Shipdate]],"MMMM")</f>
        <v>April</v>
      </c>
      <c r="L5380">
        <f>YEAR(shipments[[#This Row],[Shipdate]])</f>
        <v>2024</v>
      </c>
    </row>
    <row r="5381" spans="1:12" x14ac:dyDescent="0.3">
      <c r="A5381" t="s">
        <v>5385</v>
      </c>
      <c r="B5381" t="s">
        <v>7957</v>
      </c>
      <c r="C5381" t="s">
        <v>7925</v>
      </c>
      <c r="D5381" t="s">
        <v>7935</v>
      </c>
      <c r="E5381" s="1">
        <v>45253</v>
      </c>
      <c r="F5381" s="6">
        <v>3557.25</v>
      </c>
      <c r="G5381">
        <v>255</v>
      </c>
      <c r="H5381" t="s">
        <v>3</v>
      </c>
      <c r="I5381">
        <f>IF(shipments[[#This Row],[Boxes]]&gt;0,shipments[[#This Row],[Amount]]/shipments[[#This Row],[Boxes]],"NA")</f>
        <v>13.95</v>
      </c>
      <c r="J5381" t="str">
        <f>IF(shipments[[#This Row],[Order_Status]] = "Delivered","Yes","No")</f>
        <v>Yes</v>
      </c>
      <c r="K5381" t="str">
        <f>TEXT(shipments[[#This Row],[Shipdate]],"MMMM")</f>
        <v>November</v>
      </c>
      <c r="L5381">
        <f>YEAR(shipments[[#This Row],[Shipdate]])</f>
        <v>2023</v>
      </c>
    </row>
    <row r="5382" spans="1:12" x14ac:dyDescent="0.3">
      <c r="A5382" t="s">
        <v>5386</v>
      </c>
      <c r="B5382" t="s">
        <v>7957</v>
      </c>
      <c r="C5382" t="s">
        <v>7926</v>
      </c>
      <c r="D5382" t="s">
        <v>7939</v>
      </c>
      <c r="E5382" s="1">
        <v>44964</v>
      </c>
      <c r="F5382" s="6">
        <v>1336.5</v>
      </c>
      <c r="G5382">
        <v>64</v>
      </c>
      <c r="H5382" t="s">
        <v>3</v>
      </c>
      <c r="I5382">
        <f>IF(shipments[[#This Row],[Boxes]]&gt;0,shipments[[#This Row],[Amount]]/shipments[[#This Row],[Boxes]],"NA")</f>
        <v>20.8828125</v>
      </c>
      <c r="J5382" t="str">
        <f>IF(shipments[[#This Row],[Order_Status]] = "Delivered","Yes","No")</f>
        <v>Yes</v>
      </c>
      <c r="K5382" t="str">
        <f>TEXT(shipments[[#This Row],[Shipdate]],"MMMM")</f>
        <v>February</v>
      </c>
      <c r="L5382">
        <f>YEAR(shipments[[#This Row],[Shipdate]])</f>
        <v>2023</v>
      </c>
    </row>
    <row r="5383" spans="1:12" x14ac:dyDescent="0.3">
      <c r="A5383" t="s">
        <v>5387</v>
      </c>
      <c r="B5383" t="s">
        <v>7957</v>
      </c>
      <c r="C5383" t="s">
        <v>7927</v>
      </c>
      <c r="D5383" t="s">
        <v>7938</v>
      </c>
      <c r="E5383" s="1">
        <v>45429</v>
      </c>
      <c r="F5383" s="6">
        <v>10392.75</v>
      </c>
      <c r="G5383">
        <v>612</v>
      </c>
      <c r="H5383" t="s">
        <v>3</v>
      </c>
      <c r="I5383">
        <f>IF(shipments[[#This Row],[Boxes]]&gt;0,shipments[[#This Row],[Amount]]/shipments[[#This Row],[Boxes]],"NA")</f>
        <v>16.981617647058822</v>
      </c>
      <c r="J5383" t="str">
        <f>IF(shipments[[#This Row],[Order_Status]] = "Delivered","Yes","No")</f>
        <v>Yes</v>
      </c>
      <c r="K5383" t="str">
        <f>TEXT(shipments[[#This Row],[Shipdate]],"MMMM")</f>
        <v>May</v>
      </c>
      <c r="L5383">
        <f>YEAR(shipments[[#This Row],[Shipdate]])</f>
        <v>2024</v>
      </c>
    </row>
    <row r="5384" spans="1:12" x14ac:dyDescent="0.3">
      <c r="A5384" t="s">
        <v>5388</v>
      </c>
      <c r="B5384" t="s">
        <v>7957</v>
      </c>
      <c r="C5384" t="s">
        <v>7928</v>
      </c>
      <c r="D5384" t="s">
        <v>7939</v>
      </c>
      <c r="E5384" s="1">
        <v>45323</v>
      </c>
      <c r="F5384" s="6">
        <v>3204</v>
      </c>
      <c r="G5384">
        <v>321</v>
      </c>
      <c r="H5384" t="s">
        <v>3</v>
      </c>
      <c r="I5384">
        <f>IF(shipments[[#This Row],[Boxes]]&gt;0,shipments[[#This Row],[Amount]]/shipments[[#This Row],[Boxes]],"NA")</f>
        <v>9.9813084112149539</v>
      </c>
      <c r="J5384" t="str">
        <f>IF(shipments[[#This Row],[Order_Status]] = "Delivered","Yes","No")</f>
        <v>Yes</v>
      </c>
      <c r="K5384" t="str">
        <f>TEXT(shipments[[#This Row],[Shipdate]],"MMMM")</f>
        <v>February</v>
      </c>
      <c r="L5384">
        <f>YEAR(shipments[[#This Row],[Shipdate]])</f>
        <v>2024</v>
      </c>
    </row>
    <row r="5385" spans="1:12" x14ac:dyDescent="0.3">
      <c r="A5385" s="21" t="s">
        <v>5389</v>
      </c>
      <c r="B5385" s="21" t="s">
        <v>7957</v>
      </c>
      <c r="C5385" s="21" t="s">
        <v>7928</v>
      </c>
      <c r="D5385" s="21" t="s">
        <v>7939</v>
      </c>
      <c r="E5385" s="22">
        <v>45475</v>
      </c>
      <c r="F5385" s="23">
        <v>4455</v>
      </c>
      <c r="G5385" s="21">
        <v>637</v>
      </c>
      <c r="H5385" s="21" t="s">
        <v>9</v>
      </c>
      <c r="I5385" s="21">
        <f>IF(shipments[[#This Row],[Boxes]]&gt;0,shipments[[#This Row],[Amount]]/shipments[[#This Row],[Boxes]],"NA")</f>
        <v>6.993720565149137</v>
      </c>
      <c r="J5385" s="21" t="str">
        <f>IF(shipments[[#This Row],[Order_Status]] = "Delivered","Yes","No")</f>
        <v>No</v>
      </c>
      <c r="K5385" s="21" t="str">
        <f>TEXT(shipments[[#This Row],[Shipdate]],"MMMM")</f>
        <v>July</v>
      </c>
      <c r="L5385" s="21">
        <f>YEAR(shipments[[#This Row],[Shipdate]])</f>
        <v>2024</v>
      </c>
    </row>
    <row r="5386" spans="1:12" x14ac:dyDescent="0.3">
      <c r="A5386" t="s">
        <v>5390</v>
      </c>
      <c r="B5386" t="s">
        <v>7957</v>
      </c>
      <c r="C5386" t="s">
        <v>7928</v>
      </c>
      <c r="D5386" t="s">
        <v>7934</v>
      </c>
      <c r="E5386" s="1">
        <v>45324</v>
      </c>
      <c r="F5386" s="6">
        <v>9</v>
      </c>
      <c r="G5386">
        <v>1</v>
      </c>
      <c r="H5386" t="s">
        <v>3</v>
      </c>
      <c r="I5386">
        <f>IF(shipments[[#This Row],[Boxes]]&gt;0,shipments[[#This Row],[Amount]]/shipments[[#This Row],[Boxes]],"NA")</f>
        <v>9</v>
      </c>
      <c r="J5386" t="str">
        <f>IF(shipments[[#This Row],[Order_Status]] = "Delivered","Yes","No")</f>
        <v>Yes</v>
      </c>
      <c r="K5386" t="str">
        <f>TEXT(shipments[[#This Row],[Shipdate]],"MMMM")</f>
        <v>February</v>
      </c>
      <c r="L5386">
        <f>YEAR(shipments[[#This Row],[Shipdate]])</f>
        <v>2024</v>
      </c>
    </row>
    <row r="5387" spans="1:12" x14ac:dyDescent="0.3">
      <c r="A5387" t="s">
        <v>5391</v>
      </c>
      <c r="B5387" t="s">
        <v>7957</v>
      </c>
      <c r="C5387" t="s">
        <v>7929</v>
      </c>
      <c r="D5387" t="s">
        <v>7935</v>
      </c>
      <c r="E5387" s="1">
        <v>44981</v>
      </c>
      <c r="F5387" s="6">
        <v>3305.25</v>
      </c>
      <c r="G5387">
        <v>414</v>
      </c>
      <c r="H5387" t="s">
        <v>3</v>
      </c>
      <c r="I5387">
        <f>IF(shipments[[#This Row],[Boxes]]&gt;0,shipments[[#This Row],[Amount]]/shipments[[#This Row],[Boxes]],"NA")</f>
        <v>7.9836956521739131</v>
      </c>
      <c r="J5387" t="str">
        <f>IF(shipments[[#This Row],[Order_Status]] = "Delivered","Yes","No")</f>
        <v>Yes</v>
      </c>
      <c r="K5387" t="str">
        <f>TEXT(shipments[[#This Row],[Shipdate]],"MMMM")</f>
        <v>February</v>
      </c>
      <c r="L5387">
        <f>YEAR(shipments[[#This Row],[Shipdate]])</f>
        <v>2023</v>
      </c>
    </row>
    <row r="5388" spans="1:12" x14ac:dyDescent="0.3">
      <c r="A5388" t="s">
        <v>5392</v>
      </c>
      <c r="B5388" t="s">
        <v>7957</v>
      </c>
      <c r="C5388" t="s">
        <v>7929</v>
      </c>
      <c r="D5388" t="s">
        <v>7937</v>
      </c>
      <c r="E5388" s="1">
        <v>45084</v>
      </c>
      <c r="F5388" s="6">
        <v>1892.25</v>
      </c>
      <c r="G5388">
        <v>173</v>
      </c>
      <c r="H5388" t="s">
        <v>3</v>
      </c>
      <c r="I5388">
        <f>IF(shipments[[#This Row],[Boxes]]&gt;0,shipments[[#This Row],[Amount]]/shipments[[#This Row],[Boxes]],"NA")</f>
        <v>10.937861271676301</v>
      </c>
      <c r="J5388" t="str">
        <f>IF(shipments[[#This Row],[Order_Status]] = "Delivered","Yes","No")</f>
        <v>Yes</v>
      </c>
      <c r="K5388" t="str">
        <f>TEXT(shipments[[#This Row],[Shipdate]],"MMMM")</f>
        <v>June</v>
      </c>
      <c r="L5388">
        <f>YEAR(shipments[[#This Row],[Shipdate]])</f>
        <v>2023</v>
      </c>
    </row>
    <row r="5389" spans="1:12" x14ac:dyDescent="0.3">
      <c r="A5389" t="s">
        <v>5393</v>
      </c>
      <c r="B5389" t="s">
        <v>7957</v>
      </c>
      <c r="C5389" t="s">
        <v>7929</v>
      </c>
      <c r="D5389" t="s">
        <v>7935</v>
      </c>
      <c r="E5389" s="1">
        <v>45274</v>
      </c>
      <c r="F5389" s="6">
        <v>477</v>
      </c>
      <c r="G5389">
        <v>69</v>
      </c>
      <c r="H5389" t="s">
        <v>3</v>
      </c>
      <c r="I5389">
        <f>IF(shipments[[#This Row],[Boxes]]&gt;0,shipments[[#This Row],[Amount]]/shipments[[#This Row],[Boxes]],"NA")</f>
        <v>6.9130434782608692</v>
      </c>
      <c r="J5389" t="str">
        <f>IF(shipments[[#This Row],[Order_Status]] = "Delivered","Yes","No")</f>
        <v>Yes</v>
      </c>
      <c r="K5389" t="str">
        <f>TEXT(shipments[[#This Row],[Shipdate]],"MMMM")</f>
        <v>December</v>
      </c>
      <c r="L5389">
        <f>YEAR(shipments[[#This Row],[Shipdate]])</f>
        <v>2023</v>
      </c>
    </row>
    <row r="5390" spans="1:12" x14ac:dyDescent="0.3">
      <c r="A5390" t="s">
        <v>5394</v>
      </c>
      <c r="B5390" t="s">
        <v>7957</v>
      </c>
      <c r="C5390" t="s">
        <v>7930</v>
      </c>
      <c r="D5390" t="s">
        <v>7938</v>
      </c>
      <c r="E5390" s="1">
        <v>45376</v>
      </c>
      <c r="F5390" s="6">
        <v>5994</v>
      </c>
      <c r="G5390">
        <v>231</v>
      </c>
      <c r="H5390" t="s">
        <v>3</v>
      </c>
      <c r="I5390">
        <f>IF(shipments[[#This Row],[Boxes]]&gt;0,shipments[[#This Row],[Amount]]/shipments[[#This Row],[Boxes]],"NA")</f>
        <v>25.948051948051948</v>
      </c>
      <c r="J5390" t="str">
        <f>IF(shipments[[#This Row],[Order_Status]] = "Delivered","Yes","No")</f>
        <v>Yes</v>
      </c>
      <c r="K5390" t="str">
        <f>TEXT(shipments[[#This Row],[Shipdate]],"MMMM")</f>
        <v>March</v>
      </c>
      <c r="L5390">
        <f>YEAR(shipments[[#This Row],[Shipdate]])</f>
        <v>2024</v>
      </c>
    </row>
    <row r="5391" spans="1:12" x14ac:dyDescent="0.3">
      <c r="A5391" t="s">
        <v>5395</v>
      </c>
      <c r="B5391" t="s">
        <v>7957</v>
      </c>
      <c r="C5391" t="s">
        <v>7931</v>
      </c>
      <c r="D5391" t="s">
        <v>7938</v>
      </c>
      <c r="E5391" s="1">
        <v>44977</v>
      </c>
      <c r="F5391" s="6">
        <v>9342</v>
      </c>
      <c r="G5391">
        <v>1038</v>
      </c>
      <c r="H5391" t="s">
        <v>3</v>
      </c>
      <c r="I5391">
        <f>IF(shipments[[#This Row],[Boxes]]&gt;0,shipments[[#This Row],[Amount]]/shipments[[#This Row],[Boxes]],"NA")</f>
        <v>9</v>
      </c>
      <c r="J5391" t="str">
        <f>IF(shipments[[#This Row],[Order_Status]] = "Delivered","Yes","No")</f>
        <v>Yes</v>
      </c>
      <c r="K5391" t="str">
        <f>TEXT(shipments[[#This Row],[Shipdate]],"MMMM")</f>
        <v>February</v>
      </c>
      <c r="L5391">
        <f>YEAR(shipments[[#This Row],[Shipdate]])</f>
        <v>2023</v>
      </c>
    </row>
    <row r="5392" spans="1:12" x14ac:dyDescent="0.3">
      <c r="A5392" t="s">
        <v>5396</v>
      </c>
      <c r="B5392" t="s">
        <v>7957</v>
      </c>
      <c r="C5392" t="s">
        <v>7931</v>
      </c>
      <c r="D5392" t="s">
        <v>7937</v>
      </c>
      <c r="E5392" s="1">
        <v>44956</v>
      </c>
      <c r="F5392" s="6">
        <v>5661</v>
      </c>
      <c r="G5392">
        <v>515</v>
      </c>
      <c r="H5392" t="s">
        <v>3</v>
      </c>
      <c r="I5392">
        <f>IF(shipments[[#This Row],[Boxes]]&gt;0,shipments[[#This Row],[Amount]]/shipments[[#This Row],[Boxes]],"NA")</f>
        <v>10.992233009708738</v>
      </c>
      <c r="J5392" t="str">
        <f>IF(shipments[[#This Row],[Order_Status]] = "Delivered","Yes","No")</f>
        <v>Yes</v>
      </c>
      <c r="K5392" t="str">
        <f>TEXT(shipments[[#This Row],[Shipdate]],"MMMM")</f>
        <v>January</v>
      </c>
      <c r="L5392">
        <f>YEAR(shipments[[#This Row],[Shipdate]])</f>
        <v>2023</v>
      </c>
    </row>
    <row r="5393" spans="1:12" x14ac:dyDescent="0.3">
      <c r="A5393" t="s">
        <v>5397</v>
      </c>
      <c r="B5393" t="s">
        <v>7957</v>
      </c>
      <c r="C5393" t="s">
        <v>7932</v>
      </c>
      <c r="D5393" t="s">
        <v>7934</v>
      </c>
      <c r="E5393" s="1">
        <v>45324</v>
      </c>
      <c r="F5393" s="6">
        <v>3213</v>
      </c>
      <c r="G5393">
        <v>293</v>
      </c>
      <c r="H5393" t="s">
        <v>3</v>
      </c>
      <c r="I5393">
        <f>IF(shipments[[#This Row],[Boxes]]&gt;0,shipments[[#This Row],[Amount]]/shipments[[#This Row],[Boxes]],"NA")</f>
        <v>10.965870307167236</v>
      </c>
      <c r="J5393" t="str">
        <f>IF(shipments[[#This Row],[Order_Status]] = "Delivered","Yes","No")</f>
        <v>Yes</v>
      </c>
      <c r="K5393" t="str">
        <f>TEXT(shipments[[#This Row],[Shipdate]],"MMMM")</f>
        <v>February</v>
      </c>
      <c r="L5393">
        <f>YEAR(shipments[[#This Row],[Shipdate]])</f>
        <v>2024</v>
      </c>
    </row>
    <row r="5394" spans="1:12" x14ac:dyDescent="0.3">
      <c r="A5394" s="21" t="s">
        <v>5398</v>
      </c>
      <c r="B5394" s="21" t="s">
        <v>7957</v>
      </c>
      <c r="C5394" s="21" t="s">
        <v>7932</v>
      </c>
      <c r="D5394" s="21" t="s">
        <v>7939</v>
      </c>
      <c r="E5394" s="22">
        <v>45539</v>
      </c>
      <c r="F5394" s="23">
        <v>1743.75</v>
      </c>
      <c r="G5394" s="21">
        <v>159</v>
      </c>
      <c r="H5394" s="21" t="s">
        <v>16</v>
      </c>
      <c r="I5394" s="21">
        <f>IF(shipments[[#This Row],[Boxes]]&gt;0,shipments[[#This Row],[Amount]]/shipments[[#This Row],[Boxes]],"NA")</f>
        <v>10.966981132075471</v>
      </c>
      <c r="J5394" s="21" t="str">
        <f>IF(shipments[[#This Row],[Order_Status]] = "Delivered","Yes","No")</f>
        <v>No</v>
      </c>
      <c r="K5394" s="21" t="str">
        <f>TEXT(shipments[[#This Row],[Shipdate]],"MMMM")</f>
        <v>September</v>
      </c>
      <c r="L5394" s="21">
        <f>YEAR(shipments[[#This Row],[Shipdate]])</f>
        <v>2024</v>
      </c>
    </row>
    <row r="5395" spans="1:12" x14ac:dyDescent="0.3">
      <c r="A5395" s="21" t="s">
        <v>5399</v>
      </c>
      <c r="B5395" s="21" t="s">
        <v>7957</v>
      </c>
      <c r="C5395" s="21" t="s">
        <v>7932</v>
      </c>
      <c r="D5395" s="21" t="s">
        <v>7934</v>
      </c>
      <c r="E5395" s="22">
        <v>45555</v>
      </c>
      <c r="F5395" s="23">
        <v>9380.25</v>
      </c>
      <c r="G5395" s="21">
        <v>939</v>
      </c>
      <c r="H5395" s="21" t="s">
        <v>16</v>
      </c>
      <c r="I5395" s="21">
        <f>IF(shipments[[#This Row],[Boxes]]&gt;0,shipments[[#This Row],[Amount]]/shipments[[#This Row],[Boxes]],"NA")</f>
        <v>9.98961661341853</v>
      </c>
      <c r="J5395" s="21" t="str">
        <f>IF(shipments[[#This Row],[Order_Status]] = "Delivered","Yes","No")</f>
        <v>No</v>
      </c>
      <c r="K5395" s="21" t="str">
        <f>TEXT(shipments[[#This Row],[Shipdate]],"MMMM")</f>
        <v>September</v>
      </c>
      <c r="L5395" s="21">
        <f>YEAR(shipments[[#This Row],[Shipdate]])</f>
        <v>2024</v>
      </c>
    </row>
    <row r="5396" spans="1:12" x14ac:dyDescent="0.3">
      <c r="A5396" t="s">
        <v>5400</v>
      </c>
      <c r="B5396" t="s">
        <v>7957</v>
      </c>
      <c r="C5396" t="s">
        <v>7933</v>
      </c>
      <c r="D5396" t="s">
        <v>7934</v>
      </c>
      <c r="E5396" s="1">
        <v>44937</v>
      </c>
      <c r="F5396" s="6">
        <v>8183.25</v>
      </c>
      <c r="G5396">
        <v>372</v>
      </c>
      <c r="H5396" t="s">
        <v>3</v>
      </c>
      <c r="I5396">
        <f>IF(shipments[[#This Row],[Boxes]]&gt;0,shipments[[#This Row],[Amount]]/shipments[[#This Row],[Boxes]],"NA")</f>
        <v>21.99798387096774</v>
      </c>
      <c r="J5396" t="str">
        <f>IF(shipments[[#This Row],[Order_Status]] = "Delivered","Yes","No")</f>
        <v>Yes</v>
      </c>
      <c r="K5396" t="str">
        <f>TEXT(shipments[[#This Row],[Shipdate]],"MMMM")</f>
        <v>January</v>
      </c>
      <c r="L5396">
        <f>YEAR(shipments[[#This Row],[Shipdate]])</f>
        <v>2023</v>
      </c>
    </row>
    <row r="5397" spans="1:12" x14ac:dyDescent="0.3">
      <c r="A5397" t="s">
        <v>5401</v>
      </c>
      <c r="B5397" t="s">
        <v>7957</v>
      </c>
      <c r="C5397" t="s">
        <v>7933</v>
      </c>
      <c r="D5397" t="s">
        <v>7938</v>
      </c>
      <c r="E5397" s="1">
        <v>45370</v>
      </c>
      <c r="F5397" s="6">
        <v>4162.5</v>
      </c>
      <c r="G5397">
        <v>209</v>
      </c>
      <c r="H5397" t="s">
        <v>3</v>
      </c>
      <c r="I5397">
        <f>IF(shipments[[#This Row],[Boxes]]&gt;0,shipments[[#This Row],[Amount]]/shipments[[#This Row],[Boxes]],"NA")</f>
        <v>19.916267942583733</v>
      </c>
      <c r="J5397" t="str">
        <f>IF(shipments[[#This Row],[Order_Status]] = "Delivered","Yes","No")</f>
        <v>Yes</v>
      </c>
      <c r="K5397" t="str">
        <f>TEXT(shipments[[#This Row],[Shipdate]],"MMMM")</f>
        <v>March</v>
      </c>
      <c r="L5397">
        <f>YEAR(shipments[[#This Row],[Shipdate]])</f>
        <v>2024</v>
      </c>
    </row>
    <row r="5398" spans="1:12" x14ac:dyDescent="0.3">
      <c r="A5398" s="21" t="s">
        <v>5402</v>
      </c>
      <c r="B5398" s="21" t="s">
        <v>7957</v>
      </c>
      <c r="C5398" s="21" t="s">
        <v>7933</v>
      </c>
      <c r="D5398" s="21" t="s">
        <v>7939</v>
      </c>
      <c r="E5398" s="22">
        <v>45484</v>
      </c>
      <c r="F5398" s="23">
        <v>958.5</v>
      </c>
      <c r="G5398" s="21">
        <v>51</v>
      </c>
      <c r="H5398" s="21" t="s">
        <v>25</v>
      </c>
      <c r="I5398" s="21">
        <f>IF(shipments[[#This Row],[Boxes]]&gt;0,shipments[[#This Row],[Amount]]/shipments[[#This Row],[Boxes]],"NA")</f>
        <v>18.794117647058822</v>
      </c>
      <c r="J5398" s="21" t="str">
        <f>IF(shipments[[#This Row],[Order_Status]] = "Delivered","Yes","No")</f>
        <v>No</v>
      </c>
      <c r="K5398" s="21" t="str">
        <f>TEXT(shipments[[#This Row],[Shipdate]],"MMMM")</f>
        <v>July</v>
      </c>
      <c r="L5398" s="21">
        <f>YEAR(shipments[[#This Row],[Shipdate]])</f>
        <v>2024</v>
      </c>
    </row>
    <row r="5399" spans="1:12" x14ac:dyDescent="0.3">
      <c r="A5399" t="s">
        <v>5403</v>
      </c>
      <c r="B5399" t="s">
        <v>7957</v>
      </c>
      <c r="C5399" t="s">
        <v>7933</v>
      </c>
      <c r="D5399" t="s">
        <v>7935</v>
      </c>
      <c r="E5399" s="1">
        <v>45236</v>
      </c>
      <c r="F5399" s="6">
        <v>10874.25</v>
      </c>
      <c r="G5399">
        <v>544</v>
      </c>
      <c r="H5399" t="s">
        <v>3</v>
      </c>
      <c r="I5399">
        <f>IF(shipments[[#This Row],[Boxes]]&gt;0,shipments[[#This Row],[Amount]]/shipments[[#This Row],[Boxes]],"NA")</f>
        <v>19.989430147058822</v>
      </c>
      <c r="J5399" t="str">
        <f>IF(shipments[[#This Row],[Order_Status]] = "Delivered","Yes","No")</f>
        <v>Yes</v>
      </c>
      <c r="K5399" t="str">
        <f>TEXT(shipments[[#This Row],[Shipdate]],"MMMM")</f>
        <v>November</v>
      </c>
      <c r="L5399">
        <f>YEAR(shipments[[#This Row],[Shipdate]])</f>
        <v>2023</v>
      </c>
    </row>
    <row r="5400" spans="1:12" x14ac:dyDescent="0.3">
      <c r="A5400" s="21" t="s">
        <v>5404</v>
      </c>
      <c r="B5400" s="21" t="s">
        <v>7957</v>
      </c>
      <c r="C5400" s="21" t="s">
        <v>7933</v>
      </c>
      <c r="D5400" s="21" t="s">
        <v>7934</v>
      </c>
      <c r="E5400" s="22">
        <v>45189</v>
      </c>
      <c r="F5400" s="23">
        <v>7542</v>
      </c>
      <c r="G5400" s="21">
        <v>419</v>
      </c>
      <c r="H5400" s="21" t="s">
        <v>25</v>
      </c>
      <c r="I5400" s="21">
        <f>IF(shipments[[#This Row],[Boxes]]&gt;0,shipments[[#This Row],[Amount]]/shipments[[#This Row],[Boxes]],"NA")</f>
        <v>18</v>
      </c>
      <c r="J5400" s="21" t="str">
        <f>IF(shipments[[#This Row],[Order_Status]] = "Delivered","Yes","No")</f>
        <v>No</v>
      </c>
      <c r="K5400" s="21" t="str">
        <f>TEXT(shipments[[#This Row],[Shipdate]],"MMMM")</f>
        <v>September</v>
      </c>
      <c r="L5400" s="21">
        <f>YEAR(shipments[[#This Row],[Shipdate]])</f>
        <v>2023</v>
      </c>
    </row>
    <row r="5401" spans="1:12" x14ac:dyDescent="0.3">
      <c r="A5401" t="s">
        <v>5405</v>
      </c>
      <c r="B5401" t="s">
        <v>7957</v>
      </c>
      <c r="C5401" t="s">
        <v>7912</v>
      </c>
      <c r="D5401" t="s">
        <v>7934</v>
      </c>
      <c r="E5401" s="1">
        <v>45072</v>
      </c>
      <c r="F5401" s="6">
        <v>11070</v>
      </c>
      <c r="G5401">
        <v>923</v>
      </c>
      <c r="H5401" t="s">
        <v>3</v>
      </c>
      <c r="I5401">
        <f>IF(shipments[[#This Row],[Boxes]]&gt;0,shipments[[#This Row],[Amount]]/shipments[[#This Row],[Boxes]],"NA")</f>
        <v>11.993499458288191</v>
      </c>
      <c r="J5401" t="str">
        <f>IF(shipments[[#This Row],[Order_Status]] = "Delivered","Yes","No")</f>
        <v>Yes</v>
      </c>
      <c r="K5401" t="str">
        <f>TEXT(shipments[[#This Row],[Shipdate]],"MMMM")</f>
        <v>May</v>
      </c>
      <c r="L5401">
        <f>YEAR(shipments[[#This Row],[Shipdate]])</f>
        <v>2023</v>
      </c>
    </row>
    <row r="5402" spans="1:12" x14ac:dyDescent="0.3">
      <c r="A5402" t="s">
        <v>5406</v>
      </c>
      <c r="B5402" t="s">
        <v>7957</v>
      </c>
      <c r="C5402" t="s">
        <v>7912</v>
      </c>
      <c r="D5402" t="s">
        <v>7935</v>
      </c>
      <c r="E5402" s="1">
        <v>45259</v>
      </c>
      <c r="F5402" s="6">
        <v>5355</v>
      </c>
      <c r="G5402">
        <v>412</v>
      </c>
      <c r="H5402" t="s">
        <v>3</v>
      </c>
      <c r="I5402">
        <f>IF(shipments[[#This Row],[Boxes]]&gt;0,shipments[[#This Row],[Amount]]/shipments[[#This Row],[Boxes]],"NA")</f>
        <v>12.99757281553398</v>
      </c>
      <c r="J5402" t="str">
        <f>IF(shipments[[#This Row],[Order_Status]] = "Delivered","Yes","No")</f>
        <v>Yes</v>
      </c>
      <c r="K5402" t="str">
        <f>TEXT(shipments[[#This Row],[Shipdate]],"MMMM")</f>
        <v>November</v>
      </c>
      <c r="L5402">
        <f>YEAR(shipments[[#This Row],[Shipdate]])</f>
        <v>2023</v>
      </c>
    </row>
    <row r="5403" spans="1:12" x14ac:dyDescent="0.3">
      <c r="A5403" t="s">
        <v>5407</v>
      </c>
      <c r="B5403" t="s">
        <v>7957</v>
      </c>
      <c r="C5403" t="s">
        <v>7912</v>
      </c>
      <c r="D5403" t="s">
        <v>7937</v>
      </c>
      <c r="E5403" s="1">
        <v>44949</v>
      </c>
      <c r="F5403" s="6">
        <v>4371.75</v>
      </c>
      <c r="G5403">
        <v>313</v>
      </c>
      <c r="H5403" t="s">
        <v>3</v>
      </c>
      <c r="I5403">
        <f>IF(shipments[[#This Row],[Boxes]]&gt;0,shipments[[#This Row],[Amount]]/shipments[[#This Row],[Boxes]],"NA")</f>
        <v>13.967252396166135</v>
      </c>
      <c r="J5403" t="str">
        <f>IF(shipments[[#This Row],[Order_Status]] = "Delivered","Yes","No")</f>
        <v>Yes</v>
      </c>
      <c r="K5403" t="str">
        <f>TEXT(shipments[[#This Row],[Shipdate]],"MMMM")</f>
        <v>January</v>
      </c>
      <c r="L5403">
        <f>YEAR(shipments[[#This Row],[Shipdate]])</f>
        <v>2023</v>
      </c>
    </row>
    <row r="5404" spans="1:12" x14ac:dyDescent="0.3">
      <c r="A5404" t="s">
        <v>5408</v>
      </c>
      <c r="B5404" t="s">
        <v>7957</v>
      </c>
      <c r="C5404" t="s">
        <v>7912</v>
      </c>
      <c r="D5404" t="s">
        <v>7939</v>
      </c>
      <c r="E5404" s="1">
        <v>44965</v>
      </c>
      <c r="F5404" s="6">
        <v>9951.75</v>
      </c>
      <c r="G5404">
        <v>622</v>
      </c>
      <c r="H5404" t="s">
        <v>3</v>
      </c>
      <c r="I5404">
        <f>IF(shipments[[#This Row],[Boxes]]&gt;0,shipments[[#This Row],[Amount]]/shipments[[#This Row],[Boxes]],"NA")</f>
        <v>15.99959807073955</v>
      </c>
      <c r="J5404" t="str">
        <f>IF(shipments[[#This Row],[Order_Status]] = "Delivered","Yes","No")</f>
        <v>Yes</v>
      </c>
      <c r="K5404" t="str">
        <f>TEXT(shipments[[#This Row],[Shipdate]],"MMMM")</f>
        <v>February</v>
      </c>
      <c r="L5404">
        <f>YEAR(shipments[[#This Row],[Shipdate]])</f>
        <v>2023</v>
      </c>
    </row>
    <row r="5405" spans="1:12" x14ac:dyDescent="0.3">
      <c r="A5405" t="s">
        <v>5409</v>
      </c>
      <c r="B5405" t="s">
        <v>7957</v>
      </c>
      <c r="C5405" t="s">
        <v>7913</v>
      </c>
      <c r="D5405" t="s">
        <v>7936</v>
      </c>
      <c r="E5405" s="1">
        <v>45218</v>
      </c>
      <c r="F5405" s="6">
        <v>6563.25</v>
      </c>
      <c r="G5405">
        <v>505</v>
      </c>
      <c r="H5405" t="s">
        <v>3</v>
      </c>
      <c r="I5405">
        <f>IF(shipments[[#This Row],[Boxes]]&gt;0,shipments[[#This Row],[Amount]]/shipments[[#This Row],[Boxes]],"NA")</f>
        <v>12.996534653465346</v>
      </c>
      <c r="J5405" t="str">
        <f>IF(shipments[[#This Row],[Order_Status]] = "Delivered","Yes","No")</f>
        <v>Yes</v>
      </c>
      <c r="K5405" t="str">
        <f>TEXT(shipments[[#This Row],[Shipdate]],"MMMM")</f>
        <v>October</v>
      </c>
      <c r="L5405">
        <f>YEAR(shipments[[#This Row],[Shipdate]])</f>
        <v>2023</v>
      </c>
    </row>
    <row r="5406" spans="1:12" x14ac:dyDescent="0.3">
      <c r="A5406" t="s">
        <v>5410</v>
      </c>
      <c r="B5406" t="s">
        <v>7957</v>
      </c>
      <c r="C5406" t="s">
        <v>7915</v>
      </c>
      <c r="D5406" t="s">
        <v>7934</v>
      </c>
      <c r="E5406" s="1">
        <v>45159</v>
      </c>
      <c r="F5406" s="6">
        <v>2846.25</v>
      </c>
      <c r="G5406">
        <v>475</v>
      </c>
      <c r="H5406" t="s">
        <v>3</v>
      </c>
      <c r="I5406">
        <f>IF(shipments[[#This Row],[Boxes]]&gt;0,shipments[[#This Row],[Amount]]/shipments[[#This Row],[Boxes]],"NA")</f>
        <v>5.992105263157895</v>
      </c>
      <c r="J5406" t="str">
        <f>IF(shipments[[#This Row],[Order_Status]] = "Delivered","Yes","No")</f>
        <v>Yes</v>
      </c>
      <c r="K5406" t="str">
        <f>TEXT(shipments[[#This Row],[Shipdate]],"MMMM")</f>
        <v>August</v>
      </c>
      <c r="L5406">
        <f>YEAR(shipments[[#This Row],[Shipdate]])</f>
        <v>2023</v>
      </c>
    </row>
    <row r="5407" spans="1:12" x14ac:dyDescent="0.3">
      <c r="A5407" t="s">
        <v>5411</v>
      </c>
      <c r="B5407" t="s">
        <v>7957</v>
      </c>
      <c r="C5407" t="s">
        <v>7915</v>
      </c>
      <c r="D5407" t="s">
        <v>7938</v>
      </c>
      <c r="E5407" s="1">
        <v>44965</v>
      </c>
      <c r="F5407" s="6">
        <v>544.5</v>
      </c>
      <c r="G5407">
        <v>78</v>
      </c>
      <c r="H5407" t="s">
        <v>3</v>
      </c>
      <c r="I5407">
        <f>IF(shipments[[#This Row],[Boxes]]&gt;0,shipments[[#This Row],[Amount]]/shipments[[#This Row],[Boxes]],"NA")</f>
        <v>6.9807692307692308</v>
      </c>
      <c r="J5407" t="str">
        <f>IF(shipments[[#This Row],[Order_Status]] = "Delivered","Yes","No")</f>
        <v>Yes</v>
      </c>
      <c r="K5407" t="str">
        <f>TEXT(shipments[[#This Row],[Shipdate]],"MMMM")</f>
        <v>February</v>
      </c>
      <c r="L5407">
        <f>YEAR(shipments[[#This Row],[Shipdate]])</f>
        <v>2023</v>
      </c>
    </row>
    <row r="5408" spans="1:12" x14ac:dyDescent="0.3">
      <c r="A5408" t="s">
        <v>5412</v>
      </c>
      <c r="B5408" t="s">
        <v>7957</v>
      </c>
      <c r="C5408" t="s">
        <v>7915</v>
      </c>
      <c r="D5408" t="s">
        <v>7938</v>
      </c>
      <c r="E5408" s="1">
        <v>45226</v>
      </c>
      <c r="F5408" s="6">
        <v>1599.75</v>
      </c>
      <c r="G5408">
        <v>320</v>
      </c>
      <c r="H5408" t="s">
        <v>3</v>
      </c>
      <c r="I5408">
        <f>IF(shipments[[#This Row],[Boxes]]&gt;0,shipments[[#This Row],[Amount]]/shipments[[#This Row],[Boxes]],"NA")</f>
        <v>4.9992187499999998</v>
      </c>
      <c r="J5408" t="str">
        <f>IF(shipments[[#This Row],[Order_Status]] = "Delivered","Yes","No")</f>
        <v>Yes</v>
      </c>
      <c r="K5408" t="str">
        <f>TEXT(shipments[[#This Row],[Shipdate]],"MMMM")</f>
        <v>October</v>
      </c>
      <c r="L5408">
        <f>YEAR(shipments[[#This Row],[Shipdate]])</f>
        <v>2023</v>
      </c>
    </row>
    <row r="5409" spans="1:12" x14ac:dyDescent="0.3">
      <c r="A5409" t="s">
        <v>5413</v>
      </c>
      <c r="B5409" t="s">
        <v>7957</v>
      </c>
      <c r="C5409" t="s">
        <v>7915</v>
      </c>
      <c r="D5409" t="s">
        <v>7938</v>
      </c>
      <c r="E5409" s="1">
        <v>45454</v>
      </c>
      <c r="F5409" s="6">
        <v>2380.5</v>
      </c>
      <c r="G5409">
        <v>397</v>
      </c>
      <c r="H5409" t="s">
        <v>3</v>
      </c>
      <c r="I5409">
        <f>IF(shipments[[#This Row],[Boxes]]&gt;0,shipments[[#This Row],[Amount]]/shipments[[#This Row],[Boxes]],"NA")</f>
        <v>5.9962216624685141</v>
      </c>
      <c r="J5409" t="str">
        <f>IF(shipments[[#This Row],[Order_Status]] = "Delivered","Yes","No")</f>
        <v>Yes</v>
      </c>
      <c r="K5409" t="str">
        <f>TEXT(shipments[[#This Row],[Shipdate]],"MMMM")</f>
        <v>June</v>
      </c>
      <c r="L5409">
        <f>YEAR(shipments[[#This Row],[Shipdate]])</f>
        <v>2024</v>
      </c>
    </row>
    <row r="5410" spans="1:12" x14ac:dyDescent="0.3">
      <c r="A5410" s="21" t="s">
        <v>5414</v>
      </c>
      <c r="B5410" s="21" t="s">
        <v>7957</v>
      </c>
      <c r="C5410" s="21" t="s">
        <v>7915</v>
      </c>
      <c r="D5410" s="21" t="s">
        <v>7935</v>
      </c>
      <c r="E5410" s="22">
        <v>45495</v>
      </c>
      <c r="F5410" s="23">
        <v>8766</v>
      </c>
      <c r="G5410" s="21">
        <v>974</v>
      </c>
      <c r="H5410" s="21" t="s">
        <v>9</v>
      </c>
      <c r="I5410" s="21">
        <f>IF(shipments[[#This Row],[Boxes]]&gt;0,shipments[[#This Row],[Amount]]/shipments[[#This Row],[Boxes]],"NA")</f>
        <v>9</v>
      </c>
      <c r="J5410" s="21" t="str">
        <f>IF(shipments[[#This Row],[Order_Status]] = "Delivered","Yes","No")</f>
        <v>No</v>
      </c>
      <c r="K5410" s="21" t="str">
        <f>TEXT(shipments[[#This Row],[Shipdate]],"MMMM")</f>
        <v>July</v>
      </c>
      <c r="L5410" s="21">
        <f>YEAR(shipments[[#This Row],[Shipdate]])</f>
        <v>2024</v>
      </c>
    </row>
    <row r="5411" spans="1:12" x14ac:dyDescent="0.3">
      <c r="A5411" t="s">
        <v>5415</v>
      </c>
      <c r="B5411" t="s">
        <v>7957</v>
      </c>
      <c r="C5411" t="s">
        <v>7915</v>
      </c>
      <c r="D5411" t="s">
        <v>7934</v>
      </c>
      <c r="E5411" s="1">
        <v>45099</v>
      </c>
      <c r="F5411" s="6">
        <v>2009.25</v>
      </c>
      <c r="G5411">
        <v>252</v>
      </c>
      <c r="H5411" t="s">
        <v>3</v>
      </c>
      <c r="I5411">
        <f>IF(shipments[[#This Row],[Boxes]]&gt;0,shipments[[#This Row],[Amount]]/shipments[[#This Row],[Boxes]],"NA")</f>
        <v>7.9732142857142856</v>
      </c>
      <c r="J5411" t="str">
        <f>IF(shipments[[#This Row],[Order_Status]] = "Delivered","Yes","No")</f>
        <v>Yes</v>
      </c>
      <c r="K5411" t="str">
        <f>TEXT(shipments[[#This Row],[Shipdate]],"MMMM")</f>
        <v>June</v>
      </c>
      <c r="L5411">
        <f>YEAR(shipments[[#This Row],[Shipdate]])</f>
        <v>2023</v>
      </c>
    </row>
    <row r="5412" spans="1:12" x14ac:dyDescent="0.3">
      <c r="A5412" t="s">
        <v>5416</v>
      </c>
      <c r="B5412" t="s">
        <v>7957</v>
      </c>
      <c r="C5412" t="s">
        <v>7916</v>
      </c>
      <c r="D5412" t="s">
        <v>7934</v>
      </c>
      <c r="E5412" s="1">
        <v>45154</v>
      </c>
      <c r="F5412" s="6">
        <v>195.75</v>
      </c>
      <c r="G5412">
        <v>22</v>
      </c>
      <c r="H5412" t="s">
        <v>3</v>
      </c>
      <c r="I5412">
        <f>IF(shipments[[#This Row],[Boxes]]&gt;0,shipments[[#This Row],[Amount]]/shipments[[#This Row],[Boxes]],"NA")</f>
        <v>8.8977272727272734</v>
      </c>
      <c r="J5412" t="str">
        <f>IF(shipments[[#This Row],[Order_Status]] = "Delivered","Yes","No")</f>
        <v>Yes</v>
      </c>
      <c r="K5412" t="str">
        <f>TEXT(shipments[[#This Row],[Shipdate]],"MMMM")</f>
        <v>August</v>
      </c>
      <c r="L5412">
        <f>YEAR(shipments[[#This Row],[Shipdate]])</f>
        <v>2023</v>
      </c>
    </row>
    <row r="5413" spans="1:12" x14ac:dyDescent="0.3">
      <c r="A5413" s="21" t="s">
        <v>5417</v>
      </c>
      <c r="B5413" s="21" t="s">
        <v>7957</v>
      </c>
      <c r="C5413" s="21" t="s">
        <v>7916</v>
      </c>
      <c r="D5413" s="21" t="s">
        <v>7934</v>
      </c>
      <c r="E5413" s="22">
        <v>45537</v>
      </c>
      <c r="F5413" s="23">
        <v>9931.5</v>
      </c>
      <c r="G5413" s="21">
        <v>1242</v>
      </c>
      <c r="H5413" s="21" t="s">
        <v>16</v>
      </c>
      <c r="I5413" s="21">
        <f>IF(shipments[[#This Row],[Boxes]]&gt;0,shipments[[#This Row],[Amount]]/shipments[[#This Row],[Boxes]],"NA")</f>
        <v>7.9963768115942031</v>
      </c>
      <c r="J5413" s="21" t="str">
        <f>IF(shipments[[#This Row],[Order_Status]] = "Delivered","Yes","No")</f>
        <v>No</v>
      </c>
      <c r="K5413" s="21" t="str">
        <f>TEXT(shipments[[#This Row],[Shipdate]],"MMMM")</f>
        <v>September</v>
      </c>
      <c r="L5413" s="21">
        <f>YEAR(shipments[[#This Row],[Shipdate]])</f>
        <v>2024</v>
      </c>
    </row>
    <row r="5414" spans="1:12" x14ac:dyDescent="0.3">
      <c r="A5414" t="s">
        <v>5418</v>
      </c>
      <c r="B5414" t="s">
        <v>7957</v>
      </c>
      <c r="C5414" t="s">
        <v>7916</v>
      </c>
      <c r="D5414" t="s">
        <v>7934</v>
      </c>
      <c r="E5414" s="1">
        <v>45281</v>
      </c>
      <c r="F5414" s="6">
        <v>9648</v>
      </c>
      <c r="G5414">
        <v>1379</v>
      </c>
      <c r="H5414" t="s">
        <v>3</v>
      </c>
      <c r="I5414">
        <f>IF(shipments[[#This Row],[Boxes]]&gt;0,shipments[[#This Row],[Amount]]/shipments[[#This Row],[Boxes]],"NA")</f>
        <v>6.9963741841914429</v>
      </c>
      <c r="J5414" t="str">
        <f>IF(shipments[[#This Row],[Order_Status]] = "Delivered","Yes","No")</f>
        <v>Yes</v>
      </c>
      <c r="K5414" t="str">
        <f>TEXT(shipments[[#This Row],[Shipdate]],"MMMM")</f>
        <v>December</v>
      </c>
      <c r="L5414">
        <f>YEAR(shipments[[#This Row],[Shipdate]])</f>
        <v>2023</v>
      </c>
    </row>
    <row r="5415" spans="1:12" x14ac:dyDescent="0.3">
      <c r="A5415" t="s">
        <v>5419</v>
      </c>
      <c r="B5415" t="s">
        <v>7957</v>
      </c>
      <c r="C5415" t="s">
        <v>7917</v>
      </c>
      <c r="D5415" t="s">
        <v>7936</v>
      </c>
      <c r="E5415" s="1">
        <v>45364</v>
      </c>
      <c r="F5415" s="6">
        <v>3129.75</v>
      </c>
      <c r="G5415">
        <v>121</v>
      </c>
      <c r="H5415" t="s">
        <v>3</v>
      </c>
      <c r="I5415">
        <f>IF(shipments[[#This Row],[Boxes]]&gt;0,shipments[[#This Row],[Amount]]/shipments[[#This Row],[Boxes]],"NA")</f>
        <v>25.865702479338843</v>
      </c>
      <c r="J5415" t="str">
        <f>IF(shipments[[#This Row],[Order_Status]] = "Delivered","Yes","No")</f>
        <v>Yes</v>
      </c>
      <c r="K5415" t="str">
        <f>TEXT(shipments[[#This Row],[Shipdate]],"MMMM")</f>
        <v>March</v>
      </c>
      <c r="L5415">
        <f>YEAR(shipments[[#This Row],[Shipdate]])</f>
        <v>2024</v>
      </c>
    </row>
    <row r="5416" spans="1:12" x14ac:dyDescent="0.3">
      <c r="A5416" t="s">
        <v>5420</v>
      </c>
      <c r="B5416" t="s">
        <v>7957</v>
      </c>
      <c r="C5416" t="s">
        <v>7917</v>
      </c>
      <c r="D5416" t="s">
        <v>7939</v>
      </c>
      <c r="E5416" s="1">
        <v>45471</v>
      </c>
      <c r="F5416" s="6">
        <v>2918.25</v>
      </c>
      <c r="G5416">
        <v>105</v>
      </c>
      <c r="H5416" t="s">
        <v>3</v>
      </c>
      <c r="I5416">
        <f>IF(shipments[[#This Row],[Boxes]]&gt;0,shipments[[#This Row],[Amount]]/shipments[[#This Row],[Boxes]],"NA")</f>
        <v>27.792857142857144</v>
      </c>
      <c r="J5416" t="str">
        <f>IF(shipments[[#This Row],[Order_Status]] = "Delivered","Yes","No")</f>
        <v>Yes</v>
      </c>
      <c r="K5416" t="str">
        <f>TEXT(shipments[[#This Row],[Shipdate]],"MMMM")</f>
        <v>June</v>
      </c>
      <c r="L5416">
        <f>YEAR(shipments[[#This Row],[Shipdate]])</f>
        <v>2024</v>
      </c>
    </row>
    <row r="5417" spans="1:12" x14ac:dyDescent="0.3">
      <c r="A5417" t="s">
        <v>5421</v>
      </c>
      <c r="B5417" t="s">
        <v>7957</v>
      </c>
      <c r="C5417" t="s">
        <v>7918</v>
      </c>
      <c r="D5417" t="s">
        <v>7934</v>
      </c>
      <c r="E5417" s="1">
        <v>45377</v>
      </c>
      <c r="F5417" s="6">
        <v>5742</v>
      </c>
      <c r="G5417">
        <v>206</v>
      </c>
      <c r="H5417" t="s">
        <v>3</v>
      </c>
      <c r="I5417">
        <f>IF(shipments[[#This Row],[Boxes]]&gt;0,shipments[[#This Row],[Amount]]/shipments[[#This Row],[Boxes]],"NA")</f>
        <v>27.873786407766989</v>
      </c>
      <c r="J5417" t="str">
        <f>IF(shipments[[#This Row],[Order_Status]] = "Delivered","Yes","No")</f>
        <v>Yes</v>
      </c>
      <c r="K5417" t="str">
        <f>TEXT(shipments[[#This Row],[Shipdate]],"MMMM")</f>
        <v>March</v>
      </c>
      <c r="L5417">
        <f>YEAR(shipments[[#This Row],[Shipdate]])</f>
        <v>2024</v>
      </c>
    </row>
    <row r="5418" spans="1:12" x14ac:dyDescent="0.3">
      <c r="A5418" t="s">
        <v>5422</v>
      </c>
      <c r="B5418" t="s">
        <v>7957</v>
      </c>
      <c r="C5418" t="s">
        <v>7918</v>
      </c>
      <c r="D5418" t="s">
        <v>7935</v>
      </c>
      <c r="E5418" s="1">
        <v>45181</v>
      </c>
      <c r="F5418" s="6">
        <v>4979.25</v>
      </c>
      <c r="G5418">
        <v>192</v>
      </c>
      <c r="H5418" t="s">
        <v>3</v>
      </c>
      <c r="I5418">
        <f>IF(shipments[[#This Row],[Boxes]]&gt;0,shipments[[#This Row],[Amount]]/shipments[[#This Row],[Boxes]],"NA")</f>
        <v>25.93359375</v>
      </c>
      <c r="J5418" t="str">
        <f>IF(shipments[[#This Row],[Order_Status]] = "Delivered","Yes","No")</f>
        <v>Yes</v>
      </c>
      <c r="K5418" t="str">
        <f>TEXT(shipments[[#This Row],[Shipdate]],"MMMM")</f>
        <v>September</v>
      </c>
      <c r="L5418">
        <f>YEAR(shipments[[#This Row],[Shipdate]])</f>
        <v>2023</v>
      </c>
    </row>
    <row r="5419" spans="1:12" x14ac:dyDescent="0.3">
      <c r="A5419" s="21" t="s">
        <v>5423</v>
      </c>
      <c r="B5419" s="21" t="s">
        <v>7957</v>
      </c>
      <c r="C5419" s="21" t="s">
        <v>7918</v>
      </c>
      <c r="D5419" s="21" t="s">
        <v>7937</v>
      </c>
      <c r="E5419" s="22">
        <v>45482</v>
      </c>
      <c r="F5419" s="23">
        <v>5339.25</v>
      </c>
      <c r="G5419" s="21">
        <v>223</v>
      </c>
      <c r="H5419" s="21" t="s">
        <v>9</v>
      </c>
      <c r="I5419" s="21">
        <f>IF(shipments[[#This Row],[Boxes]]&gt;0,shipments[[#This Row],[Amount]]/shipments[[#This Row],[Boxes]],"NA")</f>
        <v>23.942825112107624</v>
      </c>
      <c r="J5419" s="21" t="str">
        <f>IF(shipments[[#This Row],[Order_Status]] = "Delivered","Yes","No")</f>
        <v>No</v>
      </c>
      <c r="K5419" s="21" t="str">
        <f>TEXT(shipments[[#This Row],[Shipdate]],"MMMM")</f>
        <v>July</v>
      </c>
      <c r="L5419" s="21">
        <f>YEAR(shipments[[#This Row],[Shipdate]])</f>
        <v>2024</v>
      </c>
    </row>
    <row r="5420" spans="1:12" x14ac:dyDescent="0.3">
      <c r="A5420" t="s">
        <v>5424</v>
      </c>
      <c r="B5420" t="s">
        <v>7957</v>
      </c>
      <c r="C5420" t="s">
        <v>7918</v>
      </c>
      <c r="D5420" t="s">
        <v>7934</v>
      </c>
      <c r="E5420" s="1">
        <v>45194</v>
      </c>
      <c r="F5420" s="6">
        <v>3744</v>
      </c>
      <c r="G5420">
        <v>144</v>
      </c>
      <c r="H5420" t="s">
        <v>3</v>
      </c>
      <c r="I5420">
        <f>IF(shipments[[#This Row],[Boxes]]&gt;0,shipments[[#This Row],[Amount]]/shipments[[#This Row],[Boxes]],"NA")</f>
        <v>26</v>
      </c>
      <c r="J5420" t="str">
        <f>IF(shipments[[#This Row],[Order_Status]] = "Delivered","Yes","No")</f>
        <v>Yes</v>
      </c>
      <c r="K5420" t="str">
        <f>TEXT(shipments[[#This Row],[Shipdate]],"MMMM")</f>
        <v>September</v>
      </c>
      <c r="L5420">
        <f>YEAR(shipments[[#This Row],[Shipdate]])</f>
        <v>2023</v>
      </c>
    </row>
    <row r="5421" spans="1:12" x14ac:dyDescent="0.3">
      <c r="A5421" t="s">
        <v>5425</v>
      </c>
      <c r="B5421" t="s">
        <v>7957</v>
      </c>
      <c r="C5421" t="s">
        <v>7919</v>
      </c>
      <c r="D5421" t="s">
        <v>7934</v>
      </c>
      <c r="E5421" s="1">
        <v>44964</v>
      </c>
      <c r="F5421" s="6">
        <v>4601.25</v>
      </c>
      <c r="G5421">
        <v>256</v>
      </c>
      <c r="H5421" t="s">
        <v>3</v>
      </c>
      <c r="I5421">
        <f>IF(shipments[[#This Row],[Boxes]]&gt;0,shipments[[#This Row],[Amount]]/shipments[[#This Row],[Boxes]],"NA")</f>
        <v>17.9736328125</v>
      </c>
      <c r="J5421" t="str">
        <f>IF(shipments[[#This Row],[Order_Status]] = "Delivered","Yes","No")</f>
        <v>Yes</v>
      </c>
      <c r="K5421" t="str">
        <f>TEXT(shipments[[#This Row],[Shipdate]],"MMMM")</f>
        <v>February</v>
      </c>
      <c r="L5421">
        <f>YEAR(shipments[[#This Row],[Shipdate]])</f>
        <v>2023</v>
      </c>
    </row>
    <row r="5422" spans="1:12" x14ac:dyDescent="0.3">
      <c r="A5422" t="s">
        <v>5426</v>
      </c>
      <c r="B5422" t="s">
        <v>7957</v>
      </c>
      <c r="C5422" t="s">
        <v>7919</v>
      </c>
      <c r="D5422" t="s">
        <v>7934</v>
      </c>
      <c r="E5422" s="1">
        <v>45169</v>
      </c>
      <c r="F5422" s="6">
        <v>6300</v>
      </c>
      <c r="G5422">
        <v>287</v>
      </c>
      <c r="H5422" t="s">
        <v>3</v>
      </c>
      <c r="I5422">
        <f>IF(shipments[[#This Row],[Boxes]]&gt;0,shipments[[#This Row],[Amount]]/shipments[[#This Row],[Boxes]],"NA")</f>
        <v>21.951219512195124</v>
      </c>
      <c r="J5422" t="str">
        <f>IF(shipments[[#This Row],[Order_Status]] = "Delivered","Yes","No")</f>
        <v>Yes</v>
      </c>
      <c r="K5422" t="str">
        <f>TEXT(shipments[[#This Row],[Shipdate]],"MMMM")</f>
        <v>August</v>
      </c>
      <c r="L5422">
        <f>YEAR(shipments[[#This Row],[Shipdate]])</f>
        <v>2023</v>
      </c>
    </row>
    <row r="5423" spans="1:12" x14ac:dyDescent="0.3">
      <c r="A5423" s="21" t="s">
        <v>5427</v>
      </c>
      <c r="B5423" s="21" t="s">
        <v>7957</v>
      </c>
      <c r="C5423" s="21" t="s">
        <v>7919</v>
      </c>
      <c r="D5423" s="21" t="s">
        <v>7937</v>
      </c>
      <c r="E5423" s="22">
        <v>45496</v>
      </c>
      <c r="F5423" s="23">
        <v>2659.5</v>
      </c>
      <c r="G5423" s="21">
        <v>148</v>
      </c>
      <c r="H5423" s="21" t="s">
        <v>9</v>
      </c>
      <c r="I5423" s="21">
        <f>IF(shipments[[#This Row],[Boxes]]&gt;0,shipments[[#This Row],[Amount]]/shipments[[#This Row],[Boxes]],"NA")</f>
        <v>17.969594594594593</v>
      </c>
      <c r="J5423" s="21" t="str">
        <f>IF(shipments[[#This Row],[Order_Status]] = "Delivered","Yes","No")</f>
        <v>No</v>
      </c>
      <c r="K5423" s="21" t="str">
        <f>TEXT(shipments[[#This Row],[Shipdate]],"MMMM")</f>
        <v>July</v>
      </c>
      <c r="L5423" s="21">
        <f>YEAR(shipments[[#This Row],[Shipdate]])</f>
        <v>2024</v>
      </c>
    </row>
    <row r="5424" spans="1:12" x14ac:dyDescent="0.3">
      <c r="A5424" t="s">
        <v>5428</v>
      </c>
      <c r="B5424" t="s">
        <v>7957</v>
      </c>
      <c r="C5424" t="s">
        <v>7920</v>
      </c>
      <c r="D5424" t="s">
        <v>7934</v>
      </c>
      <c r="E5424" s="1">
        <v>45454</v>
      </c>
      <c r="F5424" s="6">
        <v>2938.5</v>
      </c>
      <c r="G5424">
        <v>155</v>
      </c>
      <c r="H5424" t="s">
        <v>3</v>
      </c>
      <c r="I5424">
        <f>IF(shipments[[#This Row],[Boxes]]&gt;0,shipments[[#This Row],[Amount]]/shipments[[#This Row],[Boxes]],"NA")</f>
        <v>18.958064516129031</v>
      </c>
      <c r="J5424" t="str">
        <f>IF(shipments[[#This Row],[Order_Status]] = "Delivered","Yes","No")</f>
        <v>Yes</v>
      </c>
      <c r="K5424" t="str">
        <f>TEXT(shipments[[#This Row],[Shipdate]],"MMMM")</f>
        <v>June</v>
      </c>
      <c r="L5424">
        <f>YEAR(shipments[[#This Row],[Shipdate]])</f>
        <v>2024</v>
      </c>
    </row>
    <row r="5425" spans="1:12" x14ac:dyDescent="0.3">
      <c r="A5425" t="s">
        <v>5429</v>
      </c>
      <c r="B5425" t="s">
        <v>7957</v>
      </c>
      <c r="C5425" t="s">
        <v>7920</v>
      </c>
      <c r="D5425" t="s">
        <v>7934</v>
      </c>
      <c r="E5425" s="1">
        <v>45453</v>
      </c>
      <c r="F5425" s="6">
        <v>4779</v>
      </c>
      <c r="G5425">
        <v>208</v>
      </c>
      <c r="H5425" t="s">
        <v>3</v>
      </c>
      <c r="I5425">
        <f>IF(shipments[[#This Row],[Boxes]]&gt;0,shipments[[#This Row],[Amount]]/shipments[[#This Row],[Boxes]],"NA")</f>
        <v>22.97596153846154</v>
      </c>
      <c r="J5425" t="str">
        <f>IF(shipments[[#This Row],[Order_Status]] = "Delivered","Yes","No")</f>
        <v>Yes</v>
      </c>
      <c r="K5425" t="str">
        <f>TEXT(shipments[[#This Row],[Shipdate]],"MMMM")</f>
        <v>June</v>
      </c>
      <c r="L5425">
        <f>YEAR(shipments[[#This Row],[Shipdate]])</f>
        <v>2024</v>
      </c>
    </row>
    <row r="5426" spans="1:12" x14ac:dyDescent="0.3">
      <c r="A5426" t="s">
        <v>5430</v>
      </c>
      <c r="B5426" t="s">
        <v>7957</v>
      </c>
      <c r="C5426" t="s">
        <v>7920</v>
      </c>
      <c r="D5426" t="s">
        <v>7935</v>
      </c>
      <c r="E5426" s="1">
        <v>45341</v>
      </c>
      <c r="F5426" s="6">
        <v>10761.75</v>
      </c>
      <c r="G5426">
        <v>567</v>
      </c>
      <c r="H5426" t="s">
        <v>3</v>
      </c>
      <c r="I5426">
        <f>IF(shipments[[#This Row],[Boxes]]&gt;0,shipments[[#This Row],[Amount]]/shipments[[#This Row],[Boxes]],"NA")</f>
        <v>18.980158730158731</v>
      </c>
      <c r="J5426" t="str">
        <f>IF(shipments[[#This Row],[Order_Status]] = "Delivered","Yes","No")</f>
        <v>Yes</v>
      </c>
      <c r="K5426" t="str">
        <f>TEXT(shipments[[#This Row],[Shipdate]],"MMMM")</f>
        <v>February</v>
      </c>
      <c r="L5426">
        <f>YEAR(shipments[[#This Row],[Shipdate]])</f>
        <v>2024</v>
      </c>
    </row>
    <row r="5427" spans="1:12" x14ac:dyDescent="0.3">
      <c r="A5427" t="s">
        <v>5431</v>
      </c>
      <c r="B5427" t="s">
        <v>7957</v>
      </c>
      <c r="C5427" t="s">
        <v>7921</v>
      </c>
      <c r="D5427" t="s">
        <v>7935</v>
      </c>
      <c r="E5427" s="1">
        <v>45419</v>
      </c>
      <c r="F5427" s="6">
        <v>4900.5</v>
      </c>
      <c r="G5427">
        <v>351</v>
      </c>
      <c r="H5427" t="s">
        <v>3</v>
      </c>
      <c r="I5427">
        <f>IF(shipments[[#This Row],[Boxes]]&gt;0,shipments[[#This Row],[Amount]]/shipments[[#This Row],[Boxes]],"NA")</f>
        <v>13.961538461538462</v>
      </c>
      <c r="J5427" t="str">
        <f>IF(shipments[[#This Row],[Order_Status]] = "Delivered","Yes","No")</f>
        <v>Yes</v>
      </c>
      <c r="K5427" t="str">
        <f>TEXT(shipments[[#This Row],[Shipdate]],"MMMM")</f>
        <v>May</v>
      </c>
      <c r="L5427">
        <f>YEAR(shipments[[#This Row],[Shipdate]])</f>
        <v>2024</v>
      </c>
    </row>
    <row r="5428" spans="1:12" x14ac:dyDescent="0.3">
      <c r="A5428" t="s">
        <v>5432</v>
      </c>
      <c r="B5428" t="s">
        <v>7957</v>
      </c>
      <c r="C5428" t="s">
        <v>7921</v>
      </c>
      <c r="D5428" t="s">
        <v>7934</v>
      </c>
      <c r="E5428" s="1">
        <v>45323</v>
      </c>
      <c r="F5428" s="6">
        <v>8505</v>
      </c>
      <c r="G5428">
        <v>655</v>
      </c>
      <c r="H5428" t="s">
        <v>3</v>
      </c>
      <c r="I5428">
        <f>IF(shipments[[#This Row],[Boxes]]&gt;0,shipments[[#This Row],[Amount]]/shipments[[#This Row],[Boxes]],"NA")</f>
        <v>12.98473282442748</v>
      </c>
      <c r="J5428" t="str">
        <f>IF(shipments[[#This Row],[Order_Status]] = "Delivered","Yes","No")</f>
        <v>Yes</v>
      </c>
      <c r="K5428" t="str">
        <f>TEXT(shipments[[#This Row],[Shipdate]],"MMMM")</f>
        <v>February</v>
      </c>
      <c r="L5428">
        <f>YEAR(shipments[[#This Row],[Shipdate]])</f>
        <v>2024</v>
      </c>
    </row>
    <row r="5429" spans="1:12" x14ac:dyDescent="0.3">
      <c r="A5429" s="21" t="s">
        <v>5433</v>
      </c>
      <c r="B5429" s="21" t="s">
        <v>7957</v>
      </c>
      <c r="C5429" s="21" t="s">
        <v>7921</v>
      </c>
      <c r="D5429" s="21" t="s">
        <v>7935</v>
      </c>
      <c r="E5429" s="22">
        <v>45483</v>
      </c>
      <c r="F5429" s="23">
        <v>1626.75</v>
      </c>
      <c r="G5429" s="21">
        <v>136</v>
      </c>
      <c r="H5429" s="21" t="s">
        <v>9</v>
      </c>
      <c r="I5429" s="21">
        <f>IF(shipments[[#This Row],[Boxes]]&gt;0,shipments[[#This Row],[Amount]]/shipments[[#This Row],[Boxes]],"NA")</f>
        <v>11.961397058823529</v>
      </c>
      <c r="J5429" s="21" t="str">
        <f>IF(shipments[[#This Row],[Order_Status]] = "Delivered","Yes","No")</f>
        <v>No</v>
      </c>
      <c r="K5429" s="21" t="str">
        <f>TEXT(shipments[[#This Row],[Shipdate]],"MMMM")</f>
        <v>July</v>
      </c>
      <c r="L5429" s="21">
        <f>YEAR(shipments[[#This Row],[Shipdate]])</f>
        <v>2024</v>
      </c>
    </row>
    <row r="5430" spans="1:12" x14ac:dyDescent="0.3">
      <c r="A5430" t="s">
        <v>5434</v>
      </c>
      <c r="B5430" t="s">
        <v>7957</v>
      </c>
      <c r="C5430" t="s">
        <v>7921</v>
      </c>
      <c r="D5430" t="s">
        <v>7939</v>
      </c>
      <c r="E5430" s="1">
        <v>44971</v>
      </c>
      <c r="F5430" s="6">
        <v>3708</v>
      </c>
      <c r="G5430">
        <v>248</v>
      </c>
      <c r="H5430" t="s">
        <v>3</v>
      </c>
      <c r="I5430">
        <f>IF(shipments[[#This Row],[Boxes]]&gt;0,shipments[[#This Row],[Amount]]/shipments[[#This Row],[Boxes]],"NA")</f>
        <v>14.951612903225806</v>
      </c>
      <c r="J5430" t="str">
        <f>IF(shipments[[#This Row],[Order_Status]] = "Delivered","Yes","No")</f>
        <v>Yes</v>
      </c>
      <c r="K5430" t="str">
        <f>TEXT(shipments[[#This Row],[Shipdate]],"MMMM")</f>
        <v>February</v>
      </c>
      <c r="L5430">
        <f>YEAR(shipments[[#This Row],[Shipdate]])</f>
        <v>2023</v>
      </c>
    </row>
    <row r="5431" spans="1:12" x14ac:dyDescent="0.3">
      <c r="A5431" t="s">
        <v>5435</v>
      </c>
      <c r="B5431" t="s">
        <v>7957</v>
      </c>
      <c r="C5431" t="s">
        <v>7921</v>
      </c>
      <c r="D5431" t="s">
        <v>7935</v>
      </c>
      <c r="E5431" s="1">
        <v>45293</v>
      </c>
      <c r="F5431" s="6">
        <v>3492</v>
      </c>
      <c r="G5431">
        <v>250</v>
      </c>
      <c r="H5431" t="s">
        <v>3</v>
      </c>
      <c r="I5431">
        <f>IF(shipments[[#This Row],[Boxes]]&gt;0,shipments[[#This Row],[Amount]]/shipments[[#This Row],[Boxes]],"NA")</f>
        <v>13.968</v>
      </c>
      <c r="J5431" t="str">
        <f>IF(shipments[[#This Row],[Order_Status]] = "Delivered","Yes","No")</f>
        <v>Yes</v>
      </c>
      <c r="K5431" t="str">
        <f>TEXT(shipments[[#This Row],[Shipdate]],"MMMM")</f>
        <v>January</v>
      </c>
      <c r="L5431">
        <f>YEAR(shipments[[#This Row],[Shipdate]])</f>
        <v>2024</v>
      </c>
    </row>
    <row r="5432" spans="1:12" x14ac:dyDescent="0.3">
      <c r="A5432" s="21" t="s">
        <v>5436</v>
      </c>
      <c r="B5432" s="21" t="s">
        <v>7957</v>
      </c>
      <c r="C5432" s="21" t="s">
        <v>7921</v>
      </c>
      <c r="D5432" s="21" t="s">
        <v>7938</v>
      </c>
      <c r="E5432" s="22">
        <v>45510</v>
      </c>
      <c r="F5432" s="23">
        <v>6039</v>
      </c>
      <c r="G5432" s="21">
        <v>403</v>
      </c>
      <c r="H5432" s="21" t="s">
        <v>9</v>
      </c>
      <c r="I5432" s="21">
        <f>IF(shipments[[#This Row],[Boxes]]&gt;0,shipments[[#This Row],[Amount]]/shipments[[#This Row],[Boxes]],"NA")</f>
        <v>14.985111662531017</v>
      </c>
      <c r="J5432" s="21" t="str">
        <f>IF(shipments[[#This Row],[Order_Status]] = "Delivered","Yes","No")</f>
        <v>No</v>
      </c>
      <c r="K5432" s="21" t="str">
        <f>TEXT(shipments[[#This Row],[Shipdate]],"MMMM")</f>
        <v>August</v>
      </c>
      <c r="L5432" s="21">
        <f>YEAR(shipments[[#This Row],[Shipdate]])</f>
        <v>2024</v>
      </c>
    </row>
    <row r="5433" spans="1:12" x14ac:dyDescent="0.3">
      <c r="A5433" t="s">
        <v>5437</v>
      </c>
      <c r="B5433" t="s">
        <v>7957</v>
      </c>
      <c r="C5433" t="s">
        <v>7922</v>
      </c>
      <c r="D5433" t="s">
        <v>7934</v>
      </c>
      <c r="E5433" s="1">
        <v>45222</v>
      </c>
      <c r="F5433" s="6">
        <v>9130.5</v>
      </c>
      <c r="G5433">
        <v>508</v>
      </c>
      <c r="H5433" t="s">
        <v>3</v>
      </c>
      <c r="I5433">
        <f>IF(shipments[[#This Row],[Boxes]]&gt;0,shipments[[#This Row],[Amount]]/shipments[[#This Row],[Boxes]],"NA")</f>
        <v>17.973425196850393</v>
      </c>
      <c r="J5433" t="str">
        <f>IF(shipments[[#This Row],[Order_Status]] = "Delivered","Yes","No")</f>
        <v>Yes</v>
      </c>
      <c r="K5433" t="str">
        <f>TEXT(shipments[[#This Row],[Shipdate]],"MMMM")</f>
        <v>October</v>
      </c>
      <c r="L5433">
        <f>YEAR(shipments[[#This Row],[Shipdate]])</f>
        <v>2023</v>
      </c>
    </row>
    <row r="5434" spans="1:12" x14ac:dyDescent="0.3">
      <c r="A5434" s="21" t="s">
        <v>5438</v>
      </c>
      <c r="B5434" s="21" t="s">
        <v>7957</v>
      </c>
      <c r="C5434" s="21" t="s">
        <v>7922</v>
      </c>
      <c r="D5434" s="21" t="s">
        <v>7935</v>
      </c>
      <c r="E5434" s="22">
        <v>45511</v>
      </c>
      <c r="F5434" s="23">
        <v>6788.25</v>
      </c>
      <c r="G5434" s="21">
        <v>400</v>
      </c>
      <c r="H5434" s="21" t="s">
        <v>9</v>
      </c>
      <c r="I5434" s="21">
        <f>IF(shipments[[#This Row],[Boxes]]&gt;0,shipments[[#This Row],[Amount]]/shipments[[#This Row],[Boxes]],"NA")</f>
        <v>16.970624999999998</v>
      </c>
      <c r="J5434" s="21" t="str">
        <f>IF(shipments[[#This Row],[Order_Status]] = "Delivered","Yes","No")</f>
        <v>No</v>
      </c>
      <c r="K5434" s="21" t="str">
        <f>TEXT(shipments[[#This Row],[Shipdate]],"MMMM")</f>
        <v>August</v>
      </c>
      <c r="L5434" s="21">
        <f>YEAR(shipments[[#This Row],[Shipdate]])</f>
        <v>2024</v>
      </c>
    </row>
    <row r="5435" spans="1:12" x14ac:dyDescent="0.3">
      <c r="A5435" t="s">
        <v>5439</v>
      </c>
      <c r="B5435" t="s">
        <v>7957</v>
      </c>
      <c r="C5435" t="s">
        <v>7922</v>
      </c>
      <c r="D5435" t="s">
        <v>7937</v>
      </c>
      <c r="E5435" s="1">
        <v>45132</v>
      </c>
      <c r="F5435" s="6">
        <v>4650.75</v>
      </c>
      <c r="G5435">
        <v>259</v>
      </c>
      <c r="H5435" t="s">
        <v>3</v>
      </c>
      <c r="I5435">
        <f>IF(shipments[[#This Row],[Boxes]]&gt;0,shipments[[#This Row],[Amount]]/shipments[[#This Row],[Boxes]],"NA")</f>
        <v>17.956563706563706</v>
      </c>
      <c r="J5435" t="str">
        <f>IF(shipments[[#This Row],[Order_Status]] = "Delivered","Yes","No")</f>
        <v>Yes</v>
      </c>
      <c r="K5435" t="str">
        <f>TEXT(shipments[[#This Row],[Shipdate]],"MMMM")</f>
        <v>July</v>
      </c>
      <c r="L5435">
        <f>YEAR(shipments[[#This Row],[Shipdate]])</f>
        <v>2023</v>
      </c>
    </row>
    <row r="5436" spans="1:12" x14ac:dyDescent="0.3">
      <c r="A5436" t="s">
        <v>5440</v>
      </c>
      <c r="B5436" t="s">
        <v>7957</v>
      </c>
      <c r="C5436" t="s">
        <v>7922</v>
      </c>
      <c r="D5436" t="s">
        <v>7938</v>
      </c>
      <c r="E5436" s="1">
        <v>45280</v>
      </c>
      <c r="F5436" s="6">
        <v>882</v>
      </c>
      <c r="G5436">
        <v>45</v>
      </c>
      <c r="H5436" t="s">
        <v>3</v>
      </c>
      <c r="I5436">
        <f>IF(shipments[[#This Row],[Boxes]]&gt;0,shipments[[#This Row],[Amount]]/shipments[[#This Row],[Boxes]],"NA")</f>
        <v>19.600000000000001</v>
      </c>
      <c r="J5436" t="str">
        <f>IF(shipments[[#This Row],[Order_Status]] = "Delivered","Yes","No")</f>
        <v>Yes</v>
      </c>
      <c r="K5436" t="str">
        <f>TEXT(shipments[[#This Row],[Shipdate]],"MMMM")</f>
        <v>December</v>
      </c>
      <c r="L5436">
        <f>YEAR(shipments[[#This Row],[Shipdate]])</f>
        <v>2023</v>
      </c>
    </row>
    <row r="5437" spans="1:12" x14ac:dyDescent="0.3">
      <c r="A5437" s="21" t="s">
        <v>5441</v>
      </c>
      <c r="B5437" s="21" t="s">
        <v>7957</v>
      </c>
      <c r="C5437" s="21" t="s">
        <v>7922</v>
      </c>
      <c r="D5437" s="21" t="s">
        <v>7939</v>
      </c>
      <c r="E5437" s="22">
        <v>45012</v>
      </c>
      <c r="F5437" s="23">
        <v>13045.5</v>
      </c>
      <c r="G5437" s="21">
        <v>687</v>
      </c>
      <c r="H5437" s="21" t="s">
        <v>25</v>
      </c>
      <c r="I5437" s="21">
        <f>IF(shipments[[#This Row],[Boxes]]&gt;0,shipments[[#This Row],[Amount]]/shipments[[#This Row],[Boxes]],"NA")</f>
        <v>18.989082969432314</v>
      </c>
      <c r="J5437" s="21" t="str">
        <f>IF(shipments[[#This Row],[Order_Status]] = "Delivered","Yes","No")</f>
        <v>No</v>
      </c>
      <c r="K5437" s="21" t="str">
        <f>TEXT(shipments[[#This Row],[Shipdate]],"MMMM")</f>
        <v>March</v>
      </c>
      <c r="L5437" s="21">
        <f>YEAR(shipments[[#This Row],[Shipdate]])</f>
        <v>2023</v>
      </c>
    </row>
    <row r="5438" spans="1:12" x14ac:dyDescent="0.3">
      <c r="A5438" t="s">
        <v>5442</v>
      </c>
      <c r="B5438" t="s">
        <v>7957</v>
      </c>
      <c r="C5438" t="s">
        <v>7923</v>
      </c>
      <c r="D5438" t="s">
        <v>7938</v>
      </c>
      <c r="E5438" s="1">
        <v>44978</v>
      </c>
      <c r="F5438" s="6">
        <v>5715</v>
      </c>
      <c r="G5438">
        <v>409</v>
      </c>
      <c r="H5438" t="s">
        <v>3</v>
      </c>
      <c r="I5438">
        <f>IF(shipments[[#This Row],[Boxes]]&gt;0,shipments[[#This Row],[Amount]]/shipments[[#This Row],[Boxes]],"NA")</f>
        <v>13.973105134474327</v>
      </c>
      <c r="J5438" t="str">
        <f>IF(shipments[[#This Row],[Order_Status]] = "Delivered","Yes","No")</f>
        <v>Yes</v>
      </c>
      <c r="K5438" t="str">
        <f>TEXT(shipments[[#This Row],[Shipdate]],"MMMM")</f>
        <v>February</v>
      </c>
      <c r="L5438">
        <f>YEAR(shipments[[#This Row],[Shipdate]])</f>
        <v>2023</v>
      </c>
    </row>
    <row r="5439" spans="1:12" x14ac:dyDescent="0.3">
      <c r="A5439" t="s">
        <v>5443</v>
      </c>
      <c r="B5439" t="s">
        <v>7957</v>
      </c>
      <c r="C5439" t="s">
        <v>7923</v>
      </c>
      <c r="D5439" t="s">
        <v>7934</v>
      </c>
      <c r="E5439" s="1">
        <v>45244</v>
      </c>
      <c r="F5439" s="6">
        <v>8979.75</v>
      </c>
      <c r="G5439">
        <v>642</v>
      </c>
      <c r="H5439" t="s">
        <v>3</v>
      </c>
      <c r="I5439">
        <f>IF(shipments[[#This Row],[Boxes]]&gt;0,shipments[[#This Row],[Amount]]/shipments[[#This Row],[Boxes]],"NA")</f>
        <v>13.98714953271028</v>
      </c>
      <c r="J5439" t="str">
        <f>IF(shipments[[#This Row],[Order_Status]] = "Delivered","Yes","No")</f>
        <v>Yes</v>
      </c>
      <c r="K5439" t="str">
        <f>TEXT(shipments[[#This Row],[Shipdate]],"MMMM")</f>
        <v>November</v>
      </c>
      <c r="L5439">
        <f>YEAR(shipments[[#This Row],[Shipdate]])</f>
        <v>2023</v>
      </c>
    </row>
    <row r="5440" spans="1:12" x14ac:dyDescent="0.3">
      <c r="A5440" t="s">
        <v>5444</v>
      </c>
      <c r="B5440" t="s">
        <v>7957</v>
      </c>
      <c r="C5440" t="s">
        <v>7924</v>
      </c>
      <c r="D5440" t="s">
        <v>7939</v>
      </c>
      <c r="E5440" s="1">
        <v>45313</v>
      </c>
      <c r="F5440" s="6">
        <v>2207.25</v>
      </c>
      <c r="G5440">
        <v>276</v>
      </c>
      <c r="H5440" t="s">
        <v>3</v>
      </c>
      <c r="I5440">
        <f>IF(shipments[[#This Row],[Boxes]]&gt;0,shipments[[#This Row],[Amount]]/shipments[[#This Row],[Boxes]],"NA")</f>
        <v>7.9972826086956523</v>
      </c>
      <c r="J5440" t="str">
        <f>IF(shipments[[#This Row],[Order_Status]] = "Delivered","Yes","No")</f>
        <v>Yes</v>
      </c>
      <c r="K5440" t="str">
        <f>TEXT(shipments[[#This Row],[Shipdate]],"MMMM")</f>
        <v>January</v>
      </c>
      <c r="L5440">
        <f>YEAR(shipments[[#This Row],[Shipdate]])</f>
        <v>2024</v>
      </c>
    </row>
    <row r="5441" spans="1:12" x14ac:dyDescent="0.3">
      <c r="A5441" t="s">
        <v>5445</v>
      </c>
      <c r="B5441" t="s">
        <v>7957</v>
      </c>
      <c r="C5441" t="s">
        <v>7924</v>
      </c>
      <c r="D5441" t="s">
        <v>7938</v>
      </c>
      <c r="E5441" s="1">
        <v>45247</v>
      </c>
      <c r="F5441" s="6">
        <v>10329.75</v>
      </c>
      <c r="G5441">
        <v>1476</v>
      </c>
      <c r="H5441" t="s">
        <v>3</v>
      </c>
      <c r="I5441">
        <f>IF(shipments[[#This Row],[Boxes]]&gt;0,shipments[[#This Row],[Amount]]/shipments[[#This Row],[Boxes]],"NA")</f>
        <v>6.9984756097560972</v>
      </c>
      <c r="J5441" t="str">
        <f>IF(shipments[[#This Row],[Order_Status]] = "Delivered","Yes","No")</f>
        <v>Yes</v>
      </c>
      <c r="K5441" t="str">
        <f>TEXT(shipments[[#This Row],[Shipdate]],"MMMM")</f>
        <v>November</v>
      </c>
      <c r="L5441">
        <f>YEAR(shipments[[#This Row],[Shipdate]])</f>
        <v>2023</v>
      </c>
    </row>
    <row r="5442" spans="1:12" x14ac:dyDescent="0.3">
      <c r="A5442" t="s">
        <v>5446</v>
      </c>
      <c r="B5442" t="s">
        <v>7957</v>
      </c>
      <c r="C5442" t="s">
        <v>7924</v>
      </c>
      <c r="D5442" t="s">
        <v>7935</v>
      </c>
      <c r="E5442" s="1">
        <v>45275</v>
      </c>
      <c r="F5442" s="6">
        <v>5931</v>
      </c>
      <c r="G5442">
        <v>659</v>
      </c>
      <c r="H5442" t="s">
        <v>3</v>
      </c>
      <c r="I5442">
        <f>IF(shipments[[#This Row],[Boxes]]&gt;0,shipments[[#This Row],[Amount]]/shipments[[#This Row],[Boxes]],"NA")</f>
        <v>9</v>
      </c>
      <c r="J5442" t="str">
        <f>IF(shipments[[#This Row],[Order_Status]] = "Delivered","Yes","No")</f>
        <v>Yes</v>
      </c>
      <c r="K5442" t="str">
        <f>TEXT(shipments[[#This Row],[Shipdate]],"MMMM")</f>
        <v>December</v>
      </c>
      <c r="L5442">
        <f>YEAR(shipments[[#This Row],[Shipdate]])</f>
        <v>2023</v>
      </c>
    </row>
    <row r="5443" spans="1:12" x14ac:dyDescent="0.3">
      <c r="A5443" s="21" t="s">
        <v>5447</v>
      </c>
      <c r="B5443" s="21" t="s">
        <v>7957</v>
      </c>
      <c r="C5443" s="21" t="s">
        <v>7924</v>
      </c>
      <c r="D5443" s="21" t="s">
        <v>7939</v>
      </c>
      <c r="E5443" s="22">
        <v>45532</v>
      </c>
      <c r="F5443" s="23">
        <v>861.75</v>
      </c>
      <c r="G5443" s="21">
        <v>144</v>
      </c>
      <c r="H5443" s="21" t="s">
        <v>9</v>
      </c>
      <c r="I5443" s="21">
        <f>IF(shipments[[#This Row],[Boxes]]&gt;0,shipments[[#This Row],[Amount]]/shipments[[#This Row],[Boxes]],"NA")</f>
        <v>5.984375</v>
      </c>
      <c r="J5443" s="21" t="str">
        <f>IF(shipments[[#This Row],[Order_Status]] = "Delivered","Yes","No")</f>
        <v>No</v>
      </c>
      <c r="K5443" s="21" t="str">
        <f>TEXT(shipments[[#This Row],[Shipdate]],"MMMM")</f>
        <v>August</v>
      </c>
      <c r="L5443" s="21">
        <f>YEAR(shipments[[#This Row],[Shipdate]])</f>
        <v>2024</v>
      </c>
    </row>
    <row r="5444" spans="1:12" x14ac:dyDescent="0.3">
      <c r="A5444" t="s">
        <v>5448</v>
      </c>
      <c r="B5444" t="s">
        <v>7957</v>
      </c>
      <c r="C5444" t="s">
        <v>7924</v>
      </c>
      <c r="D5444" t="s">
        <v>7934</v>
      </c>
      <c r="E5444" s="1">
        <v>44937</v>
      </c>
      <c r="F5444" s="6">
        <v>5139</v>
      </c>
      <c r="G5444">
        <v>735</v>
      </c>
      <c r="H5444" t="s">
        <v>3</v>
      </c>
      <c r="I5444">
        <f>IF(shipments[[#This Row],[Boxes]]&gt;0,shipments[[#This Row],[Amount]]/shipments[[#This Row],[Boxes]],"NA")</f>
        <v>6.9918367346938775</v>
      </c>
      <c r="J5444" t="str">
        <f>IF(shipments[[#This Row],[Order_Status]] = "Delivered","Yes","No")</f>
        <v>Yes</v>
      </c>
      <c r="K5444" t="str">
        <f>TEXT(shipments[[#This Row],[Shipdate]],"MMMM")</f>
        <v>January</v>
      </c>
      <c r="L5444">
        <f>YEAR(shipments[[#This Row],[Shipdate]])</f>
        <v>2023</v>
      </c>
    </row>
    <row r="5445" spans="1:12" x14ac:dyDescent="0.3">
      <c r="A5445" s="21" t="s">
        <v>5449</v>
      </c>
      <c r="B5445" s="21" t="s">
        <v>7957</v>
      </c>
      <c r="C5445" s="21" t="s">
        <v>7924</v>
      </c>
      <c r="D5445" s="21" t="s">
        <v>7938</v>
      </c>
      <c r="E5445" s="22">
        <v>45128</v>
      </c>
      <c r="F5445" s="23">
        <v>10131.75</v>
      </c>
      <c r="G5445" s="21">
        <v>1014</v>
      </c>
      <c r="H5445" s="21" t="s">
        <v>25</v>
      </c>
      <c r="I5445" s="21">
        <f>IF(shipments[[#This Row],[Boxes]]&gt;0,shipments[[#This Row],[Amount]]/shipments[[#This Row],[Boxes]],"NA")</f>
        <v>9.9918639053254434</v>
      </c>
      <c r="J5445" s="21" t="str">
        <f>IF(shipments[[#This Row],[Order_Status]] = "Delivered","Yes","No")</f>
        <v>No</v>
      </c>
      <c r="K5445" s="21" t="str">
        <f>TEXT(shipments[[#This Row],[Shipdate]],"MMMM")</f>
        <v>July</v>
      </c>
      <c r="L5445" s="21">
        <f>YEAR(shipments[[#This Row],[Shipdate]])</f>
        <v>2023</v>
      </c>
    </row>
    <row r="5446" spans="1:12" x14ac:dyDescent="0.3">
      <c r="A5446" t="s">
        <v>5450</v>
      </c>
      <c r="B5446" t="s">
        <v>7957</v>
      </c>
      <c r="C5446" t="s">
        <v>7925</v>
      </c>
      <c r="D5446" t="s">
        <v>7939</v>
      </c>
      <c r="E5446" s="1">
        <v>44938</v>
      </c>
      <c r="F5446" s="6">
        <v>2967.75</v>
      </c>
      <c r="G5446">
        <v>186</v>
      </c>
      <c r="H5446" t="s">
        <v>3</v>
      </c>
      <c r="I5446">
        <f>IF(shipments[[#This Row],[Boxes]]&gt;0,shipments[[#This Row],[Amount]]/shipments[[#This Row],[Boxes]],"NA")</f>
        <v>15.955645161290322</v>
      </c>
      <c r="J5446" t="str">
        <f>IF(shipments[[#This Row],[Order_Status]] = "Delivered","Yes","No")</f>
        <v>Yes</v>
      </c>
      <c r="K5446" t="str">
        <f>TEXT(shipments[[#This Row],[Shipdate]],"MMMM")</f>
        <v>January</v>
      </c>
      <c r="L5446">
        <f>YEAR(shipments[[#This Row],[Shipdate]])</f>
        <v>2023</v>
      </c>
    </row>
    <row r="5447" spans="1:12" x14ac:dyDescent="0.3">
      <c r="A5447" t="s">
        <v>5451</v>
      </c>
      <c r="B5447" t="s">
        <v>7957</v>
      </c>
      <c r="C5447" t="s">
        <v>7926</v>
      </c>
      <c r="D5447" t="s">
        <v>7936</v>
      </c>
      <c r="E5447" s="1">
        <v>45338</v>
      </c>
      <c r="F5447" s="6">
        <v>2715.75</v>
      </c>
      <c r="G5447">
        <v>160</v>
      </c>
      <c r="H5447" t="s">
        <v>3</v>
      </c>
      <c r="I5447">
        <f>IF(shipments[[#This Row],[Boxes]]&gt;0,shipments[[#This Row],[Amount]]/shipments[[#This Row],[Boxes]],"NA")</f>
        <v>16.973437499999999</v>
      </c>
      <c r="J5447" t="str">
        <f>IF(shipments[[#This Row],[Order_Status]] = "Delivered","Yes","No")</f>
        <v>Yes</v>
      </c>
      <c r="K5447" t="str">
        <f>TEXT(shipments[[#This Row],[Shipdate]],"MMMM")</f>
        <v>February</v>
      </c>
      <c r="L5447">
        <f>YEAR(shipments[[#This Row],[Shipdate]])</f>
        <v>2024</v>
      </c>
    </row>
    <row r="5448" spans="1:12" x14ac:dyDescent="0.3">
      <c r="A5448" t="s">
        <v>5452</v>
      </c>
      <c r="B5448" t="s">
        <v>7957</v>
      </c>
      <c r="C5448" t="s">
        <v>7927</v>
      </c>
      <c r="D5448" t="s">
        <v>7938</v>
      </c>
      <c r="E5448" s="1">
        <v>44942</v>
      </c>
      <c r="F5448" s="6">
        <v>5123.25</v>
      </c>
      <c r="G5448">
        <v>302</v>
      </c>
      <c r="H5448" t="s">
        <v>3</v>
      </c>
      <c r="I5448">
        <f>IF(shipments[[#This Row],[Boxes]]&gt;0,shipments[[#This Row],[Amount]]/shipments[[#This Row],[Boxes]],"NA")</f>
        <v>16.964403973509935</v>
      </c>
      <c r="J5448" t="str">
        <f>IF(shipments[[#This Row],[Order_Status]] = "Delivered","Yes","No")</f>
        <v>Yes</v>
      </c>
      <c r="K5448" t="str">
        <f>TEXT(shipments[[#This Row],[Shipdate]],"MMMM")</f>
        <v>January</v>
      </c>
      <c r="L5448">
        <f>YEAR(shipments[[#This Row],[Shipdate]])</f>
        <v>2023</v>
      </c>
    </row>
    <row r="5449" spans="1:12" x14ac:dyDescent="0.3">
      <c r="A5449" t="s">
        <v>5453</v>
      </c>
      <c r="B5449" t="s">
        <v>7957</v>
      </c>
      <c r="C5449" t="s">
        <v>7927</v>
      </c>
      <c r="D5449" t="s">
        <v>7937</v>
      </c>
      <c r="E5449" s="1">
        <v>45371</v>
      </c>
      <c r="F5449" s="6">
        <v>11589.75</v>
      </c>
      <c r="G5449">
        <v>682</v>
      </c>
      <c r="H5449" t="s">
        <v>3</v>
      </c>
      <c r="I5449">
        <f>IF(shipments[[#This Row],[Boxes]]&gt;0,shipments[[#This Row],[Amount]]/shipments[[#This Row],[Boxes]],"NA")</f>
        <v>16.993768328445746</v>
      </c>
      <c r="J5449" t="str">
        <f>IF(shipments[[#This Row],[Order_Status]] = "Delivered","Yes","No")</f>
        <v>Yes</v>
      </c>
      <c r="K5449" t="str">
        <f>TEXT(shipments[[#This Row],[Shipdate]],"MMMM")</f>
        <v>March</v>
      </c>
      <c r="L5449">
        <f>YEAR(shipments[[#This Row],[Shipdate]])</f>
        <v>2024</v>
      </c>
    </row>
    <row r="5450" spans="1:12" x14ac:dyDescent="0.3">
      <c r="A5450" t="s">
        <v>5454</v>
      </c>
      <c r="B5450" t="s">
        <v>7957</v>
      </c>
      <c r="C5450" t="s">
        <v>7928</v>
      </c>
      <c r="D5450" t="s">
        <v>7939</v>
      </c>
      <c r="E5450" s="1">
        <v>45464</v>
      </c>
      <c r="F5450" s="6">
        <v>6790.5</v>
      </c>
      <c r="G5450">
        <v>849</v>
      </c>
      <c r="H5450" t="s">
        <v>3</v>
      </c>
      <c r="I5450">
        <f>IF(shipments[[#This Row],[Boxes]]&gt;0,shipments[[#This Row],[Amount]]/shipments[[#This Row],[Boxes]],"NA")</f>
        <v>7.9982332155477032</v>
      </c>
      <c r="J5450" t="str">
        <f>IF(shipments[[#This Row],[Order_Status]] = "Delivered","Yes","No")</f>
        <v>Yes</v>
      </c>
      <c r="K5450" t="str">
        <f>TEXT(shipments[[#This Row],[Shipdate]],"MMMM")</f>
        <v>June</v>
      </c>
      <c r="L5450">
        <f>YEAR(shipments[[#This Row],[Shipdate]])</f>
        <v>2024</v>
      </c>
    </row>
    <row r="5451" spans="1:12" x14ac:dyDescent="0.3">
      <c r="A5451" t="s">
        <v>5455</v>
      </c>
      <c r="B5451" t="s">
        <v>7957</v>
      </c>
      <c r="C5451" t="s">
        <v>7928</v>
      </c>
      <c r="D5451" t="s">
        <v>7935</v>
      </c>
      <c r="E5451" s="1">
        <v>45391</v>
      </c>
      <c r="F5451" s="6">
        <v>10707.75</v>
      </c>
      <c r="G5451">
        <v>1190</v>
      </c>
      <c r="H5451" t="s">
        <v>3</v>
      </c>
      <c r="I5451">
        <f>IF(shipments[[#This Row],[Boxes]]&gt;0,shipments[[#This Row],[Amount]]/shipments[[#This Row],[Boxes]],"NA")</f>
        <v>8.9981092436974794</v>
      </c>
      <c r="J5451" t="str">
        <f>IF(shipments[[#This Row],[Order_Status]] = "Delivered","Yes","No")</f>
        <v>Yes</v>
      </c>
      <c r="K5451" t="str">
        <f>TEXT(shipments[[#This Row],[Shipdate]],"MMMM")</f>
        <v>April</v>
      </c>
      <c r="L5451">
        <f>YEAR(shipments[[#This Row],[Shipdate]])</f>
        <v>2024</v>
      </c>
    </row>
    <row r="5452" spans="1:12" x14ac:dyDescent="0.3">
      <c r="A5452" t="s">
        <v>5456</v>
      </c>
      <c r="B5452" t="s">
        <v>7957</v>
      </c>
      <c r="C5452" t="s">
        <v>7928</v>
      </c>
      <c r="D5452" t="s">
        <v>7937</v>
      </c>
      <c r="E5452" s="1">
        <v>45323</v>
      </c>
      <c r="F5452" s="6">
        <v>8631</v>
      </c>
      <c r="G5452">
        <v>1233</v>
      </c>
      <c r="H5452" t="s">
        <v>3</v>
      </c>
      <c r="I5452">
        <f>IF(shipments[[#This Row],[Boxes]]&gt;0,shipments[[#This Row],[Amount]]/shipments[[#This Row],[Boxes]],"NA")</f>
        <v>7</v>
      </c>
      <c r="J5452" t="str">
        <f>IF(shipments[[#This Row],[Order_Status]] = "Delivered","Yes","No")</f>
        <v>Yes</v>
      </c>
      <c r="K5452" t="str">
        <f>TEXT(shipments[[#This Row],[Shipdate]],"MMMM")</f>
        <v>February</v>
      </c>
      <c r="L5452">
        <f>YEAR(shipments[[#This Row],[Shipdate]])</f>
        <v>2024</v>
      </c>
    </row>
    <row r="5453" spans="1:12" x14ac:dyDescent="0.3">
      <c r="A5453" t="s">
        <v>5457</v>
      </c>
      <c r="B5453" t="s">
        <v>7957</v>
      </c>
      <c r="C5453" t="s">
        <v>7928</v>
      </c>
      <c r="D5453" t="s">
        <v>7938</v>
      </c>
      <c r="E5453" s="1">
        <v>45086</v>
      </c>
      <c r="F5453" s="6">
        <v>1505.25</v>
      </c>
      <c r="G5453">
        <v>189</v>
      </c>
      <c r="H5453" t="s">
        <v>3</v>
      </c>
      <c r="I5453">
        <f>IF(shipments[[#This Row],[Boxes]]&gt;0,shipments[[#This Row],[Amount]]/shipments[[#This Row],[Boxes]],"NA")</f>
        <v>7.9642857142857144</v>
      </c>
      <c r="J5453" t="str">
        <f>IF(shipments[[#This Row],[Order_Status]] = "Delivered","Yes","No")</f>
        <v>Yes</v>
      </c>
      <c r="K5453" t="str">
        <f>TEXT(shipments[[#This Row],[Shipdate]],"MMMM")</f>
        <v>June</v>
      </c>
      <c r="L5453">
        <f>YEAR(shipments[[#This Row],[Shipdate]])</f>
        <v>2023</v>
      </c>
    </row>
    <row r="5454" spans="1:12" x14ac:dyDescent="0.3">
      <c r="A5454" t="s">
        <v>5458</v>
      </c>
      <c r="B5454" t="s">
        <v>7957</v>
      </c>
      <c r="C5454" t="s">
        <v>7929</v>
      </c>
      <c r="D5454" t="s">
        <v>7935</v>
      </c>
      <c r="E5454" s="1">
        <v>45019</v>
      </c>
      <c r="F5454" s="6">
        <v>10849.5</v>
      </c>
      <c r="G5454">
        <v>1357</v>
      </c>
      <c r="H5454" t="s">
        <v>3</v>
      </c>
      <c r="I5454">
        <f>IF(shipments[[#This Row],[Boxes]]&gt;0,shipments[[#This Row],[Amount]]/shipments[[#This Row],[Boxes]],"NA")</f>
        <v>7.9952100221075906</v>
      </c>
      <c r="J5454" t="str">
        <f>IF(shipments[[#This Row],[Order_Status]] = "Delivered","Yes","No")</f>
        <v>Yes</v>
      </c>
      <c r="K5454" t="str">
        <f>TEXT(shipments[[#This Row],[Shipdate]],"MMMM")</f>
        <v>April</v>
      </c>
      <c r="L5454">
        <f>YEAR(shipments[[#This Row],[Shipdate]])</f>
        <v>2023</v>
      </c>
    </row>
    <row r="5455" spans="1:12" x14ac:dyDescent="0.3">
      <c r="A5455" t="s">
        <v>5459</v>
      </c>
      <c r="B5455" t="s">
        <v>7957</v>
      </c>
      <c r="C5455" t="s">
        <v>7929</v>
      </c>
      <c r="D5455" t="s">
        <v>7934</v>
      </c>
      <c r="E5455" s="1">
        <v>45294</v>
      </c>
      <c r="F5455" s="6">
        <v>1701</v>
      </c>
      <c r="G5455">
        <v>155</v>
      </c>
      <c r="H5455" t="s">
        <v>3</v>
      </c>
      <c r="I5455">
        <f>IF(shipments[[#This Row],[Boxes]]&gt;0,shipments[[#This Row],[Amount]]/shipments[[#This Row],[Boxes]],"NA")</f>
        <v>10.974193548387097</v>
      </c>
      <c r="J5455" t="str">
        <f>IF(shipments[[#This Row],[Order_Status]] = "Delivered","Yes","No")</f>
        <v>Yes</v>
      </c>
      <c r="K5455" t="str">
        <f>TEXT(shipments[[#This Row],[Shipdate]],"MMMM")</f>
        <v>January</v>
      </c>
      <c r="L5455">
        <f>YEAR(shipments[[#This Row],[Shipdate]])</f>
        <v>2024</v>
      </c>
    </row>
    <row r="5456" spans="1:12" x14ac:dyDescent="0.3">
      <c r="A5456" t="s">
        <v>5460</v>
      </c>
      <c r="B5456" t="s">
        <v>7957</v>
      </c>
      <c r="C5456" t="s">
        <v>7930</v>
      </c>
      <c r="D5456" t="s">
        <v>7934</v>
      </c>
      <c r="E5456" s="1">
        <v>45293</v>
      </c>
      <c r="F5456" s="6">
        <v>7578</v>
      </c>
      <c r="G5456">
        <v>281</v>
      </c>
      <c r="H5456" t="s">
        <v>3</v>
      </c>
      <c r="I5456">
        <f>IF(shipments[[#This Row],[Boxes]]&gt;0,shipments[[#This Row],[Amount]]/shipments[[#This Row],[Boxes]],"NA")</f>
        <v>26.967971530249109</v>
      </c>
      <c r="J5456" t="str">
        <f>IF(shipments[[#This Row],[Order_Status]] = "Delivered","Yes","No")</f>
        <v>Yes</v>
      </c>
      <c r="K5456" t="str">
        <f>TEXT(shipments[[#This Row],[Shipdate]],"MMMM")</f>
        <v>January</v>
      </c>
      <c r="L5456">
        <f>YEAR(shipments[[#This Row],[Shipdate]])</f>
        <v>2024</v>
      </c>
    </row>
    <row r="5457" spans="1:12" x14ac:dyDescent="0.3">
      <c r="A5457" t="s">
        <v>5461</v>
      </c>
      <c r="B5457" t="s">
        <v>7957</v>
      </c>
      <c r="C5457" t="s">
        <v>7931</v>
      </c>
      <c r="D5457" t="s">
        <v>7935</v>
      </c>
      <c r="E5457" s="1">
        <v>45334</v>
      </c>
      <c r="F5457" s="6">
        <v>16155</v>
      </c>
      <c r="G5457">
        <v>1616</v>
      </c>
      <c r="H5457" t="s">
        <v>3</v>
      </c>
      <c r="I5457">
        <f>IF(shipments[[#This Row],[Boxes]]&gt;0,shipments[[#This Row],[Amount]]/shipments[[#This Row],[Boxes]],"NA")</f>
        <v>9.9969059405940595</v>
      </c>
      <c r="J5457" t="str">
        <f>IF(shipments[[#This Row],[Order_Status]] = "Delivered","Yes","No")</f>
        <v>Yes</v>
      </c>
      <c r="K5457" t="str">
        <f>TEXT(shipments[[#This Row],[Shipdate]],"MMMM")</f>
        <v>February</v>
      </c>
      <c r="L5457">
        <f>YEAR(shipments[[#This Row],[Shipdate]])</f>
        <v>2024</v>
      </c>
    </row>
    <row r="5458" spans="1:12" x14ac:dyDescent="0.3">
      <c r="A5458" t="s">
        <v>5462</v>
      </c>
      <c r="B5458" t="s">
        <v>7957</v>
      </c>
      <c r="C5458" t="s">
        <v>7932</v>
      </c>
      <c r="D5458" t="s">
        <v>7935</v>
      </c>
      <c r="E5458" s="1">
        <v>45190</v>
      </c>
      <c r="F5458" s="6">
        <v>423</v>
      </c>
      <c r="G5458">
        <v>61</v>
      </c>
      <c r="H5458" t="s">
        <v>3</v>
      </c>
      <c r="I5458">
        <f>IF(shipments[[#This Row],[Boxes]]&gt;0,shipments[[#This Row],[Amount]]/shipments[[#This Row],[Boxes]],"NA")</f>
        <v>6.9344262295081966</v>
      </c>
      <c r="J5458" t="str">
        <f>IF(shipments[[#This Row],[Order_Status]] = "Delivered","Yes","No")</f>
        <v>Yes</v>
      </c>
      <c r="K5458" t="str">
        <f>TEXT(shipments[[#This Row],[Shipdate]],"MMMM")</f>
        <v>September</v>
      </c>
      <c r="L5458">
        <f>YEAR(shipments[[#This Row],[Shipdate]])</f>
        <v>2023</v>
      </c>
    </row>
    <row r="5459" spans="1:12" x14ac:dyDescent="0.3">
      <c r="A5459" t="s">
        <v>5463</v>
      </c>
      <c r="B5459" t="s">
        <v>7957</v>
      </c>
      <c r="C5459" t="s">
        <v>7932</v>
      </c>
      <c r="D5459" t="s">
        <v>7939</v>
      </c>
      <c r="E5459" s="1">
        <v>45300</v>
      </c>
      <c r="F5459" s="6">
        <v>5042.25</v>
      </c>
      <c r="G5459">
        <v>561</v>
      </c>
      <c r="H5459" t="s">
        <v>3</v>
      </c>
      <c r="I5459">
        <f>IF(shipments[[#This Row],[Boxes]]&gt;0,shipments[[#This Row],[Amount]]/shipments[[#This Row],[Boxes]],"NA")</f>
        <v>8.987967914438503</v>
      </c>
      <c r="J5459" t="str">
        <f>IF(shipments[[#This Row],[Order_Status]] = "Delivered","Yes","No")</f>
        <v>Yes</v>
      </c>
      <c r="K5459" t="str">
        <f>TEXT(shipments[[#This Row],[Shipdate]],"MMMM")</f>
        <v>January</v>
      </c>
      <c r="L5459">
        <f>YEAR(shipments[[#This Row],[Shipdate]])</f>
        <v>2024</v>
      </c>
    </row>
    <row r="5460" spans="1:12" x14ac:dyDescent="0.3">
      <c r="A5460" s="21" t="s">
        <v>5464</v>
      </c>
      <c r="B5460" s="21" t="s">
        <v>7957</v>
      </c>
      <c r="C5460" s="21" t="s">
        <v>7932</v>
      </c>
      <c r="D5460" s="21" t="s">
        <v>7939</v>
      </c>
      <c r="E5460" s="22">
        <v>45279</v>
      </c>
      <c r="F5460" s="23">
        <v>10586.25</v>
      </c>
      <c r="G5460" s="21">
        <v>1177</v>
      </c>
      <c r="H5460" s="21" t="s">
        <v>25</v>
      </c>
      <c r="I5460" s="21">
        <f>IF(shipments[[#This Row],[Boxes]]&gt;0,shipments[[#This Row],[Amount]]/shipments[[#This Row],[Boxes]],"NA")</f>
        <v>8.9942650807136797</v>
      </c>
      <c r="J5460" s="21" t="str">
        <f>IF(shipments[[#This Row],[Order_Status]] = "Delivered","Yes","No")</f>
        <v>No</v>
      </c>
      <c r="K5460" s="21" t="str">
        <f>TEXT(shipments[[#This Row],[Shipdate]],"MMMM")</f>
        <v>December</v>
      </c>
      <c r="L5460" s="21">
        <f>YEAR(shipments[[#This Row],[Shipdate]])</f>
        <v>2023</v>
      </c>
    </row>
    <row r="5461" spans="1:12" x14ac:dyDescent="0.3">
      <c r="A5461" s="21" t="s">
        <v>5465</v>
      </c>
      <c r="B5461" s="21" t="s">
        <v>7957</v>
      </c>
      <c r="C5461" s="21" t="s">
        <v>7933</v>
      </c>
      <c r="D5461" s="21" t="s">
        <v>7934</v>
      </c>
      <c r="E5461" s="22">
        <v>45489</v>
      </c>
      <c r="F5461" s="23">
        <v>3849.75</v>
      </c>
      <c r="G5461" s="21">
        <v>193</v>
      </c>
      <c r="H5461" s="21" t="s">
        <v>9</v>
      </c>
      <c r="I5461" s="21">
        <f>IF(shipments[[#This Row],[Boxes]]&gt;0,shipments[[#This Row],[Amount]]/shipments[[#This Row],[Boxes]],"NA")</f>
        <v>19.946891191709845</v>
      </c>
      <c r="J5461" s="21" t="str">
        <f>IF(shipments[[#This Row],[Order_Status]] = "Delivered","Yes","No")</f>
        <v>No</v>
      </c>
      <c r="K5461" s="21" t="str">
        <f>TEXT(shipments[[#This Row],[Shipdate]],"MMMM")</f>
        <v>July</v>
      </c>
      <c r="L5461" s="21">
        <f>YEAR(shipments[[#This Row],[Shipdate]])</f>
        <v>2024</v>
      </c>
    </row>
    <row r="5462" spans="1:12" x14ac:dyDescent="0.3">
      <c r="A5462" t="s">
        <v>5466</v>
      </c>
      <c r="B5462" t="s">
        <v>7957</v>
      </c>
      <c r="C5462" t="s">
        <v>7933</v>
      </c>
      <c r="D5462" t="s">
        <v>7936</v>
      </c>
      <c r="E5462" s="1">
        <v>45279</v>
      </c>
      <c r="F5462" s="6">
        <v>5805</v>
      </c>
      <c r="G5462">
        <v>277</v>
      </c>
      <c r="H5462" t="s">
        <v>3</v>
      </c>
      <c r="I5462">
        <f>IF(shipments[[#This Row],[Boxes]]&gt;0,shipments[[#This Row],[Amount]]/shipments[[#This Row],[Boxes]],"NA")</f>
        <v>20.95667870036101</v>
      </c>
      <c r="J5462" t="str">
        <f>IF(shipments[[#This Row],[Order_Status]] = "Delivered","Yes","No")</f>
        <v>Yes</v>
      </c>
      <c r="K5462" t="str">
        <f>TEXT(shipments[[#This Row],[Shipdate]],"MMMM")</f>
        <v>December</v>
      </c>
      <c r="L5462">
        <f>YEAR(shipments[[#This Row],[Shipdate]])</f>
        <v>2023</v>
      </c>
    </row>
    <row r="5463" spans="1:12" x14ac:dyDescent="0.3">
      <c r="A5463" t="s">
        <v>5467</v>
      </c>
      <c r="B5463" t="s">
        <v>7957</v>
      </c>
      <c r="C5463" t="s">
        <v>7912</v>
      </c>
      <c r="D5463" t="s">
        <v>7935</v>
      </c>
      <c r="E5463" s="1">
        <v>44967</v>
      </c>
      <c r="F5463" s="6">
        <v>10181.25</v>
      </c>
      <c r="G5463">
        <v>637</v>
      </c>
      <c r="H5463" t="s">
        <v>3</v>
      </c>
      <c r="I5463">
        <f>IF(shipments[[#This Row],[Boxes]]&gt;0,shipments[[#This Row],[Amount]]/shipments[[#This Row],[Boxes]],"NA")</f>
        <v>15.983124018838305</v>
      </c>
      <c r="J5463" t="str">
        <f>IF(shipments[[#This Row],[Order_Status]] = "Delivered","Yes","No")</f>
        <v>Yes</v>
      </c>
      <c r="K5463" t="str">
        <f>TEXT(shipments[[#This Row],[Shipdate]],"MMMM")</f>
        <v>February</v>
      </c>
      <c r="L5463">
        <f>YEAR(shipments[[#This Row],[Shipdate]])</f>
        <v>2023</v>
      </c>
    </row>
    <row r="5464" spans="1:12" x14ac:dyDescent="0.3">
      <c r="A5464" t="s">
        <v>5468</v>
      </c>
      <c r="B5464" t="s">
        <v>7957</v>
      </c>
      <c r="C5464" t="s">
        <v>7912</v>
      </c>
      <c r="D5464" t="s">
        <v>7934</v>
      </c>
      <c r="E5464" s="1">
        <v>45110</v>
      </c>
      <c r="F5464" s="6">
        <v>321.75</v>
      </c>
      <c r="G5464">
        <v>25</v>
      </c>
      <c r="H5464" t="s">
        <v>3</v>
      </c>
      <c r="I5464">
        <f>IF(shipments[[#This Row],[Boxes]]&gt;0,shipments[[#This Row],[Amount]]/shipments[[#This Row],[Boxes]],"NA")</f>
        <v>12.87</v>
      </c>
      <c r="J5464" t="str">
        <f>IF(shipments[[#This Row],[Order_Status]] = "Delivered","Yes","No")</f>
        <v>Yes</v>
      </c>
      <c r="K5464" t="str">
        <f>TEXT(shipments[[#This Row],[Shipdate]],"MMMM")</f>
        <v>July</v>
      </c>
      <c r="L5464">
        <f>YEAR(shipments[[#This Row],[Shipdate]])</f>
        <v>2023</v>
      </c>
    </row>
    <row r="5465" spans="1:12" x14ac:dyDescent="0.3">
      <c r="A5465" t="s">
        <v>5469</v>
      </c>
      <c r="B5465" t="s">
        <v>7957</v>
      </c>
      <c r="C5465" t="s">
        <v>7912</v>
      </c>
      <c r="D5465" t="s">
        <v>7937</v>
      </c>
      <c r="E5465" s="1">
        <v>45357</v>
      </c>
      <c r="F5465" s="6">
        <v>4711.5</v>
      </c>
      <c r="G5465">
        <v>295</v>
      </c>
      <c r="H5465" t="s">
        <v>3</v>
      </c>
      <c r="I5465">
        <f>IF(shipments[[#This Row],[Boxes]]&gt;0,shipments[[#This Row],[Amount]]/shipments[[#This Row],[Boxes]],"NA")</f>
        <v>15.971186440677966</v>
      </c>
      <c r="J5465" t="str">
        <f>IF(shipments[[#This Row],[Order_Status]] = "Delivered","Yes","No")</f>
        <v>Yes</v>
      </c>
      <c r="K5465" t="str">
        <f>TEXT(shipments[[#This Row],[Shipdate]],"MMMM")</f>
        <v>March</v>
      </c>
      <c r="L5465">
        <f>YEAR(shipments[[#This Row],[Shipdate]])</f>
        <v>2024</v>
      </c>
    </row>
    <row r="5466" spans="1:12" x14ac:dyDescent="0.3">
      <c r="A5466" t="s">
        <v>5470</v>
      </c>
      <c r="B5466" t="s">
        <v>7957</v>
      </c>
      <c r="C5466" t="s">
        <v>7912</v>
      </c>
      <c r="D5466" t="s">
        <v>7939</v>
      </c>
      <c r="E5466" s="1">
        <v>45114</v>
      </c>
      <c r="F5466" s="6">
        <v>1608.75</v>
      </c>
      <c r="G5466">
        <v>101</v>
      </c>
      <c r="H5466" t="s">
        <v>3</v>
      </c>
      <c r="I5466">
        <f>IF(shipments[[#This Row],[Boxes]]&gt;0,shipments[[#This Row],[Amount]]/shipments[[#This Row],[Boxes]],"NA")</f>
        <v>15.928217821782178</v>
      </c>
      <c r="J5466" t="str">
        <f>IF(shipments[[#This Row],[Order_Status]] = "Delivered","Yes","No")</f>
        <v>Yes</v>
      </c>
      <c r="K5466" t="str">
        <f>TEXT(shipments[[#This Row],[Shipdate]],"MMMM")</f>
        <v>July</v>
      </c>
      <c r="L5466">
        <f>YEAR(shipments[[#This Row],[Shipdate]])</f>
        <v>2023</v>
      </c>
    </row>
    <row r="5467" spans="1:12" x14ac:dyDescent="0.3">
      <c r="A5467" s="21" t="s">
        <v>5471</v>
      </c>
      <c r="B5467" s="21" t="s">
        <v>7957</v>
      </c>
      <c r="C5467" s="21" t="s">
        <v>7912</v>
      </c>
      <c r="D5467" s="21" t="s">
        <v>7939</v>
      </c>
      <c r="E5467" s="22">
        <v>45484</v>
      </c>
      <c r="F5467" s="23">
        <v>8748</v>
      </c>
      <c r="G5467" s="21">
        <v>547</v>
      </c>
      <c r="H5467" s="21" t="s">
        <v>9</v>
      </c>
      <c r="I5467" s="21">
        <f>IF(shipments[[#This Row],[Boxes]]&gt;0,shipments[[#This Row],[Amount]]/shipments[[#This Row],[Boxes]],"NA")</f>
        <v>15.992687385740401</v>
      </c>
      <c r="J5467" s="21" t="str">
        <f>IF(shipments[[#This Row],[Order_Status]] = "Delivered","Yes","No")</f>
        <v>No</v>
      </c>
      <c r="K5467" s="21" t="str">
        <f>TEXT(shipments[[#This Row],[Shipdate]],"MMMM")</f>
        <v>July</v>
      </c>
      <c r="L5467" s="21">
        <f>YEAR(shipments[[#This Row],[Shipdate]])</f>
        <v>2024</v>
      </c>
    </row>
    <row r="5468" spans="1:12" x14ac:dyDescent="0.3">
      <c r="A5468" s="21" t="s">
        <v>5472</v>
      </c>
      <c r="B5468" s="21" t="s">
        <v>7957</v>
      </c>
      <c r="C5468" s="21" t="s">
        <v>7912</v>
      </c>
      <c r="D5468" s="21" t="s">
        <v>7939</v>
      </c>
      <c r="E5468" s="22">
        <v>45530</v>
      </c>
      <c r="F5468" s="23">
        <v>6939</v>
      </c>
      <c r="G5468" s="21">
        <v>463</v>
      </c>
      <c r="H5468" s="21" t="s">
        <v>9</v>
      </c>
      <c r="I5468" s="21">
        <f>IF(shipments[[#This Row],[Boxes]]&gt;0,shipments[[#This Row],[Amount]]/shipments[[#This Row],[Boxes]],"NA")</f>
        <v>14.987041036717063</v>
      </c>
      <c r="J5468" s="21" t="str">
        <f>IF(shipments[[#This Row],[Order_Status]] = "Delivered","Yes","No")</f>
        <v>No</v>
      </c>
      <c r="K5468" s="21" t="str">
        <f>TEXT(shipments[[#This Row],[Shipdate]],"MMMM")</f>
        <v>August</v>
      </c>
      <c r="L5468" s="21">
        <f>YEAR(shipments[[#This Row],[Shipdate]])</f>
        <v>2024</v>
      </c>
    </row>
    <row r="5469" spans="1:12" x14ac:dyDescent="0.3">
      <c r="A5469" t="s">
        <v>5473</v>
      </c>
      <c r="B5469" t="s">
        <v>7957</v>
      </c>
      <c r="C5469" t="s">
        <v>7914</v>
      </c>
      <c r="D5469" t="s">
        <v>7935</v>
      </c>
      <c r="E5469" s="1">
        <v>45104</v>
      </c>
      <c r="F5469" s="6">
        <v>1215</v>
      </c>
      <c r="G5469">
        <v>102</v>
      </c>
      <c r="H5469" t="s">
        <v>3</v>
      </c>
      <c r="I5469">
        <f>IF(shipments[[#This Row],[Boxes]]&gt;0,shipments[[#This Row],[Amount]]/shipments[[#This Row],[Boxes]],"NA")</f>
        <v>11.911764705882353</v>
      </c>
      <c r="J5469" t="str">
        <f>IF(shipments[[#This Row],[Order_Status]] = "Delivered","Yes","No")</f>
        <v>Yes</v>
      </c>
      <c r="K5469" t="str">
        <f>TEXT(shipments[[#This Row],[Shipdate]],"MMMM")</f>
        <v>June</v>
      </c>
      <c r="L5469">
        <f>YEAR(shipments[[#This Row],[Shipdate]])</f>
        <v>2023</v>
      </c>
    </row>
    <row r="5470" spans="1:12" x14ac:dyDescent="0.3">
      <c r="A5470" t="s">
        <v>5474</v>
      </c>
      <c r="B5470" t="s">
        <v>7957</v>
      </c>
      <c r="C5470" t="s">
        <v>7914</v>
      </c>
      <c r="D5470" t="s">
        <v>7939</v>
      </c>
      <c r="E5470" s="1">
        <v>45240</v>
      </c>
      <c r="F5470" s="6">
        <v>11542.5</v>
      </c>
      <c r="G5470">
        <v>1155</v>
      </c>
      <c r="H5470" t="s">
        <v>3</v>
      </c>
      <c r="I5470">
        <f>IF(shipments[[#This Row],[Boxes]]&gt;0,shipments[[#This Row],[Amount]]/shipments[[#This Row],[Boxes]],"NA")</f>
        <v>9.9935064935064943</v>
      </c>
      <c r="J5470" t="str">
        <f>IF(shipments[[#This Row],[Order_Status]] = "Delivered","Yes","No")</f>
        <v>Yes</v>
      </c>
      <c r="K5470" t="str">
        <f>TEXT(shipments[[#This Row],[Shipdate]],"MMMM")</f>
        <v>November</v>
      </c>
      <c r="L5470">
        <f>YEAR(shipments[[#This Row],[Shipdate]])</f>
        <v>2023</v>
      </c>
    </row>
    <row r="5471" spans="1:12" x14ac:dyDescent="0.3">
      <c r="A5471" t="s">
        <v>5475</v>
      </c>
      <c r="B5471" t="s">
        <v>7957</v>
      </c>
      <c r="C5471" t="s">
        <v>7915</v>
      </c>
      <c r="D5471" t="s">
        <v>7937</v>
      </c>
      <c r="E5471" s="1">
        <v>45086</v>
      </c>
      <c r="F5471" s="6">
        <v>299.25</v>
      </c>
      <c r="G5471">
        <v>60</v>
      </c>
      <c r="H5471" t="s">
        <v>3</v>
      </c>
      <c r="I5471">
        <f>IF(shipments[[#This Row],[Boxes]]&gt;0,shipments[[#This Row],[Amount]]/shipments[[#This Row],[Boxes]],"NA")</f>
        <v>4.9874999999999998</v>
      </c>
      <c r="J5471" t="str">
        <f>IF(shipments[[#This Row],[Order_Status]] = "Delivered","Yes","No")</f>
        <v>Yes</v>
      </c>
      <c r="K5471" t="str">
        <f>TEXT(shipments[[#This Row],[Shipdate]],"MMMM")</f>
        <v>June</v>
      </c>
      <c r="L5471">
        <f>YEAR(shipments[[#This Row],[Shipdate]])</f>
        <v>2023</v>
      </c>
    </row>
    <row r="5472" spans="1:12" x14ac:dyDescent="0.3">
      <c r="A5472" t="s">
        <v>5476</v>
      </c>
      <c r="B5472" t="s">
        <v>7957</v>
      </c>
      <c r="C5472" t="s">
        <v>7915</v>
      </c>
      <c r="D5472" t="s">
        <v>7937</v>
      </c>
      <c r="E5472" s="1">
        <v>45436</v>
      </c>
      <c r="F5472" s="6">
        <v>8403.75</v>
      </c>
      <c r="G5472">
        <v>1051</v>
      </c>
      <c r="H5472" t="s">
        <v>3</v>
      </c>
      <c r="I5472">
        <f>IF(shipments[[#This Row],[Boxes]]&gt;0,shipments[[#This Row],[Amount]]/shipments[[#This Row],[Boxes]],"NA")</f>
        <v>7.9959562321598474</v>
      </c>
      <c r="J5472" t="str">
        <f>IF(shipments[[#This Row],[Order_Status]] = "Delivered","Yes","No")</f>
        <v>Yes</v>
      </c>
      <c r="K5472" t="str">
        <f>TEXT(shipments[[#This Row],[Shipdate]],"MMMM")</f>
        <v>May</v>
      </c>
      <c r="L5472">
        <f>YEAR(shipments[[#This Row],[Shipdate]])</f>
        <v>2024</v>
      </c>
    </row>
    <row r="5473" spans="1:12" x14ac:dyDescent="0.3">
      <c r="A5473" t="s">
        <v>5477</v>
      </c>
      <c r="B5473" t="s">
        <v>7957</v>
      </c>
      <c r="C5473" t="s">
        <v>7915</v>
      </c>
      <c r="D5473" t="s">
        <v>7934</v>
      </c>
      <c r="E5473" s="1">
        <v>45460</v>
      </c>
      <c r="F5473" s="6">
        <v>423</v>
      </c>
      <c r="G5473">
        <v>85</v>
      </c>
      <c r="H5473" t="s">
        <v>3</v>
      </c>
      <c r="I5473">
        <f>IF(shipments[[#This Row],[Boxes]]&gt;0,shipments[[#This Row],[Amount]]/shipments[[#This Row],[Boxes]],"NA")</f>
        <v>4.9764705882352942</v>
      </c>
      <c r="J5473" t="str">
        <f>IF(shipments[[#This Row],[Order_Status]] = "Delivered","Yes","No")</f>
        <v>Yes</v>
      </c>
      <c r="K5473" t="str">
        <f>TEXT(shipments[[#This Row],[Shipdate]],"MMMM")</f>
        <v>June</v>
      </c>
      <c r="L5473">
        <f>YEAR(shipments[[#This Row],[Shipdate]])</f>
        <v>2024</v>
      </c>
    </row>
    <row r="5474" spans="1:12" x14ac:dyDescent="0.3">
      <c r="A5474" t="s">
        <v>5478</v>
      </c>
      <c r="B5474" t="s">
        <v>7957</v>
      </c>
      <c r="C5474" t="s">
        <v>7915</v>
      </c>
      <c r="D5474" t="s">
        <v>7934</v>
      </c>
      <c r="E5474" s="1">
        <v>45310</v>
      </c>
      <c r="F5474" s="6">
        <v>4331.25</v>
      </c>
      <c r="G5474">
        <v>867</v>
      </c>
      <c r="H5474" t="s">
        <v>3</v>
      </c>
      <c r="I5474">
        <f>IF(shipments[[#This Row],[Boxes]]&gt;0,shipments[[#This Row],[Amount]]/shipments[[#This Row],[Boxes]],"NA")</f>
        <v>4.9956747404844295</v>
      </c>
      <c r="J5474" t="str">
        <f>IF(shipments[[#This Row],[Order_Status]] = "Delivered","Yes","No")</f>
        <v>Yes</v>
      </c>
      <c r="K5474" t="str">
        <f>TEXT(shipments[[#This Row],[Shipdate]],"MMMM")</f>
        <v>January</v>
      </c>
      <c r="L5474">
        <f>YEAR(shipments[[#This Row],[Shipdate]])</f>
        <v>2024</v>
      </c>
    </row>
    <row r="5475" spans="1:12" x14ac:dyDescent="0.3">
      <c r="A5475" t="s">
        <v>5479</v>
      </c>
      <c r="B5475" t="s">
        <v>7957</v>
      </c>
      <c r="C5475" t="s">
        <v>7915</v>
      </c>
      <c r="D5475" t="s">
        <v>7934</v>
      </c>
      <c r="E5475" s="1">
        <v>44974</v>
      </c>
      <c r="F5475" s="6">
        <v>10557</v>
      </c>
      <c r="G5475">
        <v>1760</v>
      </c>
      <c r="H5475" t="s">
        <v>3</v>
      </c>
      <c r="I5475">
        <f>IF(shipments[[#This Row],[Boxes]]&gt;0,shipments[[#This Row],[Amount]]/shipments[[#This Row],[Boxes]],"NA")</f>
        <v>5.9982954545454543</v>
      </c>
      <c r="J5475" t="str">
        <f>IF(shipments[[#This Row],[Order_Status]] = "Delivered","Yes","No")</f>
        <v>Yes</v>
      </c>
      <c r="K5475" t="str">
        <f>TEXT(shipments[[#This Row],[Shipdate]],"MMMM")</f>
        <v>February</v>
      </c>
      <c r="L5475">
        <f>YEAR(shipments[[#This Row],[Shipdate]])</f>
        <v>2023</v>
      </c>
    </row>
    <row r="5476" spans="1:12" x14ac:dyDescent="0.3">
      <c r="A5476" t="s">
        <v>5480</v>
      </c>
      <c r="B5476" t="s">
        <v>7957</v>
      </c>
      <c r="C5476" t="s">
        <v>7916</v>
      </c>
      <c r="D5476" t="s">
        <v>7938</v>
      </c>
      <c r="E5476" s="1">
        <v>45224</v>
      </c>
      <c r="F5476" s="6">
        <v>969.75</v>
      </c>
      <c r="G5476">
        <v>139</v>
      </c>
      <c r="H5476" t="s">
        <v>3</v>
      </c>
      <c r="I5476">
        <f>IF(shipments[[#This Row],[Boxes]]&gt;0,shipments[[#This Row],[Amount]]/shipments[[#This Row],[Boxes]],"NA")</f>
        <v>6.9766187050359711</v>
      </c>
      <c r="J5476" t="str">
        <f>IF(shipments[[#This Row],[Order_Status]] = "Delivered","Yes","No")</f>
        <v>Yes</v>
      </c>
      <c r="K5476" t="str">
        <f>TEXT(shipments[[#This Row],[Shipdate]],"MMMM")</f>
        <v>October</v>
      </c>
      <c r="L5476">
        <f>YEAR(shipments[[#This Row],[Shipdate]])</f>
        <v>2023</v>
      </c>
    </row>
    <row r="5477" spans="1:12" x14ac:dyDescent="0.3">
      <c r="A5477" t="s">
        <v>5481</v>
      </c>
      <c r="B5477" t="s">
        <v>7957</v>
      </c>
      <c r="C5477" t="s">
        <v>7916</v>
      </c>
      <c r="D5477" t="s">
        <v>7938</v>
      </c>
      <c r="E5477" s="1">
        <v>45268</v>
      </c>
      <c r="F5477" s="6">
        <v>5539.5</v>
      </c>
      <c r="G5477">
        <v>924</v>
      </c>
      <c r="H5477" t="s">
        <v>3</v>
      </c>
      <c r="I5477">
        <f>IF(shipments[[#This Row],[Boxes]]&gt;0,shipments[[#This Row],[Amount]]/shipments[[#This Row],[Boxes]],"NA")</f>
        <v>5.9951298701298699</v>
      </c>
      <c r="J5477" t="str">
        <f>IF(shipments[[#This Row],[Order_Status]] = "Delivered","Yes","No")</f>
        <v>Yes</v>
      </c>
      <c r="K5477" t="str">
        <f>TEXT(shipments[[#This Row],[Shipdate]],"MMMM")</f>
        <v>December</v>
      </c>
      <c r="L5477">
        <f>YEAR(shipments[[#This Row],[Shipdate]])</f>
        <v>2023</v>
      </c>
    </row>
    <row r="5478" spans="1:12" x14ac:dyDescent="0.3">
      <c r="A5478" s="21" t="s">
        <v>5482</v>
      </c>
      <c r="B5478" s="21" t="s">
        <v>7957</v>
      </c>
      <c r="C5478" s="21" t="s">
        <v>7917</v>
      </c>
      <c r="D5478" s="21" t="s">
        <v>7934</v>
      </c>
      <c r="E5478" s="22">
        <v>45313</v>
      </c>
      <c r="F5478" s="23">
        <v>832.5</v>
      </c>
      <c r="G5478" s="21">
        <v>30</v>
      </c>
      <c r="H5478" s="21" t="s">
        <v>25</v>
      </c>
      <c r="I5478" s="21">
        <f>IF(shipments[[#This Row],[Boxes]]&gt;0,shipments[[#This Row],[Amount]]/shipments[[#This Row],[Boxes]],"NA")</f>
        <v>27.75</v>
      </c>
      <c r="J5478" s="21" t="str">
        <f>IF(shipments[[#This Row],[Order_Status]] = "Delivered","Yes","No")</f>
        <v>No</v>
      </c>
      <c r="K5478" s="21" t="str">
        <f>TEXT(shipments[[#This Row],[Shipdate]],"MMMM")</f>
        <v>January</v>
      </c>
      <c r="L5478" s="21">
        <f>YEAR(shipments[[#This Row],[Shipdate]])</f>
        <v>2024</v>
      </c>
    </row>
    <row r="5479" spans="1:12" x14ac:dyDescent="0.3">
      <c r="A5479" s="21" t="s">
        <v>5483</v>
      </c>
      <c r="B5479" s="21" t="s">
        <v>7957</v>
      </c>
      <c r="C5479" s="21" t="s">
        <v>7917</v>
      </c>
      <c r="D5479" s="21" t="s">
        <v>7934</v>
      </c>
      <c r="E5479" s="22">
        <v>45205</v>
      </c>
      <c r="F5479" s="23">
        <v>1779.75</v>
      </c>
      <c r="G5479" s="21">
        <v>66</v>
      </c>
      <c r="H5479" s="21" t="s">
        <v>25</v>
      </c>
      <c r="I5479" s="21">
        <f>IF(shipments[[#This Row],[Boxes]]&gt;0,shipments[[#This Row],[Amount]]/shipments[[#This Row],[Boxes]],"NA")</f>
        <v>26.96590909090909</v>
      </c>
      <c r="J5479" s="21" t="str">
        <f>IF(shipments[[#This Row],[Order_Status]] = "Delivered","Yes","No")</f>
        <v>No</v>
      </c>
      <c r="K5479" s="21" t="str">
        <f>TEXT(shipments[[#This Row],[Shipdate]],"MMMM")</f>
        <v>October</v>
      </c>
      <c r="L5479" s="21">
        <f>YEAR(shipments[[#This Row],[Shipdate]])</f>
        <v>2023</v>
      </c>
    </row>
    <row r="5480" spans="1:12" x14ac:dyDescent="0.3">
      <c r="A5480" s="21" t="s">
        <v>5484</v>
      </c>
      <c r="B5480" s="21" t="s">
        <v>7957</v>
      </c>
      <c r="C5480" s="21" t="s">
        <v>7917</v>
      </c>
      <c r="D5480" s="21" t="s">
        <v>7938</v>
      </c>
      <c r="E5480" s="22">
        <v>45506</v>
      </c>
      <c r="F5480" s="23">
        <v>5024.25</v>
      </c>
      <c r="G5480" s="21">
        <v>210</v>
      </c>
      <c r="H5480" s="21" t="s">
        <v>25</v>
      </c>
      <c r="I5480" s="21">
        <f>IF(shipments[[#This Row],[Boxes]]&gt;0,shipments[[#This Row],[Amount]]/shipments[[#This Row],[Boxes]],"NA")</f>
        <v>23.925000000000001</v>
      </c>
      <c r="J5480" s="21" t="str">
        <f>IF(shipments[[#This Row],[Order_Status]] = "Delivered","Yes","No")</f>
        <v>No</v>
      </c>
      <c r="K5480" s="21" t="str">
        <f>TEXT(shipments[[#This Row],[Shipdate]],"MMMM")</f>
        <v>August</v>
      </c>
      <c r="L5480" s="21">
        <f>YEAR(shipments[[#This Row],[Shipdate]])</f>
        <v>2024</v>
      </c>
    </row>
    <row r="5481" spans="1:12" x14ac:dyDescent="0.3">
      <c r="A5481" t="s">
        <v>5485</v>
      </c>
      <c r="B5481" t="s">
        <v>7957</v>
      </c>
      <c r="C5481" t="s">
        <v>7918</v>
      </c>
      <c r="D5481" t="s">
        <v>7934</v>
      </c>
      <c r="E5481" s="1">
        <v>45268</v>
      </c>
      <c r="F5481" s="6">
        <v>4713.75</v>
      </c>
      <c r="G5481">
        <v>189</v>
      </c>
      <c r="H5481" t="s">
        <v>3</v>
      </c>
      <c r="I5481">
        <f>IF(shipments[[#This Row],[Boxes]]&gt;0,shipments[[#This Row],[Amount]]/shipments[[#This Row],[Boxes]],"NA")</f>
        <v>24.94047619047619</v>
      </c>
      <c r="J5481" t="str">
        <f>IF(shipments[[#This Row],[Order_Status]] = "Delivered","Yes","No")</f>
        <v>Yes</v>
      </c>
      <c r="K5481" t="str">
        <f>TEXT(shipments[[#This Row],[Shipdate]],"MMMM")</f>
        <v>December</v>
      </c>
      <c r="L5481">
        <f>YEAR(shipments[[#This Row],[Shipdate]])</f>
        <v>2023</v>
      </c>
    </row>
    <row r="5482" spans="1:12" x14ac:dyDescent="0.3">
      <c r="A5482" s="21" t="s">
        <v>5486</v>
      </c>
      <c r="B5482" s="21" t="s">
        <v>7957</v>
      </c>
      <c r="C5482" s="21" t="s">
        <v>7918</v>
      </c>
      <c r="D5482" s="21" t="s">
        <v>7938</v>
      </c>
      <c r="E5482" s="22">
        <v>45552</v>
      </c>
      <c r="F5482" s="23">
        <v>5409</v>
      </c>
      <c r="G5482" s="21">
        <v>194</v>
      </c>
      <c r="H5482" s="21" t="s">
        <v>16</v>
      </c>
      <c r="I5482" s="21">
        <f>IF(shipments[[#This Row],[Boxes]]&gt;0,shipments[[#This Row],[Amount]]/shipments[[#This Row],[Boxes]],"NA")</f>
        <v>27.881443298969071</v>
      </c>
      <c r="J5482" s="21" t="str">
        <f>IF(shipments[[#This Row],[Order_Status]] = "Delivered","Yes","No")</f>
        <v>No</v>
      </c>
      <c r="K5482" s="21" t="str">
        <f>TEXT(shipments[[#This Row],[Shipdate]],"MMMM")</f>
        <v>September</v>
      </c>
      <c r="L5482" s="21">
        <f>YEAR(shipments[[#This Row],[Shipdate]])</f>
        <v>2024</v>
      </c>
    </row>
    <row r="5483" spans="1:12" x14ac:dyDescent="0.3">
      <c r="A5483" t="s">
        <v>5487</v>
      </c>
      <c r="B5483" t="s">
        <v>7957</v>
      </c>
      <c r="C5483" t="s">
        <v>7918</v>
      </c>
      <c r="D5483" t="s">
        <v>7934</v>
      </c>
      <c r="E5483" s="1">
        <v>45294</v>
      </c>
      <c r="F5483" s="6">
        <v>5573.25</v>
      </c>
      <c r="G5483">
        <v>223</v>
      </c>
      <c r="H5483" t="s">
        <v>3</v>
      </c>
      <c r="I5483">
        <f>IF(shipments[[#This Row],[Boxes]]&gt;0,shipments[[#This Row],[Amount]]/shipments[[#This Row],[Boxes]],"NA")</f>
        <v>24.992152466367713</v>
      </c>
      <c r="J5483" t="str">
        <f>IF(shipments[[#This Row],[Order_Status]] = "Delivered","Yes","No")</f>
        <v>Yes</v>
      </c>
      <c r="K5483" t="str">
        <f>TEXT(shipments[[#This Row],[Shipdate]],"MMMM")</f>
        <v>January</v>
      </c>
      <c r="L5483">
        <f>YEAR(shipments[[#This Row],[Shipdate]])</f>
        <v>2024</v>
      </c>
    </row>
    <row r="5484" spans="1:12" x14ac:dyDescent="0.3">
      <c r="A5484" t="s">
        <v>5488</v>
      </c>
      <c r="B5484" t="s">
        <v>7957</v>
      </c>
      <c r="C5484" t="s">
        <v>7918</v>
      </c>
      <c r="D5484" t="s">
        <v>7935</v>
      </c>
      <c r="E5484" s="1">
        <v>44986</v>
      </c>
      <c r="F5484" s="6">
        <v>7519.5</v>
      </c>
      <c r="G5484">
        <v>290</v>
      </c>
      <c r="H5484" t="s">
        <v>3</v>
      </c>
      <c r="I5484">
        <f>IF(shipments[[#This Row],[Boxes]]&gt;0,shipments[[#This Row],[Amount]]/shipments[[#This Row],[Boxes]],"NA")</f>
        <v>25.929310344827588</v>
      </c>
      <c r="J5484" t="str">
        <f>IF(shipments[[#This Row],[Order_Status]] = "Delivered","Yes","No")</f>
        <v>Yes</v>
      </c>
      <c r="K5484" t="str">
        <f>TEXT(shipments[[#This Row],[Shipdate]],"MMMM")</f>
        <v>March</v>
      </c>
      <c r="L5484">
        <f>YEAR(shipments[[#This Row],[Shipdate]])</f>
        <v>2023</v>
      </c>
    </row>
    <row r="5485" spans="1:12" x14ac:dyDescent="0.3">
      <c r="A5485" t="s">
        <v>5489</v>
      </c>
      <c r="B5485" t="s">
        <v>7957</v>
      </c>
      <c r="C5485" t="s">
        <v>7918</v>
      </c>
      <c r="D5485" t="s">
        <v>7934</v>
      </c>
      <c r="E5485" s="1">
        <v>44942</v>
      </c>
      <c r="F5485" s="6">
        <v>5456.25</v>
      </c>
      <c r="G5485">
        <v>228</v>
      </c>
      <c r="H5485" t="s">
        <v>3</v>
      </c>
      <c r="I5485">
        <f>IF(shipments[[#This Row],[Boxes]]&gt;0,shipments[[#This Row],[Amount]]/shipments[[#This Row],[Boxes]],"NA")</f>
        <v>23.930921052631579</v>
      </c>
      <c r="J5485" t="str">
        <f>IF(shipments[[#This Row],[Order_Status]] = "Delivered","Yes","No")</f>
        <v>Yes</v>
      </c>
      <c r="K5485" t="str">
        <f>TEXT(shipments[[#This Row],[Shipdate]],"MMMM")</f>
        <v>January</v>
      </c>
      <c r="L5485">
        <f>YEAR(shipments[[#This Row],[Shipdate]])</f>
        <v>2023</v>
      </c>
    </row>
    <row r="5486" spans="1:12" x14ac:dyDescent="0.3">
      <c r="A5486" s="21" t="s">
        <v>5490</v>
      </c>
      <c r="B5486" s="21" t="s">
        <v>7957</v>
      </c>
      <c r="C5486" s="21" t="s">
        <v>7919</v>
      </c>
      <c r="D5486" s="21" t="s">
        <v>7934</v>
      </c>
      <c r="E5486" s="22">
        <v>45464</v>
      </c>
      <c r="F5486" s="23">
        <v>5787</v>
      </c>
      <c r="G5486" s="21">
        <v>290</v>
      </c>
      <c r="H5486" s="21" t="s">
        <v>25</v>
      </c>
      <c r="I5486" s="21">
        <f>IF(shipments[[#This Row],[Boxes]]&gt;0,shipments[[#This Row],[Amount]]/shipments[[#This Row],[Boxes]],"NA")</f>
        <v>19.955172413793104</v>
      </c>
      <c r="J5486" s="21" t="str">
        <f>IF(shipments[[#This Row],[Order_Status]] = "Delivered","Yes","No")</f>
        <v>No</v>
      </c>
      <c r="K5486" s="21" t="str">
        <f>TEXT(shipments[[#This Row],[Shipdate]],"MMMM")</f>
        <v>June</v>
      </c>
      <c r="L5486" s="21">
        <f>YEAR(shipments[[#This Row],[Shipdate]])</f>
        <v>2024</v>
      </c>
    </row>
    <row r="5487" spans="1:12" x14ac:dyDescent="0.3">
      <c r="A5487" t="s">
        <v>5491</v>
      </c>
      <c r="B5487" t="s">
        <v>7957</v>
      </c>
      <c r="C5487" t="s">
        <v>7919</v>
      </c>
      <c r="D5487" t="s">
        <v>7939</v>
      </c>
      <c r="E5487" s="1">
        <v>45124</v>
      </c>
      <c r="F5487" s="6">
        <v>7492.5</v>
      </c>
      <c r="G5487">
        <v>395</v>
      </c>
      <c r="H5487" t="s">
        <v>3</v>
      </c>
      <c r="I5487">
        <f>IF(shipments[[#This Row],[Boxes]]&gt;0,shipments[[#This Row],[Amount]]/shipments[[#This Row],[Boxes]],"NA")</f>
        <v>18.968354430379748</v>
      </c>
      <c r="J5487" t="str">
        <f>IF(shipments[[#This Row],[Order_Status]] = "Delivered","Yes","No")</f>
        <v>Yes</v>
      </c>
      <c r="K5487" t="str">
        <f>TEXT(shipments[[#This Row],[Shipdate]],"MMMM")</f>
        <v>July</v>
      </c>
      <c r="L5487">
        <f>YEAR(shipments[[#This Row],[Shipdate]])</f>
        <v>2023</v>
      </c>
    </row>
    <row r="5488" spans="1:12" x14ac:dyDescent="0.3">
      <c r="A5488" t="s">
        <v>5492</v>
      </c>
      <c r="B5488" t="s">
        <v>7957</v>
      </c>
      <c r="C5488" t="s">
        <v>7919</v>
      </c>
      <c r="D5488" t="s">
        <v>7938</v>
      </c>
      <c r="E5488" s="1">
        <v>45266</v>
      </c>
      <c r="F5488" s="6">
        <v>13137.75</v>
      </c>
      <c r="G5488">
        <v>657</v>
      </c>
      <c r="H5488" t="s">
        <v>3</v>
      </c>
      <c r="I5488">
        <f>IF(shipments[[#This Row],[Boxes]]&gt;0,shipments[[#This Row],[Amount]]/shipments[[#This Row],[Boxes]],"NA")</f>
        <v>19.996575342465754</v>
      </c>
      <c r="J5488" t="str">
        <f>IF(shipments[[#This Row],[Order_Status]] = "Delivered","Yes","No")</f>
        <v>Yes</v>
      </c>
      <c r="K5488" t="str">
        <f>TEXT(shipments[[#This Row],[Shipdate]],"MMMM")</f>
        <v>December</v>
      </c>
      <c r="L5488">
        <f>YEAR(shipments[[#This Row],[Shipdate]])</f>
        <v>2023</v>
      </c>
    </row>
    <row r="5489" spans="1:12" x14ac:dyDescent="0.3">
      <c r="A5489" t="s">
        <v>5493</v>
      </c>
      <c r="B5489" t="s">
        <v>7957</v>
      </c>
      <c r="C5489" t="s">
        <v>7919</v>
      </c>
      <c r="D5489" t="s">
        <v>7934</v>
      </c>
      <c r="E5489" s="1">
        <v>45456</v>
      </c>
      <c r="F5489" s="6">
        <v>7825.5</v>
      </c>
      <c r="G5489">
        <v>392</v>
      </c>
      <c r="H5489" t="s">
        <v>3</v>
      </c>
      <c r="I5489">
        <f>IF(shipments[[#This Row],[Boxes]]&gt;0,shipments[[#This Row],[Amount]]/shipments[[#This Row],[Boxes]],"NA")</f>
        <v>19.963010204081634</v>
      </c>
      <c r="J5489" t="str">
        <f>IF(shipments[[#This Row],[Order_Status]] = "Delivered","Yes","No")</f>
        <v>Yes</v>
      </c>
      <c r="K5489" t="str">
        <f>TEXT(shipments[[#This Row],[Shipdate]],"MMMM")</f>
        <v>June</v>
      </c>
      <c r="L5489">
        <f>YEAR(shipments[[#This Row],[Shipdate]])</f>
        <v>2024</v>
      </c>
    </row>
    <row r="5490" spans="1:12" x14ac:dyDescent="0.3">
      <c r="A5490" s="21" t="s">
        <v>5494</v>
      </c>
      <c r="B5490" s="21" t="s">
        <v>7957</v>
      </c>
      <c r="C5490" s="21" t="s">
        <v>7919</v>
      </c>
      <c r="D5490" s="21" t="s">
        <v>7935</v>
      </c>
      <c r="E5490" s="22">
        <v>45560</v>
      </c>
      <c r="F5490" s="23">
        <v>13169.25</v>
      </c>
      <c r="G5490" s="21">
        <v>732</v>
      </c>
      <c r="H5490" s="21" t="s">
        <v>16</v>
      </c>
      <c r="I5490" s="21">
        <f>IF(shipments[[#This Row],[Boxes]]&gt;0,shipments[[#This Row],[Amount]]/shipments[[#This Row],[Boxes]],"NA")</f>
        <v>17.990778688524589</v>
      </c>
      <c r="J5490" s="21" t="str">
        <f>IF(shipments[[#This Row],[Order_Status]] = "Delivered","Yes","No")</f>
        <v>No</v>
      </c>
      <c r="K5490" s="21" t="str">
        <f>TEXT(shipments[[#This Row],[Shipdate]],"MMMM")</f>
        <v>September</v>
      </c>
      <c r="L5490" s="21">
        <f>YEAR(shipments[[#This Row],[Shipdate]])</f>
        <v>2024</v>
      </c>
    </row>
    <row r="5491" spans="1:12" x14ac:dyDescent="0.3">
      <c r="A5491" t="s">
        <v>5495</v>
      </c>
      <c r="B5491" t="s">
        <v>7957</v>
      </c>
      <c r="C5491" t="s">
        <v>7920</v>
      </c>
      <c r="D5491" t="s">
        <v>7934</v>
      </c>
      <c r="E5491" s="1">
        <v>45334</v>
      </c>
      <c r="F5491" s="6">
        <v>1788.75</v>
      </c>
      <c r="G5491">
        <v>90</v>
      </c>
      <c r="H5491" t="s">
        <v>3</v>
      </c>
      <c r="I5491">
        <f>IF(shipments[[#This Row],[Boxes]]&gt;0,shipments[[#This Row],[Amount]]/shipments[[#This Row],[Boxes]],"NA")</f>
        <v>19.875</v>
      </c>
      <c r="J5491" t="str">
        <f>IF(shipments[[#This Row],[Order_Status]] = "Delivered","Yes","No")</f>
        <v>Yes</v>
      </c>
      <c r="K5491" t="str">
        <f>TEXT(shipments[[#This Row],[Shipdate]],"MMMM")</f>
        <v>February</v>
      </c>
      <c r="L5491">
        <f>YEAR(shipments[[#This Row],[Shipdate]])</f>
        <v>2024</v>
      </c>
    </row>
    <row r="5492" spans="1:12" x14ac:dyDescent="0.3">
      <c r="A5492" t="s">
        <v>5496</v>
      </c>
      <c r="B5492" t="s">
        <v>7957</v>
      </c>
      <c r="C5492" t="s">
        <v>7921</v>
      </c>
      <c r="D5492" t="s">
        <v>7935</v>
      </c>
      <c r="E5492" s="1">
        <v>45121</v>
      </c>
      <c r="F5492" s="6">
        <v>560.25</v>
      </c>
      <c r="G5492">
        <v>38</v>
      </c>
      <c r="H5492" t="s">
        <v>3</v>
      </c>
      <c r="I5492">
        <f>IF(shipments[[#This Row],[Boxes]]&gt;0,shipments[[#This Row],[Amount]]/shipments[[#This Row],[Boxes]],"NA")</f>
        <v>14.743421052631579</v>
      </c>
      <c r="J5492" t="str">
        <f>IF(shipments[[#This Row],[Order_Status]] = "Delivered","Yes","No")</f>
        <v>Yes</v>
      </c>
      <c r="K5492" t="str">
        <f>TEXT(shipments[[#This Row],[Shipdate]],"MMMM")</f>
        <v>July</v>
      </c>
      <c r="L5492">
        <f>YEAR(shipments[[#This Row],[Shipdate]])</f>
        <v>2023</v>
      </c>
    </row>
    <row r="5493" spans="1:12" x14ac:dyDescent="0.3">
      <c r="A5493" t="s">
        <v>5497</v>
      </c>
      <c r="B5493" t="s">
        <v>7957</v>
      </c>
      <c r="C5493" t="s">
        <v>7921</v>
      </c>
      <c r="D5493" t="s">
        <v>7934</v>
      </c>
      <c r="E5493" s="1">
        <v>45072</v>
      </c>
      <c r="F5493" s="6">
        <v>726.75</v>
      </c>
      <c r="G5493">
        <v>46</v>
      </c>
      <c r="H5493" t="s">
        <v>3</v>
      </c>
      <c r="I5493">
        <f>IF(shipments[[#This Row],[Boxes]]&gt;0,shipments[[#This Row],[Amount]]/shipments[[#This Row],[Boxes]],"NA")</f>
        <v>15.798913043478262</v>
      </c>
      <c r="J5493" t="str">
        <f>IF(shipments[[#This Row],[Order_Status]] = "Delivered","Yes","No")</f>
        <v>Yes</v>
      </c>
      <c r="K5493" t="str">
        <f>TEXT(shipments[[#This Row],[Shipdate]],"MMMM")</f>
        <v>May</v>
      </c>
      <c r="L5493">
        <f>YEAR(shipments[[#This Row],[Shipdate]])</f>
        <v>2023</v>
      </c>
    </row>
    <row r="5494" spans="1:12" x14ac:dyDescent="0.3">
      <c r="A5494" t="s">
        <v>5498</v>
      </c>
      <c r="B5494" t="s">
        <v>7957</v>
      </c>
      <c r="C5494" t="s">
        <v>7921</v>
      </c>
      <c r="D5494" t="s">
        <v>7935</v>
      </c>
      <c r="E5494" s="1">
        <v>45155</v>
      </c>
      <c r="F5494" s="6">
        <v>6003</v>
      </c>
      <c r="G5494">
        <v>376</v>
      </c>
      <c r="H5494" t="s">
        <v>3</v>
      </c>
      <c r="I5494">
        <f>IF(shipments[[#This Row],[Boxes]]&gt;0,shipments[[#This Row],[Amount]]/shipments[[#This Row],[Boxes]],"NA")</f>
        <v>15.965425531914894</v>
      </c>
      <c r="J5494" t="str">
        <f>IF(shipments[[#This Row],[Order_Status]] = "Delivered","Yes","No")</f>
        <v>Yes</v>
      </c>
      <c r="K5494" t="str">
        <f>TEXT(shipments[[#This Row],[Shipdate]],"MMMM")</f>
        <v>August</v>
      </c>
      <c r="L5494">
        <f>YEAR(shipments[[#This Row],[Shipdate]])</f>
        <v>2023</v>
      </c>
    </row>
    <row r="5495" spans="1:12" x14ac:dyDescent="0.3">
      <c r="A5495" t="s">
        <v>5499</v>
      </c>
      <c r="B5495" t="s">
        <v>7957</v>
      </c>
      <c r="C5495" t="s">
        <v>7921</v>
      </c>
      <c r="D5495" t="s">
        <v>7935</v>
      </c>
      <c r="E5495" s="1">
        <v>45139</v>
      </c>
      <c r="F5495" s="6">
        <v>4266</v>
      </c>
      <c r="G5495">
        <v>329</v>
      </c>
      <c r="H5495" t="s">
        <v>3</v>
      </c>
      <c r="I5495">
        <f>IF(shipments[[#This Row],[Boxes]]&gt;0,shipments[[#This Row],[Amount]]/shipments[[#This Row],[Boxes]],"NA")</f>
        <v>12.966565349544073</v>
      </c>
      <c r="J5495" t="str">
        <f>IF(shipments[[#This Row],[Order_Status]] = "Delivered","Yes","No")</f>
        <v>Yes</v>
      </c>
      <c r="K5495" t="str">
        <f>TEXT(shipments[[#This Row],[Shipdate]],"MMMM")</f>
        <v>August</v>
      </c>
      <c r="L5495">
        <f>YEAR(shipments[[#This Row],[Shipdate]])</f>
        <v>2023</v>
      </c>
    </row>
    <row r="5496" spans="1:12" x14ac:dyDescent="0.3">
      <c r="A5496" t="s">
        <v>5500</v>
      </c>
      <c r="B5496" t="s">
        <v>7957</v>
      </c>
      <c r="C5496" t="s">
        <v>7921</v>
      </c>
      <c r="D5496" t="s">
        <v>7939</v>
      </c>
      <c r="E5496" s="1">
        <v>45390</v>
      </c>
      <c r="F5496" s="6">
        <v>7150.5</v>
      </c>
      <c r="G5496">
        <v>551</v>
      </c>
      <c r="H5496" t="s">
        <v>3</v>
      </c>
      <c r="I5496">
        <f>IF(shipments[[#This Row],[Boxes]]&gt;0,shipments[[#This Row],[Amount]]/shipments[[#This Row],[Boxes]],"NA")</f>
        <v>12.977313974591652</v>
      </c>
      <c r="J5496" t="str">
        <f>IF(shipments[[#This Row],[Order_Status]] = "Delivered","Yes","No")</f>
        <v>Yes</v>
      </c>
      <c r="K5496" t="str">
        <f>TEXT(shipments[[#This Row],[Shipdate]],"MMMM")</f>
        <v>April</v>
      </c>
      <c r="L5496">
        <f>YEAR(shipments[[#This Row],[Shipdate]])</f>
        <v>2024</v>
      </c>
    </row>
    <row r="5497" spans="1:12" x14ac:dyDescent="0.3">
      <c r="A5497" s="21" t="s">
        <v>5501</v>
      </c>
      <c r="B5497" s="21" t="s">
        <v>7957</v>
      </c>
      <c r="C5497" s="21" t="s">
        <v>7921</v>
      </c>
      <c r="D5497" s="21" t="s">
        <v>7937</v>
      </c>
      <c r="E5497" s="22">
        <v>45511</v>
      </c>
      <c r="F5497" s="23">
        <v>1858.5</v>
      </c>
      <c r="G5497" s="21">
        <v>155</v>
      </c>
      <c r="H5497" s="21" t="s">
        <v>9</v>
      </c>
      <c r="I5497" s="21">
        <f>IF(shipments[[#This Row],[Boxes]]&gt;0,shipments[[#This Row],[Amount]]/shipments[[#This Row],[Boxes]],"NA")</f>
        <v>11.990322580645161</v>
      </c>
      <c r="J5497" s="21" t="str">
        <f>IF(shipments[[#This Row],[Order_Status]] = "Delivered","Yes","No")</f>
        <v>No</v>
      </c>
      <c r="K5497" s="21" t="str">
        <f>TEXT(shipments[[#This Row],[Shipdate]],"MMMM")</f>
        <v>August</v>
      </c>
      <c r="L5497" s="21">
        <f>YEAR(shipments[[#This Row],[Shipdate]])</f>
        <v>2024</v>
      </c>
    </row>
    <row r="5498" spans="1:12" x14ac:dyDescent="0.3">
      <c r="A5498" s="21" t="s">
        <v>5502</v>
      </c>
      <c r="B5498" s="21" t="s">
        <v>7957</v>
      </c>
      <c r="C5498" s="21" t="s">
        <v>7921</v>
      </c>
      <c r="D5498" s="21" t="s">
        <v>7937</v>
      </c>
      <c r="E5498" s="22">
        <v>45488</v>
      </c>
      <c r="F5498" s="23">
        <v>4961.25</v>
      </c>
      <c r="G5498" s="21">
        <v>331</v>
      </c>
      <c r="H5498" s="21" t="s">
        <v>9</v>
      </c>
      <c r="I5498" s="21">
        <f>IF(shipments[[#This Row],[Boxes]]&gt;0,shipments[[#This Row],[Amount]]/shipments[[#This Row],[Boxes]],"NA")</f>
        <v>14.988670694864048</v>
      </c>
      <c r="J5498" s="21" t="str">
        <f>IF(shipments[[#This Row],[Order_Status]] = "Delivered","Yes","No")</f>
        <v>No</v>
      </c>
      <c r="K5498" s="21" t="str">
        <f>TEXT(shipments[[#This Row],[Shipdate]],"MMMM")</f>
        <v>July</v>
      </c>
      <c r="L5498" s="21">
        <f>YEAR(shipments[[#This Row],[Shipdate]])</f>
        <v>2024</v>
      </c>
    </row>
    <row r="5499" spans="1:12" x14ac:dyDescent="0.3">
      <c r="A5499" t="s">
        <v>5503</v>
      </c>
      <c r="B5499" t="s">
        <v>7957</v>
      </c>
      <c r="C5499" t="s">
        <v>7923</v>
      </c>
      <c r="D5499" t="s">
        <v>7935</v>
      </c>
      <c r="E5499" s="1">
        <v>45288</v>
      </c>
      <c r="F5499" s="6">
        <v>5953.5</v>
      </c>
      <c r="G5499">
        <v>426</v>
      </c>
      <c r="H5499" t="s">
        <v>3</v>
      </c>
      <c r="I5499">
        <f>IF(shipments[[#This Row],[Boxes]]&gt;0,shipments[[#This Row],[Amount]]/shipments[[#This Row],[Boxes]],"NA")</f>
        <v>13.975352112676056</v>
      </c>
      <c r="J5499" t="str">
        <f>IF(shipments[[#This Row],[Order_Status]] = "Delivered","Yes","No")</f>
        <v>Yes</v>
      </c>
      <c r="K5499" t="str">
        <f>TEXT(shipments[[#This Row],[Shipdate]],"MMMM")</f>
        <v>December</v>
      </c>
      <c r="L5499">
        <f>YEAR(shipments[[#This Row],[Shipdate]])</f>
        <v>2023</v>
      </c>
    </row>
    <row r="5500" spans="1:12" x14ac:dyDescent="0.3">
      <c r="A5500" t="s">
        <v>5504</v>
      </c>
      <c r="B5500" t="s">
        <v>7957</v>
      </c>
      <c r="C5500" t="s">
        <v>7923</v>
      </c>
      <c r="D5500" t="s">
        <v>7937</v>
      </c>
      <c r="E5500" s="1">
        <v>45176</v>
      </c>
      <c r="F5500" s="6">
        <v>10624.5</v>
      </c>
      <c r="G5500">
        <v>759</v>
      </c>
      <c r="H5500" t="s">
        <v>3</v>
      </c>
      <c r="I5500">
        <f>IF(shipments[[#This Row],[Boxes]]&gt;0,shipments[[#This Row],[Amount]]/shipments[[#This Row],[Boxes]],"NA")</f>
        <v>13.99802371541502</v>
      </c>
      <c r="J5500" t="str">
        <f>IF(shipments[[#This Row],[Order_Status]] = "Delivered","Yes","No")</f>
        <v>Yes</v>
      </c>
      <c r="K5500" t="str">
        <f>TEXT(shipments[[#This Row],[Shipdate]],"MMMM")</f>
        <v>September</v>
      </c>
      <c r="L5500">
        <f>YEAR(shipments[[#This Row],[Shipdate]])</f>
        <v>2023</v>
      </c>
    </row>
    <row r="5501" spans="1:12" x14ac:dyDescent="0.3">
      <c r="A5501" t="s">
        <v>5505</v>
      </c>
      <c r="B5501" t="s">
        <v>7957</v>
      </c>
      <c r="C5501" t="s">
        <v>7923</v>
      </c>
      <c r="D5501" t="s">
        <v>7939</v>
      </c>
      <c r="E5501" s="1">
        <v>45113</v>
      </c>
      <c r="F5501" s="6">
        <v>8102.25</v>
      </c>
      <c r="G5501">
        <v>507</v>
      </c>
      <c r="H5501" t="s">
        <v>3</v>
      </c>
      <c r="I5501">
        <f>IF(shipments[[#This Row],[Boxes]]&gt;0,shipments[[#This Row],[Amount]]/shipments[[#This Row],[Boxes]],"NA")</f>
        <v>15.98076923076923</v>
      </c>
      <c r="J5501" t="str">
        <f>IF(shipments[[#This Row],[Order_Status]] = "Delivered","Yes","No")</f>
        <v>Yes</v>
      </c>
      <c r="K5501" t="str">
        <f>TEXT(shipments[[#This Row],[Shipdate]],"MMMM")</f>
        <v>July</v>
      </c>
      <c r="L5501">
        <f>YEAR(shipments[[#This Row],[Shipdate]])</f>
        <v>2023</v>
      </c>
    </row>
    <row r="5502" spans="1:12" x14ac:dyDescent="0.3">
      <c r="A5502" t="s">
        <v>5506</v>
      </c>
      <c r="B5502" t="s">
        <v>7957</v>
      </c>
      <c r="C5502" t="s">
        <v>7924</v>
      </c>
      <c r="D5502" t="s">
        <v>7938</v>
      </c>
      <c r="E5502" s="1">
        <v>45114</v>
      </c>
      <c r="F5502" s="6">
        <v>6833.25</v>
      </c>
      <c r="G5502">
        <v>1139</v>
      </c>
      <c r="H5502" t="s">
        <v>3</v>
      </c>
      <c r="I5502">
        <f>IF(shipments[[#This Row],[Boxes]]&gt;0,shipments[[#This Row],[Amount]]/shipments[[#This Row],[Boxes]],"NA")</f>
        <v>5.9993415276558384</v>
      </c>
      <c r="J5502" t="str">
        <f>IF(shipments[[#This Row],[Order_Status]] = "Delivered","Yes","No")</f>
        <v>Yes</v>
      </c>
      <c r="K5502" t="str">
        <f>TEXT(shipments[[#This Row],[Shipdate]],"MMMM")</f>
        <v>July</v>
      </c>
      <c r="L5502">
        <f>YEAR(shipments[[#This Row],[Shipdate]])</f>
        <v>2023</v>
      </c>
    </row>
    <row r="5503" spans="1:12" x14ac:dyDescent="0.3">
      <c r="A5503" t="s">
        <v>5507</v>
      </c>
      <c r="B5503" t="s">
        <v>7957</v>
      </c>
      <c r="C5503" t="s">
        <v>7924</v>
      </c>
      <c r="D5503" t="s">
        <v>7934</v>
      </c>
      <c r="E5503" s="1">
        <v>45020</v>
      </c>
      <c r="F5503" s="6">
        <v>3251.25</v>
      </c>
      <c r="G5503">
        <v>465</v>
      </c>
      <c r="H5503" t="s">
        <v>3</v>
      </c>
      <c r="I5503">
        <f>IF(shipments[[#This Row],[Boxes]]&gt;0,shipments[[#This Row],[Amount]]/shipments[[#This Row],[Boxes]],"NA")</f>
        <v>6.991935483870968</v>
      </c>
      <c r="J5503" t="str">
        <f>IF(shipments[[#This Row],[Order_Status]] = "Delivered","Yes","No")</f>
        <v>Yes</v>
      </c>
      <c r="K5503" t="str">
        <f>TEXT(shipments[[#This Row],[Shipdate]],"MMMM")</f>
        <v>April</v>
      </c>
      <c r="L5503">
        <f>YEAR(shipments[[#This Row],[Shipdate]])</f>
        <v>2023</v>
      </c>
    </row>
    <row r="5504" spans="1:12" x14ac:dyDescent="0.3">
      <c r="A5504" t="s">
        <v>5508</v>
      </c>
      <c r="B5504" t="s">
        <v>7957</v>
      </c>
      <c r="C5504" t="s">
        <v>7924</v>
      </c>
      <c r="D5504" t="s">
        <v>7934</v>
      </c>
      <c r="E5504" s="1">
        <v>45357</v>
      </c>
      <c r="F5504" s="6">
        <v>7011</v>
      </c>
      <c r="G5504">
        <v>1169</v>
      </c>
      <c r="H5504" t="s">
        <v>3</v>
      </c>
      <c r="I5504">
        <f>IF(shipments[[#This Row],[Boxes]]&gt;0,shipments[[#This Row],[Amount]]/shipments[[#This Row],[Boxes]],"NA")</f>
        <v>5.9974337040205308</v>
      </c>
      <c r="J5504" t="str">
        <f>IF(shipments[[#This Row],[Order_Status]] = "Delivered","Yes","No")</f>
        <v>Yes</v>
      </c>
      <c r="K5504" t="str">
        <f>TEXT(shipments[[#This Row],[Shipdate]],"MMMM")</f>
        <v>March</v>
      </c>
      <c r="L5504">
        <f>YEAR(shipments[[#This Row],[Shipdate]])</f>
        <v>2024</v>
      </c>
    </row>
    <row r="5505" spans="1:12" x14ac:dyDescent="0.3">
      <c r="A5505" s="21" t="s">
        <v>5509</v>
      </c>
      <c r="B5505" s="21" t="s">
        <v>7957</v>
      </c>
      <c r="C5505" s="21" t="s">
        <v>7924</v>
      </c>
      <c r="D5505" s="21" t="s">
        <v>7936</v>
      </c>
      <c r="E5505" s="22">
        <v>45537</v>
      </c>
      <c r="F5505" s="23">
        <v>5613.75</v>
      </c>
      <c r="G5505" s="21">
        <v>802</v>
      </c>
      <c r="H5505" s="21" t="s">
        <v>16</v>
      </c>
      <c r="I5505" s="21">
        <f>IF(shipments[[#This Row],[Boxes]]&gt;0,shipments[[#This Row],[Amount]]/shipments[[#This Row],[Boxes]],"NA")</f>
        <v>6.9996882793017452</v>
      </c>
      <c r="J5505" s="21" t="str">
        <f>IF(shipments[[#This Row],[Order_Status]] = "Delivered","Yes","No")</f>
        <v>No</v>
      </c>
      <c r="K5505" s="21" t="str">
        <f>TEXT(shipments[[#This Row],[Shipdate]],"MMMM")</f>
        <v>September</v>
      </c>
      <c r="L5505" s="21">
        <f>YEAR(shipments[[#This Row],[Shipdate]])</f>
        <v>2024</v>
      </c>
    </row>
    <row r="5506" spans="1:12" x14ac:dyDescent="0.3">
      <c r="A5506" t="s">
        <v>5510</v>
      </c>
      <c r="B5506" t="s">
        <v>7957</v>
      </c>
      <c r="C5506" t="s">
        <v>7924</v>
      </c>
      <c r="D5506" t="s">
        <v>7934</v>
      </c>
      <c r="E5506" s="1">
        <v>45005</v>
      </c>
      <c r="F5506" s="6">
        <v>9270</v>
      </c>
      <c r="G5506">
        <v>1545</v>
      </c>
      <c r="H5506" t="s">
        <v>3</v>
      </c>
      <c r="I5506">
        <f>IF(shipments[[#This Row],[Boxes]]&gt;0,shipments[[#This Row],[Amount]]/shipments[[#This Row],[Boxes]],"NA")</f>
        <v>6</v>
      </c>
      <c r="J5506" t="str">
        <f>IF(shipments[[#This Row],[Order_Status]] = "Delivered","Yes","No")</f>
        <v>Yes</v>
      </c>
      <c r="K5506" t="str">
        <f>TEXT(shipments[[#This Row],[Shipdate]],"MMMM")</f>
        <v>March</v>
      </c>
      <c r="L5506">
        <f>YEAR(shipments[[#This Row],[Shipdate]])</f>
        <v>2023</v>
      </c>
    </row>
    <row r="5507" spans="1:12" x14ac:dyDescent="0.3">
      <c r="A5507" t="s">
        <v>5511</v>
      </c>
      <c r="B5507" t="s">
        <v>7957</v>
      </c>
      <c r="C5507" t="s">
        <v>7924</v>
      </c>
      <c r="D5507" t="s">
        <v>7936</v>
      </c>
      <c r="E5507" s="1">
        <v>45247</v>
      </c>
      <c r="F5507" s="6">
        <v>11659.5</v>
      </c>
      <c r="G5507">
        <v>1296</v>
      </c>
      <c r="H5507" t="s">
        <v>3</v>
      </c>
      <c r="I5507">
        <f>IF(shipments[[#This Row],[Boxes]]&gt;0,shipments[[#This Row],[Amount]]/shipments[[#This Row],[Boxes]],"NA")</f>
        <v>8.9965277777777786</v>
      </c>
      <c r="J5507" t="str">
        <f>IF(shipments[[#This Row],[Order_Status]] = "Delivered","Yes","No")</f>
        <v>Yes</v>
      </c>
      <c r="K5507" t="str">
        <f>TEXT(shipments[[#This Row],[Shipdate]],"MMMM")</f>
        <v>November</v>
      </c>
      <c r="L5507">
        <f>YEAR(shipments[[#This Row],[Shipdate]])</f>
        <v>2023</v>
      </c>
    </row>
    <row r="5508" spans="1:12" x14ac:dyDescent="0.3">
      <c r="A5508" s="21" t="s">
        <v>5512</v>
      </c>
      <c r="B5508" s="21" t="s">
        <v>7957</v>
      </c>
      <c r="C5508" s="21" t="s">
        <v>7925</v>
      </c>
      <c r="D5508" s="21" t="s">
        <v>7934</v>
      </c>
      <c r="E5508" s="22">
        <v>45532</v>
      </c>
      <c r="F5508" s="23">
        <v>2585.25</v>
      </c>
      <c r="G5508" s="21">
        <v>173</v>
      </c>
      <c r="H5508" s="21" t="s">
        <v>9</v>
      </c>
      <c r="I5508" s="21">
        <f>IF(shipments[[#This Row],[Boxes]]&gt;0,shipments[[#This Row],[Amount]]/shipments[[#This Row],[Boxes]],"NA")</f>
        <v>14.943641618497109</v>
      </c>
      <c r="J5508" s="21" t="str">
        <f>IF(shipments[[#This Row],[Order_Status]] = "Delivered","Yes","No")</f>
        <v>No</v>
      </c>
      <c r="K5508" s="21" t="str">
        <f>TEXT(shipments[[#This Row],[Shipdate]],"MMMM")</f>
        <v>August</v>
      </c>
      <c r="L5508" s="21">
        <f>YEAR(shipments[[#This Row],[Shipdate]])</f>
        <v>2024</v>
      </c>
    </row>
    <row r="5509" spans="1:12" x14ac:dyDescent="0.3">
      <c r="A5509" t="s">
        <v>5513</v>
      </c>
      <c r="B5509" t="s">
        <v>7957</v>
      </c>
      <c r="C5509" t="s">
        <v>7925</v>
      </c>
      <c r="D5509" t="s">
        <v>7939</v>
      </c>
      <c r="E5509" s="1">
        <v>45322</v>
      </c>
      <c r="F5509" s="6">
        <v>7663.5</v>
      </c>
      <c r="G5509">
        <v>451</v>
      </c>
      <c r="H5509" t="s">
        <v>3</v>
      </c>
      <c r="I5509">
        <f>IF(shipments[[#This Row],[Boxes]]&gt;0,shipments[[#This Row],[Amount]]/shipments[[#This Row],[Boxes]],"NA")</f>
        <v>16.992239467849224</v>
      </c>
      <c r="J5509" t="str">
        <f>IF(shipments[[#This Row],[Order_Status]] = "Delivered","Yes","No")</f>
        <v>Yes</v>
      </c>
      <c r="K5509" t="str">
        <f>TEXT(shipments[[#This Row],[Shipdate]],"MMMM")</f>
        <v>January</v>
      </c>
      <c r="L5509">
        <f>YEAR(shipments[[#This Row],[Shipdate]])</f>
        <v>2024</v>
      </c>
    </row>
    <row r="5510" spans="1:12" x14ac:dyDescent="0.3">
      <c r="A5510" t="s">
        <v>5514</v>
      </c>
      <c r="B5510" t="s">
        <v>7957</v>
      </c>
      <c r="C5510" t="s">
        <v>7926</v>
      </c>
      <c r="D5510" t="s">
        <v>7934</v>
      </c>
      <c r="E5510" s="1">
        <v>44986</v>
      </c>
      <c r="F5510" s="6">
        <v>4941</v>
      </c>
      <c r="G5510">
        <v>261</v>
      </c>
      <c r="H5510" t="s">
        <v>3</v>
      </c>
      <c r="I5510">
        <f>IF(shipments[[#This Row],[Boxes]]&gt;0,shipments[[#This Row],[Amount]]/shipments[[#This Row],[Boxes]],"NA")</f>
        <v>18.931034482758619</v>
      </c>
      <c r="J5510" t="str">
        <f>IF(shipments[[#This Row],[Order_Status]] = "Delivered","Yes","No")</f>
        <v>Yes</v>
      </c>
      <c r="K5510" t="str">
        <f>TEXT(shipments[[#This Row],[Shipdate]],"MMMM")</f>
        <v>March</v>
      </c>
      <c r="L5510">
        <f>YEAR(shipments[[#This Row],[Shipdate]])</f>
        <v>2023</v>
      </c>
    </row>
    <row r="5511" spans="1:12" x14ac:dyDescent="0.3">
      <c r="A5511" t="s">
        <v>5515</v>
      </c>
      <c r="B5511" t="s">
        <v>7957</v>
      </c>
      <c r="C5511" t="s">
        <v>7927</v>
      </c>
      <c r="D5511" t="s">
        <v>7934</v>
      </c>
      <c r="E5511" s="1">
        <v>45127</v>
      </c>
      <c r="F5511" s="6">
        <v>1892.25</v>
      </c>
      <c r="G5511">
        <v>127</v>
      </c>
      <c r="H5511" t="s">
        <v>3</v>
      </c>
      <c r="I5511">
        <f>IF(shipments[[#This Row],[Boxes]]&gt;0,shipments[[#This Row],[Amount]]/shipments[[#This Row],[Boxes]],"NA")</f>
        <v>14.899606299212598</v>
      </c>
      <c r="J5511" t="str">
        <f>IF(shipments[[#This Row],[Order_Status]] = "Delivered","Yes","No")</f>
        <v>Yes</v>
      </c>
      <c r="K5511" t="str">
        <f>TEXT(shipments[[#This Row],[Shipdate]],"MMMM")</f>
        <v>July</v>
      </c>
      <c r="L5511">
        <f>YEAR(shipments[[#This Row],[Shipdate]])</f>
        <v>2023</v>
      </c>
    </row>
    <row r="5512" spans="1:12" x14ac:dyDescent="0.3">
      <c r="A5512" t="s">
        <v>5516</v>
      </c>
      <c r="B5512" t="s">
        <v>7957</v>
      </c>
      <c r="C5512" t="s">
        <v>7927</v>
      </c>
      <c r="D5512" t="s">
        <v>7939</v>
      </c>
      <c r="E5512" s="1">
        <v>44964</v>
      </c>
      <c r="F5512" s="6">
        <v>7177.5</v>
      </c>
      <c r="G5512">
        <v>399</v>
      </c>
      <c r="H5512" t="s">
        <v>3</v>
      </c>
      <c r="I5512">
        <f>IF(shipments[[#This Row],[Boxes]]&gt;0,shipments[[#This Row],[Amount]]/shipments[[#This Row],[Boxes]],"NA")</f>
        <v>17.988721804511279</v>
      </c>
      <c r="J5512" t="str">
        <f>IF(shipments[[#This Row],[Order_Status]] = "Delivered","Yes","No")</f>
        <v>Yes</v>
      </c>
      <c r="K5512" t="str">
        <f>TEXT(shipments[[#This Row],[Shipdate]],"MMMM")</f>
        <v>February</v>
      </c>
      <c r="L5512">
        <f>YEAR(shipments[[#This Row],[Shipdate]])</f>
        <v>2023</v>
      </c>
    </row>
    <row r="5513" spans="1:12" x14ac:dyDescent="0.3">
      <c r="A5513" t="s">
        <v>5517</v>
      </c>
      <c r="B5513" t="s">
        <v>7957</v>
      </c>
      <c r="C5513" t="s">
        <v>7927</v>
      </c>
      <c r="D5513" t="s">
        <v>7939</v>
      </c>
      <c r="E5513" s="1">
        <v>45126</v>
      </c>
      <c r="F5513" s="6">
        <v>9373.5</v>
      </c>
      <c r="G5513">
        <v>625</v>
      </c>
      <c r="H5513" t="s">
        <v>3</v>
      </c>
      <c r="I5513">
        <f>IF(shipments[[#This Row],[Boxes]]&gt;0,shipments[[#This Row],[Amount]]/shipments[[#This Row],[Boxes]],"NA")</f>
        <v>14.9976</v>
      </c>
      <c r="J5513" t="str">
        <f>IF(shipments[[#This Row],[Order_Status]] = "Delivered","Yes","No")</f>
        <v>Yes</v>
      </c>
      <c r="K5513" t="str">
        <f>TEXT(shipments[[#This Row],[Shipdate]],"MMMM")</f>
        <v>July</v>
      </c>
      <c r="L5513">
        <f>YEAR(shipments[[#This Row],[Shipdate]])</f>
        <v>2023</v>
      </c>
    </row>
    <row r="5514" spans="1:12" x14ac:dyDescent="0.3">
      <c r="A5514" t="s">
        <v>5518</v>
      </c>
      <c r="B5514" t="s">
        <v>7957</v>
      </c>
      <c r="C5514" t="s">
        <v>7927</v>
      </c>
      <c r="D5514" t="s">
        <v>7934</v>
      </c>
      <c r="E5514" s="1">
        <v>45071</v>
      </c>
      <c r="F5514" s="6">
        <v>7906.5</v>
      </c>
      <c r="G5514">
        <v>565</v>
      </c>
      <c r="H5514" t="s">
        <v>3</v>
      </c>
      <c r="I5514">
        <f>IF(shipments[[#This Row],[Boxes]]&gt;0,shipments[[#This Row],[Amount]]/shipments[[#This Row],[Boxes]],"NA")</f>
        <v>13.993805309734514</v>
      </c>
      <c r="J5514" t="str">
        <f>IF(shipments[[#This Row],[Order_Status]] = "Delivered","Yes","No")</f>
        <v>Yes</v>
      </c>
      <c r="K5514" t="str">
        <f>TEXT(shipments[[#This Row],[Shipdate]],"MMMM")</f>
        <v>May</v>
      </c>
      <c r="L5514">
        <f>YEAR(shipments[[#This Row],[Shipdate]])</f>
        <v>2023</v>
      </c>
    </row>
    <row r="5515" spans="1:12" x14ac:dyDescent="0.3">
      <c r="A5515" t="s">
        <v>5519</v>
      </c>
      <c r="B5515" t="s">
        <v>7957</v>
      </c>
      <c r="C5515" t="s">
        <v>7928</v>
      </c>
      <c r="D5515" t="s">
        <v>7938</v>
      </c>
      <c r="E5515" s="1">
        <v>45442</v>
      </c>
      <c r="F5515" s="6">
        <v>6522.75</v>
      </c>
      <c r="G5515">
        <v>593</v>
      </c>
      <c r="H5515" t="s">
        <v>3</v>
      </c>
      <c r="I5515">
        <f>IF(shipments[[#This Row],[Boxes]]&gt;0,shipments[[#This Row],[Amount]]/shipments[[#This Row],[Boxes]],"NA")</f>
        <v>10.999578414839798</v>
      </c>
      <c r="J5515" t="str">
        <f>IF(shipments[[#This Row],[Order_Status]] = "Delivered","Yes","No")</f>
        <v>Yes</v>
      </c>
      <c r="K5515" t="str">
        <f>TEXT(shipments[[#This Row],[Shipdate]],"MMMM")</f>
        <v>May</v>
      </c>
      <c r="L5515">
        <f>YEAR(shipments[[#This Row],[Shipdate]])</f>
        <v>2024</v>
      </c>
    </row>
    <row r="5516" spans="1:12" x14ac:dyDescent="0.3">
      <c r="A5516" t="s">
        <v>5520</v>
      </c>
      <c r="B5516" t="s">
        <v>7957</v>
      </c>
      <c r="C5516" t="s">
        <v>7929</v>
      </c>
      <c r="D5516" t="s">
        <v>7939</v>
      </c>
      <c r="E5516" s="1">
        <v>45329</v>
      </c>
      <c r="F5516" s="6">
        <v>6648.75</v>
      </c>
      <c r="G5516">
        <v>739</v>
      </c>
      <c r="H5516" t="s">
        <v>3</v>
      </c>
      <c r="I5516">
        <f>IF(shipments[[#This Row],[Boxes]]&gt;0,shipments[[#This Row],[Amount]]/shipments[[#This Row],[Boxes]],"NA")</f>
        <v>8.9969553450608934</v>
      </c>
      <c r="J5516" t="str">
        <f>IF(shipments[[#This Row],[Order_Status]] = "Delivered","Yes","No")</f>
        <v>Yes</v>
      </c>
      <c r="K5516" t="str">
        <f>TEXT(shipments[[#This Row],[Shipdate]],"MMMM")</f>
        <v>February</v>
      </c>
      <c r="L5516">
        <f>YEAR(shipments[[#This Row],[Shipdate]])</f>
        <v>2024</v>
      </c>
    </row>
    <row r="5517" spans="1:12" x14ac:dyDescent="0.3">
      <c r="A5517" t="s">
        <v>5521</v>
      </c>
      <c r="B5517" t="s">
        <v>7957</v>
      </c>
      <c r="C5517" t="s">
        <v>7929</v>
      </c>
      <c r="D5517" t="s">
        <v>7939</v>
      </c>
      <c r="E5517" s="1">
        <v>45030</v>
      </c>
      <c r="F5517" s="6">
        <v>4821.75</v>
      </c>
      <c r="G5517">
        <v>536</v>
      </c>
      <c r="H5517" t="s">
        <v>3</v>
      </c>
      <c r="I5517">
        <f>IF(shipments[[#This Row],[Boxes]]&gt;0,shipments[[#This Row],[Amount]]/shipments[[#This Row],[Boxes]],"NA")</f>
        <v>8.99580223880597</v>
      </c>
      <c r="J5517" t="str">
        <f>IF(shipments[[#This Row],[Order_Status]] = "Delivered","Yes","No")</f>
        <v>Yes</v>
      </c>
      <c r="K5517" t="str">
        <f>TEXT(shipments[[#This Row],[Shipdate]],"MMMM")</f>
        <v>April</v>
      </c>
      <c r="L5517">
        <f>YEAR(shipments[[#This Row],[Shipdate]])</f>
        <v>2023</v>
      </c>
    </row>
    <row r="5518" spans="1:12" x14ac:dyDescent="0.3">
      <c r="A5518" s="21" t="s">
        <v>5522</v>
      </c>
      <c r="B5518" s="21" t="s">
        <v>7957</v>
      </c>
      <c r="C5518" s="21" t="s">
        <v>7929</v>
      </c>
      <c r="D5518" s="21" t="s">
        <v>7934</v>
      </c>
      <c r="E5518" s="22">
        <v>45540</v>
      </c>
      <c r="F5518" s="23">
        <v>3771</v>
      </c>
      <c r="G5518" s="21">
        <v>539</v>
      </c>
      <c r="H5518" s="21" t="s">
        <v>16</v>
      </c>
      <c r="I5518" s="21">
        <f>IF(shipments[[#This Row],[Boxes]]&gt;0,shipments[[#This Row],[Amount]]/shipments[[#This Row],[Boxes]],"NA")</f>
        <v>6.9962894248608531</v>
      </c>
      <c r="J5518" s="21" t="str">
        <f>IF(shipments[[#This Row],[Order_Status]] = "Delivered","Yes","No")</f>
        <v>No</v>
      </c>
      <c r="K5518" s="21" t="str">
        <f>TEXT(shipments[[#This Row],[Shipdate]],"MMMM")</f>
        <v>September</v>
      </c>
      <c r="L5518" s="21">
        <f>YEAR(shipments[[#This Row],[Shipdate]])</f>
        <v>2024</v>
      </c>
    </row>
    <row r="5519" spans="1:12" x14ac:dyDescent="0.3">
      <c r="A5519" t="s">
        <v>5523</v>
      </c>
      <c r="B5519" t="s">
        <v>7957</v>
      </c>
      <c r="C5519" t="s">
        <v>7929</v>
      </c>
      <c r="D5519" t="s">
        <v>7934</v>
      </c>
      <c r="E5519" s="1">
        <v>45034</v>
      </c>
      <c r="F5519" s="6">
        <v>8437.5</v>
      </c>
      <c r="G5519">
        <v>938</v>
      </c>
      <c r="H5519" t="s">
        <v>3</v>
      </c>
      <c r="I5519">
        <f>IF(shipments[[#This Row],[Boxes]]&gt;0,shipments[[#This Row],[Amount]]/shipments[[#This Row],[Boxes]],"NA")</f>
        <v>8.9952025586353948</v>
      </c>
      <c r="J5519" t="str">
        <f>IF(shipments[[#This Row],[Order_Status]] = "Delivered","Yes","No")</f>
        <v>Yes</v>
      </c>
      <c r="K5519" t="str">
        <f>TEXT(shipments[[#This Row],[Shipdate]],"MMMM")</f>
        <v>April</v>
      </c>
      <c r="L5519">
        <f>YEAR(shipments[[#This Row],[Shipdate]])</f>
        <v>2023</v>
      </c>
    </row>
    <row r="5520" spans="1:12" x14ac:dyDescent="0.3">
      <c r="A5520" t="s">
        <v>5524</v>
      </c>
      <c r="B5520" t="s">
        <v>7957</v>
      </c>
      <c r="C5520" t="s">
        <v>7931</v>
      </c>
      <c r="D5520" t="s">
        <v>7935</v>
      </c>
      <c r="E5520" s="1">
        <v>45090</v>
      </c>
      <c r="F5520" s="6">
        <v>780.75</v>
      </c>
      <c r="G5520">
        <v>66</v>
      </c>
      <c r="H5520" t="s">
        <v>3</v>
      </c>
      <c r="I5520">
        <f>IF(shipments[[#This Row],[Boxes]]&gt;0,shipments[[#This Row],[Amount]]/shipments[[#This Row],[Boxes]],"NA")</f>
        <v>11.829545454545455</v>
      </c>
      <c r="J5520" t="str">
        <f>IF(shipments[[#This Row],[Order_Status]] = "Delivered","Yes","No")</f>
        <v>Yes</v>
      </c>
      <c r="K5520" t="str">
        <f>TEXT(shipments[[#This Row],[Shipdate]],"MMMM")</f>
        <v>June</v>
      </c>
      <c r="L5520">
        <f>YEAR(shipments[[#This Row],[Shipdate]])</f>
        <v>2023</v>
      </c>
    </row>
    <row r="5521" spans="1:12" x14ac:dyDescent="0.3">
      <c r="A5521" t="s">
        <v>5525</v>
      </c>
      <c r="B5521" t="s">
        <v>7957</v>
      </c>
      <c r="C5521" t="s">
        <v>7931</v>
      </c>
      <c r="D5521" t="s">
        <v>7937</v>
      </c>
      <c r="E5521" s="1">
        <v>44977</v>
      </c>
      <c r="F5521" s="6">
        <v>1721.25</v>
      </c>
      <c r="G5521">
        <v>216</v>
      </c>
      <c r="H5521" t="s">
        <v>3</v>
      </c>
      <c r="I5521">
        <f>IF(shipments[[#This Row],[Boxes]]&gt;0,shipments[[#This Row],[Amount]]/shipments[[#This Row],[Boxes]],"NA")</f>
        <v>7.96875</v>
      </c>
      <c r="J5521" t="str">
        <f>IF(shipments[[#This Row],[Order_Status]] = "Delivered","Yes","No")</f>
        <v>Yes</v>
      </c>
      <c r="K5521" t="str">
        <f>TEXT(shipments[[#This Row],[Shipdate]],"MMMM")</f>
        <v>February</v>
      </c>
      <c r="L5521">
        <f>YEAR(shipments[[#This Row],[Shipdate]])</f>
        <v>2023</v>
      </c>
    </row>
    <row r="5522" spans="1:12" x14ac:dyDescent="0.3">
      <c r="A5522" s="21" t="s">
        <v>5526</v>
      </c>
      <c r="B5522" s="21" t="s">
        <v>7957</v>
      </c>
      <c r="C5522" s="21" t="s">
        <v>7931</v>
      </c>
      <c r="D5522" s="21" t="s">
        <v>7935</v>
      </c>
      <c r="E5522" s="22">
        <v>45502</v>
      </c>
      <c r="F5522" s="23">
        <v>6792.75</v>
      </c>
      <c r="G5522" s="21">
        <v>755</v>
      </c>
      <c r="H5522" s="21" t="s">
        <v>9</v>
      </c>
      <c r="I5522" s="21">
        <f>IF(shipments[[#This Row],[Boxes]]&gt;0,shipments[[#This Row],[Amount]]/shipments[[#This Row],[Boxes]],"NA")</f>
        <v>8.9970198675496693</v>
      </c>
      <c r="J5522" s="21" t="str">
        <f>IF(shipments[[#This Row],[Order_Status]] = "Delivered","Yes","No")</f>
        <v>No</v>
      </c>
      <c r="K5522" s="21" t="str">
        <f>TEXT(shipments[[#This Row],[Shipdate]],"MMMM")</f>
        <v>July</v>
      </c>
      <c r="L5522" s="21">
        <f>YEAR(shipments[[#This Row],[Shipdate]])</f>
        <v>2024</v>
      </c>
    </row>
    <row r="5523" spans="1:12" x14ac:dyDescent="0.3">
      <c r="A5523" t="s">
        <v>5527</v>
      </c>
      <c r="B5523" t="s">
        <v>7957</v>
      </c>
      <c r="C5523" t="s">
        <v>7932</v>
      </c>
      <c r="D5523" t="s">
        <v>7938</v>
      </c>
      <c r="E5523" s="1">
        <v>45019</v>
      </c>
      <c r="F5523" s="6">
        <v>1158.75</v>
      </c>
      <c r="G5523">
        <v>145</v>
      </c>
      <c r="H5523" t="s">
        <v>3</v>
      </c>
      <c r="I5523">
        <f>IF(shipments[[#This Row],[Boxes]]&gt;0,shipments[[#This Row],[Amount]]/shipments[[#This Row],[Boxes]],"NA")</f>
        <v>7.9913793103448274</v>
      </c>
      <c r="J5523" t="str">
        <f>IF(shipments[[#This Row],[Order_Status]] = "Delivered","Yes","No")</f>
        <v>Yes</v>
      </c>
      <c r="K5523" t="str">
        <f>TEXT(shipments[[#This Row],[Shipdate]],"MMMM")</f>
        <v>April</v>
      </c>
      <c r="L5523">
        <f>YEAR(shipments[[#This Row],[Shipdate]])</f>
        <v>2023</v>
      </c>
    </row>
    <row r="5524" spans="1:12" x14ac:dyDescent="0.3">
      <c r="A5524" s="21" t="s">
        <v>5528</v>
      </c>
      <c r="B5524" s="21" t="s">
        <v>7957</v>
      </c>
      <c r="C5524" s="21" t="s">
        <v>7932</v>
      </c>
      <c r="D5524" s="21" t="s">
        <v>7935</v>
      </c>
      <c r="E5524" s="22">
        <v>45485</v>
      </c>
      <c r="F5524" s="23">
        <v>139.5</v>
      </c>
      <c r="G5524" s="21">
        <v>20</v>
      </c>
      <c r="H5524" s="21" t="s">
        <v>9</v>
      </c>
      <c r="I5524" s="21">
        <f>IF(shipments[[#This Row],[Boxes]]&gt;0,shipments[[#This Row],[Amount]]/shipments[[#This Row],[Boxes]],"NA")</f>
        <v>6.9749999999999996</v>
      </c>
      <c r="J5524" s="21" t="str">
        <f>IF(shipments[[#This Row],[Order_Status]] = "Delivered","Yes","No")</f>
        <v>No</v>
      </c>
      <c r="K5524" s="21" t="str">
        <f>TEXT(shipments[[#This Row],[Shipdate]],"MMMM")</f>
        <v>July</v>
      </c>
      <c r="L5524" s="21">
        <f>YEAR(shipments[[#This Row],[Shipdate]])</f>
        <v>2024</v>
      </c>
    </row>
    <row r="5525" spans="1:12" x14ac:dyDescent="0.3">
      <c r="A5525" t="s">
        <v>5529</v>
      </c>
      <c r="B5525" t="s">
        <v>7957</v>
      </c>
      <c r="C5525" t="s">
        <v>7932</v>
      </c>
      <c r="D5525" t="s">
        <v>7939</v>
      </c>
      <c r="E5525" s="1">
        <v>45147</v>
      </c>
      <c r="F5525" s="6">
        <v>3777.75</v>
      </c>
      <c r="G5525">
        <v>420</v>
      </c>
      <c r="H5525" t="s">
        <v>3</v>
      </c>
      <c r="I5525">
        <f>IF(shipments[[#This Row],[Boxes]]&gt;0,shipments[[#This Row],[Amount]]/shipments[[#This Row],[Boxes]],"NA")</f>
        <v>8.9946428571428569</v>
      </c>
      <c r="J5525" t="str">
        <f>IF(shipments[[#This Row],[Order_Status]] = "Delivered","Yes","No")</f>
        <v>Yes</v>
      </c>
      <c r="K5525" t="str">
        <f>TEXT(shipments[[#This Row],[Shipdate]],"MMMM")</f>
        <v>August</v>
      </c>
      <c r="L5525">
        <f>YEAR(shipments[[#This Row],[Shipdate]])</f>
        <v>2023</v>
      </c>
    </row>
    <row r="5526" spans="1:12" x14ac:dyDescent="0.3">
      <c r="A5526" t="s">
        <v>5530</v>
      </c>
      <c r="B5526" t="s">
        <v>7957</v>
      </c>
      <c r="C5526" t="s">
        <v>7933</v>
      </c>
      <c r="D5526" t="s">
        <v>7934</v>
      </c>
      <c r="E5526" s="1">
        <v>45086</v>
      </c>
      <c r="F5526" s="6">
        <v>12546</v>
      </c>
      <c r="G5526">
        <v>628</v>
      </c>
      <c r="H5526" t="s">
        <v>3</v>
      </c>
      <c r="I5526">
        <f>IF(shipments[[#This Row],[Boxes]]&gt;0,shipments[[#This Row],[Amount]]/shipments[[#This Row],[Boxes]],"NA")</f>
        <v>19.977707006369428</v>
      </c>
      <c r="J5526" t="str">
        <f>IF(shipments[[#This Row],[Order_Status]] = "Delivered","Yes","No")</f>
        <v>Yes</v>
      </c>
      <c r="K5526" t="str">
        <f>TEXT(shipments[[#This Row],[Shipdate]],"MMMM")</f>
        <v>June</v>
      </c>
      <c r="L5526">
        <f>YEAR(shipments[[#This Row],[Shipdate]])</f>
        <v>2023</v>
      </c>
    </row>
    <row r="5527" spans="1:12" x14ac:dyDescent="0.3">
      <c r="A5527" t="s">
        <v>5531</v>
      </c>
      <c r="B5527" t="s">
        <v>7957</v>
      </c>
      <c r="C5527" t="s">
        <v>7933</v>
      </c>
      <c r="D5527" t="s">
        <v>7937</v>
      </c>
      <c r="E5527" s="1">
        <v>45296</v>
      </c>
      <c r="F5527" s="6">
        <v>10266.75</v>
      </c>
      <c r="G5527">
        <v>571</v>
      </c>
      <c r="H5527" t="s">
        <v>3</v>
      </c>
      <c r="I5527">
        <f>IF(shipments[[#This Row],[Boxes]]&gt;0,shipments[[#This Row],[Amount]]/shipments[[#This Row],[Boxes]],"NA")</f>
        <v>17.98029772329247</v>
      </c>
      <c r="J5527" t="str">
        <f>IF(shipments[[#This Row],[Order_Status]] = "Delivered","Yes","No")</f>
        <v>Yes</v>
      </c>
      <c r="K5527" t="str">
        <f>TEXT(shipments[[#This Row],[Shipdate]],"MMMM")</f>
        <v>January</v>
      </c>
      <c r="L5527">
        <f>YEAR(shipments[[#This Row],[Shipdate]])</f>
        <v>2024</v>
      </c>
    </row>
    <row r="5528" spans="1:12" x14ac:dyDescent="0.3">
      <c r="A5528" t="s">
        <v>5532</v>
      </c>
      <c r="B5528" t="s">
        <v>7957</v>
      </c>
      <c r="C5528" t="s">
        <v>7933</v>
      </c>
      <c r="D5528" t="s">
        <v>7938</v>
      </c>
      <c r="E5528" s="1">
        <v>45461</v>
      </c>
      <c r="F5528" s="6">
        <v>5384.25</v>
      </c>
      <c r="G5528">
        <v>300</v>
      </c>
      <c r="H5528" t="s">
        <v>3</v>
      </c>
      <c r="I5528">
        <f>IF(shipments[[#This Row],[Boxes]]&gt;0,shipments[[#This Row],[Amount]]/shipments[[#This Row],[Boxes]],"NA")</f>
        <v>17.947500000000002</v>
      </c>
      <c r="J5528" t="str">
        <f>IF(shipments[[#This Row],[Order_Status]] = "Delivered","Yes","No")</f>
        <v>Yes</v>
      </c>
      <c r="K5528" t="str">
        <f>TEXT(shipments[[#This Row],[Shipdate]],"MMMM")</f>
        <v>June</v>
      </c>
      <c r="L5528">
        <f>YEAR(shipments[[#This Row],[Shipdate]])</f>
        <v>2024</v>
      </c>
    </row>
    <row r="5529" spans="1:12" x14ac:dyDescent="0.3">
      <c r="A5529" s="21" t="s">
        <v>5533</v>
      </c>
      <c r="B5529" s="21" t="s">
        <v>7957</v>
      </c>
      <c r="C5529" s="21" t="s">
        <v>7912</v>
      </c>
      <c r="D5529" s="21" t="s">
        <v>7939</v>
      </c>
      <c r="E5529" s="22">
        <v>45541</v>
      </c>
      <c r="F5529" s="23">
        <v>4007.25</v>
      </c>
      <c r="G5529" s="21">
        <v>309</v>
      </c>
      <c r="H5529" s="21" t="s">
        <v>16</v>
      </c>
      <c r="I5529" s="21">
        <f>IF(shipments[[#This Row],[Boxes]]&gt;0,shipments[[#This Row],[Amount]]/shipments[[#This Row],[Boxes]],"NA")</f>
        <v>12.968446601941748</v>
      </c>
      <c r="J5529" s="21" t="str">
        <f>IF(shipments[[#This Row],[Order_Status]] = "Delivered","Yes","No")</f>
        <v>No</v>
      </c>
      <c r="K5529" s="21" t="str">
        <f>TEXT(shipments[[#This Row],[Shipdate]],"MMMM")</f>
        <v>September</v>
      </c>
      <c r="L5529" s="21">
        <f>YEAR(shipments[[#This Row],[Shipdate]])</f>
        <v>2024</v>
      </c>
    </row>
    <row r="5530" spans="1:12" x14ac:dyDescent="0.3">
      <c r="A5530" s="21" t="s">
        <v>5534</v>
      </c>
      <c r="B5530" s="21" t="s">
        <v>7957</v>
      </c>
      <c r="C5530" s="21" t="s">
        <v>7912</v>
      </c>
      <c r="D5530" s="21" t="s">
        <v>7934</v>
      </c>
      <c r="E5530" s="22">
        <v>45509</v>
      </c>
      <c r="F5530" s="23">
        <v>105.75</v>
      </c>
      <c r="G5530" s="21">
        <v>9</v>
      </c>
      <c r="H5530" s="21" t="s">
        <v>9</v>
      </c>
      <c r="I5530" s="21">
        <f>IF(shipments[[#This Row],[Boxes]]&gt;0,shipments[[#This Row],[Amount]]/shipments[[#This Row],[Boxes]],"NA")</f>
        <v>11.75</v>
      </c>
      <c r="J5530" s="21" t="str">
        <f>IF(shipments[[#This Row],[Order_Status]] = "Delivered","Yes","No")</f>
        <v>No</v>
      </c>
      <c r="K5530" s="21" t="str">
        <f>TEXT(shipments[[#This Row],[Shipdate]],"MMMM")</f>
        <v>August</v>
      </c>
      <c r="L5530" s="21">
        <f>YEAR(shipments[[#This Row],[Shipdate]])</f>
        <v>2024</v>
      </c>
    </row>
    <row r="5531" spans="1:12" x14ac:dyDescent="0.3">
      <c r="A5531" t="s">
        <v>5535</v>
      </c>
      <c r="B5531" t="s">
        <v>7957</v>
      </c>
      <c r="C5531" t="s">
        <v>7913</v>
      </c>
      <c r="D5531" t="s">
        <v>7934</v>
      </c>
      <c r="E5531" s="1">
        <v>45118</v>
      </c>
      <c r="F5531" s="6">
        <v>2925</v>
      </c>
      <c r="G5531">
        <v>209</v>
      </c>
      <c r="H5531" t="s">
        <v>3</v>
      </c>
      <c r="I5531">
        <f>IF(shipments[[#This Row],[Boxes]]&gt;0,shipments[[#This Row],[Amount]]/shipments[[#This Row],[Boxes]],"NA")</f>
        <v>13.995215311004785</v>
      </c>
      <c r="J5531" t="str">
        <f>IF(shipments[[#This Row],[Order_Status]] = "Delivered","Yes","No")</f>
        <v>Yes</v>
      </c>
      <c r="K5531" t="str">
        <f>TEXT(shipments[[#This Row],[Shipdate]],"MMMM")</f>
        <v>July</v>
      </c>
      <c r="L5531">
        <f>YEAR(shipments[[#This Row],[Shipdate]])</f>
        <v>2023</v>
      </c>
    </row>
    <row r="5532" spans="1:12" x14ac:dyDescent="0.3">
      <c r="A5532" t="s">
        <v>5536</v>
      </c>
      <c r="B5532" t="s">
        <v>7957</v>
      </c>
      <c r="C5532" t="s">
        <v>7913</v>
      </c>
      <c r="D5532" t="s">
        <v>7939</v>
      </c>
      <c r="E5532" s="1">
        <v>45422</v>
      </c>
      <c r="F5532" s="6">
        <v>8718.75</v>
      </c>
      <c r="G5532">
        <v>545</v>
      </c>
      <c r="H5532" t="s">
        <v>3</v>
      </c>
      <c r="I5532">
        <f>IF(shipments[[#This Row],[Boxes]]&gt;0,shipments[[#This Row],[Amount]]/shipments[[#This Row],[Boxes]],"NA")</f>
        <v>15.997706422018348</v>
      </c>
      <c r="J5532" t="str">
        <f>IF(shipments[[#This Row],[Order_Status]] = "Delivered","Yes","No")</f>
        <v>Yes</v>
      </c>
      <c r="K5532" t="str">
        <f>TEXT(shipments[[#This Row],[Shipdate]],"MMMM")</f>
        <v>May</v>
      </c>
      <c r="L5532">
        <f>YEAR(shipments[[#This Row],[Shipdate]])</f>
        <v>2024</v>
      </c>
    </row>
    <row r="5533" spans="1:12" x14ac:dyDescent="0.3">
      <c r="A5533" t="s">
        <v>5537</v>
      </c>
      <c r="B5533" t="s">
        <v>7957</v>
      </c>
      <c r="C5533" t="s">
        <v>7915</v>
      </c>
      <c r="D5533" t="s">
        <v>7939</v>
      </c>
      <c r="E5533" s="1">
        <v>45107</v>
      </c>
      <c r="F5533" s="6">
        <v>14454</v>
      </c>
      <c r="G5533">
        <v>2891</v>
      </c>
      <c r="H5533" t="s">
        <v>3</v>
      </c>
      <c r="I5533">
        <f>IF(shipments[[#This Row],[Boxes]]&gt;0,shipments[[#This Row],[Amount]]/shipments[[#This Row],[Boxes]],"NA")</f>
        <v>4.9996540989277065</v>
      </c>
      <c r="J5533" t="str">
        <f>IF(shipments[[#This Row],[Order_Status]] = "Delivered","Yes","No")</f>
        <v>Yes</v>
      </c>
      <c r="K5533" t="str">
        <f>TEXT(shipments[[#This Row],[Shipdate]],"MMMM")</f>
        <v>June</v>
      </c>
      <c r="L5533">
        <f>YEAR(shipments[[#This Row],[Shipdate]])</f>
        <v>2023</v>
      </c>
    </row>
    <row r="5534" spans="1:12" x14ac:dyDescent="0.3">
      <c r="A5534" s="21" t="s">
        <v>5538</v>
      </c>
      <c r="B5534" s="21" t="s">
        <v>7957</v>
      </c>
      <c r="C5534" s="21" t="s">
        <v>7915</v>
      </c>
      <c r="D5534" s="21" t="s">
        <v>7935</v>
      </c>
      <c r="E5534" s="22">
        <v>45120</v>
      </c>
      <c r="F5534" s="23">
        <v>1908</v>
      </c>
      <c r="G5534" s="21">
        <v>382</v>
      </c>
      <c r="H5534" s="21" t="s">
        <v>25</v>
      </c>
      <c r="I5534" s="21">
        <f>IF(shipments[[#This Row],[Boxes]]&gt;0,shipments[[#This Row],[Amount]]/shipments[[#This Row],[Boxes]],"NA")</f>
        <v>4.994764397905759</v>
      </c>
      <c r="J5534" s="21" t="str">
        <f>IF(shipments[[#This Row],[Order_Status]] = "Delivered","Yes","No")</f>
        <v>No</v>
      </c>
      <c r="K5534" s="21" t="str">
        <f>TEXT(shipments[[#This Row],[Shipdate]],"MMMM")</f>
        <v>July</v>
      </c>
      <c r="L5534" s="21">
        <f>YEAR(shipments[[#This Row],[Shipdate]])</f>
        <v>2023</v>
      </c>
    </row>
    <row r="5535" spans="1:12" x14ac:dyDescent="0.3">
      <c r="A5535" t="s">
        <v>5539</v>
      </c>
      <c r="B5535" t="s">
        <v>7957</v>
      </c>
      <c r="C5535" t="s">
        <v>7915</v>
      </c>
      <c r="D5535" t="s">
        <v>7937</v>
      </c>
      <c r="E5535" s="1">
        <v>45111</v>
      </c>
      <c r="F5535" s="6">
        <v>8372.25</v>
      </c>
      <c r="G5535">
        <v>1396</v>
      </c>
      <c r="H5535" t="s">
        <v>3</v>
      </c>
      <c r="I5535">
        <f>IF(shipments[[#This Row],[Boxes]]&gt;0,shipments[[#This Row],[Amount]]/shipments[[#This Row],[Boxes]],"NA")</f>
        <v>5.9973137535816621</v>
      </c>
      <c r="J5535" t="str">
        <f>IF(shipments[[#This Row],[Order_Status]] = "Delivered","Yes","No")</f>
        <v>Yes</v>
      </c>
      <c r="K5535" t="str">
        <f>TEXT(shipments[[#This Row],[Shipdate]],"MMMM")</f>
        <v>July</v>
      </c>
      <c r="L5535">
        <f>YEAR(shipments[[#This Row],[Shipdate]])</f>
        <v>2023</v>
      </c>
    </row>
    <row r="5536" spans="1:12" x14ac:dyDescent="0.3">
      <c r="A5536" t="s">
        <v>5540</v>
      </c>
      <c r="B5536" t="s">
        <v>7957</v>
      </c>
      <c r="C5536" t="s">
        <v>7915</v>
      </c>
      <c r="D5536" t="s">
        <v>7935</v>
      </c>
      <c r="E5536" s="1">
        <v>45282</v>
      </c>
      <c r="F5536" s="6">
        <v>1935</v>
      </c>
      <c r="G5536">
        <v>215</v>
      </c>
      <c r="H5536" t="s">
        <v>3</v>
      </c>
      <c r="I5536">
        <f>IF(shipments[[#This Row],[Boxes]]&gt;0,shipments[[#This Row],[Amount]]/shipments[[#This Row],[Boxes]],"NA")</f>
        <v>9</v>
      </c>
      <c r="J5536" t="str">
        <f>IF(shipments[[#This Row],[Order_Status]] = "Delivered","Yes","No")</f>
        <v>Yes</v>
      </c>
      <c r="K5536" t="str">
        <f>TEXT(shipments[[#This Row],[Shipdate]],"MMMM")</f>
        <v>December</v>
      </c>
      <c r="L5536">
        <f>YEAR(shipments[[#This Row],[Shipdate]])</f>
        <v>2023</v>
      </c>
    </row>
    <row r="5537" spans="1:12" x14ac:dyDescent="0.3">
      <c r="A5537" t="s">
        <v>5541</v>
      </c>
      <c r="B5537" t="s">
        <v>7957</v>
      </c>
      <c r="C5537" t="s">
        <v>7916</v>
      </c>
      <c r="D5537" t="s">
        <v>7938</v>
      </c>
      <c r="E5537" s="1">
        <v>45203</v>
      </c>
      <c r="F5537" s="6">
        <v>6279.75</v>
      </c>
      <c r="G5537">
        <v>785</v>
      </c>
      <c r="H5537" t="s">
        <v>3</v>
      </c>
      <c r="I5537">
        <f>IF(shipments[[#This Row],[Boxes]]&gt;0,shipments[[#This Row],[Amount]]/shipments[[#This Row],[Boxes]],"NA")</f>
        <v>7.9996815286624203</v>
      </c>
      <c r="J5537" t="str">
        <f>IF(shipments[[#This Row],[Order_Status]] = "Delivered","Yes","No")</f>
        <v>Yes</v>
      </c>
      <c r="K5537" t="str">
        <f>TEXT(shipments[[#This Row],[Shipdate]],"MMMM")</f>
        <v>October</v>
      </c>
      <c r="L5537">
        <f>YEAR(shipments[[#This Row],[Shipdate]])</f>
        <v>2023</v>
      </c>
    </row>
    <row r="5538" spans="1:12" x14ac:dyDescent="0.3">
      <c r="A5538" t="s">
        <v>5542</v>
      </c>
      <c r="B5538" t="s">
        <v>7957</v>
      </c>
      <c r="C5538" t="s">
        <v>7916</v>
      </c>
      <c r="D5538" t="s">
        <v>7938</v>
      </c>
      <c r="E5538" s="1">
        <v>45267</v>
      </c>
      <c r="F5538" s="6">
        <v>859.5</v>
      </c>
      <c r="G5538">
        <v>144</v>
      </c>
      <c r="H5538" t="s">
        <v>3</v>
      </c>
      <c r="I5538">
        <f>IF(shipments[[#This Row],[Boxes]]&gt;0,shipments[[#This Row],[Amount]]/shipments[[#This Row],[Boxes]],"NA")</f>
        <v>5.96875</v>
      </c>
      <c r="J5538" t="str">
        <f>IF(shipments[[#This Row],[Order_Status]] = "Delivered","Yes","No")</f>
        <v>Yes</v>
      </c>
      <c r="K5538" t="str">
        <f>TEXT(shipments[[#This Row],[Shipdate]],"MMMM")</f>
        <v>December</v>
      </c>
      <c r="L5538">
        <f>YEAR(shipments[[#This Row],[Shipdate]])</f>
        <v>2023</v>
      </c>
    </row>
    <row r="5539" spans="1:12" x14ac:dyDescent="0.3">
      <c r="A5539" t="s">
        <v>5543</v>
      </c>
      <c r="B5539" t="s">
        <v>7957</v>
      </c>
      <c r="C5539" t="s">
        <v>7916</v>
      </c>
      <c r="D5539" t="s">
        <v>7937</v>
      </c>
      <c r="E5539" s="1">
        <v>45175</v>
      </c>
      <c r="F5539" s="6">
        <v>717.75</v>
      </c>
      <c r="G5539">
        <v>120</v>
      </c>
      <c r="H5539" t="s">
        <v>3</v>
      </c>
      <c r="I5539">
        <f>IF(shipments[[#This Row],[Boxes]]&gt;0,shipments[[#This Row],[Amount]]/shipments[[#This Row],[Boxes]],"NA")</f>
        <v>5.9812500000000002</v>
      </c>
      <c r="J5539" t="str">
        <f>IF(shipments[[#This Row],[Order_Status]] = "Delivered","Yes","No")</f>
        <v>Yes</v>
      </c>
      <c r="K5539" t="str">
        <f>TEXT(shipments[[#This Row],[Shipdate]],"MMMM")</f>
        <v>September</v>
      </c>
      <c r="L5539">
        <f>YEAR(shipments[[#This Row],[Shipdate]])</f>
        <v>2023</v>
      </c>
    </row>
    <row r="5540" spans="1:12" x14ac:dyDescent="0.3">
      <c r="A5540" t="s">
        <v>5544</v>
      </c>
      <c r="B5540" t="s">
        <v>7957</v>
      </c>
      <c r="C5540" t="s">
        <v>7917</v>
      </c>
      <c r="D5540" t="s">
        <v>7935</v>
      </c>
      <c r="E5540" s="1">
        <v>45118</v>
      </c>
      <c r="F5540" s="6">
        <v>1883.25</v>
      </c>
      <c r="G5540">
        <v>68</v>
      </c>
      <c r="H5540" t="s">
        <v>3</v>
      </c>
      <c r="I5540">
        <f>IF(shipments[[#This Row],[Boxes]]&gt;0,shipments[[#This Row],[Amount]]/shipments[[#This Row],[Boxes]],"NA")</f>
        <v>27.694852941176471</v>
      </c>
      <c r="J5540" t="str">
        <f>IF(shipments[[#This Row],[Order_Status]] = "Delivered","Yes","No")</f>
        <v>Yes</v>
      </c>
      <c r="K5540" t="str">
        <f>TEXT(shipments[[#This Row],[Shipdate]],"MMMM")</f>
        <v>July</v>
      </c>
      <c r="L5540">
        <f>YEAR(shipments[[#This Row],[Shipdate]])</f>
        <v>2023</v>
      </c>
    </row>
    <row r="5541" spans="1:12" x14ac:dyDescent="0.3">
      <c r="A5541" t="s">
        <v>5545</v>
      </c>
      <c r="B5541" t="s">
        <v>7957</v>
      </c>
      <c r="C5541" t="s">
        <v>7918</v>
      </c>
      <c r="D5541" t="s">
        <v>7938</v>
      </c>
      <c r="E5541" s="1">
        <v>45278</v>
      </c>
      <c r="F5541" s="6">
        <v>5726.25</v>
      </c>
      <c r="G5541">
        <v>205</v>
      </c>
      <c r="H5541" t="s">
        <v>3</v>
      </c>
      <c r="I5541">
        <f>IF(shipments[[#This Row],[Boxes]]&gt;0,shipments[[#This Row],[Amount]]/shipments[[#This Row],[Boxes]],"NA")</f>
        <v>27.932926829268293</v>
      </c>
      <c r="J5541" t="str">
        <f>IF(shipments[[#This Row],[Order_Status]] = "Delivered","Yes","No")</f>
        <v>Yes</v>
      </c>
      <c r="K5541" t="str">
        <f>TEXT(shipments[[#This Row],[Shipdate]],"MMMM")</f>
        <v>December</v>
      </c>
      <c r="L5541">
        <f>YEAR(shipments[[#This Row],[Shipdate]])</f>
        <v>2023</v>
      </c>
    </row>
    <row r="5542" spans="1:12" x14ac:dyDescent="0.3">
      <c r="A5542" t="s">
        <v>5546</v>
      </c>
      <c r="B5542" t="s">
        <v>7957</v>
      </c>
      <c r="C5542" t="s">
        <v>7918</v>
      </c>
      <c r="D5542" t="s">
        <v>7934</v>
      </c>
      <c r="E5542" s="1">
        <v>45338</v>
      </c>
      <c r="F5542" s="6">
        <v>5305.5</v>
      </c>
      <c r="G5542">
        <v>190</v>
      </c>
      <c r="H5542" t="s">
        <v>3</v>
      </c>
      <c r="I5542">
        <f>IF(shipments[[#This Row],[Boxes]]&gt;0,shipments[[#This Row],[Amount]]/shipments[[#This Row],[Boxes]],"NA")</f>
        <v>27.923684210526314</v>
      </c>
      <c r="J5542" t="str">
        <f>IF(shipments[[#This Row],[Order_Status]] = "Delivered","Yes","No")</f>
        <v>Yes</v>
      </c>
      <c r="K5542" t="str">
        <f>TEXT(shipments[[#This Row],[Shipdate]],"MMMM")</f>
        <v>February</v>
      </c>
      <c r="L5542">
        <f>YEAR(shipments[[#This Row],[Shipdate]])</f>
        <v>2024</v>
      </c>
    </row>
    <row r="5543" spans="1:12" x14ac:dyDescent="0.3">
      <c r="A5543" t="s">
        <v>5547</v>
      </c>
      <c r="B5543" t="s">
        <v>7957</v>
      </c>
      <c r="C5543" t="s">
        <v>7918</v>
      </c>
      <c r="D5543" t="s">
        <v>7934</v>
      </c>
      <c r="E5543" s="1">
        <v>45330</v>
      </c>
      <c r="F5543" s="6">
        <v>5350.5</v>
      </c>
      <c r="G5543">
        <v>223</v>
      </c>
      <c r="H5543" t="s">
        <v>3</v>
      </c>
      <c r="I5543">
        <f>IF(shipments[[#This Row],[Boxes]]&gt;0,shipments[[#This Row],[Amount]]/shipments[[#This Row],[Boxes]],"NA")</f>
        <v>23.993273542600896</v>
      </c>
      <c r="J5543" t="str">
        <f>IF(shipments[[#This Row],[Order_Status]] = "Delivered","Yes","No")</f>
        <v>Yes</v>
      </c>
      <c r="K5543" t="str">
        <f>TEXT(shipments[[#This Row],[Shipdate]],"MMMM")</f>
        <v>February</v>
      </c>
      <c r="L5543">
        <f>YEAR(shipments[[#This Row],[Shipdate]])</f>
        <v>2024</v>
      </c>
    </row>
    <row r="5544" spans="1:12" x14ac:dyDescent="0.3">
      <c r="A5544" t="s">
        <v>5548</v>
      </c>
      <c r="B5544" t="s">
        <v>7957</v>
      </c>
      <c r="C5544" t="s">
        <v>7918</v>
      </c>
      <c r="D5544" t="s">
        <v>7938</v>
      </c>
      <c r="E5544" s="1">
        <v>45138</v>
      </c>
      <c r="F5544" s="6">
        <v>4956.75</v>
      </c>
      <c r="G5544">
        <v>184</v>
      </c>
      <c r="H5544" t="s">
        <v>3</v>
      </c>
      <c r="I5544">
        <f>IF(shipments[[#This Row],[Boxes]]&gt;0,shipments[[#This Row],[Amount]]/shipments[[#This Row],[Boxes]],"NA")</f>
        <v>26.938858695652176</v>
      </c>
      <c r="J5544" t="str">
        <f>IF(shipments[[#This Row],[Order_Status]] = "Delivered","Yes","No")</f>
        <v>Yes</v>
      </c>
      <c r="K5544" t="str">
        <f>TEXT(shipments[[#This Row],[Shipdate]],"MMMM")</f>
        <v>July</v>
      </c>
      <c r="L5544">
        <f>YEAR(shipments[[#This Row],[Shipdate]])</f>
        <v>2023</v>
      </c>
    </row>
    <row r="5545" spans="1:12" x14ac:dyDescent="0.3">
      <c r="A5545" t="s">
        <v>5549</v>
      </c>
      <c r="B5545" t="s">
        <v>7957</v>
      </c>
      <c r="C5545" t="s">
        <v>7919</v>
      </c>
      <c r="D5545" t="s">
        <v>7939</v>
      </c>
      <c r="E5545" s="1">
        <v>45159</v>
      </c>
      <c r="F5545" s="6">
        <v>783</v>
      </c>
      <c r="G5545">
        <v>38</v>
      </c>
      <c r="H5545" t="s">
        <v>3</v>
      </c>
      <c r="I5545">
        <f>IF(shipments[[#This Row],[Boxes]]&gt;0,shipments[[#This Row],[Amount]]/shipments[[#This Row],[Boxes]],"NA")</f>
        <v>20.605263157894736</v>
      </c>
      <c r="J5545" t="str">
        <f>IF(shipments[[#This Row],[Order_Status]] = "Delivered","Yes","No")</f>
        <v>Yes</v>
      </c>
      <c r="K5545" t="str">
        <f>TEXT(shipments[[#This Row],[Shipdate]],"MMMM")</f>
        <v>August</v>
      </c>
      <c r="L5545">
        <f>YEAR(shipments[[#This Row],[Shipdate]])</f>
        <v>2023</v>
      </c>
    </row>
    <row r="5546" spans="1:12" x14ac:dyDescent="0.3">
      <c r="A5546" t="s">
        <v>5550</v>
      </c>
      <c r="B5546" t="s">
        <v>7957</v>
      </c>
      <c r="C5546" t="s">
        <v>7919</v>
      </c>
      <c r="D5546" t="s">
        <v>7937</v>
      </c>
      <c r="E5546" s="1">
        <v>45238</v>
      </c>
      <c r="F5546" s="6">
        <v>7791.75</v>
      </c>
      <c r="G5546">
        <v>411</v>
      </c>
      <c r="H5546" t="s">
        <v>3</v>
      </c>
      <c r="I5546">
        <f>IF(shipments[[#This Row],[Boxes]]&gt;0,shipments[[#This Row],[Amount]]/shipments[[#This Row],[Boxes]],"NA")</f>
        <v>18.958029197080293</v>
      </c>
      <c r="J5546" t="str">
        <f>IF(shipments[[#This Row],[Order_Status]] = "Delivered","Yes","No")</f>
        <v>Yes</v>
      </c>
      <c r="K5546" t="str">
        <f>TEXT(shipments[[#This Row],[Shipdate]],"MMMM")</f>
        <v>November</v>
      </c>
      <c r="L5546">
        <f>YEAR(shipments[[#This Row],[Shipdate]])</f>
        <v>2023</v>
      </c>
    </row>
    <row r="5547" spans="1:12" x14ac:dyDescent="0.3">
      <c r="A5547" s="21" t="s">
        <v>5551</v>
      </c>
      <c r="B5547" s="21" t="s">
        <v>7957</v>
      </c>
      <c r="C5547" s="21" t="s">
        <v>7919</v>
      </c>
      <c r="D5547" s="21" t="s">
        <v>7938</v>
      </c>
      <c r="E5547" s="22">
        <v>45517</v>
      </c>
      <c r="F5547" s="23">
        <v>6279.75</v>
      </c>
      <c r="G5547" s="21">
        <v>314</v>
      </c>
      <c r="H5547" s="21" t="s">
        <v>9</v>
      </c>
      <c r="I5547" s="21">
        <f>IF(shipments[[#This Row],[Boxes]]&gt;0,shipments[[#This Row],[Amount]]/shipments[[#This Row],[Boxes]],"NA")</f>
        <v>19.999203821656049</v>
      </c>
      <c r="J5547" s="21" t="str">
        <f>IF(shipments[[#This Row],[Order_Status]] = "Delivered","Yes","No")</f>
        <v>No</v>
      </c>
      <c r="K5547" s="21" t="str">
        <f>TEXT(shipments[[#This Row],[Shipdate]],"MMMM")</f>
        <v>August</v>
      </c>
      <c r="L5547" s="21">
        <f>YEAR(shipments[[#This Row],[Shipdate]])</f>
        <v>2024</v>
      </c>
    </row>
    <row r="5548" spans="1:12" x14ac:dyDescent="0.3">
      <c r="A5548" s="21" t="s">
        <v>5552</v>
      </c>
      <c r="B5548" s="21" t="s">
        <v>7957</v>
      </c>
      <c r="C5548" s="21" t="s">
        <v>7921</v>
      </c>
      <c r="D5548" s="21" t="s">
        <v>7939</v>
      </c>
      <c r="E5548" s="22">
        <v>45098</v>
      </c>
      <c r="F5548" s="23">
        <v>31.5</v>
      </c>
      <c r="G5548" s="21">
        <v>3</v>
      </c>
      <c r="H5548" s="21" t="s">
        <v>25</v>
      </c>
      <c r="I5548" s="21">
        <f>IF(shipments[[#This Row],[Boxes]]&gt;0,shipments[[#This Row],[Amount]]/shipments[[#This Row],[Boxes]],"NA")</f>
        <v>10.5</v>
      </c>
      <c r="J5548" s="21" t="str">
        <f>IF(shipments[[#This Row],[Order_Status]] = "Delivered","Yes","No")</f>
        <v>No</v>
      </c>
      <c r="K5548" s="21" t="str">
        <f>TEXT(shipments[[#This Row],[Shipdate]],"MMMM")</f>
        <v>June</v>
      </c>
      <c r="L5548" s="21">
        <f>YEAR(shipments[[#This Row],[Shipdate]])</f>
        <v>2023</v>
      </c>
    </row>
    <row r="5549" spans="1:12" x14ac:dyDescent="0.3">
      <c r="A5549" t="s">
        <v>5553</v>
      </c>
      <c r="B5549" t="s">
        <v>7957</v>
      </c>
      <c r="C5549" t="s">
        <v>7921</v>
      </c>
      <c r="D5549" t="s">
        <v>7935</v>
      </c>
      <c r="E5549" s="1">
        <v>45331</v>
      </c>
      <c r="F5549" s="6">
        <v>2283.75</v>
      </c>
      <c r="G5549">
        <v>176</v>
      </c>
      <c r="H5549" t="s">
        <v>3</v>
      </c>
      <c r="I5549">
        <f>IF(shipments[[#This Row],[Boxes]]&gt;0,shipments[[#This Row],[Amount]]/shipments[[#This Row],[Boxes]],"NA")</f>
        <v>12.975852272727273</v>
      </c>
      <c r="J5549" t="str">
        <f>IF(shipments[[#This Row],[Order_Status]] = "Delivered","Yes","No")</f>
        <v>Yes</v>
      </c>
      <c r="K5549" t="str">
        <f>TEXT(shipments[[#This Row],[Shipdate]],"MMMM")</f>
        <v>February</v>
      </c>
      <c r="L5549">
        <f>YEAR(shipments[[#This Row],[Shipdate]])</f>
        <v>2024</v>
      </c>
    </row>
    <row r="5550" spans="1:12" x14ac:dyDescent="0.3">
      <c r="A5550" t="s">
        <v>5554</v>
      </c>
      <c r="B5550" t="s">
        <v>7957</v>
      </c>
      <c r="C5550" t="s">
        <v>7921</v>
      </c>
      <c r="D5550" t="s">
        <v>7939</v>
      </c>
      <c r="E5550" s="1">
        <v>45162</v>
      </c>
      <c r="F5550" s="6">
        <v>2043</v>
      </c>
      <c r="G5550">
        <v>137</v>
      </c>
      <c r="H5550" t="s">
        <v>3</v>
      </c>
      <c r="I5550">
        <f>IF(shipments[[#This Row],[Boxes]]&gt;0,shipments[[#This Row],[Amount]]/shipments[[#This Row],[Boxes]],"NA")</f>
        <v>14.912408759124087</v>
      </c>
      <c r="J5550" t="str">
        <f>IF(shipments[[#This Row],[Order_Status]] = "Delivered","Yes","No")</f>
        <v>Yes</v>
      </c>
      <c r="K5550" t="str">
        <f>TEXT(shipments[[#This Row],[Shipdate]],"MMMM")</f>
        <v>August</v>
      </c>
      <c r="L5550">
        <f>YEAR(shipments[[#This Row],[Shipdate]])</f>
        <v>2023</v>
      </c>
    </row>
    <row r="5551" spans="1:12" x14ac:dyDescent="0.3">
      <c r="A5551" t="s">
        <v>5555</v>
      </c>
      <c r="B5551" t="s">
        <v>7957</v>
      </c>
      <c r="C5551" t="s">
        <v>7923</v>
      </c>
      <c r="D5551" t="s">
        <v>7938</v>
      </c>
      <c r="E5551" s="1">
        <v>45218</v>
      </c>
      <c r="F5551" s="6">
        <v>3960</v>
      </c>
      <c r="G5551">
        <v>283</v>
      </c>
      <c r="H5551" t="s">
        <v>3</v>
      </c>
      <c r="I5551">
        <f>IF(shipments[[#This Row],[Boxes]]&gt;0,shipments[[#This Row],[Amount]]/shipments[[#This Row],[Boxes]],"NA")</f>
        <v>13.992932862190813</v>
      </c>
      <c r="J5551" t="str">
        <f>IF(shipments[[#This Row],[Order_Status]] = "Delivered","Yes","No")</f>
        <v>Yes</v>
      </c>
      <c r="K5551" t="str">
        <f>TEXT(shipments[[#This Row],[Shipdate]],"MMMM")</f>
        <v>October</v>
      </c>
      <c r="L5551">
        <f>YEAR(shipments[[#This Row],[Shipdate]])</f>
        <v>2023</v>
      </c>
    </row>
    <row r="5552" spans="1:12" x14ac:dyDescent="0.3">
      <c r="A5552" t="s">
        <v>5556</v>
      </c>
      <c r="B5552" t="s">
        <v>7957</v>
      </c>
      <c r="C5552" t="s">
        <v>7923</v>
      </c>
      <c r="D5552" t="s">
        <v>7939</v>
      </c>
      <c r="E5552" s="1">
        <v>45422</v>
      </c>
      <c r="F5552" s="6">
        <v>7220.25</v>
      </c>
      <c r="G5552">
        <v>516</v>
      </c>
      <c r="H5552" t="s">
        <v>3</v>
      </c>
      <c r="I5552">
        <f>IF(shipments[[#This Row],[Boxes]]&gt;0,shipments[[#This Row],[Amount]]/shipments[[#This Row],[Boxes]],"NA")</f>
        <v>13.992732558139535</v>
      </c>
      <c r="J5552" t="str">
        <f>IF(shipments[[#This Row],[Order_Status]] = "Delivered","Yes","No")</f>
        <v>Yes</v>
      </c>
      <c r="K5552" t="str">
        <f>TEXT(shipments[[#This Row],[Shipdate]],"MMMM")</f>
        <v>May</v>
      </c>
      <c r="L5552">
        <f>YEAR(shipments[[#This Row],[Shipdate]])</f>
        <v>2024</v>
      </c>
    </row>
    <row r="5553" spans="1:12" x14ac:dyDescent="0.3">
      <c r="A5553" t="s">
        <v>5557</v>
      </c>
      <c r="B5553" t="s">
        <v>7957</v>
      </c>
      <c r="C5553" t="s">
        <v>7924</v>
      </c>
      <c r="D5553" t="s">
        <v>7934</v>
      </c>
      <c r="E5553" s="1">
        <v>45126</v>
      </c>
      <c r="F5553" s="6">
        <v>4610.25</v>
      </c>
      <c r="G5553">
        <v>462</v>
      </c>
      <c r="H5553" t="s">
        <v>3</v>
      </c>
      <c r="I5553">
        <f>IF(shipments[[#This Row],[Boxes]]&gt;0,shipments[[#This Row],[Amount]]/shipments[[#This Row],[Boxes]],"NA")</f>
        <v>9.978896103896103</v>
      </c>
      <c r="J5553" t="str">
        <f>IF(shipments[[#This Row],[Order_Status]] = "Delivered","Yes","No")</f>
        <v>Yes</v>
      </c>
      <c r="K5553" t="str">
        <f>TEXT(shipments[[#This Row],[Shipdate]],"MMMM")</f>
        <v>July</v>
      </c>
      <c r="L5553">
        <f>YEAR(shipments[[#This Row],[Shipdate]])</f>
        <v>2023</v>
      </c>
    </row>
    <row r="5554" spans="1:12" x14ac:dyDescent="0.3">
      <c r="A5554" t="s">
        <v>5558</v>
      </c>
      <c r="B5554" t="s">
        <v>7957</v>
      </c>
      <c r="C5554" t="s">
        <v>7924</v>
      </c>
      <c r="D5554" t="s">
        <v>7938</v>
      </c>
      <c r="E5554" s="1">
        <v>44942</v>
      </c>
      <c r="F5554" s="6">
        <v>5305.5</v>
      </c>
      <c r="G5554">
        <v>531</v>
      </c>
      <c r="H5554" t="s">
        <v>3</v>
      </c>
      <c r="I5554">
        <f>IF(shipments[[#This Row],[Boxes]]&gt;0,shipments[[#This Row],[Amount]]/shipments[[#This Row],[Boxes]],"NA")</f>
        <v>9.9915254237288131</v>
      </c>
      <c r="J5554" t="str">
        <f>IF(shipments[[#This Row],[Order_Status]] = "Delivered","Yes","No")</f>
        <v>Yes</v>
      </c>
      <c r="K5554" t="str">
        <f>TEXT(shipments[[#This Row],[Shipdate]],"MMMM")</f>
        <v>January</v>
      </c>
      <c r="L5554">
        <f>YEAR(shipments[[#This Row],[Shipdate]])</f>
        <v>2023</v>
      </c>
    </row>
    <row r="5555" spans="1:12" x14ac:dyDescent="0.3">
      <c r="A5555" t="s">
        <v>5559</v>
      </c>
      <c r="B5555" t="s">
        <v>7957</v>
      </c>
      <c r="C5555" t="s">
        <v>7924</v>
      </c>
      <c r="D5555" t="s">
        <v>7934</v>
      </c>
      <c r="E5555" s="1">
        <v>45329</v>
      </c>
      <c r="F5555" s="6">
        <v>2823.75</v>
      </c>
      <c r="G5555">
        <v>404</v>
      </c>
      <c r="H5555" t="s">
        <v>3</v>
      </c>
      <c r="I5555">
        <f>IF(shipments[[#This Row],[Boxes]]&gt;0,shipments[[#This Row],[Amount]]/shipments[[#This Row],[Boxes]],"NA")</f>
        <v>6.9894801980198018</v>
      </c>
      <c r="J5555" t="str">
        <f>IF(shipments[[#This Row],[Order_Status]] = "Delivered","Yes","No")</f>
        <v>Yes</v>
      </c>
      <c r="K5555" t="str">
        <f>TEXT(shipments[[#This Row],[Shipdate]],"MMMM")</f>
        <v>February</v>
      </c>
      <c r="L5555">
        <f>YEAR(shipments[[#This Row],[Shipdate]])</f>
        <v>2024</v>
      </c>
    </row>
    <row r="5556" spans="1:12" x14ac:dyDescent="0.3">
      <c r="A5556" t="s">
        <v>5560</v>
      </c>
      <c r="B5556" t="s">
        <v>7957</v>
      </c>
      <c r="C5556" t="s">
        <v>7924</v>
      </c>
      <c r="D5556" t="s">
        <v>7939</v>
      </c>
      <c r="E5556" s="1">
        <v>45281</v>
      </c>
      <c r="F5556" s="6">
        <v>164.25</v>
      </c>
      <c r="G5556">
        <v>17</v>
      </c>
      <c r="H5556" t="s">
        <v>3</v>
      </c>
      <c r="I5556">
        <f>IF(shipments[[#This Row],[Boxes]]&gt;0,shipments[[#This Row],[Amount]]/shipments[[#This Row],[Boxes]],"NA")</f>
        <v>9.6617647058823533</v>
      </c>
      <c r="J5556" t="str">
        <f>IF(shipments[[#This Row],[Order_Status]] = "Delivered","Yes","No")</f>
        <v>Yes</v>
      </c>
      <c r="K5556" t="str">
        <f>TEXT(shipments[[#This Row],[Shipdate]],"MMMM")</f>
        <v>December</v>
      </c>
      <c r="L5556">
        <f>YEAR(shipments[[#This Row],[Shipdate]])</f>
        <v>2023</v>
      </c>
    </row>
    <row r="5557" spans="1:12" x14ac:dyDescent="0.3">
      <c r="A5557" t="s">
        <v>5561</v>
      </c>
      <c r="B5557" t="s">
        <v>7957</v>
      </c>
      <c r="C5557" t="s">
        <v>7924</v>
      </c>
      <c r="D5557" t="s">
        <v>7939</v>
      </c>
      <c r="E5557" s="1">
        <v>45015</v>
      </c>
      <c r="F5557" s="6">
        <v>10388.25</v>
      </c>
      <c r="G5557">
        <v>1155</v>
      </c>
      <c r="H5557" t="s">
        <v>3</v>
      </c>
      <c r="I5557">
        <f>IF(shipments[[#This Row],[Boxes]]&gt;0,shipments[[#This Row],[Amount]]/shipments[[#This Row],[Boxes]],"NA")</f>
        <v>8.9941558441558449</v>
      </c>
      <c r="J5557" t="str">
        <f>IF(shipments[[#This Row],[Order_Status]] = "Delivered","Yes","No")</f>
        <v>Yes</v>
      </c>
      <c r="K5557" t="str">
        <f>TEXT(shipments[[#This Row],[Shipdate]],"MMMM")</f>
        <v>March</v>
      </c>
      <c r="L5557">
        <f>YEAR(shipments[[#This Row],[Shipdate]])</f>
        <v>2023</v>
      </c>
    </row>
    <row r="5558" spans="1:12" x14ac:dyDescent="0.3">
      <c r="A5558" t="s">
        <v>5562</v>
      </c>
      <c r="B5558" t="s">
        <v>7957</v>
      </c>
      <c r="C5558" t="s">
        <v>7924</v>
      </c>
      <c r="D5558" t="s">
        <v>7934</v>
      </c>
      <c r="E5558" s="1">
        <v>45293</v>
      </c>
      <c r="F5558" s="6">
        <v>9024.75</v>
      </c>
      <c r="G5558">
        <v>1505</v>
      </c>
      <c r="H5558" t="s">
        <v>3</v>
      </c>
      <c r="I5558">
        <f>IF(shipments[[#This Row],[Boxes]]&gt;0,shipments[[#This Row],[Amount]]/shipments[[#This Row],[Boxes]],"NA")</f>
        <v>5.996511627906977</v>
      </c>
      <c r="J5558" t="str">
        <f>IF(shipments[[#This Row],[Order_Status]] = "Delivered","Yes","No")</f>
        <v>Yes</v>
      </c>
      <c r="K5558" t="str">
        <f>TEXT(shipments[[#This Row],[Shipdate]],"MMMM")</f>
        <v>January</v>
      </c>
      <c r="L5558">
        <f>YEAR(shipments[[#This Row],[Shipdate]])</f>
        <v>2024</v>
      </c>
    </row>
    <row r="5559" spans="1:12" x14ac:dyDescent="0.3">
      <c r="A5559" t="s">
        <v>5563</v>
      </c>
      <c r="B5559" t="s">
        <v>7957</v>
      </c>
      <c r="C5559" t="s">
        <v>7924</v>
      </c>
      <c r="D5559" t="s">
        <v>7939</v>
      </c>
      <c r="E5559" s="1">
        <v>45216</v>
      </c>
      <c r="F5559" s="6">
        <v>1998</v>
      </c>
      <c r="G5559">
        <v>200</v>
      </c>
      <c r="H5559" t="s">
        <v>3</v>
      </c>
      <c r="I5559">
        <f>IF(shipments[[#This Row],[Boxes]]&gt;0,shipments[[#This Row],[Amount]]/shipments[[#This Row],[Boxes]],"NA")</f>
        <v>9.99</v>
      </c>
      <c r="J5559" t="str">
        <f>IF(shipments[[#This Row],[Order_Status]] = "Delivered","Yes","No")</f>
        <v>Yes</v>
      </c>
      <c r="K5559" t="str">
        <f>TEXT(shipments[[#This Row],[Shipdate]],"MMMM")</f>
        <v>October</v>
      </c>
      <c r="L5559">
        <f>YEAR(shipments[[#This Row],[Shipdate]])</f>
        <v>2023</v>
      </c>
    </row>
    <row r="5560" spans="1:12" x14ac:dyDescent="0.3">
      <c r="A5560" t="s">
        <v>5564</v>
      </c>
      <c r="B5560" t="s">
        <v>7957</v>
      </c>
      <c r="C5560" t="s">
        <v>7925</v>
      </c>
      <c r="D5560" t="s">
        <v>7939</v>
      </c>
      <c r="E5560" s="1">
        <v>44935</v>
      </c>
      <c r="F5560" s="6">
        <v>774</v>
      </c>
      <c r="G5560">
        <v>56</v>
      </c>
      <c r="H5560" t="s">
        <v>3</v>
      </c>
      <c r="I5560">
        <f>IF(shipments[[#This Row],[Boxes]]&gt;0,shipments[[#This Row],[Amount]]/shipments[[#This Row],[Boxes]],"NA")</f>
        <v>13.821428571428571</v>
      </c>
      <c r="J5560" t="str">
        <f>IF(shipments[[#This Row],[Order_Status]] = "Delivered","Yes","No")</f>
        <v>Yes</v>
      </c>
      <c r="K5560" t="str">
        <f>TEXT(shipments[[#This Row],[Shipdate]],"MMMM")</f>
        <v>January</v>
      </c>
      <c r="L5560">
        <f>YEAR(shipments[[#This Row],[Shipdate]])</f>
        <v>2023</v>
      </c>
    </row>
    <row r="5561" spans="1:12" x14ac:dyDescent="0.3">
      <c r="A5561" s="21" t="s">
        <v>5565</v>
      </c>
      <c r="B5561" s="21" t="s">
        <v>7957</v>
      </c>
      <c r="C5561" s="21" t="s">
        <v>7925</v>
      </c>
      <c r="D5561" s="21" t="s">
        <v>7935</v>
      </c>
      <c r="E5561" s="22">
        <v>45495</v>
      </c>
      <c r="F5561" s="23">
        <v>4997.25</v>
      </c>
      <c r="G5561" s="21">
        <v>334</v>
      </c>
      <c r="H5561" s="21" t="s">
        <v>9</v>
      </c>
      <c r="I5561" s="21">
        <f>IF(shipments[[#This Row],[Boxes]]&gt;0,shipments[[#This Row],[Amount]]/shipments[[#This Row],[Boxes]],"NA")</f>
        <v>14.96182634730539</v>
      </c>
      <c r="J5561" s="21" t="str">
        <f>IF(shipments[[#This Row],[Order_Status]] = "Delivered","Yes","No")</f>
        <v>No</v>
      </c>
      <c r="K5561" s="21" t="str">
        <f>TEXT(shipments[[#This Row],[Shipdate]],"MMMM")</f>
        <v>July</v>
      </c>
      <c r="L5561" s="21">
        <f>YEAR(shipments[[#This Row],[Shipdate]])</f>
        <v>2024</v>
      </c>
    </row>
    <row r="5562" spans="1:12" x14ac:dyDescent="0.3">
      <c r="A5562" t="s">
        <v>5566</v>
      </c>
      <c r="B5562" t="s">
        <v>7957</v>
      </c>
      <c r="C5562" t="s">
        <v>7925</v>
      </c>
      <c r="D5562" t="s">
        <v>7936</v>
      </c>
      <c r="E5562" s="1">
        <v>45117</v>
      </c>
      <c r="F5562" s="6">
        <v>5199.75</v>
      </c>
      <c r="G5562">
        <v>306</v>
      </c>
      <c r="H5562" t="s">
        <v>3</v>
      </c>
      <c r="I5562">
        <f>IF(shipments[[#This Row],[Boxes]]&gt;0,shipments[[#This Row],[Amount]]/shipments[[#This Row],[Boxes]],"NA")</f>
        <v>16.992647058823529</v>
      </c>
      <c r="J5562" t="str">
        <f>IF(shipments[[#This Row],[Order_Status]] = "Delivered","Yes","No")</f>
        <v>Yes</v>
      </c>
      <c r="K5562" t="str">
        <f>TEXT(shipments[[#This Row],[Shipdate]],"MMMM")</f>
        <v>July</v>
      </c>
      <c r="L5562">
        <f>YEAR(shipments[[#This Row],[Shipdate]])</f>
        <v>2023</v>
      </c>
    </row>
    <row r="5563" spans="1:12" x14ac:dyDescent="0.3">
      <c r="A5563" t="s">
        <v>5567</v>
      </c>
      <c r="B5563" t="s">
        <v>7957</v>
      </c>
      <c r="C5563" t="s">
        <v>7925</v>
      </c>
      <c r="D5563" t="s">
        <v>7935</v>
      </c>
      <c r="E5563" s="1">
        <v>45147</v>
      </c>
      <c r="F5563" s="6">
        <v>5283</v>
      </c>
      <c r="G5563">
        <v>294</v>
      </c>
      <c r="H5563" t="s">
        <v>3</v>
      </c>
      <c r="I5563">
        <f>IF(shipments[[#This Row],[Boxes]]&gt;0,shipments[[#This Row],[Amount]]/shipments[[#This Row],[Boxes]],"NA")</f>
        <v>17.969387755102041</v>
      </c>
      <c r="J5563" t="str">
        <f>IF(shipments[[#This Row],[Order_Status]] = "Delivered","Yes","No")</f>
        <v>Yes</v>
      </c>
      <c r="K5563" t="str">
        <f>TEXT(shipments[[#This Row],[Shipdate]],"MMMM")</f>
        <v>August</v>
      </c>
      <c r="L5563">
        <f>YEAR(shipments[[#This Row],[Shipdate]])</f>
        <v>2023</v>
      </c>
    </row>
    <row r="5564" spans="1:12" x14ac:dyDescent="0.3">
      <c r="A5564" t="s">
        <v>5568</v>
      </c>
      <c r="B5564" t="s">
        <v>7957</v>
      </c>
      <c r="C5564" t="s">
        <v>7925</v>
      </c>
      <c r="D5564" t="s">
        <v>7934</v>
      </c>
      <c r="E5564" s="1">
        <v>45110</v>
      </c>
      <c r="F5564" s="6">
        <v>5796</v>
      </c>
      <c r="G5564">
        <v>322</v>
      </c>
      <c r="H5564" t="s">
        <v>3</v>
      </c>
      <c r="I5564">
        <f>IF(shipments[[#This Row],[Boxes]]&gt;0,shipments[[#This Row],[Amount]]/shipments[[#This Row],[Boxes]],"NA")</f>
        <v>18</v>
      </c>
      <c r="J5564" t="str">
        <f>IF(shipments[[#This Row],[Order_Status]] = "Delivered","Yes","No")</f>
        <v>Yes</v>
      </c>
      <c r="K5564" t="str">
        <f>TEXT(shipments[[#This Row],[Shipdate]],"MMMM")</f>
        <v>July</v>
      </c>
      <c r="L5564">
        <f>YEAR(shipments[[#This Row],[Shipdate]])</f>
        <v>2023</v>
      </c>
    </row>
    <row r="5565" spans="1:12" x14ac:dyDescent="0.3">
      <c r="A5565" t="s">
        <v>5569</v>
      </c>
      <c r="B5565" t="s">
        <v>7957</v>
      </c>
      <c r="C5565" t="s">
        <v>7926</v>
      </c>
      <c r="D5565" t="s">
        <v>7934</v>
      </c>
      <c r="E5565" s="1">
        <v>44956</v>
      </c>
      <c r="F5565" s="6">
        <v>7517.25</v>
      </c>
      <c r="G5565">
        <v>443</v>
      </c>
      <c r="H5565" t="s">
        <v>3</v>
      </c>
      <c r="I5565">
        <f>IF(shipments[[#This Row],[Boxes]]&gt;0,shipments[[#This Row],[Amount]]/shipments[[#This Row],[Boxes]],"NA")</f>
        <v>16.968961625282166</v>
      </c>
      <c r="J5565" t="str">
        <f>IF(shipments[[#This Row],[Order_Status]] = "Delivered","Yes","No")</f>
        <v>Yes</v>
      </c>
      <c r="K5565" t="str">
        <f>TEXT(shipments[[#This Row],[Shipdate]],"MMMM")</f>
        <v>January</v>
      </c>
      <c r="L5565">
        <f>YEAR(shipments[[#This Row],[Shipdate]])</f>
        <v>2023</v>
      </c>
    </row>
    <row r="5566" spans="1:12" x14ac:dyDescent="0.3">
      <c r="A5566" s="21" t="s">
        <v>5570</v>
      </c>
      <c r="B5566" s="21" t="s">
        <v>7957</v>
      </c>
      <c r="C5566" s="21" t="s">
        <v>7926</v>
      </c>
      <c r="D5566" s="21" t="s">
        <v>7935</v>
      </c>
      <c r="E5566" s="22">
        <v>45537</v>
      </c>
      <c r="F5566" s="23">
        <v>1062</v>
      </c>
      <c r="G5566" s="21">
        <v>51</v>
      </c>
      <c r="H5566" s="21" t="s">
        <v>16</v>
      </c>
      <c r="I5566" s="21">
        <f>IF(shipments[[#This Row],[Boxes]]&gt;0,shipments[[#This Row],[Amount]]/shipments[[#This Row],[Boxes]],"NA")</f>
        <v>20.823529411764707</v>
      </c>
      <c r="J5566" s="21" t="str">
        <f>IF(shipments[[#This Row],[Order_Status]] = "Delivered","Yes","No")</f>
        <v>No</v>
      </c>
      <c r="K5566" s="21" t="str">
        <f>TEXT(shipments[[#This Row],[Shipdate]],"MMMM")</f>
        <v>September</v>
      </c>
      <c r="L5566" s="21">
        <f>YEAR(shipments[[#This Row],[Shipdate]])</f>
        <v>2024</v>
      </c>
    </row>
    <row r="5567" spans="1:12" x14ac:dyDescent="0.3">
      <c r="A5567" s="21" t="s">
        <v>5571</v>
      </c>
      <c r="B5567" s="21" t="s">
        <v>7957</v>
      </c>
      <c r="C5567" s="21" t="s">
        <v>7926</v>
      </c>
      <c r="D5567" s="21" t="s">
        <v>7935</v>
      </c>
      <c r="E5567" s="22">
        <v>45523</v>
      </c>
      <c r="F5567" s="23">
        <v>3028.5</v>
      </c>
      <c r="G5567" s="21">
        <v>179</v>
      </c>
      <c r="H5567" s="21" t="s">
        <v>9</v>
      </c>
      <c r="I5567" s="21">
        <f>IF(shipments[[#This Row],[Boxes]]&gt;0,shipments[[#This Row],[Amount]]/shipments[[#This Row],[Boxes]],"NA")</f>
        <v>16.91899441340782</v>
      </c>
      <c r="J5567" s="21" t="str">
        <f>IF(shipments[[#This Row],[Order_Status]] = "Delivered","Yes","No")</f>
        <v>No</v>
      </c>
      <c r="K5567" s="21" t="str">
        <f>TEXT(shipments[[#This Row],[Shipdate]],"MMMM")</f>
        <v>August</v>
      </c>
      <c r="L5567" s="21">
        <f>YEAR(shipments[[#This Row],[Shipdate]])</f>
        <v>2024</v>
      </c>
    </row>
    <row r="5568" spans="1:12" x14ac:dyDescent="0.3">
      <c r="A5568" t="s">
        <v>5572</v>
      </c>
      <c r="B5568" t="s">
        <v>7957</v>
      </c>
      <c r="C5568" t="s">
        <v>7926</v>
      </c>
      <c r="D5568" t="s">
        <v>7938</v>
      </c>
      <c r="E5568" s="1">
        <v>45139</v>
      </c>
      <c r="F5568" s="6">
        <v>794.25</v>
      </c>
      <c r="G5568">
        <v>45</v>
      </c>
      <c r="H5568" t="s">
        <v>3</v>
      </c>
      <c r="I5568">
        <f>IF(shipments[[#This Row],[Boxes]]&gt;0,shipments[[#This Row],[Amount]]/shipments[[#This Row],[Boxes]],"NA")</f>
        <v>17.649999999999999</v>
      </c>
      <c r="J5568" t="str">
        <f>IF(shipments[[#This Row],[Order_Status]] = "Delivered","Yes","No")</f>
        <v>Yes</v>
      </c>
      <c r="K5568" t="str">
        <f>TEXT(shipments[[#This Row],[Shipdate]],"MMMM")</f>
        <v>August</v>
      </c>
      <c r="L5568">
        <f>YEAR(shipments[[#This Row],[Shipdate]])</f>
        <v>2023</v>
      </c>
    </row>
    <row r="5569" spans="1:12" x14ac:dyDescent="0.3">
      <c r="A5569" t="s">
        <v>5573</v>
      </c>
      <c r="B5569" t="s">
        <v>7957</v>
      </c>
      <c r="C5569" t="s">
        <v>7927</v>
      </c>
      <c r="D5569" t="s">
        <v>7934</v>
      </c>
      <c r="E5569" s="1">
        <v>45330</v>
      </c>
      <c r="F5569" s="6">
        <v>9335.25</v>
      </c>
      <c r="G5569">
        <v>667</v>
      </c>
      <c r="H5569" t="s">
        <v>3</v>
      </c>
      <c r="I5569">
        <f>IF(shipments[[#This Row],[Boxes]]&gt;0,shipments[[#This Row],[Amount]]/shipments[[#This Row],[Boxes]],"NA")</f>
        <v>13.995877061469265</v>
      </c>
      <c r="J5569" t="str">
        <f>IF(shipments[[#This Row],[Order_Status]] = "Delivered","Yes","No")</f>
        <v>Yes</v>
      </c>
      <c r="K5569" t="str">
        <f>TEXT(shipments[[#This Row],[Shipdate]],"MMMM")</f>
        <v>February</v>
      </c>
      <c r="L5569">
        <f>YEAR(shipments[[#This Row],[Shipdate]])</f>
        <v>2024</v>
      </c>
    </row>
    <row r="5570" spans="1:12" x14ac:dyDescent="0.3">
      <c r="A5570" t="s">
        <v>5574</v>
      </c>
      <c r="B5570" t="s">
        <v>7957</v>
      </c>
      <c r="C5570" t="s">
        <v>7927</v>
      </c>
      <c r="D5570" t="s">
        <v>7935</v>
      </c>
      <c r="E5570" s="1">
        <v>45184</v>
      </c>
      <c r="F5570" s="6">
        <v>9434.25</v>
      </c>
      <c r="G5570">
        <v>629</v>
      </c>
      <c r="H5570" t="s">
        <v>3</v>
      </c>
      <c r="I5570">
        <f>IF(shipments[[#This Row],[Boxes]]&gt;0,shipments[[#This Row],[Amount]]/shipments[[#This Row],[Boxes]],"NA")</f>
        <v>14.998807631160572</v>
      </c>
      <c r="J5570" t="str">
        <f>IF(shipments[[#This Row],[Order_Status]] = "Delivered","Yes","No")</f>
        <v>Yes</v>
      </c>
      <c r="K5570" t="str">
        <f>TEXT(shipments[[#This Row],[Shipdate]],"MMMM")</f>
        <v>September</v>
      </c>
      <c r="L5570">
        <f>YEAR(shipments[[#This Row],[Shipdate]])</f>
        <v>2023</v>
      </c>
    </row>
    <row r="5571" spans="1:12" x14ac:dyDescent="0.3">
      <c r="A5571" s="21" t="s">
        <v>5575</v>
      </c>
      <c r="B5571" s="21" t="s">
        <v>7957</v>
      </c>
      <c r="C5571" s="21" t="s">
        <v>7929</v>
      </c>
      <c r="D5571" s="21" t="s">
        <v>7934</v>
      </c>
      <c r="E5571" s="22">
        <v>45517</v>
      </c>
      <c r="F5571" s="23">
        <v>4963.5</v>
      </c>
      <c r="G5571" s="21">
        <v>452</v>
      </c>
      <c r="H5571" s="21" t="s">
        <v>9</v>
      </c>
      <c r="I5571" s="21">
        <f>IF(shipments[[#This Row],[Boxes]]&gt;0,shipments[[#This Row],[Amount]]/shipments[[#This Row],[Boxes]],"NA")</f>
        <v>10.981194690265486</v>
      </c>
      <c r="J5571" s="21" t="str">
        <f>IF(shipments[[#This Row],[Order_Status]] = "Delivered","Yes","No")</f>
        <v>No</v>
      </c>
      <c r="K5571" s="21" t="str">
        <f>TEXT(shipments[[#This Row],[Shipdate]],"MMMM")</f>
        <v>August</v>
      </c>
      <c r="L5571" s="21">
        <f>YEAR(shipments[[#This Row],[Shipdate]])</f>
        <v>2024</v>
      </c>
    </row>
    <row r="5572" spans="1:12" x14ac:dyDescent="0.3">
      <c r="A5572" t="s">
        <v>5576</v>
      </c>
      <c r="B5572" t="s">
        <v>7957</v>
      </c>
      <c r="C5572" t="s">
        <v>7929</v>
      </c>
      <c r="D5572" t="s">
        <v>7939</v>
      </c>
      <c r="E5572" s="1">
        <v>45238</v>
      </c>
      <c r="F5572" s="6">
        <v>3703.5</v>
      </c>
      <c r="G5572">
        <v>371</v>
      </c>
      <c r="H5572" t="s">
        <v>3</v>
      </c>
      <c r="I5572">
        <f>IF(shipments[[#This Row],[Boxes]]&gt;0,shipments[[#This Row],[Amount]]/shipments[[#This Row],[Boxes]],"NA")</f>
        <v>9.9824797843665767</v>
      </c>
      <c r="J5572" t="str">
        <f>IF(shipments[[#This Row],[Order_Status]] = "Delivered","Yes","No")</f>
        <v>Yes</v>
      </c>
      <c r="K5572" t="str">
        <f>TEXT(shipments[[#This Row],[Shipdate]],"MMMM")</f>
        <v>November</v>
      </c>
      <c r="L5572">
        <f>YEAR(shipments[[#This Row],[Shipdate]])</f>
        <v>2023</v>
      </c>
    </row>
    <row r="5573" spans="1:12" x14ac:dyDescent="0.3">
      <c r="A5573" t="s">
        <v>5577</v>
      </c>
      <c r="B5573" t="s">
        <v>7957</v>
      </c>
      <c r="C5573" t="s">
        <v>7930</v>
      </c>
      <c r="D5573" t="s">
        <v>7937</v>
      </c>
      <c r="E5573" s="1">
        <v>45322</v>
      </c>
      <c r="F5573" s="6">
        <v>6025.5</v>
      </c>
      <c r="G5573">
        <v>232</v>
      </c>
      <c r="H5573" t="s">
        <v>3</v>
      </c>
      <c r="I5573">
        <f>IF(shipments[[#This Row],[Boxes]]&gt;0,shipments[[#This Row],[Amount]]/shipments[[#This Row],[Boxes]],"NA")</f>
        <v>25.97198275862069</v>
      </c>
      <c r="J5573" t="str">
        <f>IF(shipments[[#This Row],[Order_Status]] = "Delivered","Yes","No")</f>
        <v>Yes</v>
      </c>
      <c r="K5573" t="str">
        <f>TEXT(shipments[[#This Row],[Shipdate]],"MMMM")</f>
        <v>January</v>
      </c>
      <c r="L5573">
        <f>YEAR(shipments[[#This Row],[Shipdate]])</f>
        <v>2024</v>
      </c>
    </row>
    <row r="5574" spans="1:12" x14ac:dyDescent="0.3">
      <c r="A5574" s="21" t="s">
        <v>5578</v>
      </c>
      <c r="B5574" s="21" t="s">
        <v>7957</v>
      </c>
      <c r="C5574" s="21" t="s">
        <v>7930</v>
      </c>
      <c r="D5574" s="21" t="s">
        <v>7935</v>
      </c>
      <c r="E5574" s="22">
        <v>45475</v>
      </c>
      <c r="F5574" s="23">
        <v>4977</v>
      </c>
      <c r="G5574" s="21">
        <v>172</v>
      </c>
      <c r="H5574" s="21" t="s">
        <v>9</v>
      </c>
      <c r="I5574" s="21">
        <f>IF(shipments[[#This Row],[Boxes]]&gt;0,shipments[[#This Row],[Amount]]/shipments[[#This Row],[Boxes]],"NA")</f>
        <v>28.936046511627907</v>
      </c>
      <c r="J5574" s="21" t="str">
        <f>IF(shipments[[#This Row],[Order_Status]] = "Delivered","Yes","No")</f>
        <v>No</v>
      </c>
      <c r="K5574" s="21" t="str">
        <f>TEXT(shipments[[#This Row],[Shipdate]],"MMMM")</f>
        <v>July</v>
      </c>
      <c r="L5574" s="21">
        <f>YEAR(shipments[[#This Row],[Shipdate]])</f>
        <v>2024</v>
      </c>
    </row>
    <row r="5575" spans="1:12" x14ac:dyDescent="0.3">
      <c r="A5575" t="s">
        <v>5579</v>
      </c>
      <c r="B5575" t="s">
        <v>7957</v>
      </c>
      <c r="C5575" t="s">
        <v>7931</v>
      </c>
      <c r="D5575" t="s">
        <v>7938</v>
      </c>
      <c r="E5575" s="1">
        <v>45126</v>
      </c>
      <c r="F5575" s="6">
        <v>3291.75</v>
      </c>
      <c r="G5575">
        <v>275</v>
      </c>
      <c r="H5575" t="s">
        <v>3</v>
      </c>
      <c r="I5575">
        <f>IF(shipments[[#This Row],[Boxes]]&gt;0,shipments[[#This Row],[Amount]]/shipments[[#This Row],[Boxes]],"NA")</f>
        <v>11.97</v>
      </c>
      <c r="J5575" t="str">
        <f>IF(shipments[[#This Row],[Order_Status]] = "Delivered","Yes","No")</f>
        <v>Yes</v>
      </c>
      <c r="K5575" t="str">
        <f>TEXT(shipments[[#This Row],[Shipdate]],"MMMM")</f>
        <v>July</v>
      </c>
      <c r="L5575">
        <f>YEAR(shipments[[#This Row],[Shipdate]])</f>
        <v>2023</v>
      </c>
    </row>
    <row r="5576" spans="1:12" x14ac:dyDescent="0.3">
      <c r="A5576" t="s">
        <v>5580</v>
      </c>
      <c r="B5576" t="s">
        <v>7957</v>
      </c>
      <c r="C5576" t="s">
        <v>7932</v>
      </c>
      <c r="D5576" t="s">
        <v>7934</v>
      </c>
      <c r="E5576" s="1">
        <v>45176</v>
      </c>
      <c r="F5576" s="6">
        <v>6194.25</v>
      </c>
      <c r="G5576">
        <v>775</v>
      </c>
      <c r="H5576" t="s">
        <v>3</v>
      </c>
      <c r="I5576">
        <f>IF(shipments[[#This Row],[Boxes]]&gt;0,shipments[[#This Row],[Amount]]/shipments[[#This Row],[Boxes]],"NA")</f>
        <v>7.99258064516129</v>
      </c>
      <c r="J5576" t="str">
        <f>IF(shipments[[#This Row],[Order_Status]] = "Delivered","Yes","No")</f>
        <v>Yes</v>
      </c>
      <c r="K5576" t="str">
        <f>TEXT(shipments[[#This Row],[Shipdate]],"MMMM")</f>
        <v>September</v>
      </c>
      <c r="L5576">
        <f>YEAR(shipments[[#This Row],[Shipdate]])</f>
        <v>2023</v>
      </c>
    </row>
    <row r="5577" spans="1:12" x14ac:dyDescent="0.3">
      <c r="A5577" s="21" t="s">
        <v>5581</v>
      </c>
      <c r="B5577" s="21" t="s">
        <v>7957</v>
      </c>
      <c r="C5577" s="21" t="s">
        <v>7932</v>
      </c>
      <c r="D5577" s="21" t="s">
        <v>7936</v>
      </c>
      <c r="E5577" s="22">
        <v>45561</v>
      </c>
      <c r="F5577" s="23">
        <v>3910.5</v>
      </c>
      <c r="G5577" s="21">
        <v>392</v>
      </c>
      <c r="H5577" s="21" t="s">
        <v>16</v>
      </c>
      <c r="I5577" s="21">
        <f>IF(shipments[[#This Row],[Boxes]]&gt;0,shipments[[#This Row],[Amount]]/shipments[[#This Row],[Boxes]],"NA")</f>
        <v>9.9757653061224492</v>
      </c>
      <c r="J5577" s="21" t="str">
        <f>IF(shipments[[#This Row],[Order_Status]] = "Delivered","Yes","No")</f>
        <v>No</v>
      </c>
      <c r="K5577" s="21" t="str">
        <f>TEXT(shipments[[#This Row],[Shipdate]],"MMMM")</f>
        <v>September</v>
      </c>
      <c r="L5577" s="21">
        <f>YEAR(shipments[[#This Row],[Shipdate]])</f>
        <v>2024</v>
      </c>
    </row>
    <row r="5578" spans="1:12" x14ac:dyDescent="0.3">
      <c r="A5578" t="s">
        <v>5582</v>
      </c>
      <c r="B5578" t="s">
        <v>7957</v>
      </c>
      <c r="C5578" t="s">
        <v>7932</v>
      </c>
      <c r="D5578" t="s">
        <v>7939</v>
      </c>
      <c r="E5578" s="1">
        <v>45433</v>
      </c>
      <c r="F5578" s="6">
        <v>12287.25</v>
      </c>
      <c r="G5578">
        <v>1366</v>
      </c>
      <c r="H5578" t="s">
        <v>3</v>
      </c>
      <c r="I5578">
        <f>IF(shipments[[#This Row],[Boxes]]&gt;0,shipments[[#This Row],[Amount]]/shipments[[#This Row],[Boxes]],"NA")</f>
        <v>8.9950585651537338</v>
      </c>
      <c r="J5578" t="str">
        <f>IF(shipments[[#This Row],[Order_Status]] = "Delivered","Yes","No")</f>
        <v>Yes</v>
      </c>
      <c r="K5578" t="str">
        <f>TEXT(shipments[[#This Row],[Shipdate]],"MMMM")</f>
        <v>May</v>
      </c>
      <c r="L5578">
        <f>YEAR(shipments[[#This Row],[Shipdate]])</f>
        <v>2024</v>
      </c>
    </row>
    <row r="5579" spans="1:12" x14ac:dyDescent="0.3">
      <c r="A5579" t="s">
        <v>5583</v>
      </c>
      <c r="B5579" t="s">
        <v>7957</v>
      </c>
      <c r="C5579" t="s">
        <v>7933</v>
      </c>
      <c r="D5579" t="s">
        <v>7935</v>
      </c>
      <c r="E5579" s="1">
        <v>45281</v>
      </c>
      <c r="F5579" s="6">
        <v>5908.5</v>
      </c>
      <c r="G5579">
        <v>311</v>
      </c>
      <c r="H5579" t="s">
        <v>3</v>
      </c>
      <c r="I5579">
        <f>IF(shipments[[#This Row],[Boxes]]&gt;0,shipments[[#This Row],[Amount]]/shipments[[#This Row],[Boxes]],"NA")</f>
        <v>18.9983922829582</v>
      </c>
      <c r="J5579" t="str">
        <f>IF(shipments[[#This Row],[Order_Status]] = "Delivered","Yes","No")</f>
        <v>Yes</v>
      </c>
      <c r="K5579" t="str">
        <f>TEXT(shipments[[#This Row],[Shipdate]],"MMMM")</f>
        <v>December</v>
      </c>
      <c r="L5579">
        <f>YEAR(shipments[[#This Row],[Shipdate]])</f>
        <v>2023</v>
      </c>
    </row>
    <row r="5580" spans="1:12" x14ac:dyDescent="0.3">
      <c r="A5580" t="s">
        <v>5584</v>
      </c>
      <c r="B5580" t="s">
        <v>7957</v>
      </c>
      <c r="C5580" t="s">
        <v>7933</v>
      </c>
      <c r="D5580" t="s">
        <v>7938</v>
      </c>
      <c r="E5580" s="1">
        <v>45089</v>
      </c>
      <c r="F5580" s="6">
        <v>6482.25</v>
      </c>
      <c r="G5580">
        <v>325</v>
      </c>
      <c r="H5580" t="s">
        <v>3</v>
      </c>
      <c r="I5580">
        <f>IF(shipments[[#This Row],[Boxes]]&gt;0,shipments[[#This Row],[Amount]]/shipments[[#This Row],[Boxes]],"NA")</f>
        <v>19.945384615384615</v>
      </c>
      <c r="J5580" t="str">
        <f>IF(shipments[[#This Row],[Order_Status]] = "Delivered","Yes","No")</f>
        <v>Yes</v>
      </c>
      <c r="K5580" t="str">
        <f>TEXT(shipments[[#This Row],[Shipdate]],"MMMM")</f>
        <v>June</v>
      </c>
      <c r="L5580">
        <f>YEAR(shipments[[#This Row],[Shipdate]])</f>
        <v>2023</v>
      </c>
    </row>
    <row r="5581" spans="1:12" x14ac:dyDescent="0.3">
      <c r="A5581" t="s">
        <v>5585</v>
      </c>
      <c r="B5581" t="s">
        <v>7957</v>
      </c>
      <c r="C5581" t="s">
        <v>7933</v>
      </c>
      <c r="D5581" t="s">
        <v>7936</v>
      </c>
      <c r="E5581" s="1">
        <v>45327</v>
      </c>
      <c r="F5581" s="6">
        <v>4279.5</v>
      </c>
      <c r="G5581">
        <v>214</v>
      </c>
      <c r="H5581" t="s">
        <v>3</v>
      </c>
      <c r="I5581">
        <f>IF(shipments[[#This Row],[Boxes]]&gt;0,shipments[[#This Row],[Amount]]/shipments[[#This Row],[Boxes]],"NA")</f>
        <v>19.997663551401867</v>
      </c>
      <c r="J5581" t="str">
        <f>IF(shipments[[#This Row],[Order_Status]] = "Delivered","Yes","No")</f>
        <v>Yes</v>
      </c>
      <c r="K5581" t="str">
        <f>TEXT(shipments[[#This Row],[Shipdate]],"MMMM")</f>
        <v>February</v>
      </c>
      <c r="L5581">
        <f>YEAR(shipments[[#This Row],[Shipdate]])</f>
        <v>2024</v>
      </c>
    </row>
    <row r="5582" spans="1:12" x14ac:dyDescent="0.3">
      <c r="A5582" t="s">
        <v>5586</v>
      </c>
      <c r="B5582" t="s">
        <v>7957</v>
      </c>
      <c r="C5582" t="s">
        <v>7933</v>
      </c>
      <c r="D5582" t="s">
        <v>7934</v>
      </c>
      <c r="E5582" s="1">
        <v>45337</v>
      </c>
      <c r="F5582" s="6">
        <v>8376.75</v>
      </c>
      <c r="G5582">
        <v>399</v>
      </c>
      <c r="H5582" t="s">
        <v>3</v>
      </c>
      <c r="I5582">
        <f>IF(shipments[[#This Row],[Boxes]]&gt;0,shipments[[#This Row],[Amount]]/shipments[[#This Row],[Boxes]],"NA")</f>
        <v>20.994360902255639</v>
      </c>
      <c r="J5582" t="str">
        <f>IF(shipments[[#This Row],[Order_Status]] = "Delivered","Yes","No")</f>
        <v>Yes</v>
      </c>
      <c r="K5582" t="str">
        <f>TEXT(shipments[[#This Row],[Shipdate]],"MMMM")</f>
        <v>February</v>
      </c>
      <c r="L5582">
        <f>YEAR(shipments[[#This Row],[Shipdate]])</f>
        <v>2024</v>
      </c>
    </row>
    <row r="5583" spans="1:12" x14ac:dyDescent="0.3">
      <c r="A5583" s="21" t="s">
        <v>5587</v>
      </c>
      <c r="B5583" s="21" t="s">
        <v>7957</v>
      </c>
      <c r="C5583" s="21" t="s">
        <v>7933</v>
      </c>
      <c r="D5583" s="21" t="s">
        <v>7935</v>
      </c>
      <c r="E5583" s="22">
        <v>45481</v>
      </c>
      <c r="F5583" s="23">
        <v>10107</v>
      </c>
      <c r="G5583" s="21">
        <v>460</v>
      </c>
      <c r="H5583" s="21" t="s">
        <v>9</v>
      </c>
      <c r="I5583" s="21">
        <f>IF(shipments[[#This Row],[Boxes]]&gt;0,shipments[[#This Row],[Amount]]/shipments[[#This Row],[Boxes]],"NA")</f>
        <v>21.971739130434784</v>
      </c>
      <c r="J5583" s="21" t="str">
        <f>IF(shipments[[#This Row],[Order_Status]] = "Delivered","Yes","No")</f>
        <v>No</v>
      </c>
      <c r="K5583" s="21" t="str">
        <f>TEXT(shipments[[#This Row],[Shipdate]],"MMMM")</f>
        <v>July</v>
      </c>
      <c r="L5583" s="21">
        <f>YEAR(shipments[[#This Row],[Shipdate]])</f>
        <v>2024</v>
      </c>
    </row>
    <row r="5584" spans="1:12" x14ac:dyDescent="0.3">
      <c r="A5584" t="s">
        <v>5588</v>
      </c>
      <c r="B5584" t="s">
        <v>7957</v>
      </c>
      <c r="C5584" t="s">
        <v>7933</v>
      </c>
      <c r="D5584" t="s">
        <v>7937</v>
      </c>
      <c r="E5584" s="1">
        <v>44957</v>
      </c>
      <c r="F5584" s="6">
        <v>2313</v>
      </c>
      <c r="G5584">
        <v>111</v>
      </c>
      <c r="H5584" t="s">
        <v>3</v>
      </c>
      <c r="I5584">
        <f>IF(shipments[[#This Row],[Boxes]]&gt;0,shipments[[#This Row],[Amount]]/shipments[[#This Row],[Boxes]],"NA")</f>
        <v>20.837837837837839</v>
      </c>
      <c r="J5584" t="str">
        <f>IF(shipments[[#This Row],[Order_Status]] = "Delivered","Yes","No")</f>
        <v>Yes</v>
      </c>
      <c r="K5584" t="str">
        <f>TEXT(shipments[[#This Row],[Shipdate]],"MMMM")</f>
        <v>January</v>
      </c>
      <c r="L5584">
        <f>YEAR(shipments[[#This Row],[Shipdate]])</f>
        <v>2023</v>
      </c>
    </row>
    <row r="5585" spans="1:12" x14ac:dyDescent="0.3">
      <c r="A5585" t="s">
        <v>5589</v>
      </c>
      <c r="B5585" t="s">
        <v>7957</v>
      </c>
      <c r="C5585" t="s">
        <v>7933</v>
      </c>
      <c r="D5585" t="s">
        <v>7938</v>
      </c>
      <c r="E5585" s="1">
        <v>45448</v>
      </c>
      <c r="F5585" s="6">
        <v>4968</v>
      </c>
      <c r="G5585">
        <v>237</v>
      </c>
      <c r="H5585" t="s">
        <v>3</v>
      </c>
      <c r="I5585">
        <f>IF(shipments[[#This Row],[Boxes]]&gt;0,shipments[[#This Row],[Amount]]/shipments[[#This Row],[Boxes]],"NA")</f>
        <v>20.962025316455698</v>
      </c>
      <c r="J5585" t="str">
        <f>IF(shipments[[#This Row],[Order_Status]] = "Delivered","Yes","No")</f>
        <v>Yes</v>
      </c>
      <c r="K5585" t="str">
        <f>TEXT(shipments[[#This Row],[Shipdate]],"MMMM")</f>
        <v>June</v>
      </c>
      <c r="L5585">
        <f>YEAR(shipments[[#This Row],[Shipdate]])</f>
        <v>2024</v>
      </c>
    </row>
    <row r="5586" spans="1:12" x14ac:dyDescent="0.3">
      <c r="A5586" t="s">
        <v>5590</v>
      </c>
      <c r="B5586" t="s">
        <v>7957</v>
      </c>
      <c r="C5586" t="s">
        <v>7933</v>
      </c>
      <c r="D5586" t="s">
        <v>7934</v>
      </c>
      <c r="E5586" s="1">
        <v>45196</v>
      </c>
      <c r="F5586" s="6">
        <v>6887.25</v>
      </c>
      <c r="G5586">
        <v>328</v>
      </c>
      <c r="H5586" t="s">
        <v>3</v>
      </c>
      <c r="I5586">
        <f>IF(shipments[[#This Row],[Boxes]]&gt;0,shipments[[#This Row],[Amount]]/shipments[[#This Row],[Boxes]],"NA")</f>
        <v>20.997713414634145</v>
      </c>
      <c r="J5586" t="str">
        <f>IF(shipments[[#This Row],[Order_Status]] = "Delivered","Yes","No")</f>
        <v>Yes</v>
      </c>
      <c r="K5586" t="str">
        <f>TEXT(shipments[[#This Row],[Shipdate]],"MMMM")</f>
        <v>September</v>
      </c>
      <c r="L5586">
        <f>YEAR(shipments[[#This Row],[Shipdate]])</f>
        <v>2023</v>
      </c>
    </row>
    <row r="5587" spans="1:12" x14ac:dyDescent="0.3">
      <c r="A5587" t="s">
        <v>5591</v>
      </c>
      <c r="B5587" t="s">
        <v>7957</v>
      </c>
      <c r="C5587" t="s">
        <v>7912</v>
      </c>
      <c r="D5587" t="s">
        <v>7938</v>
      </c>
      <c r="E5587" s="1">
        <v>45055</v>
      </c>
      <c r="F5587" s="6">
        <v>13716</v>
      </c>
      <c r="G5587">
        <v>915</v>
      </c>
      <c r="H5587" t="s">
        <v>3</v>
      </c>
      <c r="I5587">
        <f>IF(shipments[[#This Row],[Boxes]]&gt;0,shipments[[#This Row],[Amount]]/shipments[[#This Row],[Boxes]],"NA")</f>
        <v>14.99016393442623</v>
      </c>
      <c r="J5587" t="str">
        <f>IF(shipments[[#This Row],[Order_Status]] = "Delivered","Yes","No")</f>
        <v>Yes</v>
      </c>
      <c r="K5587" t="str">
        <f>TEXT(shipments[[#This Row],[Shipdate]],"MMMM")</f>
        <v>May</v>
      </c>
      <c r="L5587">
        <f>YEAR(shipments[[#This Row],[Shipdate]])</f>
        <v>2023</v>
      </c>
    </row>
    <row r="5588" spans="1:12" x14ac:dyDescent="0.3">
      <c r="A5588" t="s">
        <v>5592</v>
      </c>
      <c r="B5588" t="s">
        <v>7957</v>
      </c>
      <c r="C5588" t="s">
        <v>7912</v>
      </c>
      <c r="D5588" t="s">
        <v>7938</v>
      </c>
      <c r="E5588" s="1">
        <v>45336</v>
      </c>
      <c r="F5588" s="6">
        <v>9756</v>
      </c>
      <c r="G5588">
        <v>651</v>
      </c>
      <c r="H5588" t="s">
        <v>3</v>
      </c>
      <c r="I5588">
        <f>IF(shipments[[#This Row],[Boxes]]&gt;0,shipments[[#This Row],[Amount]]/shipments[[#This Row],[Boxes]],"NA")</f>
        <v>14.986175115207374</v>
      </c>
      <c r="J5588" t="str">
        <f>IF(shipments[[#This Row],[Order_Status]] = "Delivered","Yes","No")</f>
        <v>Yes</v>
      </c>
      <c r="K5588" t="str">
        <f>TEXT(shipments[[#This Row],[Shipdate]],"MMMM")</f>
        <v>February</v>
      </c>
      <c r="L5588">
        <f>YEAR(shipments[[#This Row],[Shipdate]])</f>
        <v>2024</v>
      </c>
    </row>
    <row r="5589" spans="1:12" x14ac:dyDescent="0.3">
      <c r="A5589" t="s">
        <v>5593</v>
      </c>
      <c r="B5589" t="s">
        <v>7957</v>
      </c>
      <c r="C5589" t="s">
        <v>7912</v>
      </c>
      <c r="D5589" t="s">
        <v>7934</v>
      </c>
      <c r="E5589" s="1">
        <v>45057</v>
      </c>
      <c r="F5589" s="6">
        <v>6702.75</v>
      </c>
      <c r="G5589">
        <v>559</v>
      </c>
      <c r="H5589" t="s">
        <v>3</v>
      </c>
      <c r="I5589">
        <f>IF(shipments[[#This Row],[Boxes]]&gt;0,shipments[[#This Row],[Amount]]/shipments[[#This Row],[Boxes]],"NA")</f>
        <v>11.990608228980323</v>
      </c>
      <c r="J5589" t="str">
        <f>IF(shipments[[#This Row],[Order_Status]] = "Delivered","Yes","No")</f>
        <v>Yes</v>
      </c>
      <c r="K5589" t="str">
        <f>TEXT(shipments[[#This Row],[Shipdate]],"MMMM")</f>
        <v>May</v>
      </c>
      <c r="L5589">
        <f>YEAR(shipments[[#This Row],[Shipdate]])</f>
        <v>2023</v>
      </c>
    </row>
    <row r="5590" spans="1:12" x14ac:dyDescent="0.3">
      <c r="A5590" s="21" t="s">
        <v>5594</v>
      </c>
      <c r="B5590" s="21" t="s">
        <v>7957</v>
      </c>
      <c r="C5590" s="21" t="s">
        <v>7912</v>
      </c>
      <c r="D5590" s="21" t="s">
        <v>7935</v>
      </c>
      <c r="E5590" s="22">
        <v>45516</v>
      </c>
      <c r="F5590" s="23">
        <v>15311.25</v>
      </c>
      <c r="G5590" s="21">
        <v>957</v>
      </c>
      <c r="H5590" s="21" t="s">
        <v>9</v>
      </c>
      <c r="I5590" s="21">
        <f>IF(shipments[[#This Row],[Boxes]]&gt;0,shipments[[#This Row],[Amount]]/shipments[[#This Row],[Boxes]],"NA")</f>
        <v>15.999216300940439</v>
      </c>
      <c r="J5590" s="21" t="str">
        <f>IF(shipments[[#This Row],[Order_Status]] = "Delivered","Yes","No")</f>
        <v>No</v>
      </c>
      <c r="K5590" s="21" t="str">
        <f>TEXT(shipments[[#This Row],[Shipdate]],"MMMM")</f>
        <v>August</v>
      </c>
      <c r="L5590" s="21">
        <f>YEAR(shipments[[#This Row],[Shipdate]])</f>
        <v>2024</v>
      </c>
    </row>
    <row r="5591" spans="1:12" x14ac:dyDescent="0.3">
      <c r="A5591" t="s">
        <v>5595</v>
      </c>
      <c r="B5591" t="s">
        <v>7957</v>
      </c>
      <c r="C5591" t="s">
        <v>7913</v>
      </c>
      <c r="D5591" t="s">
        <v>7935</v>
      </c>
      <c r="E5591" s="1">
        <v>45268</v>
      </c>
      <c r="F5591" s="6">
        <v>3453.75</v>
      </c>
      <c r="G5591">
        <v>216</v>
      </c>
      <c r="H5591" t="s">
        <v>3</v>
      </c>
      <c r="I5591">
        <f>IF(shipments[[#This Row],[Boxes]]&gt;0,shipments[[#This Row],[Amount]]/shipments[[#This Row],[Boxes]],"NA")</f>
        <v>15.989583333333334</v>
      </c>
      <c r="J5591" t="str">
        <f>IF(shipments[[#This Row],[Order_Status]] = "Delivered","Yes","No")</f>
        <v>Yes</v>
      </c>
      <c r="K5591" t="str">
        <f>TEXT(shipments[[#This Row],[Shipdate]],"MMMM")</f>
        <v>December</v>
      </c>
      <c r="L5591">
        <f>YEAR(shipments[[#This Row],[Shipdate]])</f>
        <v>2023</v>
      </c>
    </row>
    <row r="5592" spans="1:12" x14ac:dyDescent="0.3">
      <c r="A5592" s="21" t="s">
        <v>5596</v>
      </c>
      <c r="B5592" s="21" t="s">
        <v>7957</v>
      </c>
      <c r="C5592" s="21" t="s">
        <v>7915</v>
      </c>
      <c r="D5592" s="21" t="s">
        <v>7939</v>
      </c>
      <c r="E5592" s="22">
        <v>44966</v>
      </c>
      <c r="F5592" s="23">
        <v>4551.75</v>
      </c>
      <c r="G5592" s="21">
        <v>651</v>
      </c>
      <c r="H5592" s="21" t="s">
        <v>25</v>
      </c>
      <c r="I5592" s="21">
        <f>IF(shipments[[#This Row],[Boxes]]&gt;0,shipments[[#This Row],[Amount]]/shipments[[#This Row],[Boxes]],"NA")</f>
        <v>6.991935483870968</v>
      </c>
      <c r="J5592" s="21" t="str">
        <f>IF(shipments[[#This Row],[Order_Status]] = "Delivered","Yes","No")</f>
        <v>No</v>
      </c>
      <c r="K5592" s="21" t="str">
        <f>TEXT(shipments[[#This Row],[Shipdate]],"MMMM")</f>
        <v>February</v>
      </c>
      <c r="L5592" s="21">
        <f>YEAR(shipments[[#This Row],[Shipdate]])</f>
        <v>2023</v>
      </c>
    </row>
    <row r="5593" spans="1:12" x14ac:dyDescent="0.3">
      <c r="A5593" t="s">
        <v>5597</v>
      </c>
      <c r="B5593" t="s">
        <v>7957</v>
      </c>
      <c r="C5593" t="s">
        <v>7915</v>
      </c>
      <c r="D5593" t="s">
        <v>7939</v>
      </c>
      <c r="E5593" s="1">
        <v>45324</v>
      </c>
      <c r="F5593" s="6">
        <v>965.25</v>
      </c>
      <c r="G5593">
        <v>194</v>
      </c>
      <c r="H5593" t="s">
        <v>3</v>
      </c>
      <c r="I5593">
        <f>IF(shipments[[#This Row],[Boxes]]&gt;0,shipments[[#This Row],[Amount]]/shipments[[#This Row],[Boxes]],"NA")</f>
        <v>4.9755154639175254</v>
      </c>
      <c r="J5593" t="str">
        <f>IF(shipments[[#This Row],[Order_Status]] = "Delivered","Yes","No")</f>
        <v>Yes</v>
      </c>
      <c r="K5593" t="str">
        <f>TEXT(shipments[[#This Row],[Shipdate]],"MMMM")</f>
        <v>February</v>
      </c>
      <c r="L5593">
        <f>YEAR(shipments[[#This Row],[Shipdate]])</f>
        <v>2024</v>
      </c>
    </row>
    <row r="5594" spans="1:12" x14ac:dyDescent="0.3">
      <c r="A5594" t="s">
        <v>5598</v>
      </c>
      <c r="B5594" t="s">
        <v>7957</v>
      </c>
      <c r="C5594" t="s">
        <v>7915</v>
      </c>
      <c r="D5594" t="s">
        <v>7937</v>
      </c>
      <c r="E5594" s="1">
        <v>45295</v>
      </c>
      <c r="F5594" s="6">
        <v>4709.25</v>
      </c>
      <c r="G5594">
        <v>673</v>
      </c>
      <c r="H5594" t="s">
        <v>3</v>
      </c>
      <c r="I5594">
        <f>IF(shipments[[#This Row],[Boxes]]&gt;0,shipments[[#This Row],[Amount]]/shipments[[#This Row],[Boxes]],"NA")</f>
        <v>6.9973997028231798</v>
      </c>
      <c r="J5594" t="str">
        <f>IF(shipments[[#This Row],[Order_Status]] = "Delivered","Yes","No")</f>
        <v>Yes</v>
      </c>
      <c r="K5594" t="str">
        <f>TEXT(shipments[[#This Row],[Shipdate]],"MMMM")</f>
        <v>January</v>
      </c>
      <c r="L5594">
        <f>YEAR(shipments[[#This Row],[Shipdate]])</f>
        <v>2024</v>
      </c>
    </row>
    <row r="5595" spans="1:12" x14ac:dyDescent="0.3">
      <c r="A5595" t="s">
        <v>5599</v>
      </c>
      <c r="B5595" t="s">
        <v>7957</v>
      </c>
      <c r="C5595" t="s">
        <v>7915</v>
      </c>
      <c r="D5595" t="s">
        <v>7935</v>
      </c>
      <c r="E5595" s="1">
        <v>45098</v>
      </c>
      <c r="F5595" s="6">
        <v>333</v>
      </c>
      <c r="G5595">
        <v>37</v>
      </c>
      <c r="H5595" t="s">
        <v>3</v>
      </c>
      <c r="I5595">
        <f>IF(shipments[[#This Row],[Boxes]]&gt;0,shipments[[#This Row],[Amount]]/shipments[[#This Row],[Boxes]],"NA")</f>
        <v>9</v>
      </c>
      <c r="J5595" t="str">
        <f>IF(shipments[[#This Row],[Order_Status]] = "Delivered","Yes","No")</f>
        <v>Yes</v>
      </c>
      <c r="K5595" t="str">
        <f>TEXT(shipments[[#This Row],[Shipdate]],"MMMM")</f>
        <v>June</v>
      </c>
      <c r="L5595">
        <f>YEAR(shipments[[#This Row],[Shipdate]])</f>
        <v>2023</v>
      </c>
    </row>
    <row r="5596" spans="1:12" x14ac:dyDescent="0.3">
      <c r="A5596" t="s">
        <v>5600</v>
      </c>
      <c r="B5596" t="s">
        <v>7957</v>
      </c>
      <c r="C5596" t="s">
        <v>7915</v>
      </c>
      <c r="D5596" t="s">
        <v>7937</v>
      </c>
      <c r="E5596" s="1">
        <v>45072</v>
      </c>
      <c r="F5596" s="6">
        <v>4799.25</v>
      </c>
      <c r="G5596">
        <v>960</v>
      </c>
      <c r="H5596" t="s">
        <v>3</v>
      </c>
      <c r="I5596">
        <f>IF(shipments[[#This Row],[Boxes]]&gt;0,shipments[[#This Row],[Amount]]/shipments[[#This Row],[Boxes]],"NA")</f>
        <v>4.9992187499999998</v>
      </c>
      <c r="J5596" t="str">
        <f>IF(shipments[[#This Row],[Order_Status]] = "Delivered","Yes","No")</f>
        <v>Yes</v>
      </c>
      <c r="K5596" t="str">
        <f>TEXT(shipments[[#This Row],[Shipdate]],"MMMM")</f>
        <v>May</v>
      </c>
      <c r="L5596">
        <f>YEAR(shipments[[#This Row],[Shipdate]])</f>
        <v>2023</v>
      </c>
    </row>
    <row r="5597" spans="1:12" x14ac:dyDescent="0.3">
      <c r="A5597" t="s">
        <v>5601</v>
      </c>
      <c r="B5597" t="s">
        <v>7957</v>
      </c>
      <c r="C5597" t="s">
        <v>7916</v>
      </c>
      <c r="D5597" t="s">
        <v>7935</v>
      </c>
      <c r="E5597" s="1">
        <v>45203</v>
      </c>
      <c r="F5597" s="6">
        <v>2848.5</v>
      </c>
      <c r="G5597">
        <v>407</v>
      </c>
      <c r="H5597" t="s">
        <v>3</v>
      </c>
      <c r="I5597">
        <f>IF(shipments[[#This Row],[Boxes]]&gt;0,shipments[[#This Row],[Amount]]/shipments[[#This Row],[Boxes]],"NA")</f>
        <v>6.9987714987714984</v>
      </c>
      <c r="J5597" t="str">
        <f>IF(shipments[[#This Row],[Order_Status]] = "Delivered","Yes","No")</f>
        <v>Yes</v>
      </c>
      <c r="K5597" t="str">
        <f>TEXT(shipments[[#This Row],[Shipdate]],"MMMM")</f>
        <v>October</v>
      </c>
      <c r="L5597">
        <f>YEAR(shipments[[#This Row],[Shipdate]])</f>
        <v>2023</v>
      </c>
    </row>
    <row r="5598" spans="1:12" x14ac:dyDescent="0.3">
      <c r="A5598" t="s">
        <v>5602</v>
      </c>
      <c r="B5598" t="s">
        <v>7957</v>
      </c>
      <c r="C5598" t="s">
        <v>7916</v>
      </c>
      <c r="D5598" t="s">
        <v>7934</v>
      </c>
      <c r="E5598" s="1">
        <v>45257</v>
      </c>
      <c r="F5598" s="6">
        <v>6912</v>
      </c>
      <c r="G5598">
        <v>1383</v>
      </c>
      <c r="H5598" t="s">
        <v>3</v>
      </c>
      <c r="I5598">
        <f>IF(shipments[[#This Row],[Boxes]]&gt;0,shipments[[#This Row],[Amount]]/shipments[[#This Row],[Boxes]],"NA")</f>
        <v>4.9978308026030369</v>
      </c>
      <c r="J5598" t="str">
        <f>IF(shipments[[#This Row],[Order_Status]] = "Delivered","Yes","No")</f>
        <v>Yes</v>
      </c>
      <c r="K5598" t="str">
        <f>TEXT(shipments[[#This Row],[Shipdate]],"MMMM")</f>
        <v>November</v>
      </c>
      <c r="L5598">
        <f>YEAR(shipments[[#This Row],[Shipdate]])</f>
        <v>2023</v>
      </c>
    </row>
    <row r="5599" spans="1:12" x14ac:dyDescent="0.3">
      <c r="A5599" t="s">
        <v>5603</v>
      </c>
      <c r="B5599" t="s">
        <v>7957</v>
      </c>
      <c r="C5599" t="s">
        <v>7916</v>
      </c>
      <c r="D5599" t="s">
        <v>7939</v>
      </c>
      <c r="E5599" s="1">
        <v>45138</v>
      </c>
      <c r="F5599" s="6">
        <v>6471</v>
      </c>
      <c r="G5599">
        <v>1295</v>
      </c>
      <c r="H5599" t="s">
        <v>3</v>
      </c>
      <c r="I5599">
        <f>IF(shipments[[#This Row],[Boxes]]&gt;0,shipments[[#This Row],[Amount]]/shipments[[#This Row],[Boxes]],"NA")</f>
        <v>4.9969111969111966</v>
      </c>
      <c r="J5599" t="str">
        <f>IF(shipments[[#This Row],[Order_Status]] = "Delivered","Yes","No")</f>
        <v>Yes</v>
      </c>
      <c r="K5599" t="str">
        <f>TEXT(shipments[[#This Row],[Shipdate]],"MMMM")</f>
        <v>July</v>
      </c>
      <c r="L5599">
        <f>YEAR(shipments[[#This Row],[Shipdate]])</f>
        <v>2023</v>
      </c>
    </row>
    <row r="5600" spans="1:12" x14ac:dyDescent="0.3">
      <c r="A5600" t="s">
        <v>5604</v>
      </c>
      <c r="B5600" t="s">
        <v>7957</v>
      </c>
      <c r="C5600" t="s">
        <v>7918</v>
      </c>
      <c r="D5600" t="s">
        <v>7934</v>
      </c>
      <c r="E5600" s="1">
        <v>45443</v>
      </c>
      <c r="F5600" s="6">
        <v>5217.75</v>
      </c>
      <c r="G5600">
        <v>218</v>
      </c>
      <c r="H5600" t="s">
        <v>3</v>
      </c>
      <c r="I5600">
        <f>IF(shipments[[#This Row],[Boxes]]&gt;0,shipments[[#This Row],[Amount]]/shipments[[#This Row],[Boxes]],"NA")</f>
        <v>23.934633027522935</v>
      </c>
      <c r="J5600" t="str">
        <f>IF(shipments[[#This Row],[Order_Status]] = "Delivered","Yes","No")</f>
        <v>Yes</v>
      </c>
      <c r="K5600" t="str">
        <f>TEXT(shipments[[#This Row],[Shipdate]],"MMMM")</f>
        <v>May</v>
      </c>
      <c r="L5600">
        <f>YEAR(shipments[[#This Row],[Shipdate]])</f>
        <v>2024</v>
      </c>
    </row>
    <row r="5601" spans="1:12" x14ac:dyDescent="0.3">
      <c r="A5601" t="s">
        <v>5605</v>
      </c>
      <c r="B5601" t="s">
        <v>7957</v>
      </c>
      <c r="C5601" t="s">
        <v>7918</v>
      </c>
      <c r="D5601" t="s">
        <v>7935</v>
      </c>
      <c r="E5601" s="1">
        <v>45253</v>
      </c>
      <c r="F5601" s="6">
        <v>6349.5</v>
      </c>
      <c r="G5601">
        <v>245</v>
      </c>
      <c r="H5601" t="s">
        <v>3</v>
      </c>
      <c r="I5601">
        <f>IF(shipments[[#This Row],[Boxes]]&gt;0,shipments[[#This Row],[Amount]]/shipments[[#This Row],[Boxes]],"NA")</f>
        <v>25.916326530612245</v>
      </c>
      <c r="J5601" t="str">
        <f>IF(shipments[[#This Row],[Order_Status]] = "Delivered","Yes","No")</f>
        <v>Yes</v>
      </c>
      <c r="K5601" t="str">
        <f>TEXT(shipments[[#This Row],[Shipdate]],"MMMM")</f>
        <v>November</v>
      </c>
      <c r="L5601">
        <f>YEAR(shipments[[#This Row],[Shipdate]])</f>
        <v>2023</v>
      </c>
    </row>
    <row r="5602" spans="1:12" x14ac:dyDescent="0.3">
      <c r="A5602" t="s">
        <v>5606</v>
      </c>
      <c r="B5602" t="s">
        <v>7957</v>
      </c>
      <c r="C5602" t="s">
        <v>7918</v>
      </c>
      <c r="D5602" t="s">
        <v>7938</v>
      </c>
      <c r="E5602" s="1">
        <v>45092</v>
      </c>
      <c r="F5602" s="6">
        <v>5573.25</v>
      </c>
      <c r="G5602">
        <v>200</v>
      </c>
      <c r="H5602" t="s">
        <v>3</v>
      </c>
      <c r="I5602">
        <f>IF(shipments[[#This Row],[Boxes]]&gt;0,shipments[[#This Row],[Amount]]/shipments[[#This Row],[Boxes]],"NA")</f>
        <v>27.866250000000001</v>
      </c>
      <c r="J5602" t="str">
        <f>IF(shipments[[#This Row],[Order_Status]] = "Delivered","Yes","No")</f>
        <v>Yes</v>
      </c>
      <c r="K5602" t="str">
        <f>TEXT(shipments[[#This Row],[Shipdate]],"MMMM")</f>
        <v>June</v>
      </c>
      <c r="L5602">
        <f>YEAR(shipments[[#This Row],[Shipdate]])</f>
        <v>2023</v>
      </c>
    </row>
    <row r="5603" spans="1:12" x14ac:dyDescent="0.3">
      <c r="A5603" s="21" t="s">
        <v>5607</v>
      </c>
      <c r="B5603" s="21" t="s">
        <v>7957</v>
      </c>
      <c r="C5603" s="21" t="s">
        <v>7918</v>
      </c>
      <c r="D5603" s="21" t="s">
        <v>7939</v>
      </c>
      <c r="E5603" s="22">
        <v>45474</v>
      </c>
      <c r="F5603" s="23">
        <v>5868</v>
      </c>
      <c r="G5603" s="21">
        <v>210</v>
      </c>
      <c r="H5603" s="21" t="s">
        <v>9</v>
      </c>
      <c r="I5603" s="21">
        <f>IF(shipments[[#This Row],[Boxes]]&gt;0,shipments[[#This Row],[Amount]]/shipments[[#This Row],[Boxes]],"NA")</f>
        <v>27.942857142857143</v>
      </c>
      <c r="J5603" s="21" t="str">
        <f>IF(shipments[[#This Row],[Order_Status]] = "Delivered","Yes","No")</f>
        <v>No</v>
      </c>
      <c r="K5603" s="21" t="str">
        <f>TEXT(shipments[[#This Row],[Shipdate]],"MMMM")</f>
        <v>July</v>
      </c>
      <c r="L5603" s="21">
        <f>YEAR(shipments[[#This Row],[Shipdate]])</f>
        <v>2024</v>
      </c>
    </row>
    <row r="5604" spans="1:12" x14ac:dyDescent="0.3">
      <c r="A5604" t="s">
        <v>5608</v>
      </c>
      <c r="B5604" t="s">
        <v>7957</v>
      </c>
      <c r="C5604" t="s">
        <v>7919</v>
      </c>
      <c r="D5604" t="s">
        <v>7938</v>
      </c>
      <c r="E5604" s="1">
        <v>45111</v>
      </c>
      <c r="F5604" s="6">
        <v>16976.25</v>
      </c>
      <c r="G5604">
        <v>849</v>
      </c>
      <c r="H5604" t="s">
        <v>3</v>
      </c>
      <c r="I5604">
        <f>IF(shipments[[#This Row],[Boxes]]&gt;0,shipments[[#This Row],[Amount]]/shipments[[#This Row],[Boxes]],"NA")</f>
        <v>19.99558303886926</v>
      </c>
      <c r="J5604" t="str">
        <f>IF(shipments[[#This Row],[Order_Status]] = "Delivered","Yes","No")</f>
        <v>Yes</v>
      </c>
      <c r="K5604" t="str">
        <f>TEXT(shipments[[#This Row],[Shipdate]],"MMMM")</f>
        <v>July</v>
      </c>
      <c r="L5604">
        <f>YEAR(shipments[[#This Row],[Shipdate]])</f>
        <v>2023</v>
      </c>
    </row>
    <row r="5605" spans="1:12" x14ac:dyDescent="0.3">
      <c r="A5605" t="s">
        <v>5609</v>
      </c>
      <c r="B5605" t="s">
        <v>7957</v>
      </c>
      <c r="C5605" t="s">
        <v>7919</v>
      </c>
      <c r="D5605" t="s">
        <v>7937</v>
      </c>
      <c r="E5605" s="1">
        <v>45275</v>
      </c>
      <c r="F5605" s="6">
        <v>2927.25</v>
      </c>
      <c r="G5605">
        <v>134</v>
      </c>
      <c r="H5605" t="s">
        <v>3</v>
      </c>
      <c r="I5605">
        <f>IF(shipments[[#This Row],[Boxes]]&gt;0,shipments[[#This Row],[Amount]]/shipments[[#This Row],[Boxes]],"NA")</f>
        <v>21.845149253731343</v>
      </c>
      <c r="J5605" t="str">
        <f>IF(shipments[[#This Row],[Order_Status]] = "Delivered","Yes","No")</f>
        <v>Yes</v>
      </c>
      <c r="K5605" t="str">
        <f>TEXT(shipments[[#This Row],[Shipdate]],"MMMM")</f>
        <v>December</v>
      </c>
      <c r="L5605">
        <f>YEAR(shipments[[#This Row],[Shipdate]])</f>
        <v>2023</v>
      </c>
    </row>
    <row r="5606" spans="1:12" x14ac:dyDescent="0.3">
      <c r="A5606" t="s">
        <v>5610</v>
      </c>
      <c r="B5606" t="s">
        <v>7957</v>
      </c>
      <c r="C5606" t="s">
        <v>7919</v>
      </c>
      <c r="D5606" t="s">
        <v>7939</v>
      </c>
      <c r="E5606" s="1">
        <v>45131</v>
      </c>
      <c r="F5606" s="6">
        <v>5998.5</v>
      </c>
      <c r="G5606">
        <v>316</v>
      </c>
      <c r="H5606" t="s">
        <v>3</v>
      </c>
      <c r="I5606">
        <f>IF(shipments[[#This Row],[Boxes]]&gt;0,shipments[[#This Row],[Amount]]/shipments[[#This Row],[Boxes]],"NA")</f>
        <v>18.98259493670886</v>
      </c>
      <c r="J5606" t="str">
        <f>IF(shipments[[#This Row],[Order_Status]] = "Delivered","Yes","No")</f>
        <v>Yes</v>
      </c>
      <c r="K5606" t="str">
        <f>TEXT(shipments[[#This Row],[Shipdate]],"MMMM")</f>
        <v>July</v>
      </c>
      <c r="L5606">
        <f>YEAR(shipments[[#This Row],[Shipdate]])</f>
        <v>2023</v>
      </c>
    </row>
    <row r="5607" spans="1:12" x14ac:dyDescent="0.3">
      <c r="A5607" s="21" t="s">
        <v>5611</v>
      </c>
      <c r="B5607" s="21" t="s">
        <v>7957</v>
      </c>
      <c r="C5607" s="21" t="s">
        <v>7919</v>
      </c>
      <c r="D5607" s="21" t="s">
        <v>7937</v>
      </c>
      <c r="E5607" s="22">
        <v>45498</v>
      </c>
      <c r="F5607" s="23">
        <v>11389.5</v>
      </c>
      <c r="G5607" s="21">
        <v>543</v>
      </c>
      <c r="H5607" s="21" t="s">
        <v>9</v>
      </c>
      <c r="I5607" s="21">
        <f>IF(shipments[[#This Row],[Boxes]]&gt;0,shipments[[#This Row],[Amount]]/shipments[[#This Row],[Boxes]],"NA")</f>
        <v>20.975138121546962</v>
      </c>
      <c r="J5607" s="21" t="str">
        <f>IF(shipments[[#This Row],[Order_Status]] = "Delivered","Yes","No")</f>
        <v>No</v>
      </c>
      <c r="K5607" s="21" t="str">
        <f>TEXT(shipments[[#This Row],[Shipdate]],"MMMM")</f>
        <v>July</v>
      </c>
      <c r="L5607" s="21">
        <f>YEAR(shipments[[#This Row],[Shipdate]])</f>
        <v>2024</v>
      </c>
    </row>
    <row r="5608" spans="1:12" x14ac:dyDescent="0.3">
      <c r="A5608" t="s">
        <v>5612</v>
      </c>
      <c r="B5608" t="s">
        <v>7957</v>
      </c>
      <c r="C5608" t="s">
        <v>7919</v>
      </c>
      <c r="D5608" t="s">
        <v>7938</v>
      </c>
      <c r="E5608" s="1">
        <v>45050</v>
      </c>
      <c r="F5608" s="6">
        <v>3242.25</v>
      </c>
      <c r="G5608">
        <v>171</v>
      </c>
      <c r="H5608" t="s">
        <v>3</v>
      </c>
      <c r="I5608">
        <f>IF(shipments[[#This Row],[Boxes]]&gt;0,shipments[[#This Row],[Amount]]/shipments[[#This Row],[Boxes]],"NA")</f>
        <v>18.960526315789473</v>
      </c>
      <c r="J5608" t="str">
        <f>IF(shipments[[#This Row],[Order_Status]] = "Delivered","Yes","No")</f>
        <v>Yes</v>
      </c>
      <c r="K5608" t="str">
        <f>TEXT(shipments[[#This Row],[Shipdate]],"MMMM")</f>
        <v>May</v>
      </c>
      <c r="L5608">
        <f>YEAR(shipments[[#This Row],[Shipdate]])</f>
        <v>2023</v>
      </c>
    </row>
    <row r="5609" spans="1:12" x14ac:dyDescent="0.3">
      <c r="A5609" t="s">
        <v>5613</v>
      </c>
      <c r="B5609" t="s">
        <v>7957</v>
      </c>
      <c r="C5609" t="s">
        <v>7919</v>
      </c>
      <c r="D5609" t="s">
        <v>7939</v>
      </c>
      <c r="E5609" s="1">
        <v>45378</v>
      </c>
      <c r="F5609" s="6">
        <v>13459.5</v>
      </c>
      <c r="G5609">
        <v>748</v>
      </c>
      <c r="H5609" t="s">
        <v>3</v>
      </c>
      <c r="I5609">
        <f>IF(shipments[[#This Row],[Boxes]]&gt;0,shipments[[#This Row],[Amount]]/shipments[[#This Row],[Boxes]],"NA")</f>
        <v>17.99398395721925</v>
      </c>
      <c r="J5609" t="str">
        <f>IF(shipments[[#This Row],[Order_Status]] = "Delivered","Yes","No")</f>
        <v>Yes</v>
      </c>
      <c r="K5609" t="str">
        <f>TEXT(shipments[[#This Row],[Shipdate]],"MMMM")</f>
        <v>March</v>
      </c>
      <c r="L5609">
        <f>YEAR(shipments[[#This Row],[Shipdate]])</f>
        <v>2024</v>
      </c>
    </row>
    <row r="5610" spans="1:12" x14ac:dyDescent="0.3">
      <c r="A5610" s="21" t="s">
        <v>5614</v>
      </c>
      <c r="B5610" s="21" t="s">
        <v>7957</v>
      </c>
      <c r="C5610" s="21" t="s">
        <v>7920</v>
      </c>
      <c r="D5610" s="21" t="s">
        <v>7938</v>
      </c>
      <c r="E5610" s="22">
        <v>45531</v>
      </c>
      <c r="F5610" s="23">
        <v>16544.25</v>
      </c>
      <c r="G5610" s="21">
        <v>828</v>
      </c>
      <c r="H5610" s="21" t="s">
        <v>9</v>
      </c>
      <c r="I5610" s="21">
        <f>IF(shipments[[#This Row],[Boxes]]&gt;0,shipments[[#This Row],[Amount]]/shipments[[#This Row],[Boxes]],"NA")</f>
        <v>19.980978260869566</v>
      </c>
      <c r="J5610" s="21" t="str">
        <f>IF(shipments[[#This Row],[Order_Status]] = "Delivered","Yes","No")</f>
        <v>No</v>
      </c>
      <c r="K5610" s="21" t="str">
        <f>TEXT(shipments[[#This Row],[Shipdate]],"MMMM")</f>
        <v>August</v>
      </c>
      <c r="L5610" s="21">
        <f>YEAR(shipments[[#This Row],[Shipdate]])</f>
        <v>2024</v>
      </c>
    </row>
    <row r="5611" spans="1:12" x14ac:dyDescent="0.3">
      <c r="A5611" t="s">
        <v>5615</v>
      </c>
      <c r="B5611" t="s">
        <v>7957</v>
      </c>
      <c r="C5611" t="s">
        <v>7921</v>
      </c>
      <c r="D5611" t="s">
        <v>7937</v>
      </c>
      <c r="E5611" s="1">
        <v>45464</v>
      </c>
      <c r="F5611" s="6">
        <v>265.5</v>
      </c>
      <c r="G5611">
        <v>23</v>
      </c>
      <c r="H5611" t="s">
        <v>3</v>
      </c>
      <c r="I5611">
        <f>IF(shipments[[#This Row],[Boxes]]&gt;0,shipments[[#This Row],[Amount]]/shipments[[#This Row],[Boxes]],"NA")</f>
        <v>11.543478260869565</v>
      </c>
      <c r="J5611" t="str">
        <f>IF(shipments[[#This Row],[Order_Status]] = "Delivered","Yes","No")</f>
        <v>Yes</v>
      </c>
      <c r="K5611" t="str">
        <f>TEXT(shipments[[#This Row],[Shipdate]],"MMMM")</f>
        <v>June</v>
      </c>
      <c r="L5611">
        <f>YEAR(shipments[[#This Row],[Shipdate]])</f>
        <v>2024</v>
      </c>
    </row>
    <row r="5612" spans="1:12" x14ac:dyDescent="0.3">
      <c r="A5612" t="s">
        <v>5616</v>
      </c>
      <c r="B5612" t="s">
        <v>7957</v>
      </c>
      <c r="C5612" t="s">
        <v>7921</v>
      </c>
      <c r="D5612" t="s">
        <v>7934</v>
      </c>
      <c r="E5612" s="1">
        <v>45145</v>
      </c>
      <c r="F5612" s="6">
        <v>7152.75</v>
      </c>
      <c r="G5612">
        <v>477</v>
      </c>
      <c r="H5612" t="s">
        <v>3</v>
      </c>
      <c r="I5612">
        <f>IF(shipments[[#This Row],[Boxes]]&gt;0,shipments[[#This Row],[Amount]]/shipments[[#This Row],[Boxes]],"NA")</f>
        <v>14.995283018867925</v>
      </c>
      <c r="J5612" t="str">
        <f>IF(shipments[[#This Row],[Order_Status]] = "Delivered","Yes","No")</f>
        <v>Yes</v>
      </c>
      <c r="K5612" t="str">
        <f>TEXT(shipments[[#This Row],[Shipdate]],"MMMM")</f>
        <v>August</v>
      </c>
      <c r="L5612">
        <f>YEAR(shipments[[#This Row],[Shipdate]])</f>
        <v>2023</v>
      </c>
    </row>
    <row r="5613" spans="1:12" x14ac:dyDescent="0.3">
      <c r="A5613" t="s">
        <v>5617</v>
      </c>
      <c r="B5613" t="s">
        <v>7957</v>
      </c>
      <c r="C5613" t="s">
        <v>7921</v>
      </c>
      <c r="D5613" t="s">
        <v>7939</v>
      </c>
      <c r="E5613" s="1">
        <v>45036</v>
      </c>
      <c r="F5613" s="6">
        <v>6171.75</v>
      </c>
      <c r="G5613">
        <v>412</v>
      </c>
      <c r="H5613" t="s">
        <v>3</v>
      </c>
      <c r="I5613">
        <f>IF(shipments[[#This Row],[Boxes]]&gt;0,shipments[[#This Row],[Amount]]/shipments[[#This Row],[Boxes]],"NA")</f>
        <v>14.97997572815534</v>
      </c>
      <c r="J5613" t="str">
        <f>IF(shipments[[#This Row],[Order_Status]] = "Delivered","Yes","No")</f>
        <v>Yes</v>
      </c>
      <c r="K5613" t="str">
        <f>TEXT(shipments[[#This Row],[Shipdate]],"MMMM")</f>
        <v>April</v>
      </c>
      <c r="L5613">
        <f>YEAR(shipments[[#This Row],[Shipdate]])</f>
        <v>2023</v>
      </c>
    </row>
    <row r="5614" spans="1:12" x14ac:dyDescent="0.3">
      <c r="A5614" t="s">
        <v>5618</v>
      </c>
      <c r="B5614" t="s">
        <v>7957</v>
      </c>
      <c r="C5614" t="s">
        <v>7921</v>
      </c>
      <c r="D5614" t="s">
        <v>7938</v>
      </c>
      <c r="E5614" s="1">
        <v>45282</v>
      </c>
      <c r="F5614" s="6">
        <v>4594.5</v>
      </c>
      <c r="G5614">
        <v>383</v>
      </c>
      <c r="H5614" t="s">
        <v>3</v>
      </c>
      <c r="I5614">
        <f>IF(shipments[[#This Row],[Boxes]]&gt;0,shipments[[#This Row],[Amount]]/shipments[[#This Row],[Boxes]],"NA")</f>
        <v>11.996083550913838</v>
      </c>
      <c r="J5614" t="str">
        <f>IF(shipments[[#This Row],[Order_Status]] = "Delivered","Yes","No")</f>
        <v>Yes</v>
      </c>
      <c r="K5614" t="str">
        <f>TEXT(shipments[[#This Row],[Shipdate]],"MMMM")</f>
        <v>December</v>
      </c>
      <c r="L5614">
        <f>YEAR(shipments[[#This Row],[Shipdate]])</f>
        <v>2023</v>
      </c>
    </row>
    <row r="5615" spans="1:12" x14ac:dyDescent="0.3">
      <c r="A5615" t="s">
        <v>5619</v>
      </c>
      <c r="B5615" t="s">
        <v>7957</v>
      </c>
      <c r="C5615" t="s">
        <v>7921</v>
      </c>
      <c r="D5615" t="s">
        <v>7939</v>
      </c>
      <c r="E5615" s="1">
        <v>44973</v>
      </c>
      <c r="F5615" s="6">
        <v>12361.5</v>
      </c>
      <c r="G5615">
        <v>1031</v>
      </c>
      <c r="H5615" t="s">
        <v>3</v>
      </c>
      <c r="I5615">
        <f>IF(shipments[[#This Row],[Boxes]]&gt;0,shipments[[#This Row],[Amount]]/shipments[[#This Row],[Boxes]],"NA")</f>
        <v>11.989815712900096</v>
      </c>
      <c r="J5615" t="str">
        <f>IF(shipments[[#This Row],[Order_Status]] = "Delivered","Yes","No")</f>
        <v>Yes</v>
      </c>
      <c r="K5615" t="str">
        <f>TEXT(shipments[[#This Row],[Shipdate]],"MMMM")</f>
        <v>February</v>
      </c>
      <c r="L5615">
        <f>YEAR(shipments[[#This Row],[Shipdate]])</f>
        <v>2023</v>
      </c>
    </row>
    <row r="5616" spans="1:12" x14ac:dyDescent="0.3">
      <c r="A5616" s="21" t="s">
        <v>5620</v>
      </c>
      <c r="B5616" s="21" t="s">
        <v>7957</v>
      </c>
      <c r="C5616" s="21" t="s">
        <v>7922</v>
      </c>
      <c r="D5616" s="21" t="s">
        <v>7934</v>
      </c>
      <c r="E5616" s="22">
        <v>45492</v>
      </c>
      <c r="F5616" s="23">
        <v>2020.5</v>
      </c>
      <c r="G5616" s="21">
        <v>113</v>
      </c>
      <c r="H5616" s="21" t="s">
        <v>9</v>
      </c>
      <c r="I5616" s="21">
        <f>IF(shipments[[#This Row],[Boxes]]&gt;0,shipments[[#This Row],[Amount]]/shipments[[#This Row],[Boxes]],"NA")</f>
        <v>17.880530973451329</v>
      </c>
      <c r="J5616" s="21" t="str">
        <f>IF(shipments[[#This Row],[Order_Status]] = "Delivered","Yes","No")</f>
        <v>No</v>
      </c>
      <c r="K5616" s="21" t="str">
        <f>TEXT(shipments[[#This Row],[Shipdate]],"MMMM")</f>
        <v>July</v>
      </c>
      <c r="L5616" s="21">
        <f>YEAR(shipments[[#This Row],[Shipdate]])</f>
        <v>2024</v>
      </c>
    </row>
    <row r="5617" spans="1:12" x14ac:dyDescent="0.3">
      <c r="A5617" t="s">
        <v>5621</v>
      </c>
      <c r="B5617" t="s">
        <v>7957</v>
      </c>
      <c r="C5617" t="s">
        <v>7922</v>
      </c>
      <c r="D5617" t="s">
        <v>7934</v>
      </c>
      <c r="E5617" s="1">
        <v>45362</v>
      </c>
      <c r="F5617" s="6">
        <v>11409.75</v>
      </c>
      <c r="G5617">
        <v>544</v>
      </c>
      <c r="H5617" t="s">
        <v>3</v>
      </c>
      <c r="I5617">
        <f>IF(shipments[[#This Row],[Boxes]]&gt;0,shipments[[#This Row],[Amount]]/shipments[[#This Row],[Boxes]],"NA")</f>
        <v>20.973805147058822</v>
      </c>
      <c r="J5617" t="str">
        <f>IF(shipments[[#This Row],[Order_Status]] = "Delivered","Yes","No")</f>
        <v>Yes</v>
      </c>
      <c r="K5617" t="str">
        <f>TEXT(shipments[[#This Row],[Shipdate]],"MMMM")</f>
        <v>March</v>
      </c>
      <c r="L5617">
        <f>YEAR(shipments[[#This Row],[Shipdate]])</f>
        <v>2024</v>
      </c>
    </row>
    <row r="5618" spans="1:12" x14ac:dyDescent="0.3">
      <c r="A5618" t="s">
        <v>5622</v>
      </c>
      <c r="B5618" t="s">
        <v>7957</v>
      </c>
      <c r="C5618" t="s">
        <v>7923</v>
      </c>
      <c r="D5618" t="s">
        <v>7939</v>
      </c>
      <c r="E5618" s="1">
        <v>45328</v>
      </c>
      <c r="F5618" s="6">
        <v>5514.75</v>
      </c>
      <c r="G5618">
        <v>425</v>
      </c>
      <c r="H5618" t="s">
        <v>3</v>
      </c>
      <c r="I5618">
        <f>IF(shipments[[#This Row],[Boxes]]&gt;0,shipments[[#This Row],[Amount]]/shipments[[#This Row],[Boxes]],"NA")</f>
        <v>12.975882352941177</v>
      </c>
      <c r="J5618" t="str">
        <f>IF(shipments[[#This Row],[Order_Status]] = "Delivered","Yes","No")</f>
        <v>Yes</v>
      </c>
      <c r="K5618" t="str">
        <f>TEXT(shipments[[#This Row],[Shipdate]],"MMMM")</f>
        <v>February</v>
      </c>
      <c r="L5618">
        <f>YEAR(shipments[[#This Row],[Shipdate]])</f>
        <v>2024</v>
      </c>
    </row>
    <row r="5619" spans="1:12" x14ac:dyDescent="0.3">
      <c r="A5619" t="s">
        <v>5623</v>
      </c>
      <c r="B5619" t="s">
        <v>7957</v>
      </c>
      <c r="C5619" t="s">
        <v>7923</v>
      </c>
      <c r="D5619" t="s">
        <v>7934</v>
      </c>
      <c r="E5619" s="1">
        <v>45082</v>
      </c>
      <c r="F5619" s="6">
        <v>10440</v>
      </c>
      <c r="G5619">
        <v>696</v>
      </c>
      <c r="H5619" t="s">
        <v>3</v>
      </c>
      <c r="I5619">
        <f>IF(shipments[[#This Row],[Boxes]]&gt;0,shipments[[#This Row],[Amount]]/shipments[[#This Row],[Boxes]],"NA")</f>
        <v>15</v>
      </c>
      <c r="J5619" t="str">
        <f>IF(shipments[[#This Row],[Order_Status]] = "Delivered","Yes","No")</f>
        <v>Yes</v>
      </c>
      <c r="K5619" t="str">
        <f>TEXT(shipments[[#This Row],[Shipdate]],"MMMM")</f>
        <v>June</v>
      </c>
      <c r="L5619">
        <f>YEAR(shipments[[#This Row],[Shipdate]])</f>
        <v>2023</v>
      </c>
    </row>
    <row r="5620" spans="1:12" x14ac:dyDescent="0.3">
      <c r="A5620" t="s">
        <v>5624</v>
      </c>
      <c r="B5620" t="s">
        <v>7957</v>
      </c>
      <c r="C5620" t="s">
        <v>7923</v>
      </c>
      <c r="D5620" t="s">
        <v>7934</v>
      </c>
      <c r="E5620" s="1">
        <v>45177</v>
      </c>
      <c r="F5620" s="6">
        <v>5859</v>
      </c>
      <c r="G5620">
        <v>391</v>
      </c>
      <c r="H5620" t="s">
        <v>3</v>
      </c>
      <c r="I5620">
        <f>IF(shipments[[#This Row],[Boxes]]&gt;0,shipments[[#This Row],[Amount]]/shipments[[#This Row],[Boxes]],"NA")</f>
        <v>14.9846547314578</v>
      </c>
      <c r="J5620" t="str">
        <f>IF(shipments[[#This Row],[Order_Status]] = "Delivered","Yes","No")</f>
        <v>Yes</v>
      </c>
      <c r="K5620" t="str">
        <f>TEXT(shipments[[#This Row],[Shipdate]],"MMMM")</f>
        <v>September</v>
      </c>
      <c r="L5620">
        <f>YEAR(shipments[[#This Row],[Shipdate]])</f>
        <v>2023</v>
      </c>
    </row>
    <row r="5621" spans="1:12" x14ac:dyDescent="0.3">
      <c r="A5621" s="21" t="s">
        <v>5625</v>
      </c>
      <c r="B5621" s="21" t="s">
        <v>7957</v>
      </c>
      <c r="C5621" s="21" t="s">
        <v>7923</v>
      </c>
      <c r="D5621" s="21" t="s">
        <v>7939</v>
      </c>
      <c r="E5621" s="22">
        <v>44950</v>
      </c>
      <c r="F5621" s="23">
        <v>6599.25</v>
      </c>
      <c r="G5621" s="21">
        <v>413</v>
      </c>
      <c r="H5621" s="21" t="s">
        <v>25</v>
      </c>
      <c r="I5621" s="21">
        <f>IF(shipments[[#This Row],[Boxes]]&gt;0,shipments[[#This Row],[Amount]]/shipments[[#This Row],[Boxes]],"NA")</f>
        <v>15.978813559322035</v>
      </c>
      <c r="J5621" s="21" t="str">
        <f>IF(shipments[[#This Row],[Order_Status]] = "Delivered","Yes","No")</f>
        <v>No</v>
      </c>
      <c r="K5621" s="21" t="str">
        <f>TEXT(shipments[[#This Row],[Shipdate]],"MMMM")</f>
        <v>January</v>
      </c>
      <c r="L5621" s="21">
        <f>YEAR(shipments[[#This Row],[Shipdate]])</f>
        <v>2023</v>
      </c>
    </row>
    <row r="5622" spans="1:12" x14ac:dyDescent="0.3">
      <c r="A5622" t="s">
        <v>5626</v>
      </c>
      <c r="B5622" t="s">
        <v>7957</v>
      </c>
      <c r="C5622" t="s">
        <v>7924</v>
      </c>
      <c r="D5622" t="s">
        <v>7936</v>
      </c>
      <c r="E5622" s="1">
        <v>45267</v>
      </c>
      <c r="F5622" s="6">
        <v>3179.25</v>
      </c>
      <c r="G5622">
        <v>455</v>
      </c>
      <c r="H5622" t="s">
        <v>3</v>
      </c>
      <c r="I5622">
        <f>IF(shipments[[#This Row],[Boxes]]&gt;0,shipments[[#This Row],[Amount]]/shipments[[#This Row],[Boxes]],"NA")</f>
        <v>6.9873626373626374</v>
      </c>
      <c r="J5622" t="str">
        <f>IF(shipments[[#This Row],[Order_Status]] = "Delivered","Yes","No")</f>
        <v>Yes</v>
      </c>
      <c r="K5622" t="str">
        <f>TEXT(shipments[[#This Row],[Shipdate]],"MMMM")</f>
        <v>December</v>
      </c>
      <c r="L5622">
        <f>YEAR(shipments[[#This Row],[Shipdate]])</f>
        <v>2023</v>
      </c>
    </row>
    <row r="5623" spans="1:12" x14ac:dyDescent="0.3">
      <c r="A5623" t="s">
        <v>5627</v>
      </c>
      <c r="B5623" t="s">
        <v>7957</v>
      </c>
      <c r="C5623" t="s">
        <v>7924</v>
      </c>
      <c r="D5623" t="s">
        <v>7937</v>
      </c>
      <c r="E5623" s="1">
        <v>44950</v>
      </c>
      <c r="F5623" s="6">
        <v>10964.25</v>
      </c>
      <c r="G5623">
        <v>1097</v>
      </c>
      <c r="H5623" t="s">
        <v>3</v>
      </c>
      <c r="I5623">
        <f>IF(shipments[[#This Row],[Boxes]]&gt;0,shipments[[#This Row],[Amount]]/shipments[[#This Row],[Boxes]],"NA")</f>
        <v>9.9947584320875116</v>
      </c>
      <c r="J5623" t="str">
        <f>IF(shipments[[#This Row],[Order_Status]] = "Delivered","Yes","No")</f>
        <v>Yes</v>
      </c>
      <c r="K5623" t="str">
        <f>TEXT(shipments[[#This Row],[Shipdate]],"MMMM")</f>
        <v>January</v>
      </c>
      <c r="L5623">
        <f>YEAR(shipments[[#This Row],[Shipdate]])</f>
        <v>2023</v>
      </c>
    </row>
    <row r="5624" spans="1:12" x14ac:dyDescent="0.3">
      <c r="A5624" t="s">
        <v>5628</v>
      </c>
      <c r="B5624" t="s">
        <v>7957</v>
      </c>
      <c r="C5624" t="s">
        <v>7924</v>
      </c>
      <c r="D5624" t="s">
        <v>7939</v>
      </c>
      <c r="E5624" s="1">
        <v>45286</v>
      </c>
      <c r="F5624" s="6">
        <v>9679.5</v>
      </c>
      <c r="G5624">
        <v>968</v>
      </c>
      <c r="H5624" t="s">
        <v>3</v>
      </c>
      <c r="I5624">
        <f>IF(shipments[[#This Row],[Boxes]]&gt;0,shipments[[#This Row],[Amount]]/shipments[[#This Row],[Boxes]],"NA")</f>
        <v>9.999483471074381</v>
      </c>
      <c r="J5624" t="str">
        <f>IF(shipments[[#This Row],[Order_Status]] = "Delivered","Yes","No")</f>
        <v>Yes</v>
      </c>
      <c r="K5624" t="str">
        <f>TEXT(shipments[[#This Row],[Shipdate]],"MMMM")</f>
        <v>December</v>
      </c>
      <c r="L5624">
        <f>YEAR(shipments[[#This Row],[Shipdate]])</f>
        <v>2023</v>
      </c>
    </row>
    <row r="5625" spans="1:12" x14ac:dyDescent="0.3">
      <c r="A5625" s="21" t="s">
        <v>5629</v>
      </c>
      <c r="B5625" s="21" t="s">
        <v>7957</v>
      </c>
      <c r="C5625" s="21" t="s">
        <v>7924</v>
      </c>
      <c r="D5625" s="21" t="s">
        <v>7934</v>
      </c>
      <c r="E5625" s="22">
        <v>45538</v>
      </c>
      <c r="F5625" s="23">
        <v>4119.75</v>
      </c>
      <c r="G5625" s="21">
        <v>412</v>
      </c>
      <c r="H5625" s="21" t="s">
        <v>16</v>
      </c>
      <c r="I5625" s="21">
        <f>IF(shipments[[#This Row],[Boxes]]&gt;0,shipments[[#This Row],[Amount]]/shipments[[#This Row],[Boxes]],"NA")</f>
        <v>9.9993932038834945</v>
      </c>
      <c r="J5625" s="21" t="str">
        <f>IF(shipments[[#This Row],[Order_Status]] = "Delivered","Yes","No")</f>
        <v>No</v>
      </c>
      <c r="K5625" s="21" t="str">
        <f>TEXT(shipments[[#This Row],[Shipdate]],"MMMM")</f>
        <v>September</v>
      </c>
      <c r="L5625" s="21">
        <f>YEAR(shipments[[#This Row],[Shipdate]])</f>
        <v>2024</v>
      </c>
    </row>
    <row r="5626" spans="1:12" x14ac:dyDescent="0.3">
      <c r="A5626" s="21" t="s">
        <v>5630</v>
      </c>
      <c r="B5626" s="21" t="s">
        <v>7957</v>
      </c>
      <c r="C5626" s="21" t="s">
        <v>7924</v>
      </c>
      <c r="D5626" s="21" t="s">
        <v>7935</v>
      </c>
      <c r="E5626" s="22">
        <v>45287</v>
      </c>
      <c r="F5626" s="23">
        <v>9292.5</v>
      </c>
      <c r="G5626" s="21">
        <v>1328</v>
      </c>
      <c r="H5626" s="21" t="s">
        <v>25</v>
      </c>
      <c r="I5626" s="21">
        <f>IF(shipments[[#This Row],[Boxes]]&gt;0,shipments[[#This Row],[Amount]]/shipments[[#This Row],[Boxes]],"NA")</f>
        <v>6.997364457831325</v>
      </c>
      <c r="J5626" s="21" t="str">
        <f>IF(shipments[[#This Row],[Order_Status]] = "Delivered","Yes","No")</f>
        <v>No</v>
      </c>
      <c r="K5626" s="21" t="str">
        <f>TEXT(shipments[[#This Row],[Shipdate]],"MMMM")</f>
        <v>December</v>
      </c>
      <c r="L5626" s="21">
        <f>YEAR(shipments[[#This Row],[Shipdate]])</f>
        <v>2023</v>
      </c>
    </row>
    <row r="5627" spans="1:12" x14ac:dyDescent="0.3">
      <c r="A5627" t="s">
        <v>5631</v>
      </c>
      <c r="B5627" t="s">
        <v>7957</v>
      </c>
      <c r="C5627" t="s">
        <v>7924</v>
      </c>
      <c r="D5627" t="s">
        <v>7938</v>
      </c>
      <c r="E5627" s="1">
        <v>45096</v>
      </c>
      <c r="F5627" s="6">
        <v>5145.75</v>
      </c>
      <c r="G5627">
        <v>858</v>
      </c>
      <c r="H5627" t="s">
        <v>3</v>
      </c>
      <c r="I5627">
        <f>IF(shipments[[#This Row],[Boxes]]&gt;0,shipments[[#This Row],[Amount]]/shipments[[#This Row],[Boxes]],"NA")</f>
        <v>5.9973776223776225</v>
      </c>
      <c r="J5627" t="str">
        <f>IF(shipments[[#This Row],[Order_Status]] = "Delivered","Yes","No")</f>
        <v>Yes</v>
      </c>
      <c r="K5627" t="str">
        <f>TEXT(shipments[[#This Row],[Shipdate]],"MMMM")</f>
        <v>June</v>
      </c>
      <c r="L5627">
        <f>YEAR(shipments[[#This Row],[Shipdate]])</f>
        <v>2023</v>
      </c>
    </row>
    <row r="5628" spans="1:12" x14ac:dyDescent="0.3">
      <c r="A5628" s="21" t="s">
        <v>5632</v>
      </c>
      <c r="B5628" s="21" t="s">
        <v>7957</v>
      </c>
      <c r="C5628" s="21" t="s">
        <v>7924</v>
      </c>
      <c r="D5628" s="21" t="s">
        <v>7939</v>
      </c>
      <c r="E5628" s="22">
        <v>45531</v>
      </c>
      <c r="F5628" s="23">
        <v>5465.25</v>
      </c>
      <c r="G5628" s="21">
        <v>547</v>
      </c>
      <c r="H5628" s="21" t="s">
        <v>25</v>
      </c>
      <c r="I5628" s="21">
        <f>IF(shipments[[#This Row],[Boxes]]&gt;0,shipments[[#This Row],[Amount]]/shipments[[#This Row],[Boxes]],"NA")</f>
        <v>9.9913162705667276</v>
      </c>
      <c r="J5628" s="21" t="str">
        <f>IF(shipments[[#This Row],[Order_Status]] = "Delivered","Yes","No")</f>
        <v>No</v>
      </c>
      <c r="K5628" s="21" t="str">
        <f>TEXT(shipments[[#This Row],[Shipdate]],"MMMM")</f>
        <v>August</v>
      </c>
      <c r="L5628" s="21">
        <f>YEAR(shipments[[#This Row],[Shipdate]])</f>
        <v>2024</v>
      </c>
    </row>
    <row r="5629" spans="1:12" x14ac:dyDescent="0.3">
      <c r="A5629" t="s">
        <v>5633</v>
      </c>
      <c r="B5629" t="s">
        <v>7957</v>
      </c>
      <c r="C5629" t="s">
        <v>7924</v>
      </c>
      <c r="D5629" t="s">
        <v>7934</v>
      </c>
      <c r="E5629" s="1">
        <v>45036</v>
      </c>
      <c r="F5629" s="6">
        <v>10338.75</v>
      </c>
      <c r="G5629">
        <v>1034</v>
      </c>
      <c r="H5629" t="s">
        <v>3</v>
      </c>
      <c r="I5629">
        <f>IF(shipments[[#This Row],[Boxes]]&gt;0,shipments[[#This Row],[Amount]]/shipments[[#This Row],[Boxes]],"NA")</f>
        <v>9.998791102514506</v>
      </c>
      <c r="J5629" t="str">
        <f>IF(shipments[[#This Row],[Order_Status]] = "Delivered","Yes","No")</f>
        <v>Yes</v>
      </c>
      <c r="K5629" t="str">
        <f>TEXT(shipments[[#This Row],[Shipdate]],"MMMM")</f>
        <v>April</v>
      </c>
      <c r="L5629">
        <f>YEAR(shipments[[#This Row],[Shipdate]])</f>
        <v>2023</v>
      </c>
    </row>
    <row r="5630" spans="1:12" x14ac:dyDescent="0.3">
      <c r="A5630" t="s">
        <v>5634</v>
      </c>
      <c r="B5630" t="s">
        <v>7957</v>
      </c>
      <c r="C5630" t="s">
        <v>7925</v>
      </c>
      <c r="D5630" t="s">
        <v>7935</v>
      </c>
      <c r="E5630" s="1">
        <v>45397</v>
      </c>
      <c r="F5630" s="6">
        <v>5258.25</v>
      </c>
      <c r="G5630">
        <v>351</v>
      </c>
      <c r="H5630" t="s">
        <v>3</v>
      </c>
      <c r="I5630">
        <f>IF(shipments[[#This Row],[Boxes]]&gt;0,shipments[[#This Row],[Amount]]/shipments[[#This Row],[Boxes]],"NA")</f>
        <v>14.98076923076923</v>
      </c>
      <c r="J5630" t="str">
        <f>IF(shipments[[#This Row],[Order_Status]] = "Delivered","Yes","No")</f>
        <v>Yes</v>
      </c>
      <c r="K5630" t="str">
        <f>TEXT(shipments[[#This Row],[Shipdate]],"MMMM")</f>
        <v>April</v>
      </c>
      <c r="L5630">
        <f>YEAR(shipments[[#This Row],[Shipdate]])</f>
        <v>2024</v>
      </c>
    </row>
    <row r="5631" spans="1:12" x14ac:dyDescent="0.3">
      <c r="A5631" s="21" t="s">
        <v>5635</v>
      </c>
      <c r="B5631" s="21" t="s">
        <v>7957</v>
      </c>
      <c r="C5631" s="21" t="s">
        <v>7925</v>
      </c>
      <c r="D5631" s="21" t="s">
        <v>7938</v>
      </c>
      <c r="E5631" s="22">
        <v>45098</v>
      </c>
      <c r="F5631" s="23">
        <v>4713.75</v>
      </c>
      <c r="G5631" s="21">
        <v>337</v>
      </c>
      <c r="H5631" s="21" t="s">
        <v>25</v>
      </c>
      <c r="I5631" s="21">
        <f>IF(shipments[[#This Row],[Boxes]]&gt;0,shipments[[#This Row],[Amount]]/shipments[[#This Row],[Boxes]],"NA")</f>
        <v>13.987388724035608</v>
      </c>
      <c r="J5631" s="21" t="str">
        <f>IF(shipments[[#This Row],[Order_Status]] = "Delivered","Yes","No")</f>
        <v>No</v>
      </c>
      <c r="K5631" s="21" t="str">
        <f>TEXT(shipments[[#This Row],[Shipdate]],"MMMM")</f>
        <v>June</v>
      </c>
      <c r="L5631" s="21">
        <f>YEAR(shipments[[#This Row],[Shipdate]])</f>
        <v>2023</v>
      </c>
    </row>
    <row r="5632" spans="1:12" x14ac:dyDescent="0.3">
      <c r="A5632" s="21" t="s">
        <v>5636</v>
      </c>
      <c r="B5632" s="21" t="s">
        <v>7957</v>
      </c>
      <c r="C5632" s="21" t="s">
        <v>7926</v>
      </c>
      <c r="D5632" s="21" t="s">
        <v>7939</v>
      </c>
      <c r="E5632" s="22">
        <v>45520</v>
      </c>
      <c r="F5632" s="23">
        <v>5634</v>
      </c>
      <c r="G5632" s="21">
        <v>332</v>
      </c>
      <c r="H5632" s="21" t="s">
        <v>9</v>
      </c>
      <c r="I5632" s="21">
        <f>IF(shipments[[#This Row],[Boxes]]&gt;0,shipments[[#This Row],[Amount]]/shipments[[#This Row],[Boxes]],"NA")</f>
        <v>16.96987951807229</v>
      </c>
      <c r="J5632" s="21" t="str">
        <f>IF(shipments[[#This Row],[Order_Status]] = "Delivered","Yes","No")</f>
        <v>No</v>
      </c>
      <c r="K5632" s="21" t="str">
        <f>TEXT(shipments[[#This Row],[Shipdate]],"MMMM")</f>
        <v>August</v>
      </c>
      <c r="L5632" s="21">
        <f>YEAR(shipments[[#This Row],[Shipdate]])</f>
        <v>2024</v>
      </c>
    </row>
    <row r="5633" spans="1:12" x14ac:dyDescent="0.3">
      <c r="A5633" t="s">
        <v>5637</v>
      </c>
      <c r="B5633" t="s">
        <v>7957</v>
      </c>
      <c r="C5633" t="s">
        <v>7927</v>
      </c>
      <c r="D5633" t="s">
        <v>7938</v>
      </c>
      <c r="E5633" s="1">
        <v>45141</v>
      </c>
      <c r="F5633" s="6">
        <v>3642.75</v>
      </c>
      <c r="G5633">
        <v>215</v>
      </c>
      <c r="H5633" t="s">
        <v>3</v>
      </c>
      <c r="I5633">
        <f>IF(shipments[[#This Row],[Boxes]]&gt;0,shipments[[#This Row],[Amount]]/shipments[[#This Row],[Boxes]],"NA")</f>
        <v>16.943023255813955</v>
      </c>
      <c r="J5633" t="str">
        <f>IF(shipments[[#This Row],[Order_Status]] = "Delivered","Yes","No")</f>
        <v>Yes</v>
      </c>
      <c r="K5633" t="str">
        <f>TEXT(shipments[[#This Row],[Shipdate]],"MMMM")</f>
        <v>August</v>
      </c>
      <c r="L5633">
        <f>YEAR(shipments[[#This Row],[Shipdate]])</f>
        <v>2023</v>
      </c>
    </row>
    <row r="5634" spans="1:12" x14ac:dyDescent="0.3">
      <c r="A5634" s="21" t="s">
        <v>5638</v>
      </c>
      <c r="B5634" s="21" t="s">
        <v>7957</v>
      </c>
      <c r="C5634" s="21" t="s">
        <v>7927</v>
      </c>
      <c r="D5634" s="21" t="s">
        <v>7939</v>
      </c>
      <c r="E5634" s="22">
        <v>45509</v>
      </c>
      <c r="F5634" s="23">
        <v>10962</v>
      </c>
      <c r="G5634" s="21">
        <v>609</v>
      </c>
      <c r="H5634" s="21" t="s">
        <v>9</v>
      </c>
      <c r="I5634" s="21">
        <f>IF(shipments[[#This Row],[Boxes]]&gt;0,shipments[[#This Row],[Amount]]/shipments[[#This Row],[Boxes]],"NA")</f>
        <v>18</v>
      </c>
      <c r="J5634" s="21" t="str">
        <f>IF(shipments[[#This Row],[Order_Status]] = "Delivered","Yes","No")</f>
        <v>No</v>
      </c>
      <c r="K5634" s="21" t="str">
        <f>TEXT(shipments[[#This Row],[Shipdate]],"MMMM")</f>
        <v>August</v>
      </c>
      <c r="L5634" s="21">
        <f>YEAR(shipments[[#This Row],[Shipdate]])</f>
        <v>2024</v>
      </c>
    </row>
    <row r="5635" spans="1:12" x14ac:dyDescent="0.3">
      <c r="A5635" t="s">
        <v>5639</v>
      </c>
      <c r="B5635" t="s">
        <v>7957</v>
      </c>
      <c r="C5635" t="s">
        <v>7928</v>
      </c>
      <c r="D5635" t="s">
        <v>7939</v>
      </c>
      <c r="E5635" s="1">
        <v>45043</v>
      </c>
      <c r="F5635" s="6">
        <v>16499.25</v>
      </c>
      <c r="G5635">
        <v>2063</v>
      </c>
      <c r="H5635" t="s">
        <v>3</v>
      </c>
      <c r="I5635">
        <f>IF(shipments[[#This Row],[Boxes]]&gt;0,shipments[[#This Row],[Amount]]/shipments[[#This Row],[Boxes]],"NA")</f>
        <v>7.997697527872031</v>
      </c>
      <c r="J5635" t="str">
        <f>IF(shipments[[#This Row],[Order_Status]] = "Delivered","Yes","No")</f>
        <v>Yes</v>
      </c>
      <c r="K5635" t="str">
        <f>TEXT(shipments[[#This Row],[Shipdate]],"MMMM")</f>
        <v>April</v>
      </c>
      <c r="L5635">
        <f>YEAR(shipments[[#This Row],[Shipdate]])</f>
        <v>2023</v>
      </c>
    </row>
    <row r="5636" spans="1:12" x14ac:dyDescent="0.3">
      <c r="A5636" t="s">
        <v>5640</v>
      </c>
      <c r="B5636" t="s">
        <v>7957</v>
      </c>
      <c r="C5636" t="s">
        <v>7928</v>
      </c>
      <c r="D5636" t="s">
        <v>7934</v>
      </c>
      <c r="E5636" s="1">
        <v>45187</v>
      </c>
      <c r="F5636" s="6">
        <v>13776.75</v>
      </c>
      <c r="G5636">
        <v>1969</v>
      </c>
      <c r="H5636" t="s">
        <v>3</v>
      </c>
      <c r="I5636">
        <f>IF(shipments[[#This Row],[Boxes]]&gt;0,shipments[[#This Row],[Amount]]/shipments[[#This Row],[Boxes]],"NA")</f>
        <v>6.996825799898426</v>
      </c>
      <c r="J5636" t="str">
        <f>IF(shipments[[#This Row],[Order_Status]] = "Delivered","Yes","No")</f>
        <v>Yes</v>
      </c>
      <c r="K5636" t="str">
        <f>TEXT(shipments[[#This Row],[Shipdate]],"MMMM")</f>
        <v>September</v>
      </c>
      <c r="L5636">
        <f>YEAR(shipments[[#This Row],[Shipdate]])</f>
        <v>2023</v>
      </c>
    </row>
    <row r="5637" spans="1:12" x14ac:dyDescent="0.3">
      <c r="A5637" t="s">
        <v>5641</v>
      </c>
      <c r="B5637" t="s">
        <v>7957</v>
      </c>
      <c r="C5637" t="s">
        <v>7928</v>
      </c>
      <c r="D5637" t="s">
        <v>7937</v>
      </c>
      <c r="E5637" s="1">
        <v>44988</v>
      </c>
      <c r="F5637" s="6">
        <v>263.25</v>
      </c>
      <c r="G5637">
        <v>24</v>
      </c>
      <c r="H5637" t="s">
        <v>3</v>
      </c>
      <c r="I5637">
        <f>IF(shipments[[#This Row],[Boxes]]&gt;0,shipments[[#This Row],[Amount]]/shipments[[#This Row],[Boxes]],"NA")</f>
        <v>10.96875</v>
      </c>
      <c r="J5637" t="str">
        <f>IF(shipments[[#This Row],[Order_Status]] = "Delivered","Yes","No")</f>
        <v>Yes</v>
      </c>
      <c r="K5637" t="str">
        <f>TEXT(shipments[[#This Row],[Shipdate]],"MMMM")</f>
        <v>March</v>
      </c>
      <c r="L5637">
        <f>YEAR(shipments[[#This Row],[Shipdate]])</f>
        <v>2023</v>
      </c>
    </row>
    <row r="5638" spans="1:12" x14ac:dyDescent="0.3">
      <c r="A5638" s="21" t="s">
        <v>5642</v>
      </c>
      <c r="B5638" s="21" t="s">
        <v>7957</v>
      </c>
      <c r="C5638" s="21" t="s">
        <v>7928</v>
      </c>
      <c r="D5638" s="21" t="s">
        <v>7939</v>
      </c>
      <c r="E5638" s="22">
        <v>45482</v>
      </c>
      <c r="F5638" s="23">
        <v>1134</v>
      </c>
      <c r="G5638" s="21">
        <v>114</v>
      </c>
      <c r="H5638" s="21" t="s">
        <v>9</v>
      </c>
      <c r="I5638" s="21">
        <f>IF(shipments[[#This Row],[Boxes]]&gt;0,shipments[[#This Row],[Amount]]/shipments[[#This Row],[Boxes]],"NA")</f>
        <v>9.9473684210526319</v>
      </c>
      <c r="J5638" s="21" t="str">
        <f>IF(shipments[[#This Row],[Order_Status]] = "Delivered","Yes","No")</f>
        <v>No</v>
      </c>
      <c r="K5638" s="21" t="str">
        <f>TEXT(shipments[[#This Row],[Shipdate]],"MMMM")</f>
        <v>July</v>
      </c>
      <c r="L5638" s="21">
        <f>YEAR(shipments[[#This Row],[Shipdate]])</f>
        <v>2024</v>
      </c>
    </row>
    <row r="5639" spans="1:12" x14ac:dyDescent="0.3">
      <c r="A5639" s="21" t="s">
        <v>5643</v>
      </c>
      <c r="B5639" s="21" t="s">
        <v>7957</v>
      </c>
      <c r="C5639" s="21" t="s">
        <v>7929</v>
      </c>
      <c r="D5639" s="21" t="s">
        <v>7937</v>
      </c>
      <c r="E5639" s="22">
        <v>44972</v>
      </c>
      <c r="F5639" s="23">
        <v>14703.75</v>
      </c>
      <c r="G5639" s="21">
        <v>1337</v>
      </c>
      <c r="H5639" s="21" t="s">
        <v>25</v>
      </c>
      <c r="I5639" s="21">
        <f>IF(shipments[[#This Row],[Boxes]]&gt;0,shipments[[#This Row],[Amount]]/shipments[[#This Row],[Boxes]],"NA")</f>
        <v>10.997569184741959</v>
      </c>
      <c r="J5639" s="21" t="str">
        <f>IF(shipments[[#This Row],[Order_Status]] = "Delivered","Yes","No")</f>
        <v>No</v>
      </c>
      <c r="K5639" s="21" t="str">
        <f>TEXT(shipments[[#This Row],[Shipdate]],"MMMM")</f>
        <v>February</v>
      </c>
      <c r="L5639" s="21">
        <f>YEAR(shipments[[#This Row],[Shipdate]])</f>
        <v>2023</v>
      </c>
    </row>
    <row r="5640" spans="1:12" x14ac:dyDescent="0.3">
      <c r="A5640" t="s">
        <v>5644</v>
      </c>
      <c r="B5640" t="s">
        <v>7957</v>
      </c>
      <c r="C5640" t="s">
        <v>7929</v>
      </c>
      <c r="D5640" t="s">
        <v>7935</v>
      </c>
      <c r="E5640" s="1">
        <v>45321</v>
      </c>
      <c r="F5640" s="6">
        <v>3399.75</v>
      </c>
      <c r="G5640">
        <v>310</v>
      </c>
      <c r="H5640" t="s">
        <v>3</v>
      </c>
      <c r="I5640">
        <f>IF(shipments[[#This Row],[Boxes]]&gt;0,shipments[[#This Row],[Amount]]/shipments[[#This Row],[Boxes]],"NA")</f>
        <v>10.966935483870968</v>
      </c>
      <c r="J5640" t="str">
        <f>IF(shipments[[#This Row],[Order_Status]] = "Delivered","Yes","No")</f>
        <v>Yes</v>
      </c>
      <c r="K5640" t="str">
        <f>TEXT(shipments[[#This Row],[Shipdate]],"MMMM")</f>
        <v>January</v>
      </c>
      <c r="L5640">
        <f>YEAR(shipments[[#This Row],[Shipdate]])</f>
        <v>2024</v>
      </c>
    </row>
    <row r="5641" spans="1:12" x14ac:dyDescent="0.3">
      <c r="A5641" t="s">
        <v>5645</v>
      </c>
      <c r="B5641" t="s">
        <v>7957</v>
      </c>
      <c r="C5641" t="s">
        <v>7929</v>
      </c>
      <c r="D5641" t="s">
        <v>7935</v>
      </c>
      <c r="E5641" s="1">
        <v>45433</v>
      </c>
      <c r="F5641" s="6">
        <v>4954.5</v>
      </c>
      <c r="G5641">
        <v>451</v>
      </c>
      <c r="H5641" t="s">
        <v>3</v>
      </c>
      <c r="I5641">
        <f>IF(shipments[[#This Row],[Boxes]]&gt;0,shipments[[#This Row],[Amount]]/shipments[[#This Row],[Boxes]],"NA")</f>
        <v>10.985587583148559</v>
      </c>
      <c r="J5641" t="str">
        <f>IF(shipments[[#This Row],[Order_Status]] = "Delivered","Yes","No")</f>
        <v>Yes</v>
      </c>
      <c r="K5641" t="str">
        <f>TEXT(shipments[[#This Row],[Shipdate]],"MMMM")</f>
        <v>May</v>
      </c>
      <c r="L5641">
        <f>YEAR(shipments[[#This Row],[Shipdate]])</f>
        <v>2024</v>
      </c>
    </row>
    <row r="5642" spans="1:12" x14ac:dyDescent="0.3">
      <c r="A5642" t="s">
        <v>5646</v>
      </c>
      <c r="B5642" t="s">
        <v>7957</v>
      </c>
      <c r="C5642" t="s">
        <v>7930</v>
      </c>
      <c r="D5642" t="s">
        <v>7937</v>
      </c>
      <c r="E5642" s="1">
        <v>44937</v>
      </c>
      <c r="F5642" s="6">
        <v>10149.75</v>
      </c>
      <c r="G5642">
        <v>406</v>
      </c>
      <c r="H5642" t="s">
        <v>3</v>
      </c>
      <c r="I5642">
        <f>IF(shipments[[#This Row],[Boxes]]&gt;0,shipments[[#This Row],[Amount]]/shipments[[#This Row],[Boxes]],"NA")</f>
        <v>24.999384236453203</v>
      </c>
      <c r="J5642" t="str">
        <f>IF(shipments[[#This Row],[Order_Status]] = "Delivered","Yes","No")</f>
        <v>Yes</v>
      </c>
      <c r="K5642" t="str">
        <f>TEXT(shipments[[#This Row],[Shipdate]],"MMMM")</f>
        <v>January</v>
      </c>
      <c r="L5642">
        <f>YEAR(shipments[[#This Row],[Shipdate]])</f>
        <v>2023</v>
      </c>
    </row>
    <row r="5643" spans="1:12" x14ac:dyDescent="0.3">
      <c r="A5643" t="s">
        <v>5647</v>
      </c>
      <c r="B5643" t="s">
        <v>7957</v>
      </c>
      <c r="C5643" t="s">
        <v>7931</v>
      </c>
      <c r="D5643" t="s">
        <v>7934</v>
      </c>
      <c r="E5643" s="1">
        <v>45274</v>
      </c>
      <c r="F5643" s="6">
        <v>315</v>
      </c>
      <c r="G5643">
        <v>40</v>
      </c>
      <c r="H5643" t="s">
        <v>3</v>
      </c>
      <c r="I5643">
        <f>IF(shipments[[#This Row],[Boxes]]&gt;0,shipments[[#This Row],[Amount]]/shipments[[#This Row],[Boxes]],"NA")</f>
        <v>7.875</v>
      </c>
      <c r="J5643" t="str">
        <f>IF(shipments[[#This Row],[Order_Status]] = "Delivered","Yes","No")</f>
        <v>Yes</v>
      </c>
      <c r="K5643" t="str">
        <f>TEXT(shipments[[#This Row],[Shipdate]],"MMMM")</f>
        <v>December</v>
      </c>
      <c r="L5643">
        <f>YEAR(shipments[[#This Row],[Shipdate]])</f>
        <v>2023</v>
      </c>
    </row>
    <row r="5644" spans="1:12" x14ac:dyDescent="0.3">
      <c r="A5644" t="s">
        <v>5648</v>
      </c>
      <c r="B5644" t="s">
        <v>7957</v>
      </c>
      <c r="C5644" t="s">
        <v>7931</v>
      </c>
      <c r="D5644" t="s">
        <v>7937</v>
      </c>
      <c r="E5644" s="1">
        <v>45211</v>
      </c>
      <c r="F5644" s="6">
        <v>3118.5</v>
      </c>
      <c r="G5644">
        <v>347</v>
      </c>
      <c r="H5644" t="s">
        <v>3</v>
      </c>
      <c r="I5644">
        <f>IF(shipments[[#This Row],[Boxes]]&gt;0,shipments[[#This Row],[Amount]]/shipments[[#This Row],[Boxes]],"NA")</f>
        <v>8.9870317002881848</v>
      </c>
      <c r="J5644" t="str">
        <f>IF(shipments[[#This Row],[Order_Status]] = "Delivered","Yes","No")</f>
        <v>Yes</v>
      </c>
      <c r="K5644" t="str">
        <f>TEXT(shipments[[#This Row],[Shipdate]],"MMMM")</f>
        <v>October</v>
      </c>
      <c r="L5644">
        <f>YEAR(shipments[[#This Row],[Shipdate]])</f>
        <v>2023</v>
      </c>
    </row>
    <row r="5645" spans="1:12" x14ac:dyDescent="0.3">
      <c r="A5645" t="s">
        <v>5649</v>
      </c>
      <c r="B5645" t="s">
        <v>7957</v>
      </c>
      <c r="C5645" t="s">
        <v>7931</v>
      </c>
      <c r="D5645" t="s">
        <v>7938</v>
      </c>
      <c r="E5645" s="1">
        <v>45457</v>
      </c>
      <c r="F5645" s="6">
        <v>6637.5</v>
      </c>
      <c r="G5645">
        <v>664</v>
      </c>
      <c r="H5645" t="s">
        <v>3</v>
      </c>
      <c r="I5645">
        <f>IF(shipments[[#This Row],[Boxes]]&gt;0,shipments[[#This Row],[Amount]]/shipments[[#This Row],[Boxes]],"NA")</f>
        <v>9.9962349397590362</v>
      </c>
      <c r="J5645" t="str">
        <f>IF(shipments[[#This Row],[Order_Status]] = "Delivered","Yes","No")</f>
        <v>Yes</v>
      </c>
      <c r="K5645" t="str">
        <f>TEXT(shipments[[#This Row],[Shipdate]],"MMMM")</f>
        <v>June</v>
      </c>
      <c r="L5645">
        <f>YEAR(shipments[[#This Row],[Shipdate]])</f>
        <v>2024</v>
      </c>
    </row>
    <row r="5646" spans="1:12" x14ac:dyDescent="0.3">
      <c r="A5646" t="s">
        <v>5650</v>
      </c>
      <c r="B5646" t="s">
        <v>7957</v>
      </c>
      <c r="C5646" t="s">
        <v>7932</v>
      </c>
      <c r="D5646" t="s">
        <v>7936</v>
      </c>
      <c r="E5646" s="1">
        <v>45244</v>
      </c>
      <c r="F5646" s="6">
        <v>3253.5</v>
      </c>
      <c r="G5646">
        <v>326</v>
      </c>
      <c r="H5646" t="s">
        <v>3</v>
      </c>
      <c r="I5646">
        <f>IF(shipments[[#This Row],[Boxes]]&gt;0,shipments[[#This Row],[Amount]]/shipments[[#This Row],[Boxes]],"NA")</f>
        <v>9.9800613496932513</v>
      </c>
      <c r="J5646" t="str">
        <f>IF(shipments[[#This Row],[Order_Status]] = "Delivered","Yes","No")</f>
        <v>Yes</v>
      </c>
      <c r="K5646" t="str">
        <f>TEXT(shipments[[#This Row],[Shipdate]],"MMMM")</f>
        <v>November</v>
      </c>
      <c r="L5646">
        <f>YEAR(shipments[[#This Row],[Shipdate]])</f>
        <v>2023</v>
      </c>
    </row>
    <row r="5647" spans="1:12" x14ac:dyDescent="0.3">
      <c r="A5647" t="s">
        <v>5651</v>
      </c>
      <c r="B5647" t="s">
        <v>7957</v>
      </c>
      <c r="C5647" t="s">
        <v>7932</v>
      </c>
      <c r="D5647" t="s">
        <v>7935</v>
      </c>
      <c r="E5647" s="1">
        <v>44952</v>
      </c>
      <c r="F5647" s="6">
        <v>2252.25</v>
      </c>
      <c r="G5647">
        <v>226</v>
      </c>
      <c r="H5647" t="s">
        <v>3</v>
      </c>
      <c r="I5647">
        <f>IF(shipments[[#This Row],[Boxes]]&gt;0,shipments[[#This Row],[Amount]]/shipments[[#This Row],[Boxes]],"NA")</f>
        <v>9.9657079646017692</v>
      </c>
      <c r="J5647" t="str">
        <f>IF(shipments[[#This Row],[Order_Status]] = "Delivered","Yes","No")</f>
        <v>Yes</v>
      </c>
      <c r="K5647" t="str">
        <f>TEXT(shipments[[#This Row],[Shipdate]],"MMMM")</f>
        <v>January</v>
      </c>
      <c r="L5647">
        <f>YEAR(shipments[[#This Row],[Shipdate]])</f>
        <v>2023</v>
      </c>
    </row>
    <row r="5648" spans="1:12" x14ac:dyDescent="0.3">
      <c r="A5648" t="s">
        <v>5652</v>
      </c>
      <c r="B5648" t="s">
        <v>7957</v>
      </c>
      <c r="C5648" t="s">
        <v>7932</v>
      </c>
      <c r="D5648" t="s">
        <v>7935</v>
      </c>
      <c r="E5648" s="1">
        <v>45035</v>
      </c>
      <c r="F5648" s="6">
        <v>2229.75</v>
      </c>
      <c r="G5648">
        <v>223</v>
      </c>
      <c r="H5648" t="s">
        <v>3</v>
      </c>
      <c r="I5648">
        <f>IF(shipments[[#This Row],[Boxes]]&gt;0,shipments[[#This Row],[Amount]]/shipments[[#This Row],[Boxes]],"NA")</f>
        <v>9.9988789237668154</v>
      </c>
      <c r="J5648" t="str">
        <f>IF(shipments[[#This Row],[Order_Status]] = "Delivered","Yes","No")</f>
        <v>Yes</v>
      </c>
      <c r="K5648" t="str">
        <f>TEXT(shipments[[#This Row],[Shipdate]],"MMMM")</f>
        <v>April</v>
      </c>
      <c r="L5648">
        <f>YEAR(shipments[[#This Row],[Shipdate]])</f>
        <v>2023</v>
      </c>
    </row>
    <row r="5649" spans="1:12" x14ac:dyDescent="0.3">
      <c r="A5649" t="s">
        <v>5653</v>
      </c>
      <c r="B5649" t="s">
        <v>7957</v>
      </c>
      <c r="C5649" t="s">
        <v>7933</v>
      </c>
      <c r="D5649" t="s">
        <v>7935</v>
      </c>
      <c r="E5649" s="1">
        <v>45224</v>
      </c>
      <c r="F5649" s="6">
        <v>4473</v>
      </c>
      <c r="G5649">
        <v>204</v>
      </c>
      <c r="H5649" t="s">
        <v>3</v>
      </c>
      <c r="I5649">
        <f>IF(shipments[[#This Row],[Boxes]]&gt;0,shipments[[#This Row],[Amount]]/shipments[[#This Row],[Boxes]],"NA")</f>
        <v>21.926470588235293</v>
      </c>
      <c r="J5649" t="str">
        <f>IF(shipments[[#This Row],[Order_Status]] = "Delivered","Yes","No")</f>
        <v>Yes</v>
      </c>
      <c r="K5649" t="str">
        <f>TEXT(shipments[[#This Row],[Shipdate]],"MMMM")</f>
        <v>October</v>
      </c>
      <c r="L5649">
        <f>YEAR(shipments[[#This Row],[Shipdate]])</f>
        <v>2023</v>
      </c>
    </row>
    <row r="5650" spans="1:12" x14ac:dyDescent="0.3">
      <c r="A5650" t="s">
        <v>5654</v>
      </c>
      <c r="B5650" t="s">
        <v>7957</v>
      </c>
      <c r="C5650" t="s">
        <v>7933</v>
      </c>
      <c r="D5650" t="s">
        <v>7937</v>
      </c>
      <c r="E5650" s="1">
        <v>45008</v>
      </c>
      <c r="F5650" s="6">
        <v>8100</v>
      </c>
      <c r="G5650">
        <v>386</v>
      </c>
      <c r="H5650" t="s">
        <v>3</v>
      </c>
      <c r="I5650">
        <f>IF(shipments[[#This Row],[Boxes]]&gt;0,shipments[[#This Row],[Amount]]/shipments[[#This Row],[Boxes]],"NA")</f>
        <v>20.984455958549223</v>
      </c>
      <c r="J5650" t="str">
        <f>IF(shipments[[#This Row],[Order_Status]] = "Delivered","Yes","No")</f>
        <v>Yes</v>
      </c>
      <c r="K5650" t="str">
        <f>TEXT(shipments[[#This Row],[Shipdate]],"MMMM")</f>
        <v>March</v>
      </c>
      <c r="L5650">
        <f>YEAR(shipments[[#This Row],[Shipdate]])</f>
        <v>2023</v>
      </c>
    </row>
    <row r="5651" spans="1:12" x14ac:dyDescent="0.3">
      <c r="A5651" t="s">
        <v>5655</v>
      </c>
      <c r="B5651" t="s">
        <v>7957</v>
      </c>
      <c r="C5651" t="s">
        <v>7933</v>
      </c>
      <c r="D5651" t="s">
        <v>7939</v>
      </c>
      <c r="E5651" s="1">
        <v>44936</v>
      </c>
      <c r="F5651" s="6">
        <v>11380.5</v>
      </c>
      <c r="G5651">
        <v>599</v>
      </c>
      <c r="H5651" t="s">
        <v>3</v>
      </c>
      <c r="I5651">
        <f>IF(shipments[[#This Row],[Boxes]]&gt;0,shipments[[#This Row],[Amount]]/shipments[[#This Row],[Boxes]],"NA")</f>
        <v>18.999165275459099</v>
      </c>
      <c r="J5651" t="str">
        <f>IF(shipments[[#This Row],[Order_Status]] = "Delivered","Yes","No")</f>
        <v>Yes</v>
      </c>
      <c r="K5651" t="str">
        <f>TEXT(shipments[[#This Row],[Shipdate]],"MMMM")</f>
        <v>January</v>
      </c>
      <c r="L5651">
        <f>YEAR(shipments[[#This Row],[Shipdate]])</f>
        <v>2023</v>
      </c>
    </row>
    <row r="5652" spans="1:12" x14ac:dyDescent="0.3">
      <c r="A5652" t="s">
        <v>5656</v>
      </c>
      <c r="B5652" t="s">
        <v>7958</v>
      </c>
      <c r="C5652" t="s">
        <v>7912</v>
      </c>
      <c r="D5652" t="s">
        <v>7934</v>
      </c>
      <c r="E5652" s="1">
        <v>44978</v>
      </c>
      <c r="F5652" s="6">
        <v>9153</v>
      </c>
      <c r="G5652">
        <v>611</v>
      </c>
      <c r="H5652" t="s">
        <v>3</v>
      </c>
      <c r="I5652">
        <f>IF(shipments[[#This Row],[Boxes]]&gt;0,shipments[[#This Row],[Amount]]/shipments[[#This Row],[Boxes]],"NA")</f>
        <v>14.980360065466449</v>
      </c>
      <c r="J5652" t="str">
        <f>IF(shipments[[#This Row],[Order_Status]] = "Delivered","Yes","No")</f>
        <v>Yes</v>
      </c>
      <c r="K5652" t="str">
        <f>TEXT(shipments[[#This Row],[Shipdate]],"MMMM")</f>
        <v>February</v>
      </c>
      <c r="L5652">
        <f>YEAR(shipments[[#This Row],[Shipdate]])</f>
        <v>2023</v>
      </c>
    </row>
    <row r="5653" spans="1:12" x14ac:dyDescent="0.3">
      <c r="A5653" t="s">
        <v>5657</v>
      </c>
      <c r="B5653" t="s">
        <v>7958</v>
      </c>
      <c r="C5653" t="s">
        <v>7912</v>
      </c>
      <c r="D5653" t="s">
        <v>7935</v>
      </c>
      <c r="E5653" s="1">
        <v>45345</v>
      </c>
      <c r="F5653" s="6">
        <v>4608</v>
      </c>
      <c r="G5653">
        <v>288</v>
      </c>
      <c r="H5653" t="s">
        <v>3</v>
      </c>
      <c r="I5653">
        <f>IF(shipments[[#This Row],[Boxes]]&gt;0,shipments[[#This Row],[Amount]]/shipments[[#This Row],[Boxes]],"NA")</f>
        <v>16</v>
      </c>
      <c r="J5653" t="str">
        <f>IF(shipments[[#This Row],[Order_Status]] = "Delivered","Yes","No")</f>
        <v>Yes</v>
      </c>
      <c r="K5653" t="str">
        <f>TEXT(shipments[[#This Row],[Shipdate]],"MMMM")</f>
        <v>February</v>
      </c>
      <c r="L5653">
        <f>YEAR(shipments[[#This Row],[Shipdate]])</f>
        <v>2024</v>
      </c>
    </row>
    <row r="5654" spans="1:12" x14ac:dyDescent="0.3">
      <c r="A5654" t="s">
        <v>5658</v>
      </c>
      <c r="B5654" t="s">
        <v>7958</v>
      </c>
      <c r="C5654" t="s">
        <v>7912</v>
      </c>
      <c r="D5654" t="s">
        <v>7939</v>
      </c>
      <c r="E5654" s="1">
        <v>45219</v>
      </c>
      <c r="F5654" s="6">
        <v>8262</v>
      </c>
      <c r="G5654">
        <v>591</v>
      </c>
      <c r="H5654" t="s">
        <v>3</v>
      </c>
      <c r="I5654">
        <f>IF(shipments[[#This Row],[Boxes]]&gt;0,shipments[[#This Row],[Amount]]/shipments[[#This Row],[Boxes]],"NA")</f>
        <v>13.979695431472081</v>
      </c>
      <c r="J5654" t="str">
        <f>IF(shipments[[#This Row],[Order_Status]] = "Delivered","Yes","No")</f>
        <v>Yes</v>
      </c>
      <c r="K5654" t="str">
        <f>TEXT(shipments[[#This Row],[Shipdate]],"MMMM")</f>
        <v>October</v>
      </c>
      <c r="L5654">
        <f>YEAR(shipments[[#This Row],[Shipdate]])</f>
        <v>2023</v>
      </c>
    </row>
    <row r="5655" spans="1:12" x14ac:dyDescent="0.3">
      <c r="A5655" t="s">
        <v>5659</v>
      </c>
      <c r="B5655" t="s">
        <v>7958</v>
      </c>
      <c r="C5655" t="s">
        <v>7912</v>
      </c>
      <c r="D5655" t="s">
        <v>7937</v>
      </c>
      <c r="E5655" s="1">
        <v>45268</v>
      </c>
      <c r="F5655" s="6">
        <v>11866.5</v>
      </c>
      <c r="G5655">
        <v>742</v>
      </c>
      <c r="H5655" t="s">
        <v>3</v>
      </c>
      <c r="I5655">
        <f>IF(shipments[[#This Row],[Boxes]]&gt;0,shipments[[#This Row],[Amount]]/shipments[[#This Row],[Boxes]],"NA")</f>
        <v>15.992587601078167</v>
      </c>
      <c r="J5655" t="str">
        <f>IF(shipments[[#This Row],[Order_Status]] = "Delivered","Yes","No")</f>
        <v>Yes</v>
      </c>
      <c r="K5655" t="str">
        <f>TEXT(shipments[[#This Row],[Shipdate]],"MMMM")</f>
        <v>December</v>
      </c>
      <c r="L5655">
        <f>YEAR(shipments[[#This Row],[Shipdate]])</f>
        <v>2023</v>
      </c>
    </row>
    <row r="5656" spans="1:12" x14ac:dyDescent="0.3">
      <c r="A5656" t="s">
        <v>5660</v>
      </c>
      <c r="B5656" t="s">
        <v>7958</v>
      </c>
      <c r="C5656" t="s">
        <v>7912</v>
      </c>
      <c r="D5656" t="s">
        <v>7937</v>
      </c>
      <c r="E5656" s="1">
        <v>44957</v>
      </c>
      <c r="F5656" s="6">
        <v>5769</v>
      </c>
      <c r="G5656">
        <v>361</v>
      </c>
      <c r="H5656" t="s">
        <v>3</v>
      </c>
      <c r="I5656">
        <f>IF(shipments[[#This Row],[Boxes]]&gt;0,shipments[[#This Row],[Amount]]/shipments[[#This Row],[Boxes]],"NA")</f>
        <v>15.980609418282549</v>
      </c>
      <c r="J5656" t="str">
        <f>IF(shipments[[#This Row],[Order_Status]] = "Delivered","Yes","No")</f>
        <v>Yes</v>
      </c>
      <c r="K5656" t="str">
        <f>TEXT(shipments[[#This Row],[Shipdate]],"MMMM")</f>
        <v>January</v>
      </c>
      <c r="L5656">
        <f>YEAR(shipments[[#This Row],[Shipdate]])</f>
        <v>2023</v>
      </c>
    </row>
    <row r="5657" spans="1:12" x14ac:dyDescent="0.3">
      <c r="A5657" s="21" t="s">
        <v>5661</v>
      </c>
      <c r="B5657" s="21" t="s">
        <v>7958</v>
      </c>
      <c r="C5657" s="21" t="s">
        <v>7915</v>
      </c>
      <c r="D5657" s="21" t="s">
        <v>7937</v>
      </c>
      <c r="E5657" s="22">
        <v>45495</v>
      </c>
      <c r="F5657" s="23">
        <v>4851</v>
      </c>
      <c r="G5657" s="21">
        <v>607</v>
      </c>
      <c r="H5657" s="21" t="s">
        <v>9</v>
      </c>
      <c r="I5657" s="21">
        <f>IF(shipments[[#This Row],[Boxes]]&gt;0,shipments[[#This Row],[Amount]]/shipments[[#This Row],[Boxes]],"NA")</f>
        <v>7.9917627677100498</v>
      </c>
      <c r="J5657" s="21" t="str">
        <f>IF(shipments[[#This Row],[Order_Status]] = "Delivered","Yes","No")</f>
        <v>No</v>
      </c>
      <c r="K5657" s="21" t="str">
        <f>TEXT(shipments[[#This Row],[Shipdate]],"MMMM")</f>
        <v>July</v>
      </c>
      <c r="L5657" s="21">
        <f>YEAR(shipments[[#This Row],[Shipdate]])</f>
        <v>2024</v>
      </c>
    </row>
    <row r="5658" spans="1:12" x14ac:dyDescent="0.3">
      <c r="A5658" t="s">
        <v>5662</v>
      </c>
      <c r="B5658" t="s">
        <v>7958</v>
      </c>
      <c r="C5658" t="s">
        <v>7915</v>
      </c>
      <c r="D5658" t="s">
        <v>7935</v>
      </c>
      <c r="E5658" s="1">
        <v>45119</v>
      </c>
      <c r="F5658" s="6">
        <v>4952.25</v>
      </c>
      <c r="G5658">
        <v>708</v>
      </c>
      <c r="H5658" t="s">
        <v>3</v>
      </c>
      <c r="I5658">
        <f>IF(shipments[[#This Row],[Boxes]]&gt;0,shipments[[#This Row],[Amount]]/shipments[[#This Row],[Boxes]],"NA")</f>
        <v>6.9947033898305087</v>
      </c>
      <c r="J5658" t="str">
        <f>IF(shipments[[#This Row],[Order_Status]] = "Delivered","Yes","No")</f>
        <v>Yes</v>
      </c>
      <c r="K5658" t="str">
        <f>TEXT(shipments[[#This Row],[Shipdate]],"MMMM")</f>
        <v>July</v>
      </c>
      <c r="L5658">
        <f>YEAR(shipments[[#This Row],[Shipdate]])</f>
        <v>2023</v>
      </c>
    </row>
    <row r="5659" spans="1:12" x14ac:dyDescent="0.3">
      <c r="A5659" t="s">
        <v>5663</v>
      </c>
      <c r="B5659" t="s">
        <v>7958</v>
      </c>
      <c r="C5659" t="s">
        <v>7915</v>
      </c>
      <c r="D5659" t="s">
        <v>7937</v>
      </c>
      <c r="E5659" s="1">
        <v>45216</v>
      </c>
      <c r="F5659" s="6">
        <v>10226.25</v>
      </c>
      <c r="G5659">
        <v>1705</v>
      </c>
      <c r="H5659" t="s">
        <v>3</v>
      </c>
      <c r="I5659">
        <f>IF(shipments[[#This Row],[Boxes]]&gt;0,shipments[[#This Row],[Amount]]/shipments[[#This Row],[Boxes]],"NA")</f>
        <v>5.9978005865102642</v>
      </c>
      <c r="J5659" t="str">
        <f>IF(shipments[[#This Row],[Order_Status]] = "Delivered","Yes","No")</f>
        <v>Yes</v>
      </c>
      <c r="K5659" t="str">
        <f>TEXT(shipments[[#This Row],[Shipdate]],"MMMM")</f>
        <v>October</v>
      </c>
      <c r="L5659">
        <f>YEAR(shipments[[#This Row],[Shipdate]])</f>
        <v>2023</v>
      </c>
    </row>
    <row r="5660" spans="1:12" x14ac:dyDescent="0.3">
      <c r="A5660" t="s">
        <v>5664</v>
      </c>
      <c r="B5660" t="s">
        <v>7958</v>
      </c>
      <c r="C5660" t="s">
        <v>7915</v>
      </c>
      <c r="D5660" t="s">
        <v>7939</v>
      </c>
      <c r="E5660" s="1">
        <v>45203</v>
      </c>
      <c r="F5660" s="6">
        <v>182.25</v>
      </c>
      <c r="G5660">
        <v>37</v>
      </c>
      <c r="H5660" t="s">
        <v>3</v>
      </c>
      <c r="I5660">
        <f>IF(shipments[[#This Row],[Boxes]]&gt;0,shipments[[#This Row],[Amount]]/shipments[[#This Row],[Boxes]],"NA")</f>
        <v>4.9256756756756754</v>
      </c>
      <c r="J5660" t="str">
        <f>IF(shipments[[#This Row],[Order_Status]] = "Delivered","Yes","No")</f>
        <v>Yes</v>
      </c>
      <c r="K5660" t="str">
        <f>TEXT(shipments[[#This Row],[Shipdate]],"MMMM")</f>
        <v>October</v>
      </c>
      <c r="L5660">
        <f>YEAR(shipments[[#This Row],[Shipdate]])</f>
        <v>2023</v>
      </c>
    </row>
    <row r="5661" spans="1:12" x14ac:dyDescent="0.3">
      <c r="A5661" s="21" t="s">
        <v>5665</v>
      </c>
      <c r="B5661" s="21" t="s">
        <v>7958</v>
      </c>
      <c r="C5661" s="21" t="s">
        <v>7915</v>
      </c>
      <c r="D5661" s="21" t="s">
        <v>7936</v>
      </c>
      <c r="E5661" s="22">
        <v>45532</v>
      </c>
      <c r="F5661" s="23">
        <v>459</v>
      </c>
      <c r="G5661" s="21">
        <v>51</v>
      </c>
      <c r="H5661" s="21" t="s">
        <v>9</v>
      </c>
      <c r="I5661" s="21">
        <f>IF(shipments[[#This Row],[Boxes]]&gt;0,shipments[[#This Row],[Amount]]/shipments[[#This Row],[Boxes]],"NA")</f>
        <v>9</v>
      </c>
      <c r="J5661" s="21" t="str">
        <f>IF(shipments[[#This Row],[Order_Status]] = "Delivered","Yes","No")</f>
        <v>No</v>
      </c>
      <c r="K5661" s="21" t="str">
        <f>TEXT(shipments[[#This Row],[Shipdate]],"MMMM")</f>
        <v>August</v>
      </c>
      <c r="L5661" s="21">
        <f>YEAR(shipments[[#This Row],[Shipdate]])</f>
        <v>2024</v>
      </c>
    </row>
    <row r="5662" spans="1:12" x14ac:dyDescent="0.3">
      <c r="A5662" t="s">
        <v>5666</v>
      </c>
      <c r="B5662" t="s">
        <v>7958</v>
      </c>
      <c r="C5662" t="s">
        <v>7915</v>
      </c>
      <c r="D5662" t="s">
        <v>7934</v>
      </c>
      <c r="E5662" s="1">
        <v>45443</v>
      </c>
      <c r="F5662" s="6">
        <v>2621.25</v>
      </c>
      <c r="G5662">
        <v>328</v>
      </c>
      <c r="H5662" t="s">
        <v>3</v>
      </c>
      <c r="I5662">
        <f>IF(shipments[[#This Row],[Boxes]]&gt;0,shipments[[#This Row],[Amount]]/shipments[[#This Row],[Boxes]],"NA")</f>
        <v>7.9916158536585362</v>
      </c>
      <c r="J5662" t="str">
        <f>IF(shipments[[#This Row],[Order_Status]] = "Delivered","Yes","No")</f>
        <v>Yes</v>
      </c>
      <c r="K5662" t="str">
        <f>TEXT(shipments[[#This Row],[Shipdate]],"MMMM")</f>
        <v>May</v>
      </c>
      <c r="L5662">
        <f>YEAR(shipments[[#This Row],[Shipdate]])</f>
        <v>2024</v>
      </c>
    </row>
    <row r="5663" spans="1:12" x14ac:dyDescent="0.3">
      <c r="A5663" s="21" t="s">
        <v>5667</v>
      </c>
      <c r="B5663" s="21" t="s">
        <v>7958</v>
      </c>
      <c r="C5663" s="21" t="s">
        <v>7915</v>
      </c>
      <c r="D5663" s="21" t="s">
        <v>7937</v>
      </c>
      <c r="E5663" s="22">
        <v>45546</v>
      </c>
      <c r="F5663" s="23">
        <v>1460.25</v>
      </c>
      <c r="G5663" s="21">
        <v>293</v>
      </c>
      <c r="H5663" s="21" t="s">
        <v>25</v>
      </c>
      <c r="I5663" s="21">
        <f>IF(shipments[[#This Row],[Boxes]]&gt;0,shipments[[#This Row],[Amount]]/shipments[[#This Row],[Boxes]],"NA")</f>
        <v>4.9837883959044369</v>
      </c>
      <c r="J5663" s="21" t="str">
        <f>IF(shipments[[#This Row],[Order_Status]] = "Delivered","Yes","No")</f>
        <v>No</v>
      </c>
      <c r="K5663" s="21" t="str">
        <f>TEXT(shipments[[#This Row],[Shipdate]],"MMMM")</f>
        <v>September</v>
      </c>
      <c r="L5663" s="21">
        <f>YEAR(shipments[[#This Row],[Shipdate]])</f>
        <v>2024</v>
      </c>
    </row>
    <row r="5664" spans="1:12" x14ac:dyDescent="0.3">
      <c r="A5664" t="s">
        <v>5668</v>
      </c>
      <c r="B5664" t="s">
        <v>7958</v>
      </c>
      <c r="C5664" t="s">
        <v>7915</v>
      </c>
      <c r="D5664" t="s">
        <v>7937</v>
      </c>
      <c r="E5664" s="1">
        <v>45174</v>
      </c>
      <c r="F5664" s="6">
        <v>11306.25</v>
      </c>
      <c r="G5664">
        <v>1414</v>
      </c>
      <c r="H5664" t="s">
        <v>3</v>
      </c>
      <c r="I5664">
        <f>IF(shipments[[#This Row],[Boxes]]&gt;0,shipments[[#This Row],[Amount]]/shipments[[#This Row],[Boxes]],"NA")</f>
        <v>7.9959335219236207</v>
      </c>
      <c r="J5664" t="str">
        <f>IF(shipments[[#This Row],[Order_Status]] = "Delivered","Yes","No")</f>
        <v>Yes</v>
      </c>
      <c r="K5664" t="str">
        <f>TEXT(shipments[[#This Row],[Shipdate]],"MMMM")</f>
        <v>September</v>
      </c>
      <c r="L5664">
        <f>YEAR(shipments[[#This Row],[Shipdate]])</f>
        <v>2023</v>
      </c>
    </row>
    <row r="5665" spans="1:12" x14ac:dyDescent="0.3">
      <c r="A5665" t="s">
        <v>5669</v>
      </c>
      <c r="B5665" t="s">
        <v>7958</v>
      </c>
      <c r="C5665" t="s">
        <v>7916</v>
      </c>
      <c r="D5665" t="s">
        <v>7939</v>
      </c>
      <c r="E5665" s="1">
        <v>45009</v>
      </c>
      <c r="F5665" s="6">
        <v>2481.75</v>
      </c>
      <c r="G5665">
        <v>497</v>
      </c>
      <c r="H5665" t="s">
        <v>3</v>
      </c>
      <c r="I5665">
        <f>IF(shipments[[#This Row],[Boxes]]&gt;0,shipments[[#This Row],[Amount]]/shipments[[#This Row],[Boxes]],"NA")</f>
        <v>4.9934607645875255</v>
      </c>
      <c r="J5665" t="str">
        <f>IF(shipments[[#This Row],[Order_Status]] = "Delivered","Yes","No")</f>
        <v>Yes</v>
      </c>
      <c r="K5665" t="str">
        <f>TEXT(shipments[[#This Row],[Shipdate]],"MMMM")</f>
        <v>March</v>
      </c>
      <c r="L5665">
        <f>YEAR(shipments[[#This Row],[Shipdate]])</f>
        <v>2023</v>
      </c>
    </row>
    <row r="5666" spans="1:12" x14ac:dyDescent="0.3">
      <c r="A5666" t="s">
        <v>5670</v>
      </c>
      <c r="B5666" t="s">
        <v>7958</v>
      </c>
      <c r="C5666" t="s">
        <v>7916</v>
      </c>
      <c r="D5666" t="s">
        <v>7938</v>
      </c>
      <c r="E5666" s="1">
        <v>45201</v>
      </c>
      <c r="F5666" s="6">
        <v>1804.5</v>
      </c>
      <c r="G5666">
        <v>226</v>
      </c>
      <c r="H5666" t="s">
        <v>3</v>
      </c>
      <c r="I5666">
        <f>IF(shipments[[#This Row],[Boxes]]&gt;0,shipments[[#This Row],[Amount]]/shipments[[#This Row],[Boxes]],"NA")</f>
        <v>7.9845132743362832</v>
      </c>
      <c r="J5666" t="str">
        <f>IF(shipments[[#This Row],[Order_Status]] = "Delivered","Yes","No")</f>
        <v>Yes</v>
      </c>
      <c r="K5666" t="str">
        <f>TEXT(shipments[[#This Row],[Shipdate]],"MMMM")</f>
        <v>October</v>
      </c>
      <c r="L5666">
        <f>YEAR(shipments[[#This Row],[Shipdate]])</f>
        <v>2023</v>
      </c>
    </row>
    <row r="5667" spans="1:12" x14ac:dyDescent="0.3">
      <c r="A5667" t="s">
        <v>5671</v>
      </c>
      <c r="B5667" t="s">
        <v>7958</v>
      </c>
      <c r="C5667" t="s">
        <v>7916</v>
      </c>
      <c r="D5667" t="s">
        <v>7938</v>
      </c>
      <c r="E5667" s="1">
        <v>45289</v>
      </c>
      <c r="F5667" s="6">
        <v>2981.25</v>
      </c>
      <c r="G5667">
        <v>373</v>
      </c>
      <c r="H5667" t="s">
        <v>3</v>
      </c>
      <c r="I5667">
        <f>IF(shipments[[#This Row],[Boxes]]&gt;0,shipments[[#This Row],[Amount]]/shipments[[#This Row],[Boxes]],"NA")</f>
        <v>7.9926273458445039</v>
      </c>
      <c r="J5667" t="str">
        <f>IF(shipments[[#This Row],[Order_Status]] = "Delivered","Yes","No")</f>
        <v>Yes</v>
      </c>
      <c r="K5667" t="str">
        <f>TEXT(shipments[[#This Row],[Shipdate]],"MMMM")</f>
        <v>December</v>
      </c>
      <c r="L5667">
        <f>YEAR(shipments[[#This Row],[Shipdate]])</f>
        <v>2023</v>
      </c>
    </row>
    <row r="5668" spans="1:12" x14ac:dyDescent="0.3">
      <c r="A5668" t="s">
        <v>5672</v>
      </c>
      <c r="B5668" t="s">
        <v>7958</v>
      </c>
      <c r="C5668" t="s">
        <v>7916</v>
      </c>
      <c r="D5668" t="s">
        <v>7938</v>
      </c>
      <c r="E5668" s="1">
        <v>45176</v>
      </c>
      <c r="F5668" s="6">
        <v>1156.5</v>
      </c>
      <c r="G5668">
        <v>145</v>
      </c>
      <c r="H5668" t="s">
        <v>3</v>
      </c>
      <c r="I5668">
        <f>IF(shipments[[#This Row],[Boxes]]&gt;0,shipments[[#This Row],[Amount]]/shipments[[#This Row],[Boxes]],"NA")</f>
        <v>7.9758620689655171</v>
      </c>
      <c r="J5668" t="str">
        <f>IF(shipments[[#This Row],[Order_Status]] = "Delivered","Yes","No")</f>
        <v>Yes</v>
      </c>
      <c r="K5668" t="str">
        <f>TEXT(shipments[[#This Row],[Shipdate]],"MMMM")</f>
        <v>September</v>
      </c>
      <c r="L5668">
        <f>YEAR(shipments[[#This Row],[Shipdate]])</f>
        <v>2023</v>
      </c>
    </row>
    <row r="5669" spans="1:12" x14ac:dyDescent="0.3">
      <c r="A5669" t="s">
        <v>5673</v>
      </c>
      <c r="B5669" t="s">
        <v>7958</v>
      </c>
      <c r="C5669" t="s">
        <v>7916</v>
      </c>
      <c r="D5669" t="s">
        <v>7934</v>
      </c>
      <c r="E5669" s="1">
        <v>45173</v>
      </c>
      <c r="F5669" s="6">
        <v>9011.25</v>
      </c>
      <c r="G5669">
        <v>1803</v>
      </c>
      <c r="H5669" t="s">
        <v>3</v>
      </c>
      <c r="I5669">
        <f>IF(shipments[[#This Row],[Boxes]]&gt;0,shipments[[#This Row],[Amount]]/shipments[[#This Row],[Boxes]],"NA")</f>
        <v>4.9979201331114806</v>
      </c>
      <c r="J5669" t="str">
        <f>IF(shipments[[#This Row],[Order_Status]] = "Delivered","Yes","No")</f>
        <v>Yes</v>
      </c>
      <c r="K5669" t="str">
        <f>TEXT(shipments[[#This Row],[Shipdate]],"MMMM")</f>
        <v>September</v>
      </c>
      <c r="L5669">
        <f>YEAR(shipments[[#This Row],[Shipdate]])</f>
        <v>2023</v>
      </c>
    </row>
    <row r="5670" spans="1:12" x14ac:dyDescent="0.3">
      <c r="A5670" t="s">
        <v>5674</v>
      </c>
      <c r="B5670" t="s">
        <v>7958</v>
      </c>
      <c r="C5670" t="s">
        <v>7917</v>
      </c>
      <c r="D5670" t="s">
        <v>7938</v>
      </c>
      <c r="E5670" s="1">
        <v>45103</v>
      </c>
      <c r="F5670" s="6">
        <v>2189.25</v>
      </c>
      <c r="G5670">
        <v>79</v>
      </c>
      <c r="H5670" t="s">
        <v>3</v>
      </c>
      <c r="I5670">
        <f>IF(shipments[[#This Row],[Boxes]]&gt;0,shipments[[#This Row],[Amount]]/shipments[[#This Row],[Boxes]],"NA")</f>
        <v>27.712025316455698</v>
      </c>
      <c r="J5670" t="str">
        <f>IF(shipments[[#This Row],[Order_Status]] = "Delivered","Yes","No")</f>
        <v>Yes</v>
      </c>
      <c r="K5670" t="str">
        <f>TEXT(shipments[[#This Row],[Shipdate]],"MMMM")</f>
        <v>June</v>
      </c>
      <c r="L5670">
        <f>YEAR(shipments[[#This Row],[Shipdate]])</f>
        <v>2023</v>
      </c>
    </row>
    <row r="5671" spans="1:12" x14ac:dyDescent="0.3">
      <c r="A5671" t="s">
        <v>5675</v>
      </c>
      <c r="B5671" t="s">
        <v>7958</v>
      </c>
      <c r="C5671" t="s">
        <v>7918</v>
      </c>
      <c r="D5671" t="s">
        <v>7936</v>
      </c>
      <c r="E5671" s="1">
        <v>45280</v>
      </c>
      <c r="F5671" s="6">
        <v>6144.75</v>
      </c>
      <c r="G5671">
        <v>246</v>
      </c>
      <c r="H5671" t="s">
        <v>3</v>
      </c>
      <c r="I5671">
        <f>IF(shipments[[#This Row],[Boxes]]&gt;0,shipments[[#This Row],[Amount]]/shipments[[#This Row],[Boxes]],"NA")</f>
        <v>24.978658536585368</v>
      </c>
      <c r="J5671" t="str">
        <f>IF(shipments[[#This Row],[Order_Status]] = "Delivered","Yes","No")</f>
        <v>Yes</v>
      </c>
      <c r="K5671" t="str">
        <f>TEXT(shipments[[#This Row],[Shipdate]],"MMMM")</f>
        <v>December</v>
      </c>
      <c r="L5671">
        <f>YEAR(shipments[[#This Row],[Shipdate]])</f>
        <v>2023</v>
      </c>
    </row>
    <row r="5672" spans="1:12" x14ac:dyDescent="0.3">
      <c r="A5672" t="s">
        <v>5676</v>
      </c>
      <c r="B5672" t="s">
        <v>7958</v>
      </c>
      <c r="C5672" t="s">
        <v>7918</v>
      </c>
      <c r="D5672" t="s">
        <v>7939</v>
      </c>
      <c r="E5672" s="1">
        <v>45264</v>
      </c>
      <c r="F5672" s="6">
        <v>5575.5</v>
      </c>
      <c r="G5672">
        <v>200</v>
      </c>
      <c r="H5672" t="s">
        <v>3</v>
      </c>
      <c r="I5672">
        <f>IF(shipments[[#This Row],[Boxes]]&gt;0,shipments[[#This Row],[Amount]]/shipments[[#This Row],[Boxes]],"NA")</f>
        <v>27.877500000000001</v>
      </c>
      <c r="J5672" t="str">
        <f>IF(shipments[[#This Row],[Order_Status]] = "Delivered","Yes","No")</f>
        <v>Yes</v>
      </c>
      <c r="K5672" t="str">
        <f>TEXT(shipments[[#This Row],[Shipdate]],"MMMM")</f>
        <v>December</v>
      </c>
      <c r="L5672">
        <f>YEAR(shipments[[#This Row],[Shipdate]])</f>
        <v>2023</v>
      </c>
    </row>
    <row r="5673" spans="1:12" x14ac:dyDescent="0.3">
      <c r="A5673" t="s">
        <v>5677</v>
      </c>
      <c r="B5673" t="s">
        <v>7958</v>
      </c>
      <c r="C5673" t="s">
        <v>7918</v>
      </c>
      <c r="D5673" t="s">
        <v>7939</v>
      </c>
      <c r="E5673" s="1">
        <v>45191</v>
      </c>
      <c r="F5673" s="6">
        <v>6030</v>
      </c>
      <c r="G5673">
        <v>252</v>
      </c>
      <c r="H5673" t="s">
        <v>3</v>
      </c>
      <c r="I5673">
        <f>IF(shipments[[#This Row],[Boxes]]&gt;0,shipments[[#This Row],[Amount]]/shipments[[#This Row],[Boxes]],"NA")</f>
        <v>23.928571428571427</v>
      </c>
      <c r="J5673" t="str">
        <f>IF(shipments[[#This Row],[Order_Status]] = "Delivered","Yes","No")</f>
        <v>Yes</v>
      </c>
      <c r="K5673" t="str">
        <f>TEXT(shipments[[#This Row],[Shipdate]],"MMMM")</f>
        <v>September</v>
      </c>
      <c r="L5673">
        <f>YEAR(shipments[[#This Row],[Shipdate]])</f>
        <v>2023</v>
      </c>
    </row>
    <row r="5674" spans="1:12" x14ac:dyDescent="0.3">
      <c r="A5674" t="s">
        <v>5678</v>
      </c>
      <c r="B5674" t="s">
        <v>7958</v>
      </c>
      <c r="C5674" t="s">
        <v>7918</v>
      </c>
      <c r="D5674" t="s">
        <v>7939</v>
      </c>
      <c r="E5674" s="1">
        <v>45460</v>
      </c>
      <c r="F5674" s="6">
        <v>6086.25</v>
      </c>
      <c r="G5674">
        <v>235</v>
      </c>
      <c r="H5674" t="s">
        <v>3</v>
      </c>
      <c r="I5674">
        <f>IF(shipments[[#This Row],[Boxes]]&gt;0,shipments[[#This Row],[Amount]]/shipments[[#This Row],[Boxes]],"NA")</f>
        <v>25.898936170212767</v>
      </c>
      <c r="J5674" t="str">
        <f>IF(shipments[[#This Row],[Order_Status]] = "Delivered","Yes","No")</f>
        <v>Yes</v>
      </c>
      <c r="K5674" t="str">
        <f>TEXT(shipments[[#This Row],[Shipdate]],"MMMM")</f>
        <v>June</v>
      </c>
      <c r="L5674">
        <f>YEAR(shipments[[#This Row],[Shipdate]])</f>
        <v>2024</v>
      </c>
    </row>
    <row r="5675" spans="1:12" x14ac:dyDescent="0.3">
      <c r="A5675" t="s">
        <v>5679</v>
      </c>
      <c r="B5675" t="s">
        <v>7958</v>
      </c>
      <c r="C5675" t="s">
        <v>7918</v>
      </c>
      <c r="D5675" t="s">
        <v>7936</v>
      </c>
      <c r="E5675" s="1">
        <v>45134</v>
      </c>
      <c r="F5675" s="6">
        <v>5145.75</v>
      </c>
      <c r="G5675">
        <v>184</v>
      </c>
      <c r="H5675" t="s">
        <v>3</v>
      </c>
      <c r="I5675">
        <f>IF(shipments[[#This Row],[Boxes]]&gt;0,shipments[[#This Row],[Amount]]/shipments[[#This Row],[Boxes]],"NA")</f>
        <v>27.966032608695652</v>
      </c>
      <c r="J5675" t="str">
        <f>IF(shipments[[#This Row],[Order_Status]] = "Delivered","Yes","No")</f>
        <v>Yes</v>
      </c>
      <c r="K5675" t="str">
        <f>TEXT(shipments[[#This Row],[Shipdate]],"MMMM")</f>
        <v>July</v>
      </c>
      <c r="L5675">
        <f>YEAR(shipments[[#This Row],[Shipdate]])</f>
        <v>2023</v>
      </c>
    </row>
    <row r="5676" spans="1:12" x14ac:dyDescent="0.3">
      <c r="A5676" s="21" t="s">
        <v>5680</v>
      </c>
      <c r="B5676" s="21" t="s">
        <v>7958</v>
      </c>
      <c r="C5676" s="21" t="s">
        <v>7918</v>
      </c>
      <c r="D5676" s="21" t="s">
        <v>7939</v>
      </c>
      <c r="E5676" s="22">
        <v>45488</v>
      </c>
      <c r="F5676" s="23">
        <v>4596.75</v>
      </c>
      <c r="G5676" s="21">
        <v>171</v>
      </c>
      <c r="H5676" s="21" t="s">
        <v>9</v>
      </c>
      <c r="I5676" s="21">
        <f>IF(shipments[[#This Row],[Boxes]]&gt;0,shipments[[#This Row],[Amount]]/shipments[[#This Row],[Boxes]],"NA")</f>
        <v>26.881578947368421</v>
      </c>
      <c r="J5676" s="21" t="str">
        <f>IF(shipments[[#This Row],[Order_Status]] = "Delivered","Yes","No")</f>
        <v>No</v>
      </c>
      <c r="K5676" s="21" t="str">
        <f>TEXT(shipments[[#This Row],[Shipdate]],"MMMM")</f>
        <v>July</v>
      </c>
      <c r="L5676" s="21">
        <f>YEAR(shipments[[#This Row],[Shipdate]])</f>
        <v>2024</v>
      </c>
    </row>
    <row r="5677" spans="1:12" x14ac:dyDescent="0.3">
      <c r="A5677" t="s">
        <v>5681</v>
      </c>
      <c r="B5677" t="s">
        <v>7958</v>
      </c>
      <c r="C5677" t="s">
        <v>7919</v>
      </c>
      <c r="D5677" t="s">
        <v>7937</v>
      </c>
      <c r="E5677" s="1">
        <v>44943</v>
      </c>
      <c r="F5677" s="6">
        <v>6243.75</v>
      </c>
      <c r="G5677">
        <v>284</v>
      </c>
      <c r="H5677" t="s">
        <v>3</v>
      </c>
      <c r="I5677">
        <f>IF(shipments[[#This Row],[Boxes]]&gt;0,shipments[[#This Row],[Amount]]/shipments[[#This Row],[Boxes]],"NA")</f>
        <v>21.985035211267604</v>
      </c>
      <c r="J5677" t="str">
        <f>IF(shipments[[#This Row],[Order_Status]] = "Delivered","Yes","No")</f>
        <v>Yes</v>
      </c>
      <c r="K5677" t="str">
        <f>TEXT(shipments[[#This Row],[Shipdate]],"MMMM")</f>
        <v>January</v>
      </c>
      <c r="L5677">
        <f>YEAR(shipments[[#This Row],[Shipdate]])</f>
        <v>2023</v>
      </c>
    </row>
    <row r="5678" spans="1:12" x14ac:dyDescent="0.3">
      <c r="A5678" s="21" t="s">
        <v>5682</v>
      </c>
      <c r="B5678" s="21" t="s">
        <v>7958</v>
      </c>
      <c r="C5678" s="21" t="s">
        <v>7919</v>
      </c>
      <c r="D5678" s="21" t="s">
        <v>7935</v>
      </c>
      <c r="E5678" s="22">
        <v>45565</v>
      </c>
      <c r="F5678" s="23">
        <v>14789.25</v>
      </c>
      <c r="G5678" s="21">
        <v>779</v>
      </c>
      <c r="H5678" s="21" t="s">
        <v>16</v>
      </c>
      <c r="I5678" s="21">
        <f>IF(shipments[[#This Row],[Boxes]]&gt;0,shipments[[#This Row],[Amount]]/shipments[[#This Row],[Boxes]],"NA")</f>
        <v>18.984916559691914</v>
      </c>
      <c r="J5678" s="21" t="str">
        <f>IF(shipments[[#This Row],[Order_Status]] = "Delivered","Yes","No")</f>
        <v>No</v>
      </c>
      <c r="K5678" s="21" t="str">
        <f>TEXT(shipments[[#This Row],[Shipdate]],"MMMM")</f>
        <v>September</v>
      </c>
      <c r="L5678" s="21">
        <f>YEAR(shipments[[#This Row],[Shipdate]])</f>
        <v>2024</v>
      </c>
    </row>
    <row r="5679" spans="1:12" x14ac:dyDescent="0.3">
      <c r="A5679" s="21" t="s">
        <v>5683</v>
      </c>
      <c r="B5679" s="21" t="s">
        <v>7958</v>
      </c>
      <c r="C5679" s="21" t="s">
        <v>7920</v>
      </c>
      <c r="D5679" s="21" t="s">
        <v>7935</v>
      </c>
      <c r="E5679" s="22">
        <v>45540</v>
      </c>
      <c r="F5679" s="23">
        <v>11479.5</v>
      </c>
      <c r="G5679" s="21">
        <v>605</v>
      </c>
      <c r="H5679" s="21" t="s">
        <v>16</v>
      </c>
      <c r="I5679" s="21">
        <f>IF(shipments[[#This Row],[Boxes]]&gt;0,shipments[[#This Row],[Amount]]/shipments[[#This Row],[Boxes]],"NA")</f>
        <v>18.974380165289258</v>
      </c>
      <c r="J5679" s="21" t="str">
        <f>IF(shipments[[#This Row],[Order_Status]] = "Delivered","Yes","No")</f>
        <v>No</v>
      </c>
      <c r="K5679" s="21" t="str">
        <f>TEXT(shipments[[#This Row],[Shipdate]],"MMMM")</f>
        <v>September</v>
      </c>
      <c r="L5679" s="21">
        <f>YEAR(shipments[[#This Row],[Shipdate]])</f>
        <v>2024</v>
      </c>
    </row>
    <row r="5680" spans="1:12" x14ac:dyDescent="0.3">
      <c r="A5680" s="21" t="s">
        <v>5684</v>
      </c>
      <c r="B5680" s="21" t="s">
        <v>7958</v>
      </c>
      <c r="C5680" s="21" t="s">
        <v>7920</v>
      </c>
      <c r="D5680" s="21" t="s">
        <v>7936</v>
      </c>
      <c r="E5680" s="22">
        <v>45526</v>
      </c>
      <c r="F5680" s="23">
        <v>4475.25</v>
      </c>
      <c r="G5680" s="21">
        <v>204</v>
      </c>
      <c r="H5680" s="21" t="s">
        <v>9</v>
      </c>
      <c r="I5680" s="21">
        <f>IF(shipments[[#This Row],[Boxes]]&gt;0,shipments[[#This Row],[Amount]]/shipments[[#This Row],[Boxes]],"NA")</f>
        <v>21.9375</v>
      </c>
      <c r="J5680" s="21" t="str">
        <f>IF(shipments[[#This Row],[Order_Status]] = "Delivered","Yes","No")</f>
        <v>No</v>
      </c>
      <c r="K5680" s="21" t="str">
        <f>TEXT(shipments[[#This Row],[Shipdate]],"MMMM")</f>
        <v>August</v>
      </c>
      <c r="L5680" s="21">
        <f>YEAR(shipments[[#This Row],[Shipdate]])</f>
        <v>2024</v>
      </c>
    </row>
    <row r="5681" spans="1:12" x14ac:dyDescent="0.3">
      <c r="A5681" t="s">
        <v>5685</v>
      </c>
      <c r="B5681" t="s">
        <v>7958</v>
      </c>
      <c r="C5681" t="s">
        <v>7921</v>
      </c>
      <c r="D5681" t="s">
        <v>7939</v>
      </c>
      <c r="E5681" s="1">
        <v>45415</v>
      </c>
      <c r="F5681" s="6">
        <v>1336.5</v>
      </c>
      <c r="G5681">
        <v>103</v>
      </c>
      <c r="H5681" t="s">
        <v>3</v>
      </c>
      <c r="I5681">
        <f>IF(shipments[[#This Row],[Boxes]]&gt;0,shipments[[#This Row],[Amount]]/shipments[[#This Row],[Boxes]],"NA")</f>
        <v>12.975728155339805</v>
      </c>
      <c r="J5681" t="str">
        <f>IF(shipments[[#This Row],[Order_Status]] = "Delivered","Yes","No")</f>
        <v>Yes</v>
      </c>
      <c r="K5681" t="str">
        <f>TEXT(shipments[[#This Row],[Shipdate]],"MMMM")</f>
        <v>May</v>
      </c>
      <c r="L5681">
        <f>YEAR(shipments[[#This Row],[Shipdate]])</f>
        <v>2024</v>
      </c>
    </row>
    <row r="5682" spans="1:12" x14ac:dyDescent="0.3">
      <c r="A5682" t="s">
        <v>5686</v>
      </c>
      <c r="B5682" t="s">
        <v>7958</v>
      </c>
      <c r="C5682" t="s">
        <v>7921</v>
      </c>
      <c r="D5682" t="s">
        <v>7937</v>
      </c>
      <c r="E5682" s="1">
        <v>45455</v>
      </c>
      <c r="F5682" s="6">
        <v>2180.25</v>
      </c>
      <c r="G5682">
        <v>137</v>
      </c>
      <c r="H5682" t="s">
        <v>3</v>
      </c>
      <c r="I5682">
        <f>IF(shipments[[#This Row],[Boxes]]&gt;0,shipments[[#This Row],[Amount]]/shipments[[#This Row],[Boxes]],"NA")</f>
        <v>15.914233576642335</v>
      </c>
      <c r="J5682" t="str">
        <f>IF(shipments[[#This Row],[Order_Status]] = "Delivered","Yes","No")</f>
        <v>Yes</v>
      </c>
      <c r="K5682" t="str">
        <f>TEXT(shipments[[#This Row],[Shipdate]],"MMMM")</f>
        <v>June</v>
      </c>
      <c r="L5682">
        <f>YEAR(shipments[[#This Row],[Shipdate]])</f>
        <v>2024</v>
      </c>
    </row>
    <row r="5683" spans="1:12" x14ac:dyDescent="0.3">
      <c r="A5683" t="s">
        <v>5687</v>
      </c>
      <c r="B5683" t="s">
        <v>7958</v>
      </c>
      <c r="C5683" t="s">
        <v>7921</v>
      </c>
      <c r="D5683" t="s">
        <v>7935</v>
      </c>
      <c r="E5683" s="1">
        <v>45330</v>
      </c>
      <c r="F5683" s="6">
        <v>3278.25</v>
      </c>
      <c r="G5683">
        <v>205</v>
      </c>
      <c r="H5683" t="s">
        <v>3</v>
      </c>
      <c r="I5683">
        <f>IF(shipments[[#This Row],[Boxes]]&gt;0,shipments[[#This Row],[Amount]]/shipments[[#This Row],[Boxes]],"NA")</f>
        <v>15.991463414634147</v>
      </c>
      <c r="J5683" t="str">
        <f>IF(shipments[[#This Row],[Order_Status]] = "Delivered","Yes","No")</f>
        <v>Yes</v>
      </c>
      <c r="K5683" t="str">
        <f>TEXT(shipments[[#This Row],[Shipdate]],"MMMM")</f>
        <v>February</v>
      </c>
      <c r="L5683">
        <f>YEAR(shipments[[#This Row],[Shipdate]])</f>
        <v>2024</v>
      </c>
    </row>
    <row r="5684" spans="1:12" x14ac:dyDescent="0.3">
      <c r="A5684" t="s">
        <v>5688</v>
      </c>
      <c r="B5684" t="s">
        <v>7958</v>
      </c>
      <c r="C5684" t="s">
        <v>7921</v>
      </c>
      <c r="D5684" t="s">
        <v>7939</v>
      </c>
      <c r="E5684" s="1">
        <v>45279</v>
      </c>
      <c r="F5684" s="6">
        <v>8320.5</v>
      </c>
      <c r="G5684">
        <v>595</v>
      </c>
      <c r="H5684" t="s">
        <v>3</v>
      </c>
      <c r="I5684">
        <f>IF(shipments[[#This Row],[Boxes]]&gt;0,shipments[[#This Row],[Amount]]/shipments[[#This Row],[Boxes]],"NA")</f>
        <v>13.984033613445378</v>
      </c>
      <c r="J5684" t="str">
        <f>IF(shipments[[#This Row],[Order_Status]] = "Delivered","Yes","No")</f>
        <v>Yes</v>
      </c>
      <c r="K5684" t="str">
        <f>TEXT(shipments[[#This Row],[Shipdate]],"MMMM")</f>
        <v>December</v>
      </c>
      <c r="L5684">
        <f>YEAR(shipments[[#This Row],[Shipdate]])</f>
        <v>2023</v>
      </c>
    </row>
    <row r="5685" spans="1:12" x14ac:dyDescent="0.3">
      <c r="A5685" t="s">
        <v>5689</v>
      </c>
      <c r="B5685" t="s">
        <v>7958</v>
      </c>
      <c r="C5685" t="s">
        <v>7922</v>
      </c>
      <c r="D5685" t="s">
        <v>7939</v>
      </c>
      <c r="E5685" s="1">
        <v>44936</v>
      </c>
      <c r="F5685" s="6">
        <v>535.5</v>
      </c>
      <c r="G5685">
        <v>27</v>
      </c>
      <c r="H5685" t="s">
        <v>3</v>
      </c>
      <c r="I5685">
        <f>IF(shipments[[#This Row],[Boxes]]&gt;0,shipments[[#This Row],[Amount]]/shipments[[#This Row],[Boxes]],"NA")</f>
        <v>19.833333333333332</v>
      </c>
      <c r="J5685" t="str">
        <f>IF(shipments[[#This Row],[Order_Status]] = "Delivered","Yes","No")</f>
        <v>Yes</v>
      </c>
      <c r="K5685" t="str">
        <f>TEXT(shipments[[#This Row],[Shipdate]],"MMMM")</f>
        <v>January</v>
      </c>
      <c r="L5685">
        <f>YEAR(shipments[[#This Row],[Shipdate]])</f>
        <v>2023</v>
      </c>
    </row>
    <row r="5686" spans="1:12" x14ac:dyDescent="0.3">
      <c r="A5686" t="s">
        <v>5690</v>
      </c>
      <c r="B5686" t="s">
        <v>7958</v>
      </c>
      <c r="C5686" t="s">
        <v>7922</v>
      </c>
      <c r="D5686" t="s">
        <v>7935</v>
      </c>
      <c r="E5686" s="1">
        <v>45288</v>
      </c>
      <c r="F5686" s="6">
        <v>3793.5</v>
      </c>
      <c r="G5686">
        <v>181</v>
      </c>
      <c r="H5686" t="s">
        <v>3</v>
      </c>
      <c r="I5686">
        <f>IF(shipments[[#This Row],[Boxes]]&gt;0,shipments[[#This Row],[Amount]]/shipments[[#This Row],[Boxes]],"NA")</f>
        <v>20.958563535911601</v>
      </c>
      <c r="J5686" t="str">
        <f>IF(shipments[[#This Row],[Order_Status]] = "Delivered","Yes","No")</f>
        <v>Yes</v>
      </c>
      <c r="K5686" t="str">
        <f>TEXT(shipments[[#This Row],[Shipdate]],"MMMM")</f>
        <v>December</v>
      </c>
      <c r="L5686">
        <f>YEAR(shipments[[#This Row],[Shipdate]])</f>
        <v>2023</v>
      </c>
    </row>
    <row r="5687" spans="1:12" x14ac:dyDescent="0.3">
      <c r="A5687" t="s">
        <v>5691</v>
      </c>
      <c r="B5687" t="s">
        <v>7958</v>
      </c>
      <c r="C5687" t="s">
        <v>7922</v>
      </c>
      <c r="D5687" t="s">
        <v>7937</v>
      </c>
      <c r="E5687" s="1">
        <v>45215</v>
      </c>
      <c r="F5687" s="6">
        <v>10757.25</v>
      </c>
      <c r="G5687">
        <v>633</v>
      </c>
      <c r="H5687" t="s">
        <v>3</v>
      </c>
      <c r="I5687">
        <f>IF(shipments[[#This Row],[Boxes]]&gt;0,shipments[[#This Row],[Amount]]/shipments[[#This Row],[Boxes]],"NA")</f>
        <v>16.994075829383885</v>
      </c>
      <c r="J5687" t="str">
        <f>IF(shipments[[#This Row],[Order_Status]] = "Delivered","Yes","No")</f>
        <v>Yes</v>
      </c>
      <c r="K5687" t="str">
        <f>TEXT(shipments[[#This Row],[Shipdate]],"MMMM")</f>
        <v>October</v>
      </c>
      <c r="L5687">
        <f>YEAR(shipments[[#This Row],[Shipdate]])</f>
        <v>2023</v>
      </c>
    </row>
    <row r="5688" spans="1:12" x14ac:dyDescent="0.3">
      <c r="A5688" s="21" t="s">
        <v>5692</v>
      </c>
      <c r="B5688" s="21" t="s">
        <v>7958</v>
      </c>
      <c r="C5688" s="21" t="s">
        <v>7923</v>
      </c>
      <c r="D5688" s="21" t="s">
        <v>7936</v>
      </c>
      <c r="E5688" s="22">
        <v>45476</v>
      </c>
      <c r="F5688" s="23">
        <v>9186.75</v>
      </c>
      <c r="G5688" s="21">
        <v>541</v>
      </c>
      <c r="H5688" s="21" t="s">
        <v>9</v>
      </c>
      <c r="I5688" s="21">
        <f>IF(shipments[[#This Row],[Boxes]]&gt;0,shipments[[#This Row],[Amount]]/shipments[[#This Row],[Boxes]],"NA")</f>
        <v>16.98105360443623</v>
      </c>
      <c r="J5688" s="21" t="str">
        <f>IF(shipments[[#This Row],[Order_Status]] = "Delivered","Yes","No")</f>
        <v>No</v>
      </c>
      <c r="K5688" s="21" t="str">
        <f>TEXT(shipments[[#This Row],[Shipdate]],"MMMM")</f>
        <v>July</v>
      </c>
      <c r="L5688" s="21">
        <f>YEAR(shipments[[#This Row],[Shipdate]])</f>
        <v>2024</v>
      </c>
    </row>
    <row r="5689" spans="1:12" x14ac:dyDescent="0.3">
      <c r="A5689" t="s">
        <v>5693</v>
      </c>
      <c r="B5689" t="s">
        <v>7958</v>
      </c>
      <c r="C5689" t="s">
        <v>7923</v>
      </c>
      <c r="D5689" t="s">
        <v>7937</v>
      </c>
      <c r="E5689" s="1">
        <v>45013</v>
      </c>
      <c r="F5689" s="6">
        <v>4236.75</v>
      </c>
      <c r="G5689">
        <v>265</v>
      </c>
      <c r="H5689" t="s">
        <v>3</v>
      </c>
      <c r="I5689">
        <f>IF(shipments[[#This Row],[Boxes]]&gt;0,shipments[[#This Row],[Amount]]/shipments[[#This Row],[Boxes]],"NA")</f>
        <v>15.987735849056603</v>
      </c>
      <c r="J5689" t="str">
        <f>IF(shipments[[#This Row],[Order_Status]] = "Delivered","Yes","No")</f>
        <v>Yes</v>
      </c>
      <c r="K5689" t="str">
        <f>TEXT(shipments[[#This Row],[Shipdate]],"MMMM")</f>
        <v>March</v>
      </c>
      <c r="L5689">
        <f>YEAR(shipments[[#This Row],[Shipdate]])</f>
        <v>2023</v>
      </c>
    </row>
    <row r="5690" spans="1:12" x14ac:dyDescent="0.3">
      <c r="A5690" t="s">
        <v>5694</v>
      </c>
      <c r="B5690" t="s">
        <v>7958</v>
      </c>
      <c r="C5690" t="s">
        <v>7923</v>
      </c>
      <c r="D5690" t="s">
        <v>7937</v>
      </c>
      <c r="E5690" s="1">
        <v>44936</v>
      </c>
      <c r="F5690" s="6">
        <v>5600.25</v>
      </c>
      <c r="G5690">
        <v>330</v>
      </c>
      <c r="H5690" t="s">
        <v>3</v>
      </c>
      <c r="I5690">
        <f>IF(shipments[[#This Row],[Boxes]]&gt;0,shipments[[#This Row],[Amount]]/shipments[[#This Row],[Boxes]],"NA")</f>
        <v>16.970454545454544</v>
      </c>
      <c r="J5690" t="str">
        <f>IF(shipments[[#This Row],[Order_Status]] = "Delivered","Yes","No")</f>
        <v>Yes</v>
      </c>
      <c r="K5690" t="str">
        <f>TEXT(shipments[[#This Row],[Shipdate]],"MMMM")</f>
        <v>January</v>
      </c>
      <c r="L5690">
        <f>YEAR(shipments[[#This Row],[Shipdate]])</f>
        <v>2023</v>
      </c>
    </row>
    <row r="5691" spans="1:12" x14ac:dyDescent="0.3">
      <c r="A5691" s="21" t="s">
        <v>5695</v>
      </c>
      <c r="B5691" s="21" t="s">
        <v>7958</v>
      </c>
      <c r="C5691" s="21" t="s">
        <v>7923</v>
      </c>
      <c r="D5691" s="21" t="s">
        <v>7939</v>
      </c>
      <c r="E5691" s="22">
        <v>45119</v>
      </c>
      <c r="F5691" s="23">
        <v>1395</v>
      </c>
      <c r="G5691" s="21">
        <v>100</v>
      </c>
      <c r="H5691" s="21" t="s">
        <v>25</v>
      </c>
      <c r="I5691" s="21">
        <f>IF(shipments[[#This Row],[Boxes]]&gt;0,shipments[[#This Row],[Amount]]/shipments[[#This Row],[Boxes]],"NA")</f>
        <v>13.95</v>
      </c>
      <c r="J5691" s="21" t="str">
        <f>IF(shipments[[#This Row],[Order_Status]] = "Delivered","Yes","No")</f>
        <v>No</v>
      </c>
      <c r="K5691" s="21" t="str">
        <f>TEXT(shipments[[#This Row],[Shipdate]],"MMMM")</f>
        <v>July</v>
      </c>
      <c r="L5691" s="21">
        <f>YEAR(shipments[[#This Row],[Shipdate]])</f>
        <v>2023</v>
      </c>
    </row>
    <row r="5692" spans="1:12" x14ac:dyDescent="0.3">
      <c r="A5692" t="s">
        <v>5696</v>
      </c>
      <c r="B5692" t="s">
        <v>7958</v>
      </c>
      <c r="C5692" t="s">
        <v>7923</v>
      </c>
      <c r="D5692" t="s">
        <v>7935</v>
      </c>
      <c r="E5692" s="1">
        <v>44956</v>
      </c>
      <c r="F5692" s="6">
        <v>5584.5</v>
      </c>
      <c r="G5692">
        <v>399</v>
      </c>
      <c r="H5692" t="s">
        <v>3</v>
      </c>
      <c r="I5692">
        <f>IF(shipments[[#This Row],[Boxes]]&gt;0,shipments[[#This Row],[Amount]]/shipments[[#This Row],[Boxes]],"NA")</f>
        <v>13.996240601503759</v>
      </c>
      <c r="J5692" t="str">
        <f>IF(shipments[[#This Row],[Order_Status]] = "Delivered","Yes","No")</f>
        <v>Yes</v>
      </c>
      <c r="K5692" t="str">
        <f>TEXT(shipments[[#This Row],[Shipdate]],"MMMM")</f>
        <v>January</v>
      </c>
      <c r="L5692">
        <f>YEAR(shipments[[#This Row],[Shipdate]])</f>
        <v>2023</v>
      </c>
    </row>
    <row r="5693" spans="1:12" x14ac:dyDescent="0.3">
      <c r="A5693" t="s">
        <v>5697</v>
      </c>
      <c r="B5693" t="s">
        <v>7958</v>
      </c>
      <c r="C5693" t="s">
        <v>7924</v>
      </c>
      <c r="D5693" t="s">
        <v>7938</v>
      </c>
      <c r="E5693" s="1">
        <v>45260</v>
      </c>
      <c r="F5693" s="6">
        <v>1516.5</v>
      </c>
      <c r="G5693">
        <v>253</v>
      </c>
      <c r="H5693" t="s">
        <v>3</v>
      </c>
      <c r="I5693">
        <f>IF(shipments[[#This Row],[Boxes]]&gt;0,shipments[[#This Row],[Amount]]/shipments[[#This Row],[Boxes]],"NA")</f>
        <v>5.9940711462450595</v>
      </c>
      <c r="J5693" t="str">
        <f>IF(shipments[[#This Row],[Order_Status]] = "Delivered","Yes","No")</f>
        <v>Yes</v>
      </c>
      <c r="K5693" t="str">
        <f>TEXT(shipments[[#This Row],[Shipdate]],"MMMM")</f>
        <v>November</v>
      </c>
      <c r="L5693">
        <f>YEAR(shipments[[#This Row],[Shipdate]])</f>
        <v>2023</v>
      </c>
    </row>
    <row r="5694" spans="1:12" x14ac:dyDescent="0.3">
      <c r="A5694" t="s">
        <v>5698</v>
      </c>
      <c r="B5694" t="s">
        <v>7958</v>
      </c>
      <c r="C5694" t="s">
        <v>7924</v>
      </c>
      <c r="D5694" t="s">
        <v>7938</v>
      </c>
      <c r="E5694" s="1">
        <v>45090</v>
      </c>
      <c r="F5694" s="6">
        <v>12352.5</v>
      </c>
      <c r="G5694">
        <v>1765</v>
      </c>
      <c r="H5694" t="s">
        <v>3</v>
      </c>
      <c r="I5694">
        <f>IF(shipments[[#This Row],[Boxes]]&gt;0,shipments[[#This Row],[Amount]]/shipments[[#This Row],[Boxes]],"NA")</f>
        <v>6.9985835694050991</v>
      </c>
      <c r="J5694" t="str">
        <f>IF(shipments[[#This Row],[Order_Status]] = "Delivered","Yes","No")</f>
        <v>Yes</v>
      </c>
      <c r="K5694" t="str">
        <f>TEXT(shipments[[#This Row],[Shipdate]],"MMMM")</f>
        <v>June</v>
      </c>
      <c r="L5694">
        <f>YEAR(shipments[[#This Row],[Shipdate]])</f>
        <v>2023</v>
      </c>
    </row>
    <row r="5695" spans="1:12" x14ac:dyDescent="0.3">
      <c r="A5695" t="s">
        <v>5699</v>
      </c>
      <c r="B5695" t="s">
        <v>7958</v>
      </c>
      <c r="C5695" t="s">
        <v>7924</v>
      </c>
      <c r="D5695" t="s">
        <v>7935</v>
      </c>
      <c r="E5695" s="1">
        <v>45070</v>
      </c>
      <c r="F5695" s="6">
        <v>3354.75</v>
      </c>
      <c r="G5695">
        <v>420</v>
      </c>
      <c r="H5695" t="s">
        <v>3</v>
      </c>
      <c r="I5695">
        <f>IF(shipments[[#This Row],[Boxes]]&gt;0,shipments[[#This Row],[Amount]]/shipments[[#This Row],[Boxes]],"NA")</f>
        <v>7.9874999999999998</v>
      </c>
      <c r="J5695" t="str">
        <f>IF(shipments[[#This Row],[Order_Status]] = "Delivered","Yes","No")</f>
        <v>Yes</v>
      </c>
      <c r="K5695" t="str">
        <f>TEXT(shipments[[#This Row],[Shipdate]],"MMMM")</f>
        <v>May</v>
      </c>
      <c r="L5695">
        <f>YEAR(shipments[[#This Row],[Shipdate]])</f>
        <v>2023</v>
      </c>
    </row>
    <row r="5696" spans="1:12" x14ac:dyDescent="0.3">
      <c r="A5696" s="21" t="s">
        <v>5700</v>
      </c>
      <c r="B5696" s="21" t="s">
        <v>7958</v>
      </c>
      <c r="C5696" s="21" t="s">
        <v>7924</v>
      </c>
      <c r="D5696" s="21" t="s">
        <v>7939</v>
      </c>
      <c r="E5696" s="22">
        <v>45513</v>
      </c>
      <c r="F5696" s="23">
        <v>7373.25</v>
      </c>
      <c r="G5696" s="21">
        <v>922</v>
      </c>
      <c r="H5696" s="21" t="s">
        <v>9</v>
      </c>
      <c r="I5696" s="21">
        <f>IF(shipments[[#This Row],[Boxes]]&gt;0,shipments[[#This Row],[Amount]]/shipments[[#This Row],[Boxes]],"NA")</f>
        <v>7.9970173535791753</v>
      </c>
      <c r="J5696" s="21" t="str">
        <f>IF(shipments[[#This Row],[Order_Status]] = "Delivered","Yes","No")</f>
        <v>No</v>
      </c>
      <c r="K5696" s="21" t="str">
        <f>TEXT(shipments[[#This Row],[Shipdate]],"MMMM")</f>
        <v>August</v>
      </c>
      <c r="L5696" s="21">
        <f>YEAR(shipments[[#This Row],[Shipdate]])</f>
        <v>2024</v>
      </c>
    </row>
    <row r="5697" spans="1:12" x14ac:dyDescent="0.3">
      <c r="A5697" t="s">
        <v>5701</v>
      </c>
      <c r="B5697" t="s">
        <v>7958</v>
      </c>
      <c r="C5697" t="s">
        <v>7924</v>
      </c>
      <c r="D5697" t="s">
        <v>7937</v>
      </c>
      <c r="E5697" s="1">
        <v>45191</v>
      </c>
      <c r="F5697" s="6">
        <v>5987.25</v>
      </c>
      <c r="G5697">
        <v>749</v>
      </c>
      <c r="H5697" t="s">
        <v>3</v>
      </c>
      <c r="I5697">
        <f>IF(shipments[[#This Row],[Boxes]]&gt;0,shipments[[#This Row],[Amount]]/shipments[[#This Row],[Boxes]],"NA")</f>
        <v>7.9936582109479302</v>
      </c>
      <c r="J5697" t="str">
        <f>IF(shipments[[#This Row],[Order_Status]] = "Delivered","Yes","No")</f>
        <v>Yes</v>
      </c>
      <c r="K5697" t="str">
        <f>TEXT(shipments[[#This Row],[Shipdate]],"MMMM")</f>
        <v>September</v>
      </c>
      <c r="L5697">
        <f>YEAR(shipments[[#This Row],[Shipdate]])</f>
        <v>2023</v>
      </c>
    </row>
    <row r="5698" spans="1:12" x14ac:dyDescent="0.3">
      <c r="A5698" s="21" t="s">
        <v>5702</v>
      </c>
      <c r="B5698" s="21" t="s">
        <v>7958</v>
      </c>
      <c r="C5698" s="21" t="s">
        <v>7924</v>
      </c>
      <c r="D5698" s="21" t="s">
        <v>7934</v>
      </c>
      <c r="E5698" s="22">
        <v>45355</v>
      </c>
      <c r="F5698" s="23">
        <v>6113.25</v>
      </c>
      <c r="G5698" s="21">
        <v>680</v>
      </c>
      <c r="H5698" s="21" t="s">
        <v>25</v>
      </c>
      <c r="I5698" s="21">
        <f>IF(shipments[[#This Row],[Boxes]]&gt;0,shipments[[#This Row],[Amount]]/shipments[[#This Row],[Boxes]],"NA")</f>
        <v>8.9900735294117649</v>
      </c>
      <c r="J5698" s="21" t="str">
        <f>IF(shipments[[#This Row],[Order_Status]] = "Delivered","Yes","No")</f>
        <v>No</v>
      </c>
      <c r="K5698" s="21" t="str">
        <f>TEXT(shipments[[#This Row],[Shipdate]],"MMMM")</f>
        <v>March</v>
      </c>
      <c r="L5698" s="21">
        <f>YEAR(shipments[[#This Row],[Shipdate]])</f>
        <v>2024</v>
      </c>
    </row>
    <row r="5699" spans="1:12" x14ac:dyDescent="0.3">
      <c r="A5699" t="s">
        <v>5703</v>
      </c>
      <c r="B5699" t="s">
        <v>7958</v>
      </c>
      <c r="C5699" t="s">
        <v>7924</v>
      </c>
      <c r="D5699" t="s">
        <v>7939</v>
      </c>
      <c r="E5699" s="1">
        <v>45173</v>
      </c>
      <c r="F5699" s="6">
        <v>8698.5</v>
      </c>
      <c r="G5699">
        <v>1450</v>
      </c>
      <c r="H5699" t="s">
        <v>3</v>
      </c>
      <c r="I5699">
        <f>IF(shipments[[#This Row],[Boxes]]&gt;0,shipments[[#This Row],[Amount]]/shipments[[#This Row],[Boxes]],"NA")</f>
        <v>5.9989655172413796</v>
      </c>
      <c r="J5699" t="str">
        <f>IF(shipments[[#This Row],[Order_Status]] = "Delivered","Yes","No")</f>
        <v>Yes</v>
      </c>
      <c r="K5699" t="str">
        <f>TEXT(shipments[[#This Row],[Shipdate]],"MMMM")</f>
        <v>September</v>
      </c>
      <c r="L5699">
        <f>YEAR(shipments[[#This Row],[Shipdate]])</f>
        <v>2023</v>
      </c>
    </row>
    <row r="5700" spans="1:12" x14ac:dyDescent="0.3">
      <c r="A5700" t="s">
        <v>5704</v>
      </c>
      <c r="B5700" t="s">
        <v>7958</v>
      </c>
      <c r="C5700" t="s">
        <v>7925</v>
      </c>
      <c r="D5700" t="s">
        <v>7934</v>
      </c>
      <c r="E5700" s="1">
        <v>45111</v>
      </c>
      <c r="F5700" s="6">
        <v>3721.5</v>
      </c>
      <c r="G5700">
        <v>266</v>
      </c>
      <c r="H5700" t="s">
        <v>3</v>
      </c>
      <c r="I5700">
        <f>IF(shipments[[#This Row],[Boxes]]&gt;0,shipments[[#This Row],[Amount]]/shipments[[#This Row],[Boxes]],"NA")</f>
        <v>13.990601503759398</v>
      </c>
      <c r="J5700" t="str">
        <f>IF(shipments[[#This Row],[Order_Status]] = "Delivered","Yes","No")</f>
        <v>Yes</v>
      </c>
      <c r="K5700" t="str">
        <f>TEXT(shipments[[#This Row],[Shipdate]],"MMMM")</f>
        <v>July</v>
      </c>
      <c r="L5700">
        <f>YEAR(shipments[[#This Row],[Shipdate]])</f>
        <v>2023</v>
      </c>
    </row>
    <row r="5701" spans="1:12" x14ac:dyDescent="0.3">
      <c r="A5701" t="s">
        <v>5705</v>
      </c>
      <c r="B5701" t="s">
        <v>7958</v>
      </c>
      <c r="C5701" t="s">
        <v>7927</v>
      </c>
      <c r="D5701" t="s">
        <v>7939</v>
      </c>
      <c r="E5701" s="1">
        <v>45117</v>
      </c>
      <c r="F5701" s="6">
        <v>5548.5</v>
      </c>
      <c r="G5701">
        <v>309</v>
      </c>
      <c r="H5701" t="s">
        <v>3</v>
      </c>
      <c r="I5701">
        <f>IF(shipments[[#This Row],[Boxes]]&gt;0,shipments[[#This Row],[Amount]]/shipments[[#This Row],[Boxes]],"NA")</f>
        <v>17.956310679611651</v>
      </c>
      <c r="J5701" t="str">
        <f>IF(shipments[[#This Row],[Order_Status]] = "Delivered","Yes","No")</f>
        <v>Yes</v>
      </c>
      <c r="K5701" t="str">
        <f>TEXT(shipments[[#This Row],[Shipdate]],"MMMM")</f>
        <v>July</v>
      </c>
      <c r="L5701">
        <f>YEAR(shipments[[#This Row],[Shipdate]])</f>
        <v>2023</v>
      </c>
    </row>
    <row r="5702" spans="1:12" x14ac:dyDescent="0.3">
      <c r="A5702" t="s">
        <v>5706</v>
      </c>
      <c r="B5702" t="s">
        <v>7958</v>
      </c>
      <c r="C5702" t="s">
        <v>7927</v>
      </c>
      <c r="D5702" t="s">
        <v>7937</v>
      </c>
      <c r="E5702" s="1">
        <v>44932</v>
      </c>
      <c r="F5702" s="6">
        <v>3435.75</v>
      </c>
      <c r="G5702">
        <v>246</v>
      </c>
      <c r="H5702" t="s">
        <v>3</v>
      </c>
      <c r="I5702">
        <f>IF(shipments[[#This Row],[Boxes]]&gt;0,shipments[[#This Row],[Amount]]/shipments[[#This Row],[Boxes]],"NA")</f>
        <v>13.966463414634147</v>
      </c>
      <c r="J5702" t="str">
        <f>IF(shipments[[#This Row],[Order_Status]] = "Delivered","Yes","No")</f>
        <v>Yes</v>
      </c>
      <c r="K5702" t="str">
        <f>TEXT(shipments[[#This Row],[Shipdate]],"MMMM")</f>
        <v>January</v>
      </c>
      <c r="L5702">
        <f>YEAR(shipments[[#This Row],[Shipdate]])</f>
        <v>2023</v>
      </c>
    </row>
    <row r="5703" spans="1:12" x14ac:dyDescent="0.3">
      <c r="A5703" t="s">
        <v>5707</v>
      </c>
      <c r="B5703" t="s">
        <v>7958</v>
      </c>
      <c r="C5703" t="s">
        <v>7928</v>
      </c>
      <c r="D5703" t="s">
        <v>7935</v>
      </c>
      <c r="E5703" s="1">
        <v>45363</v>
      </c>
      <c r="F5703" s="6">
        <v>16575.75</v>
      </c>
      <c r="G5703">
        <v>1658</v>
      </c>
      <c r="H5703" t="s">
        <v>3</v>
      </c>
      <c r="I5703">
        <f>IF(shipments[[#This Row],[Boxes]]&gt;0,shipments[[#This Row],[Amount]]/shipments[[#This Row],[Boxes]],"NA")</f>
        <v>9.9974366706875752</v>
      </c>
      <c r="J5703" t="str">
        <f>IF(shipments[[#This Row],[Order_Status]] = "Delivered","Yes","No")</f>
        <v>Yes</v>
      </c>
      <c r="K5703" t="str">
        <f>TEXT(shipments[[#This Row],[Shipdate]],"MMMM")</f>
        <v>March</v>
      </c>
      <c r="L5703">
        <f>YEAR(shipments[[#This Row],[Shipdate]])</f>
        <v>2024</v>
      </c>
    </row>
    <row r="5704" spans="1:12" x14ac:dyDescent="0.3">
      <c r="A5704" t="s">
        <v>5708</v>
      </c>
      <c r="B5704" t="s">
        <v>7958</v>
      </c>
      <c r="C5704" t="s">
        <v>7928</v>
      </c>
      <c r="D5704" t="s">
        <v>7934</v>
      </c>
      <c r="E5704" s="1">
        <v>45286</v>
      </c>
      <c r="F5704" s="6">
        <v>6525</v>
      </c>
      <c r="G5704">
        <v>725</v>
      </c>
      <c r="H5704" t="s">
        <v>3</v>
      </c>
      <c r="I5704">
        <f>IF(shipments[[#This Row],[Boxes]]&gt;0,shipments[[#This Row],[Amount]]/shipments[[#This Row],[Boxes]],"NA")</f>
        <v>9</v>
      </c>
      <c r="J5704" t="str">
        <f>IF(shipments[[#This Row],[Order_Status]] = "Delivered","Yes","No")</f>
        <v>Yes</v>
      </c>
      <c r="K5704" t="str">
        <f>TEXT(shipments[[#This Row],[Shipdate]],"MMMM")</f>
        <v>December</v>
      </c>
      <c r="L5704">
        <f>YEAR(shipments[[#This Row],[Shipdate]])</f>
        <v>2023</v>
      </c>
    </row>
    <row r="5705" spans="1:12" x14ac:dyDescent="0.3">
      <c r="A5705" t="s">
        <v>5709</v>
      </c>
      <c r="B5705" t="s">
        <v>7958</v>
      </c>
      <c r="C5705" t="s">
        <v>7929</v>
      </c>
      <c r="D5705" t="s">
        <v>7934</v>
      </c>
      <c r="E5705" s="1">
        <v>45327</v>
      </c>
      <c r="F5705" s="6">
        <v>2009.25</v>
      </c>
      <c r="G5705">
        <v>288</v>
      </c>
      <c r="H5705" t="s">
        <v>3</v>
      </c>
      <c r="I5705">
        <f>IF(shipments[[#This Row],[Boxes]]&gt;0,shipments[[#This Row],[Amount]]/shipments[[#This Row],[Boxes]],"NA")</f>
        <v>6.9765625</v>
      </c>
      <c r="J5705" t="str">
        <f>IF(shipments[[#This Row],[Order_Status]] = "Delivered","Yes","No")</f>
        <v>Yes</v>
      </c>
      <c r="K5705" t="str">
        <f>TEXT(shipments[[#This Row],[Shipdate]],"MMMM")</f>
        <v>February</v>
      </c>
      <c r="L5705">
        <f>YEAR(shipments[[#This Row],[Shipdate]])</f>
        <v>2024</v>
      </c>
    </row>
    <row r="5706" spans="1:12" x14ac:dyDescent="0.3">
      <c r="A5706" s="21" t="s">
        <v>5710</v>
      </c>
      <c r="B5706" s="21" t="s">
        <v>7958</v>
      </c>
      <c r="C5706" s="21" t="s">
        <v>7929</v>
      </c>
      <c r="D5706" s="21" t="s">
        <v>7939</v>
      </c>
      <c r="E5706" s="22">
        <v>45561</v>
      </c>
      <c r="F5706" s="23">
        <v>2083.5</v>
      </c>
      <c r="G5706" s="21">
        <v>190</v>
      </c>
      <c r="H5706" s="21" t="s">
        <v>16</v>
      </c>
      <c r="I5706" s="21">
        <f>IF(shipments[[#This Row],[Boxes]]&gt;0,shipments[[#This Row],[Amount]]/shipments[[#This Row],[Boxes]],"NA")</f>
        <v>10.965789473684211</v>
      </c>
      <c r="J5706" s="21" t="str">
        <f>IF(shipments[[#This Row],[Order_Status]] = "Delivered","Yes","No")</f>
        <v>No</v>
      </c>
      <c r="K5706" s="21" t="str">
        <f>TEXT(shipments[[#This Row],[Shipdate]],"MMMM")</f>
        <v>September</v>
      </c>
      <c r="L5706" s="21">
        <f>YEAR(shipments[[#This Row],[Shipdate]])</f>
        <v>2024</v>
      </c>
    </row>
    <row r="5707" spans="1:12" x14ac:dyDescent="0.3">
      <c r="A5707" s="21" t="s">
        <v>5711</v>
      </c>
      <c r="B5707" s="21" t="s">
        <v>7958</v>
      </c>
      <c r="C5707" s="21" t="s">
        <v>7929</v>
      </c>
      <c r="D5707" s="21" t="s">
        <v>7939</v>
      </c>
      <c r="E5707" s="22">
        <v>45513</v>
      </c>
      <c r="F5707" s="23">
        <v>13533.75</v>
      </c>
      <c r="G5707" s="21">
        <v>1934</v>
      </c>
      <c r="H5707" s="21" t="s">
        <v>9</v>
      </c>
      <c r="I5707" s="21">
        <f>IF(shipments[[#This Row],[Boxes]]&gt;0,shipments[[#This Row],[Amount]]/shipments[[#This Row],[Boxes]],"NA")</f>
        <v>6.9978024819027924</v>
      </c>
      <c r="J5707" s="21" t="str">
        <f>IF(shipments[[#This Row],[Order_Status]] = "Delivered","Yes","No")</f>
        <v>No</v>
      </c>
      <c r="K5707" s="21" t="str">
        <f>TEXT(shipments[[#This Row],[Shipdate]],"MMMM")</f>
        <v>August</v>
      </c>
      <c r="L5707" s="21">
        <f>YEAR(shipments[[#This Row],[Shipdate]])</f>
        <v>2024</v>
      </c>
    </row>
    <row r="5708" spans="1:12" x14ac:dyDescent="0.3">
      <c r="A5708" t="s">
        <v>5712</v>
      </c>
      <c r="B5708" t="s">
        <v>7958</v>
      </c>
      <c r="C5708" t="s">
        <v>7929</v>
      </c>
      <c r="D5708" t="s">
        <v>7934</v>
      </c>
      <c r="E5708" s="1">
        <v>44949</v>
      </c>
      <c r="F5708" s="6">
        <v>6381</v>
      </c>
      <c r="G5708">
        <v>581</v>
      </c>
      <c r="H5708" t="s">
        <v>3</v>
      </c>
      <c r="I5708">
        <f>IF(shipments[[#This Row],[Boxes]]&gt;0,shipments[[#This Row],[Amount]]/shipments[[#This Row],[Boxes]],"NA")</f>
        <v>10.982788296041308</v>
      </c>
      <c r="J5708" t="str">
        <f>IF(shipments[[#This Row],[Order_Status]] = "Delivered","Yes","No")</f>
        <v>Yes</v>
      </c>
      <c r="K5708" t="str">
        <f>TEXT(shipments[[#This Row],[Shipdate]],"MMMM")</f>
        <v>January</v>
      </c>
      <c r="L5708">
        <f>YEAR(shipments[[#This Row],[Shipdate]])</f>
        <v>2023</v>
      </c>
    </row>
    <row r="5709" spans="1:12" x14ac:dyDescent="0.3">
      <c r="A5709" s="21" t="s">
        <v>5713</v>
      </c>
      <c r="B5709" s="21" t="s">
        <v>7958</v>
      </c>
      <c r="C5709" s="21" t="s">
        <v>7929</v>
      </c>
      <c r="D5709" s="21" t="s">
        <v>7934</v>
      </c>
      <c r="E5709" s="22">
        <v>45505</v>
      </c>
      <c r="F5709" s="23">
        <v>3615.75</v>
      </c>
      <c r="G5709" s="21">
        <v>402</v>
      </c>
      <c r="H5709" s="21" t="s">
        <v>9</v>
      </c>
      <c r="I5709" s="21">
        <f>IF(shipments[[#This Row],[Boxes]]&gt;0,shipments[[#This Row],[Amount]]/shipments[[#This Row],[Boxes]],"NA")</f>
        <v>8.9944029850746272</v>
      </c>
      <c r="J5709" s="21" t="str">
        <f>IF(shipments[[#This Row],[Order_Status]] = "Delivered","Yes","No")</f>
        <v>No</v>
      </c>
      <c r="K5709" s="21" t="str">
        <f>TEXT(shipments[[#This Row],[Shipdate]],"MMMM")</f>
        <v>August</v>
      </c>
      <c r="L5709" s="21">
        <f>YEAR(shipments[[#This Row],[Shipdate]])</f>
        <v>2024</v>
      </c>
    </row>
    <row r="5710" spans="1:12" x14ac:dyDescent="0.3">
      <c r="A5710" t="s">
        <v>5714</v>
      </c>
      <c r="B5710" t="s">
        <v>7958</v>
      </c>
      <c r="C5710" t="s">
        <v>7929</v>
      </c>
      <c r="D5710" t="s">
        <v>7937</v>
      </c>
      <c r="E5710" s="1">
        <v>44960</v>
      </c>
      <c r="F5710" s="6">
        <v>7654.5</v>
      </c>
      <c r="G5710">
        <v>696</v>
      </c>
      <c r="H5710" t="s">
        <v>3</v>
      </c>
      <c r="I5710">
        <f>IF(shipments[[#This Row],[Boxes]]&gt;0,shipments[[#This Row],[Amount]]/shipments[[#This Row],[Boxes]],"NA")</f>
        <v>10.997844827586206</v>
      </c>
      <c r="J5710" t="str">
        <f>IF(shipments[[#This Row],[Order_Status]] = "Delivered","Yes","No")</f>
        <v>Yes</v>
      </c>
      <c r="K5710" t="str">
        <f>TEXT(shipments[[#This Row],[Shipdate]],"MMMM")</f>
        <v>February</v>
      </c>
      <c r="L5710">
        <f>YEAR(shipments[[#This Row],[Shipdate]])</f>
        <v>2023</v>
      </c>
    </row>
    <row r="5711" spans="1:12" x14ac:dyDescent="0.3">
      <c r="A5711" t="s">
        <v>5715</v>
      </c>
      <c r="B5711" t="s">
        <v>7958</v>
      </c>
      <c r="C5711" t="s">
        <v>7929</v>
      </c>
      <c r="D5711" t="s">
        <v>7935</v>
      </c>
      <c r="E5711" s="1">
        <v>45201</v>
      </c>
      <c r="F5711" s="6">
        <v>1401.75</v>
      </c>
      <c r="G5711">
        <v>128</v>
      </c>
      <c r="H5711" t="s">
        <v>3</v>
      </c>
      <c r="I5711">
        <f>IF(shipments[[#This Row],[Boxes]]&gt;0,shipments[[#This Row],[Amount]]/shipments[[#This Row],[Boxes]],"NA")</f>
        <v>10.951171875</v>
      </c>
      <c r="J5711" t="str">
        <f>IF(shipments[[#This Row],[Order_Status]] = "Delivered","Yes","No")</f>
        <v>Yes</v>
      </c>
      <c r="K5711" t="str">
        <f>TEXT(shipments[[#This Row],[Shipdate]],"MMMM")</f>
        <v>October</v>
      </c>
      <c r="L5711">
        <f>YEAR(shipments[[#This Row],[Shipdate]])</f>
        <v>2023</v>
      </c>
    </row>
    <row r="5712" spans="1:12" x14ac:dyDescent="0.3">
      <c r="A5712" t="s">
        <v>5716</v>
      </c>
      <c r="B5712" t="s">
        <v>7958</v>
      </c>
      <c r="C5712" t="s">
        <v>7929</v>
      </c>
      <c r="D5712" t="s">
        <v>7937</v>
      </c>
      <c r="E5712" s="1">
        <v>45058</v>
      </c>
      <c r="F5712" s="6">
        <v>501.75</v>
      </c>
      <c r="G5712">
        <v>56</v>
      </c>
      <c r="H5712" t="s">
        <v>3</v>
      </c>
      <c r="I5712">
        <f>IF(shipments[[#This Row],[Boxes]]&gt;0,shipments[[#This Row],[Amount]]/shipments[[#This Row],[Boxes]],"NA")</f>
        <v>8.9598214285714288</v>
      </c>
      <c r="J5712" t="str">
        <f>IF(shipments[[#This Row],[Order_Status]] = "Delivered","Yes","No")</f>
        <v>Yes</v>
      </c>
      <c r="K5712" t="str">
        <f>TEXT(shipments[[#This Row],[Shipdate]],"MMMM")</f>
        <v>May</v>
      </c>
      <c r="L5712">
        <f>YEAR(shipments[[#This Row],[Shipdate]])</f>
        <v>2023</v>
      </c>
    </row>
    <row r="5713" spans="1:12" x14ac:dyDescent="0.3">
      <c r="A5713" s="21" t="s">
        <v>5717</v>
      </c>
      <c r="B5713" s="21" t="s">
        <v>7958</v>
      </c>
      <c r="C5713" s="21" t="s">
        <v>7930</v>
      </c>
      <c r="D5713" s="21" t="s">
        <v>7935</v>
      </c>
      <c r="E5713" s="22">
        <v>45537</v>
      </c>
      <c r="F5713" s="23">
        <v>2560.5</v>
      </c>
      <c r="G5713" s="21">
        <v>99</v>
      </c>
      <c r="H5713" s="21" t="s">
        <v>16</v>
      </c>
      <c r="I5713" s="21">
        <f>IF(shipments[[#This Row],[Boxes]]&gt;0,shipments[[#This Row],[Amount]]/shipments[[#This Row],[Boxes]],"NA")</f>
        <v>25.863636363636363</v>
      </c>
      <c r="J5713" s="21" t="str">
        <f>IF(shipments[[#This Row],[Order_Status]] = "Delivered","Yes","No")</f>
        <v>No</v>
      </c>
      <c r="K5713" s="21" t="str">
        <f>TEXT(shipments[[#This Row],[Shipdate]],"MMMM")</f>
        <v>September</v>
      </c>
      <c r="L5713" s="21">
        <f>YEAR(shipments[[#This Row],[Shipdate]])</f>
        <v>2024</v>
      </c>
    </row>
    <row r="5714" spans="1:12" x14ac:dyDescent="0.3">
      <c r="A5714" s="21" t="s">
        <v>5718</v>
      </c>
      <c r="B5714" s="21" t="s">
        <v>7958</v>
      </c>
      <c r="C5714" s="21" t="s">
        <v>7930</v>
      </c>
      <c r="D5714" s="21" t="s">
        <v>7934</v>
      </c>
      <c r="E5714" s="22">
        <v>45548</v>
      </c>
      <c r="F5714" s="23">
        <v>4878</v>
      </c>
      <c r="G5714" s="21">
        <v>175</v>
      </c>
      <c r="H5714" s="21" t="s">
        <v>16</v>
      </c>
      <c r="I5714" s="21">
        <f>IF(shipments[[#This Row],[Boxes]]&gt;0,shipments[[#This Row],[Amount]]/shipments[[#This Row],[Boxes]],"NA")</f>
        <v>27.874285714285715</v>
      </c>
      <c r="J5714" s="21" t="str">
        <f>IF(shipments[[#This Row],[Order_Status]] = "Delivered","Yes","No")</f>
        <v>No</v>
      </c>
      <c r="K5714" s="21" t="str">
        <f>TEXT(shipments[[#This Row],[Shipdate]],"MMMM")</f>
        <v>September</v>
      </c>
      <c r="L5714" s="21">
        <f>YEAR(shipments[[#This Row],[Shipdate]])</f>
        <v>2024</v>
      </c>
    </row>
    <row r="5715" spans="1:12" x14ac:dyDescent="0.3">
      <c r="A5715" t="s">
        <v>5719</v>
      </c>
      <c r="B5715" t="s">
        <v>7958</v>
      </c>
      <c r="C5715" t="s">
        <v>7930</v>
      </c>
      <c r="D5715" t="s">
        <v>7938</v>
      </c>
      <c r="E5715" s="1">
        <v>45084</v>
      </c>
      <c r="F5715" s="6">
        <v>6293.25</v>
      </c>
      <c r="G5715">
        <v>225</v>
      </c>
      <c r="H5715" t="s">
        <v>3</v>
      </c>
      <c r="I5715">
        <f>IF(shipments[[#This Row],[Boxes]]&gt;0,shipments[[#This Row],[Amount]]/shipments[[#This Row],[Boxes]],"NA")</f>
        <v>27.97</v>
      </c>
      <c r="J5715" t="str">
        <f>IF(shipments[[#This Row],[Order_Status]] = "Delivered","Yes","No")</f>
        <v>Yes</v>
      </c>
      <c r="K5715" t="str">
        <f>TEXT(shipments[[#This Row],[Shipdate]],"MMMM")</f>
        <v>June</v>
      </c>
      <c r="L5715">
        <f>YEAR(shipments[[#This Row],[Shipdate]])</f>
        <v>2023</v>
      </c>
    </row>
    <row r="5716" spans="1:12" x14ac:dyDescent="0.3">
      <c r="A5716" t="s">
        <v>5720</v>
      </c>
      <c r="B5716" t="s">
        <v>7958</v>
      </c>
      <c r="C5716" t="s">
        <v>7931</v>
      </c>
      <c r="D5716" t="s">
        <v>7939</v>
      </c>
      <c r="E5716" s="1">
        <v>45352</v>
      </c>
      <c r="F5716" s="6">
        <v>2866.5</v>
      </c>
      <c r="G5716">
        <v>319</v>
      </c>
      <c r="H5716" t="s">
        <v>3</v>
      </c>
      <c r="I5716">
        <f>IF(shipments[[#This Row],[Boxes]]&gt;0,shipments[[#This Row],[Amount]]/shipments[[#This Row],[Boxes]],"NA")</f>
        <v>8.9858934169278992</v>
      </c>
      <c r="J5716" t="str">
        <f>IF(shipments[[#This Row],[Order_Status]] = "Delivered","Yes","No")</f>
        <v>Yes</v>
      </c>
      <c r="K5716" t="str">
        <f>TEXT(shipments[[#This Row],[Shipdate]],"MMMM")</f>
        <v>March</v>
      </c>
      <c r="L5716">
        <f>YEAR(shipments[[#This Row],[Shipdate]])</f>
        <v>2024</v>
      </c>
    </row>
    <row r="5717" spans="1:12" x14ac:dyDescent="0.3">
      <c r="A5717" t="s">
        <v>5721</v>
      </c>
      <c r="B5717" t="s">
        <v>7958</v>
      </c>
      <c r="C5717" t="s">
        <v>7932</v>
      </c>
      <c r="D5717" t="s">
        <v>7939</v>
      </c>
      <c r="E5717" s="1">
        <v>45133</v>
      </c>
      <c r="F5717" s="6">
        <v>4767.75</v>
      </c>
      <c r="G5717">
        <v>596</v>
      </c>
      <c r="H5717" t="s">
        <v>3</v>
      </c>
      <c r="I5717">
        <f>IF(shipments[[#This Row],[Boxes]]&gt;0,shipments[[#This Row],[Amount]]/shipments[[#This Row],[Boxes]],"NA")</f>
        <v>7.9995805369127515</v>
      </c>
      <c r="J5717" t="str">
        <f>IF(shipments[[#This Row],[Order_Status]] = "Delivered","Yes","No")</f>
        <v>Yes</v>
      </c>
      <c r="K5717" t="str">
        <f>TEXT(shipments[[#This Row],[Shipdate]],"MMMM")</f>
        <v>July</v>
      </c>
      <c r="L5717">
        <f>YEAR(shipments[[#This Row],[Shipdate]])</f>
        <v>2023</v>
      </c>
    </row>
    <row r="5718" spans="1:12" x14ac:dyDescent="0.3">
      <c r="A5718" t="s">
        <v>5722</v>
      </c>
      <c r="B5718" t="s">
        <v>7958</v>
      </c>
      <c r="C5718" t="s">
        <v>7932</v>
      </c>
      <c r="D5718" t="s">
        <v>7937</v>
      </c>
      <c r="E5718" s="1">
        <v>45350</v>
      </c>
      <c r="F5718" s="6">
        <v>5589</v>
      </c>
      <c r="G5718">
        <v>559</v>
      </c>
      <c r="H5718" t="s">
        <v>3</v>
      </c>
      <c r="I5718">
        <f>IF(shipments[[#This Row],[Boxes]]&gt;0,shipments[[#This Row],[Amount]]/shipments[[#This Row],[Boxes]],"NA")</f>
        <v>9.9982110912343476</v>
      </c>
      <c r="J5718" t="str">
        <f>IF(shipments[[#This Row],[Order_Status]] = "Delivered","Yes","No")</f>
        <v>Yes</v>
      </c>
      <c r="K5718" t="str">
        <f>TEXT(shipments[[#This Row],[Shipdate]],"MMMM")</f>
        <v>February</v>
      </c>
      <c r="L5718">
        <f>YEAR(shipments[[#This Row],[Shipdate]])</f>
        <v>2024</v>
      </c>
    </row>
    <row r="5719" spans="1:12" x14ac:dyDescent="0.3">
      <c r="A5719" t="s">
        <v>5723</v>
      </c>
      <c r="B5719" t="s">
        <v>7958</v>
      </c>
      <c r="C5719" t="s">
        <v>7932</v>
      </c>
      <c r="D5719" t="s">
        <v>7939</v>
      </c>
      <c r="E5719" s="1">
        <v>45175</v>
      </c>
      <c r="F5719" s="6">
        <v>9636.75</v>
      </c>
      <c r="G5719">
        <v>964</v>
      </c>
      <c r="H5719" t="s">
        <v>3</v>
      </c>
      <c r="I5719">
        <f>IF(shipments[[#This Row],[Boxes]]&gt;0,shipments[[#This Row],[Amount]]/shipments[[#This Row],[Boxes]],"NA")</f>
        <v>9.9966286307053949</v>
      </c>
      <c r="J5719" t="str">
        <f>IF(shipments[[#This Row],[Order_Status]] = "Delivered","Yes","No")</f>
        <v>Yes</v>
      </c>
      <c r="K5719" t="str">
        <f>TEXT(shipments[[#This Row],[Shipdate]],"MMMM")</f>
        <v>September</v>
      </c>
      <c r="L5719">
        <f>YEAR(shipments[[#This Row],[Shipdate]])</f>
        <v>2023</v>
      </c>
    </row>
    <row r="5720" spans="1:12" x14ac:dyDescent="0.3">
      <c r="A5720" t="s">
        <v>5724</v>
      </c>
      <c r="B5720" t="s">
        <v>7958</v>
      </c>
      <c r="C5720" t="s">
        <v>7932</v>
      </c>
      <c r="D5720" t="s">
        <v>7934</v>
      </c>
      <c r="E5720" s="1">
        <v>45090</v>
      </c>
      <c r="F5720" s="6">
        <v>949.5</v>
      </c>
      <c r="G5720">
        <v>95</v>
      </c>
      <c r="H5720" t="s">
        <v>3</v>
      </c>
      <c r="I5720">
        <f>IF(shipments[[#This Row],[Boxes]]&gt;0,shipments[[#This Row],[Amount]]/shipments[[#This Row],[Boxes]],"NA")</f>
        <v>9.9947368421052634</v>
      </c>
      <c r="J5720" t="str">
        <f>IF(shipments[[#This Row],[Order_Status]] = "Delivered","Yes","No")</f>
        <v>Yes</v>
      </c>
      <c r="K5720" t="str">
        <f>TEXT(shipments[[#This Row],[Shipdate]],"MMMM")</f>
        <v>June</v>
      </c>
      <c r="L5720">
        <f>YEAR(shipments[[#This Row],[Shipdate]])</f>
        <v>2023</v>
      </c>
    </row>
    <row r="5721" spans="1:12" x14ac:dyDescent="0.3">
      <c r="A5721" t="s">
        <v>5725</v>
      </c>
      <c r="B5721" t="s">
        <v>7958</v>
      </c>
      <c r="C5721" t="s">
        <v>7932</v>
      </c>
      <c r="D5721" t="s">
        <v>7939</v>
      </c>
      <c r="E5721" s="1">
        <v>45252</v>
      </c>
      <c r="F5721" s="6">
        <v>7692.75</v>
      </c>
      <c r="G5721">
        <v>962</v>
      </c>
      <c r="H5721" t="s">
        <v>3</v>
      </c>
      <c r="I5721">
        <f>IF(shipments[[#This Row],[Boxes]]&gt;0,shipments[[#This Row],[Amount]]/shipments[[#This Row],[Boxes]],"NA")</f>
        <v>7.9966216216216219</v>
      </c>
      <c r="J5721" t="str">
        <f>IF(shipments[[#This Row],[Order_Status]] = "Delivered","Yes","No")</f>
        <v>Yes</v>
      </c>
      <c r="K5721" t="str">
        <f>TEXT(shipments[[#This Row],[Shipdate]],"MMMM")</f>
        <v>November</v>
      </c>
      <c r="L5721">
        <f>YEAR(shipments[[#This Row],[Shipdate]])</f>
        <v>2023</v>
      </c>
    </row>
    <row r="5722" spans="1:12" x14ac:dyDescent="0.3">
      <c r="A5722" s="21" t="s">
        <v>5726</v>
      </c>
      <c r="B5722" s="21" t="s">
        <v>7958</v>
      </c>
      <c r="C5722" s="21" t="s">
        <v>7933</v>
      </c>
      <c r="D5722" s="21" t="s">
        <v>7935</v>
      </c>
      <c r="E5722" s="22">
        <v>45512</v>
      </c>
      <c r="F5722" s="23">
        <v>7841.25</v>
      </c>
      <c r="G5722" s="21">
        <v>436</v>
      </c>
      <c r="H5722" s="21" t="s">
        <v>9</v>
      </c>
      <c r="I5722" s="21">
        <f>IF(shipments[[#This Row],[Boxes]]&gt;0,shipments[[#This Row],[Amount]]/shipments[[#This Row],[Boxes]],"NA")</f>
        <v>17.984518348623855</v>
      </c>
      <c r="J5722" s="21" t="str">
        <f>IF(shipments[[#This Row],[Order_Status]] = "Delivered","Yes","No")</f>
        <v>No</v>
      </c>
      <c r="K5722" s="21" t="str">
        <f>TEXT(shipments[[#This Row],[Shipdate]],"MMMM")</f>
        <v>August</v>
      </c>
      <c r="L5722" s="21">
        <f>YEAR(shipments[[#This Row],[Shipdate]])</f>
        <v>2024</v>
      </c>
    </row>
    <row r="5723" spans="1:12" x14ac:dyDescent="0.3">
      <c r="A5723" t="s">
        <v>5727</v>
      </c>
      <c r="B5723" t="s">
        <v>7958</v>
      </c>
      <c r="C5723" t="s">
        <v>7933</v>
      </c>
      <c r="D5723" t="s">
        <v>7935</v>
      </c>
      <c r="E5723" s="1">
        <v>45240</v>
      </c>
      <c r="F5723" s="6">
        <v>6646.5</v>
      </c>
      <c r="G5723">
        <v>303</v>
      </c>
      <c r="H5723" t="s">
        <v>3</v>
      </c>
      <c r="I5723">
        <f>IF(shipments[[#This Row],[Boxes]]&gt;0,shipments[[#This Row],[Amount]]/shipments[[#This Row],[Boxes]],"NA")</f>
        <v>21.935643564356436</v>
      </c>
      <c r="J5723" t="str">
        <f>IF(shipments[[#This Row],[Order_Status]] = "Delivered","Yes","No")</f>
        <v>Yes</v>
      </c>
      <c r="K5723" t="str">
        <f>TEXT(shipments[[#This Row],[Shipdate]],"MMMM")</f>
        <v>November</v>
      </c>
      <c r="L5723">
        <f>YEAR(shipments[[#This Row],[Shipdate]])</f>
        <v>2023</v>
      </c>
    </row>
    <row r="5724" spans="1:12" x14ac:dyDescent="0.3">
      <c r="A5724" s="21" t="s">
        <v>5728</v>
      </c>
      <c r="B5724" s="21" t="s">
        <v>7958</v>
      </c>
      <c r="C5724" s="21" t="s">
        <v>7933</v>
      </c>
      <c r="D5724" s="21" t="s">
        <v>7938</v>
      </c>
      <c r="E5724" s="22">
        <v>45477</v>
      </c>
      <c r="F5724" s="23">
        <v>6977.25</v>
      </c>
      <c r="G5724" s="21">
        <v>349</v>
      </c>
      <c r="H5724" s="21" t="s">
        <v>9</v>
      </c>
      <c r="I5724" s="21">
        <f>IF(shipments[[#This Row],[Boxes]]&gt;0,shipments[[#This Row],[Amount]]/shipments[[#This Row],[Boxes]],"NA")</f>
        <v>19.992120343839542</v>
      </c>
      <c r="J5724" s="21" t="str">
        <f>IF(shipments[[#This Row],[Order_Status]] = "Delivered","Yes","No")</f>
        <v>No</v>
      </c>
      <c r="K5724" s="21" t="str">
        <f>TEXT(shipments[[#This Row],[Shipdate]],"MMMM")</f>
        <v>July</v>
      </c>
      <c r="L5724" s="21">
        <f>YEAR(shipments[[#This Row],[Shipdate]])</f>
        <v>2024</v>
      </c>
    </row>
    <row r="5725" spans="1:12" x14ac:dyDescent="0.3">
      <c r="A5725" t="s">
        <v>5729</v>
      </c>
      <c r="B5725" t="s">
        <v>7958</v>
      </c>
      <c r="C5725" t="s">
        <v>7933</v>
      </c>
      <c r="D5725" t="s">
        <v>7939</v>
      </c>
      <c r="E5725" s="1">
        <v>44949</v>
      </c>
      <c r="F5725" s="6">
        <v>3402</v>
      </c>
      <c r="G5725">
        <v>189</v>
      </c>
      <c r="H5725" t="s">
        <v>3</v>
      </c>
      <c r="I5725">
        <f>IF(shipments[[#This Row],[Boxes]]&gt;0,shipments[[#This Row],[Amount]]/shipments[[#This Row],[Boxes]],"NA")</f>
        <v>18</v>
      </c>
      <c r="J5725" t="str">
        <f>IF(shipments[[#This Row],[Order_Status]] = "Delivered","Yes","No")</f>
        <v>Yes</v>
      </c>
      <c r="K5725" t="str">
        <f>TEXT(shipments[[#This Row],[Shipdate]],"MMMM")</f>
        <v>January</v>
      </c>
      <c r="L5725">
        <f>YEAR(shipments[[#This Row],[Shipdate]])</f>
        <v>2023</v>
      </c>
    </row>
    <row r="5726" spans="1:12" x14ac:dyDescent="0.3">
      <c r="A5726" t="s">
        <v>5730</v>
      </c>
      <c r="B5726" t="s">
        <v>7958</v>
      </c>
      <c r="C5726" t="s">
        <v>7933</v>
      </c>
      <c r="D5726" t="s">
        <v>7939</v>
      </c>
      <c r="E5726" s="1">
        <v>45022</v>
      </c>
      <c r="F5726" s="6">
        <v>1536.75</v>
      </c>
      <c r="G5726">
        <v>86</v>
      </c>
      <c r="H5726" t="s">
        <v>3</v>
      </c>
      <c r="I5726">
        <f>IF(shipments[[#This Row],[Boxes]]&gt;0,shipments[[#This Row],[Amount]]/shipments[[#This Row],[Boxes]],"NA")</f>
        <v>17.869186046511629</v>
      </c>
      <c r="J5726" t="str">
        <f>IF(shipments[[#This Row],[Order_Status]] = "Delivered","Yes","No")</f>
        <v>Yes</v>
      </c>
      <c r="K5726" t="str">
        <f>TEXT(shipments[[#This Row],[Shipdate]],"MMMM")</f>
        <v>April</v>
      </c>
      <c r="L5726">
        <f>YEAR(shipments[[#This Row],[Shipdate]])</f>
        <v>2023</v>
      </c>
    </row>
    <row r="5727" spans="1:12" x14ac:dyDescent="0.3">
      <c r="A5727" s="21" t="s">
        <v>5731</v>
      </c>
      <c r="B5727" s="21" t="s">
        <v>7958</v>
      </c>
      <c r="C5727" s="21" t="s">
        <v>7933</v>
      </c>
      <c r="D5727" s="21" t="s">
        <v>7937</v>
      </c>
      <c r="E5727" s="22">
        <v>45483</v>
      </c>
      <c r="F5727" s="23">
        <v>4927.5</v>
      </c>
      <c r="G5727" s="21">
        <v>274</v>
      </c>
      <c r="H5727" s="21" t="s">
        <v>9</v>
      </c>
      <c r="I5727" s="21">
        <f>IF(shipments[[#This Row],[Boxes]]&gt;0,shipments[[#This Row],[Amount]]/shipments[[#This Row],[Boxes]],"NA")</f>
        <v>17.983576642335766</v>
      </c>
      <c r="J5727" s="21" t="str">
        <f>IF(shipments[[#This Row],[Order_Status]] = "Delivered","Yes","No")</f>
        <v>No</v>
      </c>
      <c r="K5727" s="21" t="str">
        <f>TEXT(shipments[[#This Row],[Shipdate]],"MMMM")</f>
        <v>July</v>
      </c>
      <c r="L5727" s="21">
        <f>YEAR(shipments[[#This Row],[Shipdate]])</f>
        <v>2024</v>
      </c>
    </row>
    <row r="5728" spans="1:12" x14ac:dyDescent="0.3">
      <c r="A5728" t="s">
        <v>5732</v>
      </c>
      <c r="B5728" t="s">
        <v>7958</v>
      </c>
      <c r="C5728" t="s">
        <v>7933</v>
      </c>
      <c r="D5728" t="s">
        <v>7938</v>
      </c>
      <c r="E5728" s="1">
        <v>45463</v>
      </c>
      <c r="F5728" s="6">
        <v>6797.25</v>
      </c>
      <c r="G5728">
        <v>309</v>
      </c>
      <c r="H5728" t="s">
        <v>3</v>
      </c>
      <c r="I5728">
        <f>IF(shipments[[#This Row],[Boxes]]&gt;0,shipments[[#This Row],[Amount]]/shipments[[#This Row],[Boxes]],"NA")</f>
        <v>21.997572815533982</v>
      </c>
      <c r="J5728" t="str">
        <f>IF(shipments[[#This Row],[Order_Status]] = "Delivered","Yes","No")</f>
        <v>Yes</v>
      </c>
      <c r="K5728" t="str">
        <f>TEXT(shipments[[#This Row],[Shipdate]],"MMMM")</f>
        <v>June</v>
      </c>
      <c r="L5728">
        <f>YEAR(shipments[[#This Row],[Shipdate]])</f>
        <v>2024</v>
      </c>
    </row>
    <row r="5729" spans="1:12" x14ac:dyDescent="0.3">
      <c r="A5729" t="s">
        <v>5733</v>
      </c>
      <c r="B5729" t="s">
        <v>7958</v>
      </c>
      <c r="C5729" t="s">
        <v>7912</v>
      </c>
      <c r="D5729" t="s">
        <v>7935</v>
      </c>
      <c r="E5729" s="1">
        <v>45313</v>
      </c>
      <c r="F5729" s="6">
        <v>9506.25</v>
      </c>
      <c r="G5729">
        <v>793</v>
      </c>
      <c r="H5729" t="s">
        <v>3</v>
      </c>
      <c r="I5729">
        <f>IF(shipments[[#This Row],[Boxes]]&gt;0,shipments[[#This Row],[Amount]]/shipments[[#This Row],[Boxes]],"NA")</f>
        <v>11.987704918032787</v>
      </c>
      <c r="J5729" t="str">
        <f>IF(shipments[[#This Row],[Order_Status]] = "Delivered","Yes","No")</f>
        <v>Yes</v>
      </c>
      <c r="K5729" t="str">
        <f>TEXT(shipments[[#This Row],[Shipdate]],"MMMM")</f>
        <v>January</v>
      </c>
      <c r="L5729">
        <f>YEAR(shipments[[#This Row],[Shipdate]])</f>
        <v>2024</v>
      </c>
    </row>
    <row r="5730" spans="1:12" x14ac:dyDescent="0.3">
      <c r="A5730" t="s">
        <v>5734</v>
      </c>
      <c r="B5730" t="s">
        <v>7958</v>
      </c>
      <c r="C5730" t="s">
        <v>7912</v>
      </c>
      <c r="D5730" t="s">
        <v>7934</v>
      </c>
      <c r="E5730" s="1">
        <v>45002</v>
      </c>
      <c r="F5730" s="6">
        <v>16382.25</v>
      </c>
      <c r="G5730">
        <v>1366</v>
      </c>
      <c r="H5730" t="s">
        <v>3</v>
      </c>
      <c r="I5730">
        <f>IF(shipments[[#This Row],[Boxes]]&gt;0,shipments[[#This Row],[Amount]]/shipments[[#This Row],[Boxes]],"NA")</f>
        <v>11.992862371888727</v>
      </c>
      <c r="J5730" t="str">
        <f>IF(shipments[[#This Row],[Order_Status]] = "Delivered","Yes","No")</f>
        <v>Yes</v>
      </c>
      <c r="K5730" t="str">
        <f>TEXT(shipments[[#This Row],[Shipdate]],"MMMM")</f>
        <v>March</v>
      </c>
      <c r="L5730">
        <f>YEAR(shipments[[#This Row],[Shipdate]])</f>
        <v>2023</v>
      </c>
    </row>
    <row r="5731" spans="1:12" x14ac:dyDescent="0.3">
      <c r="A5731" t="s">
        <v>5735</v>
      </c>
      <c r="B5731" t="s">
        <v>7958</v>
      </c>
      <c r="C5731" t="s">
        <v>7912</v>
      </c>
      <c r="D5731" t="s">
        <v>7935</v>
      </c>
      <c r="E5731" s="1">
        <v>45160</v>
      </c>
      <c r="F5731" s="6">
        <v>5193</v>
      </c>
      <c r="G5731">
        <v>400</v>
      </c>
      <c r="H5731" t="s">
        <v>3</v>
      </c>
      <c r="I5731">
        <f>IF(shipments[[#This Row],[Boxes]]&gt;0,shipments[[#This Row],[Amount]]/shipments[[#This Row],[Boxes]],"NA")</f>
        <v>12.9825</v>
      </c>
      <c r="J5731" t="str">
        <f>IF(shipments[[#This Row],[Order_Status]] = "Delivered","Yes","No")</f>
        <v>Yes</v>
      </c>
      <c r="K5731" t="str">
        <f>TEXT(shipments[[#This Row],[Shipdate]],"MMMM")</f>
        <v>August</v>
      </c>
      <c r="L5731">
        <f>YEAR(shipments[[#This Row],[Shipdate]])</f>
        <v>2023</v>
      </c>
    </row>
    <row r="5732" spans="1:12" x14ac:dyDescent="0.3">
      <c r="A5732" t="s">
        <v>5736</v>
      </c>
      <c r="B5732" t="s">
        <v>7958</v>
      </c>
      <c r="C5732" t="s">
        <v>7912</v>
      </c>
      <c r="D5732" t="s">
        <v>7939</v>
      </c>
      <c r="E5732" s="1">
        <v>44951</v>
      </c>
      <c r="F5732" s="6">
        <v>2137.5</v>
      </c>
      <c r="G5732">
        <v>143</v>
      </c>
      <c r="H5732" t="s">
        <v>3</v>
      </c>
      <c r="I5732">
        <f>IF(shipments[[#This Row],[Boxes]]&gt;0,shipments[[#This Row],[Amount]]/shipments[[#This Row],[Boxes]],"NA")</f>
        <v>14.947552447552448</v>
      </c>
      <c r="J5732" t="str">
        <f>IF(shipments[[#This Row],[Order_Status]] = "Delivered","Yes","No")</f>
        <v>Yes</v>
      </c>
      <c r="K5732" t="str">
        <f>TEXT(shipments[[#This Row],[Shipdate]],"MMMM")</f>
        <v>January</v>
      </c>
      <c r="L5732">
        <f>YEAR(shipments[[#This Row],[Shipdate]])</f>
        <v>2023</v>
      </c>
    </row>
    <row r="5733" spans="1:12" x14ac:dyDescent="0.3">
      <c r="A5733" t="s">
        <v>5737</v>
      </c>
      <c r="B5733" t="s">
        <v>7958</v>
      </c>
      <c r="C5733" t="s">
        <v>7914</v>
      </c>
      <c r="D5733" t="s">
        <v>7935</v>
      </c>
      <c r="E5733" s="1">
        <v>45048</v>
      </c>
      <c r="F5733" s="6">
        <v>20090.25</v>
      </c>
      <c r="G5733">
        <v>1827</v>
      </c>
      <c r="H5733" t="s">
        <v>3</v>
      </c>
      <c r="I5733">
        <f>IF(shipments[[#This Row],[Boxes]]&gt;0,shipments[[#This Row],[Amount]]/shipments[[#This Row],[Boxes]],"NA")</f>
        <v>10.996305418719212</v>
      </c>
      <c r="J5733" t="str">
        <f>IF(shipments[[#This Row],[Order_Status]] = "Delivered","Yes","No")</f>
        <v>Yes</v>
      </c>
      <c r="K5733" t="str">
        <f>TEXT(shipments[[#This Row],[Shipdate]],"MMMM")</f>
        <v>May</v>
      </c>
      <c r="L5733">
        <f>YEAR(shipments[[#This Row],[Shipdate]])</f>
        <v>2023</v>
      </c>
    </row>
    <row r="5734" spans="1:12" x14ac:dyDescent="0.3">
      <c r="A5734" t="s">
        <v>5738</v>
      </c>
      <c r="B5734" t="s">
        <v>7958</v>
      </c>
      <c r="C5734" t="s">
        <v>7914</v>
      </c>
      <c r="D5734" t="s">
        <v>7939</v>
      </c>
      <c r="E5734" s="1">
        <v>45450</v>
      </c>
      <c r="F5734" s="6">
        <v>2873.25</v>
      </c>
      <c r="G5734">
        <v>240</v>
      </c>
      <c r="H5734" t="s">
        <v>3</v>
      </c>
      <c r="I5734">
        <f>IF(shipments[[#This Row],[Boxes]]&gt;0,shipments[[#This Row],[Amount]]/shipments[[#This Row],[Boxes]],"NA")</f>
        <v>11.971875000000001</v>
      </c>
      <c r="J5734" t="str">
        <f>IF(shipments[[#This Row],[Order_Status]] = "Delivered","Yes","No")</f>
        <v>Yes</v>
      </c>
      <c r="K5734" t="str">
        <f>TEXT(shipments[[#This Row],[Shipdate]],"MMMM")</f>
        <v>June</v>
      </c>
      <c r="L5734">
        <f>YEAR(shipments[[#This Row],[Shipdate]])</f>
        <v>2024</v>
      </c>
    </row>
    <row r="5735" spans="1:12" x14ac:dyDescent="0.3">
      <c r="A5735" t="s">
        <v>5739</v>
      </c>
      <c r="B5735" t="s">
        <v>7958</v>
      </c>
      <c r="C5735" t="s">
        <v>7915</v>
      </c>
      <c r="D5735" t="s">
        <v>7934</v>
      </c>
      <c r="E5735" s="1">
        <v>45464</v>
      </c>
      <c r="F5735" s="6">
        <v>3845.25</v>
      </c>
      <c r="G5735">
        <v>481</v>
      </c>
      <c r="H5735" t="s">
        <v>3</v>
      </c>
      <c r="I5735">
        <f>IF(shipments[[#This Row],[Boxes]]&gt;0,shipments[[#This Row],[Amount]]/shipments[[#This Row],[Boxes]],"NA")</f>
        <v>7.994282744282744</v>
      </c>
      <c r="J5735" t="str">
        <f>IF(shipments[[#This Row],[Order_Status]] = "Delivered","Yes","No")</f>
        <v>Yes</v>
      </c>
      <c r="K5735" t="str">
        <f>TEXT(shipments[[#This Row],[Shipdate]],"MMMM")</f>
        <v>June</v>
      </c>
      <c r="L5735">
        <f>YEAR(shipments[[#This Row],[Shipdate]])</f>
        <v>2024</v>
      </c>
    </row>
    <row r="5736" spans="1:12" x14ac:dyDescent="0.3">
      <c r="A5736" t="s">
        <v>5740</v>
      </c>
      <c r="B5736" t="s">
        <v>7958</v>
      </c>
      <c r="C5736" t="s">
        <v>7915</v>
      </c>
      <c r="D5736" t="s">
        <v>7935</v>
      </c>
      <c r="E5736" s="1">
        <v>45124</v>
      </c>
      <c r="F5736" s="6">
        <v>11828.25</v>
      </c>
      <c r="G5736">
        <v>1690</v>
      </c>
      <c r="H5736" t="s">
        <v>3</v>
      </c>
      <c r="I5736">
        <f>IF(shipments[[#This Row],[Boxes]]&gt;0,shipments[[#This Row],[Amount]]/shipments[[#This Row],[Boxes]],"NA")</f>
        <v>6.9989644970414204</v>
      </c>
      <c r="J5736" t="str">
        <f>IF(shipments[[#This Row],[Order_Status]] = "Delivered","Yes","No")</f>
        <v>Yes</v>
      </c>
      <c r="K5736" t="str">
        <f>TEXT(shipments[[#This Row],[Shipdate]],"MMMM")</f>
        <v>July</v>
      </c>
      <c r="L5736">
        <f>YEAR(shipments[[#This Row],[Shipdate]])</f>
        <v>2023</v>
      </c>
    </row>
    <row r="5737" spans="1:12" x14ac:dyDescent="0.3">
      <c r="A5737" t="s">
        <v>5741</v>
      </c>
      <c r="B5737" t="s">
        <v>7958</v>
      </c>
      <c r="C5737" t="s">
        <v>7915</v>
      </c>
      <c r="D5737" t="s">
        <v>7934</v>
      </c>
      <c r="E5737" s="1">
        <v>45278</v>
      </c>
      <c r="F5737" s="6">
        <v>4198.5</v>
      </c>
      <c r="G5737">
        <v>700</v>
      </c>
      <c r="H5737" t="s">
        <v>3</v>
      </c>
      <c r="I5737">
        <f>IF(shipments[[#This Row],[Boxes]]&gt;0,shipments[[#This Row],[Amount]]/shipments[[#This Row],[Boxes]],"NA")</f>
        <v>5.9978571428571428</v>
      </c>
      <c r="J5737" t="str">
        <f>IF(shipments[[#This Row],[Order_Status]] = "Delivered","Yes","No")</f>
        <v>Yes</v>
      </c>
      <c r="K5737" t="str">
        <f>TEXT(shipments[[#This Row],[Shipdate]],"MMMM")</f>
        <v>December</v>
      </c>
      <c r="L5737">
        <f>YEAR(shipments[[#This Row],[Shipdate]])</f>
        <v>2023</v>
      </c>
    </row>
    <row r="5738" spans="1:12" x14ac:dyDescent="0.3">
      <c r="A5738" t="s">
        <v>5742</v>
      </c>
      <c r="B5738" t="s">
        <v>7958</v>
      </c>
      <c r="C5738" t="s">
        <v>7915</v>
      </c>
      <c r="D5738" t="s">
        <v>7939</v>
      </c>
      <c r="E5738" s="1">
        <v>45047</v>
      </c>
      <c r="F5738" s="6">
        <v>6576.75</v>
      </c>
      <c r="G5738">
        <v>731</v>
      </c>
      <c r="H5738" t="s">
        <v>3</v>
      </c>
      <c r="I5738">
        <f>IF(shipments[[#This Row],[Boxes]]&gt;0,shipments[[#This Row],[Amount]]/shipments[[#This Row],[Boxes]],"NA")</f>
        <v>8.9969220246238031</v>
      </c>
      <c r="J5738" t="str">
        <f>IF(shipments[[#This Row],[Order_Status]] = "Delivered","Yes","No")</f>
        <v>Yes</v>
      </c>
      <c r="K5738" t="str">
        <f>TEXT(shipments[[#This Row],[Shipdate]],"MMMM")</f>
        <v>May</v>
      </c>
      <c r="L5738">
        <f>YEAR(shipments[[#This Row],[Shipdate]])</f>
        <v>2023</v>
      </c>
    </row>
    <row r="5739" spans="1:12" x14ac:dyDescent="0.3">
      <c r="A5739" t="s">
        <v>5743</v>
      </c>
      <c r="B5739" t="s">
        <v>7958</v>
      </c>
      <c r="C5739" t="s">
        <v>7915</v>
      </c>
      <c r="D5739" t="s">
        <v>7934</v>
      </c>
      <c r="E5739" s="1">
        <v>45233</v>
      </c>
      <c r="F5739" s="6">
        <v>1752.75</v>
      </c>
      <c r="G5739">
        <v>251</v>
      </c>
      <c r="H5739" t="s">
        <v>3</v>
      </c>
      <c r="I5739">
        <f>IF(shipments[[#This Row],[Boxes]]&gt;0,shipments[[#This Row],[Amount]]/shipments[[#This Row],[Boxes]],"NA")</f>
        <v>6.9830677290836656</v>
      </c>
      <c r="J5739" t="str">
        <f>IF(shipments[[#This Row],[Order_Status]] = "Delivered","Yes","No")</f>
        <v>Yes</v>
      </c>
      <c r="K5739" t="str">
        <f>TEXT(shipments[[#This Row],[Shipdate]],"MMMM")</f>
        <v>November</v>
      </c>
      <c r="L5739">
        <f>YEAR(shipments[[#This Row],[Shipdate]])</f>
        <v>2023</v>
      </c>
    </row>
    <row r="5740" spans="1:12" x14ac:dyDescent="0.3">
      <c r="A5740" s="21" t="s">
        <v>5744</v>
      </c>
      <c r="B5740" s="21" t="s">
        <v>7958</v>
      </c>
      <c r="C5740" s="21" t="s">
        <v>7915</v>
      </c>
      <c r="D5740" s="21" t="s">
        <v>7939</v>
      </c>
      <c r="E5740" s="22">
        <v>45492</v>
      </c>
      <c r="F5740" s="23">
        <v>4700.25</v>
      </c>
      <c r="G5740" s="21">
        <v>523</v>
      </c>
      <c r="H5740" s="21" t="s">
        <v>9</v>
      </c>
      <c r="I5740" s="21">
        <f>IF(shipments[[#This Row],[Boxes]]&gt;0,shipments[[#This Row],[Amount]]/shipments[[#This Row],[Boxes]],"NA")</f>
        <v>8.9870936902485656</v>
      </c>
      <c r="J5740" s="21" t="str">
        <f>IF(shipments[[#This Row],[Order_Status]] = "Delivered","Yes","No")</f>
        <v>No</v>
      </c>
      <c r="K5740" s="21" t="str">
        <f>TEXT(shipments[[#This Row],[Shipdate]],"MMMM")</f>
        <v>July</v>
      </c>
      <c r="L5740" s="21">
        <f>YEAR(shipments[[#This Row],[Shipdate]])</f>
        <v>2024</v>
      </c>
    </row>
    <row r="5741" spans="1:12" x14ac:dyDescent="0.3">
      <c r="A5741" t="s">
        <v>5745</v>
      </c>
      <c r="B5741" t="s">
        <v>7958</v>
      </c>
      <c r="C5741" t="s">
        <v>7915</v>
      </c>
      <c r="D5741" t="s">
        <v>7934</v>
      </c>
      <c r="E5741" s="1">
        <v>45372</v>
      </c>
      <c r="F5741" s="6">
        <v>3001.5</v>
      </c>
      <c r="G5741">
        <v>601</v>
      </c>
      <c r="H5741" t="s">
        <v>3</v>
      </c>
      <c r="I5741">
        <f>IF(shipments[[#This Row],[Boxes]]&gt;0,shipments[[#This Row],[Amount]]/shipments[[#This Row],[Boxes]],"NA")</f>
        <v>4.994176372712146</v>
      </c>
      <c r="J5741" t="str">
        <f>IF(shipments[[#This Row],[Order_Status]] = "Delivered","Yes","No")</f>
        <v>Yes</v>
      </c>
      <c r="K5741" t="str">
        <f>TEXT(shipments[[#This Row],[Shipdate]],"MMMM")</f>
        <v>March</v>
      </c>
      <c r="L5741">
        <f>YEAR(shipments[[#This Row],[Shipdate]])</f>
        <v>2024</v>
      </c>
    </row>
    <row r="5742" spans="1:12" x14ac:dyDescent="0.3">
      <c r="A5742" t="s">
        <v>5746</v>
      </c>
      <c r="B5742" t="s">
        <v>7958</v>
      </c>
      <c r="C5742" t="s">
        <v>7916</v>
      </c>
      <c r="D5742" t="s">
        <v>7938</v>
      </c>
      <c r="E5742" s="1">
        <v>45443</v>
      </c>
      <c r="F5742" s="6">
        <v>5953.5</v>
      </c>
      <c r="G5742">
        <v>993</v>
      </c>
      <c r="H5742" t="s">
        <v>3</v>
      </c>
      <c r="I5742">
        <f>IF(shipments[[#This Row],[Boxes]]&gt;0,shipments[[#This Row],[Amount]]/shipments[[#This Row],[Boxes]],"NA")</f>
        <v>5.9954682779456192</v>
      </c>
      <c r="J5742" t="str">
        <f>IF(shipments[[#This Row],[Order_Status]] = "Delivered","Yes","No")</f>
        <v>Yes</v>
      </c>
      <c r="K5742" t="str">
        <f>TEXT(shipments[[#This Row],[Shipdate]],"MMMM")</f>
        <v>May</v>
      </c>
      <c r="L5742">
        <f>YEAR(shipments[[#This Row],[Shipdate]])</f>
        <v>2024</v>
      </c>
    </row>
    <row r="5743" spans="1:12" x14ac:dyDescent="0.3">
      <c r="A5743" t="s">
        <v>5747</v>
      </c>
      <c r="B5743" t="s">
        <v>7958</v>
      </c>
      <c r="C5743" t="s">
        <v>7916</v>
      </c>
      <c r="D5743" t="s">
        <v>7939</v>
      </c>
      <c r="E5743" s="1">
        <v>45083</v>
      </c>
      <c r="F5743" s="6">
        <v>463.5</v>
      </c>
      <c r="G5743">
        <v>52</v>
      </c>
      <c r="H5743" t="s">
        <v>3</v>
      </c>
      <c r="I5743">
        <f>IF(shipments[[#This Row],[Boxes]]&gt;0,shipments[[#This Row],[Amount]]/shipments[[#This Row],[Boxes]],"NA")</f>
        <v>8.9134615384615383</v>
      </c>
      <c r="J5743" t="str">
        <f>IF(shipments[[#This Row],[Order_Status]] = "Delivered","Yes","No")</f>
        <v>Yes</v>
      </c>
      <c r="K5743" t="str">
        <f>TEXT(shipments[[#This Row],[Shipdate]],"MMMM")</f>
        <v>June</v>
      </c>
      <c r="L5743">
        <f>YEAR(shipments[[#This Row],[Shipdate]])</f>
        <v>2023</v>
      </c>
    </row>
    <row r="5744" spans="1:12" x14ac:dyDescent="0.3">
      <c r="A5744" t="s">
        <v>5748</v>
      </c>
      <c r="B5744" t="s">
        <v>7958</v>
      </c>
      <c r="C5744" t="s">
        <v>7916</v>
      </c>
      <c r="D5744" t="s">
        <v>7937</v>
      </c>
      <c r="E5744" s="1">
        <v>45163</v>
      </c>
      <c r="F5744" s="6">
        <v>443.25</v>
      </c>
      <c r="G5744">
        <v>74</v>
      </c>
      <c r="H5744" t="s">
        <v>3</v>
      </c>
      <c r="I5744">
        <f>IF(shipments[[#This Row],[Boxes]]&gt;0,shipments[[#This Row],[Amount]]/shipments[[#This Row],[Boxes]],"NA")</f>
        <v>5.9898648648648649</v>
      </c>
      <c r="J5744" t="str">
        <f>IF(shipments[[#This Row],[Order_Status]] = "Delivered","Yes","No")</f>
        <v>Yes</v>
      </c>
      <c r="K5744" t="str">
        <f>TEXT(shipments[[#This Row],[Shipdate]],"MMMM")</f>
        <v>August</v>
      </c>
      <c r="L5744">
        <f>YEAR(shipments[[#This Row],[Shipdate]])</f>
        <v>2023</v>
      </c>
    </row>
    <row r="5745" spans="1:12" x14ac:dyDescent="0.3">
      <c r="A5745" t="s">
        <v>5749</v>
      </c>
      <c r="B5745" t="s">
        <v>7958</v>
      </c>
      <c r="C5745" t="s">
        <v>7917</v>
      </c>
      <c r="D5745" t="s">
        <v>7938</v>
      </c>
      <c r="E5745" s="1">
        <v>45247</v>
      </c>
      <c r="F5745" s="6">
        <v>1971</v>
      </c>
      <c r="G5745">
        <v>76</v>
      </c>
      <c r="H5745" t="s">
        <v>3</v>
      </c>
      <c r="I5745">
        <f>IF(shipments[[#This Row],[Boxes]]&gt;0,shipments[[#This Row],[Amount]]/shipments[[#This Row],[Boxes]],"NA")</f>
        <v>25.934210526315791</v>
      </c>
      <c r="J5745" t="str">
        <f>IF(shipments[[#This Row],[Order_Status]] = "Delivered","Yes","No")</f>
        <v>Yes</v>
      </c>
      <c r="K5745" t="str">
        <f>TEXT(shipments[[#This Row],[Shipdate]],"MMMM")</f>
        <v>November</v>
      </c>
      <c r="L5745">
        <f>YEAR(shipments[[#This Row],[Shipdate]])</f>
        <v>2023</v>
      </c>
    </row>
    <row r="5746" spans="1:12" x14ac:dyDescent="0.3">
      <c r="A5746" t="s">
        <v>5750</v>
      </c>
      <c r="B5746" t="s">
        <v>7958</v>
      </c>
      <c r="C5746" t="s">
        <v>7918</v>
      </c>
      <c r="D5746" t="s">
        <v>7934</v>
      </c>
      <c r="E5746" s="1">
        <v>45415</v>
      </c>
      <c r="F5746" s="6">
        <v>5791.5</v>
      </c>
      <c r="G5746">
        <v>207</v>
      </c>
      <c r="H5746" t="s">
        <v>3</v>
      </c>
      <c r="I5746">
        <f>IF(shipments[[#This Row],[Boxes]]&gt;0,shipments[[#This Row],[Amount]]/shipments[[#This Row],[Boxes]],"NA")</f>
        <v>27.978260869565219</v>
      </c>
      <c r="J5746" t="str">
        <f>IF(shipments[[#This Row],[Order_Status]] = "Delivered","Yes","No")</f>
        <v>Yes</v>
      </c>
      <c r="K5746" t="str">
        <f>TEXT(shipments[[#This Row],[Shipdate]],"MMMM")</f>
        <v>May</v>
      </c>
      <c r="L5746">
        <f>YEAR(shipments[[#This Row],[Shipdate]])</f>
        <v>2024</v>
      </c>
    </row>
    <row r="5747" spans="1:12" x14ac:dyDescent="0.3">
      <c r="A5747" t="s">
        <v>5751</v>
      </c>
      <c r="B5747" t="s">
        <v>7958</v>
      </c>
      <c r="C5747" t="s">
        <v>7918</v>
      </c>
      <c r="D5747" t="s">
        <v>7934</v>
      </c>
      <c r="E5747" s="1">
        <v>44984</v>
      </c>
      <c r="F5747" s="6">
        <v>4362.75</v>
      </c>
      <c r="G5747">
        <v>175</v>
      </c>
      <c r="H5747" t="s">
        <v>3</v>
      </c>
      <c r="I5747">
        <f>IF(shipments[[#This Row],[Boxes]]&gt;0,shipments[[#This Row],[Amount]]/shipments[[#This Row],[Boxes]],"NA")</f>
        <v>24.93</v>
      </c>
      <c r="J5747" t="str">
        <f>IF(shipments[[#This Row],[Order_Status]] = "Delivered","Yes","No")</f>
        <v>Yes</v>
      </c>
      <c r="K5747" t="str">
        <f>TEXT(shipments[[#This Row],[Shipdate]],"MMMM")</f>
        <v>February</v>
      </c>
      <c r="L5747">
        <f>YEAR(shipments[[#This Row],[Shipdate]])</f>
        <v>2023</v>
      </c>
    </row>
    <row r="5748" spans="1:12" x14ac:dyDescent="0.3">
      <c r="A5748" t="s">
        <v>5752</v>
      </c>
      <c r="B5748" t="s">
        <v>7958</v>
      </c>
      <c r="C5748" t="s">
        <v>7921</v>
      </c>
      <c r="D5748" t="s">
        <v>7939</v>
      </c>
      <c r="E5748" s="1">
        <v>45259</v>
      </c>
      <c r="F5748" s="6">
        <v>618.75</v>
      </c>
      <c r="G5748">
        <v>52</v>
      </c>
      <c r="H5748" t="s">
        <v>3</v>
      </c>
      <c r="I5748">
        <f>IF(shipments[[#This Row],[Boxes]]&gt;0,shipments[[#This Row],[Amount]]/shipments[[#This Row],[Boxes]],"NA")</f>
        <v>11.899038461538462</v>
      </c>
      <c r="J5748" t="str">
        <f>IF(shipments[[#This Row],[Order_Status]] = "Delivered","Yes","No")</f>
        <v>Yes</v>
      </c>
      <c r="K5748" t="str">
        <f>TEXT(shipments[[#This Row],[Shipdate]],"MMMM")</f>
        <v>November</v>
      </c>
      <c r="L5748">
        <f>YEAR(shipments[[#This Row],[Shipdate]])</f>
        <v>2023</v>
      </c>
    </row>
    <row r="5749" spans="1:12" x14ac:dyDescent="0.3">
      <c r="A5749" t="s">
        <v>5753</v>
      </c>
      <c r="B5749" t="s">
        <v>7958</v>
      </c>
      <c r="C5749" t="s">
        <v>7921</v>
      </c>
      <c r="D5749" t="s">
        <v>7934</v>
      </c>
      <c r="E5749" s="1">
        <v>45352</v>
      </c>
      <c r="F5749" s="6">
        <v>2790</v>
      </c>
      <c r="G5749">
        <v>175</v>
      </c>
      <c r="H5749" t="s">
        <v>3</v>
      </c>
      <c r="I5749">
        <f>IF(shipments[[#This Row],[Boxes]]&gt;0,shipments[[#This Row],[Amount]]/shipments[[#This Row],[Boxes]],"NA")</f>
        <v>15.942857142857143</v>
      </c>
      <c r="J5749" t="str">
        <f>IF(shipments[[#This Row],[Order_Status]] = "Delivered","Yes","No")</f>
        <v>Yes</v>
      </c>
      <c r="K5749" t="str">
        <f>TEXT(shipments[[#This Row],[Shipdate]],"MMMM")</f>
        <v>March</v>
      </c>
      <c r="L5749">
        <f>YEAR(shipments[[#This Row],[Shipdate]])</f>
        <v>2024</v>
      </c>
    </row>
    <row r="5750" spans="1:12" x14ac:dyDescent="0.3">
      <c r="A5750" t="s">
        <v>5754</v>
      </c>
      <c r="B5750" t="s">
        <v>7958</v>
      </c>
      <c r="C5750" t="s">
        <v>7921</v>
      </c>
      <c r="D5750" t="s">
        <v>7937</v>
      </c>
      <c r="E5750" s="1">
        <v>44999</v>
      </c>
      <c r="F5750" s="6">
        <v>2398.5</v>
      </c>
      <c r="G5750">
        <v>160</v>
      </c>
      <c r="H5750" t="s">
        <v>3</v>
      </c>
      <c r="I5750">
        <f>IF(shipments[[#This Row],[Boxes]]&gt;0,shipments[[#This Row],[Amount]]/shipments[[#This Row],[Boxes]],"NA")</f>
        <v>14.990625</v>
      </c>
      <c r="J5750" t="str">
        <f>IF(shipments[[#This Row],[Order_Status]] = "Delivered","Yes","No")</f>
        <v>Yes</v>
      </c>
      <c r="K5750" t="str">
        <f>TEXT(shipments[[#This Row],[Shipdate]],"MMMM")</f>
        <v>March</v>
      </c>
      <c r="L5750">
        <f>YEAR(shipments[[#This Row],[Shipdate]])</f>
        <v>2023</v>
      </c>
    </row>
    <row r="5751" spans="1:12" x14ac:dyDescent="0.3">
      <c r="A5751" t="s">
        <v>5755</v>
      </c>
      <c r="B5751" t="s">
        <v>7958</v>
      </c>
      <c r="C5751" t="s">
        <v>7922</v>
      </c>
      <c r="D5751" t="s">
        <v>7937</v>
      </c>
      <c r="E5751" s="1">
        <v>45287</v>
      </c>
      <c r="F5751" s="6">
        <v>7114.5</v>
      </c>
      <c r="G5751">
        <v>356</v>
      </c>
      <c r="H5751" t="s">
        <v>3</v>
      </c>
      <c r="I5751">
        <f>IF(shipments[[#This Row],[Boxes]]&gt;0,shipments[[#This Row],[Amount]]/shipments[[#This Row],[Boxes]],"NA")</f>
        <v>19.984550561797754</v>
      </c>
      <c r="J5751" t="str">
        <f>IF(shipments[[#This Row],[Order_Status]] = "Delivered","Yes","No")</f>
        <v>Yes</v>
      </c>
      <c r="K5751" t="str">
        <f>TEXT(shipments[[#This Row],[Shipdate]],"MMMM")</f>
        <v>December</v>
      </c>
      <c r="L5751">
        <f>YEAR(shipments[[#This Row],[Shipdate]])</f>
        <v>2023</v>
      </c>
    </row>
    <row r="5752" spans="1:12" x14ac:dyDescent="0.3">
      <c r="A5752" t="s">
        <v>5756</v>
      </c>
      <c r="B5752" t="s">
        <v>7958</v>
      </c>
      <c r="C5752" t="s">
        <v>7922</v>
      </c>
      <c r="D5752" t="s">
        <v>7938</v>
      </c>
      <c r="E5752" s="1">
        <v>45321</v>
      </c>
      <c r="F5752" s="6">
        <v>6248.25</v>
      </c>
      <c r="G5752">
        <v>313</v>
      </c>
      <c r="H5752" t="s">
        <v>3</v>
      </c>
      <c r="I5752">
        <f>IF(shipments[[#This Row],[Boxes]]&gt;0,shipments[[#This Row],[Amount]]/shipments[[#This Row],[Boxes]],"NA")</f>
        <v>19.962460063897762</v>
      </c>
      <c r="J5752" t="str">
        <f>IF(shipments[[#This Row],[Order_Status]] = "Delivered","Yes","No")</f>
        <v>Yes</v>
      </c>
      <c r="K5752" t="str">
        <f>TEXT(shipments[[#This Row],[Shipdate]],"MMMM")</f>
        <v>January</v>
      </c>
      <c r="L5752">
        <f>YEAR(shipments[[#This Row],[Shipdate]])</f>
        <v>2024</v>
      </c>
    </row>
    <row r="5753" spans="1:12" x14ac:dyDescent="0.3">
      <c r="A5753" t="s">
        <v>5757</v>
      </c>
      <c r="B5753" t="s">
        <v>7958</v>
      </c>
      <c r="C5753" t="s">
        <v>7922</v>
      </c>
      <c r="D5753" t="s">
        <v>7939</v>
      </c>
      <c r="E5753" s="1">
        <v>45114</v>
      </c>
      <c r="F5753" s="6">
        <v>4662</v>
      </c>
      <c r="G5753">
        <v>275</v>
      </c>
      <c r="H5753" t="s">
        <v>3</v>
      </c>
      <c r="I5753">
        <f>IF(shipments[[#This Row],[Boxes]]&gt;0,shipments[[#This Row],[Amount]]/shipments[[#This Row],[Boxes]],"NA")</f>
        <v>16.952727272727273</v>
      </c>
      <c r="J5753" t="str">
        <f>IF(shipments[[#This Row],[Order_Status]] = "Delivered","Yes","No")</f>
        <v>Yes</v>
      </c>
      <c r="K5753" t="str">
        <f>TEXT(shipments[[#This Row],[Shipdate]],"MMMM")</f>
        <v>July</v>
      </c>
      <c r="L5753">
        <f>YEAR(shipments[[#This Row],[Shipdate]])</f>
        <v>2023</v>
      </c>
    </row>
    <row r="5754" spans="1:12" x14ac:dyDescent="0.3">
      <c r="A5754" t="s">
        <v>5758</v>
      </c>
      <c r="B5754" t="s">
        <v>7958</v>
      </c>
      <c r="C5754" t="s">
        <v>7923</v>
      </c>
      <c r="D5754" t="s">
        <v>7935</v>
      </c>
      <c r="E5754" s="1">
        <v>45078</v>
      </c>
      <c r="F5754" s="6">
        <v>1496.25</v>
      </c>
      <c r="G5754">
        <v>89</v>
      </c>
      <c r="H5754" t="s">
        <v>3</v>
      </c>
      <c r="I5754">
        <f>IF(shipments[[#This Row],[Boxes]]&gt;0,shipments[[#This Row],[Amount]]/shipments[[#This Row],[Boxes]],"NA")</f>
        <v>16.811797752808989</v>
      </c>
      <c r="J5754" t="str">
        <f>IF(shipments[[#This Row],[Order_Status]] = "Delivered","Yes","No")</f>
        <v>Yes</v>
      </c>
      <c r="K5754" t="str">
        <f>TEXT(shipments[[#This Row],[Shipdate]],"MMMM")</f>
        <v>June</v>
      </c>
      <c r="L5754">
        <f>YEAR(shipments[[#This Row],[Shipdate]])</f>
        <v>2023</v>
      </c>
    </row>
    <row r="5755" spans="1:12" x14ac:dyDescent="0.3">
      <c r="A5755" s="21" t="s">
        <v>5759</v>
      </c>
      <c r="B5755" s="21" t="s">
        <v>7958</v>
      </c>
      <c r="C5755" s="21" t="s">
        <v>7923</v>
      </c>
      <c r="D5755" s="21" t="s">
        <v>7939</v>
      </c>
      <c r="E5755" s="22">
        <v>45484</v>
      </c>
      <c r="F5755" s="23">
        <v>4918.5</v>
      </c>
      <c r="G5755" s="21">
        <v>290</v>
      </c>
      <c r="H5755" s="21" t="s">
        <v>9</v>
      </c>
      <c r="I5755" s="21">
        <f>IF(shipments[[#This Row],[Boxes]]&gt;0,shipments[[#This Row],[Amount]]/shipments[[#This Row],[Boxes]],"NA")</f>
        <v>16.960344827586209</v>
      </c>
      <c r="J5755" s="21" t="str">
        <f>IF(shipments[[#This Row],[Order_Status]] = "Delivered","Yes","No")</f>
        <v>No</v>
      </c>
      <c r="K5755" s="21" t="str">
        <f>TEXT(shipments[[#This Row],[Shipdate]],"MMMM")</f>
        <v>July</v>
      </c>
      <c r="L5755" s="21">
        <f>YEAR(shipments[[#This Row],[Shipdate]])</f>
        <v>2024</v>
      </c>
    </row>
    <row r="5756" spans="1:12" x14ac:dyDescent="0.3">
      <c r="A5756" t="s">
        <v>5760</v>
      </c>
      <c r="B5756" t="s">
        <v>7958</v>
      </c>
      <c r="C5756" t="s">
        <v>7924</v>
      </c>
      <c r="D5756" t="s">
        <v>7936</v>
      </c>
      <c r="E5756" s="1">
        <v>45020</v>
      </c>
      <c r="F5756" s="6">
        <v>4083.75</v>
      </c>
      <c r="G5756">
        <v>584</v>
      </c>
      <c r="H5756" t="s">
        <v>3</v>
      </c>
      <c r="I5756">
        <f>IF(shipments[[#This Row],[Boxes]]&gt;0,shipments[[#This Row],[Amount]]/shipments[[#This Row],[Boxes]],"NA")</f>
        <v>6.9927226027397262</v>
      </c>
      <c r="J5756" t="str">
        <f>IF(shipments[[#This Row],[Order_Status]] = "Delivered","Yes","No")</f>
        <v>Yes</v>
      </c>
      <c r="K5756" t="str">
        <f>TEXT(shipments[[#This Row],[Shipdate]],"MMMM")</f>
        <v>April</v>
      </c>
      <c r="L5756">
        <f>YEAR(shipments[[#This Row],[Shipdate]])</f>
        <v>2023</v>
      </c>
    </row>
    <row r="5757" spans="1:12" x14ac:dyDescent="0.3">
      <c r="A5757" t="s">
        <v>5761</v>
      </c>
      <c r="B5757" t="s">
        <v>7958</v>
      </c>
      <c r="C5757" t="s">
        <v>7924</v>
      </c>
      <c r="D5757" t="s">
        <v>7934</v>
      </c>
      <c r="E5757" s="1">
        <v>45075</v>
      </c>
      <c r="F5757" s="6">
        <v>2679.75</v>
      </c>
      <c r="G5757">
        <v>298</v>
      </c>
      <c r="H5757" t="s">
        <v>3</v>
      </c>
      <c r="I5757">
        <f>IF(shipments[[#This Row],[Boxes]]&gt;0,shipments[[#This Row],[Amount]]/shipments[[#This Row],[Boxes]],"NA")</f>
        <v>8.9924496644295306</v>
      </c>
      <c r="J5757" t="str">
        <f>IF(shipments[[#This Row],[Order_Status]] = "Delivered","Yes","No")</f>
        <v>Yes</v>
      </c>
      <c r="K5757" t="str">
        <f>TEXT(shipments[[#This Row],[Shipdate]],"MMMM")</f>
        <v>May</v>
      </c>
      <c r="L5757">
        <f>YEAR(shipments[[#This Row],[Shipdate]])</f>
        <v>2023</v>
      </c>
    </row>
    <row r="5758" spans="1:12" x14ac:dyDescent="0.3">
      <c r="A5758" t="s">
        <v>5762</v>
      </c>
      <c r="B5758" t="s">
        <v>7958</v>
      </c>
      <c r="C5758" t="s">
        <v>7924</v>
      </c>
      <c r="D5758" t="s">
        <v>7938</v>
      </c>
      <c r="E5758" s="1">
        <v>45247</v>
      </c>
      <c r="F5758" s="6">
        <v>7317</v>
      </c>
      <c r="G5758">
        <v>813</v>
      </c>
      <c r="H5758" t="s">
        <v>3</v>
      </c>
      <c r="I5758">
        <f>IF(shipments[[#This Row],[Boxes]]&gt;0,shipments[[#This Row],[Amount]]/shipments[[#This Row],[Boxes]],"NA")</f>
        <v>9</v>
      </c>
      <c r="J5758" t="str">
        <f>IF(shipments[[#This Row],[Order_Status]] = "Delivered","Yes","No")</f>
        <v>Yes</v>
      </c>
      <c r="K5758" t="str">
        <f>TEXT(shipments[[#This Row],[Shipdate]],"MMMM")</f>
        <v>November</v>
      </c>
      <c r="L5758">
        <f>YEAR(shipments[[#This Row],[Shipdate]])</f>
        <v>2023</v>
      </c>
    </row>
    <row r="5759" spans="1:12" x14ac:dyDescent="0.3">
      <c r="A5759" s="21" t="s">
        <v>5763</v>
      </c>
      <c r="B5759" s="21" t="s">
        <v>7958</v>
      </c>
      <c r="C5759" s="21" t="s">
        <v>7924</v>
      </c>
      <c r="D5759" s="21" t="s">
        <v>7937</v>
      </c>
      <c r="E5759" s="22">
        <v>45544</v>
      </c>
      <c r="F5759" s="23">
        <v>2263.5</v>
      </c>
      <c r="G5759" s="21">
        <v>227</v>
      </c>
      <c r="H5759" s="21" t="s">
        <v>16</v>
      </c>
      <c r="I5759" s="21">
        <f>IF(shipments[[#This Row],[Boxes]]&gt;0,shipments[[#This Row],[Amount]]/shipments[[#This Row],[Boxes]],"NA")</f>
        <v>9.9713656387665193</v>
      </c>
      <c r="J5759" s="21" t="str">
        <f>IF(shipments[[#This Row],[Order_Status]] = "Delivered","Yes","No")</f>
        <v>No</v>
      </c>
      <c r="K5759" s="21" t="str">
        <f>TEXT(shipments[[#This Row],[Shipdate]],"MMMM")</f>
        <v>September</v>
      </c>
      <c r="L5759" s="21">
        <f>YEAR(shipments[[#This Row],[Shipdate]])</f>
        <v>2024</v>
      </c>
    </row>
    <row r="5760" spans="1:12" x14ac:dyDescent="0.3">
      <c r="A5760" t="s">
        <v>5764</v>
      </c>
      <c r="B5760" t="s">
        <v>7958</v>
      </c>
      <c r="C5760" t="s">
        <v>7924</v>
      </c>
      <c r="D5760" t="s">
        <v>7939</v>
      </c>
      <c r="E5760" s="1">
        <v>45239</v>
      </c>
      <c r="F5760" s="6">
        <v>1903.5</v>
      </c>
      <c r="G5760">
        <v>238</v>
      </c>
      <c r="H5760" t="s">
        <v>3</v>
      </c>
      <c r="I5760">
        <f>IF(shipments[[#This Row],[Boxes]]&gt;0,shipments[[#This Row],[Amount]]/shipments[[#This Row],[Boxes]],"NA")</f>
        <v>7.9978991596638656</v>
      </c>
      <c r="J5760" t="str">
        <f>IF(shipments[[#This Row],[Order_Status]] = "Delivered","Yes","No")</f>
        <v>Yes</v>
      </c>
      <c r="K5760" t="str">
        <f>TEXT(shipments[[#This Row],[Shipdate]],"MMMM")</f>
        <v>November</v>
      </c>
      <c r="L5760">
        <f>YEAR(shipments[[#This Row],[Shipdate]])</f>
        <v>2023</v>
      </c>
    </row>
    <row r="5761" spans="1:12" x14ac:dyDescent="0.3">
      <c r="A5761" t="s">
        <v>5765</v>
      </c>
      <c r="B5761" t="s">
        <v>7958</v>
      </c>
      <c r="C5761" t="s">
        <v>7925</v>
      </c>
      <c r="D5761" t="s">
        <v>7937</v>
      </c>
      <c r="E5761" s="1">
        <v>45098</v>
      </c>
      <c r="F5761" s="6">
        <v>2351.25</v>
      </c>
      <c r="G5761">
        <v>131</v>
      </c>
      <c r="H5761" t="s">
        <v>3</v>
      </c>
      <c r="I5761">
        <f>IF(shipments[[#This Row],[Boxes]]&gt;0,shipments[[#This Row],[Amount]]/shipments[[#This Row],[Boxes]],"NA")</f>
        <v>17.948473282442748</v>
      </c>
      <c r="J5761" t="str">
        <f>IF(shipments[[#This Row],[Order_Status]] = "Delivered","Yes","No")</f>
        <v>Yes</v>
      </c>
      <c r="K5761" t="str">
        <f>TEXT(shipments[[#This Row],[Shipdate]],"MMMM")</f>
        <v>June</v>
      </c>
      <c r="L5761">
        <f>YEAR(shipments[[#This Row],[Shipdate]])</f>
        <v>2023</v>
      </c>
    </row>
    <row r="5762" spans="1:12" x14ac:dyDescent="0.3">
      <c r="A5762" t="s">
        <v>5766</v>
      </c>
      <c r="B5762" t="s">
        <v>7958</v>
      </c>
      <c r="C5762" t="s">
        <v>7925</v>
      </c>
      <c r="D5762" t="s">
        <v>7939</v>
      </c>
      <c r="E5762" s="1">
        <v>45273</v>
      </c>
      <c r="F5762" s="6">
        <v>7038</v>
      </c>
      <c r="G5762">
        <v>470</v>
      </c>
      <c r="H5762" t="s">
        <v>3</v>
      </c>
      <c r="I5762">
        <f>IF(shipments[[#This Row],[Boxes]]&gt;0,shipments[[#This Row],[Amount]]/shipments[[#This Row],[Boxes]],"NA")</f>
        <v>14.974468085106382</v>
      </c>
      <c r="J5762" t="str">
        <f>IF(shipments[[#This Row],[Order_Status]] = "Delivered","Yes","No")</f>
        <v>Yes</v>
      </c>
      <c r="K5762" t="str">
        <f>TEXT(shipments[[#This Row],[Shipdate]],"MMMM")</f>
        <v>December</v>
      </c>
      <c r="L5762">
        <f>YEAR(shipments[[#This Row],[Shipdate]])</f>
        <v>2023</v>
      </c>
    </row>
    <row r="5763" spans="1:12" x14ac:dyDescent="0.3">
      <c r="A5763" t="s">
        <v>5767</v>
      </c>
      <c r="B5763" t="s">
        <v>7958</v>
      </c>
      <c r="C5763" t="s">
        <v>7926</v>
      </c>
      <c r="D5763" t="s">
        <v>7935</v>
      </c>
      <c r="E5763" s="1">
        <v>44974</v>
      </c>
      <c r="F5763" s="6">
        <v>6952.5</v>
      </c>
      <c r="G5763">
        <v>387</v>
      </c>
      <c r="H5763" t="s">
        <v>3</v>
      </c>
      <c r="I5763">
        <f>IF(shipments[[#This Row],[Boxes]]&gt;0,shipments[[#This Row],[Amount]]/shipments[[#This Row],[Boxes]],"NA")</f>
        <v>17.965116279069768</v>
      </c>
      <c r="J5763" t="str">
        <f>IF(shipments[[#This Row],[Order_Status]] = "Delivered","Yes","No")</f>
        <v>Yes</v>
      </c>
      <c r="K5763" t="str">
        <f>TEXT(shipments[[#This Row],[Shipdate]],"MMMM")</f>
        <v>February</v>
      </c>
      <c r="L5763">
        <f>YEAR(shipments[[#This Row],[Shipdate]])</f>
        <v>2023</v>
      </c>
    </row>
    <row r="5764" spans="1:12" x14ac:dyDescent="0.3">
      <c r="A5764" s="21" t="s">
        <v>5768</v>
      </c>
      <c r="B5764" s="21" t="s">
        <v>7958</v>
      </c>
      <c r="C5764" s="21" t="s">
        <v>7926</v>
      </c>
      <c r="D5764" s="21" t="s">
        <v>7939</v>
      </c>
      <c r="E5764" s="22">
        <v>45547</v>
      </c>
      <c r="F5764" s="23">
        <v>2283.75</v>
      </c>
      <c r="G5764" s="21">
        <v>121</v>
      </c>
      <c r="H5764" s="21" t="s">
        <v>16</v>
      </c>
      <c r="I5764" s="21">
        <f>IF(shipments[[#This Row],[Boxes]]&gt;0,shipments[[#This Row],[Amount]]/shipments[[#This Row],[Boxes]],"NA")</f>
        <v>18.873966942148762</v>
      </c>
      <c r="J5764" s="21" t="str">
        <f>IF(shipments[[#This Row],[Order_Status]] = "Delivered","Yes","No")</f>
        <v>No</v>
      </c>
      <c r="K5764" s="21" t="str">
        <f>TEXT(shipments[[#This Row],[Shipdate]],"MMMM")</f>
        <v>September</v>
      </c>
      <c r="L5764" s="21">
        <f>YEAR(shipments[[#This Row],[Shipdate]])</f>
        <v>2024</v>
      </c>
    </row>
    <row r="5765" spans="1:12" x14ac:dyDescent="0.3">
      <c r="A5765" s="21" t="s">
        <v>5769</v>
      </c>
      <c r="B5765" s="21" t="s">
        <v>7958</v>
      </c>
      <c r="C5765" s="21" t="s">
        <v>7926</v>
      </c>
      <c r="D5765" s="21" t="s">
        <v>7938</v>
      </c>
      <c r="E5765" s="22">
        <v>45251</v>
      </c>
      <c r="F5765" s="23">
        <v>1102.5</v>
      </c>
      <c r="G5765" s="21">
        <v>59</v>
      </c>
      <c r="H5765" s="21" t="s">
        <v>25</v>
      </c>
      <c r="I5765" s="21">
        <f>IF(shipments[[#This Row],[Boxes]]&gt;0,shipments[[#This Row],[Amount]]/shipments[[#This Row],[Boxes]],"NA")</f>
        <v>18.6864406779661</v>
      </c>
      <c r="J5765" s="21" t="str">
        <f>IF(shipments[[#This Row],[Order_Status]] = "Delivered","Yes","No")</f>
        <v>No</v>
      </c>
      <c r="K5765" s="21" t="str">
        <f>TEXT(shipments[[#This Row],[Shipdate]],"MMMM")</f>
        <v>November</v>
      </c>
      <c r="L5765" s="21">
        <f>YEAR(shipments[[#This Row],[Shipdate]])</f>
        <v>2023</v>
      </c>
    </row>
    <row r="5766" spans="1:12" x14ac:dyDescent="0.3">
      <c r="A5766" t="s">
        <v>5770</v>
      </c>
      <c r="B5766" t="s">
        <v>7958</v>
      </c>
      <c r="C5766" t="s">
        <v>7927</v>
      </c>
      <c r="D5766" t="s">
        <v>7937</v>
      </c>
      <c r="E5766" s="1">
        <v>45294</v>
      </c>
      <c r="F5766" s="6">
        <v>10629</v>
      </c>
      <c r="G5766">
        <v>665</v>
      </c>
      <c r="H5766" t="s">
        <v>3</v>
      </c>
      <c r="I5766">
        <f>IF(shipments[[#This Row],[Boxes]]&gt;0,shipments[[#This Row],[Amount]]/shipments[[#This Row],[Boxes]],"NA")</f>
        <v>15.98345864661654</v>
      </c>
      <c r="J5766" t="str">
        <f>IF(shipments[[#This Row],[Order_Status]] = "Delivered","Yes","No")</f>
        <v>Yes</v>
      </c>
      <c r="K5766" t="str">
        <f>TEXT(shipments[[#This Row],[Shipdate]],"MMMM")</f>
        <v>January</v>
      </c>
      <c r="L5766">
        <f>YEAR(shipments[[#This Row],[Shipdate]])</f>
        <v>2024</v>
      </c>
    </row>
    <row r="5767" spans="1:12" x14ac:dyDescent="0.3">
      <c r="A5767" t="s">
        <v>5771</v>
      </c>
      <c r="B5767" t="s">
        <v>7958</v>
      </c>
      <c r="C5767" t="s">
        <v>7927</v>
      </c>
      <c r="D5767" t="s">
        <v>7939</v>
      </c>
      <c r="E5767" s="1">
        <v>45316</v>
      </c>
      <c r="F5767" s="6">
        <v>8129.25</v>
      </c>
      <c r="G5767">
        <v>479</v>
      </c>
      <c r="H5767" t="s">
        <v>3</v>
      </c>
      <c r="I5767">
        <f>IF(shipments[[#This Row],[Boxes]]&gt;0,shipments[[#This Row],[Amount]]/shipments[[#This Row],[Boxes]],"NA")</f>
        <v>16.971294363256785</v>
      </c>
      <c r="J5767" t="str">
        <f>IF(shipments[[#This Row],[Order_Status]] = "Delivered","Yes","No")</f>
        <v>Yes</v>
      </c>
      <c r="K5767" t="str">
        <f>TEXT(shipments[[#This Row],[Shipdate]],"MMMM")</f>
        <v>January</v>
      </c>
      <c r="L5767">
        <f>YEAR(shipments[[#This Row],[Shipdate]])</f>
        <v>2024</v>
      </c>
    </row>
    <row r="5768" spans="1:12" x14ac:dyDescent="0.3">
      <c r="A5768" t="s">
        <v>5772</v>
      </c>
      <c r="B5768" t="s">
        <v>7958</v>
      </c>
      <c r="C5768" t="s">
        <v>7927</v>
      </c>
      <c r="D5768" t="s">
        <v>7934</v>
      </c>
      <c r="E5768" s="1">
        <v>45376</v>
      </c>
      <c r="F5768" s="6">
        <v>245.25</v>
      </c>
      <c r="G5768">
        <v>16</v>
      </c>
      <c r="H5768" t="s">
        <v>3</v>
      </c>
      <c r="I5768">
        <f>IF(shipments[[#This Row],[Boxes]]&gt;0,shipments[[#This Row],[Amount]]/shipments[[#This Row],[Boxes]],"NA")</f>
        <v>15.328125</v>
      </c>
      <c r="J5768" t="str">
        <f>IF(shipments[[#This Row],[Order_Status]] = "Delivered","Yes","No")</f>
        <v>Yes</v>
      </c>
      <c r="K5768" t="str">
        <f>TEXT(shipments[[#This Row],[Shipdate]],"MMMM")</f>
        <v>March</v>
      </c>
      <c r="L5768">
        <f>YEAR(shipments[[#This Row],[Shipdate]])</f>
        <v>2024</v>
      </c>
    </row>
    <row r="5769" spans="1:12" x14ac:dyDescent="0.3">
      <c r="A5769" s="21" t="s">
        <v>5773</v>
      </c>
      <c r="B5769" s="21" t="s">
        <v>7958</v>
      </c>
      <c r="C5769" s="21" t="s">
        <v>7927</v>
      </c>
      <c r="D5769" s="21" t="s">
        <v>7937</v>
      </c>
      <c r="E5769" s="22">
        <v>45554</v>
      </c>
      <c r="F5769" s="23">
        <v>13990.5</v>
      </c>
      <c r="G5769" s="21">
        <v>778</v>
      </c>
      <c r="H5769" s="21" t="s">
        <v>16</v>
      </c>
      <c r="I5769" s="21">
        <f>IF(shipments[[#This Row],[Boxes]]&gt;0,shipments[[#This Row],[Amount]]/shipments[[#This Row],[Boxes]],"NA")</f>
        <v>17.982647814910024</v>
      </c>
      <c r="J5769" s="21" t="str">
        <f>IF(shipments[[#This Row],[Order_Status]] = "Delivered","Yes","No")</f>
        <v>No</v>
      </c>
      <c r="K5769" s="21" t="str">
        <f>TEXT(shipments[[#This Row],[Shipdate]],"MMMM")</f>
        <v>September</v>
      </c>
      <c r="L5769" s="21">
        <f>YEAR(shipments[[#This Row],[Shipdate]])</f>
        <v>2024</v>
      </c>
    </row>
    <row r="5770" spans="1:12" x14ac:dyDescent="0.3">
      <c r="A5770" s="21" t="s">
        <v>5774</v>
      </c>
      <c r="B5770" s="21" t="s">
        <v>7958</v>
      </c>
      <c r="C5770" s="21" t="s">
        <v>7928</v>
      </c>
      <c r="D5770" s="21" t="s">
        <v>7937</v>
      </c>
      <c r="E5770" s="22">
        <v>45348</v>
      </c>
      <c r="F5770" s="23">
        <v>9326.25</v>
      </c>
      <c r="G5770" s="21">
        <v>1037</v>
      </c>
      <c r="H5770" s="21" t="s">
        <v>25</v>
      </c>
      <c r="I5770" s="21">
        <f>IF(shipments[[#This Row],[Boxes]]&gt;0,shipments[[#This Row],[Amount]]/shipments[[#This Row],[Boxes]],"NA")</f>
        <v>8.9934908389585342</v>
      </c>
      <c r="J5770" s="21" t="str">
        <f>IF(shipments[[#This Row],[Order_Status]] = "Delivered","Yes","No")</f>
        <v>No</v>
      </c>
      <c r="K5770" s="21" t="str">
        <f>TEXT(shipments[[#This Row],[Shipdate]],"MMMM")</f>
        <v>February</v>
      </c>
      <c r="L5770" s="21">
        <f>YEAR(shipments[[#This Row],[Shipdate]])</f>
        <v>2024</v>
      </c>
    </row>
    <row r="5771" spans="1:12" x14ac:dyDescent="0.3">
      <c r="A5771" t="s">
        <v>5775</v>
      </c>
      <c r="B5771" t="s">
        <v>7958</v>
      </c>
      <c r="C5771" t="s">
        <v>7928</v>
      </c>
      <c r="D5771" t="s">
        <v>7935</v>
      </c>
      <c r="E5771" s="1">
        <v>45022</v>
      </c>
      <c r="F5771" s="6">
        <v>2961</v>
      </c>
      <c r="G5771">
        <v>270</v>
      </c>
      <c r="H5771" t="s">
        <v>3</v>
      </c>
      <c r="I5771">
        <f>IF(shipments[[#This Row],[Boxes]]&gt;0,shipments[[#This Row],[Amount]]/shipments[[#This Row],[Boxes]],"NA")</f>
        <v>10.966666666666667</v>
      </c>
      <c r="J5771" t="str">
        <f>IF(shipments[[#This Row],[Order_Status]] = "Delivered","Yes","No")</f>
        <v>Yes</v>
      </c>
      <c r="K5771" t="str">
        <f>TEXT(shipments[[#This Row],[Shipdate]],"MMMM")</f>
        <v>April</v>
      </c>
      <c r="L5771">
        <f>YEAR(shipments[[#This Row],[Shipdate]])</f>
        <v>2023</v>
      </c>
    </row>
    <row r="5772" spans="1:12" x14ac:dyDescent="0.3">
      <c r="A5772" s="21" t="s">
        <v>5776</v>
      </c>
      <c r="B5772" s="21" t="s">
        <v>7958</v>
      </c>
      <c r="C5772" s="21" t="s">
        <v>7928</v>
      </c>
      <c r="D5772" s="21" t="s">
        <v>7939</v>
      </c>
      <c r="E5772" s="22">
        <v>45551</v>
      </c>
      <c r="F5772" s="23">
        <v>6682.5</v>
      </c>
      <c r="G5772" s="21">
        <v>669</v>
      </c>
      <c r="H5772" s="21" t="s">
        <v>16</v>
      </c>
      <c r="I5772" s="21">
        <f>IF(shipments[[#This Row],[Boxes]]&gt;0,shipments[[#This Row],[Amount]]/shipments[[#This Row],[Boxes]],"NA")</f>
        <v>9.9887892376681613</v>
      </c>
      <c r="J5772" s="21" t="str">
        <f>IF(shipments[[#This Row],[Order_Status]] = "Delivered","Yes","No")</f>
        <v>No</v>
      </c>
      <c r="K5772" s="21" t="str">
        <f>TEXT(shipments[[#This Row],[Shipdate]],"MMMM")</f>
        <v>September</v>
      </c>
      <c r="L5772" s="21">
        <f>YEAR(shipments[[#This Row],[Shipdate]])</f>
        <v>2024</v>
      </c>
    </row>
    <row r="5773" spans="1:12" x14ac:dyDescent="0.3">
      <c r="A5773" t="s">
        <v>5777</v>
      </c>
      <c r="B5773" t="s">
        <v>7958</v>
      </c>
      <c r="C5773" t="s">
        <v>7928</v>
      </c>
      <c r="D5773" t="s">
        <v>7934</v>
      </c>
      <c r="E5773" s="1">
        <v>45236</v>
      </c>
      <c r="F5773" s="6">
        <v>1665</v>
      </c>
      <c r="G5773">
        <v>238</v>
      </c>
      <c r="H5773" t="s">
        <v>3</v>
      </c>
      <c r="I5773">
        <f>IF(shipments[[#This Row],[Boxes]]&gt;0,shipments[[#This Row],[Amount]]/shipments[[#This Row],[Boxes]],"NA")</f>
        <v>6.9957983193277311</v>
      </c>
      <c r="J5773" t="str">
        <f>IF(shipments[[#This Row],[Order_Status]] = "Delivered","Yes","No")</f>
        <v>Yes</v>
      </c>
      <c r="K5773" t="str">
        <f>TEXT(shipments[[#This Row],[Shipdate]],"MMMM")</f>
        <v>November</v>
      </c>
      <c r="L5773">
        <f>YEAR(shipments[[#This Row],[Shipdate]])</f>
        <v>2023</v>
      </c>
    </row>
    <row r="5774" spans="1:12" x14ac:dyDescent="0.3">
      <c r="A5774" s="21" t="s">
        <v>5778</v>
      </c>
      <c r="B5774" s="21" t="s">
        <v>7958</v>
      </c>
      <c r="C5774" s="21" t="s">
        <v>7929</v>
      </c>
      <c r="D5774" s="21" t="s">
        <v>7934</v>
      </c>
      <c r="E5774" s="22">
        <v>45541</v>
      </c>
      <c r="F5774" s="23">
        <v>3287.25</v>
      </c>
      <c r="G5774" s="21">
        <v>366</v>
      </c>
      <c r="H5774" s="21" t="s">
        <v>16</v>
      </c>
      <c r="I5774" s="21">
        <f>IF(shipments[[#This Row],[Boxes]]&gt;0,shipments[[#This Row],[Amount]]/shipments[[#This Row],[Boxes]],"NA")</f>
        <v>8.9815573770491799</v>
      </c>
      <c r="J5774" s="21" t="str">
        <f>IF(shipments[[#This Row],[Order_Status]] = "Delivered","Yes","No")</f>
        <v>No</v>
      </c>
      <c r="K5774" s="21" t="str">
        <f>TEXT(shipments[[#This Row],[Shipdate]],"MMMM")</f>
        <v>September</v>
      </c>
      <c r="L5774" s="21">
        <f>YEAR(shipments[[#This Row],[Shipdate]])</f>
        <v>2024</v>
      </c>
    </row>
    <row r="5775" spans="1:12" x14ac:dyDescent="0.3">
      <c r="A5775" t="s">
        <v>5779</v>
      </c>
      <c r="B5775" t="s">
        <v>7958</v>
      </c>
      <c r="C5775" t="s">
        <v>7930</v>
      </c>
      <c r="D5775" t="s">
        <v>7935</v>
      </c>
      <c r="E5775" s="1">
        <v>45390</v>
      </c>
      <c r="F5775" s="6">
        <v>6000.75</v>
      </c>
      <c r="G5775">
        <v>223</v>
      </c>
      <c r="H5775" t="s">
        <v>3</v>
      </c>
      <c r="I5775">
        <f>IF(shipments[[#This Row],[Boxes]]&gt;0,shipments[[#This Row],[Amount]]/shipments[[#This Row],[Boxes]],"NA")</f>
        <v>26.909192825112108</v>
      </c>
      <c r="J5775" t="str">
        <f>IF(shipments[[#This Row],[Order_Status]] = "Delivered","Yes","No")</f>
        <v>Yes</v>
      </c>
      <c r="K5775" t="str">
        <f>TEXT(shipments[[#This Row],[Shipdate]],"MMMM")</f>
        <v>April</v>
      </c>
      <c r="L5775">
        <f>YEAR(shipments[[#This Row],[Shipdate]])</f>
        <v>2024</v>
      </c>
    </row>
    <row r="5776" spans="1:12" x14ac:dyDescent="0.3">
      <c r="A5776" t="s">
        <v>5780</v>
      </c>
      <c r="B5776" t="s">
        <v>7958</v>
      </c>
      <c r="C5776" t="s">
        <v>7930</v>
      </c>
      <c r="D5776" t="s">
        <v>7934</v>
      </c>
      <c r="E5776" s="1">
        <v>45376</v>
      </c>
      <c r="F5776" s="6">
        <v>1629</v>
      </c>
      <c r="G5776">
        <v>61</v>
      </c>
      <c r="H5776" t="s">
        <v>3</v>
      </c>
      <c r="I5776">
        <f>IF(shipments[[#This Row],[Boxes]]&gt;0,shipments[[#This Row],[Amount]]/shipments[[#This Row],[Boxes]],"NA")</f>
        <v>26.704918032786885</v>
      </c>
      <c r="J5776" t="str">
        <f>IF(shipments[[#This Row],[Order_Status]] = "Delivered","Yes","No")</f>
        <v>Yes</v>
      </c>
      <c r="K5776" t="str">
        <f>TEXT(shipments[[#This Row],[Shipdate]],"MMMM")</f>
        <v>March</v>
      </c>
      <c r="L5776">
        <f>YEAR(shipments[[#This Row],[Shipdate]])</f>
        <v>2024</v>
      </c>
    </row>
    <row r="5777" spans="1:12" x14ac:dyDescent="0.3">
      <c r="A5777" t="s">
        <v>5781</v>
      </c>
      <c r="B5777" t="s">
        <v>7958</v>
      </c>
      <c r="C5777" t="s">
        <v>7931</v>
      </c>
      <c r="D5777" t="s">
        <v>7938</v>
      </c>
      <c r="E5777" s="1">
        <v>45334</v>
      </c>
      <c r="F5777" s="6">
        <v>10545.75</v>
      </c>
      <c r="G5777">
        <v>1172</v>
      </c>
      <c r="H5777" t="s">
        <v>3</v>
      </c>
      <c r="I5777">
        <f>IF(shipments[[#This Row],[Boxes]]&gt;0,shipments[[#This Row],[Amount]]/shipments[[#This Row],[Boxes]],"NA")</f>
        <v>8.998080204778157</v>
      </c>
      <c r="J5777" t="str">
        <f>IF(shipments[[#This Row],[Order_Status]] = "Delivered","Yes","No")</f>
        <v>Yes</v>
      </c>
      <c r="K5777" t="str">
        <f>TEXT(shipments[[#This Row],[Shipdate]],"MMMM")</f>
        <v>February</v>
      </c>
      <c r="L5777">
        <f>YEAR(shipments[[#This Row],[Shipdate]])</f>
        <v>2024</v>
      </c>
    </row>
    <row r="5778" spans="1:12" x14ac:dyDescent="0.3">
      <c r="A5778" t="s">
        <v>5782</v>
      </c>
      <c r="B5778" t="s">
        <v>7958</v>
      </c>
      <c r="C5778" t="s">
        <v>7932</v>
      </c>
      <c r="D5778" t="s">
        <v>7934</v>
      </c>
      <c r="E5778" s="1">
        <v>45013</v>
      </c>
      <c r="F5778" s="6">
        <v>4803.75</v>
      </c>
      <c r="G5778">
        <v>481</v>
      </c>
      <c r="H5778" t="s">
        <v>3</v>
      </c>
      <c r="I5778">
        <f>IF(shipments[[#This Row],[Boxes]]&gt;0,shipments[[#This Row],[Amount]]/shipments[[#This Row],[Boxes]],"NA")</f>
        <v>9.9870062370062378</v>
      </c>
      <c r="J5778" t="str">
        <f>IF(shipments[[#This Row],[Order_Status]] = "Delivered","Yes","No")</f>
        <v>Yes</v>
      </c>
      <c r="K5778" t="str">
        <f>TEXT(shipments[[#This Row],[Shipdate]],"MMMM")</f>
        <v>March</v>
      </c>
      <c r="L5778">
        <f>YEAR(shipments[[#This Row],[Shipdate]])</f>
        <v>2023</v>
      </c>
    </row>
    <row r="5779" spans="1:12" x14ac:dyDescent="0.3">
      <c r="A5779" t="s">
        <v>5783</v>
      </c>
      <c r="B5779" t="s">
        <v>7958</v>
      </c>
      <c r="C5779" t="s">
        <v>7933</v>
      </c>
      <c r="D5779" t="s">
        <v>7934</v>
      </c>
      <c r="E5779" s="1">
        <v>45349</v>
      </c>
      <c r="F5779" s="6">
        <v>7161.75</v>
      </c>
      <c r="G5779">
        <v>359</v>
      </c>
      <c r="H5779" t="s">
        <v>3</v>
      </c>
      <c r="I5779">
        <f>IF(shipments[[#This Row],[Boxes]]&gt;0,shipments[[#This Row],[Amount]]/shipments[[#This Row],[Boxes]],"NA")</f>
        <v>19.949164345403901</v>
      </c>
      <c r="J5779" t="str">
        <f>IF(shipments[[#This Row],[Order_Status]] = "Delivered","Yes","No")</f>
        <v>Yes</v>
      </c>
      <c r="K5779" t="str">
        <f>TEXT(shipments[[#This Row],[Shipdate]],"MMMM")</f>
        <v>February</v>
      </c>
      <c r="L5779">
        <f>YEAR(shipments[[#This Row],[Shipdate]])</f>
        <v>2024</v>
      </c>
    </row>
    <row r="5780" spans="1:12" x14ac:dyDescent="0.3">
      <c r="A5780" t="s">
        <v>5784</v>
      </c>
      <c r="B5780" t="s">
        <v>7958</v>
      </c>
      <c r="C5780" t="s">
        <v>7933</v>
      </c>
      <c r="D5780" t="s">
        <v>7937</v>
      </c>
      <c r="E5780" s="1">
        <v>45188</v>
      </c>
      <c r="F5780" s="6">
        <v>5004</v>
      </c>
      <c r="G5780">
        <v>239</v>
      </c>
      <c r="H5780" t="s">
        <v>3</v>
      </c>
      <c r="I5780">
        <f>IF(shipments[[#This Row],[Boxes]]&gt;0,shipments[[#This Row],[Amount]]/shipments[[#This Row],[Boxes]],"NA")</f>
        <v>20.93723849372385</v>
      </c>
      <c r="J5780" t="str">
        <f>IF(shipments[[#This Row],[Order_Status]] = "Delivered","Yes","No")</f>
        <v>Yes</v>
      </c>
      <c r="K5780" t="str">
        <f>TEXT(shipments[[#This Row],[Shipdate]],"MMMM")</f>
        <v>September</v>
      </c>
      <c r="L5780">
        <f>YEAR(shipments[[#This Row],[Shipdate]])</f>
        <v>2023</v>
      </c>
    </row>
    <row r="5781" spans="1:12" x14ac:dyDescent="0.3">
      <c r="A5781" t="s">
        <v>5785</v>
      </c>
      <c r="B5781" t="s">
        <v>7958</v>
      </c>
      <c r="C5781" t="s">
        <v>7912</v>
      </c>
      <c r="D5781" t="s">
        <v>7936</v>
      </c>
      <c r="E5781" s="1">
        <v>45205</v>
      </c>
      <c r="F5781" s="6">
        <v>10728</v>
      </c>
      <c r="G5781">
        <v>716</v>
      </c>
      <c r="H5781" t="s">
        <v>3</v>
      </c>
      <c r="I5781">
        <f>IF(shipments[[#This Row],[Boxes]]&gt;0,shipments[[#This Row],[Amount]]/shipments[[#This Row],[Boxes]],"NA")</f>
        <v>14.983240223463687</v>
      </c>
      <c r="J5781" t="str">
        <f>IF(shipments[[#This Row],[Order_Status]] = "Delivered","Yes","No")</f>
        <v>Yes</v>
      </c>
      <c r="K5781" t="str">
        <f>TEXT(shipments[[#This Row],[Shipdate]],"MMMM")</f>
        <v>October</v>
      </c>
      <c r="L5781">
        <f>YEAR(shipments[[#This Row],[Shipdate]])</f>
        <v>2023</v>
      </c>
    </row>
    <row r="5782" spans="1:12" x14ac:dyDescent="0.3">
      <c r="A5782" t="s">
        <v>5786</v>
      </c>
      <c r="B5782" t="s">
        <v>7958</v>
      </c>
      <c r="C5782" t="s">
        <v>7913</v>
      </c>
      <c r="D5782" t="s">
        <v>7935</v>
      </c>
      <c r="E5782" s="1">
        <v>45239</v>
      </c>
      <c r="F5782" s="6">
        <v>1080</v>
      </c>
      <c r="G5782">
        <v>64</v>
      </c>
      <c r="H5782" t="s">
        <v>3</v>
      </c>
      <c r="I5782">
        <f>IF(shipments[[#This Row],[Boxes]]&gt;0,shipments[[#This Row],[Amount]]/shipments[[#This Row],[Boxes]],"NA")</f>
        <v>16.875</v>
      </c>
      <c r="J5782" t="str">
        <f>IF(shipments[[#This Row],[Order_Status]] = "Delivered","Yes","No")</f>
        <v>Yes</v>
      </c>
      <c r="K5782" t="str">
        <f>TEXT(shipments[[#This Row],[Shipdate]],"MMMM")</f>
        <v>November</v>
      </c>
      <c r="L5782">
        <f>YEAR(shipments[[#This Row],[Shipdate]])</f>
        <v>2023</v>
      </c>
    </row>
    <row r="5783" spans="1:12" x14ac:dyDescent="0.3">
      <c r="A5783" t="s">
        <v>5787</v>
      </c>
      <c r="B5783" t="s">
        <v>7958</v>
      </c>
      <c r="C5783" t="s">
        <v>7914</v>
      </c>
      <c r="D5783" t="s">
        <v>7935</v>
      </c>
      <c r="E5783" s="1">
        <v>44973</v>
      </c>
      <c r="F5783" s="6">
        <v>6178.5</v>
      </c>
      <c r="G5783">
        <v>687</v>
      </c>
      <c r="H5783" t="s">
        <v>3</v>
      </c>
      <c r="I5783">
        <f>IF(shipments[[#This Row],[Boxes]]&gt;0,shipments[[#This Row],[Amount]]/shipments[[#This Row],[Boxes]],"NA")</f>
        <v>8.9934497816593879</v>
      </c>
      <c r="J5783" t="str">
        <f>IF(shipments[[#This Row],[Order_Status]] = "Delivered","Yes","No")</f>
        <v>Yes</v>
      </c>
      <c r="K5783" t="str">
        <f>TEXT(shipments[[#This Row],[Shipdate]],"MMMM")</f>
        <v>February</v>
      </c>
      <c r="L5783">
        <f>YEAR(shipments[[#This Row],[Shipdate]])</f>
        <v>2023</v>
      </c>
    </row>
    <row r="5784" spans="1:12" x14ac:dyDescent="0.3">
      <c r="A5784" t="s">
        <v>5788</v>
      </c>
      <c r="B5784" t="s">
        <v>7958</v>
      </c>
      <c r="C5784" t="s">
        <v>7915</v>
      </c>
      <c r="D5784" t="s">
        <v>7934</v>
      </c>
      <c r="E5784" s="1">
        <v>45020</v>
      </c>
      <c r="F5784" s="6">
        <v>3354.75</v>
      </c>
      <c r="G5784">
        <v>420</v>
      </c>
      <c r="H5784" t="s">
        <v>3</v>
      </c>
      <c r="I5784">
        <f>IF(shipments[[#This Row],[Boxes]]&gt;0,shipments[[#This Row],[Amount]]/shipments[[#This Row],[Boxes]],"NA")</f>
        <v>7.9874999999999998</v>
      </c>
      <c r="J5784" t="str">
        <f>IF(shipments[[#This Row],[Order_Status]] = "Delivered","Yes","No")</f>
        <v>Yes</v>
      </c>
      <c r="K5784" t="str">
        <f>TEXT(shipments[[#This Row],[Shipdate]],"MMMM")</f>
        <v>April</v>
      </c>
      <c r="L5784">
        <f>YEAR(shipments[[#This Row],[Shipdate]])</f>
        <v>2023</v>
      </c>
    </row>
    <row r="5785" spans="1:12" x14ac:dyDescent="0.3">
      <c r="A5785" s="21" t="s">
        <v>5789</v>
      </c>
      <c r="B5785" s="21" t="s">
        <v>7958</v>
      </c>
      <c r="C5785" s="21" t="s">
        <v>7915</v>
      </c>
      <c r="D5785" s="21" t="s">
        <v>7934</v>
      </c>
      <c r="E5785" s="22">
        <v>45498</v>
      </c>
      <c r="F5785" s="23">
        <v>3971.25</v>
      </c>
      <c r="G5785" s="21">
        <v>442</v>
      </c>
      <c r="H5785" s="21" t="s">
        <v>25</v>
      </c>
      <c r="I5785" s="21">
        <f>IF(shipments[[#This Row],[Boxes]]&gt;0,shipments[[#This Row],[Amount]]/shipments[[#This Row],[Boxes]],"NA")</f>
        <v>8.9847285067873308</v>
      </c>
      <c r="J5785" s="21" t="str">
        <f>IF(shipments[[#This Row],[Order_Status]] = "Delivered","Yes","No")</f>
        <v>No</v>
      </c>
      <c r="K5785" s="21" t="str">
        <f>TEXT(shipments[[#This Row],[Shipdate]],"MMMM")</f>
        <v>July</v>
      </c>
      <c r="L5785" s="21">
        <f>YEAR(shipments[[#This Row],[Shipdate]])</f>
        <v>2024</v>
      </c>
    </row>
    <row r="5786" spans="1:12" x14ac:dyDescent="0.3">
      <c r="A5786" t="s">
        <v>5790</v>
      </c>
      <c r="B5786" t="s">
        <v>7958</v>
      </c>
      <c r="C5786" t="s">
        <v>7915</v>
      </c>
      <c r="D5786" t="s">
        <v>7939</v>
      </c>
      <c r="E5786" s="1">
        <v>45147</v>
      </c>
      <c r="F5786" s="6">
        <v>1226.25</v>
      </c>
      <c r="G5786">
        <v>176</v>
      </c>
      <c r="H5786" t="s">
        <v>3</v>
      </c>
      <c r="I5786">
        <f>IF(shipments[[#This Row],[Boxes]]&gt;0,shipments[[#This Row],[Amount]]/shipments[[#This Row],[Boxes]],"NA")</f>
        <v>6.9673295454545459</v>
      </c>
      <c r="J5786" t="str">
        <f>IF(shipments[[#This Row],[Order_Status]] = "Delivered","Yes","No")</f>
        <v>Yes</v>
      </c>
      <c r="K5786" t="str">
        <f>TEXT(shipments[[#This Row],[Shipdate]],"MMMM")</f>
        <v>August</v>
      </c>
      <c r="L5786">
        <f>YEAR(shipments[[#This Row],[Shipdate]])</f>
        <v>2023</v>
      </c>
    </row>
    <row r="5787" spans="1:12" x14ac:dyDescent="0.3">
      <c r="A5787" t="s">
        <v>5791</v>
      </c>
      <c r="B5787" t="s">
        <v>7958</v>
      </c>
      <c r="C5787" t="s">
        <v>7915</v>
      </c>
      <c r="D5787" t="s">
        <v>7934</v>
      </c>
      <c r="E5787" s="1">
        <v>45002</v>
      </c>
      <c r="F5787" s="6">
        <v>6779.25</v>
      </c>
      <c r="G5787">
        <v>754</v>
      </c>
      <c r="H5787" t="s">
        <v>3</v>
      </c>
      <c r="I5787">
        <f>IF(shipments[[#This Row],[Boxes]]&gt;0,shipments[[#This Row],[Amount]]/shipments[[#This Row],[Boxes]],"NA")</f>
        <v>8.9910477453580899</v>
      </c>
      <c r="J5787" t="str">
        <f>IF(shipments[[#This Row],[Order_Status]] = "Delivered","Yes","No")</f>
        <v>Yes</v>
      </c>
      <c r="K5787" t="str">
        <f>TEXT(shipments[[#This Row],[Shipdate]],"MMMM")</f>
        <v>March</v>
      </c>
      <c r="L5787">
        <f>YEAR(shipments[[#This Row],[Shipdate]])</f>
        <v>2023</v>
      </c>
    </row>
    <row r="5788" spans="1:12" x14ac:dyDescent="0.3">
      <c r="A5788" t="s">
        <v>5792</v>
      </c>
      <c r="B5788" t="s">
        <v>7958</v>
      </c>
      <c r="C5788" t="s">
        <v>7915</v>
      </c>
      <c r="D5788" t="s">
        <v>7935</v>
      </c>
      <c r="E5788" s="1">
        <v>45273</v>
      </c>
      <c r="F5788" s="6">
        <v>5080.5</v>
      </c>
      <c r="G5788">
        <v>1017</v>
      </c>
      <c r="H5788" t="s">
        <v>3</v>
      </c>
      <c r="I5788">
        <f>IF(shipments[[#This Row],[Boxes]]&gt;0,shipments[[#This Row],[Amount]]/shipments[[#This Row],[Boxes]],"NA")</f>
        <v>4.9955752212389379</v>
      </c>
      <c r="J5788" t="str">
        <f>IF(shipments[[#This Row],[Order_Status]] = "Delivered","Yes","No")</f>
        <v>Yes</v>
      </c>
      <c r="K5788" t="str">
        <f>TEXT(shipments[[#This Row],[Shipdate]],"MMMM")</f>
        <v>December</v>
      </c>
      <c r="L5788">
        <f>YEAR(shipments[[#This Row],[Shipdate]])</f>
        <v>2023</v>
      </c>
    </row>
    <row r="5789" spans="1:12" x14ac:dyDescent="0.3">
      <c r="A5789" t="s">
        <v>5793</v>
      </c>
      <c r="B5789" t="s">
        <v>7958</v>
      </c>
      <c r="C5789" t="s">
        <v>7915</v>
      </c>
      <c r="D5789" t="s">
        <v>7934</v>
      </c>
      <c r="E5789" s="1">
        <v>45071</v>
      </c>
      <c r="F5789" s="6">
        <v>11468.25</v>
      </c>
      <c r="G5789">
        <v>1912</v>
      </c>
      <c r="H5789" t="s">
        <v>3</v>
      </c>
      <c r="I5789">
        <f>IF(shipments[[#This Row],[Boxes]]&gt;0,shipments[[#This Row],[Amount]]/shipments[[#This Row],[Boxes]],"NA")</f>
        <v>5.99803870292887</v>
      </c>
      <c r="J5789" t="str">
        <f>IF(shipments[[#This Row],[Order_Status]] = "Delivered","Yes","No")</f>
        <v>Yes</v>
      </c>
      <c r="K5789" t="str">
        <f>TEXT(shipments[[#This Row],[Shipdate]],"MMMM")</f>
        <v>May</v>
      </c>
      <c r="L5789">
        <f>YEAR(shipments[[#This Row],[Shipdate]])</f>
        <v>2023</v>
      </c>
    </row>
    <row r="5790" spans="1:12" x14ac:dyDescent="0.3">
      <c r="A5790" t="s">
        <v>5794</v>
      </c>
      <c r="B5790" t="s">
        <v>7958</v>
      </c>
      <c r="C5790" t="s">
        <v>7915</v>
      </c>
      <c r="D5790" t="s">
        <v>7939</v>
      </c>
      <c r="E5790" s="1">
        <v>45420</v>
      </c>
      <c r="F5790" s="6">
        <v>4475.25</v>
      </c>
      <c r="G5790">
        <v>498</v>
      </c>
      <c r="H5790" t="s">
        <v>3</v>
      </c>
      <c r="I5790">
        <f>IF(shipments[[#This Row],[Boxes]]&gt;0,shipments[[#This Row],[Amount]]/shipments[[#This Row],[Boxes]],"NA")</f>
        <v>8.9864457831325293</v>
      </c>
      <c r="J5790" t="str">
        <f>IF(shipments[[#This Row],[Order_Status]] = "Delivered","Yes","No")</f>
        <v>Yes</v>
      </c>
      <c r="K5790" t="str">
        <f>TEXT(shipments[[#This Row],[Shipdate]],"MMMM")</f>
        <v>May</v>
      </c>
      <c r="L5790">
        <f>YEAR(shipments[[#This Row],[Shipdate]])</f>
        <v>2024</v>
      </c>
    </row>
    <row r="5791" spans="1:12" x14ac:dyDescent="0.3">
      <c r="A5791" s="21" t="s">
        <v>5795</v>
      </c>
      <c r="B5791" s="21" t="s">
        <v>7958</v>
      </c>
      <c r="C5791" s="21" t="s">
        <v>7916</v>
      </c>
      <c r="D5791" s="21" t="s">
        <v>7936</v>
      </c>
      <c r="E5791" s="22">
        <v>45483</v>
      </c>
      <c r="F5791" s="23">
        <v>2835</v>
      </c>
      <c r="G5791" s="21">
        <v>355</v>
      </c>
      <c r="H5791" s="21" t="s">
        <v>25</v>
      </c>
      <c r="I5791" s="21">
        <f>IF(shipments[[#This Row],[Boxes]]&gt;0,shipments[[#This Row],[Amount]]/shipments[[#This Row],[Boxes]],"NA")</f>
        <v>7.9859154929577461</v>
      </c>
      <c r="J5791" s="21" t="str">
        <f>IF(shipments[[#This Row],[Order_Status]] = "Delivered","Yes","No")</f>
        <v>No</v>
      </c>
      <c r="K5791" s="21" t="str">
        <f>TEXT(shipments[[#This Row],[Shipdate]],"MMMM")</f>
        <v>July</v>
      </c>
      <c r="L5791" s="21">
        <f>YEAR(shipments[[#This Row],[Shipdate]])</f>
        <v>2024</v>
      </c>
    </row>
    <row r="5792" spans="1:12" x14ac:dyDescent="0.3">
      <c r="A5792" t="s">
        <v>5796</v>
      </c>
      <c r="B5792" t="s">
        <v>7958</v>
      </c>
      <c r="C5792" t="s">
        <v>7916</v>
      </c>
      <c r="D5792" t="s">
        <v>7937</v>
      </c>
      <c r="E5792" s="1">
        <v>45467</v>
      </c>
      <c r="F5792" s="6">
        <v>3548.25</v>
      </c>
      <c r="G5792">
        <v>592</v>
      </c>
      <c r="H5792" t="s">
        <v>3</v>
      </c>
      <c r="I5792">
        <f>IF(shipments[[#This Row],[Boxes]]&gt;0,shipments[[#This Row],[Amount]]/shipments[[#This Row],[Boxes]],"NA")</f>
        <v>5.9936655405405403</v>
      </c>
      <c r="J5792" t="str">
        <f>IF(shipments[[#This Row],[Order_Status]] = "Delivered","Yes","No")</f>
        <v>Yes</v>
      </c>
      <c r="K5792" t="str">
        <f>TEXT(shipments[[#This Row],[Shipdate]],"MMMM")</f>
        <v>June</v>
      </c>
      <c r="L5792">
        <f>YEAR(shipments[[#This Row],[Shipdate]])</f>
        <v>2024</v>
      </c>
    </row>
    <row r="5793" spans="1:12" x14ac:dyDescent="0.3">
      <c r="A5793" t="s">
        <v>5797</v>
      </c>
      <c r="B5793" t="s">
        <v>7958</v>
      </c>
      <c r="C5793" t="s">
        <v>7916</v>
      </c>
      <c r="D5793" t="s">
        <v>7939</v>
      </c>
      <c r="E5793" s="1">
        <v>45378</v>
      </c>
      <c r="F5793" s="6">
        <v>4833</v>
      </c>
      <c r="G5793">
        <v>605</v>
      </c>
      <c r="H5793" t="s">
        <v>3</v>
      </c>
      <c r="I5793">
        <f>IF(shipments[[#This Row],[Boxes]]&gt;0,shipments[[#This Row],[Amount]]/shipments[[#This Row],[Boxes]],"NA")</f>
        <v>7.9884297520661161</v>
      </c>
      <c r="J5793" t="str">
        <f>IF(shipments[[#This Row],[Order_Status]] = "Delivered","Yes","No")</f>
        <v>Yes</v>
      </c>
      <c r="K5793" t="str">
        <f>TEXT(shipments[[#This Row],[Shipdate]],"MMMM")</f>
        <v>March</v>
      </c>
      <c r="L5793">
        <f>YEAR(shipments[[#This Row],[Shipdate]])</f>
        <v>2024</v>
      </c>
    </row>
    <row r="5794" spans="1:12" x14ac:dyDescent="0.3">
      <c r="A5794" s="21" t="s">
        <v>5798</v>
      </c>
      <c r="B5794" s="21" t="s">
        <v>7958</v>
      </c>
      <c r="C5794" s="21" t="s">
        <v>7916</v>
      </c>
      <c r="D5794" s="21" t="s">
        <v>7939</v>
      </c>
      <c r="E5794" s="22">
        <v>45476</v>
      </c>
      <c r="F5794" s="23">
        <v>3708</v>
      </c>
      <c r="G5794" s="21">
        <v>464</v>
      </c>
      <c r="H5794" s="21" t="s">
        <v>9</v>
      </c>
      <c r="I5794" s="21">
        <f>IF(shipments[[#This Row],[Boxes]]&gt;0,shipments[[#This Row],[Amount]]/shipments[[#This Row],[Boxes]],"NA")</f>
        <v>7.9913793103448274</v>
      </c>
      <c r="J5794" s="21" t="str">
        <f>IF(shipments[[#This Row],[Order_Status]] = "Delivered","Yes","No")</f>
        <v>No</v>
      </c>
      <c r="K5794" s="21" t="str">
        <f>TEXT(shipments[[#This Row],[Shipdate]],"MMMM")</f>
        <v>July</v>
      </c>
      <c r="L5794" s="21">
        <f>YEAR(shipments[[#This Row],[Shipdate]])</f>
        <v>2024</v>
      </c>
    </row>
    <row r="5795" spans="1:12" x14ac:dyDescent="0.3">
      <c r="A5795" t="s">
        <v>5799</v>
      </c>
      <c r="B5795" t="s">
        <v>7958</v>
      </c>
      <c r="C5795" t="s">
        <v>7917</v>
      </c>
      <c r="D5795" t="s">
        <v>7937</v>
      </c>
      <c r="E5795" s="1">
        <v>45175</v>
      </c>
      <c r="F5795" s="6">
        <v>4056.75</v>
      </c>
      <c r="G5795">
        <v>145</v>
      </c>
      <c r="H5795" t="s">
        <v>3</v>
      </c>
      <c r="I5795">
        <f>IF(shipments[[#This Row],[Boxes]]&gt;0,shipments[[#This Row],[Amount]]/shipments[[#This Row],[Boxes]],"NA")</f>
        <v>27.97758620689655</v>
      </c>
      <c r="J5795" t="str">
        <f>IF(shipments[[#This Row],[Order_Status]] = "Delivered","Yes","No")</f>
        <v>Yes</v>
      </c>
      <c r="K5795" t="str">
        <f>TEXT(shipments[[#This Row],[Shipdate]],"MMMM")</f>
        <v>September</v>
      </c>
      <c r="L5795">
        <f>YEAR(shipments[[#This Row],[Shipdate]])</f>
        <v>2023</v>
      </c>
    </row>
    <row r="5796" spans="1:12" x14ac:dyDescent="0.3">
      <c r="A5796" t="s">
        <v>5800</v>
      </c>
      <c r="B5796" t="s">
        <v>7958</v>
      </c>
      <c r="C5796" t="s">
        <v>7918</v>
      </c>
      <c r="D5796" t="s">
        <v>7935</v>
      </c>
      <c r="E5796" s="1">
        <v>45028</v>
      </c>
      <c r="F5796" s="6">
        <v>7962.75</v>
      </c>
      <c r="G5796">
        <v>332</v>
      </c>
      <c r="H5796" t="s">
        <v>3</v>
      </c>
      <c r="I5796">
        <f>IF(shipments[[#This Row],[Boxes]]&gt;0,shipments[[#This Row],[Amount]]/shipments[[#This Row],[Boxes]],"NA")</f>
        <v>23.984186746987952</v>
      </c>
      <c r="J5796" t="str">
        <f>IF(shipments[[#This Row],[Order_Status]] = "Delivered","Yes","No")</f>
        <v>Yes</v>
      </c>
      <c r="K5796" t="str">
        <f>TEXT(shipments[[#This Row],[Shipdate]],"MMMM")</f>
        <v>April</v>
      </c>
      <c r="L5796">
        <f>YEAR(shipments[[#This Row],[Shipdate]])</f>
        <v>2023</v>
      </c>
    </row>
    <row r="5797" spans="1:12" x14ac:dyDescent="0.3">
      <c r="A5797" t="s">
        <v>5801</v>
      </c>
      <c r="B5797" t="s">
        <v>7958</v>
      </c>
      <c r="C5797" t="s">
        <v>7918</v>
      </c>
      <c r="D5797" t="s">
        <v>7938</v>
      </c>
      <c r="E5797" s="1">
        <v>45390</v>
      </c>
      <c r="F5797" s="6">
        <v>5256</v>
      </c>
      <c r="G5797">
        <v>211</v>
      </c>
      <c r="H5797" t="s">
        <v>3</v>
      </c>
      <c r="I5797">
        <f>IF(shipments[[#This Row],[Boxes]]&gt;0,shipments[[#This Row],[Amount]]/shipments[[#This Row],[Boxes]],"NA")</f>
        <v>24.90995260663507</v>
      </c>
      <c r="J5797" t="str">
        <f>IF(shipments[[#This Row],[Order_Status]] = "Delivered","Yes","No")</f>
        <v>Yes</v>
      </c>
      <c r="K5797" t="str">
        <f>TEXT(shipments[[#This Row],[Shipdate]],"MMMM")</f>
        <v>April</v>
      </c>
      <c r="L5797">
        <f>YEAR(shipments[[#This Row],[Shipdate]])</f>
        <v>2024</v>
      </c>
    </row>
    <row r="5798" spans="1:12" x14ac:dyDescent="0.3">
      <c r="A5798" s="21" t="s">
        <v>5802</v>
      </c>
      <c r="B5798" s="21" t="s">
        <v>7958</v>
      </c>
      <c r="C5798" s="21" t="s">
        <v>7918</v>
      </c>
      <c r="D5798" s="21" t="s">
        <v>7939</v>
      </c>
      <c r="E5798" s="22">
        <v>45519</v>
      </c>
      <c r="F5798" s="23">
        <v>6045.75</v>
      </c>
      <c r="G5798" s="21">
        <v>216</v>
      </c>
      <c r="H5798" s="21" t="s">
        <v>9</v>
      </c>
      <c r="I5798" s="21">
        <f>IF(shipments[[#This Row],[Boxes]]&gt;0,shipments[[#This Row],[Amount]]/shipments[[#This Row],[Boxes]],"NA")</f>
        <v>27.989583333333332</v>
      </c>
      <c r="J5798" s="21" t="str">
        <f>IF(shipments[[#This Row],[Order_Status]] = "Delivered","Yes","No")</f>
        <v>No</v>
      </c>
      <c r="K5798" s="21" t="str">
        <f>TEXT(shipments[[#This Row],[Shipdate]],"MMMM")</f>
        <v>August</v>
      </c>
      <c r="L5798" s="21">
        <f>YEAR(shipments[[#This Row],[Shipdate]])</f>
        <v>2024</v>
      </c>
    </row>
    <row r="5799" spans="1:12" x14ac:dyDescent="0.3">
      <c r="A5799" t="s">
        <v>5803</v>
      </c>
      <c r="B5799" t="s">
        <v>7958</v>
      </c>
      <c r="C5799" t="s">
        <v>7918</v>
      </c>
      <c r="D5799" t="s">
        <v>7934</v>
      </c>
      <c r="E5799" s="1">
        <v>45408</v>
      </c>
      <c r="F5799" s="6">
        <v>3510</v>
      </c>
      <c r="G5799">
        <v>147</v>
      </c>
      <c r="H5799" t="s">
        <v>3</v>
      </c>
      <c r="I5799">
        <f>IF(shipments[[#This Row],[Boxes]]&gt;0,shipments[[#This Row],[Amount]]/shipments[[#This Row],[Boxes]],"NA")</f>
        <v>23.877551020408163</v>
      </c>
      <c r="J5799" t="str">
        <f>IF(shipments[[#This Row],[Order_Status]] = "Delivered","Yes","No")</f>
        <v>Yes</v>
      </c>
      <c r="K5799" t="str">
        <f>TEXT(shipments[[#This Row],[Shipdate]],"MMMM")</f>
        <v>April</v>
      </c>
      <c r="L5799">
        <f>YEAR(shipments[[#This Row],[Shipdate]])</f>
        <v>2024</v>
      </c>
    </row>
    <row r="5800" spans="1:12" x14ac:dyDescent="0.3">
      <c r="A5800" t="s">
        <v>5804</v>
      </c>
      <c r="B5800" t="s">
        <v>7958</v>
      </c>
      <c r="C5800" t="s">
        <v>7919</v>
      </c>
      <c r="D5800" t="s">
        <v>7935</v>
      </c>
      <c r="E5800" s="1">
        <v>45365</v>
      </c>
      <c r="F5800" s="6">
        <v>10365.75</v>
      </c>
      <c r="G5800">
        <v>519</v>
      </c>
      <c r="H5800" t="s">
        <v>3</v>
      </c>
      <c r="I5800">
        <f>IF(shipments[[#This Row],[Boxes]]&gt;0,shipments[[#This Row],[Amount]]/shipments[[#This Row],[Boxes]],"NA")</f>
        <v>19.972543352601157</v>
      </c>
      <c r="J5800" t="str">
        <f>IF(shipments[[#This Row],[Order_Status]] = "Delivered","Yes","No")</f>
        <v>Yes</v>
      </c>
      <c r="K5800" t="str">
        <f>TEXT(shipments[[#This Row],[Shipdate]],"MMMM")</f>
        <v>March</v>
      </c>
      <c r="L5800">
        <f>YEAR(shipments[[#This Row],[Shipdate]])</f>
        <v>2024</v>
      </c>
    </row>
    <row r="5801" spans="1:12" x14ac:dyDescent="0.3">
      <c r="A5801" s="21" t="s">
        <v>5805</v>
      </c>
      <c r="B5801" s="21" t="s">
        <v>7958</v>
      </c>
      <c r="C5801" s="21" t="s">
        <v>7919</v>
      </c>
      <c r="D5801" s="21" t="s">
        <v>7934</v>
      </c>
      <c r="E5801" s="22">
        <v>45502</v>
      </c>
      <c r="F5801" s="23">
        <v>3501</v>
      </c>
      <c r="G5801" s="21">
        <v>160</v>
      </c>
      <c r="H5801" s="21" t="s">
        <v>9</v>
      </c>
      <c r="I5801" s="21">
        <f>IF(shipments[[#This Row],[Boxes]]&gt;0,shipments[[#This Row],[Amount]]/shipments[[#This Row],[Boxes]],"NA")</f>
        <v>21.881250000000001</v>
      </c>
      <c r="J5801" s="21" t="str">
        <f>IF(shipments[[#This Row],[Order_Status]] = "Delivered","Yes","No")</f>
        <v>No</v>
      </c>
      <c r="K5801" s="21" t="str">
        <f>TEXT(shipments[[#This Row],[Shipdate]],"MMMM")</f>
        <v>July</v>
      </c>
      <c r="L5801" s="21">
        <f>YEAR(shipments[[#This Row],[Shipdate]])</f>
        <v>2024</v>
      </c>
    </row>
    <row r="5802" spans="1:12" x14ac:dyDescent="0.3">
      <c r="A5802" t="s">
        <v>5806</v>
      </c>
      <c r="B5802" t="s">
        <v>7958</v>
      </c>
      <c r="C5802" t="s">
        <v>7919</v>
      </c>
      <c r="D5802" t="s">
        <v>7938</v>
      </c>
      <c r="E5802" s="1">
        <v>45084</v>
      </c>
      <c r="F5802" s="6">
        <v>4360.5</v>
      </c>
      <c r="G5802">
        <v>208</v>
      </c>
      <c r="H5802" t="s">
        <v>3</v>
      </c>
      <c r="I5802">
        <f>IF(shipments[[#This Row],[Boxes]]&gt;0,shipments[[#This Row],[Amount]]/shipments[[#This Row],[Boxes]],"NA")</f>
        <v>20.963942307692307</v>
      </c>
      <c r="J5802" t="str">
        <f>IF(shipments[[#This Row],[Order_Status]] = "Delivered","Yes","No")</f>
        <v>Yes</v>
      </c>
      <c r="K5802" t="str">
        <f>TEXT(shipments[[#This Row],[Shipdate]],"MMMM")</f>
        <v>June</v>
      </c>
      <c r="L5802">
        <f>YEAR(shipments[[#This Row],[Shipdate]])</f>
        <v>2023</v>
      </c>
    </row>
    <row r="5803" spans="1:12" x14ac:dyDescent="0.3">
      <c r="A5803" t="s">
        <v>5807</v>
      </c>
      <c r="B5803" t="s">
        <v>7958</v>
      </c>
      <c r="C5803" t="s">
        <v>7919</v>
      </c>
      <c r="D5803" t="s">
        <v>7938</v>
      </c>
      <c r="E5803" s="1">
        <v>45198</v>
      </c>
      <c r="F5803" s="6">
        <v>6943.5</v>
      </c>
      <c r="G5803">
        <v>366</v>
      </c>
      <c r="H5803" t="s">
        <v>3</v>
      </c>
      <c r="I5803">
        <f>IF(shipments[[#This Row],[Boxes]]&gt;0,shipments[[#This Row],[Amount]]/shipments[[#This Row],[Boxes]],"NA")</f>
        <v>18.971311475409838</v>
      </c>
      <c r="J5803" t="str">
        <f>IF(shipments[[#This Row],[Order_Status]] = "Delivered","Yes","No")</f>
        <v>Yes</v>
      </c>
      <c r="K5803" t="str">
        <f>TEXT(shipments[[#This Row],[Shipdate]],"MMMM")</f>
        <v>September</v>
      </c>
      <c r="L5803">
        <f>YEAR(shipments[[#This Row],[Shipdate]])</f>
        <v>2023</v>
      </c>
    </row>
    <row r="5804" spans="1:12" x14ac:dyDescent="0.3">
      <c r="A5804" t="s">
        <v>5808</v>
      </c>
      <c r="B5804" t="s">
        <v>7958</v>
      </c>
      <c r="C5804" t="s">
        <v>7920</v>
      </c>
      <c r="D5804" t="s">
        <v>7938</v>
      </c>
      <c r="E5804" s="1">
        <v>44957</v>
      </c>
      <c r="F5804" s="6">
        <v>12206.25</v>
      </c>
      <c r="G5804">
        <v>555</v>
      </c>
      <c r="H5804" t="s">
        <v>3</v>
      </c>
      <c r="I5804">
        <f>IF(shipments[[#This Row],[Boxes]]&gt;0,shipments[[#This Row],[Amount]]/shipments[[#This Row],[Boxes]],"NA")</f>
        <v>21.993243243243242</v>
      </c>
      <c r="J5804" t="str">
        <f>IF(shipments[[#This Row],[Order_Status]] = "Delivered","Yes","No")</f>
        <v>Yes</v>
      </c>
      <c r="K5804" t="str">
        <f>TEXT(shipments[[#This Row],[Shipdate]],"MMMM")</f>
        <v>January</v>
      </c>
      <c r="L5804">
        <f>YEAR(shipments[[#This Row],[Shipdate]])</f>
        <v>2023</v>
      </c>
    </row>
    <row r="5805" spans="1:12" x14ac:dyDescent="0.3">
      <c r="A5805" s="21" t="s">
        <v>5809</v>
      </c>
      <c r="B5805" s="21" t="s">
        <v>7958</v>
      </c>
      <c r="C5805" s="21" t="s">
        <v>7921</v>
      </c>
      <c r="D5805" s="21" t="s">
        <v>7934</v>
      </c>
      <c r="E5805" s="22">
        <v>45540</v>
      </c>
      <c r="F5805" s="23">
        <v>4234.5</v>
      </c>
      <c r="G5805" s="21">
        <v>353</v>
      </c>
      <c r="H5805" s="21" t="s">
        <v>16</v>
      </c>
      <c r="I5805" s="21">
        <f>IF(shipments[[#This Row],[Boxes]]&gt;0,shipments[[#This Row],[Amount]]/shipments[[#This Row],[Boxes]],"NA")</f>
        <v>11.995750708215297</v>
      </c>
      <c r="J5805" s="21" t="str">
        <f>IF(shipments[[#This Row],[Order_Status]] = "Delivered","Yes","No")</f>
        <v>No</v>
      </c>
      <c r="K5805" s="21" t="str">
        <f>TEXT(shipments[[#This Row],[Shipdate]],"MMMM")</f>
        <v>September</v>
      </c>
      <c r="L5805" s="21">
        <f>YEAR(shipments[[#This Row],[Shipdate]])</f>
        <v>2024</v>
      </c>
    </row>
    <row r="5806" spans="1:12" x14ac:dyDescent="0.3">
      <c r="A5806" s="21" t="s">
        <v>5810</v>
      </c>
      <c r="B5806" s="21" t="s">
        <v>7958</v>
      </c>
      <c r="C5806" s="21" t="s">
        <v>7921</v>
      </c>
      <c r="D5806" s="21" t="s">
        <v>7935</v>
      </c>
      <c r="E5806" s="22">
        <v>45555</v>
      </c>
      <c r="F5806" s="23">
        <v>1289.25</v>
      </c>
      <c r="G5806" s="21">
        <v>100</v>
      </c>
      <c r="H5806" s="21" t="s">
        <v>16</v>
      </c>
      <c r="I5806" s="21">
        <f>IF(shipments[[#This Row],[Boxes]]&gt;0,shipments[[#This Row],[Amount]]/shipments[[#This Row],[Boxes]],"NA")</f>
        <v>12.8925</v>
      </c>
      <c r="J5806" s="21" t="str">
        <f>IF(shipments[[#This Row],[Order_Status]] = "Delivered","Yes","No")</f>
        <v>No</v>
      </c>
      <c r="K5806" s="21" t="str">
        <f>TEXT(shipments[[#This Row],[Shipdate]],"MMMM")</f>
        <v>September</v>
      </c>
      <c r="L5806" s="21">
        <f>YEAR(shipments[[#This Row],[Shipdate]])</f>
        <v>2024</v>
      </c>
    </row>
    <row r="5807" spans="1:12" x14ac:dyDescent="0.3">
      <c r="A5807" t="s">
        <v>5811</v>
      </c>
      <c r="B5807" t="s">
        <v>7958</v>
      </c>
      <c r="C5807" t="s">
        <v>7921</v>
      </c>
      <c r="D5807" t="s">
        <v>7939</v>
      </c>
      <c r="E5807" s="1">
        <v>45384</v>
      </c>
      <c r="F5807" s="6">
        <v>2101.5</v>
      </c>
      <c r="G5807">
        <v>151</v>
      </c>
      <c r="H5807" t="s">
        <v>3</v>
      </c>
      <c r="I5807">
        <f>IF(shipments[[#This Row],[Boxes]]&gt;0,shipments[[#This Row],[Amount]]/shipments[[#This Row],[Boxes]],"NA")</f>
        <v>13.917218543046358</v>
      </c>
      <c r="J5807" t="str">
        <f>IF(shipments[[#This Row],[Order_Status]] = "Delivered","Yes","No")</f>
        <v>Yes</v>
      </c>
      <c r="K5807" t="str">
        <f>TEXT(shipments[[#This Row],[Shipdate]],"MMMM")</f>
        <v>April</v>
      </c>
      <c r="L5807">
        <f>YEAR(shipments[[#This Row],[Shipdate]])</f>
        <v>2024</v>
      </c>
    </row>
    <row r="5808" spans="1:12" x14ac:dyDescent="0.3">
      <c r="A5808" t="s">
        <v>5812</v>
      </c>
      <c r="B5808" t="s">
        <v>7958</v>
      </c>
      <c r="C5808" t="s">
        <v>7921</v>
      </c>
      <c r="D5808" t="s">
        <v>7938</v>
      </c>
      <c r="E5808" s="1">
        <v>45204</v>
      </c>
      <c r="F5808" s="6">
        <v>2841.75</v>
      </c>
      <c r="G5808">
        <v>203</v>
      </c>
      <c r="H5808" t="s">
        <v>3</v>
      </c>
      <c r="I5808">
        <f>IF(shipments[[#This Row],[Boxes]]&gt;0,shipments[[#This Row],[Amount]]/shipments[[#This Row],[Boxes]],"NA")</f>
        <v>13.998768472906404</v>
      </c>
      <c r="J5808" t="str">
        <f>IF(shipments[[#This Row],[Order_Status]] = "Delivered","Yes","No")</f>
        <v>Yes</v>
      </c>
      <c r="K5808" t="str">
        <f>TEXT(shipments[[#This Row],[Shipdate]],"MMMM")</f>
        <v>October</v>
      </c>
      <c r="L5808">
        <f>YEAR(shipments[[#This Row],[Shipdate]])</f>
        <v>2023</v>
      </c>
    </row>
    <row r="5809" spans="1:12" x14ac:dyDescent="0.3">
      <c r="A5809" t="s">
        <v>5813</v>
      </c>
      <c r="B5809" t="s">
        <v>7958</v>
      </c>
      <c r="C5809" t="s">
        <v>7921</v>
      </c>
      <c r="D5809" t="s">
        <v>7938</v>
      </c>
      <c r="E5809" s="1">
        <v>45072</v>
      </c>
      <c r="F5809" s="6">
        <v>3879</v>
      </c>
      <c r="G5809">
        <v>259</v>
      </c>
      <c r="H5809" t="s">
        <v>3</v>
      </c>
      <c r="I5809">
        <f>IF(shipments[[#This Row],[Boxes]]&gt;0,shipments[[#This Row],[Amount]]/shipments[[#This Row],[Boxes]],"NA")</f>
        <v>14.976833976833976</v>
      </c>
      <c r="J5809" t="str">
        <f>IF(shipments[[#This Row],[Order_Status]] = "Delivered","Yes","No")</f>
        <v>Yes</v>
      </c>
      <c r="K5809" t="str">
        <f>TEXT(shipments[[#This Row],[Shipdate]],"MMMM")</f>
        <v>May</v>
      </c>
      <c r="L5809">
        <f>YEAR(shipments[[#This Row],[Shipdate]])</f>
        <v>2023</v>
      </c>
    </row>
    <row r="5810" spans="1:12" x14ac:dyDescent="0.3">
      <c r="A5810" t="s">
        <v>5814</v>
      </c>
      <c r="B5810" t="s">
        <v>7958</v>
      </c>
      <c r="C5810" t="s">
        <v>7922</v>
      </c>
      <c r="D5810" t="s">
        <v>7934</v>
      </c>
      <c r="E5810" s="1">
        <v>45471</v>
      </c>
      <c r="F5810" s="6">
        <v>6662.25</v>
      </c>
      <c r="G5810">
        <v>371</v>
      </c>
      <c r="H5810" t="s">
        <v>3</v>
      </c>
      <c r="I5810">
        <f>IF(shipments[[#This Row],[Boxes]]&gt;0,shipments[[#This Row],[Amount]]/shipments[[#This Row],[Boxes]],"NA")</f>
        <v>17.95754716981132</v>
      </c>
      <c r="J5810" t="str">
        <f>IF(shipments[[#This Row],[Order_Status]] = "Delivered","Yes","No")</f>
        <v>Yes</v>
      </c>
      <c r="K5810" t="str">
        <f>TEXT(shipments[[#This Row],[Shipdate]],"MMMM")</f>
        <v>June</v>
      </c>
      <c r="L5810">
        <f>YEAR(shipments[[#This Row],[Shipdate]])</f>
        <v>2024</v>
      </c>
    </row>
    <row r="5811" spans="1:12" x14ac:dyDescent="0.3">
      <c r="A5811" t="s">
        <v>5815</v>
      </c>
      <c r="B5811" t="s">
        <v>7958</v>
      </c>
      <c r="C5811" t="s">
        <v>7922</v>
      </c>
      <c r="D5811" t="s">
        <v>7935</v>
      </c>
      <c r="E5811" s="1">
        <v>45259</v>
      </c>
      <c r="F5811" s="6">
        <v>7258.5</v>
      </c>
      <c r="G5811">
        <v>427</v>
      </c>
      <c r="H5811" t="s">
        <v>3</v>
      </c>
      <c r="I5811">
        <f>IF(shipments[[#This Row],[Boxes]]&gt;0,shipments[[#This Row],[Amount]]/shipments[[#This Row],[Boxes]],"NA")</f>
        <v>16.998829039812648</v>
      </c>
      <c r="J5811" t="str">
        <f>IF(shipments[[#This Row],[Order_Status]] = "Delivered","Yes","No")</f>
        <v>Yes</v>
      </c>
      <c r="K5811" t="str">
        <f>TEXT(shipments[[#This Row],[Shipdate]],"MMMM")</f>
        <v>November</v>
      </c>
      <c r="L5811">
        <f>YEAR(shipments[[#This Row],[Shipdate]])</f>
        <v>2023</v>
      </c>
    </row>
    <row r="5812" spans="1:12" x14ac:dyDescent="0.3">
      <c r="A5812" t="s">
        <v>5816</v>
      </c>
      <c r="B5812" t="s">
        <v>7958</v>
      </c>
      <c r="C5812" t="s">
        <v>7923</v>
      </c>
      <c r="D5812" t="s">
        <v>7939</v>
      </c>
      <c r="E5812" s="1">
        <v>45275</v>
      </c>
      <c r="F5812" s="6">
        <v>4578.75</v>
      </c>
      <c r="G5812">
        <v>328</v>
      </c>
      <c r="H5812" t="s">
        <v>3</v>
      </c>
      <c r="I5812">
        <f>IF(shipments[[#This Row],[Boxes]]&gt;0,shipments[[#This Row],[Amount]]/shipments[[#This Row],[Boxes]],"NA")</f>
        <v>13.959603658536585</v>
      </c>
      <c r="J5812" t="str">
        <f>IF(shipments[[#This Row],[Order_Status]] = "Delivered","Yes","No")</f>
        <v>Yes</v>
      </c>
      <c r="K5812" t="str">
        <f>TEXT(shipments[[#This Row],[Shipdate]],"MMMM")</f>
        <v>December</v>
      </c>
      <c r="L5812">
        <f>YEAR(shipments[[#This Row],[Shipdate]])</f>
        <v>2023</v>
      </c>
    </row>
    <row r="5813" spans="1:12" x14ac:dyDescent="0.3">
      <c r="A5813" t="s">
        <v>5817</v>
      </c>
      <c r="B5813" t="s">
        <v>7958</v>
      </c>
      <c r="C5813" t="s">
        <v>7924</v>
      </c>
      <c r="D5813" t="s">
        <v>7939</v>
      </c>
      <c r="E5813" s="1">
        <v>45239</v>
      </c>
      <c r="F5813" s="6">
        <v>3186</v>
      </c>
      <c r="G5813">
        <v>531</v>
      </c>
      <c r="H5813" t="s">
        <v>3</v>
      </c>
      <c r="I5813">
        <f>IF(shipments[[#This Row],[Boxes]]&gt;0,shipments[[#This Row],[Amount]]/shipments[[#This Row],[Boxes]],"NA")</f>
        <v>6</v>
      </c>
      <c r="J5813" t="str">
        <f>IF(shipments[[#This Row],[Order_Status]] = "Delivered","Yes","No")</f>
        <v>Yes</v>
      </c>
      <c r="K5813" t="str">
        <f>TEXT(shipments[[#This Row],[Shipdate]],"MMMM")</f>
        <v>November</v>
      </c>
      <c r="L5813">
        <f>YEAR(shipments[[#This Row],[Shipdate]])</f>
        <v>2023</v>
      </c>
    </row>
    <row r="5814" spans="1:12" x14ac:dyDescent="0.3">
      <c r="A5814" t="s">
        <v>5818</v>
      </c>
      <c r="B5814" t="s">
        <v>7958</v>
      </c>
      <c r="C5814" t="s">
        <v>7924</v>
      </c>
      <c r="D5814" t="s">
        <v>7937</v>
      </c>
      <c r="E5814" s="1">
        <v>45124</v>
      </c>
      <c r="F5814" s="6">
        <v>5071.5</v>
      </c>
      <c r="G5814">
        <v>508</v>
      </c>
      <c r="H5814" t="s">
        <v>3</v>
      </c>
      <c r="I5814">
        <f>IF(shipments[[#This Row],[Boxes]]&gt;0,shipments[[#This Row],[Amount]]/shipments[[#This Row],[Boxes]],"NA")</f>
        <v>9.9832677165354333</v>
      </c>
      <c r="J5814" t="str">
        <f>IF(shipments[[#This Row],[Order_Status]] = "Delivered","Yes","No")</f>
        <v>Yes</v>
      </c>
      <c r="K5814" t="str">
        <f>TEXT(shipments[[#This Row],[Shipdate]],"MMMM")</f>
        <v>July</v>
      </c>
      <c r="L5814">
        <f>YEAR(shipments[[#This Row],[Shipdate]])</f>
        <v>2023</v>
      </c>
    </row>
    <row r="5815" spans="1:12" x14ac:dyDescent="0.3">
      <c r="A5815" t="s">
        <v>5819</v>
      </c>
      <c r="B5815" t="s">
        <v>7958</v>
      </c>
      <c r="C5815" t="s">
        <v>7924</v>
      </c>
      <c r="D5815" t="s">
        <v>7936</v>
      </c>
      <c r="E5815" s="1">
        <v>45204</v>
      </c>
      <c r="F5815" s="6">
        <v>6720.75</v>
      </c>
      <c r="G5815">
        <v>841</v>
      </c>
      <c r="H5815" t="s">
        <v>3</v>
      </c>
      <c r="I5815">
        <f>IF(shipments[[#This Row],[Boxes]]&gt;0,shipments[[#This Row],[Amount]]/shipments[[#This Row],[Boxes]],"NA")</f>
        <v>7.9913793103448274</v>
      </c>
      <c r="J5815" t="str">
        <f>IF(shipments[[#This Row],[Order_Status]] = "Delivered","Yes","No")</f>
        <v>Yes</v>
      </c>
      <c r="K5815" t="str">
        <f>TEXT(shipments[[#This Row],[Shipdate]],"MMMM")</f>
        <v>October</v>
      </c>
      <c r="L5815">
        <f>YEAR(shipments[[#This Row],[Shipdate]])</f>
        <v>2023</v>
      </c>
    </row>
    <row r="5816" spans="1:12" x14ac:dyDescent="0.3">
      <c r="A5816" t="s">
        <v>5820</v>
      </c>
      <c r="B5816" t="s">
        <v>7958</v>
      </c>
      <c r="C5816" t="s">
        <v>7924</v>
      </c>
      <c r="D5816" t="s">
        <v>7935</v>
      </c>
      <c r="E5816" s="1">
        <v>45391</v>
      </c>
      <c r="F5816" s="6">
        <v>2022.75</v>
      </c>
      <c r="G5816">
        <v>289</v>
      </c>
      <c r="H5816" t="s">
        <v>3</v>
      </c>
      <c r="I5816">
        <f>IF(shipments[[#This Row],[Boxes]]&gt;0,shipments[[#This Row],[Amount]]/shipments[[#This Row],[Boxes]],"NA")</f>
        <v>6.9991349480968861</v>
      </c>
      <c r="J5816" t="str">
        <f>IF(shipments[[#This Row],[Order_Status]] = "Delivered","Yes","No")</f>
        <v>Yes</v>
      </c>
      <c r="K5816" t="str">
        <f>TEXT(shipments[[#This Row],[Shipdate]],"MMMM")</f>
        <v>April</v>
      </c>
      <c r="L5816">
        <f>YEAR(shipments[[#This Row],[Shipdate]])</f>
        <v>2024</v>
      </c>
    </row>
    <row r="5817" spans="1:12" x14ac:dyDescent="0.3">
      <c r="A5817" t="s">
        <v>5821</v>
      </c>
      <c r="B5817" t="s">
        <v>7958</v>
      </c>
      <c r="C5817" t="s">
        <v>7925</v>
      </c>
      <c r="D5817" t="s">
        <v>7939</v>
      </c>
      <c r="E5817" s="1">
        <v>45155</v>
      </c>
      <c r="F5817" s="6">
        <v>7906.5</v>
      </c>
      <c r="G5817">
        <v>565</v>
      </c>
      <c r="H5817" t="s">
        <v>3</v>
      </c>
      <c r="I5817">
        <f>IF(shipments[[#This Row],[Boxes]]&gt;0,shipments[[#This Row],[Amount]]/shipments[[#This Row],[Boxes]],"NA")</f>
        <v>13.993805309734514</v>
      </c>
      <c r="J5817" t="str">
        <f>IF(shipments[[#This Row],[Order_Status]] = "Delivered","Yes","No")</f>
        <v>Yes</v>
      </c>
      <c r="K5817" t="str">
        <f>TEXT(shipments[[#This Row],[Shipdate]],"MMMM")</f>
        <v>August</v>
      </c>
      <c r="L5817">
        <f>YEAR(shipments[[#This Row],[Shipdate]])</f>
        <v>2023</v>
      </c>
    </row>
    <row r="5818" spans="1:12" x14ac:dyDescent="0.3">
      <c r="A5818" t="s">
        <v>5822</v>
      </c>
      <c r="B5818" t="s">
        <v>7958</v>
      </c>
      <c r="C5818" t="s">
        <v>7925</v>
      </c>
      <c r="D5818" t="s">
        <v>7935</v>
      </c>
      <c r="E5818" s="1">
        <v>45399</v>
      </c>
      <c r="F5818" s="6">
        <v>4443.75</v>
      </c>
      <c r="G5818">
        <v>318</v>
      </c>
      <c r="H5818" t="s">
        <v>3</v>
      </c>
      <c r="I5818">
        <f>IF(shipments[[#This Row],[Boxes]]&gt;0,shipments[[#This Row],[Amount]]/shipments[[#This Row],[Boxes]],"NA")</f>
        <v>13.974056603773585</v>
      </c>
      <c r="J5818" t="str">
        <f>IF(shipments[[#This Row],[Order_Status]] = "Delivered","Yes","No")</f>
        <v>Yes</v>
      </c>
      <c r="K5818" t="str">
        <f>TEXT(shipments[[#This Row],[Shipdate]],"MMMM")</f>
        <v>April</v>
      </c>
      <c r="L5818">
        <f>YEAR(shipments[[#This Row],[Shipdate]])</f>
        <v>2024</v>
      </c>
    </row>
    <row r="5819" spans="1:12" x14ac:dyDescent="0.3">
      <c r="A5819" t="s">
        <v>5823</v>
      </c>
      <c r="B5819" t="s">
        <v>7958</v>
      </c>
      <c r="C5819" t="s">
        <v>7927</v>
      </c>
      <c r="D5819" t="s">
        <v>7938</v>
      </c>
      <c r="E5819" s="1">
        <v>45159</v>
      </c>
      <c r="F5819" s="6">
        <v>4734</v>
      </c>
      <c r="G5819">
        <v>263</v>
      </c>
      <c r="H5819" t="s">
        <v>3</v>
      </c>
      <c r="I5819">
        <f>IF(shipments[[#This Row],[Boxes]]&gt;0,shipments[[#This Row],[Amount]]/shipments[[#This Row],[Boxes]],"NA")</f>
        <v>18</v>
      </c>
      <c r="J5819" t="str">
        <f>IF(shipments[[#This Row],[Order_Status]] = "Delivered","Yes","No")</f>
        <v>Yes</v>
      </c>
      <c r="K5819" t="str">
        <f>TEXT(shipments[[#This Row],[Shipdate]],"MMMM")</f>
        <v>August</v>
      </c>
      <c r="L5819">
        <f>YEAR(shipments[[#This Row],[Shipdate]])</f>
        <v>2023</v>
      </c>
    </row>
    <row r="5820" spans="1:12" x14ac:dyDescent="0.3">
      <c r="A5820" t="s">
        <v>5824</v>
      </c>
      <c r="B5820" t="s">
        <v>7958</v>
      </c>
      <c r="C5820" t="s">
        <v>7928</v>
      </c>
      <c r="D5820" t="s">
        <v>7937</v>
      </c>
      <c r="E5820" s="1">
        <v>45037</v>
      </c>
      <c r="F5820" s="6">
        <v>4774.5</v>
      </c>
      <c r="G5820">
        <v>435</v>
      </c>
      <c r="H5820" t="s">
        <v>3</v>
      </c>
      <c r="I5820">
        <f>IF(shipments[[#This Row],[Boxes]]&gt;0,shipments[[#This Row],[Amount]]/shipments[[#This Row],[Boxes]],"NA")</f>
        <v>10.975862068965517</v>
      </c>
      <c r="J5820" t="str">
        <f>IF(shipments[[#This Row],[Order_Status]] = "Delivered","Yes","No")</f>
        <v>Yes</v>
      </c>
      <c r="K5820" t="str">
        <f>TEXT(shipments[[#This Row],[Shipdate]],"MMMM")</f>
        <v>April</v>
      </c>
      <c r="L5820">
        <f>YEAR(shipments[[#This Row],[Shipdate]])</f>
        <v>2023</v>
      </c>
    </row>
    <row r="5821" spans="1:12" x14ac:dyDescent="0.3">
      <c r="A5821" s="21" t="s">
        <v>5825</v>
      </c>
      <c r="B5821" s="21" t="s">
        <v>7958</v>
      </c>
      <c r="C5821" s="21" t="s">
        <v>7928</v>
      </c>
      <c r="D5821" s="21" t="s">
        <v>7935</v>
      </c>
      <c r="E5821" s="22">
        <v>44930</v>
      </c>
      <c r="F5821" s="23">
        <v>3384</v>
      </c>
      <c r="G5821" s="21">
        <v>339</v>
      </c>
      <c r="H5821" s="21" t="s">
        <v>25</v>
      </c>
      <c r="I5821" s="21">
        <f>IF(shipments[[#This Row],[Boxes]]&gt;0,shipments[[#This Row],[Amount]]/shipments[[#This Row],[Boxes]],"NA")</f>
        <v>9.9823008849557517</v>
      </c>
      <c r="J5821" s="21" t="str">
        <f>IF(shipments[[#This Row],[Order_Status]] = "Delivered","Yes","No")</f>
        <v>No</v>
      </c>
      <c r="K5821" s="21" t="str">
        <f>TEXT(shipments[[#This Row],[Shipdate]],"MMMM")</f>
        <v>January</v>
      </c>
      <c r="L5821" s="21">
        <f>YEAR(shipments[[#This Row],[Shipdate]])</f>
        <v>2023</v>
      </c>
    </row>
    <row r="5822" spans="1:12" x14ac:dyDescent="0.3">
      <c r="A5822" t="s">
        <v>5826</v>
      </c>
      <c r="B5822" t="s">
        <v>7958</v>
      </c>
      <c r="C5822" t="s">
        <v>7928</v>
      </c>
      <c r="D5822" t="s">
        <v>7938</v>
      </c>
      <c r="E5822" s="1">
        <v>45058</v>
      </c>
      <c r="F5822" s="6">
        <v>5582.25</v>
      </c>
      <c r="G5822">
        <v>621</v>
      </c>
      <c r="H5822" t="s">
        <v>3</v>
      </c>
      <c r="I5822">
        <f>IF(shipments[[#This Row],[Boxes]]&gt;0,shipments[[#This Row],[Amount]]/shipments[[#This Row],[Boxes]],"NA")</f>
        <v>8.9891304347826093</v>
      </c>
      <c r="J5822" t="str">
        <f>IF(shipments[[#This Row],[Order_Status]] = "Delivered","Yes","No")</f>
        <v>Yes</v>
      </c>
      <c r="K5822" t="str">
        <f>TEXT(shipments[[#This Row],[Shipdate]],"MMMM")</f>
        <v>May</v>
      </c>
      <c r="L5822">
        <f>YEAR(shipments[[#This Row],[Shipdate]])</f>
        <v>2023</v>
      </c>
    </row>
    <row r="5823" spans="1:12" x14ac:dyDescent="0.3">
      <c r="A5823" t="s">
        <v>5827</v>
      </c>
      <c r="B5823" t="s">
        <v>7958</v>
      </c>
      <c r="C5823" t="s">
        <v>7928</v>
      </c>
      <c r="D5823" t="s">
        <v>7938</v>
      </c>
      <c r="E5823" s="1">
        <v>44950</v>
      </c>
      <c r="F5823" s="6">
        <v>5141.25</v>
      </c>
      <c r="G5823">
        <v>735</v>
      </c>
      <c r="H5823" t="s">
        <v>3</v>
      </c>
      <c r="I5823">
        <f>IF(shipments[[#This Row],[Boxes]]&gt;0,shipments[[#This Row],[Amount]]/shipments[[#This Row],[Boxes]],"NA")</f>
        <v>6.9948979591836737</v>
      </c>
      <c r="J5823" t="str">
        <f>IF(shipments[[#This Row],[Order_Status]] = "Delivered","Yes","No")</f>
        <v>Yes</v>
      </c>
      <c r="K5823" t="str">
        <f>TEXT(shipments[[#This Row],[Shipdate]],"MMMM")</f>
        <v>January</v>
      </c>
      <c r="L5823">
        <f>YEAR(shipments[[#This Row],[Shipdate]])</f>
        <v>2023</v>
      </c>
    </row>
    <row r="5824" spans="1:12" x14ac:dyDescent="0.3">
      <c r="A5824" t="s">
        <v>5828</v>
      </c>
      <c r="B5824" t="s">
        <v>7958</v>
      </c>
      <c r="C5824" t="s">
        <v>7929</v>
      </c>
      <c r="D5824" t="s">
        <v>7937</v>
      </c>
      <c r="E5824" s="1">
        <v>44980</v>
      </c>
      <c r="F5824" s="6">
        <v>3681</v>
      </c>
      <c r="G5824">
        <v>369</v>
      </c>
      <c r="H5824" t="s">
        <v>3</v>
      </c>
      <c r="I5824">
        <f>IF(shipments[[#This Row],[Boxes]]&gt;0,shipments[[#This Row],[Amount]]/shipments[[#This Row],[Boxes]],"NA")</f>
        <v>9.9756097560975618</v>
      </c>
      <c r="J5824" t="str">
        <f>IF(shipments[[#This Row],[Order_Status]] = "Delivered","Yes","No")</f>
        <v>Yes</v>
      </c>
      <c r="K5824" t="str">
        <f>TEXT(shipments[[#This Row],[Shipdate]],"MMMM")</f>
        <v>February</v>
      </c>
      <c r="L5824">
        <f>YEAR(shipments[[#This Row],[Shipdate]])</f>
        <v>2023</v>
      </c>
    </row>
    <row r="5825" spans="1:12" x14ac:dyDescent="0.3">
      <c r="A5825" t="s">
        <v>5829</v>
      </c>
      <c r="B5825" t="s">
        <v>7958</v>
      </c>
      <c r="C5825" t="s">
        <v>7929</v>
      </c>
      <c r="D5825" t="s">
        <v>7934</v>
      </c>
      <c r="E5825" s="1">
        <v>45288</v>
      </c>
      <c r="F5825" s="6">
        <v>2574</v>
      </c>
      <c r="G5825">
        <v>286</v>
      </c>
      <c r="H5825" t="s">
        <v>3</v>
      </c>
      <c r="I5825">
        <f>IF(shipments[[#This Row],[Boxes]]&gt;0,shipments[[#This Row],[Amount]]/shipments[[#This Row],[Boxes]],"NA")</f>
        <v>9</v>
      </c>
      <c r="J5825" t="str">
        <f>IF(shipments[[#This Row],[Order_Status]] = "Delivered","Yes","No")</f>
        <v>Yes</v>
      </c>
      <c r="K5825" t="str">
        <f>TEXT(shipments[[#This Row],[Shipdate]],"MMMM")</f>
        <v>December</v>
      </c>
      <c r="L5825">
        <f>YEAR(shipments[[#This Row],[Shipdate]])</f>
        <v>2023</v>
      </c>
    </row>
    <row r="5826" spans="1:12" x14ac:dyDescent="0.3">
      <c r="A5826" t="s">
        <v>5830</v>
      </c>
      <c r="B5826" t="s">
        <v>7958</v>
      </c>
      <c r="C5826" t="s">
        <v>7929</v>
      </c>
      <c r="D5826" t="s">
        <v>7937</v>
      </c>
      <c r="E5826" s="1">
        <v>45302</v>
      </c>
      <c r="F5826" s="6">
        <v>9497.25</v>
      </c>
      <c r="G5826">
        <v>1188</v>
      </c>
      <c r="H5826" t="s">
        <v>3</v>
      </c>
      <c r="I5826">
        <f>IF(shipments[[#This Row],[Boxes]]&gt;0,shipments[[#This Row],[Amount]]/shipments[[#This Row],[Boxes]],"NA")</f>
        <v>7.9943181818181817</v>
      </c>
      <c r="J5826" t="str">
        <f>IF(shipments[[#This Row],[Order_Status]] = "Delivered","Yes","No")</f>
        <v>Yes</v>
      </c>
      <c r="K5826" t="str">
        <f>TEXT(shipments[[#This Row],[Shipdate]],"MMMM")</f>
        <v>January</v>
      </c>
      <c r="L5826">
        <f>YEAR(shipments[[#This Row],[Shipdate]])</f>
        <v>2024</v>
      </c>
    </row>
    <row r="5827" spans="1:12" x14ac:dyDescent="0.3">
      <c r="A5827" t="s">
        <v>5831</v>
      </c>
      <c r="B5827" t="s">
        <v>7958</v>
      </c>
      <c r="C5827" t="s">
        <v>7930</v>
      </c>
      <c r="D5827" t="s">
        <v>7934</v>
      </c>
      <c r="E5827" s="1">
        <v>45121</v>
      </c>
      <c r="F5827" s="6">
        <v>8646.75</v>
      </c>
      <c r="G5827">
        <v>309</v>
      </c>
      <c r="H5827" t="s">
        <v>3</v>
      </c>
      <c r="I5827">
        <f>IF(shipments[[#This Row],[Boxes]]&gt;0,shipments[[#This Row],[Amount]]/shipments[[#This Row],[Boxes]],"NA")</f>
        <v>27.983009708737864</v>
      </c>
      <c r="J5827" t="str">
        <f>IF(shipments[[#This Row],[Order_Status]] = "Delivered","Yes","No")</f>
        <v>Yes</v>
      </c>
      <c r="K5827" t="str">
        <f>TEXT(shipments[[#This Row],[Shipdate]],"MMMM")</f>
        <v>July</v>
      </c>
      <c r="L5827">
        <f>YEAR(shipments[[#This Row],[Shipdate]])</f>
        <v>2023</v>
      </c>
    </row>
    <row r="5828" spans="1:12" x14ac:dyDescent="0.3">
      <c r="A5828" s="21" t="s">
        <v>5832</v>
      </c>
      <c r="B5828" s="21" t="s">
        <v>7958</v>
      </c>
      <c r="C5828" s="21" t="s">
        <v>7930</v>
      </c>
      <c r="D5828" s="21" t="s">
        <v>7935</v>
      </c>
      <c r="E5828" s="22">
        <v>45503</v>
      </c>
      <c r="F5828" s="23">
        <v>11173.5</v>
      </c>
      <c r="G5828" s="21">
        <v>400</v>
      </c>
      <c r="H5828" s="21" t="s">
        <v>9</v>
      </c>
      <c r="I5828" s="21">
        <f>IF(shipments[[#This Row],[Boxes]]&gt;0,shipments[[#This Row],[Amount]]/shipments[[#This Row],[Boxes]],"NA")</f>
        <v>27.93375</v>
      </c>
      <c r="J5828" s="21" t="str">
        <f>IF(shipments[[#This Row],[Order_Status]] = "Delivered","Yes","No")</f>
        <v>No</v>
      </c>
      <c r="K5828" s="21" t="str">
        <f>TEXT(shipments[[#This Row],[Shipdate]],"MMMM")</f>
        <v>July</v>
      </c>
      <c r="L5828" s="21">
        <f>YEAR(shipments[[#This Row],[Shipdate]])</f>
        <v>2024</v>
      </c>
    </row>
    <row r="5829" spans="1:12" x14ac:dyDescent="0.3">
      <c r="A5829" t="s">
        <v>5833</v>
      </c>
      <c r="B5829" t="s">
        <v>7958</v>
      </c>
      <c r="C5829" t="s">
        <v>7930</v>
      </c>
      <c r="D5829" t="s">
        <v>7935</v>
      </c>
      <c r="E5829" s="1">
        <v>45401</v>
      </c>
      <c r="F5829" s="6">
        <v>2241</v>
      </c>
      <c r="G5829">
        <v>90</v>
      </c>
      <c r="H5829" t="s">
        <v>3</v>
      </c>
      <c r="I5829">
        <f>IF(shipments[[#This Row],[Boxes]]&gt;0,shipments[[#This Row],[Amount]]/shipments[[#This Row],[Boxes]],"NA")</f>
        <v>24.9</v>
      </c>
      <c r="J5829" t="str">
        <f>IF(shipments[[#This Row],[Order_Status]] = "Delivered","Yes","No")</f>
        <v>Yes</v>
      </c>
      <c r="K5829" t="str">
        <f>TEXT(shipments[[#This Row],[Shipdate]],"MMMM")</f>
        <v>April</v>
      </c>
      <c r="L5829">
        <f>YEAR(shipments[[#This Row],[Shipdate]])</f>
        <v>2024</v>
      </c>
    </row>
    <row r="5830" spans="1:12" x14ac:dyDescent="0.3">
      <c r="A5830" s="21" t="s">
        <v>5834</v>
      </c>
      <c r="B5830" s="21" t="s">
        <v>7958</v>
      </c>
      <c r="C5830" s="21" t="s">
        <v>7930</v>
      </c>
      <c r="D5830" s="21" t="s">
        <v>7938</v>
      </c>
      <c r="E5830" s="22">
        <v>45496</v>
      </c>
      <c r="F5830" s="23">
        <v>7629.75</v>
      </c>
      <c r="G5830" s="21">
        <v>273</v>
      </c>
      <c r="H5830" s="21" t="s">
        <v>9</v>
      </c>
      <c r="I5830" s="21">
        <f>IF(shipments[[#This Row],[Boxes]]&gt;0,shipments[[#This Row],[Amount]]/shipments[[#This Row],[Boxes]],"NA")</f>
        <v>27.947802197802197</v>
      </c>
      <c r="J5830" s="21" t="str">
        <f>IF(shipments[[#This Row],[Order_Status]] = "Delivered","Yes","No")</f>
        <v>No</v>
      </c>
      <c r="K5830" s="21" t="str">
        <f>TEXT(shipments[[#This Row],[Shipdate]],"MMMM")</f>
        <v>July</v>
      </c>
      <c r="L5830" s="21">
        <f>YEAR(shipments[[#This Row],[Shipdate]])</f>
        <v>2024</v>
      </c>
    </row>
    <row r="5831" spans="1:12" x14ac:dyDescent="0.3">
      <c r="A5831" t="s">
        <v>5835</v>
      </c>
      <c r="B5831" t="s">
        <v>7958</v>
      </c>
      <c r="C5831" t="s">
        <v>7931</v>
      </c>
      <c r="D5831" t="s">
        <v>7934</v>
      </c>
      <c r="E5831" s="1">
        <v>45251</v>
      </c>
      <c r="F5831" s="6">
        <v>420.75</v>
      </c>
      <c r="G5831">
        <v>47</v>
      </c>
      <c r="H5831" t="s">
        <v>3</v>
      </c>
      <c r="I5831">
        <f>IF(shipments[[#This Row],[Boxes]]&gt;0,shipments[[#This Row],[Amount]]/shipments[[#This Row],[Boxes]],"NA")</f>
        <v>8.9521276595744688</v>
      </c>
      <c r="J5831" t="str">
        <f>IF(shipments[[#This Row],[Order_Status]] = "Delivered","Yes","No")</f>
        <v>Yes</v>
      </c>
      <c r="K5831" t="str">
        <f>TEXT(shipments[[#This Row],[Shipdate]],"MMMM")</f>
        <v>November</v>
      </c>
      <c r="L5831">
        <f>YEAR(shipments[[#This Row],[Shipdate]])</f>
        <v>2023</v>
      </c>
    </row>
    <row r="5832" spans="1:12" x14ac:dyDescent="0.3">
      <c r="A5832" t="s">
        <v>5836</v>
      </c>
      <c r="B5832" t="s">
        <v>7958</v>
      </c>
      <c r="C5832" t="s">
        <v>7931</v>
      </c>
      <c r="D5832" t="s">
        <v>7939</v>
      </c>
      <c r="E5832" s="1">
        <v>45208</v>
      </c>
      <c r="F5832" s="6">
        <v>9182.25</v>
      </c>
      <c r="G5832">
        <v>766</v>
      </c>
      <c r="H5832" t="s">
        <v>3</v>
      </c>
      <c r="I5832">
        <f>IF(shipments[[#This Row],[Boxes]]&gt;0,shipments[[#This Row],[Amount]]/shipments[[#This Row],[Boxes]],"NA")</f>
        <v>11.987271540469974</v>
      </c>
      <c r="J5832" t="str">
        <f>IF(shipments[[#This Row],[Order_Status]] = "Delivered","Yes","No")</f>
        <v>Yes</v>
      </c>
      <c r="K5832" t="str">
        <f>TEXT(shipments[[#This Row],[Shipdate]],"MMMM")</f>
        <v>October</v>
      </c>
      <c r="L5832">
        <f>YEAR(shipments[[#This Row],[Shipdate]])</f>
        <v>2023</v>
      </c>
    </row>
    <row r="5833" spans="1:12" x14ac:dyDescent="0.3">
      <c r="A5833" s="21" t="s">
        <v>5837</v>
      </c>
      <c r="B5833" s="21" t="s">
        <v>7958</v>
      </c>
      <c r="C5833" s="21" t="s">
        <v>7931</v>
      </c>
      <c r="D5833" s="21" t="s">
        <v>7934</v>
      </c>
      <c r="E5833" s="22">
        <v>45562</v>
      </c>
      <c r="F5833" s="23">
        <v>9792</v>
      </c>
      <c r="G5833" s="21">
        <v>980</v>
      </c>
      <c r="H5833" s="21" t="s">
        <v>16</v>
      </c>
      <c r="I5833" s="21">
        <f>IF(shipments[[#This Row],[Boxes]]&gt;0,shipments[[#This Row],[Amount]]/shipments[[#This Row],[Boxes]],"NA")</f>
        <v>9.9918367346938783</v>
      </c>
      <c r="J5833" s="21" t="str">
        <f>IF(shipments[[#This Row],[Order_Status]] = "Delivered","Yes","No")</f>
        <v>No</v>
      </c>
      <c r="K5833" s="21" t="str">
        <f>TEXT(shipments[[#This Row],[Shipdate]],"MMMM")</f>
        <v>September</v>
      </c>
      <c r="L5833" s="21">
        <f>YEAR(shipments[[#This Row],[Shipdate]])</f>
        <v>2024</v>
      </c>
    </row>
    <row r="5834" spans="1:12" x14ac:dyDescent="0.3">
      <c r="A5834" t="s">
        <v>5838</v>
      </c>
      <c r="B5834" t="s">
        <v>7958</v>
      </c>
      <c r="C5834" t="s">
        <v>7932</v>
      </c>
      <c r="D5834" t="s">
        <v>7934</v>
      </c>
      <c r="E5834" s="1">
        <v>44973</v>
      </c>
      <c r="F5834" s="6">
        <v>8460</v>
      </c>
      <c r="G5834">
        <v>1058</v>
      </c>
      <c r="H5834" t="s">
        <v>3</v>
      </c>
      <c r="I5834">
        <f>IF(shipments[[#This Row],[Boxes]]&gt;0,shipments[[#This Row],[Amount]]/shipments[[#This Row],[Boxes]],"NA")</f>
        <v>7.9962192816635165</v>
      </c>
      <c r="J5834" t="str">
        <f>IF(shipments[[#This Row],[Order_Status]] = "Delivered","Yes","No")</f>
        <v>Yes</v>
      </c>
      <c r="K5834" t="str">
        <f>TEXT(shipments[[#This Row],[Shipdate]],"MMMM")</f>
        <v>February</v>
      </c>
      <c r="L5834">
        <f>YEAR(shipments[[#This Row],[Shipdate]])</f>
        <v>2023</v>
      </c>
    </row>
    <row r="5835" spans="1:12" x14ac:dyDescent="0.3">
      <c r="A5835" t="s">
        <v>5839</v>
      </c>
      <c r="B5835" t="s">
        <v>7958</v>
      </c>
      <c r="C5835" t="s">
        <v>7932</v>
      </c>
      <c r="D5835" t="s">
        <v>7934</v>
      </c>
      <c r="E5835" s="1">
        <v>45033</v>
      </c>
      <c r="F5835" s="6">
        <v>2529</v>
      </c>
      <c r="G5835">
        <v>362</v>
      </c>
      <c r="H5835" t="s">
        <v>3</v>
      </c>
      <c r="I5835">
        <f>IF(shipments[[#This Row],[Boxes]]&gt;0,shipments[[#This Row],[Amount]]/shipments[[#This Row],[Boxes]],"NA")</f>
        <v>6.9861878453038671</v>
      </c>
      <c r="J5835" t="str">
        <f>IF(shipments[[#This Row],[Order_Status]] = "Delivered","Yes","No")</f>
        <v>Yes</v>
      </c>
      <c r="K5835" t="str">
        <f>TEXT(shipments[[#This Row],[Shipdate]],"MMMM")</f>
        <v>April</v>
      </c>
      <c r="L5835">
        <f>YEAR(shipments[[#This Row],[Shipdate]])</f>
        <v>2023</v>
      </c>
    </row>
    <row r="5836" spans="1:12" x14ac:dyDescent="0.3">
      <c r="A5836" t="s">
        <v>5840</v>
      </c>
      <c r="B5836" t="s">
        <v>7958</v>
      </c>
      <c r="C5836" t="s">
        <v>7932</v>
      </c>
      <c r="D5836" t="s">
        <v>7934</v>
      </c>
      <c r="E5836" s="1">
        <v>44964</v>
      </c>
      <c r="F5836" s="6">
        <v>859.5</v>
      </c>
      <c r="G5836">
        <v>86</v>
      </c>
      <c r="H5836" t="s">
        <v>3</v>
      </c>
      <c r="I5836">
        <f>IF(shipments[[#This Row],[Boxes]]&gt;0,shipments[[#This Row],[Amount]]/shipments[[#This Row],[Boxes]],"NA")</f>
        <v>9.9941860465116275</v>
      </c>
      <c r="J5836" t="str">
        <f>IF(shipments[[#This Row],[Order_Status]] = "Delivered","Yes","No")</f>
        <v>Yes</v>
      </c>
      <c r="K5836" t="str">
        <f>TEXT(shipments[[#This Row],[Shipdate]],"MMMM")</f>
        <v>February</v>
      </c>
      <c r="L5836">
        <f>YEAR(shipments[[#This Row],[Shipdate]])</f>
        <v>2023</v>
      </c>
    </row>
    <row r="5837" spans="1:12" x14ac:dyDescent="0.3">
      <c r="A5837" t="s">
        <v>5841</v>
      </c>
      <c r="B5837" t="s">
        <v>7958</v>
      </c>
      <c r="C5837" t="s">
        <v>7932</v>
      </c>
      <c r="D5837" t="s">
        <v>7935</v>
      </c>
      <c r="E5837" s="1">
        <v>45098</v>
      </c>
      <c r="F5837" s="6">
        <v>1629</v>
      </c>
      <c r="G5837">
        <v>204</v>
      </c>
      <c r="H5837" t="s">
        <v>3</v>
      </c>
      <c r="I5837">
        <f>IF(shipments[[#This Row],[Boxes]]&gt;0,shipments[[#This Row],[Amount]]/shipments[[#This Row],[Boxes]],"NA")</f>
        <v>7.9852941176470589</v>
      </c>
      <c r="J5837" t="str">
        <f>IF(shipments[[#This Row],[Order_Status]] = "Delivered","Yes","No")</f>
        <v>Yes</v>
      </c>
      <c r="K5837" t="str">
        <f>TEXT(shipments[[#This Row],[Shipdate]],"MMMM")</f>
        <v>June</v>
      </c>
      <c r="L5837">
        <f>YEAR(shipments[[#This Row],[Shipdate]])</f>
        <v>2023</v>
      </c>
    </row>
    <row r="5838" spans="1:12" x14ac:dyDescent="0.3">
      <c r="A5838" t="s">
        <v>5842</v>
      </c>
      <c r="B5838" t="s">
        <v>7958</v>
      </c>
      <c r="C5838" t="s">
        <v>7932</v>
      </c>
      <c r="D5838" t="s">
        <v>7938</v>
      </c>
      <c r="E5838" s="1">
        <v>45022</v>
      </c>
      <c r="F5838" s="6">
        <v>13797</v>
      </c>
      <c r="G5838">
        <v>1380</v>
      </c>
      <c r="H5838" t="s">
        <v>3</v>
      </c>
      <c r="I5838">
        <f>IF(shipments[[#This Row],[Boxes]]&gt;0,shipments[[#This Row],[Amount]]/shipments[[#This Row],[Boxes]],"NA")</f>
        <v>9.9978260869565219</v>
      </c>
      <c r="J5838" t="str">
        <f>IF(shipments[[#This Row],[Order_Status]] = "Delivered","Yes","No")</f>
        <v>Yes</v>
      </c>
      <c r="K5838" t="str">
        <f>TEXT(shipments[[#This Row],[Shipdate]],"MMMM")</f>
        <v>April</v>
      </c>
      <c r="L5838">
        <f>YEAR(shipments[[#This Row],[Shipdate]])</f>
        <v>2023</v>
      </c>
    </row>
    <row r="5839" spans="1:12" x14ac:dyDescent="0.3">
      <c r="A5839" t="s">
        <v>5843</v>
      </c>
      <c r="B5839" t="s">
        <v>7958</v>
      </c>
      <c r="C5839" t="s">
        <v>7933</v>
      </c>
      <c r="D5839" t="s">
        <v>7934</v>
      </c>
      <c r="E5839" s="1">
        <v>45349</v>
      </c>
      <c r="F5839" s="6">
        <v>3728.25</v>
      </c>
      <c r="G5839">
        <v>170</v>
      </c>
      <c r="H5839" t="s">
        <v>3</v>
      </c>
      <c r="I5839">
        <f>IF(shipments[[#This Row],[Boxes]]&gt;0,shipments[[#This Row],[Amount]]/shipments[[#This Row],[Boxes]],"NA")</f>
        <v>21.930882352941175</v>
      </c>
      <c r="J5839" t="str">
        <f>IF(shipments[[#This Row],[Order_Status]] = "Delivered","Yes","No")</f>
        <v>Yes</v>
      </c>
      <c r="K5839" t="str">
        <f>TEXT(shipments[[#This Row],[Shipdate]],"MMMM")</f>
        <v>February</v>
      </c>
      <c r="L5839">
        <f>YEAR(shipments[[#This Row],[Shipdate]])</f>
        <v>2024</v>
      </c>
    </row>
    <row r="5840" spans="1:12" x14ac:dyDescent="0.3">
      <c r="A5840" t="s">
        <v>5844</v>
      </c>
      <c r="B5840" t="s">
        <v>7958</v>
      </c>
      <c r="C5840" t="s">
        <v>7933</v>
      </c>
      <c r="D5840" t="s">
        <v>7938</v>
      </c>
      <c r="E5840" s="1">
        <v>45275</v>
      </c>
      <c r="F5840" s="6">
        <v>8007.75</v>
      </c>
      <c r="G5840">
        <v>364</v>
      </c>
      <c r="H5840" t="s">
        <v>3</v>
      </c>
      <c r="I5840">
        <f>IF(shipments[[#This Row],[Boxes]]&gt;0,shipments[[#This Row],[Amount]]/shipments[[#This Row],[Boxes]],"NA")</f>
        <v>21.999313186813186</v>
      </c>
      <c r="J5840" t="str">
        <f>IF(shipments[[#This Row],[Order_Status]] = "Delivered","Yes","No")</f>
        <v>Yes</v>
      </c>
      <c r="K5840" t="str">
        <f>TEXT(shipments[[#This Row],[Shipdate]],"MMMM")</f>
        <v>December</v>
      </c>
      <c r="L5840">
        <f>YEAR(shipments[[#This Row],[Shipdate]])</f>
        <v>2023</v>
      </c>
    </row>
    <row r="5841" spans="1:12" x14ac:dyDescent="0.3">
      <c r="A5841" t="s">
        <v>5845</v>
      </c>
      <c r="B5841" t="s">
        <v>7958</v>
      </c>
      <c r="C5841" t="s">
        <v>7933</v>
      </c>
      <c r="D5841" t="s">
        <v>7934</v>
      </c>
      <c r="E5841" s="1">
        <v>45083</v>
      </c>
      <c r="F5841" s="6">
        <v>6336</v>
      </c>
      <c r="G5841">
        <v>317</v>
      </c>
      <c r="H5841" t="s">
        <v>3</v>
      </c>
      <c r="I5841">
        <f>IF(shipments[[#This Row],[Boxes]]&gt;0,shipments[[#This Row],[Amount]]/shipments[[#This Row],[Boxes]],"NA")</f>
        <v>19.987381703470032</v>
      </c>
      <c r="J5841" t="str">
        <f>IF(shipments[[#This Row],[Order_Status]] = "Delivered","Yes","No")</f>
        <v>Yes</v>
      </c>
      <c r="K5841" t="str">
        <f>TEXT(shipments[[#This Row],[Shipdate]],"MMMM")</f>
        <v>June</v>
      </c>
      <c r="L5841">
        <f>YEAR(shipments[[#This Row],[Shipdate]])</f>
        <v>2023</v>
      </c>
    </row>
    <row r="5842" spans="1:12" x14ac:dyDescent="0.3">
      <c r="A5842" s="21" t="s">
        <v>5846</v>
      </c>
      <c r="B5842" s="21" t="s">
        <v>7958</v>
      </c>
      <c r="C5842" s="21" t="s">
        <v>7933</v>
      </c>
      <c r="D5842" s="21" t="s">
        <v>7935</v>
      </c>
      <c r="E5842" s="22">
        <v>45544</v>
      </c>
      <c r="F5842" s="23">
        <v>7490.25</v>
      </c>
      <c r="G5842" s="21">
        <v>357</v>
      </c>
      <c r="H5842" s="21" t="s">
        <v>16</v>
      </c>
      <c r="I5842" s="21">
        <f>IF(shipments[[#This Row],[Boxes]]&gt;0,shipments[[#This Row],[Amount]]/shipments[[#This Row],[Boxes]],"NA")</f>
        <v>20.981092436974791</v>
      </c>
      <c r="J5842" s="21" t="str">
        <f>IF(shipments[[#This Row],[Order_Status]] = "Delivered","Yes","No")</f>
        <v>No</v>
      </c>
      <c r="K5842" s="21" t="str">
        <f>TEXT(shipments[[#This Row],[Shipdate]],"MMMM")</f>
        <v>September</v>
      </c>
      <c r="L5842" s="21">
        <f>YEAR(shipments[[#This Row],[Shipdate]])</f>
        <v>2024</v>
      </c>
    </row>
    <row r="5843" spans="1:12" x14ac:dyDescent="0.3">
      <c r="A5843" t="s">
        <v>5847</v>
      </c>
      <c r="B5843" t="s">
        <v>7958</v>
      </c>
      <c r="C5843" t="s">
        <v>7933</v>
      </c>
      <c r="D5843" t="s">
        <v>7934</v>
      </c>
      <c r="E5843" s="1">
        <v>45063</v>
      </c>
      <c r="F5843" s="6">
        <v>2929.5</v>
      </c>
      <c r="G5843">
        <v>155</v>
      </c>
      <c r="H5843" t="s">
        <v>3</v>
      </c>
      <c r="I5843">
        <f>IF(shipments[[#This Row],[Boxes]]&gt;0,shipments[[#This Row],[Amount]]/shipments[[#This Row],[Boxes]],"NA")</f>
        <v>18.899999999999999</v>
      </c>
      <c r="J5843" t="str">
        <f>IF(shipments[[#This Row],[Order_Status]] = "Delivered","Yes","No")</f>
        <v>Yes</v>
      </c>
      <c r="K5843" t="str">
        <f>TEXT(shipments[[#This Row],[Shipdate]],"MMMM")</f>
        <v>May</v>
      </c>
      <c r="L5843">
        <f>YEAR(shipments[[#This Row],[Shipdate]])</f>
        <v>2023</v>
      </c>
    </row>
    <row r="5844" spans="1:12" x14ac:dyDescent="0.3">
      <c r="A5844" t="s">
        <v>5848</v>
      </c>
      <c r="B5844" t="s">
        <v>7958</v>
      </c>
      <c r="C5844" t="s">
        <v>7933</v>
      </c>
      <c r="D5844" t="s">
        <v>7934</v>
      </c>
      <c r="E5844" s="1">
        <v>45190</v>
      </c>
      <c r="F5844" s="6">
        <v>12426.75</v>
      </c>
      <c r="G5844">
        <v>592</v>
      </c>
      <c r="H5844" t="s">
        <v>3</v>
      </c>
      <c r="I5844">
        <f>IF(shipments[[#This Row],[Boxes]]&gt;0,shipments[[#This Row],[Amount]]/shipments[[#This Row],[Boxes]],"NA")</f>
        <v>20.991131756756758</v>
      </c>
      <c r="J5844" t="str">
        <f>IF(shipments[[#This Row],[Order_Status]] = "Delivered","Yes","No")</f>
        <v>Yes</v>
      </c>
      <c r="K5844" t="str">
        <f>TEXT(shipments[[#This Row],[Shipdate]],"MMMM")</f>
        <v>September</v>
      </c>
      <c r="L5844">
        <f>YEAR(shipments[[#This Row],[Shipdate]])</f>
        <v>2023</v>
      </c>
    </row>
    <row r="5845" spans="1:12" x14ac:dyDescent="0.3">
      <c r="A5845" t="s">
        <v>5849</v>
      </c>
      <c r="B5845" t="s">
        <v>7958</v>
      </c>
      <c r="C5845" t="s">
        <v>7933</v>
      </c>
      <c r="D5845" t="s">
        <v>7937</v>
      </c>
      <c r="E5845" s="1">
        <v>45467</v>
      </c>
      <c r="F5845" s="6">
        <v>7404.75</v>
      </c>
      <c r="G5845">
        <v>353</v>
      </c>
      <c r="H5845" t="s">
        <v>3</v>
      </c>
      <c r="I5845">
        <f>IF(shipments[[#This Row],[Boxes]]&gt;0,shipments[[#This Row],[Amount]]/shipments[[#This Row],[Boxes]],"NA")</f>
        <v>20.976628895184135</v>
      </c>
      <c r="J5845" t="str">
        <f>IF(shipments[[#This Row],[Order_Status]] = "Delivered","Yes","No")</f>
        <v>Yes</v>
      </c>
      <c r="K5845" t="str">
        <f>TEXT(shipments[[#This Row],[Shipdate]],"MMMM")</f>
        <v>June</v>
      </c>
      <c r="L5845">
        <f>YEAR(shipments[[#This Row],[Shipdate]])</f>
        <v>2024</v>
      </c>
    </row>
    <row r="5846" spans="1:12" x14ac:dyDescent="0.3">
      <c r="A5846" t="s">
        <v>5850</v>
      </c>
      <c r="B5846" t="s">
        <v>7958</v>
      </c>
      <c r="C5846" t="s">
        <v>7912</v>
      </c>
      <c r="D5846" t="s">
        <v>7939</v>
      </c>
      <c r="E5846" s="1">
        <v>45120</v>
      </c>
      <c r="F5846" s="6">
        <v>2713.5</v>
      </c>
      <c r="G5846">
        <v>227</v>
      </c>
      <c r="H5846" t="s">
        <v>3</v>
      </c>
      <c r="I5846">
        <f>IF(shipments[[#This Row],[Boxes]]&gt;0,shipments[[#This Row],[Amount]]/shipments[[#This Row],[Boxes]],"NA")</f>
        <v>11.953744493392071</v>
      </c>
      <c r="J5846" t="str">
        <f>IF(shipments[[#This Row],[Order_Status]] = "Delivered","Yes","No")</f>
        <v>Yes</v>
      </c>
      <c r="K5846" t="str">
        <f>TEXT(shipments[[#This Row],[Shipdate]],"MMMM")</f>
        <v>July</v>
      </c>
      <c r="L5846">
        <f>YEAR(shipments[[#This Row],[Shipdate]])</f>
        <v>2023</v>
      </c>
    </row>
    <row r="5847" spans="1:12" x14ac:dyDescent="0.3">
      <c r="A5847" t="s">
        <v>5851</v>
      </c>
      <c r="B5847" t="s">
        <v>7958</v>
      </c>
      <c r="C5847" t="s">
        <v>7912</v>
      </c>
      <c r="D5847" t="s">
        <v>7934</v>
      </c>
      <c r="E5847" s="1">
        <v>45135</v>
      </c>
      <c r="F5847" s="6">
        <v>7251.75</v>
      </c>
      <c r="G5847">
        <v>484</v>
      </c>
      <c r="H5847" t="s">
        <v>3</v>
      </c>
      <c r="I5847">
        <f>IF(shipments[[#This Row],[Boxes]]&gt;0,shipments[[#This Row],[Amount]]/shipments[[#This Row],[Boxes]],"NA")</f>
        <v>14.982954545454545</v>
      </c>
      <c r="J5847" t="str">
        <f>IF(shipments[[#This Row],[Order_Status]] = "Delivered","Yes","No")</f>
        <v>Yes</v>
      </c>
      <c r="K5847" t="str">
        <f>TEXT(shipments[[#This Row],[Shipdate]],"MMMM")</f>
        <v>July</v>
      </c>
      <c r="L5847">
        <f>YEAR(shipments[[#This Row],[Shipdate]])</f>
        <v>2023</v>
      </c>
    </row>
    <row r="5848" spans="1:12" x14ac:dyDescent="0.3">
      <c r="A5848" s="21" t="s">
        <v>5852</v>
      </c>
      <c r="B5848" s="21" t="s">
        <v>7958</v>
      </c>
      <c r="C5848" s="21" t="s">
        <v>7915</v>
      </c>
      <c r="D5848" s="21" t="s">
        <v>7939</v>
      </c>
      <c r="E5848" s="22">
        <v>45496</v>
      </c>
      <c r="F5848" s="23">
        <v>6095.25</v>
      </c>
      <c r="G5848" s="21">
        <v>762</v>
      </c>
      <c r="H5848" s="21" t="s">
        <v>9</v>
      </c>
      <c r="I5848" s="21">
        <f>IF(shipments[[#This Row],[Boxes]]&gt;0,shipments[[#This Row],[Amount]]/shipments[[#This Row],[Boxes]],"NA")</f>
        <v>7.9990157480314963</v>
      </c>
      <c r="J5848" s="21" t="str">
        <f>IF(shipments[[#This Row],[Order_Status]] = "Delivered","Yes","No")</f>
        <v>No</v>
      </c>
      <c r="K5848" s="21" t="str">
        <f>TEXT(shipments[[#This Row],[Shipdate]],"MMMM")</f>
        <v>July</v>
      </c>
      <c r="L5848" s="21">
        <f>YEAR(shipments[[#This Row],[Shipdate]])</f>
        <v>2024</v>
      </c>
    </row>
    <row r="5849" spans="1:12" x14ac:dyDescent="0.3">
      <c r="A5849" t="s">
        <v>5853</v>
      </c>
      <c r="B5849" t="s">
        <v>7958</v>
      </c>
      <c r="C5849" t="s">
        <v>7915</v>
      </c>
      <c r="D5849" t="s">
        <v>7934</v>
      </c>
      <c r="E5849" s="1">
        <v>44981</v>
      </c>
      <c r="F5849" s="6">
        <v>7170.75</v>
      </c>
      <c r="G5849">
        <v>897</v>
      </c>
      <c r="H5849" t="s">
        <v>3</v>
      </c>
      <c r="I5849">
        <f>IF(shipments[[#This Row],[Boxes]]&gt;0,shipments[[#This Row],[Amount]]/shipments[[#This Row],[Boxes]],"NA")</f>
        <v>7.9941471571906355</v>
      </c>
      <c r="J5849" t="str">
        <f>IF(shipments[[#This Row],[Order_Status]] = "Delivered","Yes","No")</f>
        <v>Yes</v>
      </c>
      <c r="K5849" t="str">
        <f>TEXT(shipments[[#This Row],[Shipdate]],"MMMM")</f>
        <v>February</v>
      </c>
      <c r="L5849">
        <f>YEAR(shipments[[#This Row],[Shipdate]])</f>
        <v>2023</v>
      </c>
    </row>
    <row r="5850" spans="1:12" x14ac:dyDescent="0.3">
      <c r="A5850" t="s">
        <v>5854</v>
      </c>
      <c r="B5850" t="s">
        <v>7958</v>
      </c>
      <c r="C5850" t="s">
        <v>7915</v>
      </c>
      <c r="D5850" t="s">
        <v>7939</v>
      </c>
      <c r="E5850" s="1">
        <v>45258</v>
      </c>
      <c r="F5850" s="6">
        <v>7128</v>
      </c>
      <c r="G5850">
        <v>1019</v>
      </c>
      <c r="H5850" t="s">
        <v>3</v>
      </c>
      <c r="I5850">
        <f>IF(shipments[[#This Row],[Boxes]]&gt;0,shipments[[#This Row],[Amount]]/shipments[[#This Row],[Boxes]],"NA")</f>
        <v>6.9950932286555449</v>
      </c>
      <c r="J5850" t="str">
        <f>IF(shipments[[#This Row],[Order_Status]] = "Delivered","Yes","No")</f>
        <v>Yes</v>
      </c>
      <c r="K5850" t="str">
        <f>TEXT(shipments[[#This Row],[Shipdate]],"MMMM")</f>
        <v>November</v>
      </c>
      <c r="L5850">
        <f>YEAR(shipments[[#This Row],[Shipdate]])</f>
        <v>2023</v>
      </c>
    </row>
    <row r="5851" spans="1:12" x14ac:dyDescent="0.3">
      <c r="A5851" t="s">
        <v>5855</v>
      </c>
      <c r="B5851" t="s">
        <v>7958</v>
      </c>
      <c r="C5851" t="s">
        <v>7915</v>
      </c>
      <c r="D5851" t="s">
        <v>7935</v>
      </c>
      <c r="E5851" s="1">
        <v>45246</v>
      </c>
      <c r="F5851" s="6">
        <v>4378.5</v>
      </c>
      <c r="G5851">
        <v>876</v>
      </c>
      <c r="H5851" t="s">
        <v>3</v>
      </c>
      <c r="I5851">
        <f>IF(shipments[[#This Row],[Boxes]]&gt;0,shipments[[#This Row],[Amount]]/shipments[[#This Row],[Boxes]],"NA")</f>
        <v>4.9982876712328768</v>
      </c>
      <c r="J5851" t="str">
        <f>IF(shipments[[#This Row],[Order_Status]] = "Delivered","Yes","No")</f>
        <v>Yes</v>
      </c>
      <c r="K5851" t="str">
        <f>TEXT(shipments[[#This Row],[Shipdate]],"MMMM")</f>
        <v>November</v>
      </c>
      <c r="L5851">
        <f>YEAR(shipments[[#This Row],[Shipdate]])</f>
        <v>2023</v>
      </c>
    </row>
    <row r="5852" spans="1:12" x14ac:dyDescent="0.3">
      <c r="A5852" t="s">
        <v>5856</v>
      </c>
      <c r="B5852" t="s">
        <v>7958</v>
      </c>
      <c r="C5852" t="s">
        <v>7915</v>
      </c>
      <c r="D5852" t="s">
        <v>7937</v>
      </c>
      <c r="E5852" s="1">
        <v>45117</v>
      </c>
      <c r="F5852" s="6">
        <v>10460.25</v>
      </c>
      <c r="G5852">
        <v>1495</v>
      </c>
      <c r="H5852" t="s">
        <v>3</v>
      </c>
      <c r="I5852">
        <f>IF(shipments[[#This Row],[Boxes]]&gt;0,shipments[[#This Row],[Amount]]/shipments[[#This Row],[Boxes]],"NA")</f>
        <v>6.9968227424749161</v>
      </c>
      <c r="J5852" t="str">
        <f>IF(shipments[[#This Row],[Order_Status]] = "Delivered","Yes","No")</f>
        <v>Yes</v>
      </c>
      <c r="K5852" t="str">
        <f>TEXT(shipments[[#This Row],[Shipdate]],"MMMM")</f>
        <v>July</v>
      </c>
      <c r="L5852">
        <f>YEAR(shipments[[#This Row],[Shipdate]])</f>
        <v>2023</v>
      </c>
    </row>
    <row r="5853" spans="1:12" x14ac:dyDescent="0.3">
      <c r="A5853" t="s">
        <v>5857</v>
      </c>
      <c r="B5853" t="s">
        <v>7958</v>
      </c>
      <c r="C5853" t="s">
        <v>7916</v>
      </c>
      <c r="D5853" t="s">
        <v>7937</v>
      </c>
      <c r="E5853" s="1">
        <v>45454</v>
      </c>
      <c r="F5853" s="6">
        <v>5726.25</v>
      </c>
      <c r="G5853">
        <v>637</v>
      </c>
      <c r="H5853" t="s">
        <v>3</v>
      </c>
      <c r="I5853">
        <f>IF(shipments[[#This Row],[Boxes]]&gt;0,shipments[[#This Row],[Amount]]/shipments[[#This Row],[Boxes]],"NA")</f>
        <v>8.9894034536891674</v>
      </c>
      <c r="J5853" t="str">
        <f>IF(shipments[[#This Row],[Order_Status]] = "Delivered","Yes","No")</f>
        <v>Yes</v>
      </c>
      <c r="K5853" t="str">
        <f>TEXT(shipments[[#This Row],[Shipdate]],"MMMM")</f>
        <v>June</v>
      </c>
      <c r="L5853">
        <f>YEAR(shipments[[#This Row],[Shipdate]])</f>
        <v>2024</v>
      </c>
    </row>
    <row r="5854" spans="1:12" x14ac:dyDescent="0.3">
      <c r="A5854" s="21" t="s">
        <v>5858</v>
      </c>
      <c r="B5854" s="21" t="s">
        <v>7958</v>
      </c>
      <c r="C5854" s="21" t="s">
        <v>7916</v>
      </c>
      <c r="D5854" s="21" t="s">
        <v>7939</v>
      </c>
      <c r="E5854" s="22">
        <v>45548</v>
      </c>
      <c r="F5854" s="23">
        <v>3195</v>
      </c>
      <c r="G5854" s="21">
        <v>639</v>
      </c>
      <c r="H5854" s="21" t="s">
        <v>16</v>
      </c>
      <c r="I5854" s="21">
        <f>IF(shipments[[#This Row],[Boxes]]&gt;0,shipments[[#This Row],[Amount]]/shipments[[#This Row],[Boxes]],"NA")</f>
        <v>5</v>
      </c>
      <c r="J5854" s="21" t="str">
        <f>IF(shipments[[#This Row],[Order_Status]] = "Delivered","Yes","No")</f>
        <v>No</v>
      </c>
      <c r="K5854" s="21" t="str">
        <f>TEXT(shipments[[#This Row],[Shipdate]],"MMMM")</f>
        <v>September</v>
      </c>
      <c r="L5854" s="21">
        <f>YEAR(shipments[[#This Row],[Shipdate]])</f>
        <v>2024</v>
      </c>
    </row>
    <row r="5855" spans="1:12" x14ac:dyDescent="0.3">
      <c r="A5855" t="s">
        <v>5859</v>
      </c>
      <c r="B5855" t="s">
        <v>7958</v>
      </c>
      <c r="C5855" t="s">
        <v>7916</v>
      </c>
      <c r="D5855" t="s">
        <v>7934</v>
      </c>
      <c r="E5855" s="1">
        <v>45281</v>
      </c>
      <c r="F5855" s="6">
        <v>5087.25</v>
      </c>
      <c r="G5855">
        <v>848</v>
      </c>
      <c r="H5855" t="s">
        <v>3</v>
      </c>
      <c r="I5855">
        <f>IF(shipments[[#This Row],[Boxes]]&gt;0,shipments[[#This Row],[Amount]]/shipments[[#This Row],[Boxes]],"NA")</f>
        <v>5.9991155660377355</v>
      </c>
      <c r="J5855" t="str">
        <f>IF(shipments[[#This Row],[Order_Status]] = "Delivered","Yes","No")</f>
        <v>Yes</v>
      </c>
      <c r="K5855" t="str">
        <f>TEXT(shipments[[#This Row],[Shipdate]],"MMMM")</f>
        <v>December</v>
      </c>
      <c r="L5855">
        <f>YEAR(shipments[[#This Row],[Shipdate]])</f>
        <v>2023</v>
      </c>
    </row>
    <row r="5856" spans="1:12" x14ac:dyDescent="0.3">
      <c r="A5856" s="21" t="s">
        <v>5860</v>
      </c>
      <c r="B5856" s="21" t="s">
        <v>7958</v>
      </c>
      <c r="C5856" s="21" t="s">
        <v>7916</v>
      </c>
      <c r="D5856" s="21" t="s">
        <v>7938</v>
      </c>
      <c r="E5856" s="22">
        <v>45531</v>
      </c>
      <c r="F5856" s="23">
        <v>5202</v>
      </c>
      <c r="G5856" s="21">
        <v>867</v>
      </c>
      <c r="H5856" s="21" t="s">
        <v>9</v>
      </c>
      <c r="I5856" s="21">
        <f>IF(shipments[[#This Row],[Boxes]]&gt;0,shipments[[#This Row],[Amount]]/shipments[[#This Row],[Boxes]],"NA")</f>
        <v>6</v>
      </c>
      <c r="J5856" s="21" t="str">
        <f>IF(shipments[[#This Row],[Order_Status]] = "Delivered","Yes","No")</f>
        <v>No</v>
      </c>
      <c r="K5856" s="21" t="str">
        <f>TEXT(shipments[[#This Row],[Shipdate]],"MMMM")</f>
        <v>August</v>
      </c>
      <c r="L5856" s="21">
        <f>YEAR(shipments[[#This Row],[Shipdate]])</f>
        <v>2024</v>
      </c>
    </row>
    <row r="5857" spans="1:12" x14ac:dyDescent="0.3">
      <c r="A5857" t="s">
        <v>5861</v>
      </c>
      <c r="B5857" t="s">
        <v>7958</v>
      </c>
      <c r="C5857" t="s">
        <v>7916</v>
      </c>
      <c r="D5857" t="s">
        <v>7939</v>
      </c>
      <c r="E5857" s="1">
        <v>45126</v>
      </c>
      <c r="F5857" s="6">
        <v>2792.25</v>
      </c>
      <c r="G5857">
        <v>466</v>
      </c>
      <c r="H5857" t="s">
        <v>3</v>
      </c>
      <c r="I5857">
        <f>IF(shipments[[#This Row],[Boxes]]&gt;0,shipments[[#This Row],[Amount]]/shipments[[#This Row],[Boxes]],"NA")</f>
        <v>5.991952789699571</v>
      </c>
      <c r="J5857" t="str">
        <f>IF(shipments[[#This Row],[Order_Status]] = "Delivered","Yes","No")</f>
        <v>Yes</v>
      </c>
      <c r="K5857" t="str">
        <f>TEXT(shipments[[#This Row],[Shipdate]],"MMMM")</f>
        <v>July</v>
      </c>
      <c r="L5857">
        <f>YEAR(shipments[[#This Row],[Shipdate]])</f>
        <v>2023</v>
      </c>
    </row>
    <row r="5858" spans="1:12" x14ac:dyDescent="0.3">
      <c r="A5858" s="21" t="s">
        <v>5862</v>
      </c>
      <c r="B5858" s="21" t="s">
        <v>7958</v>
      </c>
      <c r="C5858" s="21" t="s">
        <v>7918</v>
      </c>
      <c r="D5858" s="21" t="s">
        <v>7939</v>
      </c>
      <c r="E5858" s="22">
        <v>44942</v>
      </c>
      <c r="F5858" s="23">
        <v>5771.25</v>
      </c>
      <c r="G5858" s="21">
        <v>231</v>
      </c>
      <c r="H5858" s="21" t="s">
        <v>25</v>
      </c>
      <c r="I5858" s="21">
        <f>IF(shipments[[#This Row],[Boxes]]&gt;0,shipments[[#This Row],[Amount]]/shipments[[#This Row],[Boxes]],"NA")</f>
        <v>24.983766233766232</v>
      </c>
      <c r="J5858" s="21" t="str">
        <f>IF(shipments[[#This Row],[Order_Status]] = "Delivered","Yes","No")</f>
        <v>No</v>
      </c>
      <c r="K5858" s="21" t="str">
        <f>TEXT(shipments[[#This Row],[Shipdate]],"MMMM")</f>
        <v>January</v>
      </c>
      <c r="L5858" s="21">
        <f>YEAR(shipments[[#This Row],[Shipdate]])</f>
        <v>2023</v>
      </c>
    </row>
    <row r="5859" spans="1:12" x14ac:dyDescent="0.3">
      <c r="A5859" t="s">
        <v>5863</v>
      </c>
      <c r="B5859" t="s">
        <v>7958</v>
      </c>
      <c r="C5859" t="s">
        <v>7918</v>
      </c>
      <c r="D5859" t="s">
        <v>7934</v>
      </c>
      <c r="E5859" s="1">
        <v>45184</v>
      </c>
      <c r="F5859" s="6">
        <v>5204.25</v>
      </c>
      <c r="G5859">
        <v>186</v>
      </c>
      <c r="H5859" t="s">
        <v>3</v>
      </c>
      <c r="I5859">
        <f>IF(shipments[[#This Row],[Boxes]]&gt;0,shipments[[#This Row],[Amount]]/shipments[[#This Row],[Boxes]],"NA")</f>
        <v>27.97983870967742</v>
      </c>
      <c r="J5859" t="str">
        <f>IF(shipments[[#This Row],[Order_Status]] = "Delivered","Yes","No")</f>
        <v>Yes</v>
      </c>
      <c r="K5859" t="str">
        <f>TEXT(shipments[[#This Row],[Shipdate]],"MMMM")</f>
        <v>September</v>
      </c>
      <c r="L5859">
        <f>YEAR(shipments[[#This Row],[Shipdate]])</f>
        <v>2023</v>
      </c>
    </row>
    <row r="5860" spans="1:12" x14ac:dyDescent="0.3">
      <c r="A5860" t="s">
        <v>5864</v>
      </c>
      <c r="B5860" t="s">
        <v>7958</v>
      </c>
      <c r="C5860" t="s">
        <v>7921</v>
      </c>
      <c r="D5860" t="s">
        <v>7935</v>
      </c>
      <c r="E5860" s="1">
        <v>44984</v>
      </c>
      <c r="F5860" s="6">
        <v>4437</v>
      </c>
      <c r="G5860">
        <v>317</v>
      </c>
      <c r="H5860" t="s">
        <v>3</v>
      </c>
      <c r="I5860">
        <f>IF(shipments[[#This Row],[Boxes]]&gt;0,shipments[[#This Row],[Amount]]/shipments[[#This Row],[Boxes]],"NA")</f>
        <v>13.996845425867507</v>
      </c>
      <c r="J5860" t="str">
        <f>IF(shipments[[#This Row],[Order_Status]] = "Delivered","Yes","No")</f>
        <v>Yes</v>
      </c>
      <c r="K5860" t="str">
        <f>TEXT(shipments[[#This Row],[Shipdate]],"MMMM")</f>
        <v>February</v>
      </c>
      <c r="L5860">
        <f>YEAR(shipments[[#This Row],[Shipdate]])</f>
        <v>2023</v>
      </c>
    </row>
    <row r="5861" spans="1:12" x14ac:dyDescent="0.3">
      <c r="A5861" t="s">
        <v>5865</v>
      </c>
      <c r="B5861" t="s">
        <v>7958</v>
      </c>
      <c r="C5861" t="s">
        <v>7921</v>
      </c>
      <c r="D5861" t="s">
        <v>7937</v>
      </c>
      <c r="E5861" s="1">
        <v>45267</v>
      </c>
      <c r="F5861" s="6">
        <v>9335.25</v>
      </c>
      <c r="G5861">
        <v>719</v>
      </c>
      <c r="H5861" t="s">
        <v>3</v>
      </c>
      <c r="I5861">
        <f>IF(shipments[[#This Row],[Boxes]]&gt;0,shipments[[#This Row],[Amount]]/shipments[[#This Row],[Boxes]],"NA")</f>
        <v>12.983657858136301</v>
      </c>
      <c r="J5861" t="str">
        <f>IF(shipments[[#This Row],[Order_Status]] = "Delivered","Yes","No")</f>
        <v>Yes</v>
      </c>
      <c r="K5861" t="str">
        <f>TEXT(shipments[[#This Row],[Shipdate]],"MMMM")</f>
        <v>December</v>
      </c>
      <c r="L5861">
        <f>YEAR(shipments[[#This Row],[Shipdate]])</f>
        <v>2023</v>
      </c>
    </row>
    <row r="5862" spans="1:12" x14ac:dyDescent="0.3">
      <c r="A5862" t="s">
        <v>5866</v>
      </c>
      <c r="B5862" t="s">
        <v>7958</v>
      </c>
      <c r="C5862" t="s">
        <v>7922</v>
      </c>
      <c r="D5862" t="s">
        <v>7936</v>
      </c>
      <c r="E5862" s="1">
        <v>45467</v>
      </c>
      <c r="F5862" s="6">
        <v>9436.5</v>
      </c>
      <c r="G5862">
        <v>450</v>
      </c>
      <c r="H5862" t="s">
        <v>3</v>
      </c>
      <c r="I5862">
        <f>IF(shipments[[#This Row],[Boxes]]&gt;0,shipments[[#This Row],[Amount]]/shipments[[#This Row],[Boxes]],"NA")</f>
        <v>20.97</v>
      </c>
      <c r="J5862" t="str">
        <f>IF(shipments[[#This Row],[Order_Status]] = "Delivered","Yes","No")</f>
        <v>Yes</v>
      </c>
      <c r="K5862" t="str">
        <f>TEXT(shipments[[#This Row],[Shipdate]],"MMMM")</f>
        <v>June</v>
      </c>
      <c r="L5862">
        <f>YEAR(shipments[[#This Row],[Shipdate]])</f>
        <v>2024</v>
      </c>
    </row>
    <row r="5863" spans="1:12" x14ac:dyDescent="0.3">
      <c r="A5863" t="s">
        <v>5867</v>
      </c>
      <c r="B5863" t="s">
        <v>7958</v>
      </c>
      <c r="C5863" t="s">
        <v>7922</v>
      </c>
      <c r="D5863" t="s">
        <v>7935</v>
      </c>
      <c r="E5863" s="1">
        <v>45425</v>
      </c>
      <c r="F5863" s="6">
        <v>7267.5</v>
      </c>
      <c r="G5863">
        <v>347</v>
      </c>
      <c r="H5863" t="s">
        <v>3</v>
      </c>
      <c r="I5863">
        <f>IF(shipments[[#This Row],[Boxes]]&gt;0,shipments[[#This Row],[Amount]]/shipments[[#This Row],[Boxes]],"NA")</f>
        <v>20.943804034582133</v>
      </c>
      <c r="J5863" t="str">
        <f>IF(shipments[[#This Row],[Order_Status]] = "Delivered","Yes","No")</f>
        <v>Yes</v>
      </c>
      <c r="K5863" t="str">
        <f>TEXT(shipments[[#This Row],[Shipdate]],"MMMM")</f>
        <v>May</v>
      </c>
      <c r="L5863">
        <f>YEAR(shipments[[#This Row],[Shipdate]])</f>
        <v>2024</v>
      </c>
    </row>
    <row r="5864" spans="1:12" x14ac:dyDescent="0.3">
      <c r="A5864" t="s">
        <v>5868</v>
      </c>
      <c r="B5864" t="s">
        <v>7958</v>
      </c>
      <c r="C5864" t="s">
        <v>7923</v>
      </c>
      <c r="D5864" t="s">
        <v>7934</v>
      </c>
      <c r="E5864" s="1">
        <v>45335</v>
      </c>
      <c r="F5864" s="6">
        <v>2639.25</v>
      </c>
      <c r="G5864">
        <v>156</v>
      </c>
      <c r="H5864" t="s">
        <v>3</v>
      </c>
      <c r="I5864">
        <f>IF(shipments[[#This Row],[Boxes]]&gt;0,shipments[[#This Row],[Amount]]/shipments[[#This Row],[Boxes]],"NA")</f>
        <v>16.91826923076923</v>
      </c>
      <c r="J5864" t="str">
        <f>IF(shipments[[#This Row],[Order_Status]] = "Delivered","Yes","No")</f>
        <v>Yes</v>
      </c>
      <c r="K5864" t="str">
        <f>TEXT(shipments[[#This Row],[Shipdate]],"MMMM")</f>
        <v>February</v>
      </c>
      <c r="L5864">
        <f>YEAR(shipments[[#This Row],[Shipdate]])</f>
        <v>2024</v>
      </c>
    </row>
    <row r="5865" spans="1:12" x14ac:dyDescent="0.3">
      <c r="A5865" t="s">
        <v>5869</v>
      </c>
      <c r="B5865" t="s">
        <v>7958</v>
      </c>
      <c r="C5865" t="s">
        <v>7923</v>
      </c>
      <c r="D5865" t="s">
        <v>7938</v>
      </c>
      <c r="E5865" s="1">
        <v>45222</v>
      </c>
      <c r="F5865" s="6">
        <v>1010.25</v>
      </c>
      <c r="G5865">
        <v>73</v>
      </c>
      <c r="H5865" t="s">
        <v>3</v>
      </c>
      <c r="I5865">
        <f>IF(shipments[[#This Row],[Boxes]]&gt;0,shipments[[#This Row],[Amount]]/shipments[[#This Row],[Boxes]],"NA")</f>
        <v>13.83904109589041</v>
      </c>
      <c r="J5865" t="str">
        <f>IF(shipments[[#This Row],[Order_Status]] = "Delivered","Yes","No")</f>
        <v>Yes</v>
      </c>
      <c r="K5865" t="str">
        <f>TEXT(shipments[[#This Row],[Shipdate]],"MMMM")</f>
        <v>October</v>
      </c>
      <c r="L5865">
        <f>YEAR(shipments[[#This Row],[Shipdate]])</f>
        <v>2023</v>
      </c>
    </row>
    <row r="5866" spans="1:12" x14ac:dyDescent="0.3">
      <c r="A5866" t="s">
        <v>5870</v>
      </c>
      <c r="B5866" t="s">
        <v>7958</v>
      </c>
      <c r="C5866" t="s">
        <v>7923</v>
      </c>
      <c r="D5866" t="s">
        <v>7937</v>
      </c>
      <c r="E5866" s="1">
        <v>45412</v>
      </c>
      <c r="F5866" s="6">
        <v>8941.5</v>
      </c>
      <c r="G5866">
        <v>639</v>
      </c>
      <c r="H5866" t="s">
        <v>3</v>
      </c>
      <c r="I5866">
        <f>IF(shipments[[#This Row],[Boxes]]&gt;0,shipments[[#This Row],[Amount]]/shipments[[#This Row],[Boxes]],"NA")</f>
        <v>13.992957746478874</v>
      </c>
      <c r="J5866" t="str">
        <f>IF(shipments[[#This Row],[Order_Status]] = "Delivered","Yes","No")</f>
        <v>Yes</v>
      </c>
      <c r="K5866" t="str">
        <f>TEXT(shipments[[#This Row],[Shipdate]],"MMMM")</f>
        <v>April</v>
      </c>
      <c r="L5866">
        <f>YEAR(shipments[[#This Row],[Shipdate]])</f>
        <v>2024</v>
      </c>
    </row>
    <row r="5867" spans="1:12" x14ac:dyDescent="0.3">
      <c r="A5867" t="s">
        <v>5871</v>
      </c>
      <c r="B5867" t="s">
        <v>7958</v>
      </c>
      <c r="C5867" t="s">
        <v>7924</v>
      </c>
      <c r="D5867" t="s">
        <v>7935</v>
      </c>
      <c r="E5867" s="1">
        <v>44980</v>
      </c>
      <c r="F5867" s="6">
        <v>8127</v>
      </c>
      <c r="G5867">
        <v>813</v>
      </c>
      <c r="H5867" t="s">
        <v>3</v>
      </c>
      <c r="I5867">
        <f>IF(shipments[[#This Row],[Boxes]]&gt;0,shipments[[#This Row],[Amount]]/shipments[[#This Row],[Boxes]],"NA")</f>
        <v>9.9963099630996304</v>
      </c>
      <c r="J5867" t="str">
        <f>IF(shipments[[#This Row],[Order_Status]] = "Delivered","Yes","No")</f>
        <v>Yes</v>
      </c>
      <c r="K5867" t="str">
        <f>TEXT(shipments[[#This Row],[Shipdate]],"MMMM")</f>
        <v>February</v>
      </c>
      <c r="L5867">
        <f>YEAR(shipments[[#This Row],[Shipdate]])</f>
        <v>2023</v>
      </c>
    </row>
    <row r="5868" spans="1:12" x14ac:dyDescent="0.3">
      <c r="A5868" t="s">
        <v>5872</v>
      </c>
      <c r="B5868" t="s">
        <v>7958</v>
      </c>
      <c r="C5868" t="s">
        <v>7924</v>
      </c>
      <c r="D5868" t="s">
        <v>7939</v>
      </c>
      <c r="E5868" s="1">
        <v>45306</v>
      </c>
      <c r="F5868" s="6">
        <v>7258.5</v>
      </c>
      <c r="G5868">
        <v>1210</v>
      </c>
      <c r="H5868" t="s">
        <v>3</v>
      </c>
      <c r="I5868">
        <f>IF(shipments[[#This Row],[Boxes]]&gt;0,shipments[[#This Row],[Amount]]/shipments[[#This Row],[Boxes]],"NA")</f>
        <v>5.998760330578512</v>
      </c>
      <c r="J5868" t="str">
        <f>IF(shipments[[#This Row],[Order_Status]] = "Delivered","Yes","No")</f>
        <v>Yes</v>
      </c>
      <c r="K5868" t="str">
        <f>TEXT(shipments[[#This Row],[Shipdate]],"MMMM")</f>
        <v>January</v>
      </c>
      <c r="L5868">
        <f>YEAR(shipments[[#This Row],[Shipdate]])</f>
        <v>2024</v>
      </c>
    </row>
    <row r="5869" spans="1:12" x14ac:dyDescent="0.3">
      <c r="A5869" s="21" t="s">
        <v>5873</v>
      </c>
      <c r="B5869" s="21" t="s">
        <v>7958</v>
      </c>
      <c r="C5869" s="21" t="s">
        <v>7924</v>
      </c>
      <c r="D5869" s="21" t="s">
        <v>7935</v>
      </c>
      <c r="E5869" s="22">
        <v>45523</v>
      </c>
      <c r="F5869" s="23">
        <v>3107.25</v>
      </c>
      <c r="G5869" s="21">
        <v>389</v>
      </c>
      <c r="H5869" s="21" t="s">
        <v>9</v>
      </c>
      <c r="I5869" s="21">
        <f>IF(shipments[[#This Row],[Boxes]]&gt;0,shipments[[#This Row],[Amount]]/shipments[[#This Row],[Boxes]],"NA")</f>
        <v>7.9877892030848328</v>
      </c>
      <c r="J5869" s="21" t="str">
        <f>IF(shipments[[#This Row],[Order_Status]] = "Delivered","Yes","No")</f>
        <v>No</v>
      </c>
      <c r="K5869" s="21" t="str">
        <f>TEXT(shipments[[#This Row],[Shipdate]],"MMMM")</f>
        <v>August</v>
      </c>
      <c r="L5869" s="21">
        <f>YEAR(shipments[[#This Row],[Shipdate]])</f>
        <v>2024</v>
      </c>
    </row>
    <row r="5870" spans="1:12" x14ac:dyDescent="0.3">
      <c r="A5870" t="s">
        <v>5874</v>
      </c>
      <c r="B5870" t="s">
        <v>7958</v>
      </c>
      <c r="C5870" t="s">
        <v>7924</v>
      </c>
      <c r="D5870" t="s">
        <v>7937</v>
      </c>
      <c r="E5870" s="1">
        <v>45148</v>
      </c>
      <c r="F5870" s="6">
        <v>5179.5</v>
      </c>
      <c r="G5870">
        <v>740</v>
      </c>
      <c r="H5870" t="s">
        <v>3</v>
      </c>
      <c r="I5870">
        <f>IF(shipments[[#This Row],[Boxes]]&gt;0,shipments[[#This Row],[Amount]]/shipments[[#This Row],[Boxes]],"NA")</f>
        <v>6.9993243243243244</v>
      </c>
      <c r="J5870" t="str">
        <f>IF(shipments[[#This Row],[Order_Status]] = "Delivered","Yes","No")</f>
        <v>Yes</v>
      </c>
      <c r="K5870" t="str">
        <f>TEXT(shipments[[#This Row],[Shipdate]],"MMMM")</f>
        <v>August</v>
      </c>
      <c r="L5870">
        <f>YEAR(shipments[[#This Row],[Shipdate]])</f>
        <v>2023</v>
      </c>
    </row>
    <row r="5871" spans="1:12" x14ac:dyDescent="0.3">
      <c r="A5871" t="s">
        <v>5875</v>
      </c>
      <c r="B5871" t="s">
        <v>7958</v>
      </c>
      <c r="C5871" t="s">
        <v>7924</v>
      </c>
      <c r="D5871" t="s">
        <v>7939</v>
      </c>
      <c r="E5871" s="1">
        <v>45236</v>
      </c>
      <c r="F5871" s="6">
        <v>760.5</v>
      </c>
      <c r="G5871">
        <v>77</v>
      </c>
      <c r="H5871" t="s">
        <v>3</v>
      </c>
      <c r="I5871">
        <f>IF(shipments[[#This Row],[Boxes]]&gt;0,shipments[[#This Row],[Amount]]/shipments[[#This Row],[Boxes]],"NA")</f>
        <v>9.8766233766233764</v>
      </c>
      <c r="J5871" t="str">
        <f>IF(shipments[[#This Row],[Order_Status]] = "Delivered","Yes","No")</f>
        <v>Yes</v>
      </c>
      <c r="K5871" t="str">
        <f>TEXT(shipments[[#This Row],[Shipdate]],"MMMM")</f>
        <v>November</v>
      </c>
      <c r="L5871">
        <f>YEAR(shipments[[#This Row],[Shipdate]])</f>
        <v>2023</v>
      </c>
    </row>
    <row r="5872" spans="1:12" x14ac:dyDescent="0.3">
      <c r="A5872" t="s">
        <v>5876</v>
      </c>
      <c r="B5872" t="s">
        <v>7958</v>
      </c>
      <c r="C5872" t="s">
        <v>7924</v>
      </c>
      <c r="D5872" t="s">
        <v>7939</v>
      </c>
      <c r="E5872" s="1">
        <v>44999</v>
      </c>
      <c r="F5872" s="6">
        <v>6849</v>
      </c>
      <c r="G5872">
        <v>857</v>
      </c>
      <c r="H5872" t="s">
        <v>3</v>
      </c>
      <c r="I5872">
        <f>IF(shipments[[#This Row],[Boxes]]&gt;0,shipments[[#This Row],[Amount]]/shipments[[#This Row],[Boxes]],"NA")</f>
        <v>7.9918319719953326</v>
      </c>
      <c r="J5872" t="str">
        <f>IF(shipments[[#This Row],[Order_Status]] = "Delivered","Yes","No")</f>
        <v>Yes</v>
      </c>
      <c r="K5872" t="str">
        <f>TEXT(shipments[[#This Row],[Shipdate]],"MMMM")</f>
        <v>March</v>
      </c>
      <c r="L5872">
        <f>YEAR(shipments[[#This Row],[Shipdate]])</f>
        <v>2023</v>
      </c>
    </row>
    <row r="5873" spans="1:12" x14ac:dyDescent="0.3">
      <c r="A5873" t="s">
        <v>5877</v>
      </c>
      <c r="B5873" t="s">
        <v>7958</v>
      </c>
      <c r="C5873" t="s">
        <v>7925</v>
      </c>
      <c r="D5873" t="s">
        <v>7936</v>
      </c>
      <c r="E5873" s="1">
        <v>45002</v>
      </c>
      <c r="F5873" s="6">
        <v>2601</v>
      </c>
      <c r="G5873">
        <v>174</v>
      </c>
      <c r="H5873" t="s">
        <v>3</v>
      </c>
      <c r="I5873">
        <f>IF(shipments[[#This Row],[Boxes]]&gt;0,shipments[[#This Row],[Amount]]/shipments[[#This Row],[Boxes]],"NA")</f>
        <v>14.948275862068966</v>
      </c>
      <c r="J5873" t="str">
        <f>IF(shipments[[#This Row],[Order_Status]] = "Delivered","Yes","No")</f>
        <v>Yes</v>
      </c>
      <c r="K5873" t="str">
        <f>TEXT(shipments[[#This Row],[Shipdate]],"MMMM")</f>
        <v>March</v>
      </c>
      <c r="L5873">
        <f>YEAR(shipments[[#This Row],[Shipdate]])</f>
        <v>2023</v>
      </c>
    </row>
    <row r="5874" spans="1:12" x14ac:dyDescent="0.3">
      <c r="A5874" t="s">
        <v>5878</v>
      </c>
      <c r="B5874" t="s">
        <v>7958</v>
      </c>
      <c r="C5874" t="s">
        <v>7925</v>
      </c>
      <c r="D5874" t="s">
        <v>7938</v>
      </c>
      <c r="E5874" s="1">
        <v>45433</v>
      </c>
      <c r="F5874" s="6">
        <v>3588.75</v>
      </c>
      <c r="G5874">
        <v>200</v>
      </c>
      <c r="H5874" t="s">
        <v>3</v>
      </c>
      <c r="I5874">
        <f>IF(shipments[[#This Row],[Boxes]]&gt;0,shipments[[#This Row],[Amount]]/shipments[[#This Row],[Boxes]],"NA")</f>
        <v>17.943750000000001</v>
      </c>
      <c r="J5874" t="str">
        <f>IF(shipments[[#This Row],[Order_Status]] = "Delivered","Yes","No")</f>
        <v>Yes</v>
      </c>
      <c r="K5874" t="str">
        <f>TEXT(shipments[[#This Row],[Shipdate]],"MMMM")</f>
        <v>May</v>
      </c>
      <c r="L5874">
        <f>YEAR(shipments[[#This Row],[Shipdate]])</f>
        <v>2024</v>
      </c>
    </row>
    <row r="5875" spans="1:12" x14ac:dyDescent="0.3">
      <c r="A5875" t="s">
        <v>5879</v>
      </c>
      <c r="B5875" t="s">
        <v>7958</v>
      </c>
      <c r="C5875" t="s">
        <v>7926</v>
      </c>
      <c r="D5875" t="s">
        <v>7938</v>
      </c>
      <c r="E5875" s="1">
        <v>45320</v>
      </c>
      <c r="F5875" s="6">
        <v>3982.5</v>
      </c>
      <c r="G5875">
        <v>235</v>
      </c>
      <c r="H5875" t="s">
        <v>3</v>
      </c>
      <c r="I5875">
        <f>IF(shipments[[#This Row],[Boxes]]&gt;0,shipments[[#This Row],[Amount]]/shipments[[#This Row],[Boxes]],"NA")</f>
        <v>16.946808510638299</v>
      </c>
      <c r="J5875" t="str">
        <f>IF(shipments[[#This Row],[Order_Status]] = "Delivered","Yes","No")</f>
        <v>Yes</v>
      </c>
      <c r="K5875" t="str">
        <f>TEXT(shipments[[#This Row],[Shipdate]],"MMMM")</f>
        <v>January</v>
      </c>
      <c r="L5875">
        <f>YEAR(shipments[[#This Row],[Shipdate]])</f>
        <v>2024</v>
      </c>
    </row>
    <row r="5876" spans="1:12" x14ac:dyDescent="0.3">
      <c r="A5876" t="s">
        <v>5880</v>
      </c>
      <c r="B5876" t="s">
        <v>7958</v>
      </c>
      <c r="C5876" t="s">
        <v>7926</v>
      </c>
      <c r="D5876" t="s">
        <v>7934</v>
      </c>
      <c r="E5876" s="1">
        <v>45205</v>
      </c>
      <c r="F5876" s="6">
        <v>6603.75</v>
      </c>
      <c r="G5876">
        <v>389</v>
      </c>
      <c r="H5876" t="s">
        <v>3</v>
      </c>
      <c r="I5876">
        <f>IF(shipments[[#This Row],[Boxes]]&gt;0,shipments[[#This Row],[Amount]]/shipments[[#This Row],[Boxes]],"NA")</f>
        <v>16.976221079691516</v>
      </c>
      <c r="J5876" t="str">
        <f>IF(shipments[[#This Row],[Order_Status]] = "Delivered","Yes","No")</f>
        <v>Yes</v>
      </c>
      <c r="K5876" t="str">
        <f>TEXT(shipments[[#This Row],[Shipdate]],"MMMM")</f>
        <v>October</v>
      </c>
      <c r="L5876">
        <f>YEAR(shipments[[#This Row],[Shipdate]])</f>
        <v>2023</v>
      </c>
    </row>
    <row r="5877" spans="1:12" x14ac:dyDescent="0.3">
      <c r="A5877" t="s">
        <v>5881</v>
      </c>
      <c r="B5877" t="s">
        <v>7958</v>
      </c>
      <c r="C5877" t="s">
        <v>7926</v>
      </c>
      <c r="D5877" t="s">
        <v>7939</v>
      </c>
      <c r="E5877" s="1">
        <v>45124</v>
      </c>
      <c r="F5877" s="6">
        <v>3224.25</v>
      </c>
      <c r="G5877">
        <v>154</v>
      </c>
      <c r="H5877" t="s">
        <v>3</v>
      </c>
      <c r="I5877">
        <f>IF(shipments[[#This Row],[Boxes]]&gt;0,shipments[[#This Row],[Amount]]/shipments[[#This Row],[Boxes]],"NA")</f>
        <v>20.936688311688311</v>
      </c>
      <c r="J5877" t="str">
        <f>IF(shipments[[#This Row],[Order_Status]] = "Delivered","Yes","No")</f>
        <v>Yes</v>
      </c>
      <c r="K5877" t="str">
        <f>TEXT(shipments[[#This Row],[Shipdate]],"MMMM")</f>
        <v>July</v>
      </c>
      <c r="L5877">
        <f>YEAR(shipments[[#This Row],[Shipdate]])</f>
        <v>2023</v>
      </c>
    </row>
    <row r="5878" spans="1:12" x14ac:dyDescent="0.3">
      <c r="A5878" t="s">
        <v>5882</v>
      </c>
      <c r="B5878" t="s">
        <v>7958</v>
      </c>
      <c r="C5878" t="s">
        <v>7927</v>
      </c>
      <c r="D5878" t="s">
        <v>7935</v>
      </c>
      <c r="E5878" s="1">
        <v>45168</v>
      </c>
      <c r="F5878" s="6">
        <v>9760.5</v>
      </c>
      <c r="G5878">
        <v>698</v>
      </c>
      <c r="H5878" t="s">
        <v>3</v>
      </c>
      <c r="I5878">
        <f>IF(shipments[[#This Row],[Boxes]]&gt;0,shipments[[#This Row],[Amount]]/shipments[[#This Row],[Boxes]],"NA")</f>
        <v>13.98352435530086</v>
      </c>
      <c r="J5878" t="str">
        <f>IF(shipments[[#This Row],[Order_Status]] = "Delivered","Yes","No")</f>
        <v>Yes</v>
      </c>
      <c r="K5878" t="str">
        <f>TEXT(shipments[[#This Row],[Shipdate]],"MMMM")</f>
        <v>August</v>
      </c>
      <c r="L5878">
        <f>YEAR(shipments[[#This Row],[Shipdate]])</f>
        <v>2023</v>
      </c>
    </row>
    <row r="5879" spans="1:12" x14ac:dyDescent="0.3">
      <c r="A5879" t="s">
        <v>5883</v>
      </c>
      <c r="B5879" t="s">
        <v>7958</v>
      </c>
      <c r="C5879" t="s">
        <v>7927</v>
      </c>
      <c r="D5879" t="s">
        <v>7934</v>
      </c>
      <c r="E5879" s="1">
        <v>44979</v>
      </c>
      <c r="F5879" s="6">
        <v>13227.75</v>
      </c>
      <c r="G5879">
        <v>882</v>
      </c>
      <c r="H5879" t="s">
        <v>3</v>
      </c>
      <c r="I5879">
        <f>IF(shipments[[#This Row],[Boxes]]&gt;0,shipments[[#This Row],[Amount]]/shipments[[#This Row],[Boxes]],"NA")</f>
        <v>14.997448979591837</v>
      </c>
      <c r="J5879" t="str">
        <f>IF(shipments[[#This Row],[Order_Status]] = "Delivered","Yes","No")</f>
        <v>Yes</v>
      </c>
      <c r="K5879" t="str">
        <f>TEXT(shipments[[#This Row],[Shipdate]],"MMMM")</f>
        <v>February</v>
      </c>
      <c r="L5879">
        <f>YEAR(shipments[[#This Row],[Shipdate]])</f>
        <v>2023</v>
      </c>
    </row>
    <row r="5880" spans="1:12" x14ac:dyDescent="0.3">
      <c r="A5880" s="21" t="s">
        <v>5884</v>
      </c>
      <c r="B5880" s="21" t="s">
        <v>7958</v>
      </c>
      <c r="C5880" s="21" t="s">
        <v>7927</v>
      </c>
      <c r="D5880" s="21" t="s">
        <v>7935</v>
      </c>
      <c r="E5880" s="22">
        <v>45538</v>
      </c>
      <c r="F5880" s="23">
        <v>1134</v>
      </c>
      <c r="G5880" s="21">
        <v>71</v>
      </c>
      <c r="H5880" s="21" t="s">
        <v>16</v>
      </c>
      <c r="I5880" s="21">
        <f>IF(shipments[[#This Row],[Boxes]]&gt;0,shipments[[#This Row],[Amount]]/shipments[[#This Row],[Boxes]],"NA")</f>
        <v>15.971830985915492</v>
      </c>
      <c r="J5880" s="21" t="str">
        <f>IF(shipments[[#This Row],[Order_Status]] = "Delivered","Yes","No")</f>
        <v>No</v>
      </c>
      <c r="K5880" s="21" t="str">
        <f>TEXT(shipments[[#This Row],[Shipdate]],"MMMM")</f>
        <v>September</v>
      </c>
      <c r="L5880" s="21">
        <f>YEAR(shipments[[#This Row],[Shipdate]])</f>
        <v>2024</v>
      </c>
    </row>
    <row r="5881" spans="1:12" x14ac:dyDescent="0.3">
      <c r="A5881" t="s">
        <v>5885</v>
      </c>
      <c r="B5881" t="s">
        <v>7958</v>
      </c>
      <c r="C5881" t="s">
        <v>7928</v>
      </c>
      <c r="D5881" t="s">
        <v>7936</v>
      </c>
      <c r="E5881" s="1">
        <v>45202</v>
      </c>
      <c r="F5881" s="6">
        <v>951.75</v>
      </c>
      <c r="G5881">
        <v>87</v>
      </c>
      <c r="H5881" t="s">
        <v>3</v>
      </c>
      <c r="I5881">
        <f>IF(shipments[[#This Row],[Boxes]]&gt;0,shipments[[#This Row],[Amount]]/shipments[[#This Row],[Boxes]],"NA")</f>
        <v>10.939655172413794</v>
      </c>
      <c r="J5881" t="str">
        <f>IF(shipments[[#This Row],[Order_Status]] = "Delivered","Yes","No")</f>
        <v>Yes</v>
      </c>
      <c r="K5881" t="str">
        <f>TEXT(shipments[[#This Row],[Shipdate]],"MMMM")</f>
        <v>October</v>
      </c>
      <c r="L5881">
        <f>YEAR(shipments[[#This Row],[Shipdate]])</f>
        <v>2023</v>
      </c>
    </row>
    <row r="5882" spans="1:12" x14ac:dyDescent="0.3">
      <c r="A5882" t="s">
        <v>5886</v>
      </c>
      <c r="B5882" t="s">
        <v>7958</v>
      </c>
      <c r="C5882" t="s">
        <v>7928</v>
      </c>
      <c r="D5882" t="s">
        <v>7939</v>
      </c>
      <c r="E5882" s="1">
        <v>44971</v>
      </c>
      <c r="F5882" s="6">
        <v>990</v>
      </c>
      <c r="G5882">
        <v>110</v>
      </c>
      <c r="H5882" t="s">
        <v>3</v>
      </c>
      <c r="I5882">
        <f>IF(shipments[[#This Row],[Boxes]]&gt;0,shipments[[#This Row],[Amount]]/shipments[[#This Row],[Boxes]],"NA")</f>
        <v>9</v>
      </c>
      <c r="J5882" t="str">
        <f>IF(shipments[[#This Row],[Order_Status]] = "Delivered","Yes","No")</f>
        <v>Yes</v>
      </c>
      <c r="K5882" t="str">
        <f>TEXT(shipments[[#This Row],[Shipdate]],"MMMM")</f>
        <v>February</v>
      </c>
      <c r="L5882">
        <f>YEAR(shipments[[#This Row],[Shipdate]])</f>
        <v>2023</v>
      </c>
    </row>
    <row r="5883" spans="1:12" x14ac:dyDescent="0.3">
      <c r="A5883" t="s">
        <v>5887</v>
      </c>
      <c r="B5883" t="s">
        <v>7958</v>
      </c>
      <c r="C5883" t="s">
        <v>7928</v>
      </c>
      <c r="D5883" t="s">
        <v>7938</v>
      </c>
      <c r="E5883" s="1">
        <v>45342</v>
      </c>
      <c r="F5883" s="6">
        <v>2535.75</v>
      </c>
      <c r="G5883">
        <v>363</v>
      </c>
      <c r="H5883" t="s">
        <v>3</v>
      </c>
      <c r="I5883">
        <f>IF(shipments[[#This Row],[Boxes]]&gt;0,shipments[[#This Row],[Amount]]/shipments[[#This Row],[Boxes]],"NA")</f>
        <v>6.9855371900826446</v>
      </c>
      <c r="J5883" t="str">
        <f>IF(shipments[[#This Row],[Order_Status]] = "Delivered","Yes","No")</f>
        <v>Yes</v>
      </c>
      <c r="K5883" t="str">
        <f>TEXT(shipments[[#This Row],[Shipdate]],"MMMM")</f>
        <v>February</v>
      </c>
      <c r="L5883">
        <f>YEAR(shipments[[#This Row],[Shipdate]])</f>
        <v>2024</v>
      </c>
    </row>
    <row r="5884" spans="1:12" x14ac:dyDescent="0.3">
      <c r="A5884" t="s">
        <v>5888</v>
      </c>
      <c r="B5884" t="s">
        <v>7958</v>
      </c>
      <c r="C5884" t="s">
        <v>7929</v>
      </c>
      <c r="D5884" t="s">
        <v>7934</v>
      </c>
      <c r="E5884" s="1">
        <v>45044</v>
      </c>
      <c r="F5884" s="6">
        <v>6682.5</v>
      </c>
      <c r="G5884">
        <v>669</v>
      </c>
      <c r="H5884" t="s">
        <v>3</v>
      </c>
      <c r="I5884">
        <f>IF(shipments[[#This Row],[Boxes]]&gt;0,shipments[[#This Row],[Amount]]/shipments[[#This Row],[Boxes]],"NA")</f>
        <v>9.9887892376681613</v>
      </c>
      <c r="J5884" t="str">
        <f>IF(shipments[[#This Row],[Order_Status]] = "Delivered","Yes","No")</f>
        <v>Yes</v>
      </c>
      <c r="K5884" t="str">
        <f>TEXT(shipments[[#This Row],[Shipdate]],"MMMM")</f>
        <v>April</v>
      </c>
      <c r="L5884">
        <f>YEAR(shipments[[#This Row],[Shipdate]])</f>
        <v>2023</v>
      </c>
    </row>
    <row r="5885" spans="1:12" x14ac:dyDescent="0.3">
      <c r="A5885" t="s">
        <v>5889</v>
      </c>
      <c r="B5885" t="s">
        <v>7958</v>
      </c>
      <c r="C5885" t="s">
        <v>7929</v>
      </c>
      <c r="D5885" t="s">
        <v>7939</v>
      </c>
      <c r="E5885" s="1">
        <v>45264</v>
      </c>
      <c r="F5885" s="6">
        <v>434.25</v>
      </c>
      <c r="G5885">
        <v>63</v>
      </c>
      <c r="H5885" t="s">
        <v>3</v>
      </c>
      <c r="I5885">
        <f>IF(shipments[[#This Row],[Boxes]]&gt;0,shipments[[#This Row],[Amount]]/shipments[[#This Row],[Boxes]],"NA")</f>
        <v>6.8928571428571432</v>
      </c>
      <c r="J5885" t="str">
        <f>IF(shipments[[#This Row],[Order_Status]] = "Delivered","Yes","No")</f>
        <v>Yes</v>
      </c>
      <c r="K5885" t="str">
        <f>TEXT(shipments[[#This Row],[Shipdate]],"MMMM")</f>
        <v>December</v>
      </c>
      <c r="L5885">
        <f>YEAR(shipments[[#This Row],[Shipdate]])</f>
        <v>2023</v>
      </c>
    </row>
    <row r="5886" spans="1:12" x14ac:dyDescent="0.3">
      <c r="A5886" s="21" t="s">
        <v>5890</v>
      </c>
      <c r="B5886" s="21" t="s">
        <v>7958</v>
      </c>
      <c r="C5886" s="21" t="s">
        <v>7929</v>
      </c>
      <c r="D5886" s="21" t="s">
        <v>7934</v>
      </c>
      <c r="E5886" s="22">
        <v>45533</v>
      </c>
      <c r="F5886" s="23">
        <v>10217.25</v>
      </c>
      <c r="G5886" s="21">
        <v>1022</v>
      </c>
      <c r="H5886" s="21" t="s">
        <v>9</v>
      </c>
      <c r="I5886" s="21">
        <f>IF(shipments[[#This Row],[Boxes]]&gt;0,shipments[[#This Row],[Amount]]/shipments[[#This Row],[Boxes]],"NA")</f>
        <v>9.9973091976516635</v>
      </c>
      <c r="J5886" s="21" t="str">
        <f>IF(shipments[[#This Row],[Order_Status]] = "Delivered","Yes","No")</f>
        <v>No</v>
      </c>
      <c r="K5886" s="21" t="str">
        <f>TEXT(shipments[[#This Row],[Shipdate]],"MMMM")</f>
        <v>August</v>
      </c>
      <c r="L5886" s="21">
        <f>YEAR(shipments[[#This Row],[Shipdate]])</f>
        <v>2024</v>
      </c>
    </row>
    <row r="5887" spans="1:12" x14ac:dyDescent="0.3">
      <c r="A5887" t="s">
        <v>5891</v>
      </c>
      <c r="B5887" t="s">
        <v>7958</v>
      </c>
      <c r="C5887" t="s">
        <v>7929</v>
      </c>
      <c r="D5887" t="s">
        <v>7937</v>
      </c>
      <c r="E5887" s="1">
        <v>45450</v>
      </c>
      <c r="F5887" s="6">
        <v>8219.25</v>
      </c>
      <c r="G5887">
        <v>748</v>
      </c>
      <c r="H5887" t="s">
        <v>3</v>
      </c>
      <c r="I5887">
        <f>IF(shipments[[#This Row],[Boxes]]&gt;0,shipments[[#This Row],[Amount]]/shipments[[#This Row],[Boxes]],"NA")</f>
        <v>10.988302139037433</v>
      </c>
      <c r="J5887" t="str">
        <f>IF(shipments[[#This Row],[Order_Status]] = "Delivered","Yes","No")</f>
        <v>Yes</v>
      </c>
      <c r="K5887" t="str">
        <f>TEXT(shipments[[#This Row],[Shipdate]],"MMMM")</f>
        <v>June</v>
      </c>
      <c r="L5887">
        <f>YEAR(shipments[[#This Row],[Shipdate]])</f>
        <v>2024</v>
      </c>
    </row>
    <row r="5888" spans="1:12" x14ac:dyDescent="0.3">
      <c r="A5888" t="s">
        <v>5892</v>
      </c>
      <c r="B5888" t="s">
        <v>7958</v>
      </c>
      <c r="C5888" t="s">
        <v>7929</v>
      </c>
      <c r="D5888" t="s">
        <v>7938</v>
      </c>
      <c r="E5888" s="1">
        <v>45415</v>
      </c>
      <c r="F5888" s="6">
        <v>1368</v>
      </c>
      <c r="G5888">
        <v>125</v>
      </c>
      <c r="H5888" t="s">
        <v>3</v>
      </c>
      <c r="I5888">
        <f>IF(shipments[[#This Row],[Boxes]]&gt;0,shipments[[#This Row],[Amount]]/shipments[[#This Row],[Boxes]],"NA")</f>
        <v>10.944000000000001</v>
      </c>
      <c r="J5888" t="str">
        <f>IF(shipments[[#This Row],[Order_Status]] = "Delivered","Yes","No")</f>
        <v>Yes</v>
      </c>
      <c r="K5888" t="str">
        <f>TEXT(shipments[[#This Row],[Shipdate]],"MMMM")</f>
        <v>May</v>
      </c>
      <c r="L5888">
        <f>YEAR(shipments[[#This Row],[Shipdate]])</f>
        <v>2024</v>
      </c>
    </row>
    <row r="5889" spans="1:12" x14ac:dyDescent="0.3">
      <c r="A5889" t="s">
        <v>5893</v>
      </c>
      <c r="B5889" t="s">
        <v>7958</v>
      </c>
      <c r="C5889" t="s">
        <v>7930</v>
      </c>
      <c r="D5889" t="s">
        <v>7938</v>
      </c>
      <c r="E5889" s="1">
        <v>44986</v>
      </c>
      <c r="F5889" s="6">
        <v>7294.5</v>
      </c>
      <c r="G5889">
        <v>281</v>
      </c>
      <c r="H5889" t="s">
        <v>3</v>
      </c>
      <c r="I5889">
        <f>IF(shipments[[#This Row],[Boxes]]&gt;0,shipments[[#This Row],[Amount]]/shipments[[#This Row],[Boxes]],"NA")</f>
        <v>25.959074733096084</v>
      </c>
      <c r="J5889" t="str">
        <f>IF(shipments[[#This Row],[Order_Status]] = "Delivered","Yes","No")</f>
        <v>Yes</v>
      </c>
      <c r="K5889" t="str">
        <f>TEXT(shipments[[#This Row],[Shipdate]],"MMMM")</f>
        <v>March</v>
      </c>
      <c r="L5889">
        <f>YEAR(shipments[[#This Row],[Shipdate]])</f>
        <v>2023</v>
      </c>
    </row>
    <row r="5890" spans="1:12" x14ac:dyDescent="0.3">
      <c r="A5890" t="s">
        <v>5894</v>
      </c>
      <c r="B5890" t="s">
        <v>7958</v>
      </c>
      <c r="C5890" t="s">
        <v>7930</v>
      </c>
      <c r="D5890" t="s">
        <v>7935</v>
      </c>
      <c r="E5890" s="1">
        <v>45310</v>
      </c>
      <c r="F5890" s="6">
        <v>1237.5</v>
      </c>
      <c r="G5890">
        <v>46</v>
      </c>
      <c r="H5890" t="s">
        <v>3</v>
      </c>
      <c r="I5890">
        <f>IF(shipments[[#This Row],[Boxes]]&gt;0,shipments[[#This Row],[Amount]]/shipments[[#This Row],[Boxes]],"NA")</f>
        <v>26.902173913043477</v>
      </c>
      <c r="J5890" t="str">
        <f>IF(shipments[[#This Row],[Order_Status]] = "Delivered","Yes","No")</f>
        <v>Yes</v>
      </c>
      <c r="K5890" t="str">
        <f>TEXT(shipments[[#This Row],[Shipdate]],"MMMM")</f>
        <v>January</v>
      </c>
      <c r="L5890">
        <f>YEAR(shipments[[#This Row],[Shipdate]])</f>
        <v>2024</v>
      </c>
    </row>
    <row r="5891" spans="1:12" x14ac:dyDescent="0.3">
      <c r="A5891" t="s">
        <v>5895</v>
      </c>
      <c r="B5891" t="s">
        <v>7958</v>
      </c>
      <c r="C5891" t="s">
        <v>7930</v>
      </c>
      <c r="D5891" t="s">
        <v>7938</v>
      </c>
      <c r="E5891" s="1">
        <v>45258</v>
      </c>
      <c r="F5891" s="6">
        <v>4630.5</v>
      </c>
      <c r="G5891">
        <v>186</v>
      </c>
      <c r="H5891" t="s">
        <v>3</v>
      </c>
      <c r="I5891">
        <f>IF(shipments[[#This Row],[Boxes]]&gt;0,shipments[[#This Row],[Amount]]/shipments[[#This Row],[Boxes]],"NA")</f>
        <v>24.89516129032258</v>
      </c>
      <c r="J5891" t="str">
        <f>IF(shipments[[#This Row],[Order_Status]] = "Delivered","Yes","No")</f>
        <v>Yes</v>
      </c>
      <c r="K5891" t="str">
        <f>TEXT(shipments[[#This Row],[Shipdate]],"MMMM")</f>
        <v>November</v>
      </c>
      <c r="L5891">
        <f>YEAR(shipments[[#This Row],[Shipdate]])</f>
        <v>2023</v>
      </c>
    </row>
    <row r="5892" spans="1:12" x14ac:dyDescent="0.3">
      <c r="A5892" t="s">
        <v>5896</v>
      </c>
      <c r="B5892" t="s">
        <v>7958</v>
      </c>
      <c r="C5892" t="s">
        <v>7931</v>
      </c>
      <c r="D5892" t="s">
        <v>7934</v>
      </c>
      <c r="E5892" s="1">
        <v>45225</v>
      </c>
      <c r="F5892" s="6">
        <v>9861.75</v>
      </c>
      <c r="G5892">
        <v>987</v>
      </c>
      <c r="H5892" t="s">
        <v>3</v>
      </c>
      <c r="I5892">
        <f>IF(shipments[[#This Row],[Boxes]]&gt;0,shipments[[#This Row],[Amount]]/shipments[[#This Row],[Boxes]],"NA")</f>
        <v>9.9916413373860191</v>
      </c>
      <c r="J5892" t="str">
        <f>IF(shipments[[#This Row],[Order_Status]] = "Delivered","Yes","No")</f>
        <v>Yes</v>
      </c>
      <c r="K5892" t="str">
        <f>TEXT(shipments[[#This Row],[Shipdate]],"MMMM")</f>
        <v>October</v>
      </c>
      <c r="L5892">
        <f>YEAR(shipments[[#This Row],[Shipdate]])</f>
        <v>2023</v>
      </c>
    </row>
    <row r="5893" spans="1:12" x14ac:dyDescent="0.3">
      <c r="A5893" t="s">
        <v>5897</v>
      </c>
      <c r="B5893" t="s">
        <v>7958</v>
      </c>
      <c r="C5893" t="s">
        <v>7931</v>
      </c>
      <c r="D5893" t="s">
        <v>7938</v>
      </c>
      <c r="E5893" s="1">
        <v>45335</v>
      </c>
      <c r="F5893" s="6">
        <v>15036.75</v>
      </c>
      <c r="G5893">
        <v>1671</v>
      </c>
      <c r="H5893" t="s">
        <v>3</v>
      </c>
      <c r="I5893">
        <f>IF(shipments[[#This Row],[Boxes]]&gt;0,shipments[[#This Row],[Amount]]/shipments[[#This Row],[Boxes]],"NA")</f>
        <v>8.9986535008976656</v>
      </c>
      <c r="J5893" t="str">
        <f>IF(shipments[[#This Row],[Order_Status]] = "Delivered","Yes","No")</f>
        <v>Yes</v>
      </c>
      <c r="K5893" t="str">
        <f>TEXT(shipments[[#This Row],[Shipdate]],"MMMM")</f>
        <v>February</v>
      </c>
      <c r="L5893">
        <f>YEAR(shipments[[#This Row],[Shipdate]])</f>
        <v>2024</v>
      </c>
    </row>
    <row r="5894" spans="1:12" x14ac:dyDescent="0.3">
      <c r="A5894" s="21" t="s">
        <v>5898</v>
      </c>
      <c r="B5894" s="21" t="s">
        <v>7958</v>
      </c>
      <c r="C5894" s="21" t="s">
        <v>7931</v>
      </c>
      <c r="D5894" s="21" t="s">
        <v>7938</v>
      </c>
      <c r="E5894" s="22">
        <v>45481</v>
      </c>
      <c r="F5894" s="23">
        <v>4142.25</v>
      </c>
      <c r="G5894" s="21">
        <v>461</v>
      </c>
      <c r="H5894" s="21" t="s">
        <v>9</v>
      </c>
      <c r="I5894" s="21">
        <f>IF(shipments[[#This Row],[Boxes]]&gt;0,shipments[[#This Row],[Amount]]/shipments[[#This Row],[Boxes]],"NA")</f>
        <v>8.9853579175704983</v>
      </c>
      <c r="J5894" s="21" t="str">
        <f>IF(shipments[[#This Row],[Order_Status]] = "Delivered","Yes","No")</f>
        <v>No</v>
      </c>
      <c r="K5894" s="21" t="str">
        <f>TEXT(shipments[[#This Row],[Shipdate]],"MMMM")</f>
        <v>July</v>
      </c>
      <c r="L5894" s="21">
        <f>YEAR(shipments[[#This Row],[Shipdate]])</f>
        <v>2024</v>
      </c>
    </row>
    <row r="5895" spans="1:12" x14ac:dyDescent="0.3">
      <c r="A5895" s="21" t="s">
        <v>5899</v>
      </c>
      <c r="B5895" s="21" t="s">
        <v>7958</v>
      </c>
      <c r="C5895" s="21" t="s">
        <v>7932</v>
      </c>
      <c r="D5895" s="21" t="s">
        <v>7937</v>
      </c>
      <c r="E5895" s="22">
        <v>45538</v>
      </c>
      <c r="F5895" s="23">
        <v>6284.25</v>
      </c>
      <c r="G5895" s="21">
        <v>572</v>
      </c>
      <c r="H5895" s="21" t="s">
        <v>16</v>
      </c>
      <c r="I5895" s="21">
        <f>IF(shipments[[#This Row],[Boxes]]&gt;0,shipments[[#This Row],[Amount]]/shipments[[#This Row],[Boxes]],"NA")</f>
        <v>10.986451048951048</v>
      </c>
      <c r="J5895" s="21" t="str">
        <f>IF(shipments[[#This Row],[Order_Status]] = "Delivered","Yes","No")</f>
        <v>No</v>
      </c>
      <c r="K5895" s="21" t="str">
        <f>TEXT(shipments[[#This Row],[Shipdate]],"MMMM")</f>
        <v>September</v>
      </c>
      <c r="L5895" s="21">
        <f>YEAR(shipments[[#This Row],[Shipdate]])</f>
        <v>2024</v>
      </c>
    </row>
    <row r="5896" spans="1:12" x14ac:dyDescent="0.3">
      <c r="A5896" t="s">
        <v>5900</v>
      </c>
      <c r="B5896" t="s">
        <v>7958</v>
      </c>
      <c r="C5896" t="s">
        <v>7932</v>
      </c>
      <c r="D5896" t="s">
        <v>7939</v>
      </c>
      <c r="E5896" s="1">
        <v>45464</v>
      </c>
      <c r="F5896" s="6">
        <v>11830.5</v>
      </c>
      <c r="G5896">
        <v>1479</v>
      </c>
      <c r="H5896" t="s">
        <v>3</v>
      </c>
      <c r="I5896">
        <f>IF(shipments[[#This Row],[Boxes]]&gt;0,shipments[[#This Row],[Amount]]/shipments[[#This Row],[Boxes]],"NA")</f>
        <v>7.9989858012170387</v>
      </c>
      <c r="J5896" t="str">
        <f>IF(shipments[[#This Row],[Order_Status]] = "Delivered","Yes","No")</f>
        <v>Yes</v>
      </c>
      <c r="K5896" t="str">
        <f>TEXT(shipments[[#This Row],[Shipdate]],"MMMM")</f>
        <v>June</v>
      </c>
      <c r="L5896">
        <f>YEAR(shipments[[#This Row],[Shipdate]])</f>
        <v>2024</v>
      </c>
    </row>
    <row r="5897" spans="1:12" x14ac:dyDescent="0.3">
      <c r="A5897" s="21" t="s">
        <v>5901</v>
      </c>
      <c r="B5897" s="21" t="s">
        <v>7958</v>
      </c>
      <c r="C5897" s="21" t="s">
        <v>7932</v>
      </c>
      <c r="D5897" s="21" t="s">
        <v>7935</v>
      </c>
      <c r="E5897" s="22">
        <v>45530</v>
      </c>
      <c r="F5897" s="23">
        <v>3453.75</v>
      </c>
      <c r="G5897" s="21">
        <v>346</v>
      </c>
      <c r="H5897" s="21" t="s">
        <v>9</v>
      </c>
      <c r="I5897" s="21">
        <f>IF(shipments[[#This Row],[Boxes]]&gt;0,shipments[[#This Row],[Amount]]/shipments[[#This Row],[Boxes]],"NA")</f>
        <v>9.981936416184972</v>
      </c>
      <c r="J5897" s="21" t="str">
        <f>IF(shipments[[#This Row],[Order_Status]] = "Delivered","Yes","No")</f>
        <v>No</v>
      </c>
      <c r="K5897" s="21" t="str">
        <f>TEXT(shipments[[#This Row],[Shipdate]],"MMMM")</f>
        <v>August</v>
      </c>
      <c r="L5897" s="21">
        <f>YEAR(shipments[[#This Row],[Shipdate]])</f>
        <v>2024</v>
      </c>
    </row>
    <row r="5898" spans="1:12" x14ac:dyDescent="0.3">
      <c r="A5898" t="s">
        <v>5902</v>
      </c>
      <c r="B5898" t="s">
        <v>7958</v>
      </c>
      <c r="C5898" t="s">
        <v>7933</v>
      </c>
      <c r="D5898" t="s">
        <v>7934</v>
      </c>
      <c r="E5898" s="1">
        <v>45303</v>
      </c>
      <c r="F5898" s="6">
        <v>6122.25</v>
      </c>
      <c r="G5898">
        <v>292</v>
      </c>
      <c r="H5898" t="s">
        <v>3</v>
      </c>
      <c r="I5898">
        <f>IF(shipments[[#This Row],[Boxes]]&gt;0,shipments[[#This Row],[Amount]]/shipments[[#This Row],[Boxes]],"NA")</f>
        <v>20.966609589041095</v>
      </c>
      <c r="J5898" t="str">
        <f>IF(shipments[[#This Row],[Order_Status]] = "Delivered","Yes","No")</f>
        <v>Yes</v>
      </c>
      <c r="K5898" t="str">
        <f>TEXT(shipments[[#This Row],[Shipdate]],"MMMM")</f>
        <v>January</v>
      </c>
      <c r="L5898">
        <f>YEAR(shipments[[#This Row],[Shipdate]])</f>
        <v>2024</v>
      </c>
    </row>
    <row r="5899" spans="1:12" x14ac:dyDescent="0.3">
      <c r="A5899" t="s">
        <v>5903</v>
      </c>
      <c r="B5899" t="s">
        <v>7958</v>
      </c>
      <c r="C5899" t="s">
        <v>7933</v>
      </c>
      <c r="D5899" t="s">
        <v>7938</v>
      </c>
      <c r="E5899" s="1">
        <v>45287</v>
      </c>
      <c r="F5899" s="6">
        <v>5325.75</v>
      </c>
      <c r="G5899">
        <v>281</v>
      </c>
      <c r="H5899" t="s">
        <v>3</v>
      </c>
      <c r="I5899">
        <f>IF(shipments[[#This Row],[Boxes]]&gt;0,shipments[[#This Row],[Amount]]/shipments[[#This Row],[Boxes]],"NA")</f>
        <v>18.952846975088967</v>
      </c>
      <c r="J5899" t="str">
        <f>IF(shipments[[#This Row],[Order_Status]] = "Delivered","Yes","No")</f>
        <v>Yes</v>
      </c>
      <c r="K5899" t="str">
        <f>TEXT(shipments[[#This Row],[Shipdate]],"MMMM")</f>
        <v>December</v>
      </c>
      <c r="L5899">
        <f>YEAR(shipments[[#This Row],[Shipdate]])</f>
        <v>2023</v>
      </c>
    </row>
    <row r="5900" spans="1:12" x14ac:dyDescent="0.3">
      <c r="A5900" t="s">
        <v>5904</v>
      </c>
      <c r="B5900" t="s">
        <v>7958</v>
      </c>
      <c r="C5900" t="s">
        <v>7933</v>
      </c>
      <c r="D5900" t="s">
        <v>7934</v>
      </c>
      <c r="E5900" s="1">
        <v>45425</v>
      </c>
      <c r="F5900" s="6">
        <v>625.5</v>
      </c>
      <c r="G5900">
        <v>30</v>
      </c>
      <c r="H5900" t="s">
        <v>3</v>
      </c>
      <c r="I5900">
        <f>IF(shipments[[#This Row],[Boxes]]&gt;0,shipments[[#This Row],[Amount]]/shipments[[#This Row],[Boxes]],"NA")</f>
        <v>20.85</v>
      </c>
      <c r="J5900" t="str">
        <f>IF(shipments[[#This Row],[Order_Status]] = "Delivered","Yes","No")</f>
        <v>Yes</v>
      </c>
      <c r="K5900" t="str">
        <f>TEXT(shipments[[#This Row],[Shipdate]],"MMMM")</f>
        <v>May</v>
      </c>
      <c r="L5900">
        <f>YEAR(shipments[[#This Row],[Shipdate]])</f>
        <v>2024</v>
      </c>
    </row>
    <row r="5901" spans="1:12" x14ac:dyDescent="0.3">
      <c r="A5901" t="s">
        <v>5905</v>
      </c>
      <c r="B5901" t="s">
        <v>7958</v>
      </c>
      <c r="C5901" t="s">
        <v>7933</v>
      </c>
      <c r="D5901" t="s">
        <v>7935</v>
      </c>
      <c r="E5901" s="1">
        <v>44946</v>
      </c>
      <c r="F5901" s="6">
        <v>4198.5</v>
      </c>
      <c r="G5901">
        <v>200</v>
      </c>
      <c r="H5901" t="s">
        <v>3</v>
      </c>
      <c r="I5901">
        <f>IF(shipments[[#This Row],[Boxes]]&gt;0,shipments[[#This Row],[Amount]]/shipments[[#This Row],[Boxes]],"NA")</f>
        <v>20.9925</v>
      </c>
      <c r="J5901" t="str">
        <f>IF(shipments[[#This Row],[Order_Status]] = "Delivered","Yes","No")</f>
        <v>Yes</v>
      </c>
      <c r="K5901" t="str">
        <f>TEXT(shipments[[#This Row],[Shipdate]],"MMMM")</f>
        <v>January</v>
      </c>
      <c r="L5901">
        <f>YEAR(shipments[[#This Row],[Shipdate]])</f>
        <v>2023</v>
      </c>
    </row>
    <row r="5902" spans="1:12" x14ac:dyDescent="0.3">
      <c r="A5902" t="s">
        <v>5906</v>
      </c>
      <c r="B5902" t="s">
        <v>7958</v>
      </c>
      <c r="C5902" t="s">
        <v>7933</v>
      </c>
      <c r="D5902" t="s">
        <v>7934</v>
      </c>
      <c r="E5902" s="1">
        <v>45106</v>
      </c>
      <c r="F5902" s="6">
        <v>10019.25</v>
      </c>
      <c r="G5902">
        <v>478</v>
      </c>
      <c r="H5902" t="s">
        <v>3</v>
      </c>
      <c r="I5902">
        <f>IF(shipments[[#This Row],[Boxes]]&gt;0,shipments[[#This Row],[Amount]]/shipments[[#This Row],[Boxes]],"NA")</f>
        <v>20.960774058577407</v>
      </c>
      <c r="J5902" t="str">
        <f>IF(shipments[[#This Row],[Order_Status]] = "Delivered","Yes","No")</f>
        <v>Yes</v>
      </c>
      <c r="K5902" t="str">
        <f>TEXT(shipments[[#This Row],[Shipdate]],"MMMM")</f>
        <v>June</v>
      </c>
      <c r="L5902">
        <f>YEAR(shipments[[#This Row],[Shipdate]])</f>
        <v>2023</v>
      </c>
    </row>
    <row r="5903" spans="1:12" x14ac:dyDescent="0.3">
      <c r="A5903" t="s">
        <v>5907</v>
      </c>
      <c r="B5903" t="s">
        <v>7959</v>
      </c>
      <c r="C5903" t="s">
        <v>7913</v>
      </c>
      <c r="D5903" t="s">
        <v>7934</v>
      </c>
      <c r="E5903" s="1">
        <v>45299</v>
      </c>
      <c r="F5903" s="6">
        <v>4677.75</v>
      </c>
      <c r="G5903">
        <v>293</v>
      </c>
      <c r="H5903" t="s">
        <v>3</v>
      </c>
      <c r="I5903">
        <f>IF(shipments[[#This Row],[Boxes]]&gt;0,shipments[[#This Row],[Amount]]/shipments[[#This Row],[Boxes]],"NA")</f>
        <v>15.965017064846416</v>
      </c>
      <c r="J5903" t="str">
        <f>IF(shipments[[#This Row],[Order_Status]] = "Delivered","Yes","No")</f>
        <v>Yes</v>
      </c>
      <c r="K5903" t="str">
        <f>TEXT(shipments[[#This Row],[Shipdate]],"MMMM")</f>
        <v>January</v>
      </c>
      <c r="L5903">
        <f>YEAR(shipments[[#This Row],[Shipdate]])</f>
        <v>2024</v>
      </c>
    </row>
    <row r="5904" spans="1:12" x14ac:dyDescent="0.3">
      <c r="A5904" t="s">
        <v>5908</v>
      </c>
      <c r="B5904" t="s">
        <v>7959</v>
      </c>
      <c r="C5904" t="s">
        <v>7913</v>
      </c>
      <c r="D5904" t="s">
        <v>7938</v>
      </c>
      <c r="E5904" s="1">
        <v>45182</v>
      </c>
      <c r="F5904" s="6">
        <v>3696.75</v>
      </c>
      <c r="G5904">
        <v>247</v>
      </c>
      <c r="H5904" t="s">
        <v>3</v>
      </c>
      <c r="I5904">
        <f>IF(shipments[[#This Row],[Boxes]]&gt;0,shipments[[#This Row],[Amount]]/shipments[[#This Row],[Boxes]],"NA")</f>
        <v>14.9665991902834</v>
      </c>
      <c r="J5904" t="str">
        <f>IF(shipments[[#This Row],[Order_Status]] = "Delivered","Yes","No")</f>
        <v>Yes</v>
      </c>
      <c r="K5904" t="str">
        <f>TEXT(shipments[[#This Row],[Shipdate]],"MMMM")</f>
        <v>September</v>
      </c>
      <c r="L5904">
        <f>YEAR(shipments[[#This Row],[Shipdate]])</f>
        <v>2023</v>
      </c>
    </row>
    <row r="5905" spans="1:12" x14ac:dyDescent="0.3">
      <c r="A5905" t="s">
        <v>5909</v>
      </c>
      <c r="B5905" t="s">
        <v>7959</v>
      </c>
      <c r="C5905" t="s">
        <v>7914</v>
      </c>
      <c r="D5905" t="s">
        <v>7937</v>
      </c>
      <c r="E5905" s="1">
        <v>45272</v>
      </c>
      <c r="F5905" s="6">
        <v>1752.75</v>
      </c>
      <c r="G5905">
        <v>135</v>
      </c>
      <c r="H5905" t="s">
        <v>3</v>
      </c>
      <c r="I5905">
        <f>IF(shipments[[#This Row],[Boxes]]&gt;0,shipments[[#This Row],[Amount]]/shipments[[#This Row],[Boxes]],"NA")</f>
        <v>12.983333333333333</v>
      </c>
      <c r="J5905" t="str">
        <f>IF(shipments[[#This Row],[Order_Status]] = "Delivered","Yes","No")</f>
        <v>Yes</v>
      </c>
      <c r="K5905" t="str">
        <f>TEXT(shipments[[#This Row],[Shipdate]],"MMMM")</f>
        <v>December</v>
      </c>
      <c r="L5905">
        <f>YEAR(shipments[[#This Row],[Shipdate]])</f>
        <v>2023</v>
      </c>
    </row>
    <row r="5906" spans="1:12" x14ac:dyDescent="0.3">
      <c r="A5906" t="s">
        <v>5910</v>
      </c>
      <c r="B5906" t="s">
        <v>7959</v>
      </c>
      <c r="C5906" t="s">
        <v>7915</v>
      </c>
      <c r="D5906" t="s">
        <v>7939</v>
      </c>
      <c r="E5906" s="1">
        <v>45189</v>
      </c>
      <c r="F5906" s="6">
        <v>312.75</v>
      </c>
      <c r="G5906">
        <v>35</v>
      </c>
      <c r="H5906" t="s">
        <v>3</v>
      </c>
      <c r="I5906">
        <f>IF(shipments[[#This Row],[Boxes]]&gt;0,shipments[[#This Row],[Amount]]/shipments[[#This Row],[Boxes]],"NA")</f>
        <v>8.9357142857142851</v>
      </c>
      <c r="J5906" t="str">
        <f>IF(shipments[[#This Row],[Order_Status]] = "Delivered","Yes","No")</f>
        <v>Yes</v>
      </c>
      <c r="K5906" t="str">
        <f>TEXT(shipments[[#This Row],[Shipdate]],"MMMM")</f>
        <v>September</v>
      </c>
      <c r="L5906">
        <f>YEAR(shipments[[#This Row],[Shipdate]])</f>
        <v>2023</v>
      </c>
    </row>
    <row r="5907" spans="1:12" x14ac:dyDescent="0.3">
      <c r="A5907" t="s">
        <v>5911</v>
      </c>
      <c r="B5907" t="s">
        <v>7959</v>
      </c>
      <c r="C5907" t="s">
        <v>7915</v>
      </c>
      <c r="D5907" t="s">
        <v>7939</v>
      </c>
      <c r="E5907" s="1">
        <v>44936</v>
      </c>
      <c r="F5907" s="6">
        <v>4392</v>
      </c>
      <c r="G5907">
        <v>549</v>
      </c>
      <c r="H5907" t="s">
        <v>3</v>
      </c>
      <c r="I5907">
        <f>IF(shipments[[#This Row],[Boxes]]&gt;0,shipments[[#This Row],[Amount]]/shipments[[#This Row],[Boxes]],"NA")</f>
        <v>8</v>
      </c>
      <c r="J5907" t="str">
        <f>IF(shipments[[#This Row],[Order_Status]] = "Delivered","Yes","No")</f>
        <v>Yes</v>
      </c>
      <c r="K5907" t="str">
        <f>TEXT(shipments[[#This Row],[Shipdate]],"MMMM")</f>
        <v>January</v>
      </c>
      <c r="L5907">
        <f>YEAR(shipments[[#This Row],[Shipdate]])</f>
        <v>2023</v>
      </c>
    </row>
    <row r="5908" spans="1:12" x14ac:dyDescent="0.3">
      <c r="A5908" t="s">
        <v>5912</v>
      </c>
      <c r="B5908" t="s">
        <v>7959</v>
      </c>
      <c r="C5908" t="s">
        <v>7915</v>
      </c>
      <c r="D5908" t="s">
        <v>7934</v>
      </c>
      <c r="E5908" s="1">
        <v>44932</v>
      </c>
      <c r="F5908" s="6">
        <v>108</v>
      </c>
      <c r="G5908">
        <v>12</v>
      </c>
      <c r="H5908" t="s">
        <v>3</v>
      </c>
      <c r="I5908">
        <f>IF(shipments[[#This Row],[Boxes]]&gt;0,shipments[[#This Row],[Amount]]/shipments[[#This Row],[Boxes]],"NA")</f>
        <v>9</v>
      </c>
      <c r="J5908" t="str">
        <f>IF(shipments[[#This Row],[Order_Status]] = "Delivered","Yes","No")</f>
        <v>Yes</v>
      </c>
      <c r="K5908" t="str">
        <f>TEXT(shipments[[#This Row],[Shipdate]],"MMMM")</f>
        <v>January</v>
      </c>
      <c r="L5908">
        <f>YEAR(shipments[[#This Row],[Shipdate]])</f>
        <v>2023</v>
      </c>
    </row>
    <row r="5909" spans="1:12" x14ac:dyDescent="0.3">
      <c r="A5909" t="s">
        <v>5913</v>
      </c>
      <c r="B5909" t="s">
        <v>7959</v>
      </c>
      <c r="C5909" t="s">
        <v>7915</v>
      </c>
      <c r="D5909" t="s">
        <v>7934</v>
      </c>
      <c r="E5909" s="1">
        <v>45274</v>
      </c>
      <c r="F5909" s="6">
        <v>2713.5</v>
      </c>
      <c r="G5909">
        <v>543</v>
      </c>
      <c r="H5909" t="s">
        <v>3</v>
      </c>
      <c r="I5909">
        <f>IF(shipments[[#This Row],[Boxes]]&gt;0,shipments[[#This Row],[Amount]]/shipments[[#This Row],[Boxes]],"NA")</f>
        <v>4.9972375690607738</v>
      </c>
      <c r="J5909" t="str">
        <f>IF(shipments[[#This Row],[Order_Status]] = "Delivered","Yes","No")</f>
        <v>Yes</v>
      </c>
      <c r="K5909" t="str">
        <f>TEXT(shipments[[#This Row],[Shipdate]],"MMMM")</f>
        <v>December</v>
      </c>
      <c r="L5909">
        <f>YEAR(shipments[[#This Row],[Shipdate]])</f>
        <v>2023</v>
      </c>
    </row>
    <row r="5910" spans="1:12" x14ac:dyDescent="0.3">
      <c r="A5910" t="s">
        <v>5914</v>
      </c>
      <c r="B5910" t="s">
        <v>7959</v>
      </c>
      <c r="C5910" t="s">
        <v>7915</v>
      </c>
      <c r="D5910" t="s">
        <v>7935</v>
      </c>
      <c r="E5910" s="1">
        <v>45275</v>
      </c>
      <c r="F5910" s="6">
        <v>3078</v>
      </c>
      <c r="G5910">
        <v>385</v>
      </c>
      <c r="H5910" t="s">
        <v>3</v>
      </c>
      <c r="I5910">
        <f>IF(shipments[[#This Row],[Boxes]]&gt;0,shipments[[#This Row],[Amount]]/shipments[[#This Row],[Boxes]],"NA")</f>
        <v>7.9948051948051946</v>
      </c>
      <c r="J5910" t="str">
        <f>IF(shipments[[#This Row],[Order_Status]] = "Delivered","Yes","No")</f>
        <v>Yes</v>
      </c>
      <c r="K5910" t="str">
        <f>TEXT(shipments[[#This Row],[Shipdate]],"MMMM")</f>
        <v>December</v>
      </c>
      <c r="L5910">
        <f>YEAR(shipments[[#This Row],[Shipdate]])</f>
        <v>2023</v>
      </c>
    </row>
    <row r="5911" spans="1:12" x14ac:dyDescent="0.3">
      <c r="A5911" t="s">
        <v>5915</v>
      </c>
      <c r="B5911" t="s">
        <v>7959</v>
      </c>
      <c r="C5911" t="s">
        <v>7916</v>
      </c>
      <c r="D5911" t="s">
        <v>7936</v>
      </c>
      <c r="E5911" s="1">
        <v>44953</v>
      </c>
      <c r="F5911" s="6">
        <v>5316.75</v>
      </c>
      <c r="G5911">
        <v>760</v>
      </c>
      <c r="H5911" t="s">
        <v>3</v>
      </c>
      <c r="I5911">
        <f>IF(shipments[[#This Row],[Boxes]]&gt;0,shipments[[#This Row],[Amount]]/shipments[[#This Row],[Boxes]],"NA")</f>
        <v>6.9957236842105264</v>
      </c>
      <c r="J5911" t="str">
        <f>IF(shipments[[#This Row],[Order_Status]] = "Delivered","Yes","No")</f>
        <v>Yes</v>
      </c>
      <c r="K5911" t="str">
        <f>TEXT(shipments[[#This Row],[Shipdate]],"MMMM")</f>
        <v>January</v>
      </c>
      <c r="L5911">
        <f>YEAR(shipments[[#This Row],[Shipdate]])</f>
        <v>2023</v>
      </c>
    </row>
    <row r="5912" spans="1:12" x14ac:dyDescent="0.3">
      <c r="A5912" t="s">
        <v>5916</v>
      </c>
      <c r="B5912" t="s">
        <v>7959</v>
      </c>
      <c r="C5912" t="s">
        <v>7916</v>
      </c>
      <c r="D5912" t="s">
        <v>7936</v>
      </c>
      <c r="E5912" s="1">
        <v>45176</v>
      </c>
      <c r="F5912" s="6">
        <v>697.5</v>
      </c>
      <c r="G5912">
        <v>100</v>
      </c>
      <c r="H5912" t="s">
        <v>3</v>
      </c>
      <c r="I5912">
        <f>IF(shipments[[#This Row],[Boxes]]&gt;0,shipments[[#This Row],[Amount]]/shipments[[#This Row],[Boxes]],"NA")</f>
        <v>6.9749999999999996</v>
      </c>
      <c r="J5912" t="str">
        <f>IF(shipments[[#This Row],[Order_Status]] = "Delivered","Yes","No")</f>
        <v>Yes</v>
      </c>
      <c r="K5912" t="str">
        <f>TEXT(shipments[[#This Row],[Shipdate]],"MMMM")</f>
        <v>September</v>
      </c>
      <c r="L5912">
        <f>YEAR(shipments[[#This Row],[Shipdate]])</f>
        <v>2023</v>
      </c>
    </row>
    <row r="5913" spans="1:12" x14ac:dyDescent="0.3">
      <c r="A5913" t="s">
        <v>5917</v>
      </c>
      <c r="B5913" t="s">
        <v>7959</v>
      </c>
      <c r="C5913" t="s">
        <v>7918</v>
      </c>
      <c r="D5913" t="s">
        <v>7935</v>
      </c>
      <c r="E5913" s="1">
        <v>44953</v>
      </c>
      <c r="F5913" s="6">
        <v>5667.75</v>
      </c>
      <c r="G5913">
        <v>227</v>
      </c>
      <c r="H5913" t="s">
        <v>3</v>
      </c>
      <c r="I5913">
        <f>IF(shipments[[#This Row],[Boxes]]&gt;0,shipments[[#This Row],[Amount]]/shipments[[#This Row],[Boxes]],"NA")</f>
        <v>24.968061674008812</v>
      </c>
      <c r="J5913" t="str">
        <f>IF(shipments[[#This Row],[Order_Status]] = "Delivered","Yes","No")</f>
        <v>Yes</v>
      </c>
      <c r="K5913" t="str">
        <f>TEXT(shipments[[#This Row],[Shipdate]],"MMMM")</f>
        <v>January</v>
      </c>
      <c r="L5913">
        <f>YEAR(shipments[[#This Row],[Shipdate]])</f>
        <v>2023</v>
      </c>
    </row>
    <row r="5914" spans="1:12" x14ac:dyDescent="0.3">
      <c r="A5914" s="21" t="s">
        <v>5918</v>
      </c>
      <c r="B5914" s="21" t="s">
        <v>7959</v>
      </c>
      <c r="C5914" s="21" t="s">
        <v>7918</v>
      </c>
      <c r="D5914" s="21" t="s">
        <v>7935</v>
      </c>
      <c r="E5914" s="22">
        <v>45539</v>
      </c>
      <c r="F5914" s="23">
        <v>5537.25</v>
      </c>
      <c r="G5914" s="21">
        <v>206</v>
      </c>
      <c r="H5914" s="21" t="s">
        <v>16</v>
      </c>
      <c r="I5914" s="21">
        <f>IF(shipments[[#This Row],[Boxes]]&gt;0,shipments[[#This Row],[Amount]]/shipments[[#This Row],[Boxes]],"NA")</f>
        <v>26.87985436893204</v>
      </c>
      <c r="J5914" s="21" t="str">
        <f>IF(shipments[[#This Row],[Order_Status]] = "Delivered","Yes","No")</f>
        <v>No</v>
      </c>
      <c r="K5914" s="21" t="str">
        <f>TEXT(shipments[[#This Row],[Shipdate]],"MMMM")</f>
        <v>September</v>
      </c>
      <c r="L5914" s="21">
        <f>YEAR(shipments[[#This Row],[Shipdate]])</f>
        <v>2024</v>
      </c>
    </row>
    <row r="5915" spans="1:12" x14ac:dyDescent="0.3">
      <c r="A5915" s="21" t="s">
        <v>5919</v>
      </c>
      <c r="B5915" s="21" t="s">
        <v>7959</v>
      </c>
      <c r="C5915" s="21" t="s">
        <v>7918</v>
      </c>
      <c r="D5915" s="21" t="s">
        <v>7939</v>
      </c>
      <c r="E5915" s="22">
        <v>45526</v>
      </c>
      <c r="F5915" s="23">
        <v>5737.5</v>
      </c>
      <c r="G5915" s="21">
        <v>205</v>
      </c>
      <c r="H5915" s="21" t="s">
        <v>9</v>
      </c>
      <c r="I5915" s="21">
        <f>IF(shipments[[#This Row],[Boxes]]&gt;0,shipments[[#This Row],[Amount]]/shipments[[#This Row],[Boxes]],"NA")</f>
        <v>27.987804878048781</v>
      </c>
      <c r="J5915" s="21" t="str">
        <f>IF(shipments[[#This Row],[Order_Status]] = "Delivered","Yes","No")</f>
        <v>No</v>
      </c>
      <c r="K5915" s="21" t="str">
        <f>TEXT(shipments[[#This Row],[Shipdate]],"MMMM")</f>
        <v>August</v>
      </c>
      <c r="L5915" s="21">
        <f>YEAR(shipments[[#This Row],[Shipdate]])</f>
        <v>2024</v>
      </c>
    </row>
    <row r="5916" spans="1:12" x14ac:dyDescent="0.3">
      <c r="A5916" s="21" t="s">
        <v>5920</v>
      </c>
      <c r="B5916" s="21" t="s">
        <v>7959</v>
      </c>
      <c r="C5916" s="21" t="s">
        <v>7919</v>
      </c>
      <c r="D5916" s="21" t="s">
        <v>7939</v>
      </c>
      <c r="E5916" s="22">
        <v>45546</v>
      </c>
      <c r="F5916" s="23">
        <v>2049.75</v>
      </c>
      <c r="G5916" s="21">
        <v>114</v>
      </c>
      <c r="H5916" s="21" t="s">
        <v>16</v>
      </c>
      <c r="I5916" s="21">
        <f>IF(shipments[[#This Row],[Boxes]]&gt;0,shipments[[#This Row],[Amount]]/shipments[[#This Row],[Boxes]],"NA")</f>
        <v>17.980263157894736</v>
      </c>
      <c r="J5916" s="21" t="str">
        <f>IF(shipments[[#This Row],[Order_Status]] = "Delivered","Yes","No")</f>
        <v>No</v>
      </c>
      <c r="K5916" s="21" t="str">
        <f>TEXT(shipments[[#This Row],[Shipdate]],"MMMM")</f>
        <v>September</v>
      </c>
      <c r="L5916" s="21">
        <f>YEAR(shipments[[#This Row],[Shipdate]])</f>
        <v>2024</v>
      </c>
    </row>
    <row r="5917" spans="1:12" x14ac:dyDescent="0.3">
      <c r="A5917" t="s">
        <v>5921</v>
      </c>
      <c r="B5917" t="s">
        <v>7959</v>
      </c>
      <c r="C5917" t="s">
        <v>7919</v>
      </c>
      <c r="D5917" t="s">
        <v>7935</v>
      </c>
      <c r="E5917" s="1">
        <v>45257</v>
      </c>
      <c r="F5917" s="6">
        <v>7443</v>
      </c>
      <c r="G5917">
        <v>414</v>
      </c>
      <c r="H5917" t="s">
        <v>3</v>
      </c>
      <c r="I5917">
        <f>IF(shipments[[#This Row],[Boxes]]&gt;0,shipments[[#This Row],[Amount]]/shipments[[#This Row],[Boxes]],"NA")</f>
        <v>17.978260869565219</v>
      </c>
      <c r="J5917" t="str">
        <f>IF(shipments[[#This Row],[Order_Status]] = "Delivered","Yes","No")</f>
        <v>Yes</v>
      </c>
      <c r="K5917" t="str">
        <f>TEXT(shipments[[#This Row],[Shipdate]],"MMMM")</f>
        <v>November</v>
      </c>
      <c r="L5917">
        <f>YEAR(shipments[[#This Row],[Shipdate]])</f>
        <v>2023</v>
      </c>
    </row>
    <row r="5918" spans="1:12" x14ac:dyDescent="0.3">
      <c r="A5918" t="s">
        <v>5922</v>
      </c>
      <c r="B5918" t="s">
        <v>7959</v>
      </c>
      <c r="C5918" t="s">
        <v>7919</v>
      </c>
      <c r="D5918" t="s">
        <v>7934</v>
      </c>
      <c r="E5918" s="1">
        <v>44984</v>
      </c>
      <c r="F5918" s="6">
        <v>542.25</v>
      </c>
      <c r="G5918">
        <v>28</v>
      </c>
      <c r="H5918" t="s">
        <v>3</v>
      </c>
      <c r="I5918">
        <f>IF(shipments[[#This Row],[Boxes]]&gt;0,shipments[[#This Row],[Amount]]/shipments[[#This Row],[Boxes]],"NA")</f>
        <v>19.366071428571427</v>
      </c>
      <c r="J5918" t="str">
        <f>IF(shipments[[#This Row],[Order_Status]] = "Delivered","Yes","No")</f>
        <v>Yes</v>
      </c>
      <c r="K5918" t="str">
        <f>TEXT(shipments[[#This Row],[Shipdate]],"MMMM")</f>
        <v>February</v>
      </c>
      <c r="L5918">
        <f>YEAR(shipments[[#This Row],[Shipdate]])</f>
        <v>2023</v>
      </c>
    </row>
    <row r="5919" spans="1:12" x14ac:dyDescent="0.3">
      <c r="A5919" t="s">
        <v>5923</v>
      </c>
      <c r="B5919" t="s">
        <v>7959</v>
      </c>
      <c r="C5919" t="s">
        <v>7919</v>
      </c>
      <c r="D5919" t="s">
        <v>7939</v>
      </c>
      <c r="E5919" s="1">
        <v>44936</v>
      </c>
      <c r="F5919" s="6">
        <v>15936.75</v>
      </c>
      <c r="G5919">
        <v>725</v>
      </c>
      <c r="H5919" t="s">
        <v>3</v>
      </c>
      <c r="I5919">
        <f>IF(shipments[[#This Row],[Boxes]]&gt;0,shipments[[#This Row],[Amount]]/shipments[[#This Row],[Boxes]],"NA")</f>
        <v>21.981724137931035</v>
      </c>
      <c r="J5919" t="str">
        <f>IF(shipments[[#This Row],[Order_Status]] = "Delivered","Yes","No")</f>
        <v>Yes</v>
      </c>
      <c r="K5919" t="str">
        <f>TEXT(shipments[[#This Row],[Shipdate]],"MMMM")</f>
        <v>January</v>
      </c>
      <c r="L5919">
        <f>YEAR(shipments[[#This Row],[Shipdate]])</f>
        <v>2023</v>
      </c>
    </row>
    <row r="5920" spans="1:12" x14ac:dyDescent="0.3">
      <c r="A5920" s="21" t="s">
        <v>5924</v>
      </c>
      <c r="B5920" s="21" t="s">
        <v>7959</v>
      </c>
      <c r="C5920" s="21" t="s">
        <v>7921</v>
      </c>
      <c r="D5920" s="21" t="s">
        <v>7937</v>
      </c>
      <c r="E5920" s="22">
        <v>45483</v>
      </c>
      <c r="F5920" s="23">
        <v>6171.75</v>
      </c>
      <c r="G5920" s="21">
        <v>441</v>
      </c>
      <c r="H5920" s="21" t="s">
        <v>9</v>
      </c>
      <c r="I5920" s="21">
        <f>IF(shipments[[#This Row],[Boxes]]&gt;0,shipments[[#This Row],[Amount]]/shipments[[#This Row],[Boxes]],"NA")</f>
        <v>13.994897959183673</v>
      </c>
      <c r="J5920" s="21" t="str">
        <f>IF(shipments[[#This Row],[Order_Status]] = "Delivered","Yes","No")</f>
        <v>No</v>
      </c>
      <c r="K5920" s="21" t="str">
        <f>TEXT(shipments[[#This Row],[Shipdate]],"MMMM")</f>
        <v>July</v>
      </c>
      <c r="L5920" s="21">
        <f>YEAR(shipments[[#This Row],[Shipdate]])</f>
        <v>2024</v>
      </c>
    </row>
    <row r="5921" spans="1:12" x14ac:dyDescent="0.3">
      <c r="A5921" t="s">
        <v>5925</v>
      </c>
      <c r="B5921" t="s">
        <v>7959</v>
      </c>
      <c r="C5921" t="s">
        <v>7921</v>
      </c>
      <c r="D5921" t="s">
        <v>7939</v>
      </c>
      <c r="E5921" s="1">
        <v>45393</v>
      </c>
      <c r="F5921" s="6">
        <v>5249.25</v>
      </c>
      <c r="G5921">
        <v>438</v>
      </c>
      <c r="H5921" t="s">
        <v>3</v>
      </c>
      <c r="I5921">
        <f>IF(shipments[[#This Row],[Boxes]]&gt;0,shipments[[#This Row],[Amount]]/shipments[[#This Row],[Boxes]],"NA")</f>
        <v>11.984589041095891</v>
      </c>
      <c r="J5921" t="str">
        <f>IF(shipments[[#This Row],[Order_Status]] = "Delivered","Yes","No")</f>
        <v>Yes</v>
      </c>
      <c r="K5921" t="str">
        <f>TEXT(shipments[[#This Row],[Shipdate]],"MMMM")</f>
        <v>April</v>
      </c>
      <c r="L5921">
        <f>YEAR(shipments[[#This Row],[Shipdate]])</f>
        <v>2024</v>
      </c>
    </row>
    <row r="5922" spans="1:12" x14ac:dyDescent="0.3">
      <c r="A5922" t="s">
        <v>5926</v>
      </c>
      <c r="B5922" t="s">
        <v>7959</v>
      </c>
      <c r="C5922" t="s">
        <v>7921</v>
      </c>
      <c r="D5922" t="s">
        <v>7934</v>
      </c>
      <c r="E5922" s="1">
        <v>45230</v>
      </c>
      <c r="F5922" s="6">
        <v>5186.25</v>
      </c>
      <c r="G5922">
        <v>346</v>
      </c>
      <c r="H5922" t="s">
        <v>3</v>
      </c>
      <c r="I5922">
        <f>IF(shipments[[#This Row],[Boxes]]&gt;0,shipments[[#This Row],[Amount]]/shipments[[#This Row],[Boxes]],"NA")</f>
        <v>14.989161849710984</v>
      </c>
      <c r="J5922" t="str">
        <f>IF(shipments[[#This Row],[Order_Status]] = "Delivered","Yes","No")</f>
        <v>Yes</v>
      </c>
      <c r="K5922" t="str">
        <f>TEXT(shipments[[#This Row],[Shipdate]],"MMMM")</f>
        <v>October</v>
      </c>
      <c r="L5922">
        <f>YEAR(shipments[[#This Row],[Shipdate]])</f>
        <v>2023</v>
      </c>
    </row>
    <row r="5923" spans="1:12" x14ac:dyDescent="0.3">
      <c r="A5923" t="s">
        <v>5927</v>
      </c>
      <c r="B5923" t="s">
        <v>7959</v>
      </c>
      <c r="C5923" t="s">
        <v>7921</v>
      </c>
      <c r="D5923" t="s">
        <v>7939</v>
      </c>
      <c r="E5923" s="1">
        <v>45267</v>
      </c>
      <c r="F5923" s="6">
        <v>10507.5</v>
      </c>
      <c r="G5923">
        <v>751</v>
      </c>
      <c r="H5923" t="s">
        <v>3</v>
      </c>
      <c r="I5923">
        <f>IF(shipments[[#This Row],[Boxes]]&gt;0,shipments[[#This Row],[Amount]]/shipments[[#This Row],[Boxes]],"NA")</f>
        <v>13.991344873501998</v>
      </c>
      <c r="J5923" t="str">
        <f>IF(shipments[[#This Row],[Order_Status]] = "Delivered","Yes","No")</f>
        <v>Yes</v>
      </c>
      <c r="K5923" t="str">
        <f>TEXT(shipments[[#This Row],[Shipdate]],"MMMM")</f>
        <v>December</v>
      </c>
      <c r="L5923">
        <f>YEAR(shipments[[#This Row],[Shipdate]])</f>
        <v>2023</v>
      </c>
    </row>
    <row r="5924" spans="1:12" x14ac:dyDescent="0.3">
      <c r="A5924" s="21" t="s">
        <v>5928</v>
      </c>
      <c r="B5924" s="21" t="s">
        <v>7959</v>
      </c>
      <c r="C5924" s="21" t="s">
        <v>7921</v>
      </c>
      <c r="D5924" s="21" t="s">
        <v>7937</v>
      </c>
      <c r="E5924" s="22">
        <v>45562</v>
      </c>
      <c r="F5924" s="23">
        <v>8610.75</v>
      </c>
      <c r="G5924" s="21">
        <v>718</v>
      </c>
      <c r="H5924" s="21" t="s">
        <v>16</v>
      </c>
      <c r="I5924" s="21">
        <f>IF(shipments[[#This Row],[Boxes]]&gt;0,shipments[[#This Row],[Amount]]/shipments[[#This Row],[Boxes]],"NA")</f>
        <v>11.992688022284122</v>
      </c>
      <c r="J5924" s="21" t="str">
        <f>IF(shipments[[#This Row],[Order_Status]] = "Delivered","Yes","No")</f>
        <v>No</v>
      </c>
      <c r="K5924" s="21" t="str">
        <f>TEXT(shipments[[#This Row],[Shipdate]],"MMMM")</f>
        <v>September</v>
      </c>
      <c r="L5924" s="21">
        <f>YEAR(shipments[[#This Row],[Shipdate]])</f>
        <v>2024</v>
      </c>
    </row>
    <row r="5925" spans="1:12" x14ac:dyDescent="0.3">
      <c r="A5925" t="s">
        <v>5929</v>
      </c>
      <c r="B5925" t="s">
        <v>7959</v>
      </c>
      <c r="C5925" t="s">
        <v>7921</v>
      </c>
      <c r="D5925" t="s">
        <v>7939</v>
      </c>
      <c r="E5925" s="1">
        <v>45386</v>
      </c>
      <c r="F5925" s="6">
        <v>2661.75</v>
      </c>
      <c r="G5925">
        <v>178</v>
      </c>
      <c r="H5925" t="s">
        <v>3</v>
      </c>
      <c r="I5925">
        <f>IF(shipments[[#This Row],[Boxes]]&gt;0,shipments[[#This Row],[Amount]]/shipments[[#This Row],[Boxes]],"NA")</f>
        <v>14.953651685393259</v>
      </c>
      <c r="J5925" t="str">
        <f>IF(shipments[[#This Row],[Order_Status]] = "Delivered","Yes","No")</f>
        <v>Yes</v>
      </c>
      <c r="K5925" t="str">
        <f>TEXT(shipments[[#This Row],[Shipdate]],"MMMM")</f>
        <v>April</v>
      </c>
      <c r="L5925">
        <f>YEAR(shipments[[#This Row],[Shipdate]])</f>
        <v>2024</v>
      </c>
    </row>
    <row r="5926" spans="1:12" x14ac:dyDescent="0.3">
      <c r="A5926" t="s">
        <v>5930</v>
      </c>
      <c r="B5926" t="s">
        <v>7959</v>
      </c>
      <c r="C5926" t="s">
        <v>7921</v>
      </c>
      <c r="D5926" t="s">
        <v>7937</v>
      </c>
      <c r="E5926" s="1">
        <v>45222</v>
      </c>
      <c r="F5926" s="6">
        <v>4797</v>
      </c>
      <c r="G5926">
        <v>300</v>
      </c>
      <c r="H5926" t="s">
        <v>3</v>
      </c>
      <c r="I5926">
        <f>IF(shipments[[#This Row],[Boxes]]&gt;0,shipments[[#This Row],[Amount]]/shipments[[#This Row],[Boxes]],"NA")</f>
        <v>15.99</v>
      </c>
      <c r="J5926" t="str">
        <f>IF(shipments[[#This Row],[Order_Status]] = "Delivered","Yes","No")</f>
        <v>Yes</v>
      </c>
      <c r="K5926" t="str">
        <f>TEXT(shipments[[#This Row],[Shipdate]],"MMMM")</f>
        <v>October</v>
      </c>
      <c r="L5926">
        <f>YEAR(shipments[[#This Row],[Shipdate]])</f>
        <v>2023</v>
      </c>
    </row>
    <row r="5927" spans="1:12" x14ac:dyDescent="0.3">
      <c r="A5927" s="21" t="s">
        <v>5931</v>
      </c>
      <c r="B5927" s="21" t="s">
        <v>7959</v>
      </c>
      <c r="C5927" s="21" t="s">
        <v>7921</v>
      </c>
      <c r="D5927" s="21" t="s">
        <v>7934</v>
      </c>
      <c r="E5927" s="22">
        <v>45503</v>
      </c>
      <c r="F5927" s="23">
        <v>4050</v>
      </c>
      <c r="G5927" s="21">
        <v>338</v>
      </c>
      <c r="H5927" s="21" t="s">
        <v>9</v>
      </c>
      <c r="I5927" s="21">
        <f>IF(shipments[[#This Row],[Boxes]]&gt;0,shipments[[#This Row],[Amount]]/shipments[[#This Row],[Boxes]],"NA")</f>
        <v>11.982248520710058</v>
      </c>
      <c r="J5927" s="21" t="str">
        <f>IF(shipments[[#This Row],[Order_Status]] = "Delivered","Yes","No")</f>
        <v>No</v>
      </c>
      <c r="K5927" s="21" t="str">
        <f>TEXT(shipments[[#This Row],[Shipdate]],"MMMM")</f>
        <v>July</v>
      </c>
      <c r="L5927" s="21">
        <f>YEAR(shipments[[#This Row],[Shipdate]])</f>
        <v>2024</v>
      </c>
    </row>
    <row r="5928" spans="1:12" x14ac:dyDescent="0.3">
      <c r="A5928" t="s">
        <v>5932</v>
      </c>
      <c r="B5928" t="s">
        <v>7959</v>
      </c>
      <c r="C5928" t="s">
        <v>7921</v>
      </c>
      <c r="D5928" t="s">
        <v>7935</v>
      </c>
      <c r="E5928" s="1">
        <v>45036</v>
      </c>
      <c r="F5928" s="6">
        <v>5361.75</v>
      </c>
      <c r="G5928">
        <v>447</v>
      </c>
      <c r="H5928" t="s">
        <v>3</v>
      </c>
      <c r="I5928">
        <f>IF(shipments[[#This Row],[Boxes]]&gt;0,shipments[[#This Row],[Amount]]/shipments[[#This Row],[Boxes]],"NA")</f>
        <v>11.99496644295302</v>
      </c>
      <c r="J5928" t="str">
        <f>IF(shipments[[#This Row],[Order_Status]] = "Delivered","Yes","No")</f>
        <v>Yes</v>
      </c>
      <c r="K5928" t="str">
        <f>TEXT(shipments[[#This Row],[Shipdate]],"MMMM")</f>
        <v>April</v>
      </c>
      <c r="L5928">
        <f>YEAR(shipments[[#This Row],[Shipdate]])</f>
        <v>2023</v>
      </c>
    </row>
    <row r="5929" spans="1:12" x14ac:dyDescent="0.3">
      <c r="A5929" t="s">
        <v>5933</v>
      </c>
      <c r="B5929" t="s">
        <v>7959</v>
      </c>
      <c r="C5929" t="s">
        <v>7921</v>
      </c>
      <c r="D5929" t="s">
        <v>7939</v>
      </c>
      <c r="E5929" s="1">
        <v>45352</v>
      </c>
      <c r="F5929" s="6">
        <v>231.75</v>
      </c>
      <c r="G5929">
        <v>17</v>
      </c>
      <c r="H5929" t="s">
        <v>3</v>
      </c>
      <c r="I5929">
        <f>IF(shipments[[#This Row],[Boxes]]&gt;0,shipments[[#This Row],[Amount]]/shipments[[#This Row],[Boxes]],"NA")</f>
        <v>13.632352941176471</v>
      </c>
      <c r="J5929" t="str">
        <f>IF(shipments[[#This Row],[Order_Status]] = "Delivered","Yes","No")</f>
        <v>Yes</v>
      </c>
      <c r="K5929" t="str">
        <f>TEXT(shipments[[#This Row],[Shipdate]],"MMMM")</f>
        <v>March</v>
      </c>
      <c r="L5929">
        <f>YEAR(shipments[[#This Row],[Shipdate]])</f>
        <v>2024</v>
      </c>
    </row>
    <row r="5930" spans="1:12" x14ac:dyDescent="0.3">
      <c r="A5930" t="s">
        <v>5934</v>
      </c>
      <c r="B5930" t="s">
        <v>7959</v>
      </c>
      <c r="C5930" t="s">
        <v>7921</v>
      </c>
      <c r="D5930" t="s">
        <v>7939</v>
      </c>
      <c r="E5930" s="1">
        <v>45175</v>
      </c>
      <c r="F5930" s="6">
        <v>308.25</v>
      </c>
      <c r="G5930">
        <v>26</v>
      </c>
      <c r="H5930" t="s">
        <v>3</v>
      </c>
      <c r="I5930">
        <f>IF(shipments[[#This Row],[Boxes]]&gt;0,shipments[[#This Row],[Amount]]/shipments[[#This Row],[Boxes]],"NA")</f>
        <v>11.85576923076923</v>
      </c>
      <c r="J5930" t="str">
        <f>IF(shipments[[#This Row],[Order_Status]] = "Delivered","Yes","No")</f>
        <v>Yes</v>
      </c>
      <c r="K5930" t="str">
        <f>TEXT(shipments[[#This Row],[Shipdate]],"MMMM")</f>
        <v>September</v>
      </c>
      <c r="L5930">
        <f>YEAR(shipments[[#This Row],[Shipdate]])</f>
        <v>2023</v>
      </c>
    </row>
    <row r="5931" spans="1:12" x14ac:dyDescent="0.3">
      <c r="A5931" t="s">
        <v>5935</v>
      </c>
      <c r="B5931" t="s">
        <v>7959</v>
      </c>
      <c r="C5931" t="s">
        <v>7922</v>
      </c>
      <c r="D5931" t="s">
        <v>7936</v>
      </c>
      <c r="E5931" s="1">
        <v>45313</v>
      </c>
      <c r="F5931" s="6">
        <v>6322.5</v>
      </c>
      <c r="G5931">
        <v>317</v>
      </c>
      <c r="H5931" t="s">
        <v>3</v>
      </c>
      <c r="I5931">
        <f>IF(shipments[[#This Row],[Boxes]]&gt;0,shipments[[#This Row],[Amount]]/shipments[[#This Row],[Boxes]],"NA")</f>
        <v>19.944794952681388</v>
      </c>
      <c r="J5931" t="str">
        <f>IF(shipments[[#This Row],[Order_Status]] = "Delivered","Yes","No")</f>
        <v>Yes</v>
      </c>
      <c r="K5931" t="str">
        <f>TEXT(shipments[[#This Row],[Shipdate]],"MMMM")</f>
        <v>January</v>
      </c>
      <c r="L5931">
        <f>YEAR(shipments[[#This Row],[Shipdate]])</f>
        <v>2024</v>
      </c>
    </row>
    <row r="5932" spans="1:12" x14ac:dyDescent="0.3">
      <c r="A5932" t="s">
        <v>5936</v>
      </c>
      <c r="B5932" t="s">
        <v>7959</v>
      </c>
      <c r="C5932" t="s">
        <v>7922</v>
      </c>
      <c r="D5932" t="s">
        <v>7937</v>
      </c>
      <c r="E5932" s="1">
        <v>45252</v>
      </c>
      <c r="F5932" s="6">
        <v>5224.5</v>
      </c>
      <c r="G5932">
        <v>308</v>
      </c>
      <c r="H5932" t="s">
        <v>3</v>
      </c>
      <c r="I5932">
        <f>IF(shipments[[#This Row],[Boxes]]&gt;0,shipments[[#This Row],[Amount]]/shipments[[#This Row],[Boxes]],"NA")</f>
        <v>16.962662337662337</v>
      </c>
      <c r="J5932" t="str">
        <f>IF(shipments[[#This Row],[Order_Status]] = "Delivered","Yes","No")</f>
        <v>Yes</v>
      </c>
      <c r="K5932" t="str">
        <f>TEXT(shipments[[#This Row],[Shipdate]],"MMMM")</f>
        <v>November</v>
      </c>
      <c r="L5932">
        <f>YEAR(shipments[[#This Row],[Shipdate]])</f>
        <v>2023</v>
      </c>
    </row>
    <row r="5933" spans="1:12" x14ac:dyDescent="0.3">
      <c r="A5933" t="s">
        <v>5937</v>
      </c>
      <c r="B5933" t="s">
        <v>7959</v>
      </c>
      <c r="C5933" t="s">
        <v>7922</v>
      </c>
      <c r="D5933" t="s">
        <v>7939</v>
      </c>
      <c r="E5933" s="1">
        <v>45385</v>
      </c>
      <c r="F5933" s="6">
        <v>6324.75</v>
      </c>
      <c r="G5933">
        <v>373</v>
      </c>
      <c r="H5933" t="s">
        <v>3</v>
      </c>
      <c r="I5933">
        <f>IF(shipments[[#This Row],[Boxes]]&gt;0,shipments[[#This Row],[Amount]]/shipments[[#This Row],[Boxes]],"NA")</f>
        <v>16.956434316353889</v>
      </c>
      <c r="J5933" t="str">
        <f>IF(shipments[[#This Row],[Order_Status]] = "Delivered","Yes","No")</f>
        <v>Yes</v>
      </c>
      <c r="K5933" t="str">
        <f>TEXT(shipments[[#This Row],[Shipdate]],"MMMM")</f>
        <v>April</v>
      </c>
      <c r="L5933">
        <f>YEAR(shipments[[#This Row],[Shipdate]])</f>
        <v>2024</v>
      </c>
    </row>
    <row r="5934" spans="1:12" x14ac:dyDescent="0.3">
      <c r="A5934" t="s">
        <v>5938</v>
      </c>
      <c r="B5934" t="s">
        <v>7959</v>
      </c>
      <c r="C5934" t="s">
        <v>7922</v>
      </c>
      <c r="D5934" t="s">
        <v>7935</v>
      </c>
      <c r="E5934" s="1">
        <v>45149</v>
      </c>
      <c r="F5934" s="6">
        <v>1410.75</v>
      </c>
      <c r="G5934">
        <v>71</v>
      </c>
      <c r="H5934" t="s">
        <v>3</v>
      </c>
      <c r="I5934">
        <f>IF(shipments[[#This Row],[Boxes]]&gt;0,shipments[[#This Row],[Amount]]/shipments[[#This Row],[Boxes]],"NA")</f>
        <v>19.869718309859156</v>
      </c>
      <c r="J5934" t="str">
        <f>IF(shipments[[#This Row],[Order_Status]] = "Delivered","Yes","No")</f>
        <v>Yes</v>
      </c>
      <c r="K5934" t="str">
        <f>TEXT(shipments[[#This Row],[Shipdate]],"MMMM")</f>
        <v>August</v>
      </c>
      <c r="L5934">
        <f>YEAR(shipments[[#This Row],[Shipdate]])</f>
        <v>2023</v>
      </c>
    </row>
    <row r="5935" spans="1:12" x14ac:dyDescent="0.3">
      <c r="A5935" t="s">
        <v>5939</v>
      </c>
      <c r="B5935" t="s">
        <v>7959</v>
      </c>
      <c r="C5935" t="s">
        <v>7923</v>
      </c>
      <c r="D5935" t="s">
        <v>7935</v>
      </c>
      <c r="E5935" s="1">
        <v>45111</v>
      </c>
      <c r="F5935" s="6">
        <v>5778</v>
      </c>
      <c r="G5935">
        <v>413</v>
      </c>
      <c r="H5935" t="s">
        <v>3</v>
      </c>
      <c r="I5935">
        <f>IF(shipments[[#This Row],[Boxes]]&gt;0,shipments[[#This Row],[Amount]]/shipments[[#This Row],[Boxes]],"NA")</f>
        <v>13.990314769975788</v>
      </c>
      <c r="J5935" t="str">
        <f>IF(shipments[[#This Row],[Order_Status]] = "Delivered","Yes","No")</f>
        <v>Yes</v>
      </c>
      <c r="K5935" t="str">
        <f>TEXT(shipments[[#This Row],[Shipdate]],"MMMM")</f>
        <v>July</v>
      </c>
      <c r="L5935">
        <f>YEAR(shipments[[#This Row],[Shipdate]])</f>
        <v>2023</v>
      </c>
    </row>
    <row r="5936" spans="1:12" x14ac:dyDescent="0.3">
      <c r="A5936" t="s">
        <v>5940</v>
      </c>
      <c r="B5936" t="s">
        <v>7959</v>
      </c>
      <c r="C5936" t="s">
        <v>7923</v>
      </c>
      <c r="D5936" t="s">
        <v>7937</v>
      </c>
      <c r="E5936" s="1">
        <v>45243</v>
      </c>
      <c r="F5936" s="6">
        <v>1118.25</v>
      </c>
      <c r="G5936">
        <v>80</v>
      </c>
      <c r="H5936" t="s">
        <v>3</v>
      </c>
      <c r="I5936">
        <f>IF(shipments[[#This Row],[Boxes]]&gt;0,shipments[[#This Row],[Amount]]/shipments[[#This Row],[Boxes]],"NA")</f>
        <v>13.978125</v>
      </c>
      <c r="J5936" t="str">
        <f>IF(shipments[[#This Row],[Order_Status]] = "Delivered","Yes","No")</f>
        <v>Yes</v>
      </c>
      <c r="K5936" t="str">
        <f>TEXT(shipments[[#This Row],[Shipdate]],"MMMM")</f>
        <v>November</v>
      </c>
      <c r="L5936">
        <f>YEAR(shipments[[#This Row],[Shipdate]])</f>
        <v>2023</v>
      </c>
    </row>
    <row r="5937" spans="1:12" x14ac:dyDescent="0.3">
      <c r="A5937" t="s">
        <v>5941</v>
      </c>
      <c r="B5937" t="s">
        <v>7959</v>
      </c>
      <c r="C5937" t="s">
        <v>7923</v>
      </c>
      <c r="D5937" t="s">
        <v>7939</v>
      </c>
      <c r="E5937" s="1">
        <v>45257</v>
      </c>
      <c r="F5937" s="6">
        <v>7299</v>
      </c>
      <c r="G5937">
        <v>457</v>
      </c>
      <c r="H5937" t="s">
        <v>3</v>
      </c>
      <c r="I5937">
        <f>IF(shipments[[#This Row],[Boxes]]&gt;0,shipments[[#This Row],[Amount]]/shipments[[#This Row],[Boxes]],"NA")</f>
        <v>15.971553610503282</v>
      </c>
      <c r="J5937" t="str">
        <f>IF(shipments[[#This Row],[Order_Status]] = "Delivered","Yes","No")</f>
        <v>Yes</v>
      </c>
      <c r="K5937" t="str">
        <f>TEXT(shipments[[#This Row],[Shipdate]],"MMMM")</f>
        <v>November</v>
      </c>
      <c r="L5937">
        <f>YEAR(shipments[[#This Row],[Shipdate]])</f>
        <v>2023</v>
      </c>
    </row>
    <row r="5938" spans="1:12" x14ac:dyDescent="0.3">
      <c r="A5938" t="s">
        <v>5942</v>
      </c>
      <c r="B5938" t="s">
        <v>7959</v>
      </c>
      <c r="C5938" t="s">
        <v>7924</v>
      </c>
      <c r="D5938" t="s">
        <v>7934</v>
      </c>
      <c r="E5938" s="1">
        <v>45222</v>
      </c>
      <c r="F5938" s="6">
        <v>5746.5</v>
      </c>
      <c r="G5938">
        <v>719</v>
      </c>
      <c r="H5938" t="s">
        <v>3</v>
      </c>
      <c r="I5938">
        <f>IF(shipments[[#This Row],[Boxes]]&gt;0,shipments[[#This Row],[Amount]]/shipments[[#This Row],[Boxes]],"NA")</f>
        <v>7.9923504867872044</v>
      </c>
      <c r="J5938" t="str">
        <f>IF(shipments[[#This Row],[Order_Status]] = "Delivered","Yes","No")</f>
        <v>Yes</v>
      </c>
      <c r="K5938" t="str">
        <f>TEXT(shipments[[#This Row],[Shipdate]],"MMMM")</f>
        <v>October</v>
      </c>
      <c r="L5938">
        <f>YEAR(shipments[[#This Row],[Shipdate]])</f>
        <v>2023</v>
      </c>
    </row>
    <row r="5939" spans="1:12" x14ac:dyDescent="0.3">
      <c r="A5939" t="s">
        <v>5943</v>
      </c>
      <c r="B5939" t="s">
        <v>7959</v>
      </c>
      <c r="C5939" t="s">
        <v>7924</v>
      </c>
      <c r="D5939" t="s">
        <v>7938</v>
      </c>
      <c r="E5939" s="1">
        <v>45265</v>
      </c>
      <c r="F5939" s="6">
        <v>9159.75</v>
      </c>
      <c r="G5939">
        <v>916</v>
      </c>
      <c r="H5939" t="s">
        <v>3</v>
      </c>
      <c r="I5939">
        <f>IF(shipments[[#This Row],[Boxes]]&gt;0,shipments[[#This Row],[Amount]]/shipments[[#This Row],[Boxes]],"NA")</f>
        <v>9.9997270742358086</v>
      </c>
      <c r="J5939" t="str">
        <f>IF(shipments[[#This Row],[Order_Status]] = "Delivered","Yes","No")</f>
        <v>Yes</v>
      </c>
      <c r="K5939" t="str">
        <f>TEXT(shipments[[#This Row],[Shipdate]],"MMMM")</f>
        <v>December</v>
      </c>
      <c r="L5939">
        <f>YEAR(shipments[[#This Row],[Shipdate]])</f>
        <v>2023</v>
      </c>
    </row>
    <row r="5940" spans="1:12" x14ac:dyDescent="0.3">
      <c r="A5940" t="s">
        <v>5944</v>
      </c>
      <c r="B5940" t="s">
        <v>7959</v>
      </c>
      <c r="C5940" t="s">
        <v>7924</v>
      </c>
      <c r="D5940" t="s">
        <v>7939</v>
      </c>
      <c r="E5940" s="1">
        <v>45125</v>
      </c>
      <c r="F5940" s="6">
        <v>398.25</v>
      </c>
      <c r="G5940">
        <v>40</v>
      </c>
      <c r="H5940" t="s">
        <v>3</v>
      </c>
      <c r="I5940">
        <f>IF(shipments[[#This Row],[Boxes]]&gt;0,shipments[[#This Row],[Amount]]/shipments[[#This Row],[Boxes]],"NA")</f>
        <v>9.9562500000000007</v>
      </c>
      <c r="J5940" t="str">
        <f>IF(shipments[[#This Row],[Order_Status]] = "Delivered","Yes","No")</f>
        <v>Yes</v>
      </c>
      <c r="K5940" t="str">
        <f>TEXT(shipments[[#This Row],[Shipdate]],"MMMM")</f>
        <v>July</v>
      </c>
      <c r="L5940">
        <f>YEAR(shipments[[#This Row],[Shipdate]])</f>
        <v>2023</v>
      </c>
    </row>
    <row r="5941" spans="1:12" x14ac:dyDescent="0.3">
      <c r="A5941" t="s">
        <v>5945</v>
      </c>
      <c r="B5941" t="s">
        <v>7959</v>
      </c>
      <c r="C5941" t="s">
        <v>7924</v>
      </c>
      <c r="D5941" t="s">
        <v>7938</v>
      </c>
      <c r="E5941" s="1">
        <v>45231</v>
      </c>
      <c r="F5941" s="6">
        <v>6993</v>
      </c>
      <c r="G5941">
        <v>999</v>
      </c>
      <c r="H5941" t="s">
        <v>3</v>
      </c>
      <c r="I5941">
        <f>IF(shipments[[#This Row],[Boxes]]&gt;0,shipments[[#This Row],[Amount]]/shipments[[#This Row],[Boxes]],"NA")</f>
        <v>7</v>
      </c>
      <c r="J5941" t="str">
        <f>IF(shipments[[#This Row],[Order_Status]] = "Delivered","Yes","No")</f>
        <v>Yes</v>
      </c>
      <c r="K5941" t="str">
        <f>TEXT(shipments[[#This Row],[Shipdate]],"MMMM")</f>
        <v>November</v>
      </c>
      <c r="L5941">
        <f>YEAR(shipments[[#This Row],[Shipdate]])</f>
        <v>2023</v>
      </c>
    </row>
    <row r="5942" spans="1:12" x14ac:dyDescent="0.3">
      <c r="A5942" t="s">
        <v>5946</v>
      </c>
      <c r="B5942" t="s">
        <v>7959</v>
      </c>
      <c r="C5942" t="s">
        <v>7925</v>
      </c>
      <c r="D5942" t="s">
        <v>7939</v>
      </c>
      <c r="E5942" s="1">
        <v>45090</v>
      </c>
      <c r="F5942" s="6">
        <v>11191.5</v>
      </c>
      <c r="G5942">
        <v>700</v>
      </c>
      <c r="H5942" t="s">
        <v>3</v>
      </c>
      <c r="I5942">
        <f>IF(shipments[[#This Row],[Boxes]]&gt;0,shipments[[#This Row],[Amount]]/shipments[[#This Row],[Boxes]],"NA")</f>
        <v>15.987857142857143</v>
      </c>
      <c r="J5942" t="str">
        <f>IF(shipments[[#This Row],[Order_Status]] = "Delivered","Yes","No")</f>
        <v>Yes</v>
      </c>
      <c r="K5942" t="str">
        <f>TEXT(shipments[[#This Row],[Shipdate]],"MMMM")</f>
        <v>June</v>
      </c>
      <c r="L5942">
        <f>YEAR(shipments[[#This Row],[Shipdate]])</f>
        <v>2023</v>
      </c>
    </row>
    <row r="5943" spans="1:12" x14ac:dyDescent="0.3">
      <c r="A5943" t="s">
        <v>5947</v>
      </c>
      <c r="B5943" t="s">
        <v>7959</v>
      </c>
      <c r="C5943" t="s">
        <v>7925</v>
      </c>
      <c r="D5943" t="s">
        <v>7934</v>
      </c>
      <c r="E5943" s="1">
        <v>45245</v>
      </c>
      <c r="F5943" s="6">
        <v>5096.25</v>
      </c>
      <c r="G5943">
        <v>284</v>
      </c>
      <c r="H5943" t="s">
        <v>3</v>
      </c>
      <c r="I5943">
        <f>IF(shipments[[#This Row],[Boxes]]&gt;0,shipments[[#This Row],[Amount]]/shipments[[#This Row],[Boxes]],"NA")</f>
        <v>17.944542253521128</v>
      </c>
      <c r="J5943" t="str">
        <f>IF(shipments[[#This Row],[Order_Status]] = "Delivered","Yes","No")</f>
        <v>Yes</v>
      </c>
      <c r="K5943" t="str">
        <f>TEXT(shipments[[#This Row],[Shipdate]],"MMMM")</f>
        <v>November</v>
      </c>
      <c r="L5943">
        <f>YEAR(shipments[[#This Row],[Shipdate]])</f>
        <v>2023</v>
      </c>
    </row>
    <row r="5944" spans="1:12" x14ac:dyDescent="0.3">
      <c r="A5944" t="s">
        <v>5948</v>
      </c>
      <c r="B5944" t="s">
        <v>7959</v>
      </c>
      <c r="C5944" t="s">
        <v>7925</v>
      </c>
      <c r="D5944" t="s">
        <v>7936</v>
      </c>
      <c r="E5944" s="1">
        <v>45401</v>
      </c>
      <c r="F5944" s="6">
        <v>3971.25</v>
      </c>
      <c r="G5944">
        <v>234</v>
      </c>
      <c r="H5944" t="s">
        <v>3</v>
      </c>
      <c r="I5944">
        <f>IF(shipments[[#This Row],[Boxes]]&gt;0,shipments[[#This Row],[Amount]]/shipments[[#This Row],[Boxes]],"NA")</f>
        <v>16.971153846153847</v>
      </c>
      <c r="J5944" t="str">
        <f>IF(shipments[[#This Row],[Order_Status]] = "Delivered","Yes","No")</f>
        <v>Yes</v>
      </c>
      <c r="K5944" t="str">
        <f>TEXT(shipments[[#This Row],[Shipdate]],"MMMM")</f>
        <v>April</v>
      </c>
      <c r="L5944">
        <f>YEAR(shipments[[#This Row],[Shipdate]])</f>
        <v>2024</v>
      </c>
    </row>
    <row r="5945" spans="1:12" x14ac:dyDescent="0.3">
      <c r="A5945" t="s">
        <v>5949</v>
      </c>
      <c r="B5945" t="s">
        <v>7959</v>
      </c>
      <c r="C5945" t="s">
        <v>7926</v>
      </c>
      <c r="D5945" t="s">
        <v>7934</v>
      </c>
      <c r="E5945" s="1">
        <v>45448</v>
      </c>
      <c r="F5945" s="6">
        <v>4448.25</v>
      </c>
      <c r="G5945">
        <v>212</v>
      </c>
      <c r="H5945" t="s">
        <v>3</v>
      </c>
      <c r="I5945">
        <f>IF(shipments[[#This Row],[Boxes]]&gt;0,shipments[[#This Row],[Amount]]/shipments[[#This Row],[Boxes]],"NA")</f>
        <v>20.982311320754718</v>
      </c>
      <c r="J5945" t="str">
        <f>IF(shipments[[#This Row],[Order_Status]] = "Delivered","Yes","No")</f>
        <v>Yes</v>
      </c>
      <c r="K5945" t="str">
        <f>TEXT(shipments[[#This Row],[Shipdate]],"MMMM")</f>
        <v>June</v>
      </c>
      <c r="L5945">
        <f>YEAR(shipments[[#This Row],[Shipdate]])</f>
        <v>2024</v>
      </c>
    </row>
    <row r="5946" spans="1:12" x14ac:dyDescent="0.3">
      <c r="A5946" t="s">
        <v>5950</v>
      </c>
      <c r="B5946" t="s">
        <v>7959</v>
      </c>
      <c r="C5946" t="s">
        <v>7927</v>
      </c>
      <c r="D5946" t="s">
        <v>7938</v>
      </c>
      <c r="E5946" s="1">
        <v>45302</v>
      </c>
      <c r="F5946" s="6">
        <v>3636</v>
      </c>
      <c r="G5946">
        <v>214</v>
      </c>
      <c r="H5946" t="s">
        <v>3</v>
      </c>
      <c r="I5946">
        <f>IF(shipments[[#This Row],[Boxes]]&gt;0,shipments[[#This Row],[Amount]]/shipments[[#This Row],[Boxes]],"NA")</f>
        <v>16.990654205607477</v>
      </c>
      <c r="J5946" t="str">
        <f>IF(shipments[[#This Row],[Order_Status]] = "Delivered","Yes","No")</f>
        <v>Yes</v>
      </c>
      <c r="K5946" t="str">
        <f>TEXT(shipments[[#This Row],[Shipdate]],"MMMM")</f>
        <v>January</v>
      </c>
      <c r="L5946">
        <f>YEAR(shipments[[#This Row],[Shipdate]])</f>
        <v>2024</v>
      </c>
    </row>
    <row r="5947" spans="1:12" x14ac:dyDescent="0.3">
      <c r="A5947" t="s">
        <v>5951</v>
      </c>
      <c r="B5947" t="s">
        <v>7959</v>
      </c>
      <c r="C5947" t="s">
        <v>7927</v>
      </c>
      <c r="D5947" t="s">
        <v>7939</v>
      </c>
      <c r="E5947" s="1">
        <v>45042</v>
      </c>
      <c r="F5947" s="6">
        <v>5418</v>
      </c>
      <c r="G5947">
        <v>319</v>
      </c>
      <c r="H5947" t="s">
        <v>3</v>
      </c>
      <c r="I5947">
        <f>IF(shipments[[#This Row],[Boxes]]&gt;0,shipments[[#This Row],[Amount]]/shipments[[#This Row],[Boxes]],"NA")</f>
        <v>16.984326018808776</v>
      </c>
      <c r="J5947" t="str">
        <f>IF(shipments[[#This Row],[Order_Status]] = "Delivered","Yes","No")</f>
        <v>Yes</v>
      </c>
      <c r="K5947" t="str">
        <f>TEXT(shipments[[#This Row],[Shipdate]],"MMMM")</f>
        <v>April</v>
      </c>
      <c r="L5947">
        <f>YEAR(shipments[[#This Row],[Shipdate]])</f>
        <v>2023</v>
      </c>
    </row>
    <row r="5948" spans="1:12" x14ac:dyDescent="0.3">
      <c r="A5948" t="s">
        <v>5952</v>
      </c>
      <c r="B5948" t="s">
        <v>7959</v>
      </c>
      <c r="C5948" t="s">
        <v>7928</v>
      </c>
      <c r="D5948" t="s">
        <v>7935</v>
      </c>
      <c r="E5948" s="1">
        <v>45287</v>
      </c>
      <c r="F5948" s="6">
        <v>7211.25</v>
      </c>
      <c r="G5948">
        <v>722</v>
      </c>
      <c r="H5948" t="s">
        <v>3</v>
      </c>
      <c r="I5948">
        <f>IF(shipments[[#This Row],[Boxes]]&gt;0,shipments[[#This Row],[Amount]]/shipments[[#This Row],[Boxes]],"NA")</f>
        <v>9.9878808864265931</v>
      </c>
      <c r="J5948" t="str">
        <f>IF(shipments[[#This Row],[Order_Status]] = "Delivered","Yes","No")</f>
        <v>Yes</v>
      </c>
      <c r="K5948" t="str">
        <f>TEXT(shipments[[#This Row],[Shipdate]],"MMMM")</f>
        <v>December</v>
      </c>
      <c r="L5948">
        <f>YEAR(shipments[[#This Row],[Shipdate]])</f>
        <v>2023</v>
      </c>
    </row>
    <row r="5949" spans="1:12" x14ac:dyDescent="0.3">
      <c r="A5949" t="s">
        <v>5953</v>
      </c>
      <c r="B5949" t="s">
        <v>7959</v>
      </c>
      <c r="C5949" t="s">
        <v>7928</v>
      </c>
      <c r="D5949" t="s">
        <v>7938</v>
      </c>
      <c r="E5949" s="1">
        <v>45365</v>
      </c>
      <c r="F5949" s="6">
        <v>8142.75</v>
      </c>
      <c r="G5949">
        <v>905</v>
      </c>
      <c r="H5949" t="s">
        <v>3</v>
      </c>
      <c r="I5949">
        <f>IF(shipments[[#This Row],[Boxes]]&gt;0,shipments[[#This Row],[Amount]]/shipments[[#This Row],[Boxes]],"NA")</f>
        <v>8.9975138121546969</v>
      </c>
      <c r="J5949" t="str">
        <f>IF(shipments[[#This Row],[Order_Status]] = "Delivered","Yes","No")</f>
        <v>Yes</v>
      </c>
      <c r="K5949" t="str">
        <f>TEXT(shipments[[#This Row],[Shipdate]],"MMMM")</f>
        <v>March</v>
      </c>
      <c r="L5949">
        <f>YEAR(shipments[[#This Row],[Shipdate]])</f>
        <v>2024</v>
      </c>
    </row>
    <row r="5950" spans="1:12" x14ac:dyDescent="0.3">
      <c r="A5950" t="s">
        <v>5954</v>
      </c>
      <c r="B5950" t="s">
        <v>7959</v>
      </c>
      <c r="C5950" t="s">
        <v>7928</v>
      </c>
      <c r="D5950" t="s">
        <v>7937</v>
      </c>
      <c r="E5950" s="1">
        <v>45302</v>
      </c>
      <c r="F5950" s="6">
        <v>5485.5</v>
      </c>
      <c r="G5950">
        <v>686</v>
      </c>
      <c r="H5950" t="s">
        <v>3</v>
      </c>
      <c r="I5950">
        <f>IF(shipments[[#This Row],[Boxes]]&gt;0,shipments[[#This Row],[Amount]]/shipments[[#This Row],[Boxes]],"NA")</f>
        <v>7.9963556851311957</v>
      </c>
      <c r="J5950" t="str">
        <f>IF(shipments[[#This Row],[Order_Status]] = "Delivered","Yes","No")</f>
        <v>Yes</v>
      </c>
      <c r="K5950" t="str">
        <f>TEXT(shipments[[#This Row],[Shipdate]],"MMMM")</f>
        <v>January</v>
      </c>
      <c r="L5950">
        <f>YEAR(shipments[[#This Row],[Shipdate]])</f>
        <v>2024</v>
      </c>
    </row>
    <row r="5951" spans="1:12" x14ac:dyDescent="0.3">
      <c r="A5951" t="s">
        <v>5955</v>
      </c>
      <c r="B5951" t="s">
        <v>7959</v>
      </c>
      <c r="C5951" t="s">
        <v>7929</v>
      </c>
      <c r="D5951" t="s">
        <v>7939</v>
      </c>
      <c r="E5951" s="1">
        <v>45096</v>
      </c>
      <c r="F5951" s="6">
        <v>10647</v>
      </c>
      <c r="G5951">
        <v>1521</v>
      </c>
      <c r="H5951" t="s">
        <v>3</v>
      </c>
      <c r="I5951">
        <f>IF(shipments[[#This Row],[Boxes]]&gt;0,shipments[[#This Row],[Amount]]/shipments[[#This Row],[Boxes]],"NA")</f>
        <v>7</v>
      </c>
      <c r="J5951" t="str">
        <f>IF(shipments[[#This Row],[Order_Status]] = "Delivered","Yes","No")</f>
        <v>Yes</v>
      </c>
      <c r="K5951" t="str">
        <f>TEXT(shipments[[#This Row],[Shipdate]],"MMMM")</f>
        <v>June</v>
      </c>
      <c r="L5951">
        <f>YEAR(shipments[[#This Row],[Shipdate]])</f>
        <v>2023</v>
      </c>
    </row>
    <row r="5952" spans="1:12" x14ac:dyDescent="0.3">
      <c r="A5952" t="s">
        <v>5956</v>
      </c>
      <c r="B5952" t="s">
        <v>7959</v>
      </c>
      <c r="C5952" t="s">
        <v>7930</v>
      </c>
      <c r="D5952" t="s">
        <v>7938</v>
      </c>
      <c r="E5952" s="1">
        <v>45450</v>
      </c>
      <c r="F5952" s="6">
        <v>3114</v>
      </c>
      <c r="G5952">
        <v>108</v>
      </c>
      <c r="H5952" t="s">
        <v>3</v>
      </c>
      <c r="I5952">
        <f>IF(shipments[[#This Row],[Boxes]]&gt;0,shipments[[#This Row],[Amount]]/shipments[[#This Row],[Boxes]],"NA")</f>
        <v>28.833333333333332</v>
      </c>
      <c r="J5952" t="str">
        <f>IF(shipments[[#This Row],[Order_Status]] = "Delivered","Yes","No")</f>
        <v>Yes</v>
      </c>
      <c r="K5952" t="str">
        <f>TEXT(shipments[[#This Row],[Shipdate]],"MMMM")</f>
        <v>June</v>
      </c>
      <c r="L5952">
        <f>YEAR(shipments[[#This Row],[Shipdate]])</f>
        <v>2024</v>
      </c>
    </row>
    <row r="5953" spans="1:12" x14ac:dyDescent="0.3">
      <c r="A5953" t="s">
        <v>5957</v>
      </c>
      <c r="B5953" t="s">
        <v>7959</v>
      </c>
      <c r="C5953" t="s">
        <v>7930</v>
      </c>
      <c r="D5953" t="s">
        <v>7934</v>
      </c>
      <c r="E5953" s="1">
        <v>45050</v>
      </c>
      <c r="F5953" s="6">
        <v>735.75</v>
      </c>
      <c r="G5953">
        <v>26</v>
      </c>
      <c r="H5953" t="s">
        <v>3</v>
      </c>
      <c r="I5953">
        <f>IF(shipments[[#This Row],[Boxes]]&gt;0,shipments[[#This Row],[Amount]]/shipments[[#This Row],[Boxes]],"NA")</f>
        <v>28.298076923076923</v>
      </c>
      <c r="J5953" t="str">
        <f>IF(shipments[[#This Row],[Order_Status]] = "Delivered","Yes","No")</f>
        <v>Yes</v>
      </c>
      <c r="K5953" t="str">
        <f>TEXT(shipments[[#This Row],[Shipdate]],"MMMM")</f>
        <v>May</v>
      </c>
      <c r="L5953">
        <f>YEAR(shipments[[#This Row],[Shipdate]])</f>
        <v>2023</v>
      </c>
    </row>
    <row r="5954" spans="1:12" x14ac:dyDescent="0.3">
      <c r="A5954" t="s">
        <v>5958</v>
      </c>
      <c r="B5954" t="s">
        <v>7959</v>
      </c>
      <c r="C5954" t="s">
        <v>7930</v>
      </c>
      <c r="D5954" t="s">
        <v>7934</v>
      </c>
      <c r="E5954" s="1">
        <v>45427</v>
      </c>
      <c r="F5954" s="6">
        <v>1233</v>
      </c>
      <c r="G5954">
        <v>43</v>
      </c>
      <c r="H5954" t="s">
        <v>3</v>
      </c>
      <c r="I5954">
        <f>IF(shipments[[#This Row],[Boxes]]&gt;0,shipments[[#This Row],[Amount]]/shipments[[#This Row],[Boxes]],"NA")</f>
        <v>28.674418604651162</v>
      </c>
      <c r="J5954" t="str">
        <f>IF(shipments[[#This Row],[Order_Status]] = "Delivered","Yes","No")</f>
        <v>Yes</v>
      </c>
      <c r="K5954" t="str">
        <f>TEXT(shipments[[#This Row],[Shipdate]],"MMMM")</f>
        <v>May</v>
      </c>
      <c r="L5954">
        <f>YEAR(shipments[[#This Row],[Shipdate]])</f>
        <v>2024</v>
      </c>
    </row>
    <row r="5955" spans="1:12" x14ac:dyDescent="0.3">
      <c r="A5955" t="s">
        <v>5959</v>
      </c>
      <c r="B5955" t="s">
        <v>7959</v>
      </c>
      <c r="C5955" t="s">
        <v>7930</v>
      </c>
      <c r="D5955" t="s">
        <v>7934</v>
      </c>
      <c r="E5955" s="1">
        <v>45118</v>
      </c>
      <c r="F5955" s="6">
        <v>3397.5</v>
      </c>
      <c r="G5955">
        <v>118</v>
      </c>
      <c r="H5955" t="s">
        <v>3</v>
      </c>
      <c r="I5955">
        <f>IF(shipments[[#This Row],[Boxes]]&gt;0,shipments[[#This Row],[Amount]]/shipments[[#This Row],[Boxes]],"NA")</f>
        <v>28.792372881355931</v>
      </c>
      <c r="J5955" t="str">
        <f>IF(shipments[[#This Row],[Order_Status]] = "Delivered","Yes","No")</f>
        <v>Yes</v>
      </c>
      <c r="K5955" t="str">
        <f>TEXT(shipments[[#This Row],[Shipdate]],"MMMM")</f>
        <v>July</v>
      </c>
      <c r="L5955">
        <f>YEAR(shipments[[#This Row],[Shipdate]])</f>
        <v>2023</v>
      </c>
    </row>
    <row r="5956" spans="1:12" x14ac:dyDescent="0.3">
      <c r="A5956" t="s">
        <v>5960</v>
      </c>
      <c r="B5956" t="s">
        <v>7959</v>
      </c>
      <c r="C5956" t="s">
        <v>7930</v>
      </c>
      <c r="D5956" t="s">
        <v>7939</v>
      </c>
      <c r="E5956" s="1">
        <v>45020</v>
      </c>
      <c r="F5956" s="6">
        <v>7476.75</v>
      </c>
      <c r="G5956">
        <v>277</v>
      </c>
      <c r="H5956" t="s">
        <v>3</v>
      </c>
      <c r="I5956">
        <f>IF(shipments[[#This Row],[Boxes]]&gt;0,shipments[[#This Row],[Amount]]/shipments[[#This Row],[Boxes]],"NA")</f>
        <v>26.991877256317689</v>
      </c>
      <c r="J5956" t="str">
        <f>IF(shipments[[#This Row],[Order_Status]] = "Delivered","Yes","No")</f>
        <v>Yes</v>
      </c>
      <c r="K5956" t="str">
        <f>TEXT(shipments[[#This Row],[Shipdate]],"MMMM")</f>
        <v>April</v>
      </c>
      <c r="L5956">
        <f>YEAR(shipments[[#This Row],[Shipdate]])</f>
        <v>2023</v>
      </c>
    </row>
    <row r="5957" spans="1:12" x14ac:dyDescent="0.3">
      <c r="A5957" s="21" t="s">
        <v>5961</v>
      </c>
      <c r="B5957" s="21" t="s">
        <v>7959</v>
      </c>
      <c r="C5957" s="21" t="s">
        <v>7931</v>
      </c>
      <c r="D5957" s="21" t="s">
        <v>7934</v>
      </c>
      <c r="E5957" s="22">
        <v>45489</v>
      </c>
      <c r="F5957" s="23">
        <v>2171.25</v>
      </c>
      <c r="G5957" s="21">
        <v>198</v>
      </c>
      <c r="H5957" s="21" t="s">
        <v>9</v>
      </c>
      <c r="I5957" s="21">
        <f>IF(shipments[[#This Row],[Boxes]]&gt;0,shipments[[#This Row],[Amount]]/shipments[[#This Row],[Boxes]],"NA")</f>
        <v>10.965909090909092</v>
      </c>
      <c r="J5957" s="21" t="str">
        <f>IF(shipments[[#This Row],[Order_Status]] = "Delivered","Yes","No")</f>
        <v>No</v>
      </c>
      <c r="K5957" s="21" t="str">
        <f>TEXT(shipments[[#This Row],[Shipdate]],"MMMM")</f>
        <v>July</v>
      </c>
      <c r="L5957" s="21">
        <f>YEAR(shipments[[#This Row],[Shipdate]])</f>
        <v>2024</v>
      </c>
    </row>
    <row r="5958" spans="1:12" x14ac:dyDescent="0.3">
      <c r="A5958" t="s">
        <v>5962</v>
      </c>
      <c r="B5958" t="s">
        <v>7959</v>
      </c>
      <c r="C5958" t="s">
        <v>7932</v>
      </c>
      <c r="D5958" t="s">
        <v>7939</v>
      </c>
      <c r="E5958" s="1">
        <v>45043</v>
      </c>
      <c r="F5958" s="6">
        <v>4230</v>
      </c>
      <c r="G5958">
        <v>470</v>
      </c>
      <c r="H5958" t="s">
        <v>3</v>
      </c>
      <c r="I5958">
        <f>IF(shipments[[#This Row],[Boxes]]&gt;0,shipments[[#This Row],[Amount]]/shipments[[#This Row],[Boxes]],"NA")</f>
        <v>9</v>
      </c>
      <c r="J5958" t="str">
        <f>IF(shipments[[#This Row],[Order_Status]] = "Delivered","Yes","No")</f>
        <v>Yes</v>
      </c>
      <c r="K5958" t="str">
        <f>TEXT(shipments[[#This Row],[Shipdate]],"MMMM")</f>
        <v>April</v>
      </c>
      <c r="L5958">
        <f>YEAR(shipments[[#This Row],[Shipdate]])</f>
        <v>2023</v>
      </c>
    </row>
    <row r="5959" spans="1:12" x14ac:dyDescent="0.3">
      <c r="A5959" t="s">
        <v>5963</v>
      </c>
      <c r="B5959" t="s">
        <v>7959</v>
      </c>
      <c r="C5959" t="s">
        <v>7932</v>
      </c>
      <c r="D5959" t="s">
        <v>7939</v>
      </c>
      <c r="E5959" s="1">
        <v>45261</v>
      </c>
      <c r="F5959" s="6">
        <v>40.5</v>
      </c>
      <c r="G5959">
        <v>6</v>
      </c>
      <c r="H5959" t="s">
        <v>3</v>
      </c>
      <c r="I5959">
        <f>IF(shipments[[#This Row],[Boxes]]&gt;0,shipments[[#This Row],[Amount]]/shipments[[#This Row],[Boxes]],"NA")</f>
        <v>6.75</v>
      </c>
      <c r="J5959" t="str">
        <f>IF(shipments[[#This Row],[Order_Status]] = "Delivered","Yes","No")</f>
        <v>Yes</v>
      </c>
      <c r="K5959" t="str">
        <f>TEXT(shipments[[#This Row],[Shipdate]],"MMMM")</f>
        <v>December</v>
      </c>
      <c r="L5959">
        <f>YEAR(shipments[[#This Row],[Shipdate]])</f>
        <v>2023</v>
      </c>
    </row>
    <row r="5960" spans="1:12" x14ac:dyDescent="0.3">
      <c r="A5960" t="s">
        <v>5964</v>
      </c>
      <c r="B5960" t="s">
        <v>7959</v>
      </c>
      <c r="C5960" t="s">
        <v>7932</v>
      </c>
      <c r="D5960" t="s">
        <v>7938</v>
      </c>
      <c r="E5960" s="1">
        <v>45328</v>
      </c>
      <c r="F5960" s="6">
        <v>10714.5</v>
      </c>
      <c r="G5960">
        <v>1191</v>
      </c>
      <c r="H5960" t="s">
        <v>3</v>
      </c>
      <c r="I5960">
        <f>IF(shipments[[#This Row],[Boxes]]&gt;0,shipments[[#This Row],[Amount]]/shipments[[#This Row],[Boxes]],"NA")</f>
        <v>8.9962216624685141</v>
      </c>
      <c r="J5960" t="str">
        <f>IF(shipments[[#This Row],[Order_Status]] = "Delivered","Yes","No")</f>
        <v>Yes</v>
      </c>
      <c r="K5960" t="str">
        <f>TEXT(shipments[[#This Row],[Shipdate]],"MMMM")</f>
        <v>February</v>
      </c>
      <c r="L5960">
        <f>YEAR(shipments[[#This Row],[Shipdate]])</f>
        <v>2024</v>
      </c>
    </row>
    <row r="5961" spans="1:12" x14ac:dyDescent="0.3">
      <c r="A5961" t="s">
        <v>5965</v>
      </c>
      <c r="B5961" t="s">
        <v>7959</v>
      </c>
      <c r="C5961" t="s">
        <v>7932</v>
      </c>
      <c r="D5961" t="s">
        <v>7939</v>
      </c>
      <c r="E5961" s="1">
        <v>45349</v>
      </c>
      <c r="F5961" s="6">
        <v>1930.5</v>
      </c>
      <c r="G5961">
        <v>194</v>
      </c>
      <c r="H5961" t="s">
        <v>3</v>
      </c>
      <c r="I5961">
        <f>IF(shipments[[#This Row],[Boxes]]&gt;0,shipments[[#This Row],[Amount]]/shipments[[#This Row],[Boxes]],"NA")</f>
        <v>9.9510309278350508</v>
      </c>
      <c r="J5961" t="str">
        <f>IF(shipments[[#This Row],[Order_Status]] = "Delivered","Yes","No")</f>
        <v>Yes</v>
      </c>
      <c r="K5961" t="str">
        <f>TEXT(shipments[[#This Row],[Shipdate]],"MMMM")</f>
        <v>February</v>
      </c>
      <c r="L5961">
        <f>YEAR(shipments[[#This Row],[Shipdate]])</f>
        <v>2024</v>
      </c>
    </row>
    <row r="5962" spans="1:12" x14ac:dyDescent="0.3">
      <c r="A5962" t="s">
        <v>5966</v>
      </c>
      <c r="B5962" t="s">
        <v>7959</v>
      </c>
      <c r="C5962" t="s">
        <v>7933</v>
      </c>
      <c r="D5962" t="s">
        <v>7935</v>
      </c>
      <c r="E5962" s="1">
        <v>45009</v>
      </c>
      <c r="F5962" s="6">
        <v>7416</v>
      </c>
      <c r="G5962">
        <v>354</v>
      </c>
      <c r="H5962" t="s">
        <v>3</v>
      </c>
      <c r="I5962">
        <f>IF(shipments[[#This Row],[Boxes]]&gt;0,shipments[[#This Row],[Amount]]/shipments[[#This Row],[Boxes]],"NA")</f>
        <v>20.949152542372882</v>
      </c>
      <c r="J5962" t="str">
        <f>IF(shipments[[#This Row],[Order_Status]] = "Delivered","Yes","No")</f>
        <v>Yes</v>
      </c>
      <c r="K5962" t="str">
        <f>TEXT(shipments[[#This Row],[Shipdate]],"MMMM")</f>
        <v>March</v>
      </c>
      <c r="L5962">
        <f>YEAR(shipments[[#This Row],[Shipdate]])</f>
        <v>2023</v>
      </c>
    </row>
    <row r="5963" spans="1:12" x14ac:dyDescent="0.3">
      <c r="A5963" t="s">
        <v>5967</v>
      </c>
      <c r="B5963" t="s">
        <v>7959</v>
      </c>
      <c r="C5963" t="s">
        <v>7933</v>
      </c>
      <c r="D5963" t="s">
        <v>7935</v>
      </c>
      <c r="E5963" s="1">
        <v>45427</v>
      </c>
      <c r="F5963" s="6">
        <v>8847</v>
      </c>
      <c r="G5963">
        <v>403</v>
      </c>
      <c r="H5963" t="s">
        <v>3</v>
      </c>
      <c r="I5963">
        <f>IF(shipments[[#This Row],[Boxes]]&gt;0,shipments[[#This Row],[Amount]]/shipments[[#This Row],[Boxes]],"NA")</f>
        <v>21.952853598014887</v>
      </c>
      <c r="J5963" t="str">
        <f>IF(shipments[[#This Row],[Order_Status]] = "Delivered","Yes","No")</f>
        <v>Yes</v>
      </c>
      <c r="K5963" t="str">
        <f>TEXT(shipments[[#This Row],[Shipdate]],"MMMM")</f>
        <v>May</v>
      </c>
      <c r="L5963">
        <f>YEAR(shipments[[#This Row],[Shipdate]])</f>
        <v>2024</v>
      </c>
    </row>
    <row r="5964" spans="1:12" x14ac:dyDescent="0.3">
      <c r="A5964" s="21" t="s">
        <v>5968</v>
      </c>
      <c r="B5964" s="21" t="s">
        <v>7959</v>
      </c>
      <c r="C5964" s="21" t="s">
        <v>7933</v>
      </c>
      <c r="D5964" s="21" t="s">
        <v>7939</v>
      </c>
      <c r="E5964" s="22">
        <v>45506</v>
      </c>
      <c r="F5964" s="23">
        <v>10941.75</v>
      </c>
      <c r="G5964" s="21">
        <v>608</v>
      </c>
      <c r="H5964" s="21" t="s">
        <v>9</v>
      </c>
      <c r="I5964" s="21">
        <f>IF(shipments[[#This Row],[Boxes]]&gt;0,shipments[[#This Row],[Amount]]/shipments[[#This Row],[Boxes]],"NA")</f>
        <v>17.996299342105264</v>
      </c>
      <c r="J5964" s="21" t="str">
        <f>IF(shipments[[#This Row],[Order_Status]] = "Delivered","Yes","No")</f>
        <v>No</v>
      </c>
      <c r="K5964" s="21" t="str">
        <f>TEXT(shipments[[#This Row],[Shipdate]],"MMMM")</f>
        <v>August</v>
      </c>
      <c r="L5964" s="21">
        <f>YEAR(shipments[[#This Row],[Shipdate]])</f>
        <v>2024</v>
      </c>
    </row>
    <row r="5965" spans="1:12" x14ac:dyDescent="0.3">
      <c r="A5965" s="21" t="s">
        <v>5969</v>
      </c>
      <c r="B5965" s="21" t="s">
        <v>7959</v>
      </c>
      <c r="C5965" s="21" t="s">
        <v>7933</v>
      </c>
      <c r="D5965" s="21" t="s">
        <v>7934</v>
      </c>
      <c r="E5965" s="22">
        <v>45555</v>
      </c>
      <c r="F5965" s="23">
        <v>6160.5</v>
      </c>
      <c r="G5965" s="21">
        <v>309</v>
      </c>
      <c r="H5965" s="21" t="s">
        <v>16</v>
      </c>
      <c r="I5965" s="21">
        <f>IF(shipments[[#This Row],[Boxes]]&gt;0,shipments[[#This Row],[Amount]]/shipments[[#This Row],[Boxes]],"NA")</f>
        <v>19.936893203883496</v>
      </c>
      <c r="J5965" s="21" t="str">
        <f>IF(shipments[[#This Row],[Order_Status]] = "Delivered","Yes","No")</f>
        <v>No</v>
      </c>
      <c r="K5965" s="21" t="str">
        <f>TEXT(shipments[[#This Row],[Shipdate]],"MMMM")</f>
        <v>September</v>
      </c>
      <c r="L5965" s="21">
        <f>YEAR(shipments[[#This Row],[Shipdate]])</f>
        <v>2024</v>
      </c>
    </row>
    <row r="5966" spans="1:12" x14ac:dyDescent="0.3">
      <c r="A5966" t="s">
        <v>5970</v>
      </c>
      <c r="B5966" t="s">
        <v>7959</v>
      </c>
      <c r="C5966" t="s">
        <v>7933</v>
      </c>
      <c r="D5966" t="s">
        <v>7938</v>
      </c>
      <c r="E5966" s="1">
        <v>44951</v>
      </c>
      <c r="F5966" s="6">
        <v>7303.5</v>
      </c>
      <c r="G5966">
        <v>332</v>
      </c>
      <c r="H5966" t="s">
        <v>3</v>
      </c>
      <c r="I5966">
        <f>IF(shipments[[#This Row],[Boxes]]&gt;0,shipments[[#This Row],[Amount]]/shipments[[#This Row],[Boxes]],"NA")</f>
        <v>21.998493975903614</v>
      </c>
      <c r="J5966" t="str">
        <f>IF(shipments[[#This Row],[Order_Status]] = "Delivered","Yes","No")</f>
        <v>Yes</v>
      </c>
      <c r="K5966" t="str">
        <f>TEXT(shipments[[#This Row],[Shipdate]],"MMMM")</f>
        <v>January</v>
      </c>
      <c r="L5966">
        <f>YEAR(shipments[[#This Row],[Shipdate]])</f>
        <v>2023</v>
      </c>
    </row>
    <row r="5967" spans="1:12" x14ac:dyDescent="0.3">
      <c r="A5967" s="21" t="s">
        <v>5971</v>
      </c>
      <c r="B5967" s="21" t="s">
        <v>7959</v>
      </c>
      <c r="C5967" s="21" t="s">
        <v>7912</v>
      </c>
      <c r="D5967" s="21" t="s">
        <v>7934</v>
      </c>
      <c r="E5967" s="22">
        <v>45335</v>
      </c>
      <c r="F5967" s="23">
        <v>2805.75</v>
      </c>
      <c r="G5967" s="21">
        <v>201</v>
      </c>
      <c r="H5967" s="21" t="s">
        <v>25</v>
      </c>
      <c r="I5967" s="21">
        <f>IF(shipments[[#This Row],[Boxes]]&gt;0,shipments[[#This Row],[Amount]]/shipments[[#This Row],[Boxes]],"NA")</f>
        <v>13.958955223880597</v>
      </c>
      <c r="J5967" s="21" t="str">
        <f>IF(shipments[[#This Row],[Order_Status]] = "Delivered","Yes","No")</f>
        <v>No</v>
      </c>
      <c r="K5967" s="21" t="str">
        <f>TEXT(shipments[[#This Row],[Shipdate]],"MMMM")</f>
        <v>February</v>
      </c>
      <c r="L5967" s="21">
        <f>YEAR(shipments[[#This Row],[Shipdate]])</f>
        <v>2024</v>
      </c>
    </row>
    <row r="5968" spans="1:12" x14ac:dyDescent="0.3">
      <c r="A5968" t="s">
        <v>5972</v>
      </c>
      <c r="B5968" t="s">
        <v>7959</v>
      </c>
      <c r="C5968" t="s">
        <v>7912</v>
      </c>
      <c r="D5968" t="s">
        <v>7939</v>
      </c>
      <c r="E5968" s="1">
        <v>45419</v>
      </c>
      <c r="F5968" s="6">
        <v>1370.25</v>
      </c>
      <c r="G5968">
        <v>115</v>
      </c>
      <c r="H5968" t="s">
        <v>3</v>
      </c>
      <c r="I5968">
        <f>IF(shipments[[#This Row],[Boxes]]&gt;0,shipments[[#This Row],[Amount]]/shipments[[#This Row],[Boxes]],"NA")</f>
        <v>11.915217391304347</v>
      </c>
      <c r="J5968" t="str">
        <f>IF(shipments[[#This Row],[Order_Status]] = "Delivered","Yes","No")</f>
        <v>Yes</v>
      </c>
      <c r="K5968" t="str">
        <f>TEXT(shipments[[#This Row],[Shipdate]],"MMMM")</f>
        <v>May</v>
      </c>
      <c r="L5968">
        <f>YEAR(shipments[[#This Row],[Shipdate]])</f>
        <v>2024</v>
      </c>
    </row>
    <row r="5969" spans="1:12" x14ac:dyDescent="0.3">
      <c r="A5969" t="s">
        <v>5973</v>
      </c>
      <c r="B5969" t="s">
        <v>7959</v>
      </c>
      <c r="C5969" t="s">
        <v>7912</v>
      </c>
      <c r="D5969" t="s">
        <v>7935</v>
      </c>
      <c r="E5969" s="1">
        <v>45124</v>
      </c>
      <c r="F5969" s="6">
        <v>12872.25</v>
      </c>
      <c r="G5969">
        <v>991</v>
      </c>
      <c r="H5969" t="s">
        <v>3</v>
      </c>
      <c r="I5969">
        <f>IF(shipments[[#This Row],[Boxes]]&gt;0,shipments[[#This Row],[Amount]]/shipments[[#This Row],[Boxes]],"NA")</f>
        <v>12.98915237134208</v>
      </c>
      <c r="J5969" t="str">
        <f>IF(shipments[[#This Row],[Order_Status]] = "Delivered","Yes","No")</f>
        <v>Yes</v>
      </c>
      <c r="K5969" t="str">
        <f>TEXT(shipments[[#This Row],[Shipdate]],"MMMM")</f>
        <v>July</v>
      </c>
      <c r="L5969">
        <f>YEAR(shipments[[#This Row],[Shipdate]])</f>
        <v>2023</v>
      </c>
    </row>
    <row r="5970" spans="1:12" x14ac:dyDescent="0.3">
      <c r="A5970" t="s">
        <v>5974</v>
      </c>
      <c r="B5970" t="s">
        <v>7959</v>
      </c>
      <c r="C5970" t="s">
        <v>7914</v>
      </c>
      <c r="D5970" t="s">
        <v>7935</v>
      </c>
      <c r="E5970" s="1">
        <v>45412</v>
      </c>
      <c r="F5970" s="6">
        <v>6612.75</v>
      </c>
      <c r="G5970">
        <v>662</v>
      </c>
      <c r="H5970" t="s">
        <v>3</v>
      </c>
      <c r="I5970">
        <f>IF(shipments[[#This Row],[Boxes]]&gt;0,shipments[[#This Row],[Amount]]/shipments[[#This Row],[Boxes]],"NA")</f>
        <v>9.9890483383685797</v>
      </c>
      <c r="J5970" t="str">
        <f>IF(shipments[[#This Row],[Order_Status]] = "Delivered","Yes","No")</f>
        <v>Yes</v>
      </c>
      <c r="K5970" t="str">
        <f>TEXT(shipments[[#This Row],[Shipdate]],"MMMM")</f>
        <v>April</v>
      </c>
      <c r="L5970">
        <f>YEAR(shipments[[#This Row],[Shipdate]])</f>
        <v>2024</v>
      </c>
    </row>
    <row r="5971" spans="1:12" x14ac:dyDescent="0.3">
      <c r="A5971" t="s">
        <v>5975</v>
      </c>
      <c r="B5971" t="s">
        <v>7959</v>
      </c>
      <c r="C5971" t="s">
        <v>7915</v>
      </c>
      <c r="D5971" t="s">
        <v>7935</v>
      </c>
      <c r="E5971" s="1">
        <v>45282</v>
      </c>
      <c r="F5971" s="6">
        <v>8118</v>
      </c>
      <c r="G5971">
        <v>902</v>
      </c>
      <c r="H5971" t="s">
        <v>3</v>
      </c>
      <c r="I5971">
        <f>IF(shipments[[#This Row],[Boxes]]&gt;0,shipments[[#This Row],[Amount]]/shipments[[#This Row],[Boxes]],"NA")</f>
        <v>9</v>
      </c>
      <c r="J5971" t="str">
        <f>IF(shipments[[#This Row],[Order_Status]] = "Delivered","Yes","No")</f>
        <v>Yes</v>
      </c>
      <c r="K5971" t="str">
        <f>TEXT(shipments[[#This Row],[Shipdate]],"MMMM")</f>
        <v>December</v>
      </c>
      <c r="L5971">
        <f>YEAR(shipments[[#This Row],[Shipdate]])</f>
        <v>2023</v>
      </c>
    </row>
    <row r="5972" spans="1:12" x14ac:dyDescent="0.3">
      <c r="A5972" t="s">
        <v>5976</v>
      </c>
      <c r="B5972" t="s">
        <v>7959</v>
      </c>
      <c r="C5972" t="s">
        <v>7915</v>
      </c>
      <c r="D5972" t="s">
        <v>7936</v>
      </c>
      <c r="E5972" s="1">
        <v>45098</v>
      </c>
      <c r="F5972" s="6">
        <v>9243</v>
      </c>
      <c r="G5972">
        <v>1321</v>
      </c>
      <c r="H5972" t="s">
        <v>3</v>
      </c>
      <c r="I5972">
        <f>IF(shipments[[#This Row],[Boxes]]&gt;0,shipments[[#This Row],[Amount]]/shipments[[#This Row],[Boxes]],"NA")</f>
        <v>6.9969719909159727</v>
      </c>
      <c r="J5972" t="str">
        <f>IF(shipments[[#This Row],[Order_Status]] = "Delivered","Yes","No")</f>
        <v>Yes</v>
      </c>
      <c r="K5972" t="str">
        <f>TEXT(shipments[[#This Row],[Shipdate]],"MMMM")</f>
        <v>June</v>
      </c>
      <c r="L5972">
        <f>YEAR(shipments[[#This Row],[Shipdate]])</f>
        <v>2023</v>
      </c>
    </row>
    <row r="5973" spans="1:12" x14ac:dyDescent="0.3">
      <c r="A5973" s="21" t="s">
        <v>5977</v>
      </c>
      <c r="B5973" s="21" t="s">
        <v>7959</v>
      </c>
      <c r="C5973" s="21" t="s">
        <v>7915</v>
      </c>
      <c r="D5973" s="21" t="s">
        <v>7939</v>
      </c>
      <c r="E5973" s="22">
        <v>45506</v>
      </c>
      <c r="F5973" s="23">
        <v>6934.5</v>
      </c>
      <c r="G5973" s="21">
        <v>991</v>
      </c>
      <c r="H5973" s="21" t="s">
        <v>9</v>
      </c>
      <c r="I5973" s="21">
        <f>IF(shipments[[#This Row],[Boxes]]&gt;0,shipments[[#This Row],[Amount]]/shipments[[#This Row],[Boxes]],"NA")</f>
        <v>6.9974772956609481</v>
      </c>
      <c r="J5973" s="21" t="str">
        <f>IF(shipments[[#This Row],[Order_Status]] = "Delivered","Yes","No")</f>
        <v>No</v>
      </c>
      <c r="K5973" s="21" t="str">
        <f>TEXT(shipments[[#This Row],[Shipdate]],"MMMM")</f>
        <v>August</v>
      </c>
      <c r="L5973" s="21">
        <f>YEAR(shipments[[#This Row],[Shipdate]])</f>
        <v>2024</v>
      </c>
    </row>
    <row r="5974" spans="1:12" x14ac:dyDescent="0.3">
      <c r="A5974" t="s">
        <v>5978</v>
      </c>
      <c r="B5974" t="s">
        <v>7959</v>
      </c>
      <c r="C5974" t="s">
        <v>7916</v>
      </c>
      <c r="D5974" t="s">
        <v>7939</v>
      </c>
      <c r="E5974" s="1">
        <v>45202</v>
      </c>
      <c r="F5974" s="6">
        <v>6806.25</v>
      </c>
      <c r="G5974">
        <v>973</v>
      </c>
      <c r="H5974" t="s">
        <v>3</v>
      </c>
      <c r="I5974">
        <f>IF(shipments[[#This Row],[Boxes]]&gt;0,shipments[[#This Row],[Amount]]/shipments[[#This Row],[Boxes]],"NA")</f>
        <v>6.9951181911613567</v>
      </c>
      <c r="J5974" t="str">
        <f>IF(shipments[[#This Row],[Order_Status]] = "Delivered","Yes","No")</f>
        <v>Yes</v>
      </c>
      <c r="K5974" t="str">
        <f>TEXT(shipments[[#This Row],[Shipdate]],"MMMM")</f>
        <v>October</v>
      </c>
      <c r="L5974">
        <f>YEAR(shipments[[#This Row],[Shipdate]])</f>
        <v>2023</v>
      </c>
    </row>
    <row r="5975" spans="1:12" x14ac:dyDescent="0.3">
      <c r="A5975" s="21" t="s">
        <v>5979</v>
      </c>
      <c r="B5975" s="21" t="s">
        <v>7959</v>
      </c>
      <c r="C5975" s="21" t="s">
        <v>7916</v>
      </c>
      <c r="D5975" s="21" t="s">
        <v>7934</v>
      </c>
      <c r="E5975" s="22">
        <v>45545</v>
      </c>
      <c r="F5975" s="23">
        <v>528.75</v>
      </c>
      <c r="G5975" s="21">
        <v>67</v>
      </c>
      <c r="H5975" s="21" t="s">
        <v>16</v>
      </c>
      <c r="I5975" s="21">
        <f>IF(shipments[[#This Row],[Boxes]]&gt;0,shipments[[#This Row],[Amount]]/shipments[[#This Row],[Boxes]],"NA")</f>
        <v>7.8917910447761193</v>
      </c>
      <c r="J5975" s="21" t="str">
        <f>IF(shipments[[#This Row],[Order_Status]] = "Delivered","Yes","No")</f>
        <v>No</v>
      </c>
      <c r="K5975" s="21" t="str">
        <f>TEXT(shipments[[#This Row],[Shipdate]],"MMMM")</f>
        <v>September</v>
      </c>
      <c r="L5975" s="21">
        <f>YEAR(shipments[[#This Row],[Shipdate]])</f>
        <v>2024</v>
      </c>
    </row>
    <row r="5976" spans="1:12" x14ac:dyDescent="0.3">
      <c r="A5976" t="s">
        <v>5980</v>
      </c>
      <c r="B5976" t="s">
        <v>7959</v>
      </c>
      <c r="C5976" t="s">
        <v>7918</v>
      </c>
      <c r="D5976" t="s">
        <v>7938</v>
      </c>
      <c r="E5976" s="1">
        <v>45196</v>
      </c>
      <c r="F5976" s="6">
        <v>6819.75</v>
      </c>
      <c r="G5976">
        <v>244</v>
      </c>
      <c r="H5976" t="s">
        <v>3</v>
      </c>
      <c r="I5976">
        <f>IF(shipments[[#This Row],[Boxes]]&gt;0,shipments[[#This Row],[Amount]]/shipments[[#This Row],[Boxes]],"NA")</f>
        <v>27.949795081967213</v>
      </c>
      <c r="J5976" t="str">
        <f>IF(shipments[[#This Row],[Order_Status]] = "Delivered","Yes","No")</f>
        <v>Yes</v>
      </c>
      <c r="K5976" t="str">
        <f>TEXT(shipments[[#This Row],[Shipdate]],"MMMM")</f>
        <v>September</v>
      </c>
      <c r="L5976">
        <f>YEAR(shipments[[#This Row],[Shipdate]])</f>
        <v>2023</v>
      </c>
    </row>
    <row r="5977" spans="1:12" x14ac:dyDescent="0.3">
      <c r="A5977" t="s">
        <v>5981</v>
      </c>
      <c r="B5977" t="s">
        <v>7959</v>
      </c>
      <c r="C5977" t="s">
        <v>7918</v>
      </c>
      <c r="D5977" t="s">
        <v>7939</v>
      </c>
      <c r="E5977" s="1">
        <v>45196</v>
      </c>
      <c r="F5977" s="6">
        <v>5010.75</v>
      </c>
      <c r="G5977">
        <v>193</v>
      </c>
      <c r="H5977" t="s">
        <v>3</v>
      </c>
      <c r="I5977">
        <f>IF(shipments[[#This Row],[Boxes]]&gt;0,shipments[[#This Row],[Amount]]/shipments[[#This Row],[Boxes]],"NA")</f>
        <v>25.962435233160623</v>
      </c>
      <c r="J5977" t="str">
        <f>IF(shipments[[#This Row],[Order_Status]] = "Delivered","Yes","No")</f>
        <v>Yes</v>
      </c>
      <c r="K5977" t="str">
        <f>TEXT(shipments[[#This Row],[Shipdate]],"MMMM")</f>
        <v>September</v>
      </c>
      <c r="L5977">
        <f>YEAR(shipments[[#This Row],[Shipdate]])</f>
        <v>2023</v>
      </c>
    </row>
    <row r="5978" spans="1:12" x14ac:dyDescent="0.3">
      <c r="A5978" t="s">
        <v>5982</v>
      </c>
      <c r="B5978" t="s">
        <v>7959</v>
      </c>
      <c r="C5978" t="s">
        <v>7918</v>
      </c>
      <c r="D5978" t="s">
        <v>7934</v>
      </c>
      <c r="E5978" s="1">
        <v>45281</v>
      </c>
      <c r="F5978" s="6">
        <v>6286.5</v>
      </c>
      <c r="G5978">
        <v>225</v>
      </c>
      <c r="H5978" t="s">
        <v>3</v>
      </c>
      <c r="I5978">
        <f>IF(shipments[[#This Row],[Boxes]]&gt;0,shipments[[#This Row],[Amount]]/shipments[[#This Row],[Boxes]],"NA")</f>
        <v>27.94</v>
      </c>
      <c r="J5978" t="str">
        <f>IF(shipments[[#This Row],[Order_Status]] = "Delivered","Yes","No")</f>
        <v>Yes</v>
      </c>
      <c r="K5978" t="str">
        <f>TEXT(shipments[[#This Row],[Shipdate]],"MMMM")</f>
        <v>December</v>
      </c>
      <c r="L5978">
        <f>YEAR(shipments[[#This Row],[Shipdate]])</f>
        <v>2023</v>
      </c>
    </row>
    <row r="5979" spans="1:12" x14ac:dyDescent="0.3">
      <c r="A5979" t="s">
        <v>5983</v>
      </c>
      <c r="B5979" t="s">
        <v>7959</v>
      </c>
      <c r="C5979" t="s">
        <v>7918</v>
      </c>
      <c r="D5979" t="s">
        <v>7935</v>
      </c>
      <c r="E5979" s="1">
        <v>45245</v>
      </c>
      <c r="F5979" s="6">
        <v>5409</v>
      </c>
      <c r="G5979">
        <v>209</v>
      </c>
      <c r="H5979" t="s">
        <v>3</v>
      </c>
      <c r="I5979">
        <f>IF(shipments[[#This Row],[Boxes]]&gt;0,shipments[[#This Row],[Amount]]/shipments[[#This Row],[Boxes]],"NA")</f>
        <v>25.880382775119617</v>
      </c>
      <c r="J5979" t="str">
        <f>IF(shipments[[#This Row],[Order_Status]] = "Delivered","Yes","No")</f>
        <v>Yes</v>
      </c>
      <c r="K5979" t="str">
        <f>TEXT(shipments[[#This Row],[Shipdate]],"MMMM")</f>
        <v>November</v>
      </c>
      <c r="L5979">
        <f>YEAR(shipments[[#This Row],[Shipdate]])</f>
        <v>2023</v>
      </c>
    </row>
    <row r="5980" spans="1:12" x14ac:dyDescent="0.3">
      <c r="A5980" t="s">
        <v>5984</v>
      </c>
      <c r="B5980" t="s">
        <v>7959</v>
      </c>
      <c r="C5980" t="s">
        <v>7919</v>
      </c>
      <c r="D5980" t="s">
        <v>7934</v>
      </c>
      <c r="E5980" s="1">
        <v>45128</v>
      </c>
      <c r="F5980" s="6">
        <v>10012.5</v>
      </c>
      <c r="G5980">
        <v>557</v>
      </c>
      <c r="H5980" t="s">
        <v>3</v>
      </c>
      <c r="I5980">
        <f>IF(shipments[[#This Row],[Boxes]]&gt;0,shipments[[#This Row],[Amount]]/shipments[[#This Row],[Boxes]],"NA")</f>
        <v>17.975763016157988</v>
      </c>
      <c r="J5980" t="str">
        <f>IF(shipments[[#This Row],[Order_Status]] = "Delivered","Yes","No")</f>
        <v>Yes</v>
      </c>
      <c r="K5980" t="str">
        <f>TEXT(shipments[[#This Row],[Shipdate]],"MMMM")</f>
        <v>July</v>
      </c>
      <c r="L5980">
        <f>YEAR(shipments[[#This Row],[Shipdate]])</f>
        <v>2023</v>
      </c>
    </row>
    <row r="5981" spans="1:12" x14ac:dyDescent="0.3">
      <c r="A5981" s="21" t="s">
        <v>5985</v>
      </c>
      <c r="B5981" s="21" t="s">
        <v>7959</v>
      </c>
      <c r="C5981" s="21" t="s">
        <v>7919</v>
      </c>
      <c r="D5981" s="21" t="s">
        <v>7938</v>
      </c>
      <c r="E5981" s="22">
        <v>45562</v>
      </c>
      <c r="F5981" s="23">
        <v>1329.75</v>
      </c>
      <c r="G5981" s="21">
        <v>67</v>
      </c>
      <c r="H5981" s="21" t="s">
        <v>16</v>
      </c>
      <c r="I5981" s="21">
        <f>IF(shipments[[#This Row],[Boxes]]&gt;0,shipments[[#This Row],[Amount]]/shipments[[#This Row],[Boxes]],"NA")</f>
        <v>19.847014925373134</v>
      </c>
      <c r="J5981" s="21" t="str">
        <f>IF(shipments[[#This Row],[Order_Status]] = "Delivered","Yes","No")</f>
        <v>No</v>
      </c>
      <c r="K5981" s="21" t="str">
        <f>TEXT(shipments[[#This Row],[Shipdate]],"MMMM")</f>
        <v>September</v>
      </c>
      <c r="L5981" s="21">
        <f>YEAR(shipments[[#This Row],[Shipdate]])</f>
        <v>2024</v>
      </c>
    </row>
    <row r="5982" spans="1:12" x14ac:dyDescent="0.3">
      <c r="A5982" s="21" t="s">
        <v>5986</v>
      </c>
      <c r="B5982" s="21" t="s">
        <v>7959</v>
      </c>
      <c r="C5982" s="21" t="s">
        <v>7919</v>
      </c>
      <c r="D5982" s="21" t="s">
        <v>7939</v>
      </c>
      <c r="E5982" s="22">
        <v>44977</v>
      </c>
      <c r="F5982" s="23">
        <v>9164.25</v>
      </c>
      <c r="G5982" s="21">
        <v>510</v>
      </c>
      <c r="H5982" s="21" t="s">
        <v>25</v>
      </c>
      <c r="I5982" s="21">
        <f>IF(shipments[[#This Row],[Boxes]]&gt;0,shipments[[#This Row],[Amount]]/shipments[[#This Row],[Boxes]],"NA")</f>
        <v>17.969117647058823</v>
      </c>
      <c r="J5982" s="21" t="str">
        <f>IF(shipments[[#This Row],[Order_Status]] = "Delivered","Yes","No")</f>
        <v>No</v>
      </c>
      <c r="K5982" s="21" t="str">
        <f>TEXT(shipments[[#This Row],[Shipdate]],"MMMM")</f>
        <v>February</v>
      </c>
      <c r="L5982" s="21">
        <f>YEAR(shipments[[#This Row],[Shipdate]])</f>
        <v>2023</v>
      </c>
    </row>
    <row r="5983" spans="1:12" x14ac:dyDescent="0.3">
      <c r="A5983" s="21" t="s">
        <v>5987</v>
      </c>
      <c r="B5983" s="21" t="s">
        <v>7959</v>
      </c>
      <c r="C5983" s="21" t="s">
        <v>7919</v>
      </c>
      <c r="D5983" s="21" t="s">
        <v>7939</v>
      </c>
      <c r="E5983" s="22">
        <v>44956</v>
      </c>
      <c r="F5983" s="23">
        <v>2367</v>
      </c>
      <c r="G5983" s="21">
        <v>132</v>
      </c>
      <c r="H5983" s="21" t="s">
        <v>25</v>
      </c>
      <c r="I5983" s="21">
        <f>IF(shipments[[#This Row],[Boxes]]&gt;0,shipments[[#This Row],[Amount]]/shipments[[#This Row],[Boxes]],"NA")</f>
        <v>17.931818181818183</v>
      </c>
      <c r="J5983" s="21" t="str">
        <f>IF(shipments[[#This Row],[Order_Status]] = "Delivered","Yes","No")</f>
        <v>No</v>
      </c>
      <c r="K5983" s="21" t="str">
        <f>TEXT(shipments[[#This Row],[Shipdate]],"MMMM")</f>
        <v>January</v>
      </c>
      <c r="L5983" s="21">
        <f>YEAR(shipments[[#This Row],[Shipdate]])</f>
        <v>2023</v>
      </c>
    </row>
    <row r="5984" spans="1:12" x14ac:dyDescent="0.3">
      <c r="A5984" t="s">
        <v>5988</v>
      </c>
      <c r="B5984" t="s">
        <v>7959</v>
      </c>
      <c r="C5984" t="s">
        <v>7920</v>
      </c>
      <c r="D5984" t="s">
        <v>7939</v>
      </c>
      <c r="E5984" s="1">
        <v>44960</v>
      </c>
      <c r="F5984" s="6">
        <v>4932</v>
      </c>
      <c r="G5984">
        <v>235</v>
      </c>
      <c r="H5984" t="s">
        <v>3</v>
      </c>
      <c r="I5984">
        <f>IF(shipments[[#This Row],[Boxes]]&gt;0,shipments[[#This Row],[Amount]]/shipments[[#This Row],[Boxes]],"NA")</f>
        <v>20.98723404255319</v>
      </c>
      <c r="J5984" t="str">
        <f>IF(shipments[[#This Row],[Order_Status]] = "Delivered","Yes","No")</f>
        <v>Yes</v>
      </c>
      <c r="K5984" t="str">
        <f>TEXT(shipments[[#This Row],[Shipdate]],"MMMM")</f>
        <v>February</v>
      </c>
      <c r="L5984">
        <f>YEAR(shipments[[#This Row],[Shipdate]])</f>
        <v>2023</v>
      </c>
    </row>
    <row r="5985" spans="1:12" x14ac:dyDescent="0.3">
      <c r="A5985" t="s">
        <v>5989</v>
      </c>
      <c r="B5985" t="s">
        <v>7959</v>
      </c>
      <c r="C5985" t="s">
        <v>7921</v>
      </c>
      <c r="D5985" t="s">
        <v>7934</v>
      </c>
      <c r="E5985" s="1">
        <v>45323</v>
      </c>
      <c r="F5985" s="6">
        <v>3750.75</v>
      </c>
      <c r="G5985">
        <v>268</v>
      </c>
      <c r="H5985" t="s">
        <v>3</v>
      </c>
      <c r="I5985">
        <f>IF(shipments[[#This Row],[Boxes]]&gt;0,shipments[[#This Row],[Amount]]/shipments[[#This Row],[Boxes]],"NA")</f>
        <v>13.995335820895523</v>
      </c>
      <c r="J5985" t="str">
        <f>IF(shipments[[#This Row],[Order_Status]] = "Delivered","Yes","No")</f>
        <v>Yes</v>
      </c>
      <c r="K5985" t="str">
        <f>TEXT(shipments[[#This Row],[Shipdate]],"MMMM")</f>
        <v>February</v>
      </c>
      <c r="L5985">
        <f>YEAR(shipments[[#This Row],[Shipdate]])</f>
        <v>2024</v>
      </c>
    </row>
    <row r="5986" spans="1:12" x14ac:dyDescent="0.3">
      <c r="A5986" t="s">
        <v>5990</v>
      </c>
      <c r="B5986" t="s">
        <v>7959</v>
      </c>
      <c r="C5986" t="s">
        <v>7921</v>
      </c>
      <c r="D5986" t="s">
        <v>7935</v>
      </c>
      <c r="E5986" s="1">
        <v>45097</v>
      </c>
      <c r="F5986" s="6">
        <v>7778.25</v>
      </c>
      <c r="G5986">
        <v>649</v>
      </c>
      <c r="H5986" t="s">
        <v>3</v>
      </c>
      <c r="I5986">
        <f>IF(shipments[[#This Row],[Boxes]]&gt;0,shipments[[#This Row],[Amount]]/shipments[[#This Row],[Boxes]],"NA")</f>
        <v>11.984976887519261</v>
      </c>
      <c r="J5986" t="str">
        <f>IF(shipments[[#This Row],[Order_Status]] = "Delivered","Yes","No")</f>
        <v>Yes</v>
      </c>
      <c r="K5986" t="str">
        <f>TEXT(shipments[[#This Row],[Shipdate]],"MMMM")</f>
        <v>June</v>
      </c>
      <c r="L5986">
        <f>YEAR(shipments[[#This Row],[Shipdate]])</f>
        <v>2023</v>
      </c>
    </row>
    <row r="5987" spans="1:12" x14ac:dyDescent="0.3">
      <c r="A5987" t="s">
        <v>5991</v>
      </c>
      <c r="B5987" t="s">
        <v>7959</v>
      </c>
      <c r="C5987" t="s">
        <v>7921</v>
      </c>
      <c r="D5987" t="s">
        <v>7939</v>
      </c>
      <c r="E5987" s="1">
        <v>44980</v>
      </c>
      <c r="F5987" s="6">
        <v>5341.5</v>
      </c>
      <c r="G5987">
        <v>411</v>
      </c>
      <c r="H5987" t="s">
        <v>3</v>
      </c>
      <c r="I5987">
        <f>IF(shipments[[#This Row],[Boxes]]&gt;0,shipments[[#This Row],[Amount]]/shipments[[#This Row],[Boxes]],"NA")</f>
        <v>12.996350364963504</v>
      </c>
      <c r="J5987" t="str">
        <f>IF(shipments[[#This Row],[Order_Status]] = "Delivered","Yes","No")</f>
        <v>Yes</v>
      </c>
      <c r="K5987" t="str">
        <f>TEXT(shipments[[#This Row],[Shipdate]],"MMMM")</f>
        <v>February</v>
      </c>
      <c r="L5987">
        <f>YEAR(shipments[[#This Row],[Shipdate]])</f>
        <v>2023</v>
      </c>
    </row>
    <row r="5988" spans="1:12" x14ac:dyDescent="0.3">
      <c r="A5988" s="21" t="s">
        <v>5992</v>
      </c>
      <c r="B5988" s="21" t="s">
        <v>7959</v>
      </c>
      <c r="C5988" s="21" t="s">
        <v>7922</v>
      </c>
      <c r="D5988" s="21" t="s">
        <v>7936</v>
      </c>
      <c r="E5988" s="22">
        <v>45504</v>
      </c>
      <c r="F5988" s="23">
        <v>5064.75</v>
      </c>
      <c r="G5988" s="21">
        <v>282</v>
      </c>
      <c r="H5988" s="21" t="s">
        <v>9</v>
      </c>
      <c r="I5988" s="21">
        <f>IF(shipments[[#This Row],[Boxes]]&gt;0,shipments[[#This Row],[Amount]]/shipments[[#This Row],[Boxes]],"NA")</f>
        <v>17.960106382978722</v>
      </c>
      <c r="J5988" s="21" t="str">
        <f>IF(shipments[[#This Row],[Order_Status]] = "Delivered","Yes","No")</f>
        <v>No</v>
      </c>
      <c r="K5988" s="21" t="str">
        <f>TEXT(shipments[[#This Row],[Shipdate]],"MMMM")</f>
        <v>July</v>
      </c>
      <c r="L5988" s="21">
        <f>YEAR(shipments[[#This Row],[Shipdate]])</f>
        <v>2024</v>
      </c>
    </row>
    <row r="5989" spans="1:12" x14ac:dyDescent="0.3">
      <c r="A5989" t="s">
        <v>5993</v>
      </c>
      <c r="B5989" t="s">
        <v>7959</v>
      </c>
      <c r="C5989" t="s">
        <v>7922</v>
      </c>
      <c r="D5989" t="s">
        <v>7939</v>
      </c>
      <c r="E5989" s="1">
        <v>45131</v>
      </c>
      <c r="F5989" s="6">
        <v>7195.5</v>
      </c>
      <c r="G5989">
        <v>360</v>
      </c>
      <c r="H5989" t="s">
        <v>3</v>
      </c>
      <c r="I5989">
        <f>IF(shipments[[#This Row],[Boxes]]&gt;0,shipments[[#This Row],[Amount]]/shipments[[#This Row],[Boxes]],"NA")</f>
        <v>19.987500000000001</v>
      </c>
      <c r="J5989" t="str">
        <f>IF(shipments[[#This Row],[Order_Status]] = "Delivered","Yes","No")</f>
        <v>Yes</v>
      </c>
      <c r="K5989" t="str">
        <f>TEXT(shipments[[#This Row],[Shipdate]],"MMMM")</f>
        <v>July</v>
      </c>
      <c r="L5989">
        <f>YEAR(shipments[[#This Row],[Shipdate]])</f>
        <v>2023</v>
      </c>
    </row>
    <row r="5990" spans="1:12" x14ac:dyDescent="0.3">
      <c r="A5990" t="s">
        <v>5994</v>
      </c>
      <c r="B5990" t="s">
        <v>7959</v>
      </c>
      <c r="C5990" t="s">
        <v>7924</v>
      </c>
      <c r="D5990" t="s">
        <v>7934</v>
      </c>
      <c r="E5990" s="1">
        <v>45041</v>
      </c>
      <c r="F5990" s="6">
        <v>8196.75</v>
      </c>
      <c r="G5990">
        <v>1025</v>
      </c>
      <c r="H5990" t="s">
        <v>3</v>
      </c>
      <c r="I5990">
        <f>IF(shipments[[#This Row],[Boxes]]&gt;0,shipments[[#This Row],[Amount]]/shipments[[#This Row],[Boxes]],"NA")</f>
        <v>7.9968292682926831</v>
      </c>
      <c r="J5990" t="str">
        <f>IF(shipments[[#This Row],[Order_Status]] = "Delivered","Yes","No")</f>
        <v>Yes</v>
      </c>
      <c r="K5990" t="str">
        <f>TEXT(shipments[[#This Row],[Shipdate]],"MMMM")</f>
        <v>April</v>
      </c>
      <c r="L5990">
        <f>YEAR(shipments[[#This Row],[Shipdate]])</f>
        <v>2023</v>
      </c>
    </row>
    <row r="5991" spans="1:12" x14ac:dyDescent="0.3">
      <c r="A5991" t="s">
        <v>5995</v>
      </c>
      <c r="B5991" t="s">
        <v>7959</v>
      </c>
      <c r="C5991" t="s">
        <v>7924</v>
      </c>
      <c r="D5991" t="s">
        <v>7939</v>
      </c>
      <c r="E5991" s="1">
        <v>45062</v>
      </c>
      <c r="F5991" s="6">
        <v>17406</v>
      </c>
      <c r="G5991">
        <v>1934</v>
      </c>
      <c r="H5991" t="s">
        <v>3</v>
      </c>
      <c r="I5991">
        <f>IF(shipments[[#This Row],[Boxes]]&gt;0,shipments[[#This Row],[Amount]]/shipments[[#This Row],[Boxes]],"NA")</f>
        <v>9</v>
      </c>
      <c r="J5991" t="str">
        <f>IF(shipments[[#This Row],[Order_Status]] = "Delivered","Yes","No")</f>
        <v>Yes</v>
      </c>
      <c r="K5991" t="str">
        <f>TEXT(shipments[[#This Row],[Shipdate]],"MMMM")</f>
        <v>May</v>
      </c>
      <c r="L5991">
        <f>YEAR(shipments[[#This Row],[Shipdate]])</f>
        <v>2023</v>
      </c>
    </row>
    <row r="5992" spans="1:12" x14ac:dyDescent="0.3">
      <c r="A5992" s="21" t="s">
        <v>5996</v>
      </c>
      <c r="B5992" s="21" t="s">
        <v>7959</v>
      </c>
      <c r="C5992" s="21" t="s">
        <v>7924</v>
      </c>
      <c r="D5992" s="21" t="s">
        <v>7935</v>
      </c>
      <c r="E5992" s="22">
        <v>45554</v>
      </c>
      <c r="F5992" s="23">
        <v>5474.25</v>
      </c>
      <c r="G5992" s="21">
        <v>685</v>
      </c>
      <c r="H5992" s="21" t="s">
        <v>16</v>
      </c>
      <c r="I5992" s="21">
        <f>IF(shipments[[#This Row],[Boxes]]&gt;0,shipments[[#This Row],[Amount]]/shipments[[#This Row],[Boxes]],"NA")</f>
        <v>7.9916058394160583</v>
      </c>
      <c r="J5992" s="21" t="str">
        <f>IF(shipments[[#This Row],[Order_Status]] = "Delivered","Yes","No")</f>
        <v>No</v>
      </c>
      <c r="K5992" s="21" t="str">
        <f>TEXT(shipments[[#This Row],[Shipdate]],"MMMM")</f>
        <v>September</v>
      </c>
      <c r="L5992" s="21">
        <f>YEAR(shipments[[#This Row],[Shipdate]])</f>
        <v>2024</v>
      </c>
    </row>
    <row r="5993" spans="1:12" x14ac:dyDescent="0.3">
      <c r="A5993" s="21" t="s">
        <v>5997</v>
      </c>
      <c r="B5993" s="21" t="s">
        <v>7959</v>
      </c>
      <c r="C5993" s="21" t="s">
        <v>7924</v>
      </c>
      <c r="D5993" s="21" t="s">
        <v>7939</v>
      </c>
      <c r="E5993" s="22">
        <v>45520</v>
      </c>
      <c r="F5993" s="23">
        <v>5001.75</v>
      </c>
      <c r="G5993" s="21">
        <v>834</v>
      </c>
      <c r="H5993" s="21" t="s">
        <v>9</v>
      </c>
      <c r="I5993" s="21">
        <f>IF(shipments[[#This Row],[Boxes]]&gt;0,shipments[[#This Row],[Amount]]/shipments[[#This Row],[Boxes]],"NA")</f>
        <v>5.9973021582733814</v>
      </c>
      <c r="J5993" s="21" t="str">
        <f>IF(shipments[[#This Row],[Order_Status]] = "Delivered","Yes","No")</f>
        <v>No</v>
      </c>
      <c r="K5993" s="21" t="str">
        <f>TEXT(shipments[[#This Row],[Shipdate]],"MMMM")</f>
        <v>August</v>
      </c>
      <c r="L5993" s="21">
        <f>YEAR(shipments[[#This Row],[Shipdate]])</f>
        <v>2024</v>
      </c>
    </row>
    <row r="5994" spans="1:12" x14ac:dyDescent="0.3">
      <c r="A5994" t="s">
        <v>5998</v>
      </c>
      <c r="B5994" t="s">
        <v>7959</v>
      </c>
      <c r="C5994" t="s">
        <v>7925</v>
      </c>
      <c r="D5994" t="s">
        <v>7935</v>
      </c>
      <c r="E5994" s="1">
        <v>45037</v>
      </c>
      <c r="F5994" s="6">
        <v>5305.5</v>
      </c>
      <c r="G5994">
        <v>332</v>
      </c>
      <c r="H5994" t="s">
        <v>3</v>
      </c>
      <c r="I5994">
        <f>IF(shipments[[#This Row],[Boxes]]&gt;0,shipments[[#This Row],[Amount]]/shipments[[#This Row],[Boxes]],"NA")</f>
        <v>15.980421686746988</v>
      </c>
      <c r="J5994" t="str">
        <f>IF(shipments[[#This Row],[Order_Status]] = "Delivered","Yes","No")</f>
        <v>Yes</v>
      </c>
      <c r="K5994" t="str">
        <f>TEXT(shipments[[#This Row],[Shipdate]],"MMMM")</f>
        <v>April</v>
      </c>
      <c r="L5994">
        <f>YEAR(shipments[[#This Row],[Shipdate]])</f>
        <v>2023</v>
      </c>
    </row>
    <row r="5995" spans="1:12" x14ac:dyDescent="0.3">
      <c r="A5995" t="s">
        <v>5999</v>
      </c>
      <c r="B5995" t="s">
        <v>7959</v>
      </c>
      <c r="C5995" t="s">
        <v>7926</v>
      </c>
      <c r="D5995" t="s">
        <v>7934</v>
      </c>
      <c r="E5995" s="1">
        <v>45173</v>
      </c>
      <c r="F5995" s="6">
        <v>6198.75</v>
      </c>
      <c r="G5995">
        <v>310</v>
      </c>
      <c r="H5995" t="s">
        <v>3</v>
      </c>
      <c r="I5995">
        <f>IF(shipments[[#This Row],[Boxes]]&gt;0,shipments[[#This Row],[Amount]]/shipments[[#This Row],[Boxes]],"NA")</f>
        <v>19.995967741935484</v>
      </c>
      <c r="J5995" t="str">
        <f>IF(shipments[[#This Row],[Order_Status]] = "Delivered","Yes","No")</f>
        <v>Yes</v>
      </c>
      <c r="K5995" t="str">
        <f>TEXT(shipments[[#This Row],[Shipdate]],"MMMM")</f>
        <v>September</v>
      </c>
      <c r="L5995">
        <f>YEAR(shipments[[#This Row],[Shipdate]])</f>
        <v>2023</v>
      </c>
    </row>
    <row r="5996" spans="1:12" x14ac:dyDescent="0.3">
      <c r="A5996" t="s">
        <v>6000</v>
      </c>
      <c r="B5996" t="s">
        <v>7959</v>
      </c>
      <c r="C5996" t="s">
        <v>7926</v>
      </c>
      <c r="D5996" t="s">
        <v>7934</v>
      </c>
      <c r="E5996" s="1">
        <v>45337</v>
      </c>
      <c r="F5996" s="6">
        <v>758.25</v>
      </c>
      <c r="G5996">
        <v>37</v>
      </c>
      <c r="H5996" t="s">
        <v>3</v>
      </c>
      <c r="I5996">
        <f>IF(shipments[[#This Row],[Boxes]]&gt;0,shipments[[#This Row],[Amount]]/shipments[[#This Row],[Boxes]],"NA")</f>
        <v>20.493243243243242</v>
      </c>
      <c r="J5996" t="str">
        <f>IF(shipments[[#This Row],[Order_Status]] = "Delivered","Yes","No")</f>
        <v>Yes</v>
      </c>
      <c r="K5996" t="str">
        <f>TEXT(shipments[[#This Row],[Shipdate]],"MMMM")</f>
        <v>February</v>
      </c>
      <c r="L5996">
        <f>YEAR(shipments[[#This Row],[Shipdate]])</f>
        <v>2024</v>
      </c>
    </row>
    <row r="5997" spans="1:12" x14ac:dyDescent="0.3">
      <c r="A5997" t="s">
        <v>6001</v>
      </c>
      <c r="B5997" t="s">
        <v>7959</v>
      </c>
      <c r="C5997" t="s">
        <v>7927</v>
      </c>
      <c r="D5997" t="s">
        <v>7935</v>
      </c>
      <c r="E5997" s="1">
        <v>45236</v>
      </c>
      <c r="F5997" s="6">
        <v>6574.5</v>
      </c>
      <c r="G5997">
        <v>439</v>
      </c>
      <c r="H5997" t="s">
        <v>3</v>
      </c>
      <c r="I5997">
        <f>IF(shipments[[#This Row],[Boxes]]&gt;0,shipments[[#This Row],[Amount]]/shipments[[#This Row],[Boxes]],"NA")</f>
        <v>14.976082004555808</v>
      </c>
      <c r="J5997" t="str">
        <f>IF(shipments[[#This Row],[Order_Status]] = "Delivered","Yes","No")</f>
        <v>Yes</v>
      </c>
      <c r="K5997" t="str">
        <f>TEXT(shipments[[#This Row],[Shipdate]],"MMMM")</f>
        <v>November</v>
      </c>
      <c r="L5997">
        <f>YEAR(shipments[[#This Row],[Shipdate]])</f>
        <v>2023</v>
      </c>
    </row>
    <row r="5998" spans="1:12" x14ac:dyDescent="0.3">
      <c r="A5998" t="s">
        <v>6002</v>
      </c>
      <c r="B5998" t="s">
        <v>7959</v>
      </c>
      <c r="C5998" t="s">
        <v>7927</v>
      </c>
      <c r="D5998" t="s">
        <v>7934</v>
      </c>
      <c r="E5998" s="1">
        <v>45201</v>
      </c>
      <c r="F5998" s="6">
        <v>4770</v>
      </c>
      <c r="G5998">
        <v>299</v>
      </c>
      <c r="H5998" t="s">
        <v>3</v>
      </c>
      <c r="I5998">
        <f>IF(shipments[[#This Row],[Boxes]]&gt;0,shipments[[#This Row],[Amount]]/shipments[[#This Row],[Boxes]],"NA")</f>
        <v>15.953177257525084</v>
      </c>
      <c r="J5998" t="str">
        <f>IF(shipments[[#This Row],[Order_Status]] = "Delivered","Yes","No")</f>
        <v>Yes</v>
      </c>
      <c r="K5998" t="str">
        <f>TEXT(shipments[[#This Row],[Shipdate]],"MMMM")</f>
        <v>October</v>
      </c>
      <c r="L5998">
        <f>YEAR(shipments[[#This Row],[Shipdate]])</f>
        <v>2023</v>
      </c>
    </row>
    <row r="5999" spans="1:12" x14ac:dyDescent="0.3">
      <c r="A5999" s="21" t="s">
        <v>6003</v>
      </c>
      <c r="B5999" s="21" t="s">
        <v>7959</v>
      </c>
      <c r="C5999" s="21" t="s">
        <v>7927</v>
      </c>
      <c r="D5999" s="21" t="s">
        <v>7934</v>
      </c>
      <c r="E5999" s="22">
        <v>45534</v>
      </c>
      <c r="F5999" s="23">
        <v>4799.25</v>
      </c>
      <c r="G5999" s="21">
        <v>320</v>
      </c>
      <c r="H5999" s="21" t="s">
        <v>25</v>
      </c>
      <c r="I5999" s="21">
        <f>IF(shipments[[#This Row],[Boxes]]&gt;0,shipments[[#This Row],[Amount]]/shipments[[#This Row],[Boxes]],"NA")</f>
        <v>14.99765625</v>
      </c>
      <c r="J5999" s="21" t="str">
        <f>IF(shipments[[#This Row],[Order_Status]] = "Delivered","Yes","No")</f>
        <v>No</v>
      </c>
      <c r="K5999" s="21" t="str">
        <f>TEXT(shipments[[#This Row],[Shipdate]],"MMMM")</f>
        <v>August</v>
      </c>
      <c r="L5999" s="21">
        <f>YEAR(shipments[[#This Row],[Shipdate]])</f>
        <v>2024</v>
      </c>
    </row>
    <row r="6000" spans="1:12" x14ac:dyDescent="0.3">
      <c r="A6000" t="s">
        <v>6004</v>
      </c>
      <c r="B6000" t="s">
        <v>7959</v>
      </c>
      <c r="C6000" t="s">
        <v>7928</v>
      </c>
      <c r="D6000" t="s">
        <v>7934</v>
      </c>
      <c r="E6000" s="1">
        <v>45442</v>
      </c>
      <c r="F6000" s="6">
        <v>8455.5</v>
      </c>
      <c r="G6000">
        <v>940</v>
      </c>
      <c r="H6000" t="s">
        <v>3</v>
      </c>
      <c r="I6000">
        <f>IF(shipments[[#This Row],[Boxes]]&gt;0,shipments[[#This Row],[Amount]]/shipments[[#This Row],[Boxes]],"NA")</f>
        <v>8.9952127659574472</v>
      </c>
      <c r="J6000" t="str">
        <f>IF(shipments[[#This Row],[Order_Status]] = "Delivered","Yes","No")</f>
        <v>Yes</v>
      </c>
      <c r="K6000" t="str">
        <f>TEXT(shipments[[#This Row],[Shipdate]],"MMMM")</f>
        <v>May</v>
      </c>
      <c r="L6000">
        <f>YEAR(shipments[[#This Row],[Shipdate]])</f>
        <v>2024</v>
      </c>
    </row>
    <row r="6001" spans="1:12" x14ac:dyDescent="0.3">
      <c r="A6001" t="s">
        <v>6005</v>
      </c>
      <c r="B6001" t="s">
        <v>7959</v>
      </c>
      <c r="C6001" t="s">
        <v>7929</v>
      </c>
      <c r="D6001" t="s">
        <v>7935</v>
      </c>
      <c r="E6001" s="1">
        <v>44959</v>
      </c>
      <c r="F6001" s="6">
        <v>7481.25</v>
      </c>
      <c r="G6001">
        <v>749</v>
      </c>
      <c r="H6001" t="s">
        <v>3</v>
      </c>
      <c r="I6001">
        <f>IF(shipments[[#This Row],[Boxes]]&gt;0,shipments[[#This Row],[Amount]]/shipments[[#This Row],[Boxes]],"NA")</f>
        <v>9.9883177570093462</v>
      </c>
      <c r="J6001" t="str">
        <f>IF(shipments[[#This Row],[Order_Status]] = "Delivered","Yes","No")</f>
        <v>Yes</v>
      </c>
      <c r="K6001" t="str">
        <f>TEXT(shipments[[#This Row],[Shipdate]],"MMMM")</f>
        <v>February</v>
      </c>
      <c r="L6001">
        <f>YEAR(shipments[[#This Row],[Shipdate]])</f>
        <v>2023</v>
      </c>
    </row>
    <row r="6002" spans="1:12" x14ac:dyDescent="0.3">
      <c r="A6002" t="s">
        <v>6006</v>
      </c>
      <c r="B6002" t="s">
        <v>7959</v>
      </c>
      <c r="C6002" t="s">
        <v>7929</v>
      </c>
      <c r="D6002" t="s">
        <v>7938</v>
      </c>
      <c r="E6002" s="1">
        <v>45362</v>
      </c>
      <c r="F6002" s="6">
        <v>15826.5</v>
      </c>
      <c r="G6002">
        <v>1759</v>
      </c>
      <c r="H6002" t="s">
        <v>3</v>
      </c>
      <c r="I6002">
        <f>IF(shipments[[#This Row],[Boxes]]&gt;0,shipments[[#This Row],[Amount]]/shipments[[#This Row],[Boxes]],"NA")</f>
        <v>8.9974417282546906</v>
      </c>
      <c r="J6002" t="str">
        <f>IF(shipments[[#This Row],[Order_Status]] = "Delivered","Yes","No")</f>
        <v>Yes</v>
      </c>
      <c r="K6002" t="str">
        <f>TEXT(shipments[[#This Row],[Shipdate]],"MMMM")</f>
        <v>March</v>
      </c>
      <c r="L6002">
        <f>YEAR(shipments[[#This Row],[Shipdate]])</f>
        <v>2024</v>
      </c>
    </row>
    <row r="6003" spans="1:12" x14ac:dyDescent="0.3">
      <c r="A6003" t="s">
        <v>6007</v>
      </c>
      <c r="B6003" t="s">
        <v>7959</v>
      </c>
      <c r="C6003" t="s">
        <v>7929</v>
      </c>
      <c r="D6003" t="s">
        <v>7934</v>
      </c>
      <c r="E6003" s="1">
        <v>45127</v>
      </c>
      <c r="F6003" s="6">
        <v>4779</v>
      </c>
      <c r="G6003">
        <v>531</v>
      </c>
      <c r="H6003" t="s">
        <v>3</v>
      </c>
      <c r="I6003">
        <f>IF(shipments[[#This Row],[Boxes]]&gt;0,shipments[[#This Row],[Amount]]/shipments[[#This Row],[Boxes]],"NA")</f>
        <v>9</v>
      </c>
      <c r="J6003" t="str">
        <f>IF(shipments[[#This Row],[Order_Status]] = "Delivered","Yes","No")</f>
        <v>Yes</v>
      </c>
      <c r="K6003" t="str">
        <f>TEXT(shipments[[#This Row],[Shipdate]],"MMMM")</f>
        <v>July</v>
      </c>
      <c r="L6003">
        <f>YEAR(shipments[[#This Row],[Shipdate]])</f>
        <v>2023</v>
      </c>
    </row>
    <row r="6004" spans="1:12" x14ac:dyDescent="0.3">
      <c r="A6004" s="21" t="s">
        <v>6008</v>
      </c>
      <c r="B6004" s="21" t="s">
        <v>7959</v>
      </c>
      <c r="C6004" s="21" t="s">
        <v>7929</v>
      </c>
      <c r="D6004" s="21" t="s">
        <v>7939</v>
      </c>
      <c r="E6004" s="22">
        <v>45541</v>
      </c>
      <c r="F6004" s="23">
        <v>10743.75</v>
      </c>
      <c r="G6004" s="21">
        <v>1194</v>
      </c>
      <c r="H6004" s="21" t="s">
        <v>16</v>
      </c>
      <c r="I6004" s="21">
        <f>IF(shipments[[#This Row],[Boxes]]&gt;0,shipments[[#This Row],[Amount]]/shipments[[#This Row],[Boxes]],"NA")</f>
        <v>8.9981155778894468</v>
      </c>
      <c r="J6004" s="21" t="str">
        <f>IF(shipments[[#This Row],[Order_Status]] = "Delivered","Yes","No")</f>
        <v>No</v>
      </c>
      <c r="K6004" s="21" t="str">
        <f>TEXT(shipments[[#This Row],[Shipdate]],"MMMM")</f>
        <v>September</v>
      </c>
      <c r="L6004" s="21">
        <f>YEAR(shipments[[#This Row],[Shipdate]])</f>
        <v>2024</v>
      </c>
    </row>
    <row r="6005" spans="1:12" x14ac:dyDescent="0.3">
      <c r="A6005" s="21" t="s">
        <v>6009</v>
      </c>
      <c r="B6005" s="21" t="s">
        <v>7959</v>
      </c>
      <c r="C6005" s="21" t="s">
        <v>7930</v>
      </c>
      <c r="D6005" s="21" t="s">
        <v>7934</v>
      </c>
      <c r="E6005" s="22">
        <v>45513</v>
      </c>
      <c r="F6005" s="23">
        <v>1298.25</v>
      </c>
      <c r="G6005" s="21">
        <v>47</v>
      </c>
      <c r="H6005" s="21" t="s">
        <v>9</v>
      </c>
      <c r="I6005" s="21">
        <f>IF(shipments[[#This Row],[Boxes]]&gt;0,shipments[[#This Row],[Amount]]/shipments[[#This Row],[Boxes]],"NA")</f>
        <v>27.622340425531913</v>
      </c>
      <c r="J6005" s="21" t="str">
        <f>IF(shipments[[#This Row],[Order_Status]] = "Delivered","Yes","No")</f>
        <v>No</v>
      </c>
      <c r="K6005" s="21" t="str">
        <f>TEXT(shipments[[#This Row],[Shipdate]],"MMMM")</f>
        <v>August</v>
      </c>
      <c r="L6005" s="21">
        <f>YEAR(shipments[[#This Row],[Shipdate]])</f>
        <v>2024</v>
      </c>
    </row>
    <row r="6006" spans="1:12" x14ac:dyDescent="0.3">
      <c r="A6006" s="21" t="s">
        <v>6010</v>
      </c>
      <c r="B6006" s="21" t="s">
        <v>7959</v>
      </c>
      <c r="C6006" s="21" t="s">
        <v>7930</v>
      </c>
      <c r="D6006" s="21" t="s">
        <v>7938</v>
      </c>
      <c r="E6006" s="22">
        <v>45520</v>
      </c>
      <c r="F6006" s="23">
        <v>5512.5</v>
      </c>
      <c r="G6006" s="21">
        <v>213</v>
      </c>
      <c r="H6006" s="21" t="s">
        <v>9</v>
      </c>
      <c r="I6006" s="21">
        <f>IF(shipments[[#This Row],[Boxes]]&gt;0,shipments[[#This Row],[Amount]]/shipments[[#This Row],[Boxes]],"NA")</f>
        <v>25.880281690140844</v>
      </c>
      <c r="J6006" s="21" t="str">
        <f>IF(shipments[[#This Row],[Order_Status]] = "Delivered","Yes","No")</f>
        <v>No</v>
      </c>
      <c r="K6006" s="21" t="str">
        <f>TEXT(shipments[[#This Row],[Shipdate]],"MMMM")</f>
        <v>August</v>
      </c>
      <c r="L6006" s="21">
        <f>YEAR(shipments[[#This Row],[Shipdate]])</f>
        <v>2024</v>
      </c>
    </row>
    <row r="6007" spans="1:12" x14ac:dyDescent="0.3">
      <c r="A6007" t="s">
        <v>6011</v>
      </c>
      <c r="B6007" t="s">
        <v>7959</v>
      </c>
      <c r="C6007" t="s">
        <v>7930</v>
      </c>
      <c r="D6007" t="s">
        <v>7938</v>
      </c>
      <c r="E6007" s="1">
        <v>45135</v>
      </c>
      <c r="F6007" s="6">
        <v>1858.5</v>
      </c>
      <c r="G6007">
        <v>65</v>
      </c>
      <c r="H6007" t="s">
        <v>3</v>
      </c>
      <c r="I6007">
        <f>IF(shipments[[#This Row],[Boxes]]&gt;0,shipments[[#This Row],[Amount]]/shipments[[#This Row],[Boxes]],"NA")</f>
        <v>28.592307692307692</v>
      </c>
      <c r="J6007" t="str">
        <f>IF(shipments[[#This Row],[Order_Status]] = "Delivered","Yes","No")</f>
        <v>Yes</v>
      </c>
      <c r="K6007" t="str">
        <f>TEXT(shipments[[#This Row],[Shipdate]],"MMMM")</f>
        <v>July</v>
      </c>
      <c r="L6007">
        <f>YEAR(shipments[[#This Row],[Shipdate]])</f>
        <v>2023</v>
      </c>
    </row>
    <row r="6008" spans="1:12" x14ac:dyDescent="0.3">
      <c r="A6008" t="s">
        <v>6012</v>
      </c>
      <c r="B6008" t="s">
        <v>7959</v>
      </c>
      <c r="C6008" t="s">
        <v>7931</v>
      </c>
      <c r="D6008" t="s">
        <v>7936</v>
      </c>
      <c r="E6008" s="1">
        <v>45250</v>
      </c>
      <c r="F6008" s="6">
        <v>5415.75</v>
      </c>
      <c r="G6008">
        <v>602</v>
      </c>
      <c r="H6008" t="s">
        <v>3</v>
      </c>
      <c r="I6008">
        <f>IF(shipments[[#This Row],[Boxes]]&gt;0,shipments[[#This Row],[Amount]]/shipments[[#This Row],[Boxes]],"NA")</f>
        <v>8.9962624584717616</v>
      </c>
      <c r="J6008" t="str">
        <f>IF(shipments[[#This Row],[Order_Status]] = "Delivered","Yes","No")</f>
        <v>Yes</v>
      </c>
      <c r="K6008" t="str">
        <f>TEXT(shipments[[#This Row],[Shipdate]],"MMMM")</f>
        <v>November</v>
      </c>
      <c r="L6008">
        <f>YEAR(shipments[[#This Row],[Shipdate]])</f>
        <v>2023</v>
      </c>
    </row>
    <row r="6009" spans="1:12" x14ac:dyDescent="0.3">
      <c r="A6009" t="s">
        <v>6013</v>
      </c>
      <c r="B6009" t="s">
        <v>7959</v>
      </c>
      <c r="C6009" t="s">
        <v>7931</v>
      </c>
      <c r="D6009" t="s">
        <v>7938</v>
      </c>
      <c r="E6009" s="1">
        <v>45110</v>
      </c>
      <c r="F6009" s="6">
        <v>1005.75</v>
      </c>
      <c r="G6009">
        <v>112</v>
      </c>
      <c r="H6009" t="s">
        <v>3</v>
      </c>
      <c r="I6009">
        <f>IF(shipments[[#This Row],[Boxes]]&gt;0,shipments[[#This Row],[Amount]]/shipments[[#This Row],[Boxes]],"NA")</f>
        <v>8.9799107142857135</v>
      </c>
      <c r="J6009" t="str">
        <f>IF(shipments[[#This Row],[Order_Status]] = "Delivered","Yes","No")</f>
        <v>Yes</v>
      </c>
      <c r="K6009" t="str">
        <f>TEXT(shipments[[#This Row],[Shipdate]],"MMMM")</f>
        <v>July</v>
      </c>
      <c r="L6009">
        <f>YEAR(shipments[[#This Row],[Shipdate]])</f>
        <v>2023</v>
      </c>
    </row>
    <row r="6010" spans="1:12" x14ac:dyDescent="0.3">
      <c r="A6010" t="s">
        <v>6014</v>
      </c>
      <c r="B6010" t="s">
        <v>7959</v>
      </c>
      <c r="C6010" t="s">
        <v>7932</v>
      </c>
      <c r="D6010" t="s">
        <v>7937</v>
      </c>
      <c r="E6010" s="1">
        <v>45342</v>
      </c>
      <c r="F6010" s="6">
        <v>3514.5</v>
      </c>
      <c r="G6010">
        <v>352</v>
      </c>
      <c r="H6010" t="s">
        <v>3</v>
      </c>
      <c r="I6010">
        <f>IF(shipments[[#This Row],[Boxes]]&gt;0,shipments[[#This Row],[Amount]]/shipments[[#This Row],[Boxes]],"NA")</f>
        <v>9.984375</v>
      </c>
      <c r="J6010" t="str">
        <f>IF(shipments[[#This Row],[Order_Status]] = "Delivered","Yes","No")</f>
        <v>Yes</v>
      </c>
      <c r="K6010" t="str">
        <f>TEXT(shipments[[#This Row],[Shipdate]],"MMMM")</f>
        <v>February</v>
      </c>
      <c r="L6010">
        <f>YEAR(shipments[[#This Row],[Shipdate]])</f>
        <v>2024</v>
      </c>
    </row>
    <row r="6011" spans="1:12" x14ac:dyDescent="0.3">
      <c r="A6011" t="s">
        <v>6015</v>
      </c>
      <c r="B6011" t="s">
        <v>7959</v>
      </c>
      <c r="C6011" t="s">
        <v>7932</v>
      </c>
      <c r="D6011" t="s">
        <v>7939</v>
      </c>
      <c r="E6011" s="1">
        <v>45273</v>
      </c>
      <c r="F6011" s="6">
        <v>5872.5</v>
      </c>
      <c r="G6011">
        <v>534</v>
      </c>
      <c r="H6011" t="s">
        <v>3</v>
      </c>
      <c r="I6011">
        <f>IF(shipments[[#This Row],[Boxes]]&gt;0,shipments[[#This Row],[Amount]]/shipments[[#This Row],[Boxes]],"NA")</f>
        <v>10.997191011235955</v>
      </c>
      <c r="J6011" t="str">
        <f>IF(shipments[[#This Row],[Order_Status]] = "Delivered","Yes","No")</f>
        <v>Yes</v>
      </c>
      <c r="K6011" t="str">
        <f>TEXT(shipments[[#This Row],[Shipdate]],"MMMM")</f>
        <v>December</v>
      </c>
      <c r="L6011">
        <f>YEAR(shipments[[#This Row],[Shipdate]])</f>
        <v>2023</v>
      </c>
    </row>
    <row r="6012" spans="1:12" x14ac:dyDescent="0.3">
      <c r="A6012" t="s">
        <v>6016</v>
      </c>
      <c r="B6012" t="s">
        <v>7959</v>
      </c>
      <c r="C6012" t="s">
        <v>7933</v>
      </c>
      <c r="D6012" t="s">
        <v>7937</v>
      </c>
      <c r="E6012" s="1">
        <v>45330</v>
      </c>
      <c r="F6012" s="6">
        <v>1062</v>
      </c>
      <c r="G6012">
        <v>54</v>
      </c>
      <c r="H6012" t="s">
        <v>3</v>
      </c>
      <c r="I6012">
        <f>IF(shipments[[#This Row],[Boxes]]&gt;0,shipments[[#This Row],[Amount]]/shipments[[#This Row],[Boxes]],"NA")</f>
        <v>19.666666666666668</v>
      </c>
      <c r="J6012" t="str">
        <f>IF(shipments[[#This Row],[Order_Status]] = "Delivered","Yes","No")</f>
        <v>Yes</v>
      </c>
      <c r="K6012" t="str">
        <f>TEXT(shipments[[#This Row],[Shipdate]],"MMMM")</f>
        <v>February</v>
      </c>
      <c r="L6012">
        <f>YEAR(shipments[[#This Row],[Shipdate]])</f>
        <v>2024</v>
      </c>
    </row>
    <row r="6013" spans="1:12" x14ac:dyDescent="0.3">
      <c r="A6013" t="s">
        <v>6017</v>
      </c>
      <c r="B6013" t="s">
        <v>7959</v>
      </c>
      <c r="C6013" t="s">
        <v>7933</v>
      </c>
      <c r="D6013" t="s">
        <v>7939</v>
      </c>
      <c r="E6013" s="1">
        <v>45020</v>
      </c>
      <c r="F6013" s="6">
        <v>3492</v>
      </c>
      <c r="G6013">
        <v>194</v>
      </c>
      <c r="H6013" t="s">
        <v>3</v>
      </c>
      <c r="I6013">
        <f>IF(shipments[[#This Row],[Boxes]]&gt;0,shipments[[#This Row],[Amount]]/shipments[[#This Row],[Boxes]],"NA")</f>
        <v>18</v>
      </c>
      <c r="J6013" t="str">
        <f>IF(shipments[[#This Row],[Order_Status]] = "Delivered","Yes","No")</f>
        <v>Yes</v>
      </c>
      <c r="K6013" t="str">
        <f>TEXT(shipments[[#This Row],[Shipdate]],"MMMM")</f>
        <v>April</v>
      </c>
      <c r="L6013">
        <f>YEAR(shipments[[#This Row],[Shipdate]])</f>
        <v>2023</v>
      </c>
    </row>
    <row r="6014" spans="1:12" x14ac:dyDescent="0.3">
      <c r="A6014" s="21" t="s">
        <v>6018</v>
      </c>
      <c r="B6014" s="21" t="s">
        <v>7959</v>
      </c>
      <c r="C6014" s="21" t="s">
        <v>7933</v>
      </c>
      <c r="D6014" s="21" t="s">
        <v>7934</v>
      </c>
      <c r="E6014" s="22">
        <v>45244</v>
      </c>
      <c r="F6014" s="23">
        <v>11263.5</v>
      </c>
      <c r="G6014" s="21">
        <v>564</v>
      </c>
      <c r="H6014" s="21" t="s">
        <v>25</v>
      </c>
      <c r="I6014" s="21">
        <f>IF(shipments[[#This Row],[Boxes]]&gt;0,shipments[[#This Row],[Amount]]/shipments[[#This Row],[Boxes]],"NA")</f>
        <v>19.970744680851062</v>
      </c>
      <c r="J6014" s="21" t="str">
        <f>IF(shipments[[#This Row],[Order_Status]] = "Delivered","Yes","No")</f>
        <v>No</v>
      </c>
      <c r="K6014" s="21" t="str">
        <f>TEXT(shipments[[#This Row],[Shipdate]],"MMMM")</f>
        <v>November</v>
      </c>
      <c r="L6014" s="21">
        <f>YEAR(shipments[[#This Row],[Shipdate]])</f>
        <v>2023</v>
      </c>
    </row>
    <row r="6015" spans="1:12" x14ac:dyDescent="0.3">
      <c r="A6015" t="s">
        <v>6019</v>
      </c>
      <c r="B6015" t="s">
        <v>7959</v>
      </c>
      <c r="C6015" t="s">
        <v>7933</v>
      </c>
      <c r="D6015" t="s">
        <v>7939</v>
      </c>
      <c r="E6015" s="1">
        <v>45250</v>
      </c>
      <c r="F6015" s="6">
        <v>7182</v>
      </c>
      <c r="G6015">
        <v>399</v>
      </c>
      <c r="H6015" t="s">
        <v>3</v>
      </c>
      <c r="I6015">
        <f>IF(shipments[[#This Row],[Boxes]]&gt;0,shipments[[#This Row],[Amount]]/shipments[[#This Row],[Boxes]],"NA")</f>
        <v>18</v>
      </c>
      <c r="J6015" t="str">
        <f>IF(shipments[[#This Row],[Order_Status]] = "Delivered","Yes","No")</f>
        <v>Yes</v>
      </c>
      <c r="K6015" t="str">
        <f>TEXT(shipments[[#This Row],[Shipdate]],"MMMM")</f>
        <v>November</v>
      </c>
      <c r="L6015">
        <f>YEAR(shipments[[#This Row],[Shipdate]])</f>
        <v>2023</v>
      </c>
    </row>
    <row r="6016" spans="1:12" x14ac:dyDescent="0.3">
      <c r="A6016" t="s">
        <v>6020</v>
      </c>
      <c r="B6016" t="s">
        <v>7959</v>
      </c>
      <c r="C6016" t="s">
        <v>7933</v>
      </c>
      <c r="D6016" t="s">
        <v>7939</v>
      </c>
      <c r="E6016" s="1">
        <v>45124</v>
      </c>
      <c r="F6016" s="6">
        <v>13245.75</v>
      </c>
      <c r="G6016">
        <v>603</v>
      </c>
      <c r="H6016" t="s">
        <v>3</v>
      </c>
      <c r="I6016">
        <f>IF(shipments[[#This Row],[Boxes]]&gt;0,shipments[[#This Row],[Amount]]/shipments[[#This Row],[Boxes]],"NA")</f>
        <v>21.96641791044776</v>
      </c>
      <c r="J6016" t="str">
        <f>IF(shipments[[#This Row],[Order_Status]] = "Delivered","Yes","No")</f>
        <v>Yes</v>
      </c>
      <c r="K6016" t="str">
        <f>TEXT(shipments[[#This Row],[Shipdate]],"MMMM")</f>
        <v>July</v>
      </c>
      <c r="L6016">
        <f>YEAR(shipments[[#This Row],[Shipdate]])</f>
        <v>2023</v>
      </c>
    </row>
    <row r="6017" spans="1:12" x14ac:dyDescent="0.3">
      <c r="A6017" t="s">
        <v>6021</v>
      </c>
      <c r="B6017" t="s">
        <v>7959</v>
      </c>
      <c r="C6017" t="s">
        <v>7933</v>
      </c>
      <c r="D6017" t="s">
        <v>7939</v>
      </c>
      <c r="E6017" s="1">
        <v>45097</v>
      </c>
      <c r="F6017" s="6">
        <v>11736</v>
      </c>
      <c r="G6017">
        <v>587</v>
      </c>
      <c r="H6017" t="s">
        <v>3</v>
      </c>
      <c r="I6017">
        <f>IF(shipments[[#This Row],[Boxes]]&gt;0,shipments[[#This Row],[Amount]]/shipments[[#This Row],[Boxes]],"NA")</f>
        <v>19.993185689948891</v>
      </c>
      <c r="J6017" t="str">
        <f>IF(shipments[[#This Row],[Order_Status]] = "Delivered","Yes","No")</f>
        <v>Yes</v>
      </c>
      <c r="K6017" t="str">
        <f>TEXT(shipments[[#This Row],[Shipdate]],"MMMM")</f>
        <v>June</v>
      </c>
      <c r="L6017">
        <f>YEAR(shipments[[#This Row],[Shipdate]])</f>
        <v>2023</v>
      </c>
    </row>
    <row r="6018" spans="1:12" x14ac:dyDescent="0.3">
      <c r="A6018" t="s">
        <v>6022</v>
      </c>
      <c r="B6018" t="s">
        <v>7948</v>
      </c>
      <c r="C6018" t="s">
        <v>7912</v>
      </c>
      <c r="D6018" t="s">
        <v>7935</v>
      </c>
      <c r="E6018" s="1">
        <v>45209</v>
      </c>
      <c r="F6018" s="6">
        <v>12966.75</v>
      </c>
      <c r="G6018">
        <v>998</v>
      </c>
      <c r="H6018" t="s">
        <v>3</v>
      </c>
      <c r="I6018">
        <f>IF(shipments[[#This Row],[Boxes]]&gt;0,shipments[[#This Row],[Amount]]/shipments[[#This Row],[Boxes]],"NA")</f>
        <v>12.992735470941884</v>
      </c>
      <c r="J6018" t="str">
        <f>IF(shipments[[#This Row],[Order_Status]] = "Delivered","Yes","No")</f>
        <v>Yes</v>
      </c>
      <c r="K6018" t="str">
        <f>TEXT(shipments[[#This Row],[Shipdate]],"MMMM")</f>
        <v>October</v>
      </c>
      <c r="L6018">
        <f>YEAR(shipments[[#This Row],[Shipdate]])</f>
        <v>2023</v>
      </c>
    </row>
    <row r="6019" spans="1:12" x14ac:dyDescent="0.3">
      <c r="A6019" t="s">
        <v>6023</v>
      </c>
      <c r="B6019" t="s">
        <v>7948</v>
      </c>
      <c r="C6019" t="s">
        <v>7912</v>
      </c>
      <c r="D6019" t="s">
        <v>7938</v>
      </c>
      <c r="E6019" s="1">
        <v>45152</v>
      </c>
      <c r="F6019" s="6">
        <v>2274.75</v>
      </c>
      <c r="G6019">
        <v>143</v>
      </c>
      <c r="H6019" t="s">
        <v>3</v>
      </c>
      <c r="I6019">
        <f>IF(shipments[[#This Row],[Boxes]]&gt;0,shipments[[#This Row],[Amount]]/shipments[[#This Row],[Boxes]],"NA")</f>
        <v>15.907342657342657</v>
      </c>
      <c r="J6019" t="str">
        <f>IF(shipments[[#This Row],[Order_Status]] = "Delivered","Yes","No")</f>
        <v>Yes</v>
      </c>
      <c r="K6019" t="str">
        <f>TEXT(shipments[[#This Row],[Shipdate]],"MMMM")</f>
        <v>August</v>
      </c>
      <c r="L6019">
        <f>YEAR(shipments[[#This Row],[Shipdate]])</f>
        <v>2023</v>
      </c>
    </row>
    <row r="6020" spans="1:12" x14ac:dyDescent="0.3">
      <c r="A6020" t="s">
        <v>6024</v>
      </c>
      <c r="B6020" t="s">
        <v>7948</v>
      </c>
      <c r="C6020" t="s">
        <v>7912</v>
      </c>
      <c r="D6020" t="s">
        <v>7937</v>
      </c>
      <c r="E6020" s="1">
        <v>45027</v>
      </c>
      <c r="F6020" s="6">
        <v>6840</v>
      </c>
      <c r="G6020">
        <v>428</v>
      </c>
      <c r="H6020" t="s">
        <v>3</v>
      </c>
      <c r="I6020">
        <f>IF(shipments[[#This Row],[Boxes]]&gt;0,shipments[[#This Row],[Amount]]/shipments[[#This Row],[Boxes]],"NA")</f>
        <v>15.981308411214954</v>
      </c>
      <c r="J6020" t="str">
        <f>IF(shipments[[#This Row],[Order_Status]] = "Delivered","Yes","No")</f>
        <v>Yes</v>
      </c>
      <c r="K6020" t="str">
        <f>TEXT(shipments[[#This Row],[Shipdate]],"MMMM")</f>
        <v>April</v>
      </c>
      <c r="L6020">
        <f>YEAR(shipments[[#This Row],[Shipdate]])</f>
        <v>2023</v>
      </c>
    </row>
    <row r="6021" spans="1:12" x14ac:dyDescent="0.3">
      <c r="A6021" t="s">
        <v>6025</v>
      </c>
      <c r="B6021" t="s">
        <v>7948</v>
      </c>
      <c r="C6021" t="s">
        <v>7915</v>
      </c>
      <c r="D6021" t="s">
        <v>7938</v>
      </c>
      <c r="E6021" s="1">
        <v>45049</v>
      </c>
      <c r="F6021" s="6">
        <v>22.5</v>
      </c>
      <c r="G6021">
        <v>3</v>
      </c>
      <c r="H6021" t="s">
        <v>3</v>
      </c>
      <c r="I6021">
        <f>IF(shipments[[#This Row],[Boxes]]&gt;0,shipments[[#This Row],[Amount]]/shipments[[#This Row],[Boxes]],"NA")</f>
        <v>7.5</v>
      </c>
      <c r="J6021" t="str">
        <f>IF(shipments[[#This Row],[Order_Status]] = "Delivered","Yes","No")</f>
        <v>Yes</v>
      </c>
      <c r="K6021" t="str">
        <f>TEXT(shipments[[#This Row],[Shipdate]],"MMMM")</f>
        <v>May</v>
      </c>
      <c r="L6021">
        <f>YEAR(shipments[[#This Row],[Shipdate]])</f>
        <v>2023</v>
      </c>
    </row>
    <row r="6022" spans="1:12" x14ac:dyDescent="0.3">
      <c r="A6022" t="s">
        <v>6026</v>
      </c>
      <c r="B6022" t="s">
        <v>7948</v>
      </c>
      <c r="C6022" t="s">
        <v>7915</v>
      </c>
      <c r="D6022" t="s">
        <v>7934</v>
      </c>
      <c r="E6022" s="1">
        <v>45250</v>
      </c>
      <c r="F6022" s="6">
        <v>10354.5</v>
      </c>
      <c r="G6022">
        <v>1295</v>
      </c>
      <c r="H6022" t="s">
        <v>3</v>
      </c>
      <c r="I6022">
        <f>IF(shipments[[#This Row],[Boxes]]&gt;0,shipments[[#This Row],[Amount]]/shipments[[#This Row],[Boxes]],"NA")</f>
        <v>7.9957528957528954</v>
      </c>
      <c r="J6022" t="str">
        <f>IF(shipments[[#This Row],[Order_Status]] = "Delivered","Yes","No")</f>
        <v>Yes</v>
      </c>
      <c r="K6022" t="str">
        <f>TEXT(shipments[[#This Row],[Shipdate]],"MMMM")</f>
        <v>November</v>
      </c>
      <c r="L6022">
        <f>YEAR(shipments[[#This Row],[Shipdate]])</f>
        <v>2023</v>
      </c>
    </row>
    <row r="6023" spans="1:12" x14ac:dyDescent="0.3">
      <c r="A6023" t="s">
        <v>6027</v>
      </c>
      <c r="B6023" t="s">
        <v>7948</v>
      </c>
      <c r="C6023" t="s">
        <v>7915</v>
      </c>
      <c r="D6023" t="s">
        <v>7939</v>
      </c>
      <c r="E6023" s="1">
        <v>45167</v>
      </c>
      <c r="F6023" s="6">
        <v>3343.5</v>
      </c>
      <c r="G6023">
        <v>372</v>
      </c>
      <c r="H6023" t="s">
        <v>3</v>
      </c>
      <c r="I6023">
        <f>IF(shipments[[#This Row],[Boxes]]&gt;0,shipments[[#This Row],[Amount]]/shipments[[#This Row],[Boxes]],"NA")</f>
        <v>8.987903225806452</v>
      </c>
      <c r="J6023" t="str">
        <f>IF(shipments[[#This Row],[Order_Status]] = "Delivered","Yes","No")</f>
        <v>Yes</v>
      </c>
      <c r="K6023" t="str">
        <f>TEXT(shipments[[#This Row],[Shipdate]],"MMMM")</f>
        <v>August</v>
      </c>
      <c r="L6023">
        <f>YEAR(shipments[[#This Row],[Shipdate]])</f>
        <v>2023</v>
      </c>
    </row>
    <row r="6024" spans="1:12" x14ac:dyDescent="0.3">
      <c r="A6024" t="s">
        <v>6028</v>
      </c>
      <c r="B6024" t="s">
        <v>7948</v>
      </c>
      <c r="C6024" t="s">
        <v>7915</v>
      </c>
      <c r="D6024" t="s">
        <v>7936</v>
      </c>
      <c r="E6024" s="1">
        <v>45184</v>
      </c>
      <c r="F6024" s="6">
        <v>7200</v>
      </c>
      <c r="G6024">
        <v>800</v>
      </c>
      <c r="H6024" t="s">
        <v>3</v>
      </c>
      <c r="I6024">
        <f>IF(shipments[[#This Row],[Boxes]]&gt;0,shipments[[#This Row],[Amount]]/shipments[[#This Row],[Boxes]],"NA")</f>
        <v>9</v>
      </c>
      <c r="J6024" t="str">
        <f>IF(shipments[[#This Row],[Order_Status]] = "Delivered","Yes","No")</f>
        <v>Yes</v>
      </c>
      <c r="K6024" t="str">
        <f>TEXT(shipments[[#This Row],[Shipdate]],"MMMM")</f>
        <v>September</v>
      </c>
      <c r="L6024">
        <f>YEAR(shipments[[#This Row],[Shipdate]])</f>
        <v>2023</v>
      </c>
    </row>
    <row r="6025" spans="1:12" x14ac:dyDescent="0.3">
      <c r="A6025" t="s">
        <v>6029</v>
      </c>
      <c r="B6025" t="s">
        <v>7948</v>
      </c>
      <c r="C6025" t="s">
        <v>7915</v>
      </c>
      <c r="D6025" t="s">
        <v>7939</v>
      </c>
      <c r="E6025" s="1">
        <v>45323</v>
      </c>
      <c r="F6025" s="6">
        <v>2900.25</v>
      </c>
      <c r="G6025">
        <v>581</v>
      </c>
      <c r="H6025" t="s">
        <v>3</v>
      </c>
      <c r="I6025">
        <f>IF(shipments[[#This Row],[Boxes]]&gt;0,shipments[[#This Row],[Amount]]/shipments[[#This Row],[Boxes]],"NA")</f>
        <v>4.9918244406196211</v>
      </c>
      <c r="J6025" t="str">
        <f>IF(shipments[[#This Row],[Order_Status]] = "Delivered","Yes","No")</f>
        <v>Yes</v>
      </c>
      <c r="K6025" t="str">
        <f>TEXT(shipments[[#This Row],[Shipdate]],"MMMM")</f>
        <v>February</v>
      </c>
      <c r="L6025">
        <f>YEAR(shipments[[#This Row],[Shipdate]])</f>
        <v>2024</v>
      </c>
    </row>
    <row r="6026" spans="1:12" x14ac:dyDescent="0.3">
      <c r="A6026" t="s">
        <v>6030</v>
      </c>
      <c r="B6026" t="s">
        <v>7948</v>
      </c>
      <c r="C6026" t="s">
        <v>7916</v>
      </c>
      <c r="D6026" t="s">
        <v>7938</v>
      </c>
      <c r="E6026" s="1">
        <v>45281</v>
      </c>
      <c r="F6026" s="6">
        <v>7753.5</v>
      </c>
      <c r="G6026">
        <v>1551</v>
      </c>
      <c r="H6026" t="s">
        <v>3</v>
      </c>
      <c r="I6026">
        <f>IF(shipments[[#This Row],[Boxes]]&gt;0,shipments[[#This Row],[Amount]]/shipments[[#This Row],[Boxes]],"NA")</f>
        <v>4.9990328820116057</v>
      </c>
      <c r="J6026" t="str">
        <f>IF(shipments[[#This Row],[Order_Status]] = "Delivered","Yes","No")</f>
        <v>Yes</v>
      </c>
      <c r="K6026" t="str">
        <f>TEXT(shipments[[#This Row],[Shipdate]],"MMMM")</f>
        <v>December</v>
      </c>
      <c r="L6026">
        <f>YEAR(shipments[[#This Row],[Shipdate]])</f>
        <v>2023</v>
      </c>
    </row>
    <row r="6027" spans="1:12" x14ac:dyDescent="0.3">
      <c r="A6027" t="s">
        <v>6031</v>
      </c>
      <c r="B6027" t="s">
        <v>7948</v>
      </c>
      <c r="C6027" t="s">
        <v>7916</v>
      </c>
      <c r="D6027" t="s">
        <v>7934</v>
      </c>
      <c r="E6027" s="1">
        <v>45247</v>
      </c>
      <c r="F6027" s="6">
        <v>1851.75</v>
      </c>
      <c r="G6027">
        <v>371</v>
      </c>
      <c r="H6027" t="s">
        <v>3</v>
      </c>
      <c r="I6027">
        <f>IF(shipments[[#This Row],[Boxes]]&gt;0,shipments[[#This Row],[Amount]]/shipments[[#This Row],[Boxes]],"NA")</f>
        <v>4.9912398921832883</v>
      </c>
      <c r="J6027" t="str">
        <f>IF(shipments[[#This Row],[Order_Status]] = "Delivered","Yes","No")</f>
        <v>Yes</v>
      </c>
      <c r="K6027" t="str">
        <f>TEXT(shipments[[#This Row],[Shipdate]],"MMMM")</f>
        <v>November</v>
      </c>
      <c r="L6027">
        <f>YEAR(shipments[[#This Row],[Shipdate]])</f>
        <v>2023</v>
      </c>
    </row>
    <row r="6028" spans="1:12" x14ac:dyDescent="0.3">
      <c r="A6028" t="s">
        <v>6032</v>
      </c>
      <c r="B6028" t="s">
        <v>7948</v>
      </c>
      <c r="C6028" t="s">
        <v>7916</v>
      </c>
      <c r="D6028" t="s">
        <v>7936</v>
      </c>
      <c r="E6028" s="1">
        <v>45230</v>
      </c>
      <c r="F6028" s="6">
        <v>7141.5</v>
      </c>
      <c r="G6028">
        <v>893</v>
      </c>
      <c r="H6028" t="s">
        <v>3</v>
      </c>
      <c r="I6028">
        <f>IF(shipments[[#This Row],[Boxes]]&gt;0,shipments[[#This Row],[Amount]]/shipments[[#This Row],[Boxes]],"NA")</f>
        <v>7.9972004479283312</v>
      </c>
      <c r="J6028" t="str">
        <f>IF(shipments[[#This Row],[Order_Status]] = "Delivered","Yes","No")</f>
        <v>Yes</v>
      </c>
      <c r="K6028" t="str">
        <f>TEXT(shipments[[#This Row],[Shipdate]],"MMMM")</f>
        <v>October</v>
      </c>
      <c r="L6028">
        <f>YEAR(shipments[[#This Row],[Shipdate]])</f>
        <v>2023</v>
      </c>
    </row>
    <row r="6029" spans="1:12" x14ac:dyDescent="0.3">
      <c r="A6029" t="s">
        <v>6033</v>
      </c>
      <c r="B6029" t="s">
        <v>7948</v>
      </c>
      <c r="C6029" t="s">
        <v>7917</v>
      </c>
      <c r="D6029" t="s">
        <v>7936</v>
      </c>
      <c r="E6029" s="1">
        <v>45240</v>
      </c>
      <c r="F6029" s="6">
        <v>123.75</v>
      </c>
      <c r="G6029">
        <v>5</v>
      </c>
      <c r="H6029" t="s">
        <v>3</v>
      </c>
      <c r="I6029">
        <f>IF(shipments[[#This Row],[Boxes]]&gt;0,shipments[[#This Row],[Amount]]/shipments[[#This Row],[Boxes]],"NA")</f>
        <v>24.75</v>
      </c>
      <c r="J6029" t="str">
        <f>IF(shipments[[#This Row],[Order_Status]] = "Delivered","Yes","No")</f>
        <v>Yes</v>
      </c>
      <c r="K6029" t="str">
        <f>TEXT(shipments[[#This Row],[Shipdate]],"MMMM")</f>
        <v>November</v>
      </c>
      <c r="L6029">
        <f>YEAR(shipments[[#This Row],[Shipdate]])</f>
        <v>2023</v>
      </c>
    </row>
    <row r="6030" spans="1:12" x14ac:dyDescent="0.3">
      <c r="A6030" t="s">
        <v>6034</v>
      </c>
      <c r="B6030" t="s">
        <v>7948</v>
      </c>
      <c r="C6030" t="s">
        <v>7919</v>
      </c>
      <c r="D6030" t="s">
        <v>7938</v>
      </c>
      <c r="E6030" s="1">
        <v>45306</v>
      </c>
      <c r="F6030" s="6">
        <v>8820</v>
      </c>
      <c r="G6030">
        <v>401</v>
      </c>
      <c r="H6030" t="s">
        <v>3</v>
      </c>
      <c r="I6030">
        <f>IF(shipments[[#This Row],[Boxes]]&gt;0,shipments[[#This Row],[Amount]]/shipments[[#This Row],[Boxes]],"NA")</f>
        <v>21.99501246882793</v>
      </c>
      <c r="J6030" t="str">
        <f>IF(shipments[[#This Row],[Order_Status]] = "Delivered","Yes","No")</f>
        <v>Yes</v>
      </c>
      <c r="K6030" t="str">
        <f>TEXT(shipments[[#This Row],[Shipdate]],"MMMM")</f>
        <v>January</v>
      </c>
      <c r="L6030">
        <f>YEAR(shipments[[#This Row],[Shipdate]])</f>
        <v>2024</v>
      </c>
    </row>
    <row r="6031" spans="1:12" x14ac:dyDescent="0.3">
      <c r="A6031" t="s">
        <v>6035</v>
      </c>
      <c r="B6031" t="s">
        <v>7948</v>
      </c>
      <c r="C6031" t="s">
        <v>7919</v>
      </c>
      <c r="D6031" t="s">
        <v>7934</v>
      </c>
      <c r="E6031" s="1">
        <v>45286</v>
      </c>
      <c r="F6031" s="6">
        <v>659.25</v>
      </c>
      <c r="G6031">
        <v>33</v>
      </c>
      <c r="H6031" t="s">
        <v>3</v>
      </c>
      <c r="I6031">
        <f>IF(shipments[[#This Row],[Boxes]]&gt;0,shipments[[#This Row],[Amount]]/shipments[[#This Row],[Boxes]],"NA")</f>
        <v>19.977272727272727</v>
      </c>
      <c r="J6031" t="str">
        <f>IF(shipments[[#This Row],[Order_Status]] = "Delivered","Yes","No")</f>
        <v>Yes</v>
      </c>
      <c r="K6031" t="str">
        <f>TEXT(shipments[[#This Row],[Shipdate]],"MMMM")</f>
        <v>December</v>
      </c>
      <c r="L6031">
        <f>YEAR(shipments[[#This Row],[Shipdate]])</f>
        <v>2023</v>
      </c>
    </row>
    <row r="6032" spans="1:12" x14ac:dyDescent="0.3">
      <c r="A6032" t="s">
        <v>6036</v>
      </c>
      <c r="B6032" t="s">
        <v>7948</v>
      </c>
      <c r="C6032" t="s">
        <v>7919</v>
      </c>
      <c r="D6032" t="s">
        <v>7937</v>
      </c>
      <c r="E6032" s="1">
        <v>45328</v>
      </c>
      <c r="F6032" s="6">
        <v>8838</v>
      </c>
      <c r="G6032">
        <v>491</v>
      </c>
      <c r="H6032" t="s">
        <v>3</v>
      </c>
      <c r="I6032">
        <f>IF(shipments[[#This Row],[Boxes]]&gt;0,shipments[[#This Row],[Amount]]/shipments[[#This Row],[Boxes]],"NA")</f>
        <v>18</v>
      </c>
      <c r="J6032" t="str">
        <f>IF(shipments[[#This Row],[Order_Status]] = "Delivered","Yes","No")</f>
        <v>Yes</v>
      </c>
      <c r="K6032" t="str">
        <f>TEXT(shipments[[#This Row],[Shipdate]],"MMMM")</f>
        <v>February</v>
      </c>
      <c r="L6032">
        <f>YEAR(shipments[[#This Row],[Shipdate]])</f>
        <v>2024</v>
      </c>
    </row>
    <row r="6033" spans="1:12" x14ac:dyDescent="0.3">
      <c r="A6033" t="s">
        <v>6037</v>
      </c>
      <c r="B6033" t="s">
        <v>7948</v>
      </c>
      <c r="C6033" t="s">
        <v>7920</v>
      </c>
      <c r="D6033" t="s">
        <v>7934</v>
      </c>
      <c r="E6033" s="1">
        <v>45112</v>
      </c>
      <c r="F6033" s="6">
        <v>1881</v>
      </c>
      <c r="G6033">
        <v>95</v>
      </c>
      <c r="H6033" t="s">
        <v>3</v>
      </c>
      <c r="I6033">
        <f>IF(shipments[[#This Row],[Boxes]]&gt;0,shipments[[#This Row],[Amount]]/shipments[[#This Row],[Boxes]],"NA")</f>
        <v>19.8</v>
      </c>
      <c r="J6033" t="str">
        <f>IF(shipments[[#This Row],[Order_Status]] = "Delivered","Yes","No")</f>
        <v>Yes</v>
      </c>
      <c r="K6033" t="str">
        <f>TEXT(shipments[[#This Row],[Shipdate]],"MMMM")</f>
        <v>July</v>
      </c>
      <c r="L6033">
        <f>YEAR(shipments[[#This Row],[Shipdate]])</f>
        <v>2023</v>
      </c>
    </row>
    <row r="6034" spans="1:12" x14ac:dyDescent="0.3">
      <c r="A6034" s="21" t="s">
        <v>6038</v>
      </c>
      <c r="B6034" s="21" t="s">
        <v>7948</v>
      </c>
      <c r="C6034" s="21" t="s">
        <v>7921</v>
      </c>
      <c r="D6034" s="21" t="s">
        <v>7938</v>
      </c>
      <c r="E6034" s="22">
        <v>45483</v>
      </c>
      <c r="F6034" s="23">
        <v>7629.75</v>
      </c>
      <c r="G6034" s="21">
        <v>636</v>
      </c>
      <c r="H6034" s="21" t="s">
        <v>9</v>
      </c>
      <c r="I6034" s="21">
        <f>IF(shipments[[#This Row],[Boxes]]&gt;0,shipments[[#This Row],[Amount]]/shipments[[#This Row],[Boxes]],"NA")</f>
        <v>11.996462264150944</v>
      </c>
      <c r="J6034" s="21" t="str">
        <f>IF(shipments[[#This Row],[Order_Status]] = "Delivered","Yes","No")</f>
        <v>No</v>
      </c>
      <c r="K6034" s="21" t="str">
        <f>TEXT(shipments[[#This Row],[Shipdate]],"MMMM")</f>
        <v>July</v>
      </c>
      <c r="L6034" s="21">
        <f>YEAR(shipments[[#This Row],[Shipdate]])</f>
        <v>2024</v>
      </c>
    </row>
    <row r="6035" spans="1:12" x14ac:dyDescent="0.3">
      <c r="A6035" s="21" t="s">
        <v>6039</v>
      </c>
      <c r="B6035" s="21" t="s">
        <v>7948</v>
      </c>
      <c r="C6035" s="21" t="s">
        <v>7921</v>
      </c>
      <c r="D6035" s="21" t="s">
        <v>7938</v>
      </c>
      <c r="E6035" s="22">
        <v>45532</v>
      </c>
      <c r="F6035" s="23">
        <v>8709.75</v>
      </c>
      <c r="G6035" s="21">
        <v>623</v>
      </c>
      <c r="H6035" s="21" t="s">
        <v>9</v>
      </c>
      <c r="I6035" s="21">
        <f>IF(shipments[[#This Row],[Boxes]]&gt;0,shipments[[#This Row],[Amount]]/shipments[[#This Row],[Boxes]],"NA")</f>
        <v>13.980337078651685</v>
      </c>
      <c r="J6035" s="21" t="str">
        <f>IF(shipments[[#This Row],[Order_Status]] = "Delivered","Yes","No")</f>
        <v>No</v>
      </c>
      <c r="K6035" s="21" t="str">
        <f>TEXT(shipments[[#This Row],[Shipdate]],"MMMM")</f>
        <v>August</v>
      </c>
      <c r="L6035" s="21">
        <f>YEAR(shipments[[#This Row],[Shipdate]])</f>
        <v>2024</v>
      </c>
    </row>
    <row r="6036" spans="1:12" x14ac:dyDescent="0.3">
      <c r="A6036" t="s">
        <v>6040</v>
      </c>
      <c r="B6036" t="s">
        <v>7948</v>
      </c>
      <c r="C6036" t="s">
        <v>7921</v>
      </c>
      <c r="D6036" t="s">
        <v>7934</v>
      </c>
      <c r="E6036" s="1">
        <v>44971</v>
      </c>
      <c r="F6036" s="6">
        <v>4491</v>
      </c>
      <c r="G6036">
        <v>346</v>
      </c>
      <c r="H6036" t="s">
        <v>3</v>
      </c>
      <c r="I6036">
        <f>IF(shipments[[#This Row],[Boxes]]&gt;0,shipments[[#This Row],[Amount]]/shipments[[#This Row],[Boxes]],"NA")</f>
        <v>12.979768786127167</v>
      </c>
      <c r="J6036" t="str">
        <f>IF(shipments[[#This Row],[Order_Status]] = "Delivered","Yes","No")</f>
        <v>Yes</v>
      </c>
      <c r="K6036" t="str">
        <f>TEXT(shipments[[#This Row],[Shipdate]],"MMMM")</f>
        <v>February</v>
      </c>
      <c r="L6036">
        <f>YEAR(shipments[[#This Row],[Shipdate]])</f>
        <v>2023</v>
      </c>
    </row>
    <row r="6037" spans="1:12" x14ac:dyDescent="0.3">
      <c r="A6037" t="s">
        <v>6041</v>
      </c>
      <c r="B6037" t="s">
        <v>7948</v>
      </c>
      <c r="C6037" t="s">
        <v>7921</v>
      </c>
      <c r="D6037" t="s">
        <v>7934</v>
      </c>
      <c r="E6037" s="1">
        <v>45085</v>
      </c>
      <c r="F6037" s="6">
        <v>2612.25</v>
      </c>
      <c r="G6037">
        <v>201</v>
      </c>
      <c r="H6037" t="s">
        <v>3</v>
      </c>
      <c r="I6037">
        <f>IF(shipments[[#This Row],[Boxes]]&gt;0,shipments[[#This Row],[Amount]]/shipments[[#This Row],[Boxes]],"NA")</f>
        <v>12.996268656716419</v>
      </c>
      <c r="J6037" t="str">
        <f>IF(shipments[[#This Row],[Order_Status]] = "Delivered","Yes","No")</f>
        <v>Yes</v>
      </c>
      <c r="K6037" t="str">
        <f>TEXT(shipments[[#This Row],[Shipdate]],"MMMM")</f>
        <v>June</v>
      </c>
      <c r="L6037">
        <f>YEAR(shipments[[#This Row],[Shipdate]])</f>
        <v>2023</v>
      </c>
    </row>
    <row r="6038" spans="1:12" x14ac:dyDescent="0.3">
      <c r="A6038" s="21" t="s">
        <v>6042</v>
      </c>
      <c r="B6038" s="21" t="s">
        <v>7948</v>
      </c>
      <c r="C6038" s="21" t="s">
        <v>7921</v>
      </c>
      <c r="D6038" s="21" t="s">
        <v>7939</v>
      </c>
      <c r="E6038" s="22">
        <v>45510</v>
      </c>
      <c r="F6038" s="23">
        <v>540</v>
      </c>
      <c r="G6038" s="21">
        <v>45</v>
      </c>
      <c r="H6038" s="21" t="s">
        <v>9</v>
      </c>
      <c r="I6038" s="21">
        <f>IF(shipments[[#This Row],[Boxes]]&gt;0,shipments[[#This Row],[Amount]]/shipments[[#This Row],[Boxes]],"NA")</f>
        <v>12</v>
      </c>
      <c r="J6038" s="21" t="str">
        <f>IF(shipments[[#This Row],[Order_Status]] = "Delivered","Yes","No")</f>
        <v>No</v>
      </c>
      <c r="K6038" s="21" t="str">
        <f>TEXT(shipments[[#This Row],[Shipdate]],"MMMM")</f>
        <v>August</v>
      </c>
      <c r="L6038" s="21">
        <f>YEAR(shipments[[#This Row],[Shipdate]])</f>
        <v>2024</v>
      </c>
    </row>
    <row r="6039" spans="1:12" x14ac:dyDescent="0.3">
      <c r="A6039" t="s">
        <v>6043</v>
      </c>
      <c r="B6039" t="s">
        <v>7948</v>
      </c>
      <c r="C6039" t="s">
        <v>7921</v>
      </c>
      <c r="D6039" t="s">
        <v>7939</v>
      </c>
      <c r="E6039" s="1">
        <v>45309</v>
      </c>
      <c r="F6039" s="6">
        <v>2333.25</v>
      </c>
      <c r="G6039">
        <v>195</v>
      </c>
      <c r="H6039" t="s">
        <v>3</v>
      </c>
      <c r="I6039">
        <f>IF(shipments[[#This Row],[Boxes]]&gt;0,shipments[[#This Row],[Amount]]/shipments[[#This Row],[Boxes]],"NA")</f>
        <v>11.965384615384615</v>
      </c>
      <c r="J6039" t="str">
        <f>IF(shipments[[#This Row],[Order_Status]] = "Delivered","Yes","No")</f>
        <v>Yes</v>
      </c>
      <c r="K6039" t="str">
        <f>TEXT(shipments[[#This Row],[Shipdate]],"MMMM")</f>
        <v>January</v>
      </c>
      <c r="L6039">
        <f>YEAR(shipments[[#This Row],[Shipdate]])</f>
        <v>2024</v>
      </c>
    </row>
    <row r="6040" spans="1:12" x14ac:dyDescent="0.3">
      <c r="A6040" t="s">
        <v>6044</v>
      </c>
      <c r="B6040" t="s">
        <v>7948</v>
      </c>
      <c r="C6040" t="s">
        <v>7922</v>
      </c>
      <c r="D6040" t="s">
        <v>7938</v>
      </c>
      <c r="E6040" s="1">
        <v>44971</v>
      </c>
      <c r="F6040" s="6">
        <v>10264.5</v>
      </c>
      <c r="G6040">
        <v>604</v>
      </c>
      <c r="H6040" t="s">
        <v>3</v>
      </c>
      <c r="I6040">
        <f>IF(shipments[[#This Row],[Boxes]]&gt;0,shipments[[#This Row],[Amount]]/shipments[[#This Row],[Boxes]],"NA")</f>
        <v>16.994205298013245</v>
      </c>
      <c r="J6040" t="str">
        <f>IF(shipments[[#This Row],[Order_Status]] = "Delivered","Yes","No")</f>
        <v>Yes</v>
      </c>
      <c r="K6040" t="str">
        <f>TEXT(shipments[[#This Row],[Shipdate]],"MMMM")</f>
        <v>February</v>
      </c>
      <c r="L6040">
        <f>YEAR(shipments[[#This Row],[Shipdate]])</f>
        <v>2023</v>
      </c>
    </row>
    <row r="6041" spans="1:12" x14ac:dyDescent="0.3">
      <c r="A6041" t="s">
        <v>6045</v>
      </c>
      <c r="B6041" t="s">
        <v>7948</v>
      </c>
      <c r="C6041" t="s">
        <v>7922</v>
      </c>
      <c r="D6041" t="s">
        <v>7936</v>
      </c>
      <c r="E6041" s="1">
        <v>45414</v>
      </c>
      <c r="F6041" s="6">
        <v>5395.5</v>
      </c>
      <c r="G6041">
        <v>318</v>
      </c>
      <c r="H6041" t="s">
        <v>3</v>
      </c>
      <c r="I6041">
        <f>IF(shipments[[#This Row],[Boxes]]&gt;0,shipments[[#This Row],[Amount]]/shipments[[#This Row],[Boxes]],"NA")</f>
        <v>16.966981132075471</v>
      </c>
      <c r="J6041" t="str">
        <f>IF(shipments[[#This Row],[Order_Status]] = "Delivered","Yes","No")</f>
        <v>Yes</v>
      </c>
      <c r="K6041" t="str">
        <f>TEXT(shipments[[#This Row],[Shipdate]],"MMMM")</f>
        <v>May</v>
      </c>
      <c r="L6041">
        <f>YEAR(shipments[[#This Row],[Shipdate]])</f>
        <v>2024</v>
      </c>
    </row>
    <row r="6042" spans="1:12" x14ac:dyDescent="0.3">
      <c r="A6042" t="s">
        <v>6046</v>
      </c>
      <c r="B6042" t="s">
        <v>7948</v>
      </c>
      <c r="C6042" t="s">
        <v>7923</v>
      </c>
      <c r="D6042" t="s">
        <v>7934</v>
      </c>
      <c r="E6042" s="1">
        <v>44928</v>
      </c>
      <c r="F6042" s="6">
        <v>6324.75</v>
      </c>
      <c r="G6042">
        <v>487</v>
      </c>
      <c r="H6042" t="s">
        <v>3</v>
      </c>
      <c r="I6042">
        <f>IF(shipments[[#This Row],[Boxes]]&gt;0,shipments[[#This Row],[Amount]]/shipments[[#This Row],[Boxes]],"NA")</f>
        <v>12.987166324435318</v>
      </c>
      <c r="J6042" t="str">
        <f>IF(shipments[[#This Row],[Order_Status]] = "Delivered","Yes","No")</f>
        <v>Yes</v>
      </c>
      <c r="K6042" t="str">
        <f>TEXT(shipments[[#This Row],[Shipdate]],"MMMM")</f>
        <v>January</v>
      </c>
      <c r="L6042">
        <f>YEAR(shipments[[#This Row],[Shipdate]])</f>
        <v>2023</v>
      </c>
    </row>
    <row r="6043" spans="1:12" x14ac:dyDescent="0.3">
      <c r="A6043" t="s">
        <v>6047</v>
      </c>
      <c r="B6043" t="s">
        <v>7948</v>
      </c>
      <c r="C6043" t="s">
        <v>7924</v>
      </c>
      <c r="D6043" t="s">
        <v>7938</v>
      </c>
      <c r="E6043" s="1">
        <v>45273</v>
      </c>
      <c r="F6043" s="6">
        <v>6642</v>
      </c>
      <c r="G6043">
        <v>831</v>
      </c>
      <c r="H6043" t="s">
        <v>3</v>
      </c>
      <c r="I6043">
        <f>IF(shipments[[#This Row],[Boxes]]&gt;0,shipments[[#This Row],[Amount]]/shipments[[#This Row],[Boxes]],"NA")</f>
        <v>7.9927797833935017</v>
      </c>
      <c r="J6043" t="str">
        <f>IF(shipments[[#This Row],[Order_Status]] = "Delivered","Yes","No")</f>
        <v>Yes</v>
      </c>
      <c r="K6043" t="str">
        <f>TEXT(shipments[[#This Row],[Shipdate]],"MMMM")</f>
        <v>December</v>
      </c>
      <c r="L6043">
        <f>YEAR(shipments[[#This Row],[Shipdate]])</f>
        <v>2023</v>
      </c>
    </row>
    <row r="6044" spans="1:12" x14ac:dyDescent="0.3">
      <c r="A6044" t="s">
        <v>6048</v>
      </c>
      <c r="B6044" t="s">
        <v>7948</v>
      </c>
      <c r="C6044" t="s">
        <v>7924</v>
      </c>
      <c r="D6044" t="s">
        <v>7937</v>
      </c>
      <c r="E6044" s="1">
        <v>45289</v>
      </c>
      <c r="F6044" s="6">
        <v>76.5</v>
      </c>
      <c r="G6044">
        <v>10</v>
      </c>
      <c r="H6044" t="s">
        <v>3</v>
      </c>
      <c r="I6044">
        <f>IF(shipments[[#This Row],[Boxes]]&gt;0,shipments[[#This Row],[Amount]]/shipments[[#This Row],[Boxes]],"NA")</f>
        <v>7.65</v>
      </c>
      <c r="J6044" t="str">
        <f>IF(shipments[[#This Row],[Order_Status]] = "Delivered","Yes","No")</f>
        <v>Yes</v>
      </c>
      <c r="K6044" t="str">
        <f>TEXT(shipments[[#This Row],[Shipdate]],"MMMM")</f>
        <v>December</v>
      </c>
      <c r="L6044">
        <f>YEAR(shipments[[#This Row],[Shipdate]])</f>
        <v>2023</v>
      </c>
    </row>
    <row r="6045" spans="1:12" x14ac:dyDescent="0.3">
      <c r="A6045" t="s">
        <v>6049</v>
      </c>
      <c r="B6045" t="s">
        <v>7948</v>
      </c>
      <c r="C6045" t="s">
        <v>7924</v>
      </c>
      <c r="D6045" t="s">
        <v>7934</v>
      </c>
      <c r="E6045" s="1">
        <v>45328</v>
      </c>
      <c r="F6045" s="6">
        <v>10728</v>
      </c>
      <c r="G6045">
        <v>1788</v>
      </c>
      <c r="H6045" t="s">
        <v>3</v>
      </c>
      <c r="I6045">
        <f>IF(shipments[[#This Row],[Boxes]]&gt;0,shipments[[#This Row],[Amount]]/shipments[[#This Row],[Boxes]],"NA")</f>
        <v>6</v>
      </c>
      <c r="J6045" t="str">
        <f>IF(shipments[[#This Row],[Order_Status]] = "Delivered","Yes","No")</f>
        <v>Yes</v>
      </c>
      <c r="K6045" t="str">
        <f>TEXT(shipments[[#This Row],[Shipdate]],"MMMM")</f>
        <v>February</v>
      </c>
      <c r="L6045">
        <f>YEAR(shipments[[#This Row],[Shipdate]])</f>
        <v>2024</v>
      </c>
    </row>
    <row r="6046" spans="1:12" x14ac:dyDescent="0.3">
      <c r="A6046" t="s">
        <v>6050</v>
      </c>
      <c r="B6046" t="s">
        <v>7948</v>
      </c>
      <c r="C6046" t="s">
        <v>7924</v>
      </c>
      <c r="D6046" t="s">
        <v>7935</v>
      </c>
      <c r="E6046" s="1">
        <v>45236</v>
      </c>
      <c r="F6046" s="6">
        <v>3206.25</v>
      </c>
      <c r="G6046">
        <v>357</v>
      </c>
      <c r="H6046" t="s">
        <v>3</v>
      </c>
      <c r="I6046">
        <f>IF(shipments[[#This Row],[Boxes]]&gt;0,shipments[[#This Row],[Amount]]/shipments[[#This Row],[Boxes]],"NA")</f>
        <v>8.9810924369747891</v>
      </c>
      <c r="J6046" t="str">
        <f>IF(shipments[[#This Row],[Order_Status]] = "Delivered","Yes","No")</f>
        <v>Yes</v>
      </c>
      <c r="K6046" t="str">
        <f>TEXT(shipments[[#This Row],[Shipdate]],"MMMM")</f>
        <v>November</v>
      </c>
      <c r="L6046">
        <f>YEAR(shipments[[#This Row],[Shipdate]])</f>
        <v>2023</v>
      </c>
    </row>
    <row r="6047" spans="1:12" x14ac:dyDescent="0.3">
      <c r="A6047" t="s">
        <v>6051</v>
      </c>
      <c r="B6047" t="s">
        <v>7948</v>
      </c>
      <c r="C6047" t="s">
        <v>7924</v>
      </c>
      <c r="D6047" t="s">
        <v>7938</v>
      </c>
      <c r="E6047" s="1">
        <v>44977</v>
      </c>
      <c r="F6047" s="6">
        <v>14442.75</v>
      </c>
      <c r="G6047">
        <v>2064</v>
      </c>
      <c r="H6047" t="s">
        <v>3</v>
      </c>
      <c r="I6047">
        <f>IF(shipments[[#This Row],[Boxes]]&gt;0,shipments[[#This Row],[Amount]]/shipments[[#This Row],[Boxes]],"NA")</f>
        <v>6.9974563953488369</v>
      </c>
      <c r="J6047" t="str">
        <f>IF(shipments[[#This Row],[Order_Status]] = "Delivered","Yes","No")</f>
        <v>Yes</v>
      </c>
      <c r="K6047" t="str">
        <f>TEXT(shipments[[#This Row],[Shipdate]],"MMMM")</f>
        <v>February</v>
      </c>
      <c r="L6047">
        <f>YEAR(shipments[[#This Row],[Shipdate]])</f>
        <v>2023</v>
      </c>
    </row>
    <row r="6048" spans="1:12" x14ac:dyDescent="0.3">
      <c r="A6048" t="s">
        <v>6052</v>
      </c>
      <c r="B6048" t="s">
        <v>7948</v>
      </c>
      <c r="C6048" t="s">
        <v>7924</v>
      </c>
      <c r="D6048" t="s">
        <v>7934</v>
      </c>
      <c r="E6048" s="1">
        <v>45148</v>
      </c>
      <c r="F6048" s="6">
        <v>4689</v>
      </c>
      <c r="G6048">
        <v>521</v>
      </c>
      <c r="H6048" t="s">
        <v>3</v>
      </c>
      <c r="I6048">
        <f>IF(shipments[[#This Row],[Boxes]]&gt;0,shipments[[#This Row],[Amount]]/shipments[[#This Row],[Boxes]],"NA")</f>
        <v>9</v>
      </c>
      <c r="J6048" t="str">
        <f>IF(shipments[[#This Row],[Order_Status]] = "Delivered","Yes","No")</f>
        <v>Yes</v>
      </c>
      <c r="K6048" t="str">
        <f>TEXT(shipments[[#This Row],[Shipdate]],"MMMM")</f>
        <v>August</v>
      </c>
      <c r="L6048">
        <f>YEAR(shipments[[#This Row],[Shipdate]])</f>
        <v>2023</v>
      </c>
    </row>
    <row r="6049" spans="1:12" x14ac:dyDescent="0.3">
      <c r="A6049" t="s">
        <v>6053</v>
      </c>
      <c r="B6049" t="s">
        <v>7948</v>
      </c>
      <c r="C6049" t="s">
        <v>7925</v>
      </c>
      <c r="D6049" t="s">
        <v>7938</v>
      </c>
      <c r="E6049" s="1">
        <v>45083</v>
      </c>
      <c r="F6049" s="6">
        <v>4745.25</v>
      </c>
      <c r="G6049">
        <v>280</v>
      </c>
      <c r="H6049" t="s">
        <v>3</v>
      </c>
      <c r="I6049">
        <f>IF(shipments[[#This Row],[Boxes]]&gt;0,shipments[[#This Row],[Amount]]/shipments[[#This Row],[Boxes]],"NA")</f>
        <v>16.947321428571428</v>
      </c>
      <c r="J6049" t="str">
        <f>IF(shipments[[#This Row],[Order_Status]] = "Delivered","Yes","No")</f>
        <v>Yes</v>
      </c>
      <c r="K6049" t="str">
        <f>TEXT(shipments[[#This Row],[Shipdate]],"MMMM")</f>
        <v>June</v>
      </c>
      <c r="L6049">
        <f>YEAR(shipments[[#This Row],[Shipdate]])</f>
        <v>2023</v>
      </c>
    </row>
    <row r="6050" spans="1:12" x14ac:dyDescent="0.3">
      <c r="A6050" t="s">
        <v>6054</v>
      </c>
      <c r="B6050" t="s">
        <v>7948</v>
      </c>
      <c r="C6050" t="s">
        <v>7925</v>
      </c>
      <c r="D6050" t="s">
        <v>7934</v>
      </c>
      <c r="E6050" s="1">
        <v>45296</v>
      </c>
      <c r="F6050" s="6">
        <v>5985</v>
      </c>
      <c r="G6050">
        <v>428</v>
      </c>
      <c r="H6050" t="s">
        <v>3</v>
      </c>
      <c r="I6050">
        <f>IF(shipments[[#This Row],[Boxes]]&gt;0,shipments[[#This Row],[Amount]]/shipments[[#This Row],[Boxes]],"NA")</f>
        <v>13.983644859813085</v>
      </c>
      <c r="J6050" t="str">
        <f>IF(shipments[[#This Row],[Order_Status]] = "Delivered","Yes","No")</f>
        <v>Yes</v>
      </c>
      <c r="K6050" t="str">
        <f>TEXT(shipments[[#This Row],[Shipdate]],"MMMM")</f>
        <v>January</v>
      </c>
      <c r="L6050">
        <f>YEAR(shipments[[#This Row],[Shipdate]])</f>
        <v>2024</v>
      </c>
    </row>
    <row r="6051" spans="1:12" x14ac:dyDescent="0.3">
      <c r="A6051" s="21" t="s">
        <v>6055</v>
      </c>
      <c r="B6051" s="21" t="s">
        <v>7948</v>
      </c>
      <c r="C6051" s="21" t="s">
        <v>7925</v>
      </c>
      <c r="D6051" s="21" t="s">
        <v>7935</v>
      </c>
      <c r="E6051" s="22">
        <v>45555</v>
      </c>
      <c r="F6051" s="23">
        <v>2088</v>
      </c>
      <c r="G6051" s="21">
        <v>123</v>
      </c>
      <c r="H6051" s="21" t="s">
        <v>16</v>
      </c>
      <c r="I6051" s="21">
        <f>IF(shipments[[#This Row],[Boxes]]&gt;0,shipments[[#This Row],[Amount]]/shipments[[#This Row],[Boxes]],"NA")</f>
        <v>16.975609756097562</v>
      </c>
      <c r="J6051" s="21" t="str">
        <f>IF(shipments[[#This Row],[Order_Status]] = "Delivered","Yes","No")</f>
        <v>No</v>
      </c>
      <c r="K6051" s="21" t="str">
        <f>TEXT(shipments[[#This Row],[Shipdate]],"MMMM")</f>
        <v>September</v>
      </c>
      <c r="L6051" s="21">
        <f>YEAR(shipments[[#This Row],[Shipdate]])</f>
        <v>2024</v>
      </c>
    </row>
    <row r="6052" spans="1:12" x14ac:dyDescent="0.3">
      <c r="A6052" s="21" t="s">
        <v>6056</v>
      </c>
      <c r="B6052" s="21" t="s">
        <v>7948</v>
      </c>
      <c r="C6052" s="21" t="s">
        <v>7925</v>
      </c>
      <c r="D6052" s="21" t="s">
        <v>7939</v>
      </c>
      <c r="E6052" s="22">
        <v>45490</v>
      </c>
      <c r="F6052" s="23">
        <v>7125.75</v>
      </c>
      <c r="G6052" s="21">
        <v>509</v>
      </c>
      <c r="H6052" s="21" t="s">
        <v>9</v>
      </c>
      <c r="I6052" s="21">
        <f>IF(shipments[[#This Row],[Boxes]]&gt;0,shipments[[#This Row],[Amount]]/shipments[[#This Row],[Boxes]],"NA")</f>
        <v>13.99950884086444</v>
      </c>
      <c r="J6052" s="21" t="str">
        <f>IF(shipments[[#This Row],[Order_Status]] = "Delivered","Yes","No")</f>
        <v>No</v>
      </c>
      <c r="K6052" s="21" t="str">
        <f>TEXT(shipments[[#This Row],[Shipdate]],"MMMM")</f>
        <v>July</v>
      </c>
      <c r="L6052" s="21">
        <f>YEAR(shipments[[#This Row],[Shipdate]])</f>
        <v>2024</v>
      </c>
    </row>
    <row r="6053" spans="1:12" x14ac:dyDescent="0.3">
      <c r="A6053" t="s">
        <v>6057</v>
      </c>
      <c r="B6053" t="s">
        <v>7948</v>
      </c>
      <c r="C6053" t="s">
        <v>7927</v>
      </c>
      <c r="D6053" t="s">
        <v>7934</v>
      </c>
      <c r="E6053" s="1">
        <v>45406</v>
      </c>
      <c r="F6053" s="6">
        <v>6655.5</v>
      </c>
      <c r="G6053">
        <v>392</v>
      </c>
      <c r="H6053" t="s">
        <v>3</v>
      </c>
      <c r="I6053">
        <f>IF(shipments[[#This Row],[Boxes]]&gt;0,shipments[[#This Row],[Amount]]/shipments[[#This Row],[Boxes]],"NA")</f>
        <v>16.978316326530614</v>
      </c>
      <c r="J6053" t="str">
        <f>IF(shipments[[#This Row],[Order_Status]] = "Delivered","Yes","No")</f>
        <v>Yes</v>
      </c>
      <c r="K6053" t="str">
        <f>TEXT(shipments[[#This Row],[Shipdate]],"MMMM")</f>
        <v>April</v>
      </c>
      <c r="L6053">
        <f>YEAR(shipments[[#This Row],[Shipdate]])</f>
        <v>2024</v>
      </c>
    </row>
    <row r="6054" spans="1:12" x14ac:dyDescent="0.3">
      <c r="A6054" t="s">
        <v>6058</v>
      </c>
      <c r="B6054" t="s">
        <v>7948</v>
      </c>
      <c r="C6054" t="s">
        <v>7928</v>
      </c>
      <c r="D6054" t="s">
        <v>7937</v>
      </c>
      <c r="E6054" s="1">
        <v>45205</v>
      </c>
      <c r="F6054" s="6">
        <v>2646</v>
      </c>
      <c r="G6054">
        <v>331</v>
      </c>
      <c r="H6054" t="s">
        <v>3</v>
      </c>
      <c r="I6054">
        <f>IF(shipments[[#This Row],[Boxes]]&gt;0,shipments[[#This Row],[Amount]]/shipments[[#This Row],[Boxes]],"NA")</f>
        <v>7.9939577039274923</v>
      </c>
      <c r="J6054" t="str">
        <f>IF(shipments[[#This Row],[Order_Status]] = "Delivered","Yes","No")</f>
        <v>Yes</v>
      </c>
      <c r="K6054" t="str">
        <f>TEXT(shipments[[#This Row],[Shipdate]],"MMMM")</f>
        <v>October</v>
      </c>
      <c r="L6054">
        <f>YEAR(shipments[[#This Row],[Shipdate]])</f>
        <v>2023</v>
      </c>
    </row>
    <row r="6055" spans="1:12" x14ac:dyDescent="0.3">
      <c r="A6055" t="s">
        <v>6059</v>
      </c>
      <c r="B6055" t="s">
        <v>7948</v>
      </c>
      <c r="C6055" t="s">
        <v>7928</v>
      </c>
      <c r="D6055" t="s">
        <v>7938</v>
      </c>
      <c r="E6055" s="1">
        <v>44949</v>
      </c>
      <c r="F6055" s="6">
        <v>4569.75</v>
      </c>
      <c r="G6055">
        <v>572</v>
      </c>
      <c r="H6055" t="s">
        <v>3</v>
      </c>
      <c r="I6055">
        <f>IF(shipments[[#This Row],[Boxes]]&gt;0,shipments[[#This Row],[Amount]]/shipments[[#This Row],[Boxes]],"NA")</f>
        <v>7.9890734265734267</v>
      </c>
      <c r="J6055" t="str">
        <f>IF(shipments[[#This Row],[Order_Status]] = "Delivered","Yes","No")</f>
        <v>Yes</v>
      </c>
      <c r="K6055" t="str">
        <f>TEXT(shipments[[#This Row],[Shipdate]],"MMMM")</f>
        <v>January</v>
      </c>
      <c r="L6055">
        <f>YEAR(shipments[[#This Row],[Shipdate]])</f>
        <v>2023</v>
      </c>
    </row>
    <row r="6056" spans="1:12" x14ac:dyDescent="0.3">
      <c r="A6056" s="21" t="s">
        <v>6060</v>
      </c>
      <c r="B6056" s="21" t="s">
        <v>7948</v>
      </c>
      <c r="C6056" s="21" t="s">
        <v>7929</v>
      </c>
      <c r="D6056" s="21" t="s">
        <v>7935</v>
      </c>
      <c r="E6056" s="22">
        <v>45552</v>
      </c>
      <c r="F6056" s="23">
        <v>7116.75</v>
      </c>
      <c r="G6056" s="21">
        <v>712</v>
      </c>
      <c r="H6056" s="21" t="s">
        <v>16</v>
      </c>
      <c r="I6056" s="21">
        <f>IF(shipments[[#This Row],[Boxes]]&gt;0,shipments[[#This Row],[Amount]]/shipments[[#This Row],[Boxes]],"NA")</f>
        <v>9.9954353932584272</v>
      </c>
      <c r="J6056" s="21" t="str">
        <f>IF(shipments[[#This Row],[Order_Status]] = "Delivered","Yes","No")</f>
        <v>No</v>
      </c>
      <c r="K6056" s="21" t="str">
        <f>TEXT(shipments[[#This Row],[Shipdate]],"MMMM")</f>
        <v>September</v>
      </c>
      <c r="L6056" s="21">
        <f>YEAR(shipments[[#This Row],[Shipdate]])</f>
        <v>2024</v>
      </c>
    </row>
    <row r="6057" spans="1:12" x14ac:dyDescent="0.3">
      <c r="A6057" t="s">
        <v>6061</v>
      </c>
      <c r="B6057" t="s">
        <v>7948</v>
      </c>
      <c r="C6057" t="s">
        <v>7930</v>
      </c>
      <c r="D6057" t="s">
        <v>7937</v>
      </c>
      <c r="E6057" s="1">
        <v>45313</v>
      </c>
      <c r="F6057" s="6">
        <v>8914.5</v>
      </c>
      <c r="G6057">
        <v>343</v>
      </c>
      <c r="H6057" t="s">
        <v>3</v>
      </c>
      <c r="I6057">
        <f>IF(shipments[[#This Row],[Boxes]]&gt;0,shipments[[#This Row],[Amount]]/shipments[[#This Row],[Boxes]],"NA")</f>
        <v>25.989795918367346</v>
      </c>
      <c r="J6057" t="str">
        <f>IF(shipments[[#This Row],[Order_Status]] = "Delivered","Yes","No")</f>
        <v>Yes</v>
      </c>
      <c r="K6057" t="str">
        <f>TEXT(shipments[[#This Row],[Shipdate]],"MMMM")</f>
        <v>January</v>
      </c>
      <c r="L6057">
        <f>YEAR(shipments[[#This Row],[Shipdate]])</f>
        <v>2024</v>
      </c>
    </row>
    <row r="6058" spans="1:12" x14ac:dyDescent="0.3">
      <c r="A6058" t="s">
        <v>6062</v>
      </c>
      <c r="B6058" t="s">
        <v>7948</v>
      </c>
      <c r="C6058" t="s">
        <v>7931</v>
      </c>
      <c r="D6058" t="s">
        <v>7938</v>
      </c>
      <c r="E6058" s="1">
        <v>45436</v>
      </c>
      <c r="F6058" s="6">
        <v>1950.75</v>
      </c>
      <c r="G6058">
        <v>196</v>
      </c>
      <c r="H6058" t="s">
        <v>3</v>
      </c>
      <c r="I6058">
        <f>IF(shipments[[#This Row],[Boxes]]&gt;0,shipments[[#This Row],[Amount]]/shipments[[#This Row],[Boxes]],"NA")</f>
        <v>9.9528061224489797</v>
      </c>
      <c r="J6058" t="str">
        <f>IF(shipments[[#This Row],[Order_Status]] = "Delivered","Yes","No")</f>
        <v>Yes</v>
      </c>
      <c r="K6058" t="str">
        <f>TEXT(shipments[[#This Row],[Shipdate]],"MMMM")</f>
        <v>May</v>
      </c>
      <c r="L6058">
        <f>YEAR(shipments[[#This Row],[Shipdate]])</f>
        <v>2024</v>
      </c>
    </row>
    <row r="6059" spans="1:12" x14ac:dyDescent="0.3">
      <c r="A6059" t="s">
        <v>6063</v>
      </c>
      <c r="B6059" t="s">
        <v>7948</v>
      </c>
      <c r="C6059" t="s">
        <v>7931</v>
      </c>
      <c r="D6059" t="s">
        <v>7934</v>
      </c>
      <c r="E6059" s="1">
        <v>45149</v>
      </c>
      <c r="F6059" s="6">
        <v>4392</v>
      </c>
      <c r="G6059">
        <v>400</v>
      </c>
      <c r="H6059" t="s">
        <v>3</v>
      </c>
      <c r="I6059">
        <f>IF(shipments[[#This Row],[Boxes]]&gt;0,shipments[[#This Row],[Amount]]/shipments[[#This Row],[Boxes]],"NA")</f>
        <v>10.98</v>
      </c>
      <c r="J6059" t="str">
        <f>IF(shipments[[#This Row],[Order_Status]] = "Delivered","Yes","No")</f>
        <v>Yes</v>
      </c>
      <c r="K6059" t="str">
        <f>TEXT(shipments[[#This Row],[Shipdate]],"MMMM")</f>
        <v>August</v>
      </c>
      <c r="L6059">
        <f>YEAR(shipments[[#This Row],[Shipdate]])</f>
        <v>2023</v>
      </c>
    </row>
    <row r="6060" spans="1:12" x14ac:dyDescent="0.3">
      <c r="A6060" s="21" t="s">
        <v>6064</v>
      </c>
      <c r="B6060" s="21" t="s">
        <v>7948</v>
      </c>
      <c r="C6060" s="21" t="s">
        <v>7931</v>
      </c>
      <c r="D6060" s="21" t="s">
        <v>7937</v>
      </c>
      <c r="E6060" s="22">
        <v>45504</v>
      </c>
      <c r="F6060" s="23">
        <v>13785.75</v>
      </c>
      <c r="G6060" s="21">
        <v>1724</v>
      </c>
      <c r="H6060" s="21" t="s">
        <v>9</v>
      </c>
      <c r="I6060" s="21">
        <f>IF(shipments[[#This Row],[Boxes]]&gt;0,shipments[[#This Row],[Amount]]/shipments[[#This Row],[Boxes]],"NA")</f>
        <v>7.9963747099767986</v>
      </c>
      <c r="J6060" s="21" t="str">
        <f>IF(shipments[[#This Row],[Order_Status]] = "Delivered","Yes","No")</f>
        <v>No</v>
      </c>
      <c r="K6060" s="21" t="str">
        <f>TEXT(shipments[[#This Row],[Shipdate]],"MMMM")</f>
        <v>July</v>
      </c>
      <c r="L6060" s="21">
        <f>YEAR(shipments[[#This Row],[Shipdate]])</f>
        <v>2024</v>
      </c>
    </row>
    <row r="6061" spans="1:12" x14ac:dyDescent="0.3">
      <c r="A6061" t="s">
        <v>6065</v>
      </c>
      <c r="B6061" t="s">
        <v>7948</v>
      </c>
      <c r="C6061" t="s">
        <v>7932</v>
      </c>
      <c r="D6061" t="s">
        <v>7936</v>
      </c>
      <c r="E6061" s="1">
        <v>45145</v>
      </c>
      <c r="F6061" s="6">
        <v>6309</v>
      </c>
      <c r="G6061">
        <v>902</v>
      </c>
      <c r="H6061" t="s">
        <v>3</v>
      </c>
      <c r="I6061">
        <f>IF(shipments[[#This Row],[Boxes]]&gt;0,shipments[[#This Row],[Amount]]/shipments[[#This Row],[Boxes]],"NA")</f>
        <v>6.9944567627494454</v>
      </c>
      <c r="J6061" t="str">
        <f>IF(shipments[[#This Row],[Order_Status]] = "Delivered","Yes","No")</f>
        <v>Yes</v>
      </c>
      <c r="K6061" t="str">
        <f>TEXT(shipments[[#This Row],[Shipdate]],"MMMM")</f>
        <v>August</v>
      </c>
      <c r="L6061">
        <f>YEAR(shipments[[#This Row],[Shipdate]])</f>
        <v>2023</v>
      </c>
    </row>
    <row r="6062" spans="1:12" x14ac:dyDescent="0.3">
      <c r="A6062" t="s">
        <v>6066</v>
      </c>
      <c r="B6062" t="s">
        <v>7948</v>
      </c>
      <c r="C6062" t="s">
        <v>7932</v>
      </c>
      <c r="D6062" t="s">
        <v>7934</v>
      </c>
      <c r="E6062" s="1">
        <v>45191</v>
      </c>
      <c r="F6062" s="6">
        <v>3249</v>
      </c>
      <c r="G6062">
        <v>296</v>
      </c>
      <c r="H6062" t="s">
        <v>3</v>
      </c>
      <c r="I6062">
        <f>IF(shipments[[#This Row],[Boxes]]&gt;0,shipments[[#This Row],[Amount]]/shipments[[#This Row],[Boxes]],"NA")</f>
        <v>10.976351351351351</v>
      </c>
      <c r="J6062" t="str">
        <f>IF(shipments[[#This Row],[Order_Status]] = "Delivered","Yes","No")</f>
        <v>Yes</v>
      </c>
      <c r="K6062" t="str">
        <f>TEXT(shipments[[#This Row],[Shipdate]],"MMMM")</f>
        <v>September</v>
      </c>
      <c r="L6062">
        <f>YEAR(shipments[[#This Row],[Shipdate]])</f>
        <v>2023</v>
      </c>
    </row>
    <row r="6063" spans="1:12" x14ac:dyDescent="0.3">
      <c r="A6063" t="s">
        <v>6067</v>
      </c>
      <c r="B6063" t="s">
        <v>7948</v>
      </c>
      <c r="C6063" t="s">
        <v>7912</v>
      </c>
      <c r="D6063" t="s">
        <v>7934</v>
      </c>
      <c r="E6063" s="1">
        <v>45237</v>
      </c>
      <c r="F6063" s="6">
        <v>6610.5</v>
      </c>
      <c r="G6063">
        <v>473</v>
      </c>
      <c r="H6063" t="s">
        <v>3</v>
      </c>
      <c r="I6063">
        <f>IF(shipments[[#This Row],[Boxes]]&gt;0,shipments[[#This Row],[Amount]]/shipments[[#This Row],[Boxes]],"NA")</f>
        <v>13.97568710359408</v>
      </c>
      <c r="J6063" t="str">
        <f>IF(shipments[[#This Row],[Order_Status]] = "Delivered","Yes","No")</f>
        <v>Yes</v>
      </c>
      <c r="K6063" t="str">
        <f>TEXT(shipments[[#This Row],[Shipdate]],"MMMM")</f>
        <v>November</v>
      </c>
      <c r="L6063">
        <f>YEAR(shipments[[#This Row],[Shipdate]])</f>
        <v>2023</v>
      </c>
    </row>
    <row r="6064" spans="1:12" x14ac:dyDescent="0.3">
      <c r="A6064" t="s">
        <v>6068</v>
      </c>
      <c r="B6064" t="s">
        <v>7948</v>
      </c>
      <c r="C6064" t="s">
        <v>7912</v>
      </c>
      <c r="D6064" t="s">
        <v>7934</v>
      </c>
      <c r="E6064" s="1">
        <v>45427</v>
      </c>
      <c r="F6064" s="6">
        <v>6468.75</v>
      </c>
      <c r="G6064">
        <v>463</v>
      </c>
      <c r="H6064" t="s">
        <v>3</v>
      </c>
      <c r="I6064">
        <f>IF(shipments[[#This Row],[Boxes]]&gt;0,shipments[[#This Row],[Amount]]/shipments[[#This Row],[Boxes]],"NA")</f>
        <v>13.971382289416846</v>
      </c>
      <c r="J6064" t="str">
        <f>IF(shipments[[#This Row],[Order_Status]] = "Delivered","Yes","No")</f>
        <v>Yes</v>
      </c>
      <c r="K6064" t="str">
        <f>TEXT(shipments[[#This Row],[Shipdate]],"MMMM")</f>
        <v>May</v>
      </c>
      <c r="L6064">
        <f>YEAR(shipments[[#This Row],[Shipdate]])</f>
        <v>2024</v>
      </c>
    </row>
    <row r="6065" spans="1:12" x14ac:dyDescent="0.3">
      <c r="A6065" t="s">
        <v>6069</v>
      </c>
      <c r="B6065" t="s">
        <v>7948</v>
      </c>
      <c r="C6065" t="s">
        <v>7912</v>
      </c>
      <c r="D6065" t="s">
        <v>7938</v>
      </c>
      <c r="E6065" s="1">
        <v>45422</v>
      </c>
      <c r="F6065" s="6">
        <v>11792.25</v>
      </c>
      <c r="G6065">
        <v>787</v>
      </c>
      <c r="H6065" t="s">
        <v>3</v>
      </c>
      <c r="I6065">
        <f>IF(shipments[[#This Row],[Boxes]]&gt;0,shipments[[#This Row],[Amount]]/shipments[[#This Row],[Boxes]],"NA")</f>
        <v>14.983799237611182</v>
      </c>
      <c r="J6065" t="str">
        <f>IF(shipments[[#This Row],[Order_Status]] = "Delivered","Yes","No")</f>
        <v>Yes</v>
      </c>
      <c r="K6065" t="str">
        <f>TEXT(shipments[[#This Row],[Shipdate]],"MMMM")</f>
        <v>May</v>
      </c>
      <c r="L6065">
        <f>YEAR(shipments[[#This Row],[Shipdate]])</f>
        <v>2024</v>
      </c>
    </row>
    <row r="6066" spans="1:12" x14ac:dyDescent="0.3">
      <c r="A6066" t="s">
        <v>6070</v>
      </c>
      <c r="B6066" t="s">
        <v>7948</v>
      </c>
      <c r="C6066" t="s">
        <v>7914</v>
      </c>
      <c r="D6066" t="s">
        <v>7938</v>
      </c>
      <c r="E6066" s="1">
        <v>45188</v>
      </c>
      <c r="F6066" s="6">
        <v>938.25</v>
      </c>
      <c r="G6066">
        <v>94</v>
      </c>
      <c r="H6066" t="s">
        <v>3</v>
      </c>
      <c r="I6066">
        <f>IF(shipments[[#This Row],[Boxes]]&gt;0,shipments[[#This Row],[Amount]]/shipments[[#This Row],[Boxes]],"NA")</f>
        <v>9.9813829787234045</v>
      </c>
      <c r="J6066" t="str">
        <f>IF(shipments[[#This Row],[Order_Status]] = "Delivered","Yes","No")</f>
        <v>Yes</v>
      </c>
      <c r="K6066" t="str">
        <f>TEXT(shipments[[#This Row],[Shipdate]],"MMMM")</f>
        <v>September</v>
      </c>
      <c r="L6066">
        <f>YEAR(shipments[[#This Row],[Shipdate]])</f>
        <v>2023</v>
      </c>
    </row>
    <row r="6067" spans="1:12" x14ac:dyDescent="0.3">
      <c r="A6067" s="21" t="s">
        <v>6071</v>
      </c>
      <c r="B6067" s="21" t="s">
        <v>7948</v>
      </c>
      <c r="C6067" s="21" t="s">
        <v>7915</v>
      </c>
      <c r="D6067" s="21" t="s">
        <v>7936</v>
      </c>
      <c r="E6067" s="22">
        <v>45054</v>
      </c>
      <c r="F6067" s="23">
        <v>2675.25</v>
      </c>
      <c r="G6067" s="21">
        <v>383</v>
      </c>
      <c r="H6067" s="21" t="s">
        <v>25</v>
      </c>
      <c r="I6067" s="21">
        <f>IF(shipments[[#This Row],[Boxes]]&gt;0,shipments[[#This Row],[Amount]]/shipments[[#This Row],[Boxes]],"NA")</f>
        <v>6.9849869451697124</v>
      </c>
      <c r="J6067" s="21" t="str">
        <f>IF(shipments[[#This Row],[Order_Status]] = "Delivered","Yes","No")</f>
        <v>No</v>
      </c>
      <c r="K6067" s="21" t="str">
        <f>TEXT(shipments[[#This Row],[Shipdate]],"MMMM")</f>
        <v>May</v>
      </c>
      <c r="L6067" s="21">
        <f>YEAR(shipments[[#This Row],[Shipdate]])</f>
        <v>2023</v>
      </c>
    </row>
    <row r="6068" spans="1:12" x14ac:dyDescent="0.3">
      <c r="A6068" t="s">
        <v>6072</v>
      </c>
      <c r="B6068" t="s">
        <v>7948</v>
      </c>
      <c r="C6068" t="s">
        <v>7915</v>
      </c>
      <c r="D6068" t="s">
        <v>7938</v>
      </c>
      <c r="E6068" s="1">
        <v>45126</v>
      </c>
      <c r="F6068" s="6">
        <v>609.75</v>
      </c>
      <c r="G6068">
        <v>122</v>
      </c>
      <c r="H6068" t="s">
        <v>3</v>
      </c>
      <c r="I6068">
        <f>IF(shipments[[#This Row],[Boxes]]&gt;0,shipments[[#This Row],[Amount]]/shipments[[#This Row],[Boxes]],"NA")</f>
        <v>4.9979508196721314</v>
      </c>
      <c r="J6068" t="str">
        <f>IF(shipments[[#This Row],[Order_Status]] = "Delivered","Yes","No")</f>
        <v>Yes</v>
      </c>
      <c r="K6068" t="str">
        <f>TEXT(shipments[[#This Row],[Shipdate]],"MMMM")</f>
        <v>July</v>
      </c>
      <c r="L6068">
        <f>YEAR(shipments[[#This Row],[Shipdate]])</f>
        <v>2023</v>
      </c>
    </row>
    <row r="6069" spans="1:12" x14ac:dyDescent="0.3">
      <c r="A6069" t="s">
        <v>6073</v>
      </c>
      <c r="B6069" t="s">
        <v>7948</v>
      </c>
      <c r="C6069" t="s">
        <v>7915</v>
      </c>
      <c r="D6069" t="s">
        <v>7935</v>
      </c>
      <c r="E6069" s="1">
        <v>45204</v>
      </c>
      <c r="F6069" s="6">
        <v>7004.25</v>
      </c>
      <c r="G6069">
        <v>876</v>
      </c>
      <c r="H6069" t="s">
        <v>3</v>
      </c>
      <c r="I6069">
        <f>IF(shipments[[#This Row],[Boxes]]&gt;0,shipments[[#This Row],[Amount]]/shipments[[#This Row],[Boxes]],"NA")</f>
        <v>7.9957191780821919</v>
      </c>
      <c r="J6069" t="str">
        <f>IF(shipments[[#This Row],[Order_Status]] = "Delivered","Yes","No")</f>
        <v>Yes</v>
      </c>
      <c r="K6069" t="str">
        <f>TEXT(shipments[[#This Row],[Shipdate]],"MMMM")</f>
        <v>October</v>
      </c>
      <c r="L6069">
        <f>YEAR(shipments[[#This Row],[Shipdate]])</f>
        <v>2023</v>
      </c>
    </row>
    <row r="6070" spans="1:12" x14ac:dyDescent="0.3">
      <c r="A6070" s="21" t="s">
        <v>6074</v>
      </c>
      <c r="B6070" s="21" t="s">
        <v>7948</v>
      </c>
      <c r="C6070" s="21" t="s">
        <v>7915</v>
      </c>
      <c r="D6070" s="21" t="s">
        <v>7936</v>
      </c>
      <c r="E6070" s="22">
        <v>45092</v>
      </c>
      <c r="F6070" s="23">
        <v>3703.5</v>
      </c>
      <c r="G6070" s="21">
        <v>741</v>
      </c>
      <c r="H6070" s="21" t="s">
        <v>25</v>
      </c>
      <c r="I6070" s="21">
        <f>IF(shipments[[#This Row],[Boxes]]&gt;0,shipments[[#This Row],[Amount]]/shipments[[#This Row],[Boxes]],"NA")</f>
        <v>4.9979757085020244</v>
      </c>
      <c r="J6070" s="21" t="str">
        <f>IF(shipments[[#This Row],[Order_Status]] = "Delivered","Yes","No")</f>
        <v>No</v>
      </c>
      <c r="K6070" s="21" t="str">
        <f>TEXT(shipments[[#This Row],[Shipdate]],"MMMM")</f>
        <v>June</v>
      </c>
      <c r="L6070" s="21">
        <f>YEAR(shipments[[#This Row],[Shipdate]])</f>
        <v>2023</v>
      </c>
    </row>
    <row r="6071" spans="1:12" x14ac:dyDescent="0.3">
      <c r="A6071" t="s">
        <v>6075</v>
      </c>
      <c r="B6071" t="s">
        <v>7948</v>
      </c>
      <c r="C6071" t="s">
        <v>7915</v>
      </c>
      <c r="D6071" t="s">
        <v>7935</v>
      </c>
      <c r="E6071" s="1">
        <v>45132</v>
      </c>
      <c r="F6071" s="6">
        <v>2310.75</v>
      </c>
      <c r="G6071">
        <v>257</v>
      </c>
      <c r="H6071" t="s">
        <v>3</v>
      </c>
      <c r="I6071">
        <f>IF(shipments[[#This Row],[Boxes]]&gt;0,shipments[[#This Row],[Amount]]/shipments[[#This Row],[Boxes]],"NA")</f>
        <v>8.9912451361867696</v>
      </c>
      <c r="J6071" t="str">
        <f>IF(shipments[[#This Row],[Order_Status]] = "Delivered","Yes","No")</f>
        <v>Yes</v>
      </c>
      <c r="K6071" t="str">
        <f>TEXT(shipments[[#This Row],[Shipdate]],"MMMM")</f>
        <v>July</v>
      </c>
      <c r="L6071">
        <f>YEAR(shipments[[#This Row],[Shipdate]])</f>
        <v>2023</v>
      </c>
    </row>
    <row r="6072" spans="1:12" x14ac:dyDescent="0.3">
      <c r="A6072" s="21" t="s">
        <v>6076</v>
      </c>
      <c r="B6072" s="21" t="s">
        <v>7948</v>
      </c>
      <c r="C6072" s="21" t="s">
        <v>7915</v>
      </c>
      <c r="D6072" s="21" t="s">
        <v>7934</v>
      </c>
      <c r="E6072" s="22">
        <v>45440</v>
      </c>
      <c r="F6072" s="23">
        <v>5213.25</v>
      </c>
      <c r="G6072" s="21">
        <v>869</v>
      </c>
      <c r="H6072" s="21" t="s">
        <v>25</v>
      </c>
      <c r="I6072" s="21">
        <f>IF(shipments[[#This Row],[Boxes]]&gt;0,shipments[[#This Row],[Amount]]/shipments[[#This Row],[Boxes]],"NA")</f>
        <v>5.9991369390103566</v>
      </c>
      <c r="J6072" s="21" t="str">
        <f>IF(shipments[[#This Row],[Order_Status]] = "Delivered","Yes","No")</f>
        <v>No</v>
      </c>
      <c r="K6072" s="21" t="str">
        <f>TEXT(shipments[[#This Row],[Shipdate]],"MMMM")</f>
        <v>May</v>
      </c>
      <c r="L6072" s="21">
        <f>YEAR(shipments[[#This Row],[Shipdate]])</f>
        <v>2024</v>
      </c>
    </row>
    <row r="6073" spans="1:12" x14ac:dyDescent="0.3">
      <c r="A6073" t="s">
        <v>6077</v>
      </c>
      <c r="B6073" t="s">
        <v>7948</v>
      </c>
      <c r="C6073" t="s">
        <v>7915</v>
      </c>
      <c r="D6073" t="s">
        <v>7934</v>
      </c>
      <c r="E6073" s="1">
        <v>45441</v>
      </c>
      <c r="F6073" s="6">
        <v>1476</v>
      </c>
      <c r="G6073">
        <v>211</v>
      </c>
      <c r="H6073" t="s">
        <v>3</v>
      </c>
      <c r="I6073">
        <f>IF(shipments[[#This Row],[Boxes]]&gt;0,shipments[[#This Row],[Amount]]/shipments[[#This Row],[Boxes]],"NA")</f>
        <v>6.9952606635071088</v>
      </c>
      <c r="J6073" t="str">
        <f>IF(shipments[[#This Row],[Order_Status]] = "Delivered","Yes","No")</f>
        <v>Yes</v>
      </c>
      <c r="K6073" t="str">
        <f>TEXT(shipments[[#This Row],[Shipdate]],"MMMM")</f>
        <v>May</v>
      </c>
      <c r="L6073">
        <f>YEAR(shipments[[#This Row],[Shipdate]])</f>
        <v>2024</v>
      </c>
    </row>
    <row r="6074" spans="1:12" x14ac:dyDescent="0.3">
      <c r="A6074" t="s">
        <v>6078</v>
      </c>
      <c r="B6074" t="s">
        <v>7948</v>
      </c>
      <c r="C6074" t="s">
        <v>7915</v>
      </c>
      <c r="D6074" t="s">
        <v>7935</v>
      </c>
      <c r="E6074" s="1">
        <v>45338</v>
      </c>
      <c r="F6074" s="6">
        <v>5613.75</v>
      </c>
      <c r="G6074">
        <v>624</v>
      </c>
      <c r="H6074" t="s">
        <v>3</v>
      </c>
      <c r="I6074">
        <f>IF(shipments[[#This Row],[Boxes]]&gt;0,shipments[[#This Row],[Amount]]/shipments[[#This Row],[Boxes]],"NA")</f>
        <v>8.9963942307692299</v>
      </c>
      <c r="J6074" t="str">
        <f>IF(shipments[[#This Row],[Order_Status]] = "Delivered","Yes","No")</f>
        <v>Yes</v>
      </c>
      <c r="K6074" t="str">
        <f>TEXT(shipments[[#This Row],[Shipdate]],"MMMM")</f>
        <v>February</v>
      </c>
      <c r="L6074">
        <f>YEAR(shipments[[#This Row],[Shipdate]])</f>
        <v>2024</v>
      </c>
    </row>
    <row r="6075" spans="1:12" x14ac:dyDescent="0.3">
      <c r="A6075" t="s">
        <v>6079</v>
      </c>
      <c r="B6075" t="s">
        <v>7948</v>
      </c>
      <c r="C6075" t="s">
        <v>7915</v>
      </c>
      <c r="D6075" t="s">
        <v>7939</v>
      </c>
      <c r="E6075" s="1">
        <v>45331</v>
      </c>
      <c r="F6075" s="6">
        <v>11902.5</v>
      </c>
      <c r="G6075">
        <v>1701</v>
      </c>
      <c r="H6075" t="s">
        <v>3</v>
      </c>
      <c r="I6075">
        <f>IF(shipments[[#This Row],[Boxes]]&gt;0,shipments[[#This Row],[Amount]]/shipments[[#This Row],[Boxes]],"NA")</f>
        <v>6.9973544973544977</v>
      </c>
      <c r="J6075" t="str">
        <f>IF(shipments[[#This Row],[Order_Status]] = "Delivered","Yes","No")</f>
        <v>Yes</v>
      </c>
      <c r="K6075" t="str">
        <f>TEXT(shipments[[#This Row],[Shipdate]],"MMMM")</f>
        <v>February</v>
      </c>
      <c r="L6075">
        <f>YEAR(shipments[[#This Row],[Shipdate]])</f>
        <v>2024</v>
      </c>
    </row>
    <row r="6076" spans="1:12" x14ac:dyDescent="0.3">
      <c r="A6076" t="s">
        <v>6080</v>
      </c>
      <c r="B6076" t="s">
        <v>7948</v>
      </c>
      <c r="C6076" t="s">
        <v>7915</v>
      </c>
      <c r="D6076" t="s">
        <v>7937</v>
      </c>
      <c r="E6076" s="1">
        <v>45294</v>
      </c>
      <c r="F6076" s="6">
        <v>8676</v>
      </c>
      <c r="G6076">
        <v>1085</v>
      </c>
      <c r="H6076" t="s">
        <v>3</v>
      </c>
      <c r="I6076">
        <f>IF(shipments[[#This Row],[Boxes]]&gt;0,shipments[[#This Row],[Amount]]/shipments[[#This Row],[Boxes]],"NA")</f>
        <v>7.9963133640552995</v>
      </c>
      <c r="J6076" t="str">
        <f>IF(shipments[[#This Row],[Order_Status]] = "Delivered","Yes","No")</f>
        <v>Yes</v>
      </c>
      <c r="K6076" t="str">
        <f>TEXT(shipments[[#This Row],[Shipdate]],"MMMM")</f>
        <v>January</v>
      </c>
      <c r="L6076">
        <f>YEAR(shipments[[#This Row],[Shipdate]])</f>
        <v>2024</v>
      </c>
    </row>
    <row r="6077" spans="1:12" x14ac:dyDescent="0.3">
      <c r="A6077" s="21" t="s">
        <v>6081</v>
      </c>
      <c r="B6077" s="21" t="s">
        <v>7948</v>
      </c>
      <c r="C6077" s="21" t="s">
        <v>7915</v>
      </c>
      <c r="D6077" s="21" t="s">
        <v>7937</v>
      </c>
      <c r="E6077" s="22">
        <v>45502</v>
      </c>
      <c r="F6077" s="23">
        <v>4131</v>
      </c>
      <c r="G6077" s="21">
        <v>591</v>
      </c>
      <c r="H6077" s="21" t="s">
        <v>9</v>
      </c>
      <c r="I6077" s="21">
        <f>IF(shipments[[#This Row],[Boxes]]&gt;0,shipments[[#This Row],[Amount]]/shipments[[#This Row],[Boxes]],"NA")</f>
        <v>6.9898477157360404</v>
      </c>
      <c r="J6077" s="21" t="str">
        <f>IF(shipments[[#This Row],[Order_Status]] = "Delivered","Yes","No")</f>
        <v>No</v>
      </c>
      <c r="K6077" s="21" t="str">
        <f>TEXT(shipments[[#This Row],[Shipdate]],"MMMM")</f>
        <v>July</v>
      </c>
      <c r="L6077" s="21">
        <f>YEAR(shipments[[#This Row],[Shipdate]])</f>
        <v>2024</v>
      </c>
    </row>
    <row r="6078" spans="1:12" x14ac:dyDescent="0.3">
      <c r="A6078" t="s">
        <v>6082</v>
      </c>
      <c r="B6078" t="s">
        <v>7948</v>
      </c>
      <c r="C6078" t="s">
        <v>7915</v>
      </c>
      <c r="D6078" t="s">
        <v>7938</v>
      </c>
      <c r="E6078" s="1">
        <v>45349</v>
      </c>
      <c r="F6078" s="6">
        <v>3251.25</v>
      </c>
      <c r="G6078">
        <v>542</v>
      </c>
      <c r="H6078" t="s">
        <v>3</v>
      </c>
      <c r="I6078">
        <f>IF(shipments[[#This Row],[Boxes]]&gt;0,shipments[[#This Row],[Amount]]/shipments[[#This Row],[Boxes]],"NA")</f>
        <v>5.9986162361623618</v>
      </c>
      <c r="J6078" t="str">
        <f>IF(shipments[[#This Row],[Order_Status]] = "Delivered","Yes","No")</f>
        <v>Yes</v>
      </c>
      <c r="K6078" t="str">
        <f>TEXT(shipments[[#This Row],[Shipdate]],"MMMM")</f>
        <v>February</v>
      </c>
      <c r="L6078">
        <f>YEAR(shipments[[#This Row],[Shipdate]])</f>
        <v>2024</v>
      </c>
    </row>
    <row r="6079" spans="1:12" x14ac:dyDescent="0.3">
      <c r="A6079" t="s">
        <v>6083</v>
      </c>
      <c r="B6079" t="s">
        <v>7948</v>
      </c>
      <c r="C6079" t="s">
        <v>7916</v>
      </c>
      <c r="D6079" t="s">
        <v>7936</v>
      </c>
      <c r="E6079" s="1">
        <v>45433</v>
      </c>
      <c r="F6079" s="6">
        <v>3568.5</v>
      </c>
      <c r="G6079">
        <v>595</v>
      </c>
      <c r="H6079" t="s">
        <v>3</v>
      </c>
      <c r="I6079">
        <f>IF(shipments[[#This Row],[Boxes]]&gt;0,shipments[[#This Row],[Amount]]/shipments[[#This Row],[Boxes]],"NA")</f>
        <v>5.9974789915966387</v>
      </c>
      <c r="J6079" t="str">
        <f>IF(shipments[[#This Row],[Order_Status]] = "Delivered","Yes","No")</f>
        <v>Yes</v>
      </c>
      <c r="K6079" t="str">
        <f>TEXT(shipments[[#This Row],[Shipdate]],"MMMM")</f>
        <v>May</v>
      </c>
      <c r="L6079">
        <f>YEAR(shipments[[#This Row],[Shipdate]])</f>
        <v>2024</v>
      </c>
    </row>
    <row r="6080" spans="1:12" x14ac:dyDescent="0.3">
      <c r="A6080" t="s">
        <v>6084</v>
      </c>
      <c r="B6080" t="s">
        <v>7948</v>
      </c>
      <c r="C6080" t="s">
        <v>7916</v>
      </c>
      <c r="D6080" t="s">
        <v>7937</v>
      </c>
      <c r="E6080" s="1">
        <v>45230</v>
      </c>
      <c r="F6080" s="6">
        <v>11184.75</v>
      </c>
      <c r="G6080">
        <v>1399</v>
      </c>
      <c r="H6080" t="s">
        <v>3</v>
      </c>
      <c r="I6080">
        <f>IF(shipments[[#This Row],[Boxes]]&gt;0,shipments[[#This Row],[Amount]]/shipments[[#This Row],[Boxes]],"NA")</f>
        <v>7.9948177269478196</v>
      </c>
      <c r="J6080" t="str">
        <f>IF(shipments[[#This Row],[Order_Status]] = "Delivered","Yes","No")</f>
        <v>Yes</v>
      </c>
      <c r="K6080" t="str">
        <f>TEXT(shipments[[#This Row],[Shipdate]],"MMMM")</f>
        <v>October</v>
      </c>
      <c r="L6080">
        <f>YEAR(shipments[[#This Row],[Shipdate]])</f>
        <v>2023</v>
      </c>
    </row>
    <row r="6081" spans="1:12" x14ac:dyDescent="0.3">
      <c r="A6081" t="s">
        <v>6085</v>
      </c>
      <c r="B6081" t="s">
        <v>7948</v>
      </c>
      <c r="C6081" t="s">
        <v>7916</v>
      </c>
      <c r="D6081" t="s">
        <v>7939</v>
      </c>
      <c r="E6081" s="1">
        <v>45244</v>
      </c>
      <c r="F6081" s="6">
        <v>7578</v>
      </c>
      <c r="G6081">
        <v>948</v>
      </c>
      <c r="H6081" t="s">
        <v>3</v>
      </c>
      <c r="I6081">
        <f>IF(shipments[[#This Row],[Boxes]]&gt;0,shipments[[#This Row],[Amount]]/shipments[[#This Row],[Boxes]],"NA")</f>
        <v>7.9936708860759493</v>
      </c>
      <c r="J6081" t="str">
        <f>IF(shipments[[#This Row],[Order_Status]] = "Delivered","Yes","No")</f>
        <v>Yes</v>
      </c>
      <c r="K6081" t="str">
        <f>TEXT(shipments[[#This Row],[Shipdate]],"MMMM")</f>
        <v>November</v>
      </c>
      <c r="L6081">
        <f>YEAR(shipments[[#This Row],[Shipdate]])</f>
        <v>2023</v>
      </c>
    </row>
    <row r="6082" spans="1:12" x14ac:dyDescent="0.3">
      <c r="A6082" s="21" t="s">
        <v>6086</v>
      </c>
      <c r="B6082" s="21" t="s">
        <v>7948</v>
      </c>
      <c r="C6082" s="21" t="s">
        <v>7916</v>
      </c>
      <c r="D6082" s="21" t="s">
        <v>7935</v>
      </c>
      <c r="E6082" s="22">
        <v>45504</v>
      </c>
      <c r="F6082" s="23">
        <v>9627.75</v>
      </c>
      <c r="G6082" s="21">
        <v>1204</v>
      </c>
      <c r="H6082" s="21" t="s">
        <v>9</v>
      </c>
      <c r="I6082" s="21">
        <f>IF(shipments[[#This Row],[Boxes]]&gt;0,shipments[[#This Row],[Amount]]/shipments[[#This Row],[Boxes]],"NA")</f>
        <v>7.996470099667774</v>
      </c>
      <c r="J6082" s="21" t="str">
        <f>IF(shipments[[#This Row],[Order_Status]] = "Delivered","Yes","No")</f>
        <v>No</v>
      </c>
      <c r="K6082" s="21" t="str">
        <f>TEXT(shipments[[#This Row],[Shipdate]],"MMMM")</f>
        <v>July</v>
      </c>
      <c r="L6082" s="21">
        <f>YEAR(shipments[[#This Row],[Shipdate]])</f>
        <v>2024</v>
      </c>
    </row>
    <row r="6083" spans="1:12" x14ac:dyDescent="0.3">
      <c r="A6083" t="s">
        <v>6087</v>
      </c>
      <c r="B6083" t="s">
        <v>7948</v>
      </c>
      <c r="C6083" t="s">
        <v>7916</v>
      </c>
      <c r="D6083" t="s">
        <v>7936</v>
      </c>
      <c r="E6083" s="1">
        <v>44977</v>
      </c>
      <c r="F6083" s="6">
        <v>5292</v>
      </c>
      <c r="G6083">
        <v>882</v>
      </c>
      <c r="H6083" t="s">
        <v>3</v>
      </c>
      <c r="I6083">
        <f>IF(shipments[[#This Row],[Boxes]]&gt;0,shipments[[#This Row],[Amount]]/shipments[[#This Row],[Boxes]],"NA")</f>
        <v>6</v>
      </c>
      <c r="J6083" t="str">
        <f>IF(shipments[[#This Row],[Order_Status]] = "Delivered","Yes","No")</f>
        <v>Yes</v>
      </c>
      <c r="K6083" t="str">
        <f>TEXT(shipments[[#This Row],[Shipdate]],"MMMM")</f>
        <v>February</v>
      </c>
      <c r="L6083">
        <f>YEAR(shipments[[#This Row],[Shipdate]])</f>
        <v>2023</v>
      </c>
    </row>
    <row r="6084" spans="1:12" x14ac:dyDescent="0.3">
      <c r="A6084" t="s">
        <v>6088</v>
      </c>
      <c r="B6084" t="s">
        <v>7948</v>
      </c>
      <c r="C6084" t="s">
        <v>7916</v>
      </c>
      <c r="D6084" t="s">
        <v>7938</v>
      </c>
      <c r="E6084" s="1">
        <v>45428</v>
      </c>
      <c r="F6084" s="6">
        <v>3681</v>
      </c>
      <c r="G6084">
        <v>614</v>
      </c>
      <c r="H6084" t="s">
        <v>3</v>
      </c>
      <c r="I6084">
        <f>IF(shipments[[#This Row],[Boxes]]&gt;0,shipments[[#This Row],[Amount]]/shipments[[#This Row],[Boxes]],"NA")</f>
        <v>5.9951140065146582</v>
      </c>
      <c r="J6084" t="str">
        <f>IF(shipments[[#This Row],[Order_Status]] = "Delivered","Yes","No")</f>
        <v>Yes</v>
      </c>
      <c r="K6084" t="str">
        <f>TEXT(shipments[[#This Row],[Shipdate]],"MMMM")</f>
        <v>May</v>
      </c>
      <c r="L6084">
        <f>YEAR(shipments[[#This Row],[Shipdate]])</f>
        <v>2024</v>
      </c>
    </row>
    <row r="6085" spans="1:12" x14ac:dyDescent="0.3">
      <c r="A6085" t="s">
        <v>6089</v>
      </c>
      <c r="B6085" t="s">
        <v>7948</v>
      </c>
      <c r="C6085" t="s">
        <v>7918</v>
      </c>
      <c r="D6085" t="s">
        <v>7939</v>
      </c>
      <c r="E6085" s="1">
        <v>45391</v>
      </c>
      <c r="F6085" s="6">
        <v>4162.5</v>
      </c>
      <c r="G6085">
        <v>167</v>
      </c>
      <c r="H6085" t="s">
        <v>3</v>
      </c>
      <c r="I6085">
        <f>IF(shipments[[#This Row],[Boxes]]&gt;0,shipments[[#This Row],[Amount]]/shipments[[#This Row],[Boxes]],"NA")</f>
        <v>24.925149700598801</v>
      </c>
      <c r="J6085" t="str">
        <f>IF(shipments[[#This Row],[Order_Status]] = "Delivered","Yes","No")</f>
        <v>Yes</v>
      </c>
      <c r="K6085" t="str">
        <f>TEXT(shipments[[#This Row],[Shipdate]],"MMMM")</f>
        <v>April</v>
      </c>
      <c r="L6085">
        <f>YEAR(shipments[[#This Row],[Shipdate]])</f>
        <v>2024</v>
      </c>
    </row>
    <row r="6086" spans="1:12" x14ac:dyDescent="0.3">
      <c r="A6086" t="s">
        <v>6090</v>
      </c>
      <c r="B6086" t="s">
        <v>7948</v>
      </c>
      <c r="C6086" t="s">
        <v>7918</v>
      </c>
      <c r="D6086" t="s">
        <v>7939</v>
      </c>
      <c r="E6086" s="1">
        <v>45188</v>
      </c>
      <c r="F6086" s="6">
        <v>5501.25</v>
      </c>
      <c r="G6086">
        <v>197</v>
      </c>
      <c r="H6086" t="s">
        <v>3</v>
      </c>
      <c r="I6086">
        <f>IF(shipments[[#This Row],[Boxes]]&gt;0,shipments[[#This Row],[Amount]]/shipments[[#This Row],[Boxes]],"NA")</f>
        <v>27.925126903553299</v>
      </c>
      <c r="J6086" t="str">
        <f>IF(shipments[[#This Row],[Order_Status]] = "Delivered","Yes","No")</f>
        <v>Yes</v>
      </c>
      <c r="K6086" t="str">
        <f>TEXT(shipments[[#This Row],[Shipdate]],"MMMM")</f>
        <v>September</v>
      </c>
      <c r="L6086">
        <f>YEAR(shipments[[#This Row],[Shipdate]])</f>
        <v>2023</v>
      </c>
    </row>
    <row r="6087" spans="1:12" x14ac:dyDescent="0.3">
      <c r="A6087" t="s">
        <v>6091</v>
      </c>
      <c r="B6087" t="s">
        <v>7948</v>
      </c>
      <c r="C6087" t="s">
        <v>7918</v>
      </c>
      <c r="D6087" t="s">
        <v>7935</v>
      </c>
      <c r="E6087" s="1">
        <v>45056</v>
      </c>
      <c r="F6087" s="6">
        <v>4826.25</v>
      </c>
      <c r="G6087">
        <v>173</v>
      </c>
      <c r="H6087" t="s">
        <v>3</v>
      </c>
      <c r="I6087">
        <f>IF(shipments[[#This Row],[Boxes]]&gt;0,shipments[[#This Row],[Amount]]/shipments[[#This Row],[Boxes]],"NA")</f>
        <v>27.897398843930635</v>
      </c>
      <c r="J6087" t="str">
        <f>IF(shipments[[#This Row],[Order_Status]] = "Delivered","Yes","No")</f>
        <v>Yes</v>
      </c>
      <c r="K6087" t="str">
        <f>TEXT(shipments[[#This Row],[Shipdate]],"MMMM")</f>
        <v>May</v>
      </c>
      <c r="L6087">
        <f>YEAR(shipments[[#This Row],[Shipdate]])</f>
        <v>2023</v>
      </c>
    </row>
    <row r="6088" spans="1:12" x14ac:dyDescent="0.3">
      <c r="A6088" t="s">
        <v>6092</v>
      </c>
      <c r="B6088" t="s">
        <v>7948</v>
      </c>
      <c r="C6088" t="s">
        <v>7919</v>
      </c>
      <c r="D6088" t="s">
        <v>7934</v>
      </c>
      <c r="E6088" s="1">
        <v>45443</v>
      </c>
      <c r="F6088" s="6">
        <v>7753.5</v>
      </c>
      <c r="G6088">
        <v>388</v>
      </c>
      <c r="H6088" t="s">
        <v>3</v>
      </c>
      <c r="I6088">
        <f>IF(shipments[[#This Row],[Boxes]]&gt;0,shipments[[#This Row],[Amount]]/shipments[[#This Row],[Boxes]],"NA")</f>
        <v>19.983247422680414</v>
      </c>
      <c r="J6088" t="str">
        <f>IF(shipments[[#This Row],[Order_Status]] = "Delivered","Yes","No")</f>
        <v>Yes</v>
      </c>
      <c r="K6088" t="str">
        <f>TEXT(shipments[[#This Row],[Shipdate]],"MMMM")</f>
        <v>May</v>
      </c>
      <c r="L6088">
        <f>YEAR(shipments[[#This Row],[Shipdate]])</f>
        <v>2024</v>
      </c>
    </row>
    <row r="6089" spans="1:12" x14ac:dyDescent="0.3">
      <c r="A6089" t="s">
        <v>6093</v>
      </c>
      <c r="B6089" t="s">
        <v>7948</v>
      </c>
      <c r="C6089" t="s">
        <v>7919</v>
      </c>
      <c r="D6089" t="s">
        <v>7934</v>
      </c>
      <c r="E6089" s="1">
        <v>45392</v>
      </c>
      <c r="F6089" s="6">
        <v>9463.5</v>
      </c>
      <c r="G6089">
        <v>474</v>
      </c>
      <c r="H6089" t="s">
        <v>3</v>
      </c>
      <c r="I6089">
        <f>IF(shipments[[#This Row],[Boxes]]&gt;0,shipments[[#This Row],[Amount]]/shipments[[#This Row],[Boxes]],"NA")</f>
        <v>19.965189873417721</v>
      </c>
      <c r="J6089" t="str">
        <f>IF(shipments[[#This Row],[Order_Status]] = "Delivered","Yes","No")</f>
        <v>Yes</v>
      </c>
      <c r="K6089" t="str">
        <f>TEXT(shipments[[#This Row],[Shipdate]],"MMMM")</f>
        <v>April</v>
      </c>
      <c r="L6089">
        <f>YEAR(shipments[[#This Row],[Shipdate]])</f>
        <v>2024</v>
      </c>
    </row>
    <row r="6090" spans="1:12" x14ac:dyDescent="0.3">
      <c r="A6090" t="s">
        <v>6094</v>
      </c>
      <c r="B6090" t="s">
        <v>7948</v>
      </c>
      <c r="C6090" t="s">
        <v>7919</v>
      </c>
      <c r="D6090" t="s">
        <v>7937</v>
      </c>
      <c r="E6090" s="1">
        <v>44943</v>
      </c>
      <c r="F6090" s="6">
        <v>8561.25</v>
      </c>
      <c r="G6090">
        <v>408</v>
      </c>
      <c r="H6090" t="s">
        <v>3</v>
      </c>
      <c r="I6090">
        <f>IF(shipments[[#This Row],[Boxes]]&gt;0,shipments[[#This Row],[Amount]]/shipments[[#This Row],[Boxes]],"NA")</f>
        <v>20.983455882352942</v>
      </c>
      <c r="J6090" t="str">
        <f>IF(shipments[[#This Row],[Order_Status]] = "Delivered","Yes","No")</f>
        <v>Yes</v>
      </c>
      <c r="K6090" t="str">
        <f>TEXT(shipments[[#This Row],[Shipdate]],"MMMM")</f>
        <v>January</v>
      </c>
      <c r="L6090">
        <f>YEAR(shipments[[#This Row],[Shipdate]])</f>
        <v>2023</v>
      </c>
    </row>
    <row r="6091" spans="1:12" x14ac:dyDescent="0.3">
      <c r="A6091" s="21" t="s">
        <v>6095</v>
      </c>
      <c r="B6091" s="21" t="s">
        <v>7948</v>
      </c>
      <c r="C6091" s="21" t="s">
        <v>7919</v>
      </c>
      <c r="D6091" s="21" t="s">
        <v>7938</v>
      </c>
      <c r="E6091" s="22">
        <v>45496</v>
      </c>
      <c r="F6091" s="23">
        <v>11983.5</v>
      </c>
      <c r="G6091" s="21">
        <v>545</v>
      </c>
      <c r="H6091" s="21" t="s">
        <v>9</v>
      </c>
      <c r="I6091" s="21">
        <f>IF(shipments[[#This Row],[Boxes]]&gt;0,shipments[[#This Row],[Amount]]/shipments[[#This Row],[Boxes]],"NA")</f>
        <v>21.988073394495412</v>
      </c>
      <c r="J6091" s="21" t="str">
        <f>IF(shipments[[#This Row],[Order_Status]] = "Delivered","Yes","No")</f>
        <v>No</v>
      </c>
      <c r="K6091" s="21" t="str">
        <f>TEXT(shipments[[#This Row],[Shipdate]],"MMMM")</f>
        <v>July</v>
      </c>
      <c r="L6091" s="21">
        <f>YEAR(shipments[[#This Row],[Shipdate]])</f>
        <v>2024</v>
      </c>
    </row>
    <row r="6092" spans="1:12" x14ac:dyDescent="0.3">
      <c r="A6092" s="21" t="s">
        <v>6096</v>
      </c>
      <c r="B6092" s="21" t="s">
        <v>7948</v>
      </c>
      <c r="C6092" s="21" t="s">
        <v>7920</v>
      </c>
      <c r="D6092" s="21" t="s">
        <v>7939</v>
      </c>
      <c r="E6092" s="22">
        <v>45281</v>
      </c>
      <c r="F6092" s="23">
        <v>5613.75</v>
      </c>
      <c r="G6092" s="21">
        <v>256</v>
      </c>
      <c r="H6092" s="21" t="s">
        <v>25</v>
      </c>
      <c r="I6092" s="21">
        <f>IF(shipments[[#This Row],[Boxes]]&gt;0,shipments[[#This Row],[Amount]]/shipments[[#This Row],[Boxes]],"NA")</f>
        <v>21.9287109375</v>
      </c>
      <c r="J6092" s="21" t="str">
        <f>IF(shipments[[#This Row],[Order_Status]] = "Delivered","Yes","No")</f>
        <v>No</v>
      </c>
      <c r="K6092" s="21" t="str">
        <f>TEXT(shipments[[#This Row],[Shipdate]],"MMMM")</f>
        <v>December</v>
      </c>
      <c r="L6092" s="21">
        <f>YEAR(shipments[[#This Row],[Shipdate]])</f>
        <v>2023</v>
      </c>
    </row>
    <row r="6093" spans="1:12" x14ac:dyDescent="0.3">
      <c r="A6093" t="s">
        <v>6097</v>
      </c>
      <c r="B6093" t="s">
        <v>7948</v>
      </c>
      <c r="C6093" t="s">
        <v>7921</v>
      </c>
      <c r="D6093" t="s">
        <v>7938</v>
      </c>
      <c r="E6093" s="1">
        <v>45257</v>
      </c>
      <c r="F6093" s="6">
        <v>7431.75</v>
      </c>
      <c r="G6093">
        <v>620</v>
      </c>
      <c r="H6093" t="s">
        <v>3</v>
      </c>
      <c r="I6093">
        <f>IF(shipments[[#This Row],[Boxes]]&gt;0,shipments[[#This Row],[Amount]]/shipments[[#This Row],[Boxes]],"NA")</f>
        <v>11.986693548387096</v>
      </c>
      <c r="J6093" t="str">
        <f>IF(shipments[[#This Row],[Order_Status]] = "Delivered","Yes","No")</f>
        <v>Yes</v>
      </c>
      <c r="K6093" t="str">
        <f>TEXT(shipments[[#This Row],[Shipdate]],"MMMM")</f>
        <v>November</v>
      </c>
      <c r="L6093">
        <f>YEAR(shipments[[#This Row],[Shipdate]])</f>
        <v>2023</v>
      </c>
    </row>
    <row r="6094" spans="1:12" x14ac:dyDescent="0.3">
      <c r="A6094" t="s">
        <v>6098</v>
      </c>
      <c r="B6094" t="s">
        <v>7948</v>
      </c>
      <c r="C6094" t="s">
        <v>7921</v>
      </c>
      <c r="D6094" t="s">
        <v>7938</v>
      </c>
      <c r="E6094" s="1">
        <v>45212</v>
      </c>
      <c r="F6094" s="6">
        <v>375.75</v>
      </c>
      <c r="G6094">
        <v>29</v>
      </c>
      <c r="H6094" t="s">
        <v>3</v>
      </c>
      <c r="I6094">
        <f>IF(shipments[[#This Row],[Boxes]]&gt;0,shipments[[#This Row],[Amount]]/shipments[[#This Row],[Boxes]],"NA")</f>
        <v>12.956896551724139</v>
      </c>
      <c r="J6094" t="str">
        <f>IF(shipments[[#This Row],[Order_Status]] = "Delivered","Yes","No")</f>
        <v>Yes</v>
      </c>
      <c r="K6094" t="str">
        <f>TEXT(shipments[[#This Row],[Shipdate]],"MMMM")</f>
        <v>October</v>
      </c>
      <c r="L6094">
        <f>YEAR(shipments[[#This Row],[Shipdate]])</f>
        <v>2023</v>
      </c>
    </row>
    <row r="6095" spans="1:12" x14ac:dyDescent="0.3">
      <c r="A6095" t="s">
        <v>6099</v>
      </c>
      <c r="B6095" t="s">
        <v>7948</v>
      </c>
      <c r="C6095" t="s">
        <v>7923</v>
      </c>
      <c r="D6095" t="s">
        <v>7934</v>
      </c>
      <c r="E6095" s="1">
        <v>45292</v>
      </c>
      <c r="F6095" s="6">
        <v>5406.75</v>
      </c>
      <c r="G6095">
        <v>416</v>
      </c>
      <c r="H6095" t="s">
        <v>3</v>
      </c>
      <c r="I6095">
        <f>IF(shipments[[#This Row],[Boxes]]&gt;0,shipments[[#This Row],[Amount]]/shipments[[#This Row],[Boxes]],"NA")</f>
        <v>12.996995192307692</v>
      </c>
      <c r="J6095" t="str">
        <f>IF(shipments[[#This Row],[Order_Status]] = "Delivered","Yes","No")</f>
        <v>Yes</v>
      </c>
      <c r="K6095" t="str">
        <f>TEXT(shipments[[#This Row],[Shipdate]],"MMMM")</f>
        <v>January</v>
      </c>
      <c r="L6095">
        <f>YEAR(shipments[[#This Row],[Shipdate]])</f>
        <v>2024</v>
      </c>
    </row>
    <row r="6096" spans="1:12" x14ac:dyDescent="0.3">
      <c r="A6096" t="s">
        <v>6100</v>
      </c>
      <c r="B6096" t="s">
        <v>7948</v>
      </c>
      <c r="C6096" t="s">
        <v>7923</v>
      </c>
      <c r="D6096" t="s">
        <v>7934</v>
      </c>
      <c r="E6096" s="1">
        <v>45455</v>
      </c>
      <c r="F6096" s="6">
        <v>9535.5</v>
      </c>
      <c r="G6096">
        <v>596</v>
      </c>
      <c r="H6096" t="s">
        <v>3</v>
      </c>
      <c r="I6096">
        <f>IF(shipments[[#This Row],[Boxes]]&gt;0,shipments[[#This Row],[Amount]]/shipments[[#This Row],[Boxes]],"NA")</f>
        <v>15.999161073825503</v>
      </c>
      <c r="J6096" t="str">
        <f>IF(shipments[[#This Row],[Order_Status]] = "Delivered","Yes","No")</f>
        <v>Yes</v>
      </c>
      <c r="K6096" t="str">
        <f>TEXT(shipments[[#This Row],[Shipdate]],"MMMM")</f>
        <v>June</v>
      </c>
      <c r="L6096">
        <f>YEAR(shipments[[#This Row],[Shipdate]])</f>
        <v>2024</v>
      </c>
    </row>
    <row r="6097" spans="1:12" x14ac:dyDescent="0.3">
      <c r="A6097" t="s">
        <v>6101</v>
      </c>
      <c r="B6097" t="s">
        <v>7948</v>
      </c>
      <c r="C6097" t="s">
        <v>7924</v>
      </c>
      <c r="D6097" t="s">
        <v>7935</v>
      </c>
      <c r="E6097" s="1">
        <v>45335</v>
      </c>
      <c r="F6097" s="6">
        <v>1606.5</v>
      </c>
      <c r="G6097">
        <v>201</v>
      </c>
      <c r="H6097" t="s">
        <v>3</v>
      </c>
      <c r="I6097">
        <f>IF(shipments[[#This Row],[Boxes]]&gt;0,shipments[[#This Row],[Amount]]/shipments[[#This Row],[Boxes]],"NA")</f>
        <v>7.9925373134328357</v>
      </c>
      <c r="J6097" t="str">
        <f>IF(shipments[[#This Row],[Order_Status]] = "Delivered","Yes","No")</f>
        <v>Yes</v>
      </c>
      <c r="K6097" t="str">
        <f>TEXT(shipments[[#This Row],[Shipdate]],"MMMM")</f>
        <v>February</v>
      </c>
      <c r="L6097">
        <f>YEAR(shipments[[#This Row],[Shipdate]])</f>
        <v>2024</v>
      </c>
    </row>
    <row r="6098" spans="1:12" x14ac:dyDescent="0.3">
      <c r="A6098" t="s">
        <v>6102</v>
      </c>
      <c r="B6098" t="s">
        <v>7948</v>
      </c>
      <c r="C6098" t="s">
        <v>7924</v>
      </c>
      <c r="D6098" t="s">
        <v>7937</v>
      </c>
      <c r="E6098" s="1">
        <v>44945</v>
      </c>
      <c r="F6098" s="6">
        <v>5406.75</v>
      </c>
      <c r="G6098">
        <v>601</v>
      </c>
      <c r="H6098" t="s">
        <v>3</v>
      </c>
      <c r="I6098">
        <f>IF(shipments[[#This Row],[Boxes]]&gt;0,shipments[[#This Row],[Amount]]/shipments[[#This Row],[Boxes]],"NA")</f>
        <v>8.9962562396006653</v>
      </c>
      <c r="J6098" t="str">
        <f>IF(shipments[[#This Row],[Order_Status]] = "Delivered","Yes","No")</f>
        <v>Yes</v>
      </c>
      <c r="K6098" t="str">
        <f>TEXT(shipments[[#This Row],[Shipdate]],"MMMM")</f>
        <v>January</v>
      </c>
      <c r="L6098">
        <f>YEAR(shipments[[#This Row],[Shipdate]])</f>
        <v>2023</v>
      </c>
    </row>
    <row r="6099" spans="1:12" x14ac:dyDescent="0.3">
      <c r="A6099" s="21" t="s">
        <v>6103</v>
      </c>
      <c r="B6099" s="21" t="s">
        <v>7948</v>
      </c>
      <c r="C6099" s="21" t="s">
        <v>7924</v>
      </c>
      <c r="D6099" s="21" t="s">
        <v>7934</v>
      </c>
      <c r="E6099" s="22">
        <v>45320</v>
      </c>
      <c r="F6099" s="23">
        <v>15531.75</v>
      </c>
      <c r="G6099" s="21">
        <v>1726</v>
      </c>
      <c r="H6099" s="21" t="s">
        <v>25</v>
      </c>
      <c r="I6099" s="21">
        <f>IF(shipments[[#This Row],[Boxes]]&gt;0,shipments[[#This Row],[Amount]]/shipments[[#This Row],[Boxes]],"NA")</f>
        <v>8.9986964078794909</v>
      </c>
      <c r="J6099" s="21" t="str">
        <f>IF(shipments[[#This Row],[Order_Status]] = "Delivered","Yes","No")</f>
        <v>No</v>
      </c>
      <c r="K6099" s="21" t="str">
        <f>TEXT(shipments[[#This Row],[Shipdate]],"MMMM")</f>
        <v>January</v>
      </c>
      <c r="L6099" s="21">
        <f>YEAR(shipments[[#This Row],[Shipdate]])</f>
        <v>2024</v>
      </c>
    </row>
    <row r="6100" spans="1:12" x14ac:dyDescent="0.3">
      <c r="A6100" t="s">
        <v>6104</v>
      </c>
      <c r="B6100" t="s">
        <v>7948</v>
      </c>
      <c r="C6100" t="s">
        <v>7924</v>
      </c>
      <c r="D6100" t="s">
        <v>7935</v>
      </c>
      <c r="E6100" s="1">
        <v>45147</v>
      </c>
      <c r="F6100" s="6">
        <v>1426.5</v>
      </c>
      <c r="G6100">
        <v>238</v>
      </c>
      <c r="H6100" t="s">
        <v>3</v>
      </c>
      <c r="I6100">
        <f>IF(shipments[[#This Row],[Boxes]]&gt;0,shipments[[#This Row],[Amount]]/shipments[[#This Row],[Boxes]],"NA")</f>
        <v>5.9936974789915967</v>
      </c>
      <c r="J6100" t="str">
        <f>IF(shipments[[#This Row],[Order_Status]] = "Delivered","Yes","No")</f>
        <v>Yes</v>
      </c>
      <c r="K6100" t="str">
        <f>TEXT(shipments[[#This Row],[Shipdate]],"MMMM")</f>
        <v>August</v>
      </c>
      <c r="L6100">
        <f>YEAR(shipments[[#This Row],[Shipdate]])</f>
        <v>2023</v>
      </c>
    </row>
    <row r="6101" spans="1:12" x14ac:dyDescent="0.3">
      <c r="A6101" t="s">
        <v>6105</v>
      </c>
      <c r="B6101" t="s">
        <v>7948</v>
      </c>
      <c r="C6101" t="s">
        <v>7924</v>
      </c>
      <c r="D6101" t="s">
        <v>7936</v>
      </c>
      <c r="E6101" s="1">
        <v>45097</v>
      </c>
      <c r="F6101" s="6">
        <v>3622.5</v>
      </c>
      <c r="G6101">
        <v>453</v>
      </c>
      <c r="H6101" t="s">
        <v>3</v>
      </c>
      <c r="I6101">
        <f>IF(shipments[[#This Row],[Boxes]]&gt;0,shipments[[#This Row],[Amount]]/shipments[[#This Row],[Boxes]],"NA")</f>
        <v>7.9966887417218544</v>
      </c>
      <c r="J6101" t="str">
        <f>IF(shipments[[#This Row],[Order_Status]] = "Delivered","Yes","No")</f>
        <v>Yes</v>
      </c>
      <c r="K6101" t="str">
        <f>TEXT(shipments[[#This Row],[Shipdate]],"MMMM")</f>
        <v>June</v>
      </c>
      <c r="L6101">
        <f>YEAR(shipments[[#This Row],[Shipdate]])</f>
        <v>2023</v>
      </c>
    </row>
    <row r="6102" spans="1:12" x14ac:dyDescent="0.3">
      <c r="A6102" s="21" t="s">
        <v>6106</v>
      </c>
      <c r="B6102" s="21" t="s">
        <v>7948</v>
      </c>
      <c r="C6102" s="21" t="s">
        <v>7924</v>
      </c>
      <c r="D6102" s="21" t="s">
        <v>7937</v>
      </c>
      <c r="E6102" s="22">
        <v>45537</v>
      </c>
      <c r="F6102" s="23">
        <v>5292</v>
      </c>
      <c r="G6102" s="21">
        <v>588</v>
      </c>
      <c r="H6102" s="21" t="s">
        <v>16</v>
      </c>
      <c r="I6102" s="21">
        <f>IF(shipments[[#This Row],[Boxes]]&gt;0,shipments[[#This Row],[Amount]]/shipments[[#This Row],[Boxes]],"NA")</f>
        <v>9</v>
      </c>
      <c r="J6102" s="21" t="str">
        <f>IF(shipments[[#This Row],[Order_Status]] = "Delivered","Yes","No")</f>
        <v>No</v>
      </c>
      <c r="K6102" s="21" t="str">
        <f>TEXT(shipments[[#This Row],[Shipdate]],"MMMM")</f>
        <v>September</v>
      </c>
      <c r="L6102" s="21">
        <f>YEAR(shipments[[#This Row],[Shipdate]])</f>
        <v>2024</v>
      </c>
    </row>
    <row r="6103" spans="1:12" x14ac:dyDescent="0.3">
      <c r="A6103" s="21" t="s">
        <v>6107</v>
      </c>
      <c r="B6103" s="21" t="s">
        <v>7948</v>
      </c>
      <c r="C6103" s="21" t="s">
        <v>7924</v>
      </c>
      <c r="D6103" s="21" t="s">
        <v>7939</v>
      </c>
      <c r="E6103" s="22">
        <v>45531</v>
      </c>
      <c r="F6103" s="23">
        <v>1840.5</v>
      </c>
      <c r="G6103" s="21">
        <v>185</v>
      </c>
      <c r="H6103" s="21" t="s">
        <v>9</v>
      </c>
      <c r="I6103" s="21">
        <f>IF(shipments[[#This Row],[Boxes]]&gt;0,shipments[[#This Row],[Amount]]/shipments[[#This Row],[Boxes]],"NA")</f>
        <v>9.9486486486486481</v>
      </c>
      <c r="J6103" s="21" t="str">
        <f>IF(shipments[[#This Row],[Order_Status]] = "Delivered","Yes","No")</f>
        <v>No</v>
      </c>
      <c r="K6103" s="21" t="str">
        <f>TEXT(shipments[[#This Row],[Shipdate]],"MMMM")</f>
        <v>August</v>
      </c>
      <c r="L6103" s="21">
        <f>YEAR(shipments[[#This Row],[Shipdate]])</f>
        <v>2024</v>
      </c>
    </row>
    <row r="6104" spans="1:12" x14ac:dyDescent="0.3">
      <c r="A6104" t="s">
        <v>6108</v>
      </c>
      <c r="B6104" t="s">
        <v>7948</v>
      </c>
      <c r="C6104" t="s">
        <v>7924</v>
      </c>
      <c r="D6104" t="s">
        <v>7934</v>
      </c>
      <c r="E6104" s="1">
        <v>45471</v>
      </c>
      <c r="F6104" s="6">
        <v>6059.25</v>
      </c>
      <c r="G6104">
        <v>866</v>
      </c>
      <c r="H6104" t="s">
        <v>3</v>
      </c>
      <c r="I6104">
        <f>IF(shipments[[#This Row],[Boxes]]&gt;0,shipments[[#This Row],[Amount]]/shipments[[#This Row],[Boxes]],"NA")</f>
        <v>6.996824480369515</v>
      </c>
      <c r="J6104" t="str">
        <f>IF(shipments[[#This Row],[Order_Status]] = "Delivered","Yes","No")</f>
        <v>Yes</v>
      </c>
      <c r="K6104" t="str">
        <f>TEXT(shipments[[#This Row],[Shipdate]],"MMMM")</f>
        <v>June</v>
      </c>
      <c r="L6104">
        <f>YEAR(shipments[[#This Row],[Shipdate]])</f>
        <v>2024</v>
      </c>
    </row>
    <row r="6105" spans="1:12" x14ac:dyDescent="0.3">
      <c r="A6105" t="s">
        <v>6109</v>
      </c>
      <c r="B6105" t="s">
        <v>7948</v>
      </c>
      <c r="C6105" t="s">
        <v>7924</v>
      </c>
      <c r="D6105" t="s">
        <v>7938</v>
      </c>
      <c r="E6105" s="1">
        <v>45313</v>
      </c>
      <c r="F6105" s="6">
        <v>2220.75</v>
      </c>
      <c r="G6105">
        <v>278</v>
      </c>
      <c r="H6105" t="s">
        <v>3</v>
      </c>
      <c r="I6105">
        <f>IF(shipments[[#This Row],[Boxes]]&gt;0,shipments[[#This Row],[Amount]]/shipments[[#This Row],[Boxes]],"NA")</f>
        <v>7.9883093525179856</v>
      </c>
      <c r="J6105" t="str">
        <f>IF(shipments[[#This Row],[Order_Status]] = "Delivered","Yes","No")</f>
        <v>Yes</v>
      </c>
      <c r="K6105" t="str">
        <f>TEXT(shipments[[#This Row],[Shipdate]],"MMMM")</f>
        <v>January</v>
      </c>
      <c r="L6105">
        <f>YEAR(shipments[[#This Row],[Shipdate]])</f>
        <v>2024</v>
      </c>
    </row>
    <row r="6106" spans="1:12" x14ac:dyDescent="0.3">
      <c r="A6106" s="21" t="s">
        <v>6110</v>
      </c>
      <c r="B6106" s="21" t="s">
        <v>7948</v>
      </c>
      <c r="C6106" s="21" t="s">
        <v>7925</v>
      </c>
      <c r="D6106" s="21" t="s">
        <v>7934</v>
      </c>
      <c r="E6106" s="22">
        <v>45477</v>
      </c>
      <c r="F6106" s="23">
        <v>524.25</v>
      </c>
      <c r="G6106" s="21">
        <v>31</v>
      </c>
      <c r="H6106" s="21" t="s">
        <v>9</v>
      </c>
      <c r="I6106" s="21">
        <f>IF(shipments[[#This Row],[Boxes]]&gt;0,shipments[[#This Row],[Amount]]/shipments[[#This Row],[Boxes]],"NA")</f>
        <v>16.911290322580644</v>
      </c>
      <c r="J6106" s="21" t="str">
        <f>IF(shipments[[#This Row],[Order_Status]] = "Delivered","Yes","No")</f>
        <v>No</v>
      </c>
      <c r="K6106" s="21" t="str">
        <f>TEXT(shipments[[#This Row],[Shipdate]],"MMMM")</f>
        <v>July</v>
      </c>
      <c r="L6106" s="21">
        <f>YEAR(shipments[[#This Row],[Shipdate]])</f>
        <v>2024</v>
      </c>
    </row>
    <row r="6107" spans="1:12" x14ac:dyDescent="0.3">
      <c r="A6107" t="s">
        <v>6111</v>
      </c>
      <c r="B6107" t="s">
        <v>7948</v>
      </c>
      <c r="C6107" t="s">
        <v>7925</v>
      </c>
      <c r="D6107" t="s">
        <v>7936</v>
      </c>
      <c r="E6107" s="1">
        <v>45252</v>
      </c>
      <c r="F6107" s="6">
        <v>6729.75</v>
      </c>
      <c r="G6107">
        <v>449</v>
      </c>
      <c r="H6107" t="s">
        <v>3</v>
      </c>
      <c r="I6107">
        <f>IF(shipments[[#This Row],[Boxes]]&gt;0,shipments[[#This Row],[Amount]]/shipments[[#This Row],[Boxes]],"NA")</f>
        <v>14.988307349665924</v>
      </c>
      <c r="J6107" t="str">
        <f>IF(shipments[[#This Row],[Order_Status]] = "Delivered","Yes","No")</f>
        <v>Yes</v>
      </c>
      <c r="K6107" t="str">
        <f>TEXT(shipments[[#This Row],[Shipdate]],"MMMM")</f>
        <v>November</v>
      </c>
      <c r="L6107">
        <f>YEAR(shipments[[#This Row],[Shipdate]])</f>
        <v>2023</v>
      </c>
    </row>
    <row r="6108" spans="1:12" x14ac:dyDescent="0.3">
      <c r="A6108" t="s">
        <v>6112</v>
      </c>
      <c r="B6108" t="s">
        <v>7948</v>
      </c>
      <c r="C6108" t="s">
        <v>7927</v>
      </c>
      <c r="D6108" t="s">
        <v>7939</v>
      </c>
      <c r="E6108" s="1">
        <v>45279</v>
      </c>
      <c r="F6108" s="6">
        <v>5620.5</v>
      </c>
      <c r="G6108">
        <v>352</v>
      </c>
      <c r="H6108" t="s">
        <v>3</v>
      </c>
      <c r="I6108">
        <f>IF(shipments[[#This Row],[Boxes]]&gt;0,shipments[[#This Row],[Amount]]/shipments[[#This Row],[Boxes]],"NA")</f>
        <v>15.967329545454545</v>
      </c>
      <c r="J6108" t="str">
        <f>IF(shipments[[#This Row],[Order_Status]] = "Delivered","Yes","No")</f>
        <v>Yes</v>
      </c>
      <c r="K6108" t="str">
        <f>TEXT(shipments[[#This Row],[Shipdate]],"MMMM")</f>
        <v>December</v>
      </c>
      <c r="L6108">
        <f>YEAR(shipments[[#This Row],[Shipdate]])</f>
        <v>2023</v>
      </c>
    </row>
    <row r="6109" spans="1:12" x14ac:dyDescent="0.3">
      <c r="A6109" t="s">
        <v>6113</v>
      </c>
      <c r="B6109" t="s">
        <v>7948</v>
      </c>
      <c r="C6109" t="s">
        <v>7928</v>
      </c>
      <c r="D6109" t="s">
        <v>7938</v>
      </c>
      <c r="E6109" s="1">
        <v>45203</v>
      </c>
      <c r="F6109" s="6">
        <v>3548.25</v>
      </c>
      <c r="G6109">
        <v>444</v>
      </c>
      <c r="H6109" t="s">
        <v>3</v>
      </c>
      <c r="I6109">
        <f>IF(shipments[[#This Row],[Boxes]]&gt;0,shipments[[#This Row],[Amount]]/shipments[[#This Row],[Boxes]],"NA")</f>
        <v>7.9915540540540544</v>
      </c>
      <c r="J6109" t="str">
        <f>IF(shipments[[#This Row],[Order_Status]] = "Delivered","Yes","No")</f>
        <v>Yes</v>
      </c>
      <c r="K6109" t="str">
        <f>TEXT(shipments[[#This Row],[Shipdate]],"MMMM")</f>
        <v>October</v>
      </c>
      <c r="L6109">
        <f>YEAR(shipments[[#This Row],[Shipdate]])</f>
        <v>2023</v>
      </c>
    </row>
    <row r="6110" spans="1:12" x14ac:dyDescent="0.3">
      <c r="A6110" t="s">
        <v>6114</v>
      </c>
      <c r="B6110" t="s">
        <v>7948</v>
      </c>
      <c r="C6110" t="s">
        <v>7928</v>
      </c>
      <c r="D6110" t="s">
        <v>7934</v>
      </c>
      <c r="E6110" s="1">
        <v>44929</v>
      </c>
      <c r="F6110" s="6">
        <v>11182.5</v>
      </c>
      <c r="G6110">
        <v>1243</v>
      </c>
      <c r="H6110" t="s">
        <v>3</v>
      </c>
      <c r="I6110">
        <f>IF(shipments[[#This Row],[Boxes]]&gt;0,shipments[[#This Row],[Amount]]/shipments[[#This Row],[Boxes]],"NA")</f>
        <v>8.9963797264682217</v>
      </c>
      <c r="J6110" t="str">
        <f>IF(shipments[[#This Row],[Order_Status]] = "Delivered","Yes","No")</f>
        <v>Yes</v>
      </c>
      <c r="K6110" t="str">
        <f>TEXT(shipments[[#This Row],[Shipdate]],"MMMM")</f>
        <v>January</v>
      </c>
      <c r="L6110">
        <f>YEAR(shipments[[#This Row],[Shipdate]])</f>
        <v>2023</v>
      </c>
    </row>
    <row r="6111" spans="1:12" x14ac:dyDescent="0.3">
      <c r="A6111" t="s">
        <v>6115</v>
      </c>
      <c r="B6111" t="s">
        <v>7948</v>
      </c>
      <c r="C6111" t="s">
        <v>7930</v>
      </c>
      <c r="D6111" t="s">
        <v>7934</v>
      </c>
      <c r="E6111" s="1">
        <v>45001</v>
      </c>
      <c r="F6111" s="6">
        <v>9693</v>
      </c>
      <c r="G6111">
        <v>335</v>
      </c>
      <c r="H6111" t="s">
        <v>3</v>
      </c>
      <c r="I6111">
        <f>IF(shipments[[#This Row],[Boxes]]&gt;0,shipments[[#This Row],[Amount]]/shipments[[#This Row],[Boxes]],"NA")</f>
        <v>28.934328358208955</v>
      </c>
      <c r="J6111" t="str">
        <f>IF(shipments[[#This Row],[Order_Status]] = "Delivered","Yes","No")</f>
        <v>Yes</v>
      </c>
      <c r="K6111" t="str">
        <f>TEXT(shipments[[#This Row],[Shipdate]],"MMMM")</f>
        <v>March</v>
      </c>
      <c r="L6111">
        <f>YEAR(shipments[[#This Row],[Shipdate]])</f>
        <v>2023</v>
      </c>
    </row>
    <row r="6112" spans="1:12" x14ac:dyDescent="0.3">
      <c r="A6112" s="21" t="s">
        <v>6116</v>
      </c>
      <c r="B6112" s="21" t="s">
        <v>7948</v>
      </c>
      <c r="C6112" s="21" t="s">
        <v>7930</v>
      </c>
      <c r="D6112" s="21" t="s">
        <v>7935</v>
      </c>
      <c r="E6112" s="22">
        <v>45484</v>
      </c>
      <c r="F6112" s="23">
        <v>9058.5</v>
      </c>
      <c r="G6112" s="21">
        <v>363</v>
      </c>
      <c r="H6112" s="21" t="s">
        <v>9</v>
      </c>
      <c r="I6112" s="21">
        <f>IF(shipments[[#This Row],[Boxes]]&gt;0,shipments[[#This Row],[Amount]]/shipments[[#This Row],[Boxes]],"NA")</f>
        <v>24.954545454545453</v>
      </c>
      <c r="J6112" s="21" t="str">
        <f>IF(shipments[[#This Row],[Order_Status]] = "Delivered","Yes","No")</f>
        <v>No</v>
      </c>
      <c r="K6112" s="21" t="str">
        <f>TEXT(shipments[[#This Row],[Shipdate]],"MMMM")</f>
        <v>July</v>
      </c>
      <c r="L6112" s="21">
        <f>YEAR(shipments[[#This Row],[Shipdate]])</f>
        <v>2024</v>
      </c>
    </row>
    <row r="6113" spans="1:12" x14ac:dyDescent="0.3">
      <c r="A6113" s="21" t="s">
        <v>6117</v>
      </c>
      <c r="B6113" s="21" t="s">
        <v>7948</v>
      </c>
      <c r="C6113" s="21" t="s">
        <v>7931</v>
      </c>
      <c r="D6113" s="21" t="s">
        <v>7935</v>
      </c>
      <c r="E6113" s="22">
        <v>45540</v>
      </c>
      <c r="F6113" s="23">
        <v>11571.75</v>
      </c>
      <c r="G6113" s="21">
        <v>1158</v>
      </c>
      <c r="H6113" s="21" t="s">
        <v>16</v>
      </c>
      <c r="I6113" s="21">
        <f>IF(shipments[[#This Row],[Boxes]]&gt;0,shipments[[#This Row],[Amount]]/shipments[[#This Row],[Boxes]],"NA")</f>
        <v>9.9928756476683933</v>
      </c>
      <c r="J6113" s="21" t="str">
        <f>IF(shipments[[#This Row],[Order_Status]] = "Delivered","Yes","No")</f>
        <v>No</v>
      </c>
      <c r="K6113" s="21" t="str">
        <f>TEXT(shipments[[#This Row],[Shipdate]],"MMMM")</f>
        <v>September</v>
      </c>
      <c r="L6113" s="21">
        <f>YEAR(shipments[[#This Row],[Shipdate]])</f>
        <v>2024</v>
      </c>
    </row>
    <row r="6114" spans="1:12" x14ac:dyDescent="0.3">
      <c r="A6114" s="21" t="s">
        <v>6118</v>
      </c>
      <c r="B6114" s="21" t="s">
        <v>7948</v>
      </c>
      <c r="C6114" s="21" t="s">
        <v>7932</v>
      </c>
      <c r="D6114" s="21" t="s">
        <v>7934</v>
      </c>
      <c r="E6114" s="22">
        <v>45371</v>
      </c>
      <c r="F6114" s="23">
        <v>3690</v>
      </c>
      <c r="G6114" s="21">
        <v>462</v>
      </c>
      <c r="H6114" s="21" t="s">
        <v>25</v>
      </c>
      <c r="I6114" s="21">
        <f>IF(shipments[[#This Row],[Boxes]]&gt;0,shipments[[#This Row],[Amount]]/shipments[[#This Row],[Boxes]],"NA")</f>
        <v>7.9870129870129869</v>
      </c>
      <c r="J6114" s="21" t="str">
        <f>IF(shipments[[#This Row],[Order_Status]] = "Delivered","Yes","No")</f>
        <v>No</v>
      </c>
      <c r="K6114" s="21" t="str">
        <f>TEXT(shipments[[#This Row],[Shipdate]],"MMMM")</f>
        <v>March</v>
      </c>
      <c r="L6114" s="21">
        <f>YEAR(shipments[[#This Row],[Shipdate]])</f>
        <v>2024</v>
      </c>
    </row>
    <row r="6115" spans="1:12" x14ac:dyDescent="0.3">
      <c r="A6115" t="s">
        <v>6119</v>
      </c>
      <c r="B6115" t="s">
        <v>7948</v>
      </c>
      <c r="C6115" t="s">
        <v>7932</v>
      </c>
      <c r="D6115" t="s">
        <v>7935</v>
      </c>
      <c r="E6115" s="1">
        <v>45407</v>
      </c>
      <c r="F6115" s="6">
        <v>1595.25</v>
      </c>
      <c r="G6115">
        <v>160</v>
      </c>
      <c r="H6115" t="s">
        <v>3</v>
      </c>
      <c r="I6115">
        <f>IF(shipments[[#This Row],[Boxes]]&gt;0,shipments[[#This Row],[Amount]]/shipments[[#This Row],[Boxes]],"NA")</f>
        <v>9.9703125000000004</v>
      </c>
      <c r="J6115" t="str">
        <f>IF(shipments[[#This Row],[Order_Status]] = "Delivered","Yes","No")</f>
        <v>Yes</v>
      </c>
      <c r="K6115" t="str">
        <f>TEXT(shipments[[#This Row],[Shipdate]],"MMMM")</f>
        <v>April</v>
      </c>
      <c r="L6115">
        <f>YEAR(shipments[[#This Row],[Shipdate]])</f>
        <v>2024</v>
      </c>
    </row>
    <row r="6116" spans="1:12" x14ac:dyDescent="0.3">
      <c r="A6116" t="s">
        <v>6120</v>
      </c>
      <c r="B6116" t="s">
        <v>7948</v>
      </c>
      <c r="C6116" t="s">
        <v>7932</v>
      </c>
      <c r="D6116" t="s">
        <v>7937</v>
      </c>
      <c r="E6116" s="1">
        <v>45331</v>
      </c>
      <c r="F6116" s="6">
        <v>7245</v>
      </c>
      <c r="G6116">
        <v>659</v>
      </c>
      <c r="H6116" t="s">
        <v>3</v>
      </c>
      <c r="I6116">
        <f>IF(shipments[[#This Row],[Boxes]]&gt;0,shipments[[#This Row],[Amount]]/shipments[[#This Row],[Boxes]],"NA")</f>
        <v>10.993930197268588</v>
      </c>
      <c r="J6116" t="str">
        <f>IF(shipments[[#This Row],[Order_Status]] = "Delivered","Yes","No")</f>
        <v>Yes</v>
      </c>
      <c r="K6116" t="str">
        <f>TEXT(shipments[[#This Row],[Shipdate]],"MMMM")</f>
        <v>February</v>
      </c>
      <c r="L6116">
        <f>YEAR(shipments[[#This Row],[Shipdate]])</f>
        <v>2024</v>
      </c>
    </row>
    <row r="6117" spans="1:12" x14ac:dyDescent="0.3">
      <c r="A6117" t="s">
        <v>6121</v>
      </c>
      <c r="B6117" t="s">
        <v>7948</v>
      </c>
      <c r="C6117" t="s">
        <v>7932</v>
      </c>
      <c r="D6117" t="s">
        <v>7939</v>
      </c>
      <c r="E6117" s="1">
        <v>45413</v>
      </c>
      <c r="F6117" s="6">
        <v>13801.5</v>
      </c>
      <c r="G6117">
        <v>1726</v>
      </c>
      <c r="H6117" t="s">
        <v>3</v>
      </c>
      <c r="I6117">
        <f>IF(shipments[[#This Row],[Boxes]]&gt;0,shipments[[#This Row],[Amount]]/shipments[[#This Row],[Boxes]],"NA")</f>
        <v>7.9962340672074159</v>
      </c>
      <c r="J6117" t="str">
        <f>IF(shipments[[#This Row],[Order_Status]] = "Delivered","Yes","No")</f>
        <v>Yes</v>
      </c>
      <c r="K6117" t="str">
        <f>TEXT(shipments[[#This Row],[Shipdate]],"MMMM")</f>
        <v>May</v>
      </c>
      <c r="L6117">
        <f>YEAR(shipments[[#This Row],[Shipdate]])</f>
        <v>2024</v>
      </c>
    </row>
    <row r="6118" spans="1:12" x14ac:dyDescent="0.3">
      <c r="A6118" t="s">
        <v>6122</v>
      </c>
      <c r="B6118" t="s">
        <v>7948</v>
      </c>
      <c r="C6118" t="s">
        <v>7932</v>
      </c>
      <c r="D6118" t="s">
        <v>7938</v>
      </c>
      <c r="E6118" s="1">
        <v>45126</v>
      </c>
      <c r="F6118" s="6">
        <v>1446.75</v>
      </c>
      <c r="G6118">
        <v>145</v>
      </c>
      <c r="H6118" t="s">
        <v>3</v>
      </c>
      <c r="I6118">
        <f>IF(shipments[[#This Row],[Boxes]]&gt;0,shipments[[#This Row],[Amount]]/shipments[[#This Row],[Boxes]],"NA")</f>
        <v>9.977586206896552</v>
      </c>
      <c r="J6118" t="str">
        <f>IF(shipments[[#This Row],[Order_Status]] = "Delivered","Yes","No")</f>
        <v>Yes</v>
      </c>
      <c r="K6118" t="str">
        <f>TEXT(shipments[[#This Row],[Shipdate]],"MMMM")</f>
        <v>July</v>
      </c>
      <c r="L6118">
        <f>YEAR(shipments[[#This Row],[Shipdate]])</f>
        <v>2023</v>
      </c>
    </row>
    <row r="6119" spans="1:12" x14ac:dyDescent="0.3">
      <c r="A6119" t="s">
        <v>6123</v>
      </c>
      <c r="B6119" t="s">
        <v>7948</v>
      </c>
      <c r="C6119" t="s">
        <v>7933</v>
      </c>
      <c r="D6119" t="s">
        <v>7935</v>
      </c>
      <c r="E6119" s="1">
        <v>45418</v>
      </c>
      <c r="F6119" s="6">
        <v>8237.25</v>
      </c>
      <c r="G6119">
        <v>434</v>
      </c>
      <c r="H6119" t="s">
        <v>3</v>
      </c>
      <c r="I6119">
        <f>IF(shipments[[#This Row],[Boxes]]&gt;0,shipments[[#This Row],[Amount]]/shipments[[#This Row],[Boxes]],"NA")</f>
        <v>18.97983870967742</v>
      </c>
      <c r="J6119" t="str">
        <f>IF(shipments[[#This Row],[Order_Status]] = "Delivered","Yes","No")</f>
        <v>Yes</v>
      </c>
      <c r="K6119" t="str">
        <f>TEXT(shipments[[#This Row],[Shipdate]],"MMMM")</f>
        <v>May</v>
      </c>
      <c r="L6119">
        <f>YEAR(shipments[[#This Row],[Shipdate]])</f>
        <v>2024</v>
      </c>
    </row>
    <row r="6120" spans="1:12" x14ac:dyDescent="0.3">
      <c r="A6120" t="s">
        <v>6124</v>
      </c>
      <c r="B6120" t="s">
        <v>7948</v>
      </c>
      <c r="C6120" t="s">
        <v>7933</v>
      </c>
      <c r="D6120" t="s">
        <v>7934</v>
      </c>
      <c r="E6120" s="1">
        <v>45273</v>
      </c>
      <c r="F6120" s="6">
        <v>3190.5</v>
      </c>
      <c r="G6120">
        <v>160</v>
      </c>
      <c r="H6120" t="s">
        <v>3</v>
      </c>
      <c r="I6120">
        <f>IF(shipments[[#This Row],[Boxes]]&gt;0,shipments[[#This Row],[Amount]]/shipments[[#This Row],[Boxes]],"NA")</f>
        <v>19.940625000000001</v>
      </c>
      <c r="J6120" t="str">
        <f>IF(shipments[[#This Row],[Order_Status]] = "Delivered","Yes","No")</f>
        <v>Yes</v>
      </c>
      <c r="K6120" t="str">
        <f>TEXT(shipments[[#This Row],[Shipdate]],"MMMM")</f>
        <v>December</v>
      </c>
      <c r="L6120">
        <f>YEAR(shipments[[#This Row],[Shipdate]])</f>
        <v>2023</v>
      </c>
    </row>
    <row r="6121" spans="1:12" x14ac:dyDescent="0.3">
      <c r="A6121" t="s">
        <v>6125</v>
      </c>
      <c r="B6121" t="s">
        <v>7948</v>
      </c>
      <c r="C6121" t="s">
        <v>7933</v>
      </c>
      <c r="D6121" t="s">
        <v>7934</v>
      </c>
      <c r="E6121" s="1">
        <v>44937</v>
      </c>
      <c r="F6121" s="6">
        <v>6072.75</v>
      </c>
      <c r="G6121">
        <v>290</v>
      </c>
      <c r="H6121" t="s">
        <v>3</v>
      </c>
      <c r="I6121">
        <f>IF(shipments[[#This Row],[Boxes]]&gt;0,shipments[[#This Row],[Amount]]/shipments[[#This Row],[Boxes]],"NA")</f>
        <v>20.940517241379311</v>
      </c>
      <c r="J6121" t="str">
        <f>IF(shipments[[#This Row],[Order_Status]] = "Delivered","Yes","No")</f>
        <v>Yes</v>
      </c>
      <c r="K6121" t="str">
        <f>TEXT(shipments[[#This Row],[Shipdate]],"MMMM")</f>
        <v>January</v>
      </c>
      <c r="L6121">
        <f>YEAR(shipments[[#This Row],[Shipdate]])</f>
        <v>2023</v>
      </c>
    </row>
    <row r="6122" spans="1:12" x14ac:dyDescent="0.3">
      <c r="A6122" s="21" t="s">
        <v>6126</v>
      </c>
      <c r="B6122" s="21" t="s">
        <v>7948</v>
      </c>
      <c r="C6122" s="21" t="s">
        <v>7933</v>
      </c>
      <c r="D6122" s="21" t="s">
        <v>7934</v>
      </c>
      <c r="E6122" s="22">
        <v>45483</v>
      </c>
      <c r="F6122" s="23">
        <v>7404.75</v>
      </c>
      <c r="G6122" s="21">
        <v>353</v>
      </c>
      <c r="H6122" s="21" t="s">
        <v>25</v>
      </c>
      <c r="I6122" s="21">
        <f>IF(shipments[[#This Row],[Boxes]]&gt;0,shipments[[#This Row],[Amount]]/shipments[[#This Row],[Boxes]],"NA")</f>
        <v>20.976628895184135</v>
      </c>
      <c r="J6122" s="21" t="str">
        <f>IF(shipments[[#This Row],[Order_Status]] = "Delivered","Yes","No")</f>
        <v>No</v>
      </c>
      <c r="K6122" s="21" t="str">
        <f>TEXT(shipments[[#This Row],[Shipdate]],"MMMM")</f>
        <v>July</v>
      </c>
      <c r="L6122" s="21">
        <f>YEAR(shipments[[#This Row],[Shipdate]])</f>
        <v>2024</v>
      </c>
    </row>
    <row r="6123" spans="1:12" x14ac:dyDescent="0.3">
      <c r="A6123" s="21" t="s">
        <v>6127</v>
      </c>
      <c r="B6123" s="21" t="s">
        <v>7948</v>
      </c>
      <c r="C6123" s="21" t="s">
        <v>7912</v>
      </c>
      <c r="D6123" s="21" t="s">
        <v>7934</v>
      </c>
      <c r="E6123" s="22">
        <v>45560</v>
      </c>
      <c r="F6123" s="23">
        <v>2736</v>
      </c>
      <c r="G6123" s="21">
        <v>211</v>
      </c>
      <c r="H6123" s="21" t="s">
        <v>16</v>
      </c>
      <c r="I6123" s="21">
        <f>IF(shipments[[#This Row],[Boxes]]&gt;0,shipments[[#This Row],[Amount]]/shipments[[#This Row],[Boxes]],"NA")</f>
        <v>12.966824644549764</v>
      </c>
      <c r="J6123" s="21" t="str">
        <f>IF(shipments[[#This Row],[Order_Status]] = "Delivered","Yes","No")</f>
        <v>No</v>
      </c>
      <c r="K6123" s="21" t="str">
        <f>TEXT(shipments[[#This Row],[Shipdate]],"MMMM")</f>
        <v>September</v>
      </c>
      <c r="L6123" s="21">
        <f>YEAR(shipments[[#This Row],[Shipdate]])</f>
        <v>2024</v>
      </c>
    </row>
    <row r="6124" spans="1:12" x14ac:dyDescent="0.3">
      <c r="A6124" t="s">
        <v>6128</v>
      </c>
      <c r="B6124" t="s">
        <v>7948</v>
      </c>
      <c r="C6124" t="s">
        <v>7912</v>
      </c>
      <c r="D6124" t="s">
        <v>7934</v>
      </c>
      <c r="E6124" s="1">
        <v>45205</v>
      </c>
      <c r="F6124" s="6">
        <v>402.75</v>
      </c>
      <c r="G6124">
        <v>31</v>
      </c>
      <c r="H6124" t="s">
        <v>3</v>
      </c>
      <c r="I6124">
        <f>IF(shipments[[#This Row],[Boxes]]&gt;0,shipments[[#This Row],[Amount]]/shipments[[#This Row],[Boxes]],"NA")</f>
        <v>12.991935483870968</v>
      </c>
      <c r="J6124" t="str">
        <f>IF(shipments[[#This Row],[Order_Status]] = "Delivered","Yes","No")</f>
        <v>Yes</v>
      </c>
      <c r="K6124" t="str">
        <f>TEXT(shipments[[#This Row],[Shipdate]],"MMMM")</f>
        <v>October</v>
      </c>
      <c r="L6124">
        <f>YEAR(shipments[[#This Row],[Shipdate]])</f>
        <v>2023</v>
      </c>
    </row>
    <row r="6125" spans="1:12" x14ac:dyDescent="0.3">
      <c r="A6125" t="s">
        <v>6129</v>
      </c>
      <c r="B6125" t="s">
        <v>7948</v>
      </c>
      <c r="C6125" t="s">
        <v>7912</v>
      </c>
      <c r="D6125" t="s">
        <v>7938</v>
      </c>
      <c r="E6125" s="1">
        <v>44977</v>
      </c>
      <c r="F6125" s="6">
        <v>2625.75</v>
      </c>
      <c r="G6125">
        <v>165</v>
      </c>
      <c r="H6125" t="s">
        <v>3</v>
      </c>
      <c r="I6125">
        <f>IF(shipments[[#This Row],[Boxes]]&gt;0,shipments[[#This Row],[Amount]]/shipments[[#This Row],[Boxes]],"NA")</f>
        <v>15.913636363636364</v>
      </c>
      <c r="J6125" t="str">
        <f>IF(shipments[[#This Row],[Order_Status]] = "Delivered","Yes","No")</f>
        <v>Yes</v>
      </c>
      <c r="K6125" t="str">
        <f>TEXT(shipments[[#This Row],[Shipdate]],"MMMM")</f>
        <v>February</v>
      </c>
      <c r="L6125">
        <f>YEAR(shipments[[#This Row],[Shipdate]])</f>
        <v>2023</v>
      </c>
    </row>
    <row r="6126" spans="1:12" x14ac:dyDescent="0.3">
      <c r="A6126" t="s">
        <v>6130</v>
      </c>
      <c r="B6126" t="s">
        <v>7948</v>
      </c>
      <c r="C6126" t="s">
        <v>7912</v>
      </c>
      <c r="D6126" t="s">
        <v>7934</v>
      </c>
      <c r="E6126" s="1">
        <v>45250</v>
      </c>
      <c r="F6126" s="6">
        <v>10010.25</v>
      </c>
      <c r="G6126">
        <v>626</v>
      </c>
      <c r="H6126" t="s">
        <v>3</v>
      </c>
      <c r="I6126">
        <f>IF(shipments[[#This Row],[Boxes]]&gt;0,shipments[[#This Row],[Amount]]/shipments[[#This Row],[Boxes]],"NA")</f>
        <v>15.990814696485623</v>
      </c>
      <c r="J6126" t="str">
        <f>IF(shipments[[#This Row],[Order_Status]] = "Delivered","Yes","No")</f>
        <v>Yes</v>
      </c>
      <c r="K6126" t="str">
        <f>TEXT(shipments[[#This Row],[Shipdate]],"MMMM")</f>
        <v>November</v>
      </c>
      <c r="L6126">
        <f>YEAR(shipments[[#This Row],[Shipdate]])</f>
        <v>2023</v>
      </c>
    </row>
    <row r="6127" spans="1:12" x14ac:dyDescent="0.3">
      <c r="A6127" t="s">
        <v>6131</v>
      </c>
      <c r="B6127" t="s">
        <v>7948</v>
      </c>
      <c r="C6127" t="s">
        <v>7912</v>
      </c>
      <c r="D6127" t="s">
        <v>7935</v>
      </c>
      <c r="E6127" s="1">
        <v>45147</v>
      </c>
      <c r="F6127" s="6">
        <v>2745</v>
      </c>
      <c r="G6127">
        <v>183</v>
      </c>
      <c r="H6127" t="s">
        <v>3</v>
      </c>
      <c r="I6127">
        <f>IF(shipments[[#This Row],[Boxes]]&gt;0,shipments[[#This Row],[Amount]]/shipments[[#This Row],[Boxes]],"NA")</f>
        <v>15</v>
      </c>
      <c r="J6127" t="str">
        <f>IF(shipments[[#This Row],[Order_Status]] = "Delivered","Yes","No")</f>
        <v>Yes</v>
      </c>
      <c r="K6127" t="str">
        <f>TEXT(shipments[[#This Row],[Shipdate]],"MMMM")</f>
        <v>August</v>
      </c>
      <c r="L6127">
        <f>YEAR(shipments[[#This Row],[Shipdate]])</f>
        <v>2023</v>
      </c>
    </row>
    <row r="6128" spans="1:12" x14ac:dyDescent="0.3">
      <c r="A6128" t="s">
        <v>6132</v>
      </c>
      <c r="B6128" t="s">
        <v>7948</v>
      </c>
      <c r="C6128" t="s">
        <v>7912</v>
      </c>
      <c r="D6128" t="s">
        <v>7939</v>
      </c>
      <c r="E6128" s="1">
        <v>45303</v>
      </c>
      <c r="F6128" s="6">
        <v>1527.75</v>
      </c>
      <c r="G6128">
        <v>128</v>
      </c>
      <c r="H6128" t="s">
        <v>3</v>
      </c>
      <c r="I6128">
        <f>IF(shipments[[#This Row],[Boxes]]&gt;0,shipments[[#This Row],[Amount]]/shipments[[#This Row],[Boxes]],"NA")</f>
        <v>11.935546875</v>
      </c>
      <c r="J6128" t="str">
        <f>IF(shipments[[#This Row],[Order_Status]] = "Delivered","Yes","No")</f>
        <v>Yes</v>
      </c>
      <c r="K6128" t="str">
        <f>TEXT(shipments[[#This Row],[Shipdate]],"MMMM")</f>
        <v>January</v>
      </c>
      <c r="L6128">
        <f>YEAR(shipments[[#This Row],[Shipdate]])</f>
        <v>2024</v>
      </c>
    </row>
    <row r="6129" spans="1:12" x14ac:dyDescent="0.3">
      <c r="A6129" s="21" t="s">
        <v>6133</v>
      </c>
      <c r="B6129" s="21" t="s">
        <v>7948</v>
      </c>
      <c r="C6129" s="21" t="s">
        <v>7913</v>
      </c>
      <c r="D6129" s="21" t="s">
        <v>7935</v>
      </c>
      <c r="E6129" s="22">
        <v>45490</v>
      </c>
      <c r="F6129" s="23">
        <v>9234</v>
      </c>
      <c r="G6129" s="21">
        <v>616</v>
      </c>
      <c r="H6129" s="21" t="s">
        <v>25</v>
      </c>
      <c r="I6129" s="21">
        <f>IF(shipments[[#This Row],[Boxes]]&gt;0,shipments[[#This Row],[Amount]]/shipments[[#This Row],[Boxes]],"NA")</f>
        <v>14.99025974025974</v>
      </c>
      <c r="J6129" s="21" t="str">
        <f>IF(shipments[[#This Row],[Order_Status]] = "Delivered","Yes","No")</f>
        <v>No</v>
      </c>
      <c r="K6129" s="21" t="str">
        <f>TEXT(shipments[[#This Row],[Shipdate]],"MMMM")</f>
        <v>July</v>
      </c>
      <c r="L6129" s="21">
        <f>YEAR(shipments[[#This Row],[Shipdate]])</f>
        <v>2024</v>
      </c>
    </row>
    <row r="6130" spans="1:12" x14ac:dyDescent="0.3">
      <c r="A6130" t="s">
        <v>6134</v>
      </c>
      <c r="B6130" t="s">
        <v>7948</v>
      </c>
      <c r="C6130" t="s">
        <v>7915</v>
      </c>
      <c r="D6130" t="s">
        <v>7934</v>
      </c>
      <c r="E6130" s="1">
        <v>45056</v>
      </c>
      <c r="F6130" s="6">
        <v>5778</v>
      </c>
      <c r="G6130">
        <v>963</v>
      </c>
      <c r="H6130" t="s">
        <v>3</v>
      </c>
      <c r="I6130">
        <f>IF(shipments[[#This Row],[Boxes]]&gt;0,shipments[[#This Row],[Amount]]/shipments[[#This Row],[Boxes]],"NA")</f>
        <v>6</v>
      </c>
      <c r="J6130" t="str">
        <f>IF(shipments[[#This Row],[Order_Status]] = "Delivered","Yes","No")</f>
        <v>Yes</v>
      </c>
      <c r="K6130" t="str">
        <f>TEXT(shipments[[#This Row],[Shipdate]],"MMMM")</f>
        <v>May</v>
      </c>
      <c r="L6130">
        <f>YEAR(shipments[[#This Row],[Shipdate]])</f>
        <v>2023</v>
      </c>
    </row>
    <row r="6131" spans="1:12" x14ac:dyDescent="0.3">
      <c r="A6131" s="21" t="s">
        <v>6135</v>
      </c>
      <c r="B6131" s="21" t="s">
        <v>7948</v>
      </c>
      <c r="C6131" s="21" t="s">
        <v>7915</v>
      </c>
      <c r="D6131" s="21" t="s">
        <v>7935</v>
      </c>
      <c r="E6131" s="22">
        <v>45481</v>
      </c>
      <c r="F6131" s="23">
        <v>540</v>
      </c>
      <c r="G6131" s="21">
        <v>78</v>
      </c>
      <c r="H6131" s="21" t="s">
        <v>9</v>
      </c>
      <c r="I6131" s="21">
        <f>IF(shipments[[#This Row],[Boxes]]&gt;0,shipments[[#This Row],[Amount]]/shipments[[#This Row],[Boxes]],"NA")</f>
        <v>6.9230769230769234</v>
      </c>
      <c r="J6131" s="21" t="str">
        <f>IF(shipments[[#This Row],[Order_Status]] = "Delivered","Yes","No")</f>
        <v>No</v>
      </c>
      <c r="K6131" s="21" t="str">
        <f>TEXT(shipments[[#This Row],[Shipdate]],"MMMM")</f>
        <v>July</v>
      </c>
      <c r="L6131" s="21">
        <f>YEAR(shipments[[#This Row],[Shipdate]])</f>
        <v>2024</v>
      </c>
    </row>
    <row r="6132" spans="1:12" x14ac:dyDescent="0.3">
      <c r="A6132" t="s">
        <v>6136</v>
      </c>
      <c r="B6132" t="s">
        <v>7948</v>
      </c>
      <c r="C6132" t="s">
        <v>7915</v>
      </c>
      <c r="D6132" t="s">
        <v>7939</v>
      </c>
      <c r="E6132" s="1">
        <v>45460</v>
      </c>
      <c r="F6132" s="6">
        <v>5692.5</v>
      </c>
      <c r="G6132">
        <v>712</v>
      </c>
      <c r="H6132" t="s">
        <v>3</v>
      </c>
      <c r="I6132">
        <f>IF(shipments[[#This Row],[Boxes]]&gt;0,shipments[[#This Row],[Amount]]/shipments[[#This Row],[Boxes]],"NA")</f>
        <v>7.9950842696629216</v>
      </c>
      <c r="J6132" t="str">
        <f>IF(shipments[[#This Row],[Order_Status]] = "Delivered","Yes","No")</f>
        <v>Yes</v>
      </c>
      <c r="K6132" t="str">
        <f>TEXT(shipments[[#This Row],[Shipdate]],"MMMM")</f>
        <v>June</v>
      </c>
      <c r="L6132">
        <f>YEAR(shipments[[#This Row],[Shipdate]])</f>
        <v>2024</v>
      </c>
    </row>
    <row r="6133" spans="1:12" x14ac:dyDescent="0.3">
      <c r="A6133" t="s">
        <v>6137</v>
      </c>
      <c r="B6133" t="s">
        <v>7948</v>
      </c>
      <c r="C6133" t="s">
        <v>7915</v>
      </c>
      <c r="D6133" t="s">
        <v>7937</v>
      </c>
      <c r="E6133" s="1">
        <v>45285</v>
      </c>
      <c r="F6133" s="6">
        <v>6484.5</v>
      </c>
      <c r="G6133">
        <v>1297</v>
      </c>
      <c r="H6133" t="s">
        <v>3</v>
      </c>
      <c r="I6133">
        <f>IF(shipments[[#This Row],[Boxes]]&gt;0,shipments[[#This Row],[Amount]]/shipments[[#This Row],[Boxes]],"NA")</f>
        <v>4.9996144949884345</v>
      </c>
      <c r="J6133" t="str">
        <f>IF(shipments[[#This Row],[Order_Status]] = "Delivered","Yes","No")</f>
        <v>Yes</v>
      </c>
      <c r="K6133" t="str">
        <f>TEXT(shipments[[#This Row],[Shipdate]],"MMMM")</f>
        <v>December</v>
      </c>
      <c r="L6133">
        <f>YEAR(shipments[[#This Row],[Shipdate]])</f>
        <v>2023</v>
      </c>
    </row>
    <row r="6134" spans="1:12" x14ac:dyDescent="0.3">
      <c r="A6134" t="s">
        <v>6138</v>
      </c>
      <c r="B6134" t="s">
        <v>7948</v>
      </c>
      <c r="C6134" t="s">
        <v>7915</v>
      </c>
      <c r="D6134" t="s">
        <v>7938</v>
      </c>
      <c r="E6134" s="1">
        <v>45342</v>
      </c>
      <c r="F6134" s="6">
        <v>4398.75</v>
      </c>
      <c r="G6134">
        <v>880</v>
      </c>
      <c r="H6134" t="s">
        <v>3</v>
      </c>
      <c r="I6134">
        <f>IF(shipments[[#This Row],[Boxes]]&gt;0,shipments[[#This Row],[Amount]]/shipments[[#This Row],[Boxes]],"NA")</f>
        <v>4.9985795454545459</v>
      </c>
      <c r="J6134" t="str">
        <f>IF(shipments[[#This Row],[Order_Status]] = "Delivered","Yes","No")</f>
        <v>Yes</v>
      </c>
      <c r="K6134" t="str">
        <f>TEXT(shipments[[#This Row],[Shipdate]],"MMMM")</f>
        <v>February</v>
      </c>
      <c r="L6134">
        <f>YEAR(shipments[[#This Row],[Shipdate]])</f>
        <v>2024</v>
      </c>
    </row>
    <row r="6135" spans="1:12" x14ac:dyDescent="0.3">
      <c r="A6135" s="21" t="s">
        <v>6139</v>
      </c>
      <c r="B6135" s="21" t="s">
        <v>7948</v>
      </c>
      <c r="C6135" s="21" t="s">
        <v>7915</v>
      </c>
      <c r="D6135" s="21" t="s">
        <v>7939</v>
      </c>
      <c r="E6135" s="22">
        <v>45561</v>
      </c>
      <c r="F6135" s="23">
        <v>942.75</v>
      </c>
      <c r="G6135" s="21">
        <v>118</v>
      </c>
      <c r="H6135" s="21" t="s">
        <v>16</v>
      </c>
      <c r="I6135" s="21">
        <f>IF(shipments[[#This Row],[Boxes]]&gt;0,shipments[[#This Row],[Amount]]/shipments[[#This Row],[Boxes]],"NA")</f>
        <v>7.9894067796610173</v>
      </c>
      <c r="J6135" s="21" t="str">
        <f>IF(shipments[[#This Row],[Order_Status]] = "Delivered","Yes","No")</f>
        <v>No</v>
      </c>
      <c r="K6135" s="21" t="str">
        <f>TEXT(shipments[[#This Row],[Shipdate]],"MMMM")</f>
        <v>September</v>
      </c>
      <c r="L6135" s="21">
        <f>YEAR(shipments[[#This Row],[Shipdate]])</f>
        <v>2024</v>
      </c>
    </row>
    <row r="6136" spans="1:12" x14ac:dyDescent="0.3">
      <c r="A6136" s="21" t="s">
        <v>6140</v>
      </c>
      <c r="B6136" s="21" t="s">
        <v>7948</v>
      </c>
      <c r="C6136" s="21" t="s">
        <v>7916</v>
      </c>
      <c r="D6136" s="21" t="s">
        <v>7937</v>
      </c>
      <c r="E6136" s="22">
        <v>45561</v>
      </c>
      <c r="F6136" s="23">
        <v>7611.75</v>
      </c>
      <c r="G6136" s="21">
        <v>952</v>
      </c>
      <c r="H6136" s="21" t="s">
        <v>16</v>
      </c>
      <c r="I6136" s="21">
        <f>IF(shipments[[#This Row],[Boxes]]&gt;0,shipments[[#This Row],[Amount]]/shipments[[#This Row],[Boxes]],"NA")</f>
        <v>7.9955357142857144</v>
      </c>
      <c r="J6136" s="21" t="str">
        <f>IF(shipments[[#This Row],[Order_Status]] = "Delivered","Yes","No")</f>
        <v>No</v>
      </c>
      <c r="K6136" s="21" t="str">
        <f>TEXT(shipments[[#This Row],[Shipdate]],"MMMM")</f>
        <v>September</v>
      </c>
      <c r="L6136" s="21">
        <f>YEAR(shipments[[#This Row],[Shipdate]])</f>
        <v>2024</v>
      </c>
    </row>
    <row r="6137" spans="1:12" x14ac:dyDescent="0.3">
      <c r="A6137" t="s">
        <v>6141</v>
      </c>
      <c r="B6137" t="s">
        <v>7948</v>
      </c>
      <c r="C6137" t="s">
        <v>7916</v>
      </c>
      <c r="D6137" t="s">
        <v>7934</v>
      </c>
      <c r="E6137" s="1">
        <v>45211</v>
      </c>
      <c r="F6137" s="6">
        <v>4932</v>
      </c>
      <c r="G6137">
        <v>548</v>
      </c>
      <c r="H6137" t="s">
        <v>3</v>
      </c>
      <c r="I6137">
        <f>IF(shipments[[#This Row],[Boxes]]&gt;0,shipments[[#This Row],[Amount]]/shipments[[#This Row],[Boxes]],"NA")</f>
        <v>9</v>
      </c>
      <c r="J6137" t="str">
        <f>IF(shipments[[#This Row],[Order_Status]] = "Delivered","Yes","No")</f>
        <v>Yes</v>
      </c>
      <c r="K6137" t="str">
        <f>TEXT(shipments[[#This Row],[Shipdate]],"MMMM")</f>
        <v>October</v>
      </c>
      <c r="L6137">
        <f>YEAR(shipments[[#This Row],[Shipdate]])</f>
        <v>2023</v>
      </c>
    </row>
    <row r="6138" spans="1:12" x14ac:dyDescent="0.3">
      <c r="A6138" s="21" t="s">
        <v>6142</v>
      </c>
      <c r="B6138" s="21" t="s">
        <v>7948</v>
      </c>
      <c r="C6138" s="21" t="s">
        <v>7916</v>
      </c>
      <c r="D6138" s="21" t="s">
        <v>7935</v>
      </c>
      <c r="E6138" s="22">
        <v>45526</v>
      </c>
      <c r="F6138" s="23">
        <v>801</v>
      </c>
      <c r="G6138" s="21">
        <v>134</v>
      </c>
      <c r="H6138" s="21" t="s">
        <v>9</v>
      </c>
      <c r="I6138" s="21">
        <f>IF(shipments[[#This Row],[Boxes]]&gt;0,shipments[[#This Row],[Amount]]/shipments[[#This Row],[Boxes]],"NA")</f>
        <v>5.9776119402985071</v>
      </c>
      <c r="J6138" s="21" t="str">
        <f>IF(shipments[[#This Row],[Order_Status]] = "Delivered","Yes","No")</f>
        <v>No</v>
      </c>
      <c r="K6138" s="21" t="str">
        <f>TEXT(shipments[[#This Row],[Shipdate]],"MMMM")</f>
        <v>August</v>
      </c>
      <c r="L6138" s="21">
        <f>YEAR(shipments[[#This Row],[Shipdate]])</f>
        <v>2024</v>
      </c>
    </row>
    <row r="6139" spans="1:12" x14ac:dyDescent="0.3">
      <c r="A6139" s="21" t="s">
        <v>6143</v>
      </c>
      <c r="B6139" s="21" t="s">
        <v>7948</v>
      </c>
      <c r="C6139" s="21" t="s">
        <v>7916</v>
      </c>
      <c r="D6139" s="21" t="s">
        <v>7938</v>
      </c>
      <c r="E6139" s="22">
        <v>45505</v>
      </c>
      <c r="F6139" s="23">
        <v>740.25</v>
      </c>
      <c r="G6139" s="21">
        <v>83</v>
      </c>
      <c r="H6139" s="21" t="s">
        <v>9</v>
      </c>
      <c r="I6139" s="21">
        <f>IF(shipments[[#This Row],[Boxes]]&gt;0,shipments[[#This Row],[Amount]]/shipments[[#This Row],[Boxes]],"NA")</f>
        <v>8.918674698795181</v>
      </c>
      <c r="J6139" s="21" t="str">
        <f>IF(shipments[[#This Row],[Order_Status]] = "Delivered","Yes","No")</f>
        <v>No</v>
      </c>
      <c r="K6139" s="21" t="str">
        <f>TEXT(shipments[[#This Row],[Shipdate]],"MMMM")</f>
        <v>August</v>
      </c>
      <c r="L6139" s="21">
        <f>YEAR(shipments[[#This Row],[Shipdate]])</f>
        <v>2024</v>
      </c>
    </row>
    <row r="6140" spans="1:12" x14ac:dyDescent="0.3">
      <c r="A6140" s="21" t="s">
        <v>6144</v>
      </c>
      <c r="B6140" s="21" t="s">
        <v>7948</v>
      </c>
      <c r="C6140" s="21" t="s">
        <v>7917</v>
      </c>
      <c r="D6140" s="21" t="s">
        <v>7934</v>
      </c>
      <c r="E6140" s="22">
        <v>45532</v>
      </c>
      <c r="F6140" s="23">
        <v>8964</v>
      </c>
      <c r="G6140" s="21">
        <v>332</v>
      </c>
      <c r="H6140" s="21" t="s">
        <v>9</v>
      </c>
      <c r="I6140" s="21">
        <f>IF(shipments[[#This Row],[Boxes]]&gt;0,shipments[[#This Row],[Amount]]/shipments[[#This Row],[Boxes]],"NA")</f>
        <v>27</v>
      </c>
      <c r="J6140" s="21" t="str">
        <f>IF(shipments[[#This Row],[Order_Status]] = "Delivered","Yes","No")</f>
        <v>No</v>
      </c>
      <c r="K6140" s="21" t="str">
        <f>TEXT(shipments[[#This Row],[Shipdate]],"MMMM")</f>
        <v>August</v>
      </c>
      <c r="L6140" s="21">
        <f>YEAR(shipments[[#This Row],[Shipdate]])</f>
        <v>2024</v>
      </c>
    </row>
    <row r="6141" spans="1:12" x14ac:dyDescent="0.3">
      <c r="A6141" t="s">
        <v>6145</v>
      </c>
      <c r="B6141" t="s">
        <v>7948</v>
      </c>
      <c r="C6141" t="s">
        <v>7918</v>
      </c>
      <c r="D6141" t="s">
        <v>7937</v>
      </c>
      <c r="E6141" s="1">
        <v>45120</v>
      </c>
      <c r="F6141" s="6">
        <v>5593.5</v>
      </c>
      <c r="G6141">
        <v>224</v>
      </c>
      <c r="H6141" t="s">
        <v>3</v>
      </c>
      <c r="I6141">
        <f>IF(shipments[[#This Row],[Boxes]]&gt;0,shipments[[#This Row],[Amount]]/shipments[[#This Row],[Boxes]],"NA")</f>
        <v>24.970982142857142</v>
      </c>
      <c r="J6141" t="str">
        <f>IF(shipments[[#This Row],[Order_Status]] = "Delivered","Yes","No")</f>
        <v>Yes</v>
      </c>
      <c r="K6141" t="str">
        <f>TEXT(shipments[[#This Row],[Shipdate]],"MMMM")</f>
        <v>July</v>
      </c>
      <c r="L6141">
        <f>YEAR(shipments[[#This Row],[Shipdate]])</f>
        <v>2023</v>
      </c>
    </row>
    <row r="6142" spans="1:12" x14ac:dyDescent="0.3">
      <c r="A6142" t="s">
        <v>6146</v>
      </c>
      <c r="B6142" t="s">
        <v>7948</v>
      </c>
      <c r="C6142" t="s">
        <v>7918</v>
      </c>
      <c r="D6142" t="s">
        <v>7934</v>
      </c>
      <c r="E6142" s="1">
        <v>45341</v>
      </c>
      <c r="F6142" s="6">
        <v>5449.5</v>
      </c>
      <c r="G6142">
        <v>202</v>
      </c>
      <c r="H6142" t="s">
        <v>3</v>
      </c>
      <c r="I6142">
        <f>IF(shipments[[#This Row],[Boxes]]&gt;0,shipments[[#This Row],[Amount]]/shipments[[#This Row],[Boxes]],"NA")</f>
        <v>26.977722772277229</v>
      </c>
      <c r="J6142" t="str">
        <f>IF(shipments[[#This Row],[Order_Status]] = "Delivered","Yes","No")</f>
        <v>Yes</v>
      </c>
      <c r="K6142" t="str">
        <f>TEXT(shipments[[#This Row],[Shipdate]],"MMMM")</f>
        <v>February</v>
      </c>
      <c r="L6142">
        <f>YEAR(shipments[[#This Row],[Shipdate]])</f>
        <v>2024</v>
      </c>
    </row>
    <row r="6143" spans="1:12" x14ac:dyDescent="0.3">
      <c r="A6143" s="21" t="s">
        <v>6147</v>
      </c>
      <c r="B6143" s="21" t="s">
        <v>7948</v>
      </c>
      <c r="C6143" s="21" t="s">
        <v>7918</v>
      </c>
      <c r="D6143" s="21" t="s">
        <v>7938</v>
      </c>
      <c r="E6143" s="22">
        <v>45481</v>
      </c>
      <c r="F6143" s="23">
        <v>5307.75</v>
      </c>
      <c r="G6143" s="21">
        <v>213</v>
      </c>
      <c r="H6143" s="21" t="s">
        <v>9</v>
      </c>
      <c r="I6143" s="21">
        <f>IF(shipments[[#This Row],[Boxes]]&gt;0,shipments[[#This Row],[Amount]]/shipments[[#This Row],[Boxes]],"NA")</f>
        <v>24.919014084507044</v>
      </c>
      <c r="J6143" s="21" t="str">
        <f>IF(shipments[[#This Row],[Order_Status]] = "Delivered","Yes","No")</f>
        <v>No</v>
      </c>
      <c r="K6143" s="21" t="str">
        <f>TEXT(shipments[[#This Row],[Shipdate]],"MMMM")</f>
        <v>July</v>
      </c>
      <c r="L6143" s="21">
        <f>YEAR(shipments[[#This Row],[Shipdate]])</f>
        <v>2024</v>
      </c>
    </row>
    <row r="6144" spans="1:12" x14ac:dyDescent="0.3">
      <c r="A6144" t="s">
        <v>6148</v>
      </c>
      <c r="B6144" t="s">
        <v>7948</v>
      </c>
      <c r="C6144" t="s">
        <v>7918</v>
      </c>
      <c r="D6144" t="s">
        <v>7937</v>
      </c>
      <c r="E6144" s="1">
        <v>45050</v>
      </c>
      <c r="F6144" s="6">
        <v>6547.5</v>
      </c>
      <c r="G6144">
        <v>252</v>
      </c>
      <c r="H6144" t="s">
        <v>3</v>
      </c>
      <c r="I6144">
        <f>IF(shipments[[#This Row],[Boxes]]&gt;0,shipments[[#This Row],[Amount]]/shipments[[#This Row],[Boxes]],"NA")</f>
        <v>25.982142857142858</v>
      </c>
      <c r="J6144" t="str">
        <f>IF(shipments[[#This Row],[Order_Status]] = "Delivered","Yes","No")</f>
        <v>Yes</v>
      </c>
      <c r="K6144" t="str">
        <f>TEXT(shipments[[#This Row],[Shipdate]],"MMMM")</f>
        <v>May</v>
      </c>
      <c r="L6144">
        <f>YEAR(shipments[[#This Row],[Shipdate]])</f>
        <v>2023</v>
      </c>
    </row>
    <row r="6145" spans="1:12" x14ac:dyDescent="0.3">
      <c r="A6145" t="s">
        <v>6149</v>
      </c>
      <c r="B6145" t="s">
        <v>7948</v>
      </c>
      <c r="C6145" t="s">
        <v>7919</v>
      </c>
      <c r="D6145" t="s">
        <v>7938</v>
      </c>
      <c r="E6145" s="1">
        <v>45412</v>
      </c>
      <c r="F6145" s="6">
        <v>6975</v>
      </c>
      <c r="G6145">
        <v>349</v>
      </c>
      <c r="H6145" t="s">
        <v>3</v>
      </c>
      <c r="I6145">
        <f>IF(shipments[[#This Row],[Boxes]]&gt;0,shipments[[#This Row],[Amount]]/shipments[[#This Row],[Boxes]],"NA")</f>
        <v>19.98567335243553</v>
      </c>
      <c r="J6145" t="str">
        <f>IF(shipments[[#This Row],[Order_Status]] = "Delivered","Yes","No")</f>
        <v>Yes</v>
      </c>
      <c r="K6145" t="str">
        <f>TEXT(shipments[[#This Row],[Shipdate]],"MMMM")</f>
        <v>April</v>
      </c>
      <c r="L6145">
        <f>YEAR(shipments[[#This Row],[Shipdate]])</f>
        <v>2024</v>
      </c>
    </row>
    <row r="6146" spans="1:12" x14ac:dyDescent="0.3">
      <c r="A6146" t="s">
        <v>6150</v>
      </c>
      <c r="B6146" t="s">
        <v>7948</v>
      </c>
      <c r="C6146" t="s">
        <v>7919</v>
      </c>
      <c r="D6146" t="s">
        <v>7938</v>
      </c>
      <c r="E6146" s="1">
        <v>45233</v>
      </c>
      <c r="F6146" s="6">
        <v>5343.75</v>
      </c>
      <c r="G6146">
        <v>282</v>
      </c>
      <c r="H6146" t="s">
        <v>3</v>
      </c>
      <c r="I6146">
        <f>IF(shipments[[#This Row],[Boxes]]&gt;0,shipments[[#This Row],[Amount]]/shipments[[#This Row],[Boxes]],"NA")</f>
        <v>18.949468085106382</v>
      </c>
      <c r="J6146" t="str">
        <f>IF(shipments[[#This Row],[Order_Status]] = "Delivered","Yes","No")</f>
        <v>Yes</v>
      </c>
      <c r="K6146" t="str">
        <f>TEXT(shipments[[#This Row],[Shipdate]],"MMMM")</f>
        <v>November</v>
      </c>
      <c r="L6146">
        <f>YEAR(shipments[[#This Row],[Shipdate]])</f>
        <v>2023</v>
      </c>
    </row>
    <row r="6147" spans="1:12" x14ac:dyDescent="0.3">
      <c r="A6147" t="s">
        <v>6151</v>
      </c>
      <c r="B6147" t="s">
        <v>7948</v>
      </c>
      <c r="C6147" t="s">
        <v>7919</v>
      </c>
      <c r="D6147" t="s">
        <v>7939</v>
      </c>
      <c r="E6147" s="1">
        <v>45415</v>
      </c>
      <c r="F6147" s="6">
        <v>11263.5</v>
      </c>
      <c r="G6147">
        <v>626</v>
      </c>
      <c r="H6147" t="s">
        <v>3</v>
      </c>
      <c r="I6147">
        <f>IF(shipments[[#This Row],[Boxes]]&gt;0,shipments[[#This Row],[Amount]]/shipments[[#This Row],[Boxes]],"NA")</f>
        <v>17.992811501597444</v>
      </c>
      <c r="J6147" t="str">
        <f>IF(shipments[[#This Row],[Order_Status]] = "Delivered","Yes","No")</f>
        <v>Yes</v>
      </c>
      <c r="K6147" t="str">
        <f>TEXT(shipments[[#This Row],[Shipdate]],"MMMM")</f>
        <v>May</v>
      </c>
      <c r="L6147">
        <f>YEAR(shipments[[#This Row],[Shipdate]])</f>
        <v>2024</v>
      </c>
    </row>
    <row r="6148" spans="1:12" x14ac:dyDescent="0.3">
      <c r="A6148" s="21" t="s">
        <v>6152</v>
      </c>
      <c r="B6148" s="21" t="s">
        <v>7948</v>
      </c>
      <c r="C6148" s="21" t="s">
        <v>7920</v>
      </c>
      <c r="D6148" s="21" t="s">
        <v>7934</v>
      </c>
      <c r="E6148" s="22">
        <v>45511</v>
      </c>
      <c r="F6148" s="23">
        <v>6648.75</v>
      </c>
      <c r="G6148" s="21">
        <v>317</v>
      </c>
      <c r="H6148" s="21" t="s">
        <v>9</v>
      </c>
      <c r="I6148" s="21">
        <f>IF(shipments[[#This Row],[Boxes]]&gt;0,shipments[[#This Row],[Amount]]/shipments[[#This Row],[Boxes]],"NA")</f>
        <v>20.97397476340694</v>
      </c>
      <c r="J6148" s="21" t="str">
        <f>IF(shipments[[#This Row],[Order_Status]] = "Delivered","Yes","No")</f>
        <v>No</v>
      </c>
      <c r="K6148" s="21" t="str">
        <f>TEXT(shipments[[#This Row],[Shipdate]],"MMMM")</f>
        <v>August</v>
      </c>
      <c r="L6148" s="21">
        <f>YEAR(shipments[[#This Row],[Shipdate]])</f>
        <v>2024</v>
      </c>
    </row>
    <row r="6149" spans="1:12" x14ac:dyDescent="0.3">
      <c r="A6149" t="s">
        <v>6153</v>
      </c>
      <c r="B6149" t="s">
        <v>7948</v>
      </c>
      <c r="C6149" t="s">
        <v>7921</v>
      </c>
      <c r="D6149" t="s">
        <v>7938</v>
      </c>
      <c r="E6149" s="1">
        <v>44993</v>
      </c>
      <c r="F6149" s="6">
        <v>9958.5</v>
      </c>
      <c r="G6149">
        <v>623</v>
      </c>
      <c r="H6149" t="s">
        <v>3</v>
      </c>
      <c r="I6149">
        <f>IF(shipments[[#This Row],[Boxes]]&gt;0,shipments[[#This Row],[Amount]]/shipments[[#This Row],[Boxes]],"NA")</f>
        <v>15.984751203852328</v>
      </c>
      <c r="J6149" t="str">
        <f>IF(shipments[[#This Row],[Order_Status]] = "Delivered","Yes","No")</f>
        <v>Yes</v>
      </c>
      <c r="K6149" t="str">
        <f>TEXT(shipments[[#This Row],[Shipdate]],"MMMM")</f>
        <v>March</v>
      </c>
      <c r="L6149">
        <f>YEAR(shipments[[#This Row],[Shipdate]])</f>
        <v>2023</v>
      </c>
    </row>
    <row r="6150" spans="1:12" x14ac:dyDescent="0.3">
      <c r="A6150" t="s">
        <v>6154</v>
      </c>
      <c r="B6150" t="s">
        <v>7948</v>
      </c>
      <c r="C6150" t="s">
        <v>7921</v>
      </c>
      <c r="D6150" t="s">
        <v>7938</v>
      </c>
      <c r="E6150" s="1">
        <v>45141</v>
      </c>
      <c r="F6150" s="6">
        <v>2346.75</v>
      </c>
      <c r="G6150">
        <v>181</v>
      </c>
      <c r="H6150" t="s">
        <v>3</v>
      </c>
      <c r="I6150">
        <f>IF(shipments[[#This Row],[Boxes]]&gt;0,shipments[[#This Row],[Amount]]/shipments[[#This Row],[Boxes]],"NA")</f>
        <v>12.965469613259668</v>
      </c>
      <c r="J6150" t="str">
        <f>IF(shipments[[#This Row],[Order_Status]] = "Delivered","Yes","No")</f>
        <v>Yes</v>
      </c>
      <c r="K6150" t="str">
        <f>TEXT(shipments[[#This Row],[Shipdate]],"MMMM")</f>
        <v>August</v>
      </c>
      <c r="L6150">
        <f>YEAR(shipments[[#This Row],[Shipdate]])</f>
        <v>2023</v>
      </c>
    </row>
    <row r="6151" spans="1:12" x14ac:dyDescent="0.3">
      <c r="A6151" s="21" t="s">
        <v>6155</v>
      </c>
      <c r="B6151" s="21" t="s">
        <v>7948</v>
      </c>
      <c r="C6151" s="21" t="s">
        <v>7921</v>
      </c>
      <c r="D6151" s="21" t="s">
        <v>7938</v>
      </c>
      <c r="E6151" s="22">
        <v>45532</v>
      </c>
      <c r="F6151" s="23">
        <v>1698.75</v>
      </c>
      <c r="G6151" s="21">
        <v>122</v>
      </c>
      <c r="H6151" s="21" t="s">
        <v>9</v>
      </c>
      <c r="I6151" s="21">
        <f>IF(shipments[[#This Row],[Boxes]]&gt;0,shipments[[#This Row],[Amount]]/shipments[[#This Row],[Boxes]],"NA")</f>
        <v>13.924180327868852</v>
      </c>
      <c r="J6151" s="21" t="str">
        <f>IF(shipments[[#This Row],[Order_Status]] = "Delivered","Yes","No")</f>
        <v>No</v>
      </c>
      <c r="K6151" s="21" t="str">
        <f>TEXT(shipments[[#This Row],[Shipdate]],"MMMM")</f>
        <v>August</v>
      </c>
      <c r="L6151" s="21">
        <f>YEAR(shipments[[#This Row],[Shipdate]])</f>
        <v>2024</v>
      </c>
    </row>
    <row r="6152" spans="1:12" x14ac:dyDescent="0.3">
      <c r="A6152" t="s">
        <v>6156</v>
      </c>
      <c r="B6152" t="s">
        <v>7948</v>
      </c>
      <c r="C6152" t="s">
        <v>7921</v>
      </c>
      <c r="D6152" t="s">
        <v>7934</v>
      </c>
      <c r="E6152" s="1">
        <v>45281</v>
      </c>
      <c r="F6152" s="6">
        <v>5116.5</v>
      </c>
      <c r="G6152">
        <v>366</v>
      </c>
      <c r="H6152" t="s">
        <v>3</v>
      </c>
      <c r="I6152">
        <f>IF(shipments[[#This Row],[Boxes]]&gt;0,shipments[[#This Row],[Amount]]/shipments[[#This Row],[Boxes]],"NA")</f>
        <v>13.979508196721312</v>
      </c>
      <c r="J6152" t="str">
        <f>IF(shipments[[#This Row],[Order_Status]] = "Delivered","Yes","No")</f>
        <v>Yes</v>
      </c>
      <c r="K6152" t="str">
        <f>TEXT(shipments[[#This Row],[Shipdate]],"MMMM")</f>
        <v>December</v>
      </c>
      <c r="L6152">
        <f>YEAR(shipments[[#This Row],[Shipdate]])</f>
        <v>2023</v>
      </c>
    </row>
    <row r="6153" spans="1:12" x14ac:dyDescent="0.3">
      <c r="A6153" t="s">
        <v>6157</v>
      </c>
      <c r="B6153" t="s">
        <v>7948</v>
      </c>
      <c r="C6153" t="s">
        <v>7921</v>
      </c>
      <c r="D6153" t="s">
        <v>7938</v>
      </c>
      <c r="E6153" s="1">
        <v>45301</v>
      </c>
      <c r="F6153" s="6">
        <v>2673</v>
      </c>
      <c r="G6153">
        <v>206</v>
      </c>
      <c r="H6153" t="s">
        <v>3</v>
      </c>
      <c r="I6153">
        <f>IF(shipments[[#This Row],[Boxes]]&gt;0,shipments[[#This Row],[Amount]]/shipments[[#This Row],[Boxes]],"NA")</f>
        <v>12.975728155339805</v>
      </c>
      <c r="J6153" t="str">
        <f>IF(shipments[[#This Row],[Order_Status]] = "Delivered","Yes","No")</f>
        <v>Yes</v>
      </c>
      <c r="K6153" t="str">
        <f>TEXT(shipments[[#This Row],[Shipdate]],"MMMM")</f>
        <v>January</v>
      </c>
      <c r="L6153">
        <f>YEAR(shipments[[#This Row],[Shipdate]])</f>
        <v>2024</v>
      </c>
    </row>
    <row r="6154" spans="1:12" x14ac:dyDescent="0.3">
      <c r="A6154" t="s">
        <v>6158</v>
      </c>
      <c r="B6154" t="s">
        <v>7948</v>
      </c>
      <c r="C6154" t="s">
        <v>7922</v>
      </c>
      <c r="D6154" t="s">
        <v>7939</v>
      </c>
      <c r="E6154" s="1">
        <v>45309</v>
      </c>
      <c r="F6154" s="6">
        <v>2394</v>
      </c>
      <c r="G6154">
        <v>126</v>
      </c>
      <c r="H6154" t="s">
        <v>3</v>
      </c>
      <c r="I6154">
        <f>IF(shipments[[#This Row],[Boxes]]&gt;0,shipments[[#This Row],[Amount]]/shipments[[#This Row],[Boxes]],"NA")</f>
        <v>19</v>
      </c>
      <c r="J6154" t="str">
        <f>IF(shipments[[#This Row],[Order_Status]] = "Delivered","Yes","No")</f>
        <v>Yes</v>
      </c>
      <c r="K6154" t="str">
        <f>TEXT(shipments[[#This Row],[Shipdate]],"MMMM")</f>
        <v>January</v>
      </c>
      <c r="L6154">
        <f>YEAR(shipments[[#This Row],[Shipdate]])</f>
        <v>2024</v>
      </c>
    </row>
    <row r="6155" spans="1:12" x14ac:dyDescent="0.3">
      <c r="A6155" t="s">
        <v>6159</v>
      </c>
      <c r="B6155" t="s">
        <v>7948</v>
      </c>
      <c r="C6155" t="s">
        <v>7923</v>
      </c>
      <c r="D6155" t="s">
        <v>7934</v>
      </c>
      <c r="E6155" s="1">
        <v>45245</v>
      </c>
      <c r="F6155" s="6">
        <v>2623.5</v>
      </c>
      <c r="G6155">
        <v>175</v>
      </c>
      <c r="H6155" t="s">
        <v>3</v>
      </c>
      <c r="I6155">
        <f>IF(shipments[[#This Row],[Boxes]]&gt;0,shipments[[#This Row],[Amount]]/shipments[[#This Row],[Boxes]],"NA")</f>
        <v>14.991428571428571</v>
      </c>
      <c r="J6155" t="str">
        <f>IF(shipments[[#This Row],[Order_Status]] = "Delivered","Yes","No")</f>
        <v>Yes</v>
      </c>
      <c r="K6155" t="str">
        <f>TEXT(shipments[[#This Row],[Shipdate]],"MMMM")</f>
        <v>November</v>
      </c>
      <c r="L6155">
        <f>YEAR(shipments[[#This Row],[Shipdate]])</f>
        <v>2023</v>
      </c>
    </row>
    <row r="6156" spans="1:12" x14ac:dyDescent="0.3">
      <c r="A6156" t="s">
        <v>6160</v>
      </c>
      <c r="B6156" t="s">
        <v>7948</v>
      </c>
      <c r="C6156" t="s">
        <v>7923</v>
      </c>
      <c r="D6156" t="s">
        <v>7937</v>
      </c>
      <c r="E6156" s="1">
        <v>45300</v>
      </c>
      <c r="F6156" s="6">
        <v>1705.5</v>
      </c>
      <c r="G6156">
        <v>114</v>
      </c>
      <c r="H6156" t="s">
        <v>3</v>
      </c>
      <c r="I6156">
        <f>IF(shipments[[#This Row],[Boxes]]&gt;0,shipments[[#This Row],[Amount]]/shipments[[#This Row],[Boxes]],"NA")</f>
        <v>14.960526315789474</v>
      </c>
      <c r="J6156" t="str">
        <f>IF(shipments[[#This Row],[Order_Status]] = "Delivered","Yes","No")</f>
        <v>Yes</v>
      </c>
      <c r="K6156" t="str">
        <f>TEXT(shipments[[#This Row],[Shipdate]],"MMMM")</f>
        <v>January</v>
      </c>
      <c r="L6156">
        <f>YEAR(shipments[[#This Row],[Shipdate]])</f>
        <v>2024</v>
      </c>
    </row>
    <row r="6157" spans="1:12" x14ac:dyDescent="0.3">
      <c r="A6157" t="s">
        <v>6161</v>
      </c>
      <c r="B6157" t="s">
        <v>7948</v>
      </c>
      <c r="C6157" t="s">
        <v>7923</v>
      </c>
      <c r="D6157" t="s">
        <v>7937</v>
      </c>
      <c r="E6157" s="1">
        <v>45176</v>
      </c>
      <c r="F6157" s="6">
        <v>8721</v>
      </c>
      <c r="G6157">
        <v>671</v>
      </c>
      <c r="H6157" t="s">
        <v>3</v>
      </c>
      <c r="I6157">
        <f>IF(shipments[[#This Row],[Boxes]]&gt;0,shipments[[#This Row],[Amount]]/shipments[[#This Row],[Boxes]],"NA")</f>
        <v>12.997019374068554</v>
      </c>
      <c r="J6157" t="str">
        <f>IF(shipments[[#This Row],[Order_Status]] = "Delivered","Yes","No")</f>
        <v>Yes</v>
      </c>
      <c r="K6157" t="str">
        <f>TEXT(shipments[[#This Row],[Shipdate]],"MMMM")</f>
        <v>September</v>
      </c>
      <c r="L6157">
        <f>YEAR(shipments[[#This Row],[Shipdate]])</f>
        <v>2023</v>
      </c>
    </row>
    <row r="6158" spans="1:12" x14ac:dyDescent="0.3">
      <c r="A6158" t="s">
        <v>6162</v>
      </c>
      <c r="B6158" t="s">
        <v>7948</v>
      </c>
      <c r="C6158" t="s">
        <v>7923</v>
      </c>
      <c r="D6158" t="s">
        <v>7935</v>
      </c>
      <c r="E6158" s="1">
        <v>45412</v>
      </c>
      <c r="F6158" s="6">
        <v>8061.75</v>
      </c>
      <c r="G6158">
        <v>621</v>
      </c>
      <c r="H6158" t="s">
        <v>3</v>
      </c>
      <c r="I6158">
        <f>IF(shipments[[#This Row],[Boxes]]&gt;0,shipments[[#This Row],[Amount]]/shipments[[#This Row],[Boxes]],"NA")</f>
        <v>12.981884057971014</v>
      </c>
      <c r="J6158" t="str">
        <f>IF(shipments[[#This Row],[Order_Status]] = "Delivered","Yes","No")</f>
        <v>Yes</v>
      </c>
      <c r="K6158" t="str">
        <f>TEXT(shipments[[#This Row],[Shipdate]],"MMMM")</f>
        <v>April</v>
      </c>
      <c r="L6158">
        <f>YEAR(shipments[[#This Row],[Shipdate]])</f>
        <v>2024</v>
      </c>
    </row>
    <row r="6159" spans="1:12" x14ac:dyDescent="0.3">
      <c r="A6159" t="s">
        <v>6163</v>
      </c>
      <c r="B6159" t="s">
        <v>7948</v>
      </c>
      <c r="C6159" t="s">
        <v>7924</v>
      </c>
      <c r="D6159" t="s">
        <v>7935</v>
      </c>
      <c r="E6159" s="1">
        <v>45278</v>
      </c>
      <c r="F6159" s="6">
        <v>4225.5</v>
      </c>
      <c r="G6159">
        <v>705</v>
      </c>
      <c r="H6159" t="s">
        <v>3</v>
      </c>
      <c r="I6159">
        <f>IF(shipments[[#This Row],[Boxes]]&gt;0,shipments[[#This Row],[Amount]]/shipments[[#This Row],[Boxes]],"NA")</f>
        <v>5.993617021276596</v>
      </c>
      <c r="J6159" t="str">
        <f>IF(shipments[[#This Row],[Order_Status]] = "Delivered","Yes","No")</f>
        <v>Yes</v>
      </c>
      <c r="K6159" t="str">
        <f>TEXT(shipments[[#This Row],[Shipdate]],"MMMM")</f>
        <v>December</v>
      </c>
      <c r="L6159">
        <f>YEAR(shipments[[#This Row],[Shipdate]])</f>
        <v>2023</v>
      </c>
    </row>
    <row r="6160" spans="1:12" x14ac:dyDescent="0.3">
      <c r="A6160" s="21" t="s">
        <v>6164</v>
      </c>
      <c r="B6160" s="21" t="s">
        <v>7948</v>
      </c>
      <c r="C6160" s="21" t="s">
        <v>7924</v>
      </c>
      <c r="D6160" s="21" t="s">
        <v>7935</v>
      </c>
      <c r="E6160" s="22">
        <v>45553</v>
      </c>
      <c r="F6160" s="23">
        <v>9355.5</v>
      </c>
      <c r="G6160" s="21">
        <v>1170</v>
      </c>
      <c r="H6160" s="21" t="s">
        <v>16</v>
      </c>
      <c r="I6160" s="21">
        <f>IF(shipments[[#This Row],[Boxes]]&gt;0,shipments[[#This Row],[Amount]]/shipments[[#This Row],[Boxes]],"NA")</f>
        <v>7.9961538461538462</v>
      </c>
      <c r="J6160" s="21" t="str">
        <f>IF(shipments[[#This Row],[Order_Status]] = "Delivered","Yes","No")</f>
        <v>No</v>
      </c>
      <c r="K6160" s="21" t="str">
        <f>TEXT(shipments[[#This Row],[Shipdate]],"MMMM")</f>
        <v>September</v>
      </c>
      <c r="L6160" s="21">
        <f>YEAR(shipments[[#This Row],[Shipdate]])</f>
        <v>2024</v>
      </c>
    </row>
    <row r="6161" spans="1:12" x14ac:dyDescent="0.3">
      <c r="A6161" t="s">
        <v>6165</v>
      </c>
      <c r="B6161" t="s">
        <v>7948</v>
      </c>
      <c r="C6161" t="s">
        <v>7924</v>
      </c>
      <c r="D6161" t="s">
        <v>7938</v>
      </c>
      <c r="E6161" s="1">
        <v>45378</v>
      </c>
      <c r="F6161" s="6">
        <v>344.25</v>
      </c>
      <c r="G6161">
        <v>50</v>
      </c>
      <c r="H6161" t="s">
        <v>3</v>
      </c>
      <c r="I6161">
        <f>IF(shipments[[#This Row],[Boxes]]&gt;0,shipments[[#This Row],[Amount]]/shipments[[#This Row],[Boxes]],"NA")</f>
        <v>6.8849999999999998</v>
      </c>
      <c r="J6161" t="str">
        <f>IF(shipments[[#This Row],[Order_Status]] = "Delivered","Yes","No")</f>
        <v>Yes</v>
      </c>
      <c r="K6161" t="str">
        <f>TEXT(shipments[[#This Row],[Shipdate]],"MMMM")</f>
        <v>March</v>
      </c>
      <c r="L6161">
        <f>YEAR(shipments[[#This Row],[Shipdate]])</f>
        <v>2024</v>
      </c>
    </row>
    <row r="6162" spans="1:12" x14ac:dyDescent="0.3">
      <c r="A6162" t="s">
        <v>6166</v>
      </c>
      <c r="B6162" t="s">
        <v>7948</v>
      </c>
      <c r="C6162" t="s">
        <v>7924</v>
      </c>
      <c r="D6162" t="s">
        <v>7939</v>
      </c>
      <c r="E6162" s="1">
        <v>44994</v>
      </c>
      <c r="F6162" s="6">
        <v>3712.5</v>
      </c>
      <c r="G6162">
        <v>465</v>
      </c>
      <c r="H6162" t="s">
        <v>3</v>
      </c>
      <c r="I6162">
        <f>IF(shipments[[#This Row],[Boxes]]&gt;0,shipments[[#This Row],[Amount]]/shipments[[#This Row],[Boxes]],"NA")</f>
        <v>7.9838709677419351</v>
      </c>
      <c r="J6162" t="str">
        <f>IF(shipments[[#This Row],[Order_Status]] = "Delivered","Yes","No")</f>
        <v>Yes</v>
      </c>
      <c r="K6162" t="str">
        <f>TEXT(shipments[[#This Row],[Shipdate]],"MMMM")</f>
        <v>March</v>
      </c>
      <c r="L6162">
        <f>YEAR(shipments[[#This Row],[Shipdate]])</f>
        <v>2023</v>
      </c>
    </row>
    <row r="6163" spans="1:12" x14ac:dyDescent="0.3">
      <c r="A6163" t="s">
        <v>6167</v>
      </c>
      <c r="B6163" t="s">
        <v>7948</v>
      </c>
      <c r="C6163" t="s">
        <v>7924</v>
      </c>
      <c r="D6163" t="s">
        <v>7939</v>
      </c>
      <c r="E6163" s="1">
        <v>45398</v>
      </c>
      <c r="F6163" s="6">
        <v>4376.25</v>
      </c>
      <c r="G6163">
        <v>438</v>
      </c>
      <c r="H6163" t="s">
        <v>3</v>
      </c>
      <c r="I6163">
        <f>IF(shipments[[#This Row],[Boxes]]&gt;0,shipments[[#This Row],[Amount]]/shipments[[#This Row],[Boxes]],"NA")</f>
        <v>9.9914383561643838</v>
      </c>
      <c r="J6163" t="str">
        <f>IF(shipments[[#This Row],[Order_Status]] = "Delivered","Yes","No")</f>
        <v>Yes</v>
      </c>
      <c r="K6163" t="str">
        <f>TEXT(shipments[[#This Row],[Shipdate]],"MMMM")</f>
        <v>April</v>
      </c>
      <c r="L6163">
        <f>YEAR(shipments[[#This Row],[Shipdate]])</f>
        <v>2024</v>
      </c>
    </row>
    <row r="6164" spans="1:12" x14ac:dyDescent="0.3">
      <c r="A6164" t="s">
        <v>6168</v>
      </c>
      <c r="B6164" t="s">
        <v>7948</v>
      </c>
      <c r="C6164" t="s">
        <v>7924</v>
      </c>
      <c r="D6164" t="s">
        <v>7939</v>
      </c>
      <c r="E6164" s="1">
        <v>45279</v>
      </c>
      <c r="F6164" s="6">
        <v>7337.25</v>
      </c>
      <c r="G6164">
        <v>1049</v>
      </c>
      <c r="H6164" t="s">
        <v>3</v>
      </c>
      <c r="I6164">
        <f>IF(shipments[[#This Row],[Boxes]]&gt;0,shipments[[#This Row],[Amount]]/shipments[[#This Row],[Boxes]],"NA")</f>
        <v>6.9945185891325075</v>
      </c>
      <c r="J6164" t="str">
        <f>IF(shipments[[#This Row],[Order_Status]] = "Delivered","Yes","No")</f>
        <v>Yes</v>
      </c>
      <c r="K6164" t="str">
        <f>TEXT(shipments[[#This Row],[Shipdate]],"MMMM")</f>
        <v>December</v>
      </c>
      <c r="L6164">
        <f>YEAR(shipments[[#This Row],[Shipdate]])</f>
        <v>2023</v>
      </c>
    </row>
    <row r="6165" spans="1:12" x14ac:dyDescent="0.3">
      <c r="A6165" t="s">
        <v>6169</v>
      </c>
      <c r="B6165" t="s">
        <v>7948</v>
      </c>
      <c r="C6165" t="s">
        <v>7925</v>
      </c>
      <c r="D6165" t="s">
        <v>7939</v>
      </c>
      <c r="E6165" s="1">
        <v>45363</v>
      </c>
      <c r="F6165" s="6">
        <v>7971.75</v>
      </c>
      <c r="G6165">
        <v>532</v>
      </c>
      <c r="H6165" t="s">
        <v>3</v>
      </c>
      <c r="I6165">
        <f>IF(shipments[[#This Row],[Boxes]]&gt;0,shipments[[#This Row],[Amount]]/shipments[[#This Row],[Boxes]],"NA")</f>
        <v>14.984492481203008</v>
      </c>
      <c r="J6165" t="str">
        <f>IF(shipments[[#This Row],[Order_Status]] = "Delivered","Yes","No")</f>
        <v>Yes</v>
      </c>
      <c r="K6165" t="str">
        <f>TEXT(shipments[[#This Row],[Shipdate]],"MMMM")</f>
        <v>March</v>
      </c>
      <c r="L6165">
        <f>YEAR(shipments[[#This Row],[Shipdate]])</f>
        <v>2024</v>
      </c>
    </row>
    <row r="6166" spans="1:12" x14ac:dyDescent="0.3">
      <c r="A6166" s="21" t="s">
        <v>6170</v>
      </c>
      <c r="B6166" s="21" t="s">
        <v>7948</v>
      </c>
      <c r="C6166" s="21" t="s">
        <v>7925</v>
      </c>
      <c r="D6166" s="21" t="s">
        <v>7935</v>
      </c>
      <c r="E6166" s="22">
        <v>45162</v>
      </c>
      <c r="F6166" s="23">
        <v>6239.25</v>
      </c>
      <c r="G6166" s="21">
        <v>368</v>
      </c>
      <c r="H6166" s="21" t="s">
        <v>25</v>
      </c>
      <c r="I6166" s="21">
        <f>IF(shipments[[#This Row],[Boxes]]&gt;0,shipments[[#This Row],[Amount]]/shipments[[#This Row],[Boxes]],"NA")</f>
        <v>16.954483695652176</v>
      </c>
      <c r="J6166" s="21" t="str">
        <f>IF(shipments[[#This Row],[Order_Status]] = "Delivered","Yes","No")</f>
        <v>No</v>
      </c>
      <c r="K6166" s="21" t="str">
        <f>TEXT(shipments[[#This Row],[Shipdate]],"MMMM")</f>
        <v>August</v>
      </c>
      <c r="L6166" s="21">
        <f>YEAR(shipments[[#This Row],[Shipdate]])</f>
        <v>2023</v>
      </c>
    </row>
    <row r="6167" spans="1:12" x14ac:dyDescent="0.3">
      <c r="A6167" t="s">
        <v>6171</v>
      </c>
      <c r="B6167" t="s">
        <v>7948</v>
      </c>
      <c r="C6167" t="s">
        <v>7925</v>
      </c>
      <c r="D6167" t="s">
        <v>7935</v>
      </c>
      <c r="E6167" s="1">
        <v>45313</v>
      </c>
      <c r="F6167" s="6">
        <v>5379.75</v>
      </c>
      <c r="G6167">
        <v>337</v>
      </c>
      <c r="H6167" t="s">
        <v>3</v>
      </c>
      <c r="I6167">
        <f>IF(shipments[[#This Row],[Boxes]]&gt;0,shipments[[#This Row],[Amount]]/shipments[[#This Row],[Boxes]],"NA")</f>
        <v>15.963649851632047</v>
      </c>
      <c r="J6167" t="str">
        <f>IF(shipments[[#This Row],[Order_Status]] = "Delivered","Yes","No")</f>
        <v>Yes</v>
      </c>
      <c r="K6167" t="str">
        <f>TEXT(shipments[[#This Row],[Shipdate]],"MMMM")</f>
        <v>January</v>
      </c>
      <c r="L6167">
        <f>YEAR(shipments[[#This Row],[Shipdate]])</f>
        <v>2024</v>
      </c>
    </row>
    <row r="6168" spans="1:12" x14ac:dyDescent="0.3">
      <c r="A6168" t="s">
        <v>6172</v>
      </c>
      <c r="B6168" t="s">
        <v>7948</v>
      </c>
      <c r="C6168" t="s">
        <v>7925</v>
      </c>
      <c r="D6168" t="s">
        <v>7938</v>
      </c>
      <c r="E6168" s="1">
        <v>45350</v>
      </c>
      <c r="F6168" s="6">
        <v>7465.5</v>
      </c>
      <c r="G6168">
        <v>440</v>
      </c>
      <c r="H6168" t="s">
        <v>3</v>
      </c>
      <c r="I6168">
        <f>IF(shipments[[#This Row],[Boxes]]&gt;0,shipments[[#This Row],[Amount]]/shipments[[#This Row],[Boxes]],"NA")</f>
        <v>16.967045454545456</v>
      </c>
      <c r="J6168" t="str">
        <f>IF(shipments[[#This Row],[Order_Status]] = "Delivered","Yes","No")</f>
        <v>Yes</v>
      </c>
      <c r="K6168" t="str">
        <f>TEXT(shipments[[#This Row],[Shipdate]],"MMMM")</f>
        <v>February</v>
      </c>
      <c r="L6168">
        <f>YEAR(shipments[[#This Row],[Shipdate]])</f>
        <v>2024</v>
      </c>
    </row>
    <row r="6169" spans="1:12" x14ac:dyDescent="0.3">
      <c r="A6169" t="s">
        <v>6173</v>
      </c>
      <c r="B6169" t="s">
        <v>7948</v>
      </c>
      <c r="C6169" t="s">
        <v>7925</v>
      </c>
      <c r="D6169" t="s">
        <v>7938</v>
      </c>
      <c r="E6169" s="1">
        <v>45119</v>
      </c>
      <c r="F6169" s="6">
        <v>5474.25</v>
      </c>
      <c r="G6169">
        <v>392</v>
      </c>
      <c r="H6169" t="s">
        <v>3</v>
      </c>
      <c r="I6169">
        <f>IF(shipments[[#This Row],[Boxes]]&gt;0,shipments[[#This Row],[Amount]]/shipments[[#This Row],[Boxes]],"NA")</f>
        <v>13.964923469387756</v>
      </c>
      <c r="J6169" t="str">
        <f>IF(shipments[[#This Row],[Order_Status]] = "Delivered","Yes","No")</f>
        <v>Yes</v>
      </c>
      <c r="K6169" t="str">
        <f>TEXT(shipments[[#This Row],[Shipdate]],"MMMM")</f>
        <v>July</v>
      </c>
      <c r="L6169">
        <f>YEAR(shipments[[#This Row],[Shipdate]])</f>
        <v>2023</v>
      </c>
    </row>
    <row r="6170" spans="1:12" x14ac:dyDescent="0.3">
      <c r="A6170" t="s">
        <v>6174</v>
      </c>
      <c r="B6170" t="s">
        <v>7948</v>
      </c>
      <c r="C6170" t="s">
        <v>7926</v>
      </c>
      <c r="D6170" t="s">
        <v>7937</v>
      </c>
      <c r="E6170" s="1">
        <v>45460</v>
      </c>
      <c r="F6170" s="6">
        <v>7929</v>
      </c>
      <c r="G6170">
        <v>418</v>
      </c>
      <c r="H6170" t="s">
        <v>3</v>
      </c>
      <c r="I6170">
        <f>IF(shipments[[#This Row],[Boxes]]&gt;0,shipments[[#This Row],[Amount]]/shipments[[#This Row],[Boxes]],"NA")</f>
        <v>18.9688995215311</v>
      </c>
      <c r="J6170" t="str">
        <f>IF(shipments[[#This Row],[Order_Status]] = "Delivered","Yes","No")</f>
        <v>Yes</v>
      </c>
      <c r="K6170" t="str">
        <f>TEXT(shipments[[#This Row],[Shipdate]],"MMMM")</f>
        <v>June</v>
      </c>
      <c r="L6170">
        <f>YEAR(shipments[[#This Row],[Shipdate]])</f>
        <v>2024</v>
      </c>
    </row>
    <row r="6171" spans="1:12" x14ac:dyDescent="0.3">
      <c r="A6171" t="s">
        <v>6175</v>
      </c>
      <c r="B6171" t="s">
        <v>7948</v>
      </c>
      <c r="C6171" t="s">
        <v>7926</v>
      </c>
      <c r="D6171" t="s">
        <v>7934</v>
      </c>
      <c r="E6171" s="1">
        <v>45120</v>
      </c>
      <c r="F6171" s="6">
        <v>675</v>
      </c>
      <c r="G6171">
        <v>36</v>
      </c>
      <c r="H6171" t="s">
        <v>3</v>
      </c>
      <c r="I6171">
        <f>IF(shipments[[#This Row],[Boxes]]&gt;0,shipments[[#This Row],[Amount]]/shipments[[#This Row],[Boxes]],"NA")</f>
        <v>18.75</v>
      </c>
      <c r="J6171" t="str">
        <f>IF(shipments[[#This Row],[Order_Status]] = "Delivered","Yes","No")</f>
        <v>Yes</v>
      </c>
      <c r="K6171" t="str">
        <f>TEXT(shipments[[#This Row],[Shipdate]],"MMMM")</f>
        <v>July</v>
      </c>
      <c r="L6171">
        <f>YEAR(shipments[[#This Row],[Shipdate]])</f>
        <v>2023</v>
      </c>
    </row>
    <row r="6172" spans="1:12" x14ac:dyDescent="0.3">
      <c r="A6172" s="21" t="s">
        <v>6176</v>
      </c>
      <c r="B6172" s="21" t="s">
        <v>7948</v>
      </c>
      <c r="C6172" s="21" t="s">
        <v>7926</v>
      </c>
      <c r="D6172" s="21" t="s">
        <v>7937</v>
      </c>
      <c r="E6172" s="22">
        <v>45495</v>
      </c>
      <c r="F6172" s="23">
        <v>11468.25</v>
      </c>
      <c r="G6172" s="21">
        <v>638</v>
      </c>
      <c r="H6172" s="21" t="s">
        <v>9</v>
      </c>
      <c r="I6172" s="21">
        <f>IF(shipments[[#This Row],[Boxes]]&gt;0,shipments[[#This Row],[Amount]]/shipments[[#This Row],[Boxes]],"NA")</f>
        <v>17.975313479623825</v>
      </c>
      <c r="J6172" s="21" t="str">
        <f>IF(shipments[[#This Row],[Order_Status]] = "Delivered","Yes","No")</f>
        <v>No</v>
      </c>
      <c r="K6172" s="21" t="str">
        <f>TEXT(shipments[[#This Row],[Shipdate]],"MMMM")</f>
        <v>July</v>
      </c>
      <c r="L6172" s="21">
        <f>YEAR(shipments[[#This Row],[Shipdate]])</f>
        <v>2024</v>
      </c>
    </row>
    <row r="6173" spans="1:12" x14ac:dyDescent="0.3">
      <c r="A6173" t="s">
        <v>6177</v>
      </c>
      <c r="B6173" t="s">
        <v>7948</v>
      </c>
      <c r="C6173" t="s">
        <v>7927</v>
      </c>
      <c r="D6173" t="s">
        <v>7937</v>
      </c>
      <c r="E6173" s="1">
        <v>45282</v>
      </c>
      <c r="F6173" s="6">
        <v>3183.75</v>
      </c>
      <c r="G6173">
        <v>199</v>
      </c>
      <c r="H6173" t="s">
        <v>3</v>
      </c>
      <c r="I6173">
        <f>IF(shipments[[#This Row],[Boxes]]&gt;0,shipments[[#This Row],[Amount]]/shipments[[#This Row],[Boxes]],"NA")</f>
        <v>15.998743718592964</v>
      </c>
      <c r="J6173" t="str">
        <f>IF(shipments[[#This Row],[Order_Status]] = "Delivered","Yes","No")</f>
        <v>Yes</v>
      </c>
      <c r="K6173" t="str">
        <f>TEXT(shipments[[#This Row],[Shipdate]],"MMMM")</f>
        <v>December</v>
      </c>
      <c r="L6173">
        <f>YEAR(shipments[[#This Row],[Shipdate]])</f>
        <v>2023</v>
      </c>
    </row>
    <row r="6174" spans="1:12" x14ac:dyDescent="0.3">
      <c r="A6174" t="s">
        <v>6178</v>
      </c>
      <c r="B6174" t="s">
        <v>7948</v>
      </c>
      <c r="C6174" t="s">
        <v>7927</v>
      </c>
      <c r="D6174" t="s">
        <v>7938</v>
      </c>
      <c r="E6174" s="1">
        <v>45296</v>
      </c>
      <c r="F6174" s="6">
        <v>5870.25</v>
      </c>
      <c r="G6174">
        <v>420</v>
      </c>
      <c r="H6174" t="s">
        <v>3</v>
      </c>
      <c r="I6174">
        <f>IF(shipments[[#This Row],[Boxes]]&gt;0,shipments[[#This Row],[Amount]]/shipments[[#This Row],[Boxes]],"NA")</f>
        <v>13.976785714285715</v>
      </c>
      <c r="J6174" t="str">
        <f>IF(shipments[[#This Row],[Order_Status]] = "Delivered","Yes","No")</f>
        <v>Yes</v>
      </c>
      <c r="K6174" t="str">
        <f>TEXT(shipments[[#This Row],[Shipdate]],"MMMM")</f>
        <v>January</v>
      </c>
      <c r="L6174">
        <f>YEAR(shipments[[#This Row],[Shipdate]])</f>
        <v>2024</v>
      </c>
    </row>
    <row r="6175" spans="1:12" x14ac:dyDescent="0.3">
      <c r="A6175" t="s">
        <v>6179</v>
      </c>
      <c r="B6175" t="s">
        <v>7948</v>
      </c>
      <c r="C6175" t="s">
        <v>7927</v>
      </c>
      <c r="D6175" t="s">
        <v>7939</v>
      </c>
      <c r="E6175" s="1">
        <v>44986</v>
      </c>
      <c r="F6175" s="6">
        <v>3386.25</v>
      </c>
      <c r="G6175">
        <v>189</v>
      </c>
      <c r="H6175" t="s">
        <v>3</v>
      </c>
      <c r="I6175">
        <f>IF(shipments[[#This Row],[Boxes]]&gt;0,shipments[[#This Row],[Amount]]/shipments[[#This Row],[Boxes]],"NA")</f>
        <v>17.916666666666668</v>
      </c>
      <c r="J6175" t="str">
        <f>IF(shipments[[#This Row],[Order_Status]] = "Delivered","Yes","No")</f>
        <v>Yes</v>
      </c>
      <c r="K6175" t="str">
        <f>TEXT(shipments[[#This Row],[Shipdate]],"MMMM")</f>
        <v>March</v>
      </c>
      <c r="L6175">
        <f>YEAR(shipments[[#This Row],[Shipdate]])</f>
        <v>2023</v>
      </c>
    </row>
    <row r="6176" spans="1:12" x14ac:dyDescent="0.3">
      <c r="A6176" t="s">
        <v>6180</v>
      </c>
      <c r="B6176" t="s">
        <v>7948</v>
      </c>
      <c r="C6176" t="s">
        <v>7927</v>
      </c>
      <c r="D6176" t="s">
        <v>7939</v>
      </c>
      <c r="E6176" s="1">
        <v>45349</v>
      </c>
      <c r="F6176" s="6">
        <v>10039.5</v>
      </c>
      <c r="G6176">
        <v>718</v>
      </c>
      <c r="H6176" t="s">
        <v>3</v>
      </c>
      <c r="I6176">
        <f>IF(shipments[[#This Row],[Boxes]]&gt;0,shipments[[#This Row],[Amount]]/shipments[[#This Row],[Boxes]],"NA")</f>
        <v>13.982590529247911</v>
      </c>
      <c r="J6176" t="str">
        <f>IF(shipments[[#This Row],[Order_Status]] = "Delivered","Yes","No")</f>
        <v>Yes</v>
      </c>
      <c r="K6176" t="str">
        <f>TEXT(shipments[[#This Row],[Shipdate]],"MMMM")</f>
        <v>February</v>
      </c>
      <c r="L6176">
        <f>YEAR(shipments[[#This Row],[Shipdate]])</f>
        <v>2024</v>
      </c>
    </row>
    <row r="6177" spans="1:12" x14ac:dyDescent="0.3">
      <c r="A6177" t="s">
        <v>6181</v>
      </c>
      <c r="B6177" t="s">
        <v>7948</v>
      </c>
      <c r="C6177" t="s">
        <v>7928</v>
      </c>
      <c r="D6177" t="s">
        <v>7936</v>
      </c>
      <c r="E6177" s="1">
        <v>45377</v>
      </c>
      <c r="F6177" s="6">
        <v>8561.25</v>
      </c>
      <c r="G6177">
        <v>952</v>
      </c>
      <c r="H6177" t="s">
        <v>3</v>
      </c>
      <c r="I6177">
        <f>IF(shipments[[#This Row],[Boxes]]&gt;0,shipments[[#This Row],[Amount]]/shipments[[#This Row],[Boxes]],"NA")</f>
        <v>8.9929096638655466</v>
      </c>
      <c r="J6177" t="str">
        <f>IF(shipments[[#This Row],[Order_Status]] = "Delivered","Yes","No")</f>
        <v>Yes</v>
      </c>
      <c r="K6177" t="str">
        <f>TEXT(shipments[[#This Row],[Shipdate]],"MMMM")</f>
        <v>March</v>
      </c>
      <c r="L6177">
        <f>YEAR(shipments[[#This Row],[Shipdate]])</f>
        <v>2024</v>
      </c>
    </row>
    <row r="6178" spans="1:12" x14ac:dyDescent="0.3">
      <c r="A6178" t="s">
        <v>6182</v>
      </c>
      <c r="B6178" t="s">
        <v>7948</v>
      </c>
      <c r="C6178" t="s">
        <v>7928</v>
      </c>
      <c r="D6178" t="s">
        <v>7938</v>
      </c>
      <c r="E6178" s="1">
        <v>45062</v>
      </c>
      <c r="F6178" s="6">
        <v>2139.75</v>
      </c>
      <c r="G6178">
        <v>214</v>
      </c>
      <c r="H6178" t="s">
        <v>3</v>
      </c>
      <c r="I6178">
        <f>IF(shipments[[#This Row],[Boxes]]&gt;0,shipments[[#This Row],[Amount]]/shipments[[#This Row],[Boxes]],"NA")</f>
        <v>9.9988317757009337</v>
      </c>
      <c r="J6178" t="str">
        <f>IF(shipments[[#This Row],[Order_Status]] = "Delivered","Yes","No")</f>
        <v>Yes</v>
      </c>
      <c r="K6178" t="str">
        <f>TEXT(shipments[[#This Row],[Shipdate]],"MMMM")</f>
        <v>May</v>
      </c>
      <c r="L6178">
        <f>YEAR(shipments[[#This Row],[Shipdate]])</f>
        <v>2023</v>
      </c>
    </row>
    <row r="6179" spans="1:12" x14ac:dyDescent="0.3">
      <c r="A6179" t="s">
        <v>6183</v>
      </c>
      <c r="B6179" t="s">
        <v>7948</v>
      </c>
      <c r="C6179" t="s">
        <v>7928</v>
      </c>
      <c r="D6179" t="s">
        <v>7937</v>
      </c>
      <c r="E6179" s="1">
        <v>45379</v>
      </c>
      <c r="F6179" s="6">
        <v>2697.75</v>
      </c>
      <c r="G6179">
        <v>300</v>
      </c>
      <c r="H6179" t="s">
        <v>3</v>
      </c>
      <c r="I6179">
        <f>IF(shipments[[#This Row],[Boxes]]&gt;0,shipments[[#This Row],[Amount]]/shipments[[#This Row],[Boxes]],"NA")</f>
        <v>8.9924999999999997</v>
      </c>
      <c r="J6179" t="str">
        <f>IF(shipments[[#This Row],[Order_Status]] = "Delivered","Yes","No")</f>
        <v>Yes</v>
      </c>
      <c r="K6179" t="str">
        <f>TEXT(shipments[[#This Row],[Shipdate]],"MMMM")</f>
        <v>March</v>
      </c>
      <c r="L6179">
        <f>YEAR(shipments[[#This Row],[Shipdate]])</f>
        <v>2024</v>
      </c>
    </row>
    <row r="6180" spans="1:12" x14ac:dyDescent="0.3">
      <c r="A6180" t="s">
        <v>6184</v>
      </c>
      <c r="B6180" t="s">
        <v>7948</v>
      </c>
      <c r="C6180" t="s">
        <v>7928</v>
      </c>
      <c r="D6180" t="s">
        <v>7939</v>
      </c>
      <c r="E6180" s="1">
        <v>44960</v>
      </c>
      <c r="F6180" s="6">
        <v>1217.25</v>
      </c>
      <c r="G6180">
        <v>111</v>
      </c>
      <c r="H6180" t="s">
        <v>3</v>
      </c>
      <c r="I6180">
        <f>IF(shipments[[#This Row],[Boxes]]&gt;0,shipments[[#This Row],[Amount]]/shipments[[#This Row],[Boxes]],"NA")</f>
        <v>10.966216216216216</v>
      </c>
      <c r="J6180" t="str">
        <f>IF(shipments[[#This Row],[Order_Status]] = "Delivered","Yes","No")</f>
        <v>Yes</v>
      </c>
      <c r="K6180" t="str">
        <f>TEXT(shipments[[#This Row],[Shipdate]],"MMMM")</f>
        <v>February</v>
      </c>
      <c r="L6180">
        <f>YEAR(shipments[[#This Row],[Shipdate]])</f>
        <v>2023</v>
      </c>
    </row>
    <row r="6181" spans="1:12" x14ac:dyDescent="0.3">
      <c r="A6181" s="21" t="s">
        <v>6185</v>
      </c>
      <c r="B6181" s="21" t="s">
        <v>7948</v>
      </c>
      <c r="C6181" s="21" t="s">
        <v>7929</v>
      </c>
      <c r="D6181" s="21" t="s">
        <v>7937</v>
      </c>
      <c r="E6181" s="22">
        <v>45523</v>
      </c>
      <c r="F6181" s="23">
        <v>7206.75</v>
      </c>
      <c r="G6181" s="21">
        <v>801</v>
      </c>
      <c r="H6181" s="21" t="s">
        <v>9</v>
      </c>
      <c r="I6181" s="21">
        <f>IF(shipments[[#This Row],[Boxes]]&gt;0,shipments[[#This Row],[Amount]]/shipments[[#This Row],[Boxes]],"NA")</f>
        <v>8.9971910112359552</v>
      </c>
      <c r="J6181" s="21" t="str">
        <f>IF(shipments[[#This Row],[Order_Status]] = "Delivered","Yes","No")</f>
        <v>No</v>
      </c>
      <c r="K6181" s="21" t="str">
        <f>TEXT(shipments[[#This Row],[Shipdate]],"MMMM")</f>
        <v>August</v>
      </c>
      <c r="L6181" s="21">
        <f>YEAR(shipments[[#This Row],[Shipdate]])</f>
        <v>2024</v>
      </c>
    </row>
    <row r="6182" spans="1:12" x14ac:dyDescent="0.3">
      <c r="A6182" t="s">
        <v>6186</v>
      </c>
      <c r="B6182" t="s">
        <v>7948</v>
      </c>
      <c r="C6182" t="s">
        <v>7929</v>
      </c>
      <c r="D6182" t="s">
        <v>7934</v>
      </c>
      <c r="E6182" s="1">
        <v>45170</v>
      </c>
      <c r="F6182" s="6">
        <v>11848.5</v>
      </c>
      <c r="G6182">
        <v>1693</v>
      </c>
      <c r="H6182" t="s">
        <v>3</v>
      </c>
      <c r="I6182">
        <f>IF(shipments[[#This Row],[Boxes]]&gt;0,shipments[[#This Row],[Amount]]/shipments[[#This Row],[Boxes]],"NA")</f>
        <v>6.9985233313644422</v>
      </c>
      <c r="J6182" t="str">
        <f>IF(shipments[[#This Row],[Order_Status]] = "Delivered","Yes","No")</f>
        <v>Yes</v>
      </c>
      <c r="K6182" t="str">
        <f>TEXT(shipments[[#This Row],[Shipdate]],"MMMM")</f>
        <v>September</v>
      </c>
      <c r="L6182">
        <f>YEAR(shipments[[#This Row],[Shipdate]])</f>
        <v>2023</v>
      </c>
    </row>
    <row r="6183" spans="1:12" x14ac:dyDescent="0.3">
      <c r="A6183" t="s">
        <v>6187</v>
      </c>
      <c r="B6183" t="s">
        <v>7948</v>
      </c>
      <c r="C6183" t="s">
        <v>7929</v>
      </c>
      <c r="D6183" t="s">
        <v>7937</v>
      </c>
      <c r="E6183" s="1">
        <v>44974</v>
      </c>
      <c r="F6183" s="6">
        <v>9042.75</v>
      </c>
      <c r="G6183">
        <v>1005</v>
      </c>
      <c r="H6183" t="s">
        <v>3</v>
      </c>
      <c r="I6183">
        <f>IF(shipments[[#This Row],[Boxes]]&gt;0,shipments[[#This Row],[Amount]]/shipments[[#This Row],[Boxes]],"NA")</f>
        <v>8.9977611940298505</v>
      </c>
      <c r="J6183" t="str">
        <f>IF(shipments[[#This Row],[Order_Status]] = "Delivered","Yes","No")</f>
        <v>Yes</v>
      </c>
      <c r="K6183" t="str">
        <f>TEXT(shipments[[#This Row],[Shipdate]],"MMMM")</f>
        <v>February</v>
      </c>
      <c r="L6183">
        <f>YEAR(shipments[[#This Row],[Shipdate]])</f>
        <v>2023</v>
      </c>
    </row>
    <row r="6184" spans="1:12" x14ac:dyDescent="0.3">
      <c r="A6184" t="s">
        <v>6188</v>
      </c>
      <c r="B6184" t="s">
        <v>7948</v>
      </c>
      <c r="C6184" t="s">
        <v>7930</v>
      </c>
      <c r="D6184" t="s">
        <v>7934</v>
      </c>
      <c r="E6184" s="1">
        <v>44980</v>
      </c>
      <c r="F6184" s="6">
        <v>5314.5</v>
      </c>
      <c r="G6184">
        <v>184</v>
      </c>
      <c r="H6184" t="s">
        <v>3</v>
      </c>
      <c r="I6184">
        <f>IF(shipments[[#This Row],[Boxes]]&gt;0,shipments[[#This Row],[Amount]]/shipments[[#This Row],[Boxes]],"NA")</f>
        <v>28.883152173913043</v>
      </c>
      <c r="J6184" t="str">
        <f>IF(shipments[[#This Row],[Order_Status]] = "Delivered","Yes","No")</f>
        <v>Yes</v>
      </c>
      <c r="K6184" t="str">
        <f>TEXT(shipments[[#This Row],[Shipdate]],"MMMM")</f>
        <v>February</v>
      </c>
      <c r="L6184">
        <f>YEAR(shipments[[#This Row],[Shipdate]])</f>
        <v>2023</v>
      </c>
    </row>
    <row r="6185" spans="1:12" x14ac:dyDescent="0.3">
      <c r="A6185" t="s">
        <v>6189</v>
      </c>
      <c r="B6185" t="s">
        <v>7948</v>
      </c>
      <c r="C6185" t="s">
        <v>7930</v>
      </c>
      <c r="D6185" t="s">
        <v>7934</v>
      </c>
      <c r="E6185" s="1">
        <v>45289</v>
      </c>
      <c r="F6185" s="6">
        <v>8532</v>
      </c>
      <c r="G6185">
        <v>295</v>
      </c>
      <c r="H6185" t="s">
        <v>3</v>
      </c>
      <c r="I6185">
        <f>IF(shipments[[#This Row],[Boxes]]&gt;0,shipments[[#This Row],[Amount]]/shipments[[#This Row],[Boxes]],"NA")</f>
        <v>28.922033898305084</v>
      </c>
      <c r="J6185" t="str">
        <f>IF(shipments[[#This Row],[Order_Status]] = "Delivered","Yes","No")</f>
        <v>Yes</v>
      </c>
      <c r="K6185" t="str">
        <f>TEXT(shipments[[#This Row],[Shipdate]],"MMMM")</f>
        <v>December</v>
      </c>
      <c r="L6185">
        <f>YEAR(shipments[[#This Row],[Shipdate]])</f>
        <v>2023</v>
      </c>
    </row>
    <row r="6186" spans="1:12" x14ac:dyDescent="0.3">
      <c r="A6186" t="s">
        <v>6190</v>
      </c>
      <c r="B6186" t="s">
        <v>7948</v>
      </c>
      <c r="C6186" t="s">
        <v>7930</v>
      </c>
      <c r="D6186" t="s">
        <v>7936</v>
      </c>
      <c r="E6186" s="1">
        <v>45260</v>
      </c>
      <c r="F6186" s="6">
        <v>8241.75</v>
      </c>
      <c r="G6186">
        <v>306</v>
      </c>
      <c r="H6186" t="s">
        <v>3</v>
      </c>
      <c r="I6186">
        <f>IF(shipments[[#This Row],[Boxes]]&gt;0,shipments[[#This Row],[Amount]]/shipments[[#This Row],[Boxes]],"NA")</f>
        <v>26.933823529411764</v>
      </c>
      <c r="J6186" t="str">
        <f>IF(shipments[[#This Row],[Order_Status]] = "Delivered","Yes","No")</f>
        <v>Yes</v>
      </c>
      <c r="K6186" t="str">
        <f>TEXT(shipments[[#This Row],[Shipdate]],"MMMM")</f>
        <v>November</v>
      </c>
      <c r="L6186">
        <f>YEAR(shipments[[#This Row],[Shipdate]])</f>
        <v>2023</v>
      </c>
    </row>
    <row r="6187" spans="1:12" x14ac:dyDescent="0.3">
      <c r="A6187" s="21" t="s">
        <v>6191</v>
      </c>
      <c r="B6187" s="21" t="s">
        <v>7948</v>
      </c>
      <c r="C6187" s="21" t="s">
        <v>7931</v>
      </c>
      <c r="D6187" s="21" t="s">
        <v>7937</v>
      </c>
      <c r="E6187" s="22">
        <v>45503</v>
      </c>
      <c r="F6187" s="23">
        <v>2767.5</v>
      </c>
      <c r="G6187" s="21">
        <v>346</v>
      </c>
      <c r="H6187" s="21" t="s">
        <v>9</v>
      </c>
      <c r="I6187" s="21">
        <f>IF(shipments[[#This Row],[Boxes]]&gt;0,shipments[[#This Row],[Amount]]/shipments[[#This Row],[Boxes]],"NA")</f>
        <v>7.9985549132947975</v>
      </c>
      <c r="J6187" s="21" t="str">
        <f>IF(shipments[[#This Row],[Order_Status]] = "Delivered","Yes","No")</f>
        <v>No</v>
      </c>
      <c r="K6187" s="21" t="str">
        <f>TEXT(shipments[[#This Row],[Shipdate]],"MMMM")</f>
        <v>July</v>
      </c>
      <c r="L6187" s="21">
        <f>YEAR(shipments[[#This Row],[Shipdate]])</f>
        <v>2024</v>
      </c>
    </row>
    <row r="6188" spans="1:12" x14ac:dyDescent="0.3">
      <c r="A6188" t="s">
        <v>6192</v>
      </c>
      <c r="B6188" t="s">
        <v>7948</v>
      </c>
      <c r="C6188" t="s">
        <v>7932</v>
      </c>
      <c r="D6188" t="s">
        <v>7935</v>
      </c>
      <c r="E6188" s="1">
        <v>45331</v>
      </c>
      <c r="F6188" s="6">
        <v>2864.25</v>
      </c>
      <c r="G6188">
        <v>319</v>
      </c>
      <c r="H6188" t="s">
        <v>3</v>
      </c>
      <c r="I6188">
        <f>IF(shipments[[#This Row],[Boxes]]&gt;0,shipments[[#This Row],[Amount]]/shipments[[#This Row],[Boxes]],"NA")</f>
        <v>8.9788401253918497</v>
      </c>
      <c r="J6188" t="str">
        <f>IF(shipments[[#This Row],[Order_Status]] = "Delivered","Yes","No")</f>
        <v>Yes</v>
      </c>
      <c r="K6188" t="str">
        <f>TEXT(shipments[[#This Row],[Shipdate]],"MMMM")</f>
        <v>February</v>
      </c>
      <c r="L6188">
        <f>YEAR(shipments[[#This Row],[Shipdate]])</f>
        <v>2024</v>
      </c>
    </row>
    <row r="6189" spans="1:12" x14ac:dyDescent="0.3">
      <c r="A6189" t="s">
        <v>6193</v>
      </c>
      <c r="B6189" t="s">
        <v>7948</v>
      </c>
      <c r="C6189" t="s">
        <v>7932</v>
      </c>
      <c r="D6189" t="s">
        <v>7934</v>
      </c>
      <c r="E6189" s="1">
        <v>45257</v>
      </c>
      <c r="F6189" s="6">
        <v>6792.75</v>
      </c>
      <c r="G6189">
        <v>618</v>
      </c>
      <c r="H6189" t="s">
        <v>3</v>
      </c>
      <c r="I6189">
        <f>IF(shipments[[#This Row],[Boxes]]&gt;0,shipments[[#This Row],[Amount]]/shipments[[#This Row],[Boxes]],"NA")</f>
        <v>10.991504854368932</v>
      </c>
      <c r="J6189" t="str">
        <f>IF(shipments[[#This Row],[Order_Status]] = "Delivered","Yes","No")</f>
        <v>Yes</v>
      </c>
      <c r="K6189" t="str">
        <f>TEXT(shipments[[#This Row],[Shipdate]],"MMMM")</f>
        <v>November</v>
      </c>
      <c r="L6189">
        <f>YEAR(shipments[[#This Row],[Shipdate]])</f>
        <v>2023</v>
      </c>
    </row>
    <row r="6190" spans="1:12" x14ac:dyDescent="0.3">
      <c r="A6190" t="s">
        <v>6194</v>
      </c>
      <c r="B6190" t="s">
        <v>7948</v>
      </c>
      <c r="C6190" t="s">
        <v>7932</v>
      </c>
      <c r="D6190" t="s">
        <v>7937</v>
      </c>
      <c r="E6190" s="1">
        <v>45211</v>
      </c>
      <c r="F6190" s="6">
        <v>10552.5</v>
      </c>
      <c r="G6190">
        <v>960</v>
      </c>
      <c r="H6190" t="s">
        <v>3</v>
      </c>
      <c r="I6190">
        <f>IF(shipments[[#This Row],[Boxes]]&gt;0,shipments[[#This Row],[Amount]]/shipments[[#This Row],[Boxes]],"NA")</f>
        <v>10.9921875</v>
      </c>
      <c r="J6190" t="str">
        <f>IF(shipments[[#This Row],[Order_Status]] = "Delivered","Yes","No")</f>
        <v>Yes</v>
      </c>
      <c r="K6190" t="str">
        <f>TEXT(shipments[[#This Row],[Shipdate]],"MMMM")</f>
        <v>October</v>
      </c>
      <c r="L6190">
        <f>YEAR(shipments[[#This Row],[Shipdate]])</f>
        <v>2023</v>
      </c>
    </row>
    <row r="6191" spans="1:12" x14ac:dyDescent="0.3">
      <c r="A6191" t="s">
        <v>6195</v>
      </c>
      <c r="B6191" t="s">
        <v>7948</v>
      </c>
      <c r="C6191" t="s">
        <v>7932</v>
      </c>
      <c r="D6191" t="s">
        <v>7938</v>
      </c>
      <c r="E6191" s="1">
        <v>45443</v>
      </c>
      <c r="F6191" s="6">
        <v>2704.5</v>
      </c>
      <c r="G6191">
        <v>339</v>
      </c>
      <c r="H6191" t="s">
        <v>3</v>
      </c>
      <c r="I6191">
        <f>IF(shipments[[#This Row],[Boxes]]&gt;0,shipments[[#This Row],[Amount]]/shipments[[#This Row],[Boxes]],"NA")</f>
        <v>7.9778761061946906</v>
      </c>
      <c r="J6191" t="str">
        <f>IF(shipments[[#This Row],[Order_Status]] = "Delivered","Yes","No")</f>
        <v>Yes</v>
      </c>
      <c r="K6191" t="str">
        <f>TEXT(shipments[[#This Row],[Shipdate]],"MMMM")</f>
        <v>May</v>
      </c>
      <c r="L6191">
        <f>YEAR(shipments[[#This Row],[Shipdate]])</f>
        <v>2024</v>
      </c>
    </row>
    <row r="6192" spans="1:12" x14ac:dyDescent="0.3">
      <c r="A6192" s="21" t="s">
        <v>6196</v>
      </c>
      <c r="B6192" s="21" t="s">
        <v>7948</v>
      </c>
      <c r="C6192" s="21" t="s">
        <v>7932</v>
      </c>
      <c r="D6192" s="21" t="s">
        <v>7935</v>
      </c>
      <c r="E6192" s="22">
        <v>45506</v>
      </c>
      <c r="F6192" s="23">
        <v>5737.5</v>
      </c>
      <c r="G6192" s="21">
        <v>820</v>
      </c>
      <c r="H6192" s="21" t="s">
        <v>9</v>
      </c>
      <c r="I6192" s="21">
        <f>IF(shipments[[#This Row],[Boxes]]&gt;0,shipments[[#This Row],[Amount]]/shipments[[#This Row],[Boxes]],"NA")</f>
        <v>6.9969512195121952</v>
      </c>
      <c r="J6192" s="21" t="str">
        <f>IF(shipments[[#This Row],[Order_Status]] = "Delivered","Yes","No")</f>
        <v>No</v>
      </c>
      <c r="K6192" s="21" t="str">
        <f>TEXT(shipments[[#This Row],[Shipdate]],"MMMM")</f>
        <v>August</v>
      </c>
      <c r="L6192" s="21">
        <f>YEAR(shipments[[#This Row],[Shipdate]])</f>
        <v>2024</v>
      </c>
    </row>
    <row r="6193" spans="1:12" x14ac:dyDescent="0.3">
      <c r="A6193" t="s">
        <v>6197</v>
      </c>
      <c r="B6193" t="s">
        <v>7948</v>
      </c>
      <c r="C6193" t="s">
        <v>7933</v>
      </c>
      <c r="D6193" t="s">
        <v>7938</v>
      </c>
      <c r="E6193" s="1">
        <v>45124</v>
      </c>
      <c r="F6193" s="6">
        <v>7465.5</v>
      </c>
      <c r="G6193">
        <v>340</v>
      </c>
      <c r="H6193" t="s">
        <v>3</v>
      </c>
      <c r="I6193">
        <f>IF(shipments[[#This Row],[Boxes]]&gt;0,shipments[[#This Row],[Amount]]/shipments[[#This Row],[Boxes]],"NA")</f>
        <v>21.95735294117647</v>
      </c>
      <c r="J6193" t="str">
        <f>IF(shipments[[#This Row],[Order_Status]] = "Delivered","Yes","No")</f>
        <v>Yes</v>
      </c>
      <c r="K6193" t="str">
        <f>TEXT(shipments[[#This Row],[Shipdate]],"MMMM")</f>
        <v>July</v>
      </c>
      <c r="L6193">
        <f>YEAR(shipments[[#This Row],[Shipdate]])</f>
        <v>2023</v>
      </c>
    </row>
    <row r="6194" spans="1:12" x14ac:dyDescent="0.3">
      <c r="A6194" s="21" t="s">
        <v>6198</v>
      </c>
      <c r="B6194" s="21" t="s">
        <v>7948</v>
      </c>
      <c r="C6194" s="21" t="s">
        <v>7933</v>
      </c>
      <c r="D6194" s="21" t="s">
        <v>7934</v>
      </c>
      <c r="E6194" s="22">
        <v>45517</v>
      </c>
      <c r="F6194" s="23">
        <v>4250.25</v>
      </c>
      <c r="G6194" s="21">
        <v>194</v>
      </c>
      <c r="H6194" s="21" t="s">
        <v>9</v>
      </c>
      <c r="I6194" s="21">
        <f>IF(shipments[[#This Row],[Boxes]]&gt;0,shipments[[#This Row],[Amount]]/shipments[[#This Row],[Boxes]],"NA")</f>
        <v>21.908505154639176</v>
      </c>
      <c r="J6194" s="21" t="str">
        <f>IF(shipments[[#This Row],[Order_Status]] = "Delivered","Yes","No")</f>
        <v>No</v>
      </c>
      <c r="K6194" s="21" t="str">
        <f>TEXT(shipments[[#This Row],[Shipdate]],"MMMM")</f>
        <v>August</v>
      </c>
      <c r="L6194" s="21">
        <f>YEAR(shipments[[#This Row],[Shipdate]])</f>
        <v>2024</v>
      </c>
    </row>
    <row r="6195" spans="1:12" x14ac:dyDescent="0.3">
      <c r="A6195" s="21" t="s">
        <v>6199</v>
      </c>
      <c r="B6195" s="21" t="s">
        <v>7948</v>
      </c>
      <c r="C6195" s="21" t="s">
        <v>7933</v>
      </c>
      <c r="D6195" s="21" t="s">
        <v>7934</v>
      </c>
      <c r="E6195" s="22">
        <v>45502</v>
      </c>
      <c r="F6195" s="23">
        <v>8649</v>
      </c>
      <c r="G6195" s="21">
        <v>412</v>
      </c>
      <c r="H6195" s="21" t="s">
        <v>9</v>
      </c>
      <c r="I6195" s="21">
        <f>IF(shipments[[#This Row],[Boxes]]&gt;0,shipments[[#This Row],[Amount]]/shipments[[#This Row],[Boxes]],"NA")</f>
        <v>20.992718446601941</v>
      </c>
      <c r="J6195" s="21" t="str">
        <f>IF(shipments[[#This Row],[Order_Status]] = "Delivered","Yes","No")</f>
        <v>No</v>
      </c>
      <c r="K6195" s="21" t="str">
        <f>TEXT(shipments[[#This Row],[Shipdate]],"MMMM")</f>
        <v>July</v>
      </c>
      <c r="L6195" s="21">
        <f>YEAR(shipments[[#This Row],[Shipdate]])</f>
        <v>2024</v>
      </c>
    </row>
    <row r="6196" spans="1:12" x14ac:dyDescent="0.3">
      <c r="A6196" s="21" t="s">
        <v>6200</v>
      </c>
      <c r="B6196" s="21" t="s">
        <v>7948</v>
      </c>
      <c r="C6196" s="21" t="s">
        <v>7933</v>
      </c>
      <c r="D6196" s="21" t="s">
        <v>7937</v>
      </c>
      <c r="E6196" s="22">
        <v>45523</v>
      </c>
      <c r="F6196" s="23">
        <v>3278.25</v>
      </c>
      <c r="G6196" s="21">
        <v>150</v>
      </c>
      <c r="H6196" s="21" t="s">
        <v>9</v>
      </c>
      <c r="I6196" s="21">
        <f>IF(shipments[[#This Row],[Boxes]]&gt;0,shipments[[#This Row],[Amount]]/shipments[[#This Row],[Boxes]],"NA")</f>
        <v>21.855</v>
      </c>
      <c r="J6196" s="21" t="str">
        <f>IF(shipments[[#This Row],[Order_Status]] = "Delivered","Yes","No")</f>
        <v>No</v>
      </c>
      <c r="K6196" s="21" t="str">
        <f>TEXT(shipments[[#This Row],[Shipdate]],"MMMM")</f>
        <v>August</v>
      </c>
      <c r="L6196" s="21">
        <f>YEAR(shipments[[#This Row],[Shipdate]])</f>
        <v>2024</v>
      </c>
    </row>
    <row r="6197" spans="1:12" x14ac:dyDescent="0.3">
      <c r="A6197" t="s">
        <v>6201</v>
      </c>
      <c r="B6197" t="s">
        <v>7948</v>
      </c>
      <c r="C6197" t="s">
        <v>7933</v>
      </c>
      <c r="D6197" t="s">
        <v>7935</v>
      </c>
      <c r="E6197" s="1">
        <v>45000</v>
      </c>
      <c r="F6197" s="6">
        <v>627.75</v>
      </c>
      <c r="G6197">
        <v>29</v>
      </c>
      <c r="H6197" t="s">
        <v>3</v>
      </c>
      <c r="I6197">
        <f>IF(shipments[[#This Row],[Boxes]]&gt;0,shipments[[#This Row],[Amount]]/shipments[[#This Row],[Boxes]],"NA")</f>
        <v>21.646551724137932</v>
      </c>
      <c r="J6197" t="str">
        <f>IF(shipments[[#This Row],[Order_Status]] = "Delivered","Yes","No")</f>
        <v>Yes</v>
      </c>
      <c r="K6197" t="str">
        <f>TEXT(shipments[[#This Row],[Shipdate]],"MMMM")</f>
        <v>March</v>
      </c>
      <c r="L6197">
        <f>YEAR(shipments[[#This Row],[Shipdate]])</f>
        <v>2023</v>
      </c>
    </row>
    <row r="6198" spans="1:12" x14ac:dyDescent="0.3">
      <c r="A6198" t="s">
        <v>6202</v>
      </c>
      <c r="B6198" t="s">
        <v>7948</v>
      </c>
      <c r="C6198" t="s">
        <v>7933</v>
      </c>
      <c r="D6198" t="s">
        <v>7935</v>
      </c>
      <c r="E6198" s="1">
        <v>44992</v>
      </c>
      <c r="F6198" s="6">
        <v>1395</v>
      </c>
      <c r="G6198">
        <v>64</v>
      </c>
      <c r="H6198" t="s">
        <v>3</v>
      </c>
      <c r="I6198">
        <f>IF(shipments[[#This Row],[Boxes]]&gt;0,shipments[[#This Row],[Amount]]/shipments[[#This Row],[Boxes]],"NA")</f>
        <v>21.796875</v>
      </c>
      <c r="J6198" t="str">
        <f>IF(shipments[[#This Row],[Order_Status]] = "Delivered","Yes","No")</f>
        <v>Yes</v>
      </c>
      <c r="K6198" t="str">
        <f>TEXT(shipments[[#This Row],[Shipdate]],"MMMM")</f>
        <v>March</v>
      </c>
      <c r="L6198">
        <f>YEAR(shipments[[#This Row],[Shipdate]])</f>
        <v>2023</v>
      </c>
    </row>
    <row r="6199" spans="1:12" x14ac:dyDescent="0.3">
      <c r="A6199" t="s">
        <v>6203</v>
      </c>
      <c r="B6199" t="s">
        <v>7948</v>
      </c>
      <c r="C6199" t="s">
        <v>7933</v>
      </c>
      <c r="D6199" t="s">
        <v>7939</v>
      </c>
      <c r="E6199" s="1">
        <v>45334</v>
      </c>
      <c r="F6199" s="6">
        <v>1696.5</v>
      </c>
      <c r="G6199">
        <v>85</v>
      </c>
      <c r="H6199" t="s">
        <v>3</v>
      </c>
      <c r="I6199">
        <f>IF(shipments[[#This Row],[Boxes]]&gt;0,shipments[[#This Row],[Amount]]/shipments[[#This Row],[Boxes]],"NA")</f>
        <v>19.958823529411763</v>
      </c>
      <c r="J6199" t="str">
        <f>IF(shipments[[#This Row],[Order_Status]] = "Delivered","Yes","No")</f>
        <v>Yes</v>
      </c>
      <c r="K6199" t="str">
        <f>TEXT(shipments[[#This Row],[Shipdate]],"MMMM")</f>
        <v>February</v>
      </c>
      <c r="L6199">
        <f>YEAR(shipments[[#This Row],[Shipdate]])</f>
        <v>2024</v>
      </c>
    </row>
    <row r="6200" spans="1:12" x14ac:dyDescent="0.3">
      <c r="A6200" t="s">
        <v>6204</v>
      </c>
      <c r="B6200" t="s">
        <v>7948</v>
      </c>
      <c r="C6200" t="s">
        <v>7912</v>
      </c>
      <c r="D6200" t="s">
        <v>7939</v>
      </c>
      <c r="E6200" s="1">
        <v>45366</v>
      </c>
      <c r="F6200" s="6">
        <v>5523.75</v>
      </c>
      <c r="G6200">
        <v>461</v>
      </c>
      <c r="H6200" t="s">
        <v>3</v>
      </c>
      <c r="I6200">
        <f>IF(shipments[[#This Row],[Boxes]]&gt;0,shipments[[#This Row],[Amount]]/shipments[[#This Row],[Boxes]],"NA")</f>
        <v>11.982104121475054</v>
      </c>
      <c r="J6200" t="str">
        <f>IF(shipments[[#This Row],[Order_Status]] = "Delivered","Yes","No")</f>
        <v>Yes</v>
      </c>
      <c r="K6200" t="str">
        <f>TEXT(shipments[[#This Row],[Shipdate]],"MMMM")</f>
        <v>March</v>
      </c>
      <c r="L6200">
        <f>YEAR(shipments[[#This Row],[Shipdate]])</f>
        <v>2024</v>
      </c>
    </row>
    <row r="6201" spans="1:12" x14ac:dyDescent="0.3">
      <c r="A6201" t="s">
        <v>6205</v>
      </c>
      <c r="B6201" t="s">
        <v>7948</v>
      </c>
      <c r="C6201" t="s">
        <v>7912</v>
      </c>
      <c r="D6201" t="s">
        <v>7936</v>
      </c>
      <c r="E6201" s="1">
        <v>44951</v>
      </c>
      <c r="F6201" s="6">
        <v>11130.75</v>
      </c>
      <c r="G6201">
        <v>928</v>
      </c>
      <c r="H6201" t="s">
        <v>3</v>
      </c>
      <c r="I6201">
        <f>IF(shipments[[#This Row],[Boxes]]&gt;0,shipments[[#This Row],[Amount]]/shipments[[#This Row],[Boxes]],"NA")</f>
        <v>11.994342672413794</v>
      </c>
      <c r="J6201" t="str">
        <f>IF(shipments[[#This Row],[Order_Status]] = "Delivered","Yes","No")</f>
        <v>Yes</v>
      </c>
      <c r="K6201" t="str">
        <f>TEXT(shipments[[#This Row],[Shipdate]],"MMMM")</f>
        <v>January</v>
      </c>
      <c r="L6201">
        <f>YEAR(shipments[[#This Row],[Shipdate]])</f>
        <v>2023</v>
      </c>
    </row>
    <row r="6202" spans="1:12" x14ac:dyDescent="0.3">
      <c r="A6202" t="s">
        <v>6206</v>
      </c>
      <c r="B6202" t="s">
        <v>7948</v>
      </c>
      <c r="C6202" t="s">
        <v>7915</v>
      </c>
      <c r="D6202" t="s">
        <v>7935</v>
      </c>
      <c r="E6202" s="1">
        <v>44978</v>
      </c>
      <c r="F6202" s="6">
        <v>2956.5</v>
      </c>
      <c r="G6202">
        <v>370</v>
      </c>
      <c r="H6202" t="s">
        <v>3</v>
      </c>
      <c r="I6202">
        <f>IF(shipments[[#This Row],[Boxes]]&gt;0,shipments[[#This Row],[Amount]]/shipments[[#This Row],[Boxes]],"NA")</f>
        <v>7.9905405405405405</v>
      </c>
      <c r="J6202" t="str">
        <f>IF(shipments[[#This Row],[Order_Status]] = "Delivered","Yes","No")</f>
        <v>Yes</v>
      </c>
      <c r="K6202" t="str">
        <f>TEXT(shipments[[#This Row],[Shipdate]],"MMMM")</f>
        <v>February</v>
      </c>
      <c r="L6202">
        <f>YEAR(shipments[[#This Row],[Shipdate]])</f>
        <v>2023</v>
      </c>
    </row>
    <row r="6203" spans="1:12" x14ac:dyDescent="0.3">
      <c r="A6203" t="s">
        <v>6207</v>
      </c>
      <c r="B6203" t="s">
        <v>7948</v>
      </c>
      <c r="C6203" t="s">
        <v>7915</v>
      </c>
      <c r="D6203" t="s">
        <v>7938</v>
      </c>
      <c r="E6203" s="1">
        <v>45104</v>
      </c>
      <c r="F6203" s="6">
        <v>3755.25</v>
      </c>
      <c r="G6203">
        <v>752</v>
      </c>
      <c r="H6203" t="s">
        <v>3</v>
      </c>
      <c r="I6203">
        <f>IF(shipments[[#This Row],[Boxes]]&gt;0,shipments[[#This Row],[Amount]]/shipments[[#This Row],[Boxes]],"NA")</f>
        <v>4.9936835106382977</v>
      </c>
      <c r="J6203" t="str">
        <f>IF(shipments[[#This Row],[Order_Status]] = "Delivered","Yes","No")</f>
        <v>Yes</v>
      </c>
      <c r="K6203" t="str">
        <f>TEXT(shipments[[#This Row],[Shipdate]],"MMMM")</f>
        <v>June</v>
      </c>
      <c r="L6203">
        <f>YEAR(shipments[[#This Row],[Shipdate]])</f>
        <v>2023</v>
      </c>
    </row>
    <row r="6204" spans="1:12" x14ac:dyDescent="0.3">
      <c r="A6204" t="s">
        <v>6208</v>
      </c>
      <c r="B6204" t="s">
        <v>7948</v>
      </c>
      <c r="C6204" t="s">
        <v>7915</v>
      </c>
      <c r="D6204" t="s">
        <v>7934</v>
      </c>
      <c r="E6204" s="1">
        <v>45104</v>
      </c>
      <c r="F6204" s="6">
        <v>3917.25</v>
      </c>
      <c r="G6204">
        <v>784</v>
      </c>
      <c r="H6204" t="s">
        <v>3</v>
      </c>
      <c r="I6204">
        <f>IF(shipments[[#This Row],[Boxes]]&gt;0,shipments[[#This Row],[Amount]]/shipments[[#This Row],[Boxes]],"NA")</f>
        <v>4.9964923469387754</v>
      </c>
      <c r="J6204" t="str">
        <f>IF(shipments[[#This Row],[Order_Status]] = "Delivered","Yes","No")</f>
        <v>Yes</v>
      </c>
      <c r="K6204" t="str">
        <f>TEXT(shipments[[#This Row],[Shipdate]],"MMMM")</f>
        <v>June</v>
      </c>
      <c r="L6204">
        <f>YEAR(shipments[[#This Row],[Shipdate]])</f>
        <v>2023</v>
      </c>
    </row>
    <row r="6205" spans="1:12" x14ac:dyDescent="0.3">
      <c r="A6205" t="s">
        <v>6209</v>
      </c>
      <c r="B6205" t="s">
        <v>7948</v>
      </c>
      <c r="C6205" t="s">
        <v>7915</v>
      </c>
      <c r="D6205" t="s">
        <v>7938</v>
      </c>
      <c r="E6205" s="1">
        <v>45215</v>
      </c>
      <c r="F6205" s="6">
        <v>8446.5</v>
      </c>
      <c r="G6205">
        <v>1690</v>
      </c>
      <c r="H6205" t="s">
        <v>3</v>
      </c>
      <c r="I6205">
        <f>IF(shipments[[#This Row],[Boxes]]&gt;0,shipments[[#This Row],[Amount]]/shipments[[#This Row],[Boxes]],"NA")</f>
        <v>4.99792899408284</v>
      </c>
      <c r="J6205" t="str">
        <f>IF(shipments[[#This Row],[Order_Status]] = "Delivered","Yes","No")</f>
        <v>Yes</v>
      </c>
      <c r="K6205" t="str">
        <f>TEXT(shipments[[#This Row],[Shipdate]],"MMMM")</f>
        <v>October</v>
      </c>
      <c r="L6205">
        <f>YEAR(shipments[[#This Row],[Shipdate]])</f>
        <v>2023</v>
      </c>
    </row>
    <row r="6206" spans="1:12" x14ac:dyDescent="0.3">
      <c r="A6206" t="s">
        <v>6210</v>
      </c>
      <c r="B6206" t="s">
        <v>7948</v>
      </c>
      <c r="C6206" t="s">
        <v>7915</v>
      </c>
      <c r="D6206" t="s">
        <v>7936</v>
      </c>
      <c r="E6206" s="1">
        <v>44971</v>
      </c>
      <c r="F6206" s="6">
        <v>19692</v>
      </c>
      <c r="G6206">
        <v>2188</v>
      </c>
      <c r="H6206" t="s">
        <v>3</v>
      </c>
      <c r="I6206">
        <f>IF(shipments[[#This Row],[Boxes]]&gt;0,shipments[[#This Row],[Amount]]/shipments[[#This Row],[Boxes]],"NA")</f>
        <v>9</v>
      </c>
      <c r="J6206" t="str">
        <f>IF(shipments[[#This Row],[Order_Status]] = "Delivered","Yes","No")</f>
        <v>Yes</v>
      </c>
      <c r="K6206" t="str">
        <f>TEXT(shipments[[#This Row],[Shipdate]],"MMMM")</f>
        <v>February</v>
      </c>
      <c r="L6206">
        <f>YEAR(shipments[[#This Row],[Shipdate]])</f>
        <v>2023</v>
      </c>
    </row>
    <row r="6207" spans="1:12" x14ac:dyDescent="0.3">
      <c r="A6207" t="s">
        <v>6211</v>
      </c>
      <c r="B6207" t="s">
        <v>7948</v>
      </c>
      <c r="C6207" t="s">
        <v>7915</v>
      </c>
      <c r="D6207" t="s">
        <v>7935</v>
      </c>
      <c r="E6207" s="1">
        <v>45070</v>
      </c>
      <c r="F6207" s="6">
        <v>10962</v>
      </c>
      <c r="G6207">
        <v>1371</v>
      </c>
      <c r="H6207" t="s">
        <v>3</v>
      </c>
      <c r="I6207">
        <f>IF(shipments[[#This Row],[Boxes]]&gt;0,shipments[[#This Row],[Amount]]/shipments[[#This Row],[Boxes]],"NA")</f>
        <v>7.9956236323851204</v>
      </c>
      <c r="J6207" t="str">
        <f>IF(shipments[[#This Row],[Order_Status]] = "Delivered","Yes","No")</f>
        <v>Yes</v>
      </c>
      <c r="K6207" t="str">
        <f>TEXT(shipments[[#This Row],[Shipdate]],"MMMM")</f>
        <v>May</v>
      </c>
      <c r="L6207">
        <f>YEAR(shipments[[#This Row],[Shipdate]])</f>
        <v>2023</v>
      </c>
    </row>
    <row r="6208" spans="1:12" x14ac:dyDescent="0.3">
      <c r="A6208" t="s">
        <v>6212</v>
      </c>
      <c r="B6208" t="s">
        <v>7948</v>
      </c>
      <c r="C6208" t="s">
        <v>7915</v>
      </c>
      <c r="D6208" t="s">
        <v>7937</v>
      </c>
      <c r="E6208" s="1">
        <v>45114</v>
      </c>
      <c r="F6208" s="6">
        <v>360</v>
      </c>
      <c r="G6208">
        <v>72</v>
      </c>
      <c r="H6208" t="s">
        <v>3</v>
      </c>
      <c r="I6208">
        <f>IF(shipments[[#This Row],[Boxes]]&gt;0,shipments[[#This Row],[Amount]]/shipments[[#This Row],[Boxes]],"NA")</f>
        <v>5</v>
      </c>
      <c r="J6208" t="str">
        <f>IF(shipments[[#This Row],[Order_Status]] = "Delivered","Yes","No")</f>
        <v>Yes</v>
      </c>
      <c r="K6208" t="str">
        <f>TEXT(shipments[[#This Row],[Shipdate]],"MMMM")</f>
        <v>July</v>
      </c>
      <c r="L6208">
        <f>YEAR(shipments[[#This Row],[Shipdate]])</f>
        <v>2023</v>
      </c>
    </row>
    <row r="6209" spans="1:12" x14ac:dyDescent="0.3">
      <c r="A6209" t="s">
        <v>6213</v>
      </c>
      <c r="B6209" t="s">
        <v>7948</v>
      </c>
      <c r="C6209" t="s">
        <v>7915</v>
      </c>
      <c r="D6209" t="s">
        <v>7934</v>
      </c>
      <c r="E6209" s="1">
        <v>45449</v>
      </c>
      <c r="F6209" s="6">
        <v>9297</v>
      </c>
      <c r="G6209">
        <v>1860</v>
      </c>
      <c r="H6209" t="s">
        <v>3</v>
      </c>
      <c r="I6209">
        <f>IF(shipments[[#This Row],[Boxes]]&gt;0,shipments[[#This Row],[Amount]]/shipments[[#This Row],[Boxes]],"NA")</f>
        <v>4.9983870967741932</v>
      </c>
      <c r="J6209" t="str">
        <f>IF(shipments[[#This Row],[Order_Status]] = "Delivered","Yes","No")</f>
        <v>Yes</v>
      </c>
      <c r="K6209" t="str">
        <f>TEXT(shipments[[#This Row],[Shipdate]],"MMMM")</f>
        <v>June</v>
      </c>
      <c r="L6209">
        <f>YEAR(shipments[[#This Row],[Shipdate]])</f>
        <v>2024</v>
      </c>
    </row>
    <row r="6210" spans="1:12" x14ac:dyDescent="0.3">
      <c r="A6210" t="s">
        <v>6214</v>
      </c>
      <c r="B6210" t="s">
        <v>7948</v>
      </c>
      <c r="C6210" t="s">
        <v>7916</v>
      </c>
      <c r="D6210" t="s">
        <v>7939</v>
      </c>
      <c r="E6210" s="1">
        <v>45433</v>
      </c>
      <c r="F6210" s="6">
        <v>5368.5</v>
      </c>
      <c r="G6210">
        <v>767</v>
      </c>
      <c r="H6210" t="s">
        <v>3</v>
      </c>
      <c r="I6210">
        <f>IF(shipments[[#This Row],[Boxes]]&gt;0,shipments[[#This Row],[Amount]]/shipments[[#This Row],[Boxes]],"NA")</f>
        <v>6.9993481095176007</v>
      </c>
      <c r="J6210" t="str">
        <f>IF(shipments[[#This Row],[Order_Status]] = "Delivered","Yes","No")</f>
        <v>Yes</v>
      </c>
      <c r="K6210" t="str">
        <f>TEXT(shipments[[#This Row],[Shipdate]],"MMMM")</f>
        <v>May</v>
      </c>
      <c r="L6210">
        <f>YEAR(shipments[[#This Row],[Shipdate]])</f>
        <v>2024</v>
      </c>
    </row>
    <row r="6211" spans="1:12" x14ac:dyDescent="0.3">
      <c r="A6211" t="s">
        <v>6215</v>
      </c>
      <c r="B6211" t="s">
        <v>7948</v>
      </c>
      <c r="C6211" t="s">
        <v>7916</v>
      </c>
      <c r="D6211" t="s">
        <v>7939</v>
      </c>
      <c r="E6211" s="1">
        <v>45323</v>
      </c>
      <c r="F6211" s="6">
        <v>553.5</v>
      </c>
      <c r="G6211">
        <v>93</v>
      </c>
      <c r="H6211" t="s">
        <v>3</v>
      </c>
      <c r="I6211">
        <f>IF(shipments[[#This Row],[Boxes]]&gt;0,shipments[[#This Row],[Amount]]/shipments[[#This Row],[Boxes]],"NA")</f>
        <v>5.9516129032258061</v>
      </c>
      <c r="J6211" t="str">
        <f>IF(shipments[[#This Row],[Order_Status]] = "Delivered","Yes","No")</f>
        <v>Yes</v>
      </c>
      <c r="K6211" t="str">
        <f>TEXT(shipments[[#This Row],[Shipdate]],"MMMM")</f>
        <v>February</v>
      </c>
      <c r="L6211">
        <f>YEAR(shipments[[#This Row],[Shipdate]])</f>
        <v>2024</v>
      </c>
    </row>
    <row r="6212" spans="1:12" x14ac:dyDescent="0.3">
      <c r="A6212" t="s">
        <v>6216</v>
      </c>
      <c r="B6212" t="s">
        <v>7948</v>
      </c>
      <c r="C6212" t="s">
        <v>7916</v>
      </c>
      <c r="D6212" t="s">
        <v>7939</v>
      </c>
      <c r="E6212" s="1">
        <v>45323</v>
      </c>
      <c r="F6212" s="6">
        <v>2436.75</v>
      </c>
      <c r="G6212">
        <v>305</v>
      </c>
      <c r="H6212" t="s">
        <v>3</v>
      </c>
      <c r="I6212">
        <f>IF(shipments[[#This Row],[Boxes]]&gt;0,shipments[[#This Row],[Amount]]/shipments[[#This Row],[Boxes]],"NA")</f>
        <v>7.9893442622950817</v>
      </c>
      <c r="J6212" t="str">
        <f>IF(shipments[[#This Row],[Order_Status]] = "Delivered","Yes","No")</f>
        <v>Yes</v>
      </c>
      <c r="K6212" t="str">
        <f>TEXT(shipments[[#This Row],[Shipdate]],"MMMM")</f>
        <v>February</v>
      </c>
      <c r="L6212">
        <f>YEAR(shipments[[#This Row],[Shipdate]])</f>
        <v>2024</v>
      </c>
    </row>
    <row r="6213" spans="1:12" x14ac:dyDescent="0.3">
      <c r="A6213" t="s">
        <v>6217</v>
      </c>
      <c r="B6213" t="s">
        <v>7948</v>
      </c>
      <c r="C6213" t="s">
        <v>7916</v>
      </c>
      <c r="D6213" t="s">
        <v>7938</v>
      </c>
      <c r="E6213" s="1">
        <v>44956</v>
      </c>
      <c r="F6213" s="6">
        <v>9339.75</v>
      </c>
      <c r="G6213">
        <v>1038</v>
      </c>
      <c r="H6213" t="s">
        <v>3</v>
      </c>
      <c r="I6213">
        <f>IF(shipments[[#This Row],[Boxes]]&gt;0,shipments[[#This Row],[Amount]]/shipments[[#This Row],[Boxes]],"NA")</f>
        <v>8.9978323699421967</v>
      </c>
      <c r="J6213" t="str">
        <f>IF(shipments[[#This Row],[Order_Status]] = "Delivered","Yes","No")</f>
        <v>Yes</v>
      </c>
      <c r="K6213" t="str">
        <f>TEXT(shipments[[#This Row],[Shipdate]],"MMMM")</f>
        <v>January</v>
      </c>
      <c r="L6213">
        <f>YEAR(shipments[[#This Row],[Shipdate]])</f>
        <v>2023</v>
      </c>
    </row>
    <row r="6214" spans="1:12" x14ac:dyDescent="0.3">
      <c r="A6214" t="s">
        <v>6218</v>
      </c>
      <c r="B6214" t="s">
        <v>7948</v>
      </c>
      <c r="C6214" t="s">
        <v>7917</v>
      </c>
      <c r="D6214" t="s">
        <v>7934</v>
      </c>
      <c r="E6214" s="1">
        <v>45268</v>
      </c>
      <c r="F6214" s="6">
        <v>4020.75</v>
      </c>
      <c r="G6214">
        <v>144</v>
      </c>
      <c r="H6214" t="s">
        <v>3</v>
      </c>
      <c r="I6214">
        <f>IF(shipments[[#This Row],[Boxes]]&gt;0,shipments[[#This Row],[Amount]]/shipments[[#This Row],[Boxes]],"NA")</f>
        <v>27.921875</v>
      </c>
      <c r="J6214" t="str">
        <f>IF(shipments[[#This Row],[Order_Status]] = "Delivered","Yes","No")</f>
        <v>Yes</v>
      </c>
      <c r="K6214" t="str">
        <f>TEXT(shipments[[#This Row],[Shipdate]],"MMMM")</f>
        <v>December</v>
      </c>
      <c r="L6214">
        <f>YEAR(shipments[[#This Row],[Shipdate]])</f>
        <v>2023</v>
      </c>
    </row>
    <row r="6215" spans="1:12" x14ac:dyDescent="0.3">
      <c r="A6215" t="s">
        <v>6219</v>
      </c>
      <c r="B6215" t="s">
        <v>7948</v>
      </c>
      <c r="C6215" t="s">
        <v>7917</v>
      </c>
      <c r="D6215" t="s">
        <v>7934</v>
      </c>
      <c r="E6215" s="1">
        <v>45089</v>
      </c>
      <c r="F6215" s="6">
        <v>4500</v>
      </c>
      <c r="G6215">
        <v>174</v>
      </c>
      <c r="H6215" t="s">
        <v>3</v>
      </c>
      <c r="I6215">
        <f>IF(shipments[[#This Row],[Boxes]]&gt;0,shipments[[#This Row],[Amount]]/shipments[[#This Row],[Boxes]],"NA")</f>
        <v>25.862068965517242</v>
      </c>
      <c r="J6215" t="str">
        <f>IF(shipments[[#This Row],[Order_Status]] = "Delivered","Yes","No")</f>
        <v>Yes</v>
      </c>
      <c r="K6215" t="str">
        <f>TEXT(shipments[[#This Row],[Shipdate]],"MMMM")</f>
        <v>June</v>
      </c>
      <c r="L6215">
        <f>YEAR(shipments[[#This Row],[Shipdate]])</f>
        <v>2023</v>
      </c>
    </row>
    <row r="6216" spans="1:12" x14ac:dyDescent="0.3">
      <c r="A6216" t="s">
        <v>6220</v>
      </c>
      <c r="B6216" t="s">
        <v>7948</v>
      </c>
      <c r="C6216" t="s">
        <v>7917</v>
      </c>
      <c r="D6216" t="s">
        <v>7935</v>
      </c>
      <c r="E6216" s="1">
        <v>44946</v>
      </c>
      <c r="F6216" s="6">
        <v>8527.5</v>
      </c>
      <c r="G6216">
        <v>342</v>
      </c>
      <c r="H6216" t="s">
        <v>3</v>
      </c>
      <c r="I6216">
        <f>IF(shipments[[#This Row],[Boxes]]&gt;0,shipments[[#This Row],[Amount]]/shipments[[#This Row],[Boxes]],"NA")</f>
        <v>24.934210526315791</v>
      </c>
      <c r="J6216" t="str">
        <f>IF(shipments[[#This Row],[Order_Status]] = "Delivered","Yes","No")</f>
        <v>Yes</v>
      </c>
      <c r="K6216" t="str">
        <f>TEXT(shipments[[#This Row],[Shipdate]],"MMMM")</f>
        <v>January</v>
      </c>
      <c r="L6216">
        <f>YEAR(shipments[[#This Row],[Shipdate]])</f>
        <v>2023</v>
      </c>
    </row>
    <row r="6217" spans="1:12" x14ac:dyDescent="0.3">
      <c r="A6217" t="s">
        <v>6221</v>
      </c>
      <c r="B6217" t="s">
        <v>7948</v>
      </c>
      <c r="C6217" t="s">
        <v>7917</v>
      </c>
      <c r="D6217" t="s">
        <v>7939</v>
      </c>
      <c r="E6217" s="1">
        <v>45271</v>
      </c>
      <c r="F6217" s="6">
        <v>1053</v>
      </c>
      <c r="G6217">
        <v>43</v>
      </c>
      <c r="H6217" t="s">
        <v>3</v>
      </c>
      <c r="I6217">
        <f>IF(shipments[[#This Row],[Boxes]]&gt;0,shipments[[#This Row],[Amount]]/shipments[[#This Row],[Boxes]],"NA")</f>
        <v>24.488372093023255</v>
      </c>
      <c r="J6217" t="str">
        <f>IF(shipments[[#This Row],[Order_Status]] = "Delivered","Yes","No")</f>
        <v>Yes</v>
      </c>
      <c r="K6217" t="str">
        <f>TEXT(shipments[[#This Row],[Shipdate]],"MMMM")</f>
        <v>December</v>
      </c>
      <c r="L6217">
        <f>YEAR(shipments[[#This Row],[Shipdate]])</f>
        <v>2023</v>
      </c>
    </row>
    <row r="6218" spans="1:12" x14ac:dyDescent="0.3">
      <c r="A6218" t="s">
        <v>6222</v>
      </c>
      <c r="B6218" t="s">
        <v>7948</v>
      </c>
      <c r="C6218" t="s">
        <v>7918</v>
      </c>
      <c r="D6218" t="s">
        <v>7935</v>
      </c>
      <c r="E6218" s="1">
        <v>45222</v>
      </c>
      <c r="F6218" s="6">
        <v>6277.5</v>
      </c>
      <c r="G6218">
        <v>252</v>
      </c>
      <c r="H6218" t="s">
        <v>3</v>
      </c>
      <c r="I6218">
        <f>IF(shipments[[#This Row],[Boxes]]&gt;0,shipments[[#This Row],[Amount]]/shipments[[#This Row],[Boxes]],"NA")</f>
        <v>24.910714285714285</v>
      </c>
      <c r="J6218" t="str">
        <f>IF(shipments[[#This Row],[Order_Status]] = "Delivered","Yes","No")</f>
        <v>Yes</v>
      </c>
      <c r="K6218" t="str">
        <f>TEXT(shipments[[#This Row],[Shipdate]],"MMMM")</f>
        <v>October</v>
      </c>
      <c r="L6218">
        <f>YEAR(shipments[[#This Row],[Shipdate]])</f>
        <v>2023</v>
      </c>
    </row>
    <row r="6219" spans="1:12" x14ac:dyDescent="0.3">
      <c r="A6219" t="s">
        <v>6223</v>
      </c>
      <c r="B6219" t="s">
        <v>7948</v>
      </c>
      <c r="C6219" t="s">
        <v>7919</v>
      </c>
      <c r="D6219" t="s">
        <v>7937</v>
      </c>
      <c r="E6219" s="1">
        <v>45021</v>
      </c>
      <c r="F6219" s="6">
        <v>11466</v>
      </c>
      <c r="G6219">
        <v>546</v>
      </c>
      <c r="H6219" t="s">
        <v>3</v>
      </c>
      <c r="I6219">
        <f>IF(shipments[[#This Row],[Boxes]]&gt;0,shipments[[#This Row],[Amount]]/shipments[[#This Row],[Boxes]],"NA")</f>
        <v>21</v>
      </c>
      <c r="J6219" t="str">
        <f>IF(shipments[[#This Row],[Order_Status]] = "Delivered","Yes","No")</f>
        <v>Yes</v>
      </c>
      <c r="K6219" t="str">
        <f>TEXT(shipments[[#This Row],[Shipdate]],"MMMM")</f>
        <v>April</v>
      </c>
      <c r="L6219">
        <f>YEAR(shipments[[#This Row],[Shipdate]])</f>
        <v>2023</v>
      </c>
    </row>
    <row r="6220" spans="1:12" x14ac:dyDescent="0.3">
      <c r="A6220" t="s">
        <v>6224</v>
      </c>
      <c r="B6220" t="s">
        <v>7948</v>
      </c>
      <c r="C6220" t="s">
        <v>7919</v>
      </c>
      <c r="D6220" t="s">
        <v>7934</v>
      </c>
      <c r="E6220" s="1">
        <v>45006</v>
      </c>
      <c r="F6220" s="6">
        <v>6599.25</v>
      </c>
      <c r="G6220">
        <v>367</v>
      </c>
      <c r="H6220" t="s">
        <v>3</v>
      </c>
      <c r="I6220">
        <f>IF(shipments[[#This Row],[Boxes]]&gt;0,shipments[[#This Row],[Amount]]/shipments[[#This Row],[Boxes]],"NA")</f>
        <v>17.981607629427792</v>
      </c>
      <c r="J6220" t="str">
        <f>IF(shipments[[#This Row],[Order_Status]] = "Delivered","Yes","No")</f>
        <v>Yes</v>
      </c>
      <c r="K6220" t="str">
        <f>TEXT(shipments[[#This Row],[Shipdate]],"MMMM")</f>
        <v>March</v>
      </c>
      <c r="L6220">
        <f>YEAR(shipments[[#This Row],[Shipdate]])</f>
        <v>2023</v>
      </c>
    </row>
    <row r="6221" spans="1:12" x14ac:dyDescent="0.3">
      <c r="A6221" t="s">
        <v>6225</v>
      </c>
      <c r="B6221" t="s">
        <v>7948</v>
      </c>
      <c r="C6221" t="s">
        <v>7919</v>
      </c>
      <c r="D6221" t="s">
        <v>7937</v>
      </c>
      <c r="E6221" s="1">
        <v>45160</v>
      </c>
      <c r="F6221" s="6">
        <v>11754</v>
      </c>
      <c r="G6221">
        <v>619</v>
      </c>
      <c r="H6221" t="s">
        <v>3</v>
      </c>
      <c r="I6221">
        <f>IF(shipments[[#This Row],[Boxes]]&gt;0,shipments[[#This Row],[Amount]]/shipments[[#This Row],[Boxes]],"NA")</f>
        <v>18.98869143780291</v>
      </c>
      <c r="J6221" t="str">
        <f>IF(shipments[[#This Row],[Order_Status]] = "Delivered","Yes","No")</f>
        <v>Yes</v>
      </c>
      <c r="K6221" t="str">
        <f>TEXT(shipments[[#This Row],[Shipdate]],"MMMM")</f>
        <v>August</v>
      </c>
      <c r="L6221">
        <f>YEAR(shipments[[#This Row],[Shipdate]])</f>
        <v>2023</v>
      </c>
    </row>
    <row r="6222" spans="1:12" x14ac:dyDescent="0.3">
      <c r="A6222" s="21" t="s">
        <v>6226</v>
      </c>
      <c r="B6222" s="21" t="s">
        <v>7948</v>
      </c>
      <c r="C6222" s="21" t="s">
        <v>7919</v>
      </c>
      <c r="D6222" s="21" t="s">
        <v>7939</v>
      </c>
      <c r="E6222" s="22">
        <v>45478</v>
      </c>
      <c r="F6222" s="23">
        <v>7251.75</v>
      </c>
      <c r="G6222" s="21">
        <v>346</v>
      </c>
      <c r="H6222" s="21" t="s">
        <v>9</v>
      </c>
      <c r="I6222" s="21">
        <f>IF(shipments[[#This Row],[Boxes]]&gt;0,shipments[[#This Row],[Amount]]/shipments[[#This Row],[Boxes]],"NA")</f>
        <v>20.958815028901736</v>
      </c>
      <c r="J6222" s="21" t="str">
        <f>IF(shipments[[#This Row],[Order_Status]] = "Delivered","Yes","No")</f>
        <v>No</v>
      </c>
      <c r="K6222" s="21" t="str">
        <f>TEXT(shipments[[#This Row],[Shipdate]],"MMMM")</f>
        <v>July</v>
      </c>
      <c r="L6222" s="21">
        <f>YEAR(shipments[[#This Row],[Shipdate]])</f>
        <v>2024</v>
      </c>
    </row>
    <row r="6223" spans="1:12" x14ac:dyDescent="0.3">
      <c r="A6223" t="s">
        <v>6227</v>
      </c>
      <c r="B6223" t="s">
        <v>7948</v>
      </c>
      <c r="C6223" t="s">
        <v>7919</v>
      </c>
      <c r="D6223" t="s">
        <v>7937</v>
      </c>
      <c r="E6223" s="1">
        <v>45302</v>
      </c>
      <c r="F6223" s="6">
        <v>7128</v>
      </c>
      <c r="G6223">
        <v>396</v>
      </c>
      <c r="H6223" t="s">
        <v>3</v>
      </c>
      <c r="I6223">
        <f>IF(shipments[[#This Row],[Boxes]]&gt;0,shipments[[#This Row],[Amount]]/shipments[[#This Row],[Boxes]],"NA")</f>
        <v>18</v>
      </c>
      <c r="J6223" t="str">
        <f>IF(shipments[[#This Row],[Order_Status]] = "Delivered","Yes","No")</f>
        <v>Yes</v>
      </c>
      <c r="K6223" t="str">
        <f>TEXT(shipments[[#This Row],[Shipdate]],"MMMM")</f>
        <v>January</v>
      </c>
      <c r="L6223">
        <f>YEAR(shipments[[#This Row],[Shipdate]])</f>
        <v>2024</v>
      </c>
    </row>
    <row r="6224" spans="1:12" x14ac:dyDescent="0.3">
      <c r="A6224" s="21" t="s">
        <v>6228</v>
      </c>
      <c r="B6224" s="21" t="s">
        <v>7948</v>
      </c>
      <c r="C6224" s="21" t="s">
        <v>7921</v>
      </c>
      <c r="D6224" s="21" t="s">
        <v>7935</v>
      </c>
      <c r="E6224" s="22">
        <v>45496</v>
      </c>
      <c r="F6224" s="23">
        <v>2628</v>
      </c>
      <c r="G6224" s="21">
        <v>203</v>
      </c>
      <c r="H6224" s="21" t="s">
        <v>9</v>
      </c>
      <c r="I6224" s="21">
        <f>IF(shipments[[#This Row],[Boxes]]&gt;0,shipments[[#This Row],[Amount]]/shipments[[#This Row],[Boxes]],"NA")</f>
        <v>12.945812807881774</v>
      </c>
      <c r="J6224" s="21" t="str">
        <f>IF(shipments[[#This Row],[Order_Status]] = "Delivered","Yes","No")</f>
        <v>No</v>
      </c>
      <c r="K6224" s="21" t="str">
        <f>TEXT(shipments[[#This Row],[Shipdate]],"MMMM")</f>
        <v>July</v>
      </c>
      <c r="L6224" s="21">
        <f>YEAR(shipments[[#This Row],[Shipdate]])</f>
        <v>2024</v>
      </c>
    </row>
    <row r="6225" spans="1:12" x14ac:dyDescent="0.3">
      <c r="A6225" s="21" t="s">
        <v>6229</v>
      </c>
      <c r="B6225" s="21" t="s">
        <v>7948</v>
      </c>
      <c r="C6225" s="21" t="s">
        <v>7921</v>
      </c>
      <c r="D6225" s="21" t="s">
        <v>7935</v>
      </c>
      <c r="E6225" s="22">
        <v>45554</v>
      </c>
      <c r="F6225" s="23">
        <v>4443.75</v>
      </c>
      <c r="G6225" s="21">
        <v>297</v>
      </c>
      <c r="H6225" s="21" t="s">
        <v>16</v>
      </c>
      <c r="I6225" s="21">
        <f>IF(shipments[[#This Row],[Boxes]]&gt;0,shipments[[#This Row],[Amount]]/shipments[[#This Row],[Boxes]],"NA")</f>
        <v>14.962121212121213</v>
      </c>
      <c r="J6225" s="21" t="str">
        <f>IF(shipments[[#This Row],[Order_Status]] = "Delivered","Yes","No")</f>
        <v>No</v>
      </c>
      <c r="K6225" s="21" t="str">
        <f>TEXT(shipments[[#This Row],[Shipdate]],"MMMM")</f>
        <v>September</v>
      </c>
      <c r="L6225" s="21">
        <f>YEAR(shipments[[#This Row],[Shipdate]])</f>
        <v>2024</v>
      </c>
    </row>
    <row r="6226" spans="1:12" x14ac:dyDescent="0.3">
      <c r="A6226" t="s">
        <v>6230</v>
      </c>
      <c r="B6226" t="s">
        <v>7948</v>
      </c>
      <c r="C6226" t="s">
        <v>7921</v>
      </c>
      <c r="D6226" t="s">
        <v>7935</v>
      </c>
      <c r="E6226" s="1">
        <v>45336</v>
      </c>
      <c r="F6226" s="6">
        <v>5973.75</v>
      </c>
      <c r="G6226">
        <v>498</v>
      </c>
      <c r="H6226" t="s">
        <v>3</v>
      </c>
      <c r="I6226">
        <f>IF(shipments[[#This Row],[Boxes]]&gt;0,shipments[[#This Row],[Amount]]/shipments[[#This Row],[Boxes]],"NA")</f>
        <v>11.995481927710843</v>
      </c>
      <c r="J6226" t="str">
        <f>IF(shipments[[#This Row],[Order_Status]] = "Delivered","Yes","No")</f>
        <v>Yes</v>
      </c>
      <c r="K6226" t="str">
        <f>TEXT(shipments[[#This Row],[Shipdate]],"MMMM")</f>
        <v>February</v>
      </c>
      <c r="L6226">
        <f>YEAR(shipments[[#This Row],[Shipdate]])</f>
        <v>2024</v>
      </c>
    </row>
    <row r="6227" spans="1:12" x14ac:dyDescent="0.3">
      <c r="A6227" t="s">
        <v>6231</v>
      </c>
      <c r="B6227" t="s">
        <v>7948</v>
      </c>
      <c r="C6227" t="s">
        <v>7921</v>
      </c>
      <c r="D6227" t="s">
        <v>7937</v>
      </c>
      <c r="E6227" s="1">
        <v>45131</v>
      </c>
      <c r="F6227" s="6">
        <v>4551.75</v>
      </c>
      <c r="G6227">
        <v>304</v>
      </c>
      <c r="H6227" t="s">
        <v>3</v>
      </c>
      <c r="I6227">
        <f>IF(shipments[[#This Row],[Boxes]]&gt;0,shipments[[#This Row],[Amount]]/shipments[[#This Row],[Boxes]],"NA")</f>
        <v>14.972861842105264</v>
      </c>
      <c r="J6227" t="str">
        <f>IF(shipments[[#This Row],[Order_Status]] = "Delivered","Yes","No")</f>
        <v>Yes</v>
      </c>
      <c r="K6227" t="str">
        <f>TEXT(shipments[[#This Row],[Shipdate]],"MMMM")</f>
        <v>July</v>
      </c>
      <c r="L6227">
        <f>YEAR(shipments[[#This Row],[Shipdate]])</f>
        <v>2023</v>
      </c>
    </row>
    <row r="6228" spans="1:12" x14ac:dyDescent="0.3">
      <c r="A6228" t="s">
        <v>6232</v>
      </c>
      <c r="B6228" t="s">
        <v>7948</v>
      </c>
      <c r="C6228" t="s">
        <v>7922</v>
      </c>
      <c r="D6228" t="s">
        <v>7934</v>
      </c>
      <c r="E6228" s="1">
        <v>45166</v>
      </c>
      <c r="F6228" s="6">
        <v>2364.75</v>
      </c>
      <c r="G6228">
        <v>132</v>
      </c>
      <c r="H6228" t="s">
        <v>3</v>
      </c>
      <c r="I6228">
        <f>IF(shipments[[#This Row],[Boxes]]&gt;0,shipments[[#This Row],[Amount]]/shipments[[#This Row],[Boxes]],"NA")</f>
        <v>17.914772727272727</v>
      </c>
      <c r="J6228" t="str">
        <f>IF(shipments[[#This Row],[Order_Status]] = "Delivered","Yes","No")</f>
        <v>Yes</v>
      </c>
      <c r="K6228" t="str">
        <f>TEXT(shipments[[#This Row],[Shipdate]],"MMMM")</f>
        <v>August</v>
      </c>
      <c r="L6228">
        <f>YEAR(shipments[[#This Row],[Shipdate]])</f>
        <v>2023</v>
      </c>
    </row>
    <row r="6229" spans="1:12" x14ac:dyDescent="0.3">
      <c r="A6229" t="s">
        <v>6233</v>
      </c>
      <c r="B6229" t="s">
        <v>7948</v>
      </c>
      <c r="C6229" t="s">
        <v>7922</v>
      </c>
      <c r="D6229" t="s">
        <v>7937</v>
      </c>
      <c r="E6229" s="1">
        <v>45443</v>
      </c>
      <c r="F6229" s="6">
        <v>9751.5</v>
      </c>
      <c r="G6229">
        <v>542</v>
      </c>
      <c r="H6229" t="s">
        <v>3</v>
      </c>
      <c r="I6229">
        <f>IF(shipments[[#This Row],[Boxes]]&gt;0,shipments[[#This Row],[Amount]]/shipments[[#This Row],[Boxes]],"NA")</f>
        <v>17.991697416974169</v>
      </c>
      <c r="J6229" t="str">
        <f>IF(shipments[[#This Row],[Order_Status]] = "Delivered","Yes","No")</f>
        <v>Yes</v>
      </c>
      <c r="K6229" t="str">
        <f>TEXT(shipments[[#This Row],[Shipdate]],"MMMM")</f>
        <v>May</v>
      </c>
      <c r="L6229">
        <f>YEAR(shipments[[#This Row],[Shipdate]])</f>
        <v>2024</v>
      </c>
    </row>
    <row r="6230" spans="1:12" x14ac:dyDescent="0.3">
      <c r="A6230" t="s">
        <v>6234</v>
      </c>
      <c r="B6230" t="s">
        <v>7948</v>
      </c>
      <c r="C6230" t="s">
        <v>7923</v>
      </c>
      <c r="D6230" t="s">
        <v>7939</v>
      </c>
      <c r="E6230" s="1">
        <v>45203</v>
      </c>
      <c r="F6230" s="6">
        <v>4200.75</v>
      </c>
      <c r="G6230">
        <v>324</v>
      </c>
      <c r="H6230" t="s">
        <v>3</v>
      </c>
      <c r="I6230">
        <f>IF(shipments[[#This Row],[Boxes]]&gt;0,shipments[[#This Row],[Amount]]/shipments[[#This Row],[Boxes]],"NA")</f>
        <v>12.965277777777779</v>
      </c>
      <c r="J6230" t="str">
        <f>IF(shipments[[#This Row],[Order_Status]] = "Delivered","Yes","No")</f>
        <v>Yes</v>
      </c>
      <c r="K6230" t="str">
        <f>TEXT(shipments[[#This Row],[Shipdate]],"MMMM")</f>
        <v>October</v>
      </c>
      <c r="L6230">
        <f>YEAR(shipments[[#This Row],[Shipdate]])</f>
        <v>2023</v>
      </c>
    </row>
    <row r="6231" spans="1:12" x14ac:dyDescent="0.3">
      <c r="A6231" t="s">
        <v>6235</v>
      </c>
      <c r="B6231" t="s">
        <v>7948</v>
      </c>
      <c r="C6231" t="s">
        <v>7923</v>
      </c>
      <c r="D6231" t="s">
        <v>7938</v>
      </c>
      <c r="E6231" s="1">
        <v>45271</v>
      </c>
      <c r="F6231" s="6">
        <v>4900.5</v>
      </c>
      <c r="G6231">
        <v>351</v>
      </c>
      <c r="H6231" t="s">
        <v>3</v>
      </c>
      <c r="I6231">
        <f>IF(shipments[[#This Row],[Boxes]]&gt;0,shipments[[#This Row],[Amount]]/shipments[[#This Row],[Boxes]],"NA")</f>
        <v>13.961538461538462</v>
      </c>
      <c r="J6231" t="str">
        <f>IF(shipments[[#This Row],[Order_Status]] = "Delivered","Yes","No")</f>
        <v>Yes</v>
      </c>
      <c r="K6231" t="str">
        <f>TEXT(shipments[[#This Row],[Shipdate]],"MMMM")</f>
        <v>December</v>
      </c>
      <c r="L6231">
        <f>YEAR(shipments[[#This Row],[Shipdate]])</f>
        <v>2023</v>
      </c>
    </row>
    <row r="6232" spans="1:12" x14ac:dyDescent="0.3">
      <c r="A6232" t="s">
        <v>6236</v>
      </c>
      <c r="B6232" t="s">
        <v>7948</v>
      </c>
      <c r="C6232" t="s">
        <v>7924</v>
      </c>
      <c r="D6232" t="s">
        <v>7935</v>
      </c>
      <c r="E6232" s="1">
        <v>44965</v>
      </c>
      <c r="F6232" s="6">
        <v>6833.25</v>
      </c>
      <c r="G6232">
        <v>760</v>
      </c>
      <c r="H6232" t="s">
        <v>3</v>
      </c>
      <c r="I6232">
        <f>IF(shipments[[#This Row],[Boxes]]&gt;0,shipments[[#This Row],[Amount]]/shipments[[#This Row],[Boxes]],"NA")</f>
        <v>8.9911184210526311</v>
      </c>
      <c r="J6232" t="str">
        <f>IF(shipments[[#This Row],[Order_Status]] = "Delivered","Yes","No")</f>
        <v>Yes</v>
      </c>
      <c r="K6232" t="str">
        <f>TEXT(shipments[[#This Row],[Shipdate]],"MMMM")</f>
        <v>February</v>
      </c>
      <c r="L6232">
        <f>YEAR(shipments[[#This Row],[Shipdate]])</f>
        <v>2023</v>
      </c>
    </row>
    <row r="6233" spans="1:12" x14ac:dyDescent="0.3">
      <c r="A6233" t="s">
        <v>6237</v>
      </c>
      <c r="B6233" t="s">
        <v>7948</v>
      </c>
      <c r="C6233" t="s">
        <v>7924</v>
      </c>
      <c r="D6233" t="s">
        <v>7935</v>
      </c>
      <c r="E6233" s="1">
        <v>45322</v>
      </c>
      <c r="F6233" s="6">
        <v>9497.25</v>
      </c>
      <c r="G6233">
        <v>1357</v>
      </c>
      <c r="H6233" t="s">
        <v>3</v>
      </c>
      <c r="I6233">
        <f>IF(shipments[[#This Row],[Boxes]]&gt;0,shipments[[#This Row],[Amount]]/shipments[[#This Row],[Boxes]],"NA")</f>
        <v>6.9987103905674282</v>
      </c>
      <c r="J6233" t="str">
        <f>IF(shipments[[#This Row],[Order_Status]] = "Delivered","Yes","No")</f>
        <v>Yes</v>
      </c>
      <c r="K6233" t="str">
        <f>TEXT(shipments[[#This Row],[Shipdate]],"MMMM")</f>
        <v>January</v>
      </c>
      <c r="L6233">
        <f>YEAR(shipments[[#This Row],[Shipdate]])</f>
        <v>2024</v>
      </c>
    </row>
    <row r="6234" spans="1:12" x14ac:dyDescent="0.3">
      <c r="A6234" t="s">
        <v>6238</v>
      </c>
      <c r="B6234" t="s">
        <v>7948</v>
      </c>
      <c r="C6234" t="s">
        <v>7924</v>
      </c>
      <c r="D6234" t="s">
        <v>7934</v>
      </c>
      <c r="E6234" s="1">
        <v>45266</v>
      </c>
      <c r="F6234" s="6">
        <v>6583.5</v>
      </c>
      <c r="G6234">
        <v>1098</v>
      </c>
      <c r="H6234" t="s">
        <v>3</v>
      </c>
      <c r="I6234">
        <f>IF(shipments[[#This Row],[Boxes]]&gt;0,shipments[[#This Row],[Amount]]/shipments[[#This Row],[Boxes]],"NA")</f>
        <v>5.9959016393442619</v>
      </c>
      <c r="J6234" t="str">
        <f>IF(shipments[[#This Row],[Order_Status]] = "Delivered","Yes","No")</f>
        <v>Yes</v>
      </c>
      <c r="K6234" t="str">
        <f>TEXT(shipments[[#This Row],[Shipdate]],"MMMM")</f>
        <v>December</v>
      </c>
      <c r="L6234">
        <f>YEAR(shipments[[#This Row],[Shipdate]])</f>
        <v>2023</v>
      </c>
    </row>
    <row r="6235" spans="1:12" x14ac:dyDescent="0.3">
      <c r="A6235" t="s">
        <v>6239</v>
      </c>
      <c r="B6235" t="s">
        <v>7948</v>
      </c>
      <c r="C6235" t="s">
        <v>7924</v>
      </c>
      <c r="D6235" t="s">
        <v>7935</v>
      </c>
      <c r="E6235" s="1">
        <v>45414</v>
      </c>
      <c r="F6235" s="6">
        <v>7146</v>
      </c>
      <c r="G6235">
        <v>1191</v>
      </c>
      <c r="H6235" t="s">
        <v>3</v>
      </c>
      <c r="I6235">
        <f>IF(shipments[[#This Row],[Boxes]]&gt;0,shipments[[#This Row],[Amount]]/shipments[[#This Row],[Boxes]],"NA")</f>
        <v>6</v>
      </c>
      <c r="J6235" t="str">
        <f>IF(shipments[[#This Row],[Order_Status]] = "Delivered","Yes","No")</f>
        <v>Yes</v>
      </c>
      <c r="K6235" t="str">
        <f>TEXT(shipments[[#This Row],[Shipdate]],"MMMM")</f>
        <v>May</v>
      </c>
      <c r="L6235">
        <f>YEAR(shipments[[#This Row],[Shipdate]])</f>
        <v>2024</v>
      </c>
    </row>
    <row r="6236" spans="1:12" x14ac:dyDescent="0.3">
      <c r="A6236" t="s">
        <v>6240</v>
      </c>
      <c r="B6236" t="s">
        <v>7948</v>
      </c>
      <c r="C6236" t="s">
        <v>7924</v>
      </c>
      <c r="D6236" t="s">
        <v>7938</v>
      </c>
      <c r="E6236" s="1">
        <v>45448</v>
      </c>
      <c r="F6236" s="6">
        <v>3942</v>
      </c>
      <c r="G6236">
        <v>493</v>
      </c>
      <c r="H6236" t="s">
        <v>3</v>
      </c>
      <c r="I6236">
        <f>IF(shipments[[#This Row],[Boxes]]&gt;0,shipments[[#This Row],[Amount]]/shipments[[#This Row],[Boxes]],"NA")</f>
        <v>7.995943204868154</v>
      </c>
      <c r="J6236" t="str">
        <f>IF(shipments[[#This Row],[Order_Status]] = "Delivered","Yes","No")</f>
        <v>Yes</v>
      </c>
      <c r="K6236" t="str">
        <f>TEXT(shipments[[#This Row],[Shipdate]],"MMMM")</f>
        <v>June</v>
      </c>
      <c r="L6236">
        <f>YEAR(shipments[[#This Row],[Shipdate]])</f>
        <v>2024</v>
      </c>
    </row>
    <row r="6237" spans="1:12" x14ac:dyDescent="0.3">
      <c r="A6237" t="s">
        <v>6241</v>
      </c>
      <c r="B6237" t="s">
        <v>7948</v>
      </c>
      <c r="C6237" t="s">
        <v>7925</v>
      </c>
      <c r="D6237" t="s">
        <v>7938</v>
      </c>
      <c r="E6237" s="1">
        <v>45190</v>
      </c>
      <c r="F6237" s="6">
        <v>3777.75</v>
      </c>
      <c r="G6237">
        <v>223</v>
      </c>
      <c r="H6237" t="s">
        <v>3</v>
      </c>
      <c r="I6237">
        <f>IF(shipments[[#This Row],[Boxes]]&gt;0,shipments[[#This Row],[Amount]]/shipments[[#This Row],[Boxes]],"NA")</f>
        <v>16.940582959641254</v>
      </c>
      <c r="J6237" t="str">
        <f>IF(shipments[[#This Row],[Order_Status]] = "Delivered","Yes","No")</f>
        <v>Yes</v>
      </c>
      <c r="K6237" t="str">
        <f>TEXT(shipments[[#This Row],[Shipdate]],"MMMM")</f>
        <v>September</v>
      </c>
      <c r="L6237">
        <f>YEAR(shipments[[#This Row],[Shipdate]])</f>
        <v>2023</v>
      </c>
    </row>
    <row r="6238" spans="1:12" x14ac:dyDescent="0.3">
      <c r="A6238" t="s">
        <v>6242</v>
      </c>
      <c r="B6238" t="s">
        <v>7948</v>
      </c>
      <c r="C6238" t="s">
        <v>7925</v>
      </c>
      <c r="D6238" t="s">
        <v>7938</v>
      </c>
      <c r="E6238" s="1">
        <v>45317</v>
      </c>
      <c r="F6238" s="6">
        <v>9103.5</v>
      </c>
      <c r="G6238">
        <v>607</v>
      </c>
      <c r="H6238" t="s">
        <v>3</v>
      </c>
      <c r="I6238">
        <f>IF(shipments[[#This Row],[Boxes]]&gt;0,shipments[[#This Row],[Amount]]/shipments[[#This Row],[Boxes]],"NA")</f>
        <v>14.997528830313016</v>
      </c>
      <c r="J6238" t="str">
        <f>IF(shipments[[#This Row],[Order_Status]] = "Delivered","Yes","No")</f>
        <v>Yes</v>
      </c>
      <c r="K6238" t="str">
        <f>TEXT(shipments[[#This Row],[Shipdate]],"MMMM")</f>
        <v>January</v>
      </c>
      <c r="L6238">
        <f>YEAR(shipments[[#This Row],[Shipdate]])</f>
        <v>2024</v>
      </c>
    </row>
    <row r="6239" spans="1:12" x14ac:dyDescent="0.3">
      <c r="A6239" s="21" t="s">
        <v>6243</v>
      </c>
      <c r="B6239" s="21" t="s">
        <v>7948</v>
      </c>
      <c r="C6239" s="21" t="s">
        <v>7927</v>
      </c>
      <c r="D6239" s="21" t="s">
        <v>7938</v>
      </c>
      <c r="E6239" s="22">
        <v>45527</v>
      </c>
      <c r="F6239" s="23">
        <v>4209.75</v>
      </c>
      <c r="G6239" s="21">
        <v>248</v>
      </c>
      <c r="H6239" s="21" t="s">
        <v>9</v>
      </c>
      <c r="I6239" s="21">
        <f>IF(shipments[[#This Row],[Boxes]]&gt;0,shipments[[#This Row],[Amount]]/shipments[[#This Row],[Boxes]],"NA")</f>
        <v>16.974798387096776</v>
      </c>
      <c r="J6239" s="21" t="str">
        <f>IF(shipments[[#This Row],[Order_Status]] = "Delivered","Yes","No")</f>
        <v>No</v>
      </c>
      <c r="K6239" s="21" t="str">
        <f>TEXT(shipments[[#This Row],[Shipdate]],"MMMM")</f>
        <v>August</v>
      </c>
      <c r="L6239" s="21">
        <f>YEAR(shipments[[#This Row],[Shipdate]])</f>
        <v>2024</v>
      </c>
    </row>
    <row r="6240" spans="1:12" x14ac:dyDescent="0.3">
      <c r="A6240" t="s">
        <v>6244</v>
      </c>
      <c r="B6240" t="s">
        <v>7948</v>
      </c>
      <c r="C6240" t="s">
        <v>7928</v>
      </c>
      <c r="D6240" t="s">
        <v>7934</v>
      </c>
      <c r="E6240" s="1">
        <v>45169</v>
      </c>
      <c r="F6240" s="6">
        <v>11009.25</v>
      </c>
      <c r="G6240">
        <v>1224</v>
      </c>
      <c r="H6240" t="s">
        <v>3</v>
      </c>
      <c r="I6240">
        <f>IF(shipments[[#This Row],[Boxes]]&gt;0,shipments[[#This Row],[Amount]]/shipments[[#This Row],[Boxes]],"NA")</f>
        <v>8.9944852941176467</v>
      </c>
      <c r="J6240" t="str">
        <f>IF(shipments[[#This Row],[Order_Status]] = "Delivered","Yes","No")</f>
        <v>Yes</v>
      </c>
      <c r="K6240" t="str">
        <f>TEXT(shipments[[#This Row],[Shipdate]],"MMMM")</f>
        <v>August</v>
      </c>
      <c r="L6240">
        <f>YEAR(shipments[[#This Row],[Shipdate]])</f>
        <v>2023</v>
      </c>
    </row>
    <row r="6241" spans="1:12" x14ac:dyDescent="0.3">
      <c r="A6241" t="s">
        <v>6245</v>
      </c>
      <c r="B6241" t="s">
        <v>7948</v>
      </c>
      <c r="C6241" t="s">
        <v>7928</v>
      </c>
      <c r="D6241" t="s">
        <v>7938</v>
      </c>
      <c r="E6241" s="1">
        <v>45194</v>
      </c>
      <c r="F6241" s="6">
        <v>9659.25</v>
      </c>
      <c r="G6241">
        <v>1380</v>
      </c>
      <c r="H6241" t="s">
        <v>3</v>
      </c>
      <c r="I6241">
        <f>IF(shipments[[#This Row],[Boxes]]&gt;0,shipments[[#This Row],[Amount]]/shipments[[#This Row],[Boxes]],"NA")</f>
        <v>6.9994565217391305</v>
      </c>
      <c r="J6241" t="str">
        <f>IF(shipments[[#This Row],[Order_Status]] = "Delivered","Yes","No")</f>
        <v>Yes</v>
      </c>
      <c r="K6241" t="str">
        <f>TEXT(shipments[[#This Row],[Shipdate]],"MMMM")</f>
        <v>September</v>
      </c>
      <c r="L6241">
        <f>YEAR(shipments[[#This Row],[Shipdate]])</f>
        <v>2023</v>
      </c>
    </row>
    <row r="6242" spans="1:12" x14ac:dyDescent="0.3">
      <c r="A6242" s="21" t="s">
        <v>6246</v>
      </c>
      <c r="B6242" s="21" t="s">
        <v>7948</v>
      </c>
      <c r="C6242" s="21" t="s">
        <v>7928</v>
      </c>
      <c r="D6242" s="21" t="s">
        <v>7937</v>
      </c>
      <c r="E6242" s="22">
        <v>45555</v>
      </c>
      <c r="F6242" s="23">
        <v>688.5</v>
      </c>
      <c r="G6242" s="21">
        <v>77</v>
      </c>
      <c r="H6242" s="21" t="s">
        <v>16</v>
      </c>
      <c r="I6242" s="21">
        <f>IF(shipments[[#This Row],[Boxes]]&gt;0,shipments[[#This Row],[Amount]]/shipments[[#This Row],[Boxes]],"NA")</f>
        <v>8.9415584415584419</v>
      </c>
      <c r="J6242" s="21" t="str">
        <f>IF(shipments[[#This Row],[Order_Status]] = "Delivered","Yes","No")</f>
        <v>No</v>
      </c>
      <c r="K6242" s="21" t="str">
        <f>TEXT(shipments[[#This Row],[Shipdate]],"MMMM")</f>
        <v>September</v>
      </c>
      <c r="L6242" s="21">
        <f>YEAR(shipments[[#This Row],[Shipdate]])</f>
        <v>2024</v>
      </c>
    </row>
    <row r="6243" spans="1:12" x14ac:dyDescent="0.3">
      <c r="A6243" t="s">
        <v>6247</v>
      </c>
      <c r="B6243" t="s">
        <v>7948</v>
      </c>
      <c r="C6243" t="s">
        <v>7929</v>
      </c>
      <c r="D6243" t="s">
        <v>7937</v>
      </c>
      <c r="E6243" s="1">
        <v>45468</v>
      </c>
      <c r="F6243" s="6">
        <v>564.75</v>
      </c>
      <c r="G6243">
        <v>71</v>
      </c>
      <c r="H6243" t="s">
        <v>3</v>
      </c>
      <c r="I6243">
        <f>IF(shipments[[#This Row],[Boxes]]&gt;0,shipments[[#This Row],[Amount]]/shipments[[#This Row],[Boxes]],"NA")</f>
        <v>7.954225352112676</v>
      </c>
      <c r="J6243" t="str">
        <f>IF(shipments[[#This Row],[Order_Status]] = "Delivered","Yes","No")</f>
        <v>Yes</v>
      </c>
      <c r="K6243" t="str">
        <f>TEXT(shipments[[#This Row],[Shipdate]],"MMMM")</f>
        <v>June</v>
      </c>
      <c r="L6243">
        <f>YEAR(shipments[[#This Row],[Shipdate]])</f>
        <v>2024</v>
      </c>
    </row>
    <row r="6244" spans="1:12" x14ac:dyDescent="0.3">
      <c r="A6244" t="s">
        <v>6248</v>
      </c>
      <c r="B6244" t="s">
        <v>7948</v>
      </c>
      <c r="C6244" t="s">
        <v>7929</v>
      </c>
      <c r="D6244" t="s">
        <v>7938</v>
      </c>
      <c r="E6244" s="1">
        <v>45203</v>
      </c>
      <c r="F6244" s="6">
        <v>10761.75</v>
      </c>
      <c r="G6244">
        <v>1196</v>
      </c>
      <c r="H6244" t="s">
        <v>3</v>
      </c>
      <c r="I6244">
        <f>IF(shipments[[#This Row],[Boxes]]&gt;0,shipments[[#This Row],[Amount]]/shipments[[#This Row],[Boxes]],"NA")</f>
        <v>8.9981187290969906</v>
      </c>
      <c r="J6244" t="str">
        <f>IF(shipments[[#This Row],[Order_Status]] = "Delivered","Yes","No")</f>
        <v>Yes</v>
      </c>
      <c r="K6244" t="str">
        <f>TEXT(shipments[[#This Row],[Shipdate]],"MMMM")</f>
        <v>October</v>
      </c>
      <c r="L6244">
        <f>YEAR(shipments[[#This Row],[Shipdate]])</f>
        <v>2023</v>
      </c>
    </row>
    <row r="6245" spans="1:12" x14ac:dyDescent="0.3">
      <c r="A6245" t="s">
        <v>6249</v>
      </c>
      <c r="B6245" t="s">
        <v>7948</v>
      </c>
      <c r="C6245" t="s">
        <v>7929</v>
      </c>
      <c r="D6245" t="s">
        <v>7935</v>
      </c>
      <c r="E6245" s="1">
        <v>45163</v>
      </c>
      <c r="F6245" s="6">
        <v>1032.75</v>
      </c>
      <c r="G6245">
        <v>94</v>
      </c>
      <c r="H6245" t="s">
        <v>3</v>
      </c>
      <c r="I6245">
        <f>IF(shipments[[#This Row],[Boxes]]&gt;0,shipments[[#This Row],[Amount]]/shipments[[#This Row],[Boxes]],"NA")</f>
        <v>10.986702127659575</v>
      </c>
      <c r="J6245" t="str">
        <f>IF(shipments[[#This Row],[Order_Status]] = "Delivered","Yes","No")</f>
        <v>Yes</v>
      </c>
      <c r="K6245" t="str">
        <f>TEXT(shipments[[#This Row],[Shipdate]],"MMMM")</f>
        <v>August</v>
      </c>
      <c r="L6245">
        <f>YEAR(shipments[[#This Row],[Shipdate]])</f>
        <v>2023</v>
      </c>
    </row>
    <row r="6246" spans="1:12" x14ac:dyDescent="0.3">
      <c r="A6246" s="21" t="s">
        <v>6250</v>
      </c>
      <c r="B6246" s="21" t="s">
        <v>7948</v>
      </c>
      <c r="C6246" s="21" t="s">
        <v>7929</v>
      </c>
      <c r="D6246" s="21" t="s">
        <v>7935</v>
      </c>
      <c r="E6246" s="22">
        <v>45553</v>
      </c>
      <c r="F6246" s="23">
        <v>1505.25</v>
      </c>
      <c r="G6246" s="21">
        <v>168</v>
      </c>
      <c r="H6246" s="21" t="s">
        <v>16</v>
      </c>
      <c r="I6246" s="21">
        <f>IF(shipments[[#This Row],[Boxes]]&gt;0,shipments[[#This Row],[Amount]]/shipments[[#This Row],[Boxes]],"NA")</f>
        <v>8.9598214285714288</v>
      </c>
      <c r="J6246" s="21" t="str">
        <f>IF(shipments[[#This Row],[Order_Status]] = "Delivered","Yes","No")</f>
        <v>No</v>
      </c>
      <c r="K6246" s="21" t="str">
        <f>TEXT(shipments[[#This Row],[Shipdate]],"MMMM")</f>
        <v>September</v>
      </c>
      <c r="L6246" s="21">
        <f>YEAR(shipments[[#This Row],[Shipdate]])</f>
        <v>2024</v>
      </c>
    </row>
    <row r="6247" spans="1:12" x14ac:dyDescent="0.3">
      <c r="A6247" t="s">
        <v>6251</v>
      </c>
      <c r="B6247" t="s">
        <v>7948</v>
      </c>
      <c r="C6247" t="s">
        <v>7930</v>
      </c>
      <c r="D6247" t="s">
        <v>7939</v>
      </c>
      <c r="E6247" s="1">
        <v>45455</v>
      </c>
      <c r="F6247" s="6">
        <v>9542.25</v>
      </c>
      <c r="G6247">
        <v>368</v>
      </c>
      <c r="H6247" t="s">
        <v>3</v>
      </c>
      <c r="I6247">
        <f>IF(shipments[[#This Row],[Boxes]]&gt;0,shipments[[#This Row],[Amount]]/shipments[[#This Row],[Boxes]],"NA")</f>
        <v>25.930027173913043</v>
      </c>
      <c r="J6247" t="str">
        <f>IF(shipments[[#This Row],[Order_Status]] = "Delivered","Yes","No")</f>
        <v>Yes</v>
      </c>
      <c r="K6247" t="str">
        <f>TEXT(shipments[[#This Row],[Shipdate]],"MMMM")</f>
        <v>June</v>
      </c>
      <c r="L6247">
        <f>YEAR(shipments[[#This Row],[Shipdate]])</f>
        <v>2024</v>
      </c>
    </row>
    <row r="6248" spans="1:12" x14ac:dyDescent="0.3">
      <c r="A6248" s="21" t="s">
        <v>6252</v>
      </c>
      <c r="B6248" s="21" t="s">
        <v>7948</v>
      </c>
      <c r="C6248" s="21" t="s">
        <v>7932</v>
      </c>
      <c r="D6248" s="21" t="s">
        <v>7934</v>
      </c>
      <c r="E6248" s="22">
        <v>45355</v>
      </c>
      <c r="F6248" s="23">
        <v>2729.25</v>
      </c>
      <c r="G6248" s="21">
        <v>249</v>
      </c>
      <c r="H6248" s="21" t="s">
        <v>25</v>
      </c>
      <c r="I6248" s="21">
        <f>IF(shipments[[#This Row],[Boxes]]&gt;0,shipments[[#This Row],[Amount]]/shipments[[#This Row],[Boxes]],"NA")</f>
        <v>10.960843373493976</v>
      </c>
      <c r="J6248" s="21" t="str">
        <f>IF(shipments[[#This Row],[Order_Status]] = "Delivered","Yes","No")</f>
        <v>No</v>
      </c>
      <c r="K6248" s="21" t="str">
        <f>TEXT(shipments[[#This Row],[Shipdate]],"MMMM")</f>
        <v>March</v>
      </c>
      <c r="L6248" s="21">
        <f>YEAR(shipments[[#This Row],[Shipdate]])</f>
        <v>2024</v>
      </c>
    </row>
    <row r="6249" spans="1:12" x14ac:dyDescent="0.3">
      <c r="A6249" s="21" t="s">
        <v>6253</v>
      </c>
      <c r="B6249" s="21" t="s">
        <v>7948</v>
      </c>
      <c r="C6249" s="21" t="s">
        <v>7933</v>
      </c>
      <c r="D6249" s="21" t="s">
        <v>7936</v>
      </c>
      <c r="E6249" s="22">
        <v>45502</v>
      </c>
      <c r="F6249" s="23">
        <v>1658.25</v>
      </c>
      <c r="G6249" s="21">
        <v>93</v>
      </c>
      <c r="H6249" s="21" t="s">
        <v>9</v>
      </c>
      <c r="I6249" s="21">
        <f>IF(shipments[[#This Row],[Boxes]]&gt;0,shipments[[#This Row],[Amount]]/shipments[[#This Row],[Boxes]],"NA")</f>
        <v>17.830645161290324</v>
      </c>
      <c r="J6249" s="21" t="str">
        <f>IF(shipments[[#This Row],[Order_Status]] = "Delivered","Yes","No")</f>
        <v>No</v>
      </c>
      <c r="K6249" s="21" t="str">
        <f>TEXT(shipments[[#This Row],[Shipdate]],"MMMM")</f>
        <v>July</v>
      </c>
      <c r="L6249" s="21">
        <f>YEAR(shipments[[#This Row],[Shipdate]])</f>
        <v>2024</v>
      </c>
    </row>
    <row r="6250" spans="1:12" x14ac:dyDescent="0.3">
      <c r="A6250" t="s">
        <v>6254</v>
      </c>
      <c r="B6250" t="s">
        <v>7948</v>
      </c>
      <c r="C6250" t="s">
        <v>7933</v>
      </c>
      <c r="D6250" t="s">
        <v>7939</v>
      </c>
      <c r="E6250" s="1">
        <v>44953</v>
      </c>
      <c r="F6250" s="6">
        <v>10552.5</v>
      </c>
      <c r="G6250">
        <v>528</v>
      </c>
      <c r="H6250" t="s">
        <v>3</v>
      </c>
      <c r="I6250">
        <f>IF(shipments[[#This Row],[Boxes]]&gt;0,shipments[[#This Row],[Amount]]/shipments[[#This Row],[Boxes]],"NA")</f>
        <v>19.985795454545453</v>
      </c>
      <c r="J6250" t="str">
        <f>IF(shipments[[#This Row],[Order_Status]] = "Delivered","Yes","No")</f>
        <v>Yes</v>
      </c>
      <c r="K6250" t="str">
        <f>TEXT(shipments[[#This Row],[Shipdate]],"MMMM")</f>
        <v>January</v>
      </c>
      <c r="L6250">
        <f>YEAR(shipments[[#This Row],[Shipdate]])</f>
        <v>2023</v>
      </c>
    </row>
    <row r="6251" spans="1:12" x14ac:dyDescent="0.3">
      <c r="A6251" t="s">
        <v>6255</v>
      </c>
      <c r="B6251" t="s">
        <v>7948</v>
      </c>
      <c r="C6251" t="s">
        <v>7933</v>
      </c>
      <c r="D6251" t="s">
        <v>7934</v>
      </c>
      <c r="E6251" s="1">
        <v>45168</v>
      </c>
      <c r="F6251" s="6">
        <v>3939.75</v>
      </c>
      <c r="G6251">
        <v>188</v>
      </c>
      <c r="H6251" t="s">
        <v>3</v>
      </c>
      <c r="I6251">
        <f>IF(shipments[[#This Row],[Boxes]]&gt;0,shipments[[#This Row],[Amount]]/shipments[[#This Row],[Boxes]],"NA")</f>
        <v>20.956117021276597</v>
      </c>
      <c r="J6251" t="str">
        <f>IF(shipments[[#This Row],[Order_Status]] = "Delivered","Yes","No")</f>
        <v>Yes</v>
      </c>
      <c r="K6251" t="str">
        <f>TEXT(shipments[[#This Row],[Shipdate]],"MMMM")</f>
        <v>August</v>
      </c>
      <c r="L6251">
        <f>YEAR(shipments[[#This Row],[Shipdate]])</f>
        <v>2023</v>
      </c>
    </row>
    <row r="6252" spans="1:12" x14ac:dyDescent="0.3">
      <c r="A6252" t="s">
        <v>6256</v>
      </c>
      <c r="B6252" t="s">
        <v>7948</v>
      </c>
      <c r="C6252" t="s">
        <v>7933</v>
      </c>
      <c r="D6252" t="s">
        <v>7934</v>
      </c>
      <c r="E6252" s="1">
        <v>45177</v>
      </c>
      <c r="F6252" s="6">
        <v>3485.25</v>
      </c>
      <c r="G6252">
        <v>175</v>
      </c>
      <c r="H6252" t="s">
        <v>3</v>
      </c>
      <c r="I6252">
        <f>IF(shipments[[#This Row],[Boxes]]&gt;0,shipments[[#This Row],[Amount]]/shipments[[#This Row],[Boxes]],"NA")</f>
        <v>19.915714285714287</v>
      </c>
      <c r="J6252" t="str">
        <f>IF(shipments[[#This Row],[Order_Status]] = "Delivered","Yes","No")</f>
        <v>Yes</v>
      </c>
      <c r="K6252" t="str">
        <f>TEXT(shipments[[#This Row],[Shipdate]],"MMMM")</f>
        <v>September</v>
      </c>
      <c r="L6252">
        <f>YEAR(shipments[[#This Row],[Shipdate]])</f>
        <v>2023</v>
      </c>
    </row>
    <row r="6253" spans="1:12" x14ac:dyDescent="0.3">
      <c r="A6253" t="s">
        <v>6257</v>
      </c>
      <c r="B6253" t="s">
        <v>7948</v>
      </c>
      <c r="C6253" t="s">
        <v>7933</v>
      </c>
      <c r="D6253" t="s">
        <v>7936</v>
      </c>
      <c r="E6253" s="1">
        <v>45274</v>
      </c>
      <c r="F6253" s="6">
        <v>20.25</v>
      </c>
      <c r="G6253">
        <v>2</v>
      </c>
      <c r="H6253" t="s">
        <v>3</v>
      </c>
      <c r="I6253">
        <f>IF(shipments[[#This Row],[Boxes]]&gt;0,shipments[[#This Row],[Amount]]/shipments[[#This Row],[Boxes]],"NA")</f>
        <v>10.125</v>
      </c>
      <c r="J6253" t="str">
        <f>IF(shipments[[#This Row],[Order_Status]] = "Delivered","Yes","No")</f>
        <v>Yes</v>
      </c>
      <c r="K6253" t="str">
        <f>TEXT(shipments[[#This Row],[Shipdate]],"MMMM")</f>
        <v>December</v>
      </c>
      <c r="L6253">
        <f>YEAR(shipments[[#This Row],[Shipdate]])</f>
        <v>2023</v>
      </c>
    </row>
    <row r="6254" spans="1:12" x14ac:dyDescent="0.3">
      <c r="A6254" t="s">
        <v>6258</v>
      </c>
      <c r="B6254" t="s">
        <v>7948</v>
      </c>
      <c r="C6254" t="s">
        <v>7933</v>
      </c>
      <c r="D6254" t="s">
        <v>7934</v>
      </c>
      <c r="E6254" s="1">
        <v>45149</v>
      </c>
      <c r="F6254" s="6">
        <v>10986.75</v>
      </c>
      <c r="G6254">
        <v>500</v>
      </c>
      <c r="H6254" t="s">
        <v>3</v>
      </c>
      <c r="I6254">
        <f>IF(shipments[[#This Row],[Boxes]]&gt;0,shipments[[#This Row],[Amount]]/shipments[[#This Row],[Boxes]],"NA")</f>
        <v>21.973500000000001</v>
      </c>
      <c r="J6254" t="str">
        <f>IF(shipments[[#This Row],[Order_Status]] = "Delivered","Yes","No")</f>
        <v>Yes</v>
      </c>
      <c r="K6254" t="str">
        <f>TEXT(shipments[[#This Row],[Shipdate]],"MMMM")</f>
        <v>August</v>
      </c>
      <c r="L6254">
        <f>YEAR(shipments[[#This Row],[Shipdate]])</f>
        <v>2023</v>
      </c>
    </row>
    <row r="6255" spans="1:12" x14ac:dyDescent="0.3">
      <c r="A6255" t="s">
        <v>6259</v>
      </c>
      <c r="B6255" t="s">
        <v>7948</v>
      </c>
      <c r="C6255" t="s">
        <v>7912</v>
      </c>
      <c r="D6255" t="s">
        <v>7937</v>
      </c>
      <c r="E6255" s="1">
        <v>45260</v>
      </c>
      <c r="F6255" s="6">
        <v>5211</v>
      </c>
      <c r="G6255">
        <v>401</v>
      </c>
      <c r="H6255" t="s">
        <v>3</v>
      </c>
      <c r="I6255">
        <f>IF(shipments[[#This Row],[Boxes]]&gt;0,shipments[[#This Row],[Amount]]/shipments[[#This Row],[Boxes]],"NA")</f>
        <v>12.99501246882793</v>
      </c>
      <c r="J6255" t="str">
        <f>IF(shipments[[#This Row],[Order_Status]] = "Delivered","Yes","No")</f>
        <v>Yes</v>
      </c>
      <c r="K6255" t="str">
        <f>TEXT(shipments[[#This Row],[Shipdate]],"MMMM")</f>
        <v>November</v>
      </c>
      <c r="L6255">
        <f>YEAR(shipments[[#This Row],[Shipdate]])</f>
        <v>2023</v>
      </c>
    </row>
    <row r="6256" spans="1:12" x14ac:dyDescent="0.3">
      <c r="A6256" t="s">
        <v>6260</v>
      </c>
      <c r="B6256" t="s">
        <v>7948</v>
      </c>
      <c r="C6256" t="s">
        <v>7912</v>
      </c>
      <c r="D6256" t="s">
        <v>7938</v>
      </c>
      <c r="E6256" s="1">
        <v>45324</v>
      </c>
      <c r="F6256" s="6">
        <v>2025</v>
      </c>
      <c r="G6256">
        <v>145</v>
      </c>
      <c r="H6256" t="s">
        <v>3</v>
      </c>
      <c r="I6256">
        <f>IF(shipments[[#This Row],[Boxes]]&gt;0,shipments[[#This Row],[Amount]]/shipments[[#This Row],[Boxes]],"NA")</f>
        <v>13.96551724137931</v>
      </c>
      <c r="J6256" t="str">
        <f>IF(shipments[[#This Row],[Order_Status]] = "Delivered","Yes","No")</f>
        <v>Yes</v>
      </c>
      <c r="K6256" t="str">
        <f>TEXT(shipments[[#This Row],[Shipdate]],"MMMM")</f>
        <v>February</v>
      </c>
      <c r="L6256">
        <f>YEAR(shipments[[#This Row],[Shipdate]])</f>
        <v>2024</v>
      </c>
    </row>
    <row r="6257" spans="1:12" x14ac:dyDescent="0.3">
      <c r="A6257" t="s">
        <v>6261</v>
      </c>
      <c r="B6257" t="s">
        <v>7948</v>
      </c>
      <c r="C6257" t="s">
        <v>7912</v>
      </c>
      <c r="D6257" t="s">
        <v>7934</v>
      </c>
      <c r="E6257" s="1">
        <v>45316</v>
      </c>
      <c r="F6257" s="6">
        <v>1489.5</v>
      </c>
      <c r="G6257">
        <v>94</v>
      </c>
      <c r="H6257" t="s">
        <v>3</v>
      </c>
      <c r="I6257">
        <f>IF(shipments[[#This Row],[Boxes]]&gt;0,shipments[[#This Row],[Amount]]/shipments[[#This Row],[Boxes]],"NA")</f>
        <v>15.845744680851064</v>
      </c>
      <c r="J6257" t="str">
        <f>IF(shipments[[#This Row],[Order_Status]] = "Delivered","Yes","No")</f>
        <v>Yes</v>
      </c>
      <c r="K6257" t="str">
        <f>TEXT(shipments[[#This Row],[Shipdate]],"MMMM")</f>
        <v>January</v>
      </c>
      <c r="L6257">
        <f>YEAR(shipments[[#This Row],[Shipdate]])</f>
        <v>2024</v>
      </c>
    </row>
    <row r="6258" spans="1:12" x14ac:dyDescent="0.3">
      <c r="A6258" t="s">
        <v>6262</v>
      </c>
      <c r="B6258" t="s">
        <v>7948</v>
      </c>
      <c r="C6258" t="s">
        <v>7912</v>
      </c>
      <c r="D6258" t="s">
        <v>7938</v>
      </c>
      <c r="E6258" s="1">
        <v>45246</v>
      </c>
      <c r="F6258" s="6">
        <v>2389.5</v>
      </c>
      <c r="G6258">
        <v>171</v>
      </c>
      <c r="H6258" t="s">
        <v>3</v>
      </c>
      <c r="I6258">
        <f>IF(shipments[[#This Row],[Boxes]]&gt;0,shipments[[#This Row],[Amount]]/shipments[[#This Row],[Boxes]],"NA")</f>
        <v>13.973684210526315</v>
      </c>
      <c r="J6258" t="str">
        <f>IF(shipments[[#This Row],[Order_Status]] = "Delivered","Yes","No")</f>
        <v>Yes</v>
      </c>
      <c r="K6258" t="str">
        <f>TEXT(shipments[[#This Row],[Shipdate]],"MMMM")</f>
        <v>November</v>
      </c>
      <c r="L6258">
        <f>YEAR(shipments[[#This Row],[Shipdate]])</f>
        <v>2023</v>
      </c>
    </row>
    <row r="6259" spans="1:12" x14ac:dyDescent="0.3">
      <c r="A6259" t="s">
        <v>6263</v>
      </c>
      <c r="B6259" t="s">
        <v>7948</v>
      </c>
      <c r="C6259" t="s">
        <v>7915</v>
      </c>
      <c r="D6259" t="s">
        <v>7937</v>
      </c>
      <c r="E6259" s="1">
        <v>45302</v>
      </c>
      <c r="F6259" s="6">
        <v>1489.5</v>
      </c>
      <c r="G6259">
        <v>298</v>
      </c>
      <c r="H6259" t="s">
        <v>3</v>
      </c>
      <c r="I6259">
        <f>IF(shipments[[#This Row],[Boxes]]&gt;0,shipments[[#This Row],[Amount]]/shipments[[#This Row],[Boxes]],"NA")</f>
        <v>4.9983221476510069</v>
      </c>
      <c r="J6259" t="str">
        <f>IF(shipments[[#This Row],[Order_Status]] = "Delivered","Yes","No")</f>
        <v>Yes</v>
      </c>
      <c r="K6259" t="str">
        <f>TEXT(shipments[[#This Row],[Shipdate]],"MMMM")</f>
        <v>January</v>
      </c>
      <c r="L6259">
        <f>YEAR(shipments[[#This Row],[Shipdate]])</f>
        <v>2024</v>
      </c>
    </row>
    <row r="6260" spans="1:12" x14ac:dyDescent="0.3">
      <c r="A6260" s="21" t="s">
        <v>6264</v>
      </c>
      <c r="B6260" s="21" t="s">
        <v>7948</v>
      </c>
      <c r="C6260" s="21" t="s">
        <v>7915</v>
      </c>
      <c r="D6260" s="21" t="s">
        <v>7937</v>
      </c>
      <c r="E6260" s="22">
        <v>45497</v>
      </c>
      <c r="F6260" s="23">
        <v>6012</v>
      </c>
      <c r="G6260" s="21">
        <v>668</v>
      </c>
      <c r="H6260" s="21" t="s">
        <v>9</v>
      </c>
      <c r="I6260" s="21">
        <f>IF(shipments[[#This Row],[Boxes]]&gt;0,shipments[[#This Row],[Amount]]/shipments[[#This Row],[Boxes]],"NA")</f>
        <v>9</v>
      </c>
      <c r="J6260" s="21" t="str">
        <f>IF(shipments[[#This Row],[Order_Status]] = "Delivered","Yes","No")</f>
        <v>No</v>
      </c>
      <c r="K6260" s="21" t="str">
        <f>TEXT(shipments[[#This Row],[Shipdate]],"MMMM")</f>
        <v>July</v>
      </c>
      <c r="L6260" s="21">
        <f>YEAR(shipments[[#This Row],[Shipdate]])</f>
        <v>2024</v>
      </c>
    </row>
    <row r="6261" spans="1:12" x14ac:dyDescent="0.3">
      <c r="A6261" t="s">
        <v>6265</v>
      </c>
      <c r="B6261" t="s">
        <v>7948</v>
      </c>
      <c r="C6261" t="s">
        <v>7915</v>
      </c>
      <c r="D6261" t="s">
        <v>7939</v>
      </c>
      <c r="E6261" s="1">
        <v>45132</v>
      </c>
      <c r="F6261" s="6">
        <v>6975</v>
      </c>
      <c r="G6261">
        <v>775</v>
      </c>
      <c r="H6261" t="s">
        <v>3</v>
      </c>
      <c r="I6261">
        <f>IF(shipments[[#This Row],[Boxes]]&gt;0,shipments[[#This Row],[Amount]]/shipments[[#This Row],[Boxes]],"NA")</f>
        <v>9</v>
      </c>
      <c r="J6261" t="str">
        <f>IF(shipments[[#This Row],[Order_Status]] = "Delivered","Yes","No")</f>
        <v>Yes</v>
      </c>
      <c r="K6261" t="str">
        <f>TEXT(shipments[[#This Row],[Shipdate]],"MMMM")</f>
        <v>July</v>
      </c>
      <c r="L6261">
        <f>YEAR(shipments[[#This Row],[Shipdate]])</f>
        <v>2023</v>
      </c>
    </row>
    <row r="6262" spans="1:12" x14ac:dyDescent="0.3">
      <c r="A6262" t="s">
        <v>6266</v>
      </c>
      <c r="B6262" t="s">
        <v>7948</v>
      </c>
      <c r="C6262" t="s">
        <v>7915</v>
      </c>
      <c r="D6262" t="s">
        <v>7934</v>
      </c>
      <c r="E6262" s="1">
        <v>45063</v>
      </c>
      <c r="F6262" s="6">
        <v>7157.25</v>
      </c>
      <c r="G6262">
        <v>1432</v>
      </c>
      <c r="H6262" t="s">
        <v>3</v>
      </c>
      <c r="I6262">
        <f>IF(shipments[[#This Row],[Boxes]]&gt;0,shipments[[#This Row],[Amount]]/shipments[[#This Row],[Boxes]],"NA")</f>
        <v>4.9980796089385473</v>
      </c>
      <c r="J6262" t="str">
        <f>IF(shipments[[#This Row],[Order_Status]] = "Delivered","Yes","No")</f>
        <v>Yes</v>
      </c>
      <c r="K6262" t="str">
        <f>TEXT(shipments[[#This Row],[Shipdate]],"MMMM")</f>
        <v>May</v>
      </c>
      <c r="L6262">
        <f>YEAR(shipments[[#This Row],[Shipdate]])</f>
        <v>2023</v>
      </c>
    </row>
    <row r="6263" spans="1:12" x14ac:dyDescent="0.3">
      <c r="A6263" t="s">
        <v>6267</v>
      </c>
      <c r="B6263" t="s">
        <v>7948</v>
      </c>
      <c r="C6263" t="s">
        <v>7916</v>
      </c>
      <c r="D6263" t="s">
        <v>7939</v>
      </c>
      <c r="E6263" s="1">
        <v>45231</v>
      </c>
      <c r="F6263" s="6">
        <v>6707.25</v>
      </c>
      <c r="G6263">
        <v>1342</v>
      </c>
      <c r="H6263" t="s">
        <v>3</v>
      </c>
      <c r="I6263">
        <f>IF(shipments[[#This Row],[Boxes]]&gt;0,shipments[[#This Row],[Amount]]/shipments[[#This Row],[Boxes]],"NA")</f>
        <v>4.9979508196721314</v>
      </c>
      <c r="J6263" t="str">
        <f>IF(shipments[[#This Row],[Order_Status]] = "Delivered","Yes","No")</f>
        <v>Yes</v>
      </c>
      <c r="K6263" t="str">
        <f>TEXT(shipments[[#This Row],[Shipdate]],"MMMM")</f>
        <v>November</v>
      </c>
      <c r="L6263">
        <f>YEAR(shipments[[#This Row],[Shipdate]])</f>
        <v>2023</v>
      </c>
    </row>
    <row r="6264" spans="1:12" x14ac:dyDescent="0.3">
      <c r="A6264" t="s">
        <v>6268</v>
      </c>
      <c r="B6264" t="s">
        <v>7948</v>
      </c>
      <c r="C6264" t="s">
        <v>7916</v>
      </c>
      <c r="D6264" t="s">
        <v>7934</v>
      </c>
      <c r="E6264" s="1">
        <v>45069</v>
      </c>
      <c r="F6264" s="6">
        <v>1550.25</v>
      </c>
      <c r="G6264">
        <v>222</v>
      </c>
      <c r="H6264" t="s">
        <v>3</v>
      </c>
      <c r="I6264">
        <f>IF(shipments[[#This Row],[Boxes]]&gt;0,shipments[[#This Row],[Amount]]/shipments[[#This Row],[Boxes]],"NA")</f>
        <v>6.9831081081081079</v>
      </c>
      <c r="J6264" t="str">
        <f>IF(shipments[[#This Row],[Order_Status]] = "Delivered","Yes","No")</f>
        <v>Yes</v>
      </c>
      <c r="K6264" t="str">
        <f>TEXT(shipments[[#This Row],[Shipdate]],"MMMM")</f>
        <v>May</v>
      </c>
      <c r="L6264">
        <f>YEAR(shipments[[#This Row],[Shipdate]])</f>
        <v>2023</v>
      </c>
    </row>
    <row r="6265" spans="1:12" x14ac:dyDescent="0.3">
      <c r="A6265" t="s">
        <v>6269</v>
      </c>
      <c r="B6265" t="s">
        <v>7948</v>
      </c>
      <c r="C6265" t="s">
        <v>7916</v>
      </c>
      <c r="D6265" t="s">
        <v>7939</v>
      </c>
      <c r="E6265" s="1">
        <v>45320</v>
      </c>
      <c r="F6265" s="6">
        <v>1363.5</v>
      </c>
      <c r="G6265">
        <v>228</v>
      </c>
      <c r="H6265" t="s">
        <v>3</v>
      </c>
      <c r="I6265">
        <f>IF(shipments[[#This Row],[Boxes]]&gt;0,shipments[[#This Row],[Amount]]/shipments[[#This Row],[Boxes]],"NA")</f>
        <v>5.9802631578947372</v>
      </c>
      <c r="J6265" t="str">
        <f>IF(shipments[[#This Row],[Order_Status]] = "Delivered","Yes","No")</f>
        <v>Yes</v>
      </c>
      <c r="K6265" t="str">
        <f>TEXT(shipments[[#This Row],[Shipdate]],"MMMM")</f>
        <v>January</v>
      </c>
      <c r="L6265">
        <f>YEAR(shipments[[#This Row],[Shipdate]])</f>
        <v>2024</v>
      </c>
    </row>
    <row r="6266" spans="1:12" x14ac:dyDescent="0.3">
      <c r="A6266" s="21" t="s">
        <v>6270</v>
      </c>
      <c r="B6266" s="21" t="s">
        <v>7948</v>
      </c>
      <c r="C6266" s="21" t="s">
        <v>7916</v>
      </c>
      <c r="D6266" s="21" t="s">
        <v>7938</v>
      </c>
      <c r="E6266" s="22">
        <v>45484</v>
      </c>
      <c r="F6266" s="23">
        <v>3336.75</v>
      </c>
      <c r="G6266" s="21">
        <v>557</v>
      </c>
      <c r="H6266" s="21" t="s">
        <v>9</v>
      </c>
      <c r="I6266" s="21">
        <f>IF(shipments[[#This Row],[Boxes]]&gt;0,shipments[[#This Row],[Amount]]/shipments[[#This Row],[Boxes]],"NA")</f>
        <v>5.9905745062836626</v>
      </c>
      <c r="J6266" s="21" t="str">
        <f>IF(shipments[[#This Row],[Order_Status]] = "Delivered","Yes","No")</f>
        <v>No</v>
      </c>
      <c r="K6266" s="21" t="str">
        <f>TEXT(shipments[[#This Row],[Shipdate]],"MMMM")</f>
        <v>July</v>
      </c>
      <c r="L6266" s="21">
        <f>YEAR(shipments[[#This Row],[Shipdate]])</f>
        <v>2024</v>
      </c>
    </row>
    <row r="6267" spans="1:12" x14ac:dyDescent="0.3">
      <c r="A6267" t="s">
        <v>6271</v>
      </c>
      <c r="B6267" t="s">
        <v>7948</v>
      </c>
      <c r="C6267" t="s">
        <v>7916</v>
      </c>
      <c r="D6267" t="s">
        <v>7939</v>
      </c>
      <c r="E6267" s="1">
        <v>45296</v>
      </c>
      <c r="F6267" s="6">
        <v>1998</v>
      </c>
      <c r="G6267">
        <v>333</v>
      </c>
      <c r="H6267" t="s">
        <v>3</v>
      </c>
      <c r="I6267">
        <f>IF(shipments[[#This Row],[Boxes]]&gt;0,shipments[[#This Row],[Amount]]/shipments[[#This Row],[Boxes]],"NA")</f>
        <v>6</v>
      </c>
      <c r="J6267" t="str">
        <f>IF(shipments[[#This Row],[Order_Status]] = "Delivered","Yes","No")</f>
        <v>Yes</v>
      </c>
      <c r="K6267" t="str">
        <f>TEXT(shipments[[#This Row],[Shipdate]],"MMMM")</f>
        <v>January</v>
      </c>
      <c r="L6267">
        <f>YEAR(shipments[[#This Row],[Shipdate]])</f>
        <v>2024</v>
      </c>
    </row>
    <row r="6268" spans="1:12" x14ac:dyDescent="0.3">
      <c r="A6268" t="s">
        <v>6272</v>
      </c>
      <c r="B6268" t="s">
        <v>7948</v>
      </c>
      <c r="C6268" t="s">
        <v>7916</v>
      </c>
      <c r="D6268" t="s">
        <v>7934</v>
      </c>
      <c r="E6268" s="1">
        <v>45341</v>
      </c>
      <c r="F6268" s="6">
        <v>830.25</v>
      </c>
      <c r="G6268">
        <v>93</v>
      </c>
      <c r="H6268" t="s">
        <v>3</v>
      </c>
      <c r="I6268">
        <f>IF(shipments[[#This Row],[Boxes]]&gt;0,shipments[[#This Row],[Amount]]/shipments[[#This Row],[Boxes]],"NA")</f>
        <v>8.92741935483871</v>
      </c>
      <c r="J6268" t="str">
        <f>IF(shipments[[#This Row],[Order_Status]] = "Delivered","Yes","No")</f>
        <v>Yes</v>
      </c>
      <c r="K6268" t="str">
        <f>TEXT(shipments[[#This Row],[Shipdate]],"MMMM")</f>
        <v>February</v>
      </c>
      <c r="L6268">
        <f>YEAR(shipments[[#This Row],[Shipdate]])</f>
        <v>2024</v>
      </c>
    </row>
    <row r="6269" spans="1:12" x14ac:dyDescent="0.3">
      <c r="A6269" t="s">
        <v>6273</v>
      </c>
      <c r="B6269" t="s">
        <v>7948</v>
      </c>
      <c r="C6269" t="s">
        <v>7916</v>
      </c>
      <c r="D6269" t="s">
        <v>7938</v>
      </c>
      <c r="E6269" s="1">
        <v>45286</v>
      </c>
      <c r="F6269" s="6">
        <v>1424.25</v>
      </c>
      <c r="G6269">
        <v>238</v>
      </c>
      <c r="H6269" t="s">
        <v>3</v>
      </c>
      <c r="I6269">
        <f>IF(shipments[[#This Row],[Boxes]]&gt;0,shipments[[#This Row],[Amount]]/shipments[[#This Row],[Boxes]],"NA")</f>
        <v>5.9842436974789912</v>
      </c>
      <c r="J6269" t="str">
        <f>IF(shipments[[#This Row],[Order_Status]] = "Delivered","Yes","No")</f>
        <v>Yes</v>
      </c>
      <c r="K6269" t="str">
        <f>TEXT(shipments[[#This Row],[Shipdate]],"MMMM")</f>
        <v>December</v>
      </c>
      <c r="L6269">
        <f>YEAR(shipments[[#This Row],[Shipdate]])</f>
        <v>2023</v>
      </c>
    </row>
    <row r="6270" spans="1:12" x14ac:dyDescent="0.3">
      <c r="A6270" t="s">
        <v>6274</v>
      </c>
      <c r="B6270" t="s">
        <v>7948</v>
      </c>
      <c r="C6270" t="s">
        <v>7917</v>
      </c>
      <c r="D6270" t="s">
        <v>7935</v>
      </c>
      <c r="E6270" s="1">
        <v>45184</v>
      </c>
      <c r="F6270" s="6">
        <v>3642.75</v>
      </c>
      <c r="G6270">
        <v>135</v>
      </c>
      <c r="H6270" t="s">
        <v>3</v>
      </c>
      <c r="I6270">
        <f>IF(shipments[[#This Row],[Boxes]]&gt;0,shipments[[#This Row],[Amount]]/shipments[[#This Row],[Boxes]],"NA")</f>
        <v>26.983333333333334</v>
      </c>
      <c r="J6270" t="str">
        <f>IF(shipments[[#This Row],[Order_Status]] = "Delivered","Yes","No")</f>
        <v>Yes</v>
      </c>
      <c r="K6270" t="str">
        <f>TEXT(shipments[[#This Row],[Shipdate]],"MMMM")</f>
        <v>September</v>
      </c>
      <c r="L6270">
        <f>YEAR(shipments[[#This Row],[Shipdate]])</f>
        <v>2023</v>
      </c>
    </row>
    <row r="6271" spans="1:12" x14ac:dyDescent="0.3">
      <c r="A6271" t="s">
        <v>6275</v>
      </c>
      <c r="B6271" t="s">
        <v>7948</v>
      </c>
      <c r="C6271" t="s">
        <v>7918</v>
      </c>
      <c r="D6271" t="s">
        <v>7939</v>
      </c>
      <c r="E6271" s="1">
        <v>45078</v>
      </c>
      <c r="F6271" s="6">
        <v>5730.75</v>
      </c>
      <c r="G6271">
        <v>213</v>
      </c>
      <c r="H6271" t="s">
        <v>3</v>
      </c>
      <c r="I6271">
        <f>IF(shipments[[#This Row],[Boxes]]&gt;0,shipments[[#This Row],[Amount]]/shipments[[#This Row],[Boxes]],"NA")</f>
        <v>26.904929577464788</v>
      </c>
      <c r="J6271" t="str">
        <f>IF(shipments[[#This Row],[Order_Status]] = "Delivered","Yes","No")</f>
        <v>Yes</v>
      </c>
      <c r="K6271" t="str">
        <f>TEXT(shipments[[#This Row],[Shipdate]],"MMMM")</f>
        <v>June</v>
      </c>
      <c r="L6271">
        <f>YEAR(shipments[[#This Row],[Shipdate]])</f>
        <v>2023</v>
      </c>
    </row>
    <row r="6272" spans="1:12" x14ac:dyDescent="0.3">
      <c r="A6272" t="s">
        <v>6276</v>
      </c>
      <c r="B6272" t="s">
        <v>7948</v>
      </c>
      <c r="C6272" t="s">
        <v>7919</v>
      </c>
      <c r="D6272" t="s">
        <v>7934</v>
      </c>
      <c r="E6272" s="1">
        <v>45127</v>
      </c>
      <c r="F6272" s="6">
        <v>2115</v>
      </c>
      <c r="G6272">
        <v>112</v>
      </c>
      <c r="H6272" t="s">
        <v>3</v>
      </c>
      <c r="I6272">
        <f>IF(shipments[[#This Row],[Boxes]]&gt;0,shipments[[#This Row],[Amount]]/shipments[[#This Row],[Boxes]],"NA")</f>
        <v>18.883928571428573</v>
      </c>
      <c r="J6272" t="str">
        <f>IF(shipments[[#This Row],[Order_Status]] = "Delivered","Yes","No")</f>
        <v>Yes</v>
      </c>
      <c r="K6272" t="str">
        <f>TEXT(shipments[[#This Row],[Shipdate]],"MMMM")</f>
        <v>July</v>
      </c>
      <c r="L6272">
        <f>YEAR(shipments[[#This Row],[Shipdate]])</f>
        <v>2023</v>
      </c>
    </row>
    <row r="6273" spans="1:12" x14ac:dyDescent="0.3">
      <c r="A6273" t="s">
        <v>6277</v>
      </c>
      <c r="B6273" t="s">
        <v>7948</v>
      </c>
      <c r="C6273" t="s">
        <v>7919</v>
      </c>
      <c r="D6273" t="s">
        <v>7934</v>
      </c>
      <c r="E6273" s="1">
        <v>45208</v>
      </c>
      <c r="F6273" s="6">
        <v>10905.75</v>
      </c>
      <c r="G6273">
        <v>546</v>
      </c>
      <c r="H6273" t="s">
        <v>3</v>
      </c>
      <c r="I6273">
        <f>IF(shipments[[#This Row],[Boxes]]&gt;0,shipments[[#This Row],[Amount]]/shipments[[#This Row],[Boxes]],"NA")</f>
        <v>19.973901098901099</v>
      </c>
      <c r="J6273" t="str">
        <f>IF(shipments[[#This Row],[Order_Status]] = "Delivered","Yes","No")</f>
        <v>Yes</v>
      </c>
      <c r="K6273" t="str">
        <f>TEXT(shipments[[#This Row],[Shipdate]],"MMMM")</f>
        <v>October</v>
      </c>
      <c r="L6273">
        <f>YEAR(shipments[[#This Row],[Shipdate]])</f>
        <v>2023</v>
      </c>
    </row>
    <row r="6274" spans="1:12" x14ac:dyDescent="0.3">
      <c r="A6274" t="s">
        <v>6278</v>
      </c>
      <c r="B6274" t="s">
        <v>7948</v>
      </c>
      <c r="C6274" t="s">
        <v>7919</v>
      </c>
      <c r="D6274" t="s">
        <v>7935</v>
      </c>
      <c r="E6274" s="1">
        <v>45428</v>
      </c>
      <c r="F6274" s="6">
        <v>4956.75</v>
      </c>
      <c r="G6274">
        <v>248</v>
      </c>
      <c r="H6274" t="s">
        <v>3</v>
      </c>
      <c r="I6274">
        <f>IF(shipments[[#This Row],[Boxes]]&gt;0,shipments[[#This Row],[Amount]]/shipments[[#This Row],[Boxes]],"NA")</f>
        <v>19.986895161290324</v>
      </c>
      <c r="J6274" t="str">
        <f>IF(shipments[[#This Row],[Order_Status]] = "Delivered","Yes","No")</f>
        <v>Yes</v>
      </c>
      <c r="K6274" t="str">
        <f>TEXT(shipments[[#This Row],[Shipdate]],"MMMM")</f>
        <v>May</v>
      </c>
      <c r="L6274">
        <f>YEAR(shipments[[#This Row],[Shipdate]])</f>
        <v>2024</v>
      </c>
    </row>
    <row r="6275" spans="1:12" x14ac:dyDescent="0.3">
      <c r="A6275" t="s">
        <v>6279</v>
      </c>
      <c r="B6275" t="s">
        <v>7948</v>
      </c>
      <c r="C6275" t="s">
        <v>7919</v>
      </c>
      <c r="D6275" t="s">
        <v>7935</v>
      </c>
      <c r="E6275" s="1">
        <v>45307</v>
      </c>
      <c r="F6275" s="6">
        <v>7404.75</v>
      </c>
      <c r="G6275">
        <v>412</v>
      </c>
      <c r="H6275" t="s">
        <v>3</v>
      </c>
      <c r="I6275">
        <f>IF(shipments[[#This Row],[Boxes]]&gt;0,shipments[[#This Row],[Amount]]/shipments[[#This Row],[Boxes]],"NA")</f>
        <v>17.972694174757283</v>
      </c>
      <c r="J6275" t="str">
        <f>IF(shipments[[#This Row],[Order_Status]] = "Delivered","Yes","No")</f>
        <v>Yes</v>
      </c>
      <c r="K6275" t="str">
        <f>TEXT(shipments[[#This Row],[Shipdate]],"MMMM")</f>
        <v>January</v>
      </c>
      <c r="L6275">
        <f>YEAR(shipments[[#This Row],[Shipdate]])</f>
        <v>2024</v>
      </c>
    </row>
    <row r="6276" spans="1:12" x14ac:dyDescent="0.3">
      <c r="A6276" t="s">
        <v>6280</v>
      </c>
      <c r="B6276" t="s">
        <v>7948</v>
      </c>
      <c r="C6276" t="s">
        <v>7919</v>
      </c>
      <c r="D6276" t="s">
        <v>7939</v>
      </c>
      <c r="E6276" s="1">
        <v>45000</v>
      </c>
      <c r="F6276" s="6">
        <v>11173.5</v>
      </c>
      <c r="G6276">
        <v>621</v>
      </c>
      <c r="H6276" t="s">
        <v>3</v>
      </c>
      <c r="I6276">
        <f>IF(shipments[[#This Row],[Boxes]]&gt;0,shipments[[#This Row],[Amount]]/shipments[[#This Row],[Boxes]],"NA")</f>
        <v>17.992753623188406</v>
      </c>
      <c r="J6276" t="str">
        <f>IF(shipments[[#This Row],[Order_Status]] = "Delivered","Yes","No")</f>
        <v>Yes</v>
      </c>
      <c r="K6276" t="str">
        <f>TEXT(shipments[[#This Row],[Shipdate]],"MMMM")</f>
        <v>March</v>
      </c>
      <c r="L6276">
        <f>YEAR(shipments[[#This Row],[Shipdate]])</f>
        <v>2023</v>
      </c>
    </row>
    <row r="6277" spans="1:12" x14ac:dyDescent="0.3">
      <c r="A6277" t="s">
        <v>6281</v>
      </c>
      <c r="B6277" t="s">
        <v>7948</v>
      </c>
      <c r="C6277" t="s">
        <v>7920</v>
      </c>
      <c r="D6277" t="s">
        <v>7934</v>
      </c>
      <c r="E6277" s="1">
        <v>45293</v>
      </c>
      <c r="F6277" s="6">
        <v>5251.5</v>
      </c>
      <c r="G6277">
        <v>251</v>
      </c>
      <c r="H6277" t="s">
        <v>3</v>
      </c>
      <c r="I6277">
        <f>IF(shipments[[#This Row],[Boxes]]&gt;0,shipments[[#This Row],[Amount]]/shipments[[#This Row],[Boxes]],"NA")</f>
        <v>20.922310756972113</v>
      </c>
      <c r="J6277" t="str">
        <f>IF(shipments[[#This Row],[Order_Status]] = "Delivered","Yes","No")</f>
        <v>Yes</v>
      </c>
      <c r="K6277" t="str">
        <f>TEXT(shipments[[#This Row],[Shipdate]],"MMMM")</f>
        <v>January</v>
      </c>
      <c r="L6277">
        <f>YEAR(shipments[[#This Row],[Shipdate]])</f>
        <v>2024</v>
      </c>
    </row>
    <row r="6278" spans="1:12" x14ac:dyDescent="0.3">
      <c r="A6278" t="s">
        <v>6282</v>
      </c>
      <c r="B6278" t="s">
        <v>7948</v>
      </c>
      <c r="C6278" t="s">
        <v>7920</v>
      </c>
      <c r="D6278" t="s">
        <v>7935</v>
      </c>
      <c r="E6278" s="1">
        <v>45155</v>
      </c>
      <c r="F6278" s="6">
        <v>9020.25</v>
      </c>
      <c r="G6278">
        <v>393</v>
      </c>
      <c r="H6278" t="s">
        <v>3</v>
      </c>
      <c r="I6278">
        <f>IF(shipments[[#This Row],[Boxes]]&gt;0,shipments[[#This Row],[Amount]]/shipments[[#This Row],[Boxes]],"NA")</f>
        <v>22.952290076335878</v>
      </c>
      <c r="J6278" t="str">
        <f>IF(shipments[[#This Row],[Order_Status]] = "Delivered","Yes","No")</f>
        <v>Yes</v>
      </c>
      <c r="K6278" t="str">
        <f>TEXT(shipments[[#This Row],[Shipdate]],"MMMM")</f>
        <v>August</v>
      </c>
      <c r="L6278">
        <f>YEAR(shipments[[#This Row],[Shipdate]])</f>
        <v>2023</v>
      </c>
    </row>
    <row r="6279" spans="1:12" x14ac:dyDescent="0.3">
      <c r="A6279" t="s">
        <v>6283</v>
      </c>
      <c r="B6279" t="s">
        <v>7948</v>
      </c>
      <c r="C6279" t="s">
        <v>7921</v>
      </c>
      <c r="D6279" t="s">
        <v>7939</v>
      </c>
      <c r="E6279" s="1">
        <v>44966</v>
      </c>
      <c r="F6279" s="6">
        <v>4326.75</v>
      </c>
      <c r="G6279">
        <v>289</v>
      </c>
      <c r="H6279" t="s">
        <v>3</v>
      </c>
      <c r="I6279">
        <f>IF(shipments[[#This Row],[Boxes]]&gt;0,shipments[[#This Row],[Amount]]/shipments[[#This Row],[Boxes]],"NA")</f>
        <v>14.971453287197232</v>
      </c>
      <c r="J6279" t="str">
        <f>IF(shipments[[#This Row],[Order_Status]] = "Delivered","Yes","No")</f>
        <v>Yes</v>
      </c>
      <c r="K6279" t="str">
        <f>TEXT(shipments[[#This Row],[Shipdate]],"MMMM")</f>
        <v>February</v>
      </c>
      <c r="L6279">
        <f>YEAR(shipments[[#This Row],[Shipdate]])</f>
        <v>2023</v>
      </c>
    </row>
    <row r="6280" spans="1:12" x14ac:dyDescent="0.3">
      <c r="A6280" s="21" t="s">
        <v>6284</v>
      </c>
      <c r="B6280" s="21" t="s">
        <v>7948</v>
      </c>
      <c r="C6280" s="21" t="s">
        <v>7921</v>
      </c>
      <c r="D6280" s="21" t="s">
        <v>7939</v>
      </c>
      <c r="E6280" s="22">
        <v>45481</v>
      </c>
      <c r="F6280" s="23">
        <v>6160.5</v>
      </c>
      <c r="G6280" s="21">
        <v>386</v>
      </c>
      <c r="H6280" s="21" t="s">
        <v>9</v>
      </c>
      <c r="I6280" s="21">
        <f>IF(shipments[[#This Row],[Boxes]]&gt;0,shipments[[#This Row],[Amount]]/shipments[[#This Row],[Boxes]],"NA")</f>
        <v>15.959844559585493</v>
      </c>
      <c r="J6280" s="21" t="str">
        <f>IF(shipments[[#This Row],[Order_Status]] = "Delivered","Yes","No")</f>
        <v>No</v>
      </c>
      <c r="K6280" s="21" t="str">
        <f>TEXT(shipments[[#This Row],[Shipdate]],"MMMM")</f>
        <v>July</v>
      </c>
      <c r="L6280" s="21">
        <f>YEAR(shipments[[#This Row],[Shipdate]])</f>
        <v>2024</v>
      </c>
    </row>
    <row r="6281" spans="1:12" x14ac:dyDescent="0.3">
      <c r="A6281" t="s">
        <v>6285</v>
      </c>
      <c r="B6281" t="s">
        <v>7948</v>
      </c>
      <c r="C6281" t="s">
        <v>7921</v>
      </c>
      <c r="D6281" t="s">
        <v>7938</v>
      </c>
      <c r="E6281" s="1">
        <v>45281</v>
      </c>
      <c r="F6281" s="6">
        <v>6115.5</v>
      </c>
      <c r="G6281">
        <v>510</v>
      </c>
      <c r="H6281" t="s">
        <v>3</v>
      </c>
      <c r="I6281">
        <f>IF(shipments[[#This Row],[Boxes]]&gt;0,shipments[[#This Row],[Amount]]/shipments[[#This Row],[Boxes]],"NA")</f>
        <v>11.991176470588234</v>
      </c>
      <c r="J6281" t="str">
        <f>IF(shipments[[#This Row],[Order_Status]] = "Delivered","Yes","No")</f>
        <v>Yes</v>
      </c>
      <c r="K6281" t="str">
        <f>TEXT(shipments[[#This Row],[Shipdate]],"MMMM")</f>
        <v>December</v>
      </c>
      <c r="L6281">
        <f>YEAR(shipments[[#This Row],[Shipdate]])</f>
        <v>2023</v>
      </c>
    </row>
    <row r="6282" spans="1:12" x14ac:dyDescent="0.3">
      <c r="A6282" t="s">
        <v>6286</v>
      </c>
      <c r="B6282" t="s">
        <v>7948</v>
      </c>
      <c r="C6282" t="s">
        <v>7921</v>
      </c>
      <c r="D6282" t="s">
        <v>7934</v>
      </c>
      <c r="E6282" s="1">
        <v>45075</v>
      </c>
      <c r="F6282" s="6">
        <v>2423.25</v>
      </c>
      <c r="G6282">
        <v>152</v>
      </c>
      <c r="H6282" t="s">
        <v>3</v>
      </c>
      <c r="I6282">
        <f>IF(shipments[[#This Row],[Boxes]]&gt;0,shipments[[#This Row],[Amount]]/shipments[[#This Row],[Boxes]],"NA")</f>
        <v>15.942434210526315</v>
      </c>
      <c r="J6282" t="str">
        <f>IF(shipments[[#This Row],[Order_Status]] = "Delivered","Yes","No")</f>
        <v>Yes</v>
      </c>
      <c r="K6282" t="str">
        <f>TEXT(shipments[[#This Row],[Shipdate]],"MMMM")</f>
        <v>May</v>
      </c>
      <c r="L6282">
        <f>YEAR(shipments[[#This Row],[Shipdate]])</f>
        <v>2023</v>
      </c>
    </row>
    <row r="6283" spans="1:12" x14ac:dyDescent="0.3">
      <c r="A6283" s="21" t="s">
        <v>6287</v>
      </c>
      <c r="B6283" s="21" t="s">
        <v>7948</v>
      </c>
      <c r="C6283" s="21" t="s">
        <v>7921</v>
      </c>
      <c r="D6283" s="21" t="s">
        <v>7938</v>
      </c>
      <c r="E6283" s="22">
        <v>45497</v>
      </c>
      <c r="F6283" s="23">
        <v>3487.5</v>
      </c>
      <c r="G6283" s="21">
        <v>250</v>
      </c>
      <c r="H6283" s="21" t="s">
        <v>9</v>
      </c>
      <c r="I6283" s="21">
        <f>IF(shipments[[#This Row],[Boxes]]&gt;0,shipments[[#This Row],[Amount]]/shipments[[#This Row],[Boxes]],"NA")</f>
        <v>13.95</v>
      </c>
      <c r="J6283" s="21" t="str">
        <f>IF(shipments[[#This Row],[Order_Status]] = "Delivered","Yes","No")</f>
        <v>No</v>
      </c>
      <c r="K6283" s="21" t="str">
        <f>TEXT(shipments[[#This Row],[Shipdate]],"MMMM")</f>
        <v>July</v>
      </c>
      <c r="L6283" s="21">
        <f>YEAR(shipments[[#This Row],[Shipdate]])</f>
        <v>2024</v>
      </c>
    </row>
    <row r="6284" spans="1:12" x14ac:dyDescent="0.3">
      <c r="A6284" s="21" t="s">
        <v>6288</v>
      </c>
      <c r="B6284" s="21" t="s">
        <v>7948</v>
      </c>
      <c r="C6284" s="21" t="s">
        <v>7922</v>
      </c>
      <c r="D6284" s="21" t="s">
        <v>7934</v>
      </c>
      <c r="E6284" s="22">
        <v>45495</v>
      </c>
      <c r="F6284" s="23">
        <v>8529.75</v>
      </c>
      <c r="G6284" s="21">
        <v>449</v>
      </c>
      <c r="H6284" s="21" t="s">
        <v>9</v>
      </c>
      <c r="I6284" s="21">
        <f>IF(shipments[[#This Row],[Boxes]]&gt;0,shipments[[#This Row],[Amount]]/shipments[[#This Row],[Boxes]],"NA")</f>
        <v>18.997216035634743</v>
      </c>
      <c r="J6284" s="21" t="str">
        <f>IF(shipments[[#This Row],[Order_Status]] = "Delivered","Yes","No")</f>
        <v>No</v>
      </c>
      <c r="K6284" s="21" t="str">
        <f>TEXT(shipments[[#This Row],[Shipdate]],"MMMM")</f>
        <v>July</v>
      </c>
      <c r="L6284" s="21">
        <f>YEAR(shipments[[#This Row],[Shipdate]])</f>
        <v>2024</v>
      </c>
    </row>
    <row r="6285" spans="1:12" x14ac:dyDescent="0.3">
      <c r="A6285" t="s">
        <v>6289</v>
      </c>
      <c r="B6285" t="s">
        <v>7948</v>
      </c>
      <c r="C6285" t="s">
        <v>7922</v>
      </c>
      <c r="D6285" t="s">
        <v>7938</v>
      </c>
      <c r="E6285" s="1">
        <v>45337</v>
      </c>
      <c r="F6285" s="6">
        <v>3629.25</v>
      </c>
      <c r="G6285">
        <v>173</v>
      </c>
      <c r="H6285" t="s">
        <v>3</v>
      </c>
      <c r="I6285">
        <f>IF(shipments[[#This Row],[Boxes]]&gt;0,shipments[[#This Row],[Amount]]/shipments[[#This Row],[Boxes]],"NA")</f>
        <v>20.978323699421967</v>
      </c>
      <c r="J6285" t="str">
        <f>IF(shipments[[#This Row],[Order_Status]] = "Delivered","Yes","No")</f>
        <v>Yes</v>
      </c>
      <c r="K6285" t="str">
        <f>TEXT(shipments[[#This Row],[Shipdate]],"MMMM")</f>
        <v>February</v>
      </c>
      <c r="L6285">
        <f>YEAR(shipments[[#This Row],[Shipdate]])</f>
        <v>2024</v>
      </c>
    </row>
    <row r="6286" spans="1:12" x14ac:dyDescent="0.3">
      <c r="A6286" t="s">
        <v>6290</v>
      </c>
      <c r="B6286" t="s">
        <v>7948</v>
      </c>
      <c r="C6286" t="s">
        <v>7923</v>
      </c>
      <c r="D6286" t="s">
        <v>7935</v>
      </c>
      <c r="E6286" s="1">
        <v>45176</v>
      </c>
      <c r="F6286" s="6">
        <v>553.5</v>
      </c>
      <c r="G6286">
        <v>40</v>
      </c>
      <c r="H6286" t="s">
        <v>3</v>
      </c>
      <c r="I6286">
        <f>IF(shipments[[#This Row],[Boxes]]&gt;0,shipments[[#This Row],[Amount]]/shipments[[#This Row],[Boxes]],"NA")</f>
        <v>13.8375</v>
      </c>
      <c r="J6286" t="str">
        <f>IF(shipments[[#This Row],[Order_Status]] = "Delivered","Yes","No")</f>
        <v>Yes</v>
      </c>
      <c r="K6286" t="str">
        <f>TEXT(shipments[[#This Row],[Shipdate]],"MMMM")</f>
        <v>September</v>
      </c>
      <c r="L6286">
        <f>YEAR(shipments[[#This Row],[Shipdate]])</f>
        <v>2023</v>
      </c>
    </row>
    <row r="6287" spans="1:12" x14ac:dyDescent="0.3">
      <c r="A6287" t="s">
        <v>6291</v>
      </c>
      <c r="B6287" t="s">
        <v>7948</v>
      </c>
      <c r="C6287" t="s">
        <v>7923</v>
      </c>
      <c r="D6287" t="s">
        <v>7935</v>
      </c>
      <c r="E6287" s="1">
        <v>45191</v>
      </c>
      <c r="F6287" s="6">
        <v>11859.75</v>
      </c>
      <c r="G6287">
        <v>913</v>
      </c>
      <c r="H6287" t="s">
        <v>3</v>
      </c>
      <c r="I6287">
        <f>IF(shipments[[#This Row],[Boxes]]&gt;0,shipments[[#This Row],[Amount]]/shipments[[#This Row],[Boxes]],"NA")</f>
        <v>12.98986856516977</v>
      </c>
      <c r="J6287" t="str">
        <f>IF(shipments[[#This Row],[Order_Status]] = "Delivered","Yes","No")</f>
        <v>Yes</v>
      </c>
      <c r="K6287" t="str">
        <f>TEXT(shipments[[#This Row],[Shipdate]],"MMMM")</f>
        <v>September</v>
      </c>
      <c r="L6287">
        <f>YEAR(shipments[[#This Row],[Shipdate]])</f>
        <v>2023</v>
      </c>
    </row>
    <row r="6288" spans="1:12" x14ac:dyDescent="0.3">
      <c r="A6288" s="21" t="s">
        <v>6292</v>
      </c>
      <c r="B6288" s="21" t="s">
        <v>7948</v>
      </c>
      <c r="C6288" s="21" t="s">
        <v>7923</v>
      </c>
      <c r="D6288" s="21" t="s">
        <v>7935</v>
      </c>
      <c r="E6288" s="22">
        <v>45532</v>
      </c>
      <c r="F6288" s="23">
        <v>9724.5</v>
      </c>
      <c r="G6288" s="21">
        <v>649</v>
      </c>
      <c r="H6288" s="21" t="s">
        <v>9</v>
      </c>
      <c r="I6288" s="21">
        <f>IF(shipments[[#This Row],[Boxes]]&gt;0,shipments[[#This Row],[Amount]]/shipments[[#This Row],[Boxes]],"NA")</f>
        <v>14.98382126348228</v>
      </c>
      <c r="J6288" s="21" t="str">
        <f>IF(shipments[[#This Row],[Order_Status]] = "Delivered","Yes","No")</f>
        <v>No</v>
      </c>
      <c r="K6288" s="21" t="str">
        <f>TEXT(shipments[[#This Row],[Shipdate]],"MMMM")</f>
        <v>August</v>
      </c>
      <c r="L6288" s="21">
        <f>YEAR(shipments[[#This Row],[Shipdate]])</f>
        <v>2024</v>
      </c>
    </row>
    <row r="6289" spans="1:12" x14ac:dyDescent="0.3">
      <c r="A6289" s="21" t="s">
        <v>6293</v>
      </c>
      <c r="B6289" s="21" t="s">
        <v>7948</v>
      </c>
      <c r="C6289" s="21" t="s">
        <v>7923</v>
      </c>
      <c r="D6289" s="21" t="s">
        <v>7937</v>
      </c>
      <c r="E6289" s="22">
        <v>45051</v>
      </c>
      <c r="F6289" s="23">
        <v>6959.25</v>
      </c>
      <c r="G6289" s="21">
        <v>498</v>
      </c>
      <c r="H6289" s="21" t="s">
        <v>25</v>
      </c>
      <c r="I6289" s="21">
        <f>IF(shipments[[#This Row],[Boxes]]&gt;0,shipments[[#This Row],[Amount]]/shipments[[#This Row],[Boxes]],"NA")</f>
        <v>13.974397590361447</v>
      </c>
      <c r="J6289" s="21" t="str">
        <f>IF(shipments[[#This Row],[Order_Status]] = "Delivered","Yes","No")</f>
        <v>No</v>
      </c>
      <c r="K6289" s="21" t="str">
        <f>TEXT(shipments[[#This Row],[Shipdate]],"MMMM")</f>
        <v>May</v>
      </c>
      <c r="L6289" s="21">
        <f>YEAR(shipments[[#This Row],[Shipdate]])</f>
        <v>2023</v>
      </c>
    </row>
    <row r="6290" spans="1:12" x14ac:dyDescent="0.3">
      <c r="A6290" t="s">
        <v>6294</v>
      </c>
      <c r="B6290" t="s">
        <v>7948</v>
      </c>
      <c r="C6290" t="s">
        <v>7924</v>
      </c>
      <c r="D6290" t="s">
        <v>7939</v>
      </c>
      <c r="E6290" s="1">
        <v>45016</v>
      </c>
      <c r="F6290" s="6">
        <v>5647.5</v>
      </c>
      <c r="G6290">
        <v>706</v>
      </c>
      <c r="H6290" t="s">
        <v>3</v>
      </c>
      <c r="I6290">
        <f>IF(shipments[[#This Row],[Boxes]]&gt;0,shipments[[#This Row],[Amount]]/shipments[[#This Row],[Boxes]],"NA")</f>
        <v>7.9992917847025495</v>
      </c>
      <c r="J6290" t="str">
        <f>IF(shipments[[#This Row],[Order_Status]] = "Delivered","Yes","No")</f>
        <v>Yes</v>
      </c>
      <c r="K6290" t="str">
        <f>TEXT(shipments[[#This Row],[Shipdate]],"MMMM")</f>
        <v>March</v>
      </c>
      <c r="L6290">
        <f>YEAR(shipments[[#This Row],[Shipdate]])</f>
        <v>2023</v>
      </c>
    </row>
    <row r="6291" spans="1:12" x14ac:dyDescent="0.3">
      <c r="A6291" t="s">
        <v>6295</v>
      </c>
      <c r="B6291" t="s">
        <v>7948</v>
      </c>
      <c r="C6291" t="s">
        <v>7924</v>
      </c>
      <c r="D6291" t="s">
        <v>7939</v>
      </c>
      <c r="E6291" s="1">
        <v>45224</v>
      </c>
      <c r="F6291" s="6">
        <v>544.5</v>
      </c>
      <c r="G6291">
        <v>61</v>
      </c>
      <c r="H6291" t="s">
        <v>3</v>
      </c>
      <c r="I6291">
        <f>IF(shipments[[#This Row],[Boxes]]&gt;0,shipments[[#This Row],[Amount]]/shipments[[#This Row],[Boxes]],"NA")</f>
        <v>8.9262295081967213</v>
      </c>
      <c r="J6291" t="str">
        <f>IF(shipments[[#This Row],[Order_Status]] = "Delivered","Yes","No")</f>
        <v>Yes</v>
      </c>
      <c r="K6291" t="str">
        <f>TEXT(shipments[[#This Row],[Shipdate]],"MMMM")</f>
        <v>October</v>
      </c>
      <c r="L6291">
        <f>YEAR(shipments[[#This Row],[Shipdate]])</f>
        <v>2023</v>
      </c>
    </row>
    <row r="6292" spans="1:12" x14ac:dyDescent="0.3">
      <c r="A6292" t="s">
        <v>6296</v>
      </c>
      <c r="B6292" t="s">
        <v>7948</v>
      </c>
      <c r="C6292" t="s">
        <v>7925</v>
      </c>
      <c r="D6292" t="s">
        <v>7935</v>
      </c>
      <c r="E6292" s="1">
        <v>45268</v>
      </c>
      <c r="F6292" s="6">
        <v>5656.5</v>
      </c>
      <c r="G6292">
        <v>315</v>
      </c>
      <c r="H6292" t="s">
        <v>3</v>
      </c>
      <c r="I6292">
        <f>IF(shipments[[#This Row],[Boxes]]&gt;0,shipments[[#This Row],[Amount]]/shipments[[#This Row],[Boxes]],"NA")</f>
        <v>17.957142857142856</v>
      </c>
      <c r="J6292" t="str">
        <f>IF(shipments[[#This Row],[Order_Status]] = "Delivered","Yes","No")</f>
        <v>Yes</v>
      </c>
      <c r="K6292" t="str">
        <f>TEXT(shipments[[#This Row],[Shipdate]],"MMMM")</f>
        <v>December</v>
      </c>
      <c r="L6292">
        <f>YEAR(shipments[[#This Row],[Shipdate]])</f>
        <v>2023</v>
      </c>
    </row>
    <row r="6293" spans="1:12" x14ac:dyDescent="0.3">
      <c r="A6293" t="s">
        <v>6297</v>
      </c>
      <c r="B6293" t="s">
        <v>7948</v>
      </c>
      <c r="C6293" t="s">
        <v>7925</v>
      </c>
      <c r="D6293" t="s">
        <v>7939</v>
      </c>
      <c r="E6293" s="1">
        <v>44971</v>
      </c>
      <c r="F6293" s="6">
        <v>6360.75</v>
      </c>
      <c r="G6293">
        <v>375</v>
      </c>
      <c r="H6293" t="s">
        <v>3</v>
      </c>
      <c r="I6293">
        <f>IF(shipments[[#This Row],[Boxes]]&gt;0,shipments[[#This Row],[Amount]]/shipments[[#This Row],[Boxes]],"NA")</f>
        <v>16.962</v>
      </c>
      <c r="J6293" t="str">
        <f>IF(shipments[[#This Row],[Order_Status]] = "Delivered","Yes","No")</f>
        <v>Yes</v>
      </c>
      <c r="K6293" t="str">
        <f>TEXT(shipments[[#This Row],[Shipdate]],"MMMM")</f>
        <v>February</v>
      </c>
      <c r="L6293">
        <f>YEAR(shipments[[#This Row],[Shipdate]])</f>
        <v>2023</v>
      </c>
    </row>
    <row r="6294" spans="1:12" x14ac:dyDescent="0.3">
      <c r="A6294" t="s">
        <v>6298</v>
      </c>
      <c r="B6294" t="s">
        <v>7948</v>
      </c>
      <c r="C6294" t="s">
        <v>7925</v>
      </c>
      <c r="D6294" t="s">
        <v>7939</v>
      </c>
      <c r="E6294" s="1">
        <v>45236</v>
      </c>
      <c r="F6294" s="6">
        <v>5937.75</v>
      </c>
      <c r="G6294">
        <v>330</v>
      </c>
      <c r="H6294" t="s">
        <v>3</v>
      </c>
      <c r="I6294">
        <f>IF(shipments[[#This Row],[Boxes]]&gt;0,shipments[[#This Row],[Amount]]/shipments[[#This Row],[Boxes]],"NA")</f>
        <v>17.993181818181817</v>
      </c>
      <c r="J6294" t="str">
        <f>IF(shipments[[#This Row],[Order_Status]] = "Delivered","Yes","No")</f>
        <v>Yes</v>
      </c>
      <c r="K6294" t="str">
        <f>TEXT(shipments[[#This Row],[Shipdate]],"MMMM")</f>
        <v>November</v>
      </c>
      <c r="L6294">
        <f>YEAR(shipments[[#This Row],[Shipdate]])</f>
        <v>2023</v>
      </c>
    </row>
    <row r="6295" spans="1:12" x14ac:dyDescent="0.3">
      <c r="A6295" t="s">
        <v>6299</v>
      </c>
      <c r="B6295" t="s">
        <v>7948</v>
      </c>
      <c r="C6295" t="s">
        <v>7925</v>
      </c>
      <c r="D6295" t="s">
        <v>7939</v>
      </c>
      <c r="E6295" s="1">
        <v>45408</v>
      </c>
      <c r="F6295" s="6">
        <v>5154.75</v>
      </c>
      <c r="G6295">
        <v>323</v>
      </c>
      <c r="H6295" t="s">
        <v>3</v>
      </c>
      <c r="I6295">
        <f>IF(shipments[[#This Row],[Boxes]]&gt;0,shipments[[#This Row],[Amount]]/shipments[[#This Row],[Boxes]],"NA")</f>
        <v>15.958978328173375</v>
      </c>
      <c r="J6295" t="str">
        <f>IF(shipments[[#This Row],[Order_Status]] = "Delivered","Yes","No")</f>
        <v>Yes</v>
      </c>
      <c r="K6295" t="str">
        <f>TEXT(shipments[[#This Row],[Shipdate]],"MMMM")</f>
        <v>April</v>
      </c>
      <c r="L6295">
        <f>YEAR(shipments[[#This Row],[Shipdate]])</f>
        <v>2024</v>
      </c>
    </row>
    <row r="6296" spans="1:12" x14ac:dyDescent="0.3">
      <c r="A6296" t="s">
        <v>6300</v>
      </c>
      <c r="B6296" t="s">
        <v>7948</v>
      </c>
      <c r="C6296" t="s">
        <v>7926</v>
      </c>
      <c r="D6296" t="s">
        <v>7934</v>
      </c>
      <c r="E6296" s="1">
        <v>45231</v>
      </c>
      <c r="F6296" s="6">
        <v>5910.75</v>
      </c>
      <c r="G6296">
        <v>282</v>
      </c>
      <c r="H6296" t="s">
        <v>3</v>
      </c>
      <c r="I6296">
        <f>IF(shipments[[#This Row],[Boxes]]&gt;0,shipments[[#This Row],[Amount]]/shipments[[#This Row],[Boxes]],"NA")</f>
        <v>20.960106382978722</v>
      </c>
      <c r="J6296" t="str">
        <f>IF(shipments[[#This Row],[Order_Status]] = "Delivered","Yes","No")</f>
        <v>Yes</v>
      </c>
      <c r="K6296" t="str">
        <f>TEXT(shipments[[#This Row],[Shipdate]],"MMMM")</f>
        <v>November</v>
      </c>
      <c r="L6296">
        <f>YEAR(shipments[[#This Row],[Shipdate]])</f>
        <v>2023</v>
      </c>
    </row>
    <row r="6297" spans="1:12" x14ac:dyDescent="0.3">
      <c r="A6297" s="21" t="s">
        <v>6301</v>
      </c>
      <c r="B6297" s="21" t="s">
        <v>7948</v>
      </c>
      <c r="C6297" s="21" t="s">
        <v>7926</v>
      </c>
      <c r="D6297" s="21" t="s">
        <v>7935</v>
      </c>
      <c r="E6297" s="22">
        <v>45552</v>
      </c>
      <c r="F6297" s="23">
        <v>6588</v>
      </c>
      <c r="G6297" s="21">
        <v>330</v>
      </c>
      <c r="H6297" s="21" t="s">
        <v>16</v>
      </c>
      <c r="I6297" s="21">
        <f>IF(shipments[[#This Row],[Boxes]]&gt;0,shipments[[#This Row],[Amount]]/shipments[[#This Row],[Boxes]],"NA")</f>
        <v>19.963636363636365</v>
      </c>
      <c r="J6297" s="21" t="str">
        <f>IF(shipments[[#This Row],[Order_Status]] = "Delivered","Yes","No")</f>
        <v>No</v>
      </c>
      <c r="K6297" s="21" t="str">
        <f>TEXT(shipments[[#This Row],[Shipdate]],"MMMM")</f>
        <v>September</v>
      </c>
      <c r="L6297" s="21">
        <f>YEAR(shipments[[#This Row],[Shipdate]])</f>
        <v>2024</v>
      </c>
    </row>
    <row r="6298" spans="1:12" x14ac:dyDescent="0.3">
      <c r="A6298" t="s">
        <v>6302</v>
      </c>
      <c r="B6298" t="s">
        <v>7948</v>
      </c>
      <c r="C6298" t="s">
        <v>7927</v>
      </c>
      <c r="D6298" t="s">
        <v>7934</v>
      </c>
      <c r="E6298" s="1">
        <v>44938</v>
      </c>
      <c r="F6298" s="6">
        <v>4718.25</v>
      </c>
      <c r="G6298">
        <v>315</v>
      </c>
      <c r="H6298" t="s">
        <v>3</v>
      </c>
      <c r="I6298">
        <f>IF(shipments[[#This Row],[Boxes]]&gt;0,shipments[[#This Row],[Amount]]/shipments[[#This Row],[Boxes]],"NA")</f>
        <v>14.978571428571428</v>
      </c>
      <c r="J6298" t="str">
        <f>IF(shipments[[#This Row],[Order_Status]] = "Delivered","Yes","No")</f>
        <v>Yes</v>
      </c>
      <c r="K6298" t="str">
        <f>TEXT(shipments[[#This Row],[Shipdate]],"MMMM")</f>
        <v>January</v>
      </c>
      <c r="L6298">
        <f>YEAR(shipments[[#This Row],[Shipdate]])</f>
        <v>2023</v>
      </c>
    </row>
    <row r="6299" spans="1:12" x14ac:dyDescent="0.3">
      <c r="A6299" t="s">
        <v>6303</v>
      </c>
      <c r="B6299" t="s">
        <v>7948</v>
      </c>
      <c r="C6299" t="s">
        <v>7927</v>
      </c>
      <c r="D6299" t="s">
        <v>7935</v>
      </c>
      <c r="E6299" s="1">
        <v>44949</v>
      </c>
      <c r="F6299" s="6">
        <v>10163.25</v>
      </c>
      <c r="G6299">
        <v>636</v>
      </c>
      <c r="H6299" t="s">
        <v>3</v>
      </c>
      <c r="I6299">
        <f>IF(shipments[[#This Row],[Boxes]]&gt;0,shipments[[#This Row],[Amount]]/shipments[[#This Row],[Boxes]],"NA")</f>
        <v>15.97995283018868</v>
      </c>
      <c r="J6299" t="str">
        <f>IF(shipments[[#This Row],[Order_Status]] = "Delivered","Yes","No")</f>
        <v>Yes</v>
      </c>
      <c r="K6299" t="str">
        <f>TEXT(shipments[[#This Row],[Shipdate]],"MMMM")</f>
        <v>January</v>
      </c>
      <c r="L6299">
        <f>YEAR(shipments[[#This Row],[Shipdate]])</f>
        <v>2023</v>
      </c>
    </row>
    <row r="6300" spans="1:12" x14ac:dyDescent="0.3">
      <c r="A6300" t="s">
        <v>6304</v>
      </c>
      <c r="B6300" t="s">
        <v>7948</v>
      </c>
      <c r="C6300" t="s">
        <v>7927</v>
      </c>
      <c r="D6300" t="s">
        <v>7935</v>
      </c>
      <c r="E6300" s="1">
        <v>45348</v>
      </c>
      <c r="F6300" s="6">
        <v>6482.25</v>
      </c>
      <c r="G6300">
        <v>361</v>
      </c>
      <c r="H6300" t="s">
        <v>3</v>
      </c>
      <c r="I6300">
        <f>IF(shipments[[#This Row],[Boxes]]&gt;0,shipments[[#This Row],[Amount]]/shipments[[#This Row],[Boxes]],"NA")</f>
        <v>17.956371191135734</v>
      </c>
      <c r="J6300" t="str">
        <f>IF(shipments[[#This Row],[Order_Status]] = "Delivered","Yes","No")</f>
        <v>Yes</v>
      </c>
      <c r="K6300" t="str">
        <f>TEXT(shipments[[#This Row],[Shipdate]],"MMMM")</f>
        <v>February</v>
      </c>
      <c r="L6300">
        <f>YEAR(shipments[[#This Row],[Shipdate]])</f>
        <v>2024</v>
      </c>
    </row>
    <row r="6301" spans="1:12" x14ac:dyDescent="0.3">
      <c r="A6301" t="s">
        <v>6305</v>
      </c>
      <c r="B6301" t="s">
        <v>7948</v>
      </c>
      <c r="C6301" t="s">
        <v>7927</v>
      </c>
      <c r="D6301" t="s">
        <v>7935</v>
      </c>
      <c r="E6301" s="1">
        <v>45104</v>
      </c>
      <c r="F6301" s="6">
        <v>11436.75</v>
      </c>
      <c r="G6301">
        <v>636</v>
      </c>
      <c r="H6301" t="s">
        <v>3</v>
      </c>
      <c r="I6301">
        <f>IF(shipments[[#This Row],[Boxes]]&gt;0,shipments[[#This Row],[Amount]]/shipments[[#This Row],[Boxes]],"NA")</f>
        <v>17.982311320754718</v>
      </c>
      <c r="J6301" t="str">
        <f>IF(shipments[[#This Row],[Order_Status]] = "Delivered","Yes","No")</f>
        <v>Yes</v>
      </c>
      <c r="K6301" t="str">
        <f>TEXT(shipments[[#This Row],[Shipdate]],"MMMM")</f>
        <v>June</v>
      </c>
      <c r="L6301">
        <f>YEAR(shipments[[#This Row],[Shipdate]])</f>
        <v>2023</v>
      </c>
    </row>
    <row r="6302" spans="1:12" x14ac:dyDescent="0.3">
      <c r="A6302" t="s">
        <v>6306</v>
      </c>
      <c r="B6302" t="s">
        <v>7948</v>
      </c>
      <c r="C6302" t="s">
        <v>7927</v>
      </c>
      <c r="D6302" t="s">
        <v>7939</v>
      </c>
      <c r="E6302" s="1">
        <v>45106</v>
      </c>
      <c r="F6302" s="6">
        <v>13293</v>
      </c>
      <c r="G6302">
        <v>950</v>
      </c>
      <c r="H6302" t="s">
        <v>3</v>
      </c>
      <c r="I6302">
        <f>IF(shipments[[#This Row],[Boxes]]&gt;0,shipments[[#This Row],[Amount]]/shipments[[#This Row],[Boxes]],"NA")</f>
        <v>13.992631578947368</v>
      </c>
      <c r="J6302" t="str">
        <f>IF(shipments[[#This Row],[Order_Status]] = "Delivered","Yes","No")</f>
        <v>Yes</v>
      </c>
      <c r="K6302" t="str">
        <f>TEXT(shipments[[#This Row],[Shipdate]],"MMMM")</f>
        <v>June</v>
      </c>
      <c r="L6302">
        <f>YEAR(shipments[[#This Row],[Shipdate]])</f>
        <v>2023</v>
      </c>
    </row>
    <row r="6303" spans="1:12" x14ac:dyDescent="0.3">
      <c r="A6303" t="s">
        <v>6307</v>
      </c>
      <c r="B6303" t="s">
        <v>7948</v>
      </c>
      <c r="C6303" t="s">
        <v>7927</v>
      </c>
      <c r="D6303" t="s">
        <v>7938</v>
      </c>
      <c r="E6303" s="1">
        <v>45057</v>
      </c>
      <c r="F6303" s="6">
        <v>4855.5</v>
      </c>
      <c r="G6303">
        <v>347</v>
      </c>
      <c r="H6303" t="s">
        <v>3</v>
      </c>
      <c r="I6303">
        <f>IF(shipments[[#This Row],[Boxes]]&gt;0,shipments[[#This Row],[Amount]]/shipments[[#This Row],[Boxes]],"NA")</f>
        <v>13.992795389048991</v>
      </c>
      <c r="J6303" t="str">
        <f>IF(shipments[[#This Row],[Order_Status]] = "Delivered","Yes","No")</f>
        <v>Yes</v>
      </c>
      <c r="K6303" t="str">
        <f>TEXT(shipments[[#This Row],[Shipdate]],"MMMM")</f>
        <v>May</v>
      </c>
      <c r="L6303">
        <f>YEAR(shipments[[#This Row],[Shipdate]])</f>
        <v>2023</v>
      </c>
    </row>
    <row r="6304" spans="1:12" x14ac:dyDescent="0.3">
      <c r="A6304" s="21" t="s">
        <v>6308</v>
      </c>
      <c r="B6304" s="21" t="s">
        <v>7948</v>
      </c>
      <c r="C6304" s="21" t="s">
        <v>7928</v>
      </c>
      <c r="D6304" s="21" t="s">
        <v>7935</v>
      </c>
      <c r="E6304" s="22">
        <v>45266</v>
      </c>
      <c r="F6304" s="23">
        <v>2556</v>
      </c>
      <c r="G6304" s="21">
        <v>366</v>
      </c>
      <c r="H6304" s="21" t="s">
        <v>25</v>
      </c>
      <c r="I6304" s="21">
        <f>IF(shipments[[#This Row],[Boxes]]&gt;0,shipments[[#This Row],[Amount]]/shipments[[#This Row],[Boxes]],"NA")</f>
        <v>6.9836065573770494</v>
      </c>
      <c r="J6304" s="21" t="str">
        <f>IF(shipments[[#This Row],[Order_Status]] = "Delivered","Yes","No")</f>
        <v>No</v>
      </c>
      <c r="K6304" s="21" t="str">
        <f>TEXT(shipments[[#This Row],[Shipdate]],"MMMM")</f>
        <v>December</v>
      </c>
      <c r="L6304" s="21">
        <f>YEAR(shipments[[#This Row],[Shipdate]])</f>
        <v>2023</v>
      </c>
    </row>
    <row r="6305" spans="1:12" x14ac:dyDescent="0.3">
      <c r="A6305" t="s">
        <v>6309</v>
      </c>
      <c r="B6305" t="s">
        <v>7948</v>
      </c>
      <c r="C6305" t="s">
        <v>7928</v>
      </c>
      <c r="D6305" t="s">
        <v>7938</v>
      </c>
      <c r="E6305" s="1">
        <v>45321</v>
      </c>
      <c r="F6305" s="6">
        <v>7193.25</v>
      </c>
      <c r="G6305">
        <v>654</v>
      </c>
      <c r="H6305" t="s">
        <v>3</v>
      </c>
      <c r="I6305">
        <f>IF(shipments[[#This Row],[Boxes]]&gt;0,shipments[[#This Row],[Amount]]/shipments[[#This Row],[Boxes]],"NA")</f>
        <v>10.998853211009175</v>
      </c>
      <c r="J6305" t="str">
        <f>IF(shipments[[#This Row],[Order_Status]] = "Delivered","Yes","No")</f>
        <v>Yes</v>
      </c>
      <c r="K6305" t="str">
        <f>TEXT(shipments[[#This Row],[Shipdate]],"MMMM")</f>
        <v>January</v>
      </c>
      <c r="L6305">
        <f>YEAR(shipments[[#This Row],[Shipdate]])</f>
        <v>2024</v>
      </c>
    </row>
    <row r="6306" spans="1:12" x14ac:dyDescent="0.3">
      <c r="A6306" t="s">
        <v>6310</v>
      </c>
      <c r="B6306" t="s">
        <v>7948</v>
      </c>
      <c r="C6306" t="s">
        <v>7929</v>
      </c>
      <c r="D6306" t="s">
        <v>7939</v>
      </c>
      <c r="E6306" s="1">
        <v>45264</v>
      </c>
      <c r="F6306" s="6">
        <v>7877.25</v>
      </c>
      <c r="G6306">
        <v>985</v>
      </c>
      <c r="H6306" t="s">
        <v>3</v>
      </c>
      <c r="I6306">
        <f>IF(shipments[[#This Row],[Boxes]]&gt;0,shipments[[#This Row],[Amount]]/shipments[[#This Row],[Boxes]],"NA")</f>
        <v>7.9972081218274109</v>
      </c>
      <c r="J6306" t="str">
        <f>IF(shipments[[#This Row],[Order_Status]] = "Delivered","Yes","No")</f>
        <v>Yes</v>
      </c>
      <c r="K6306" t="str">
        <f>TEXT(shipments[[#This Row],[Shipdate]],"MMMM")</f>
        <v>December</v>
      </c>
      <c r="L6306">
        <f>YEAR(shipments[[#This Row],[Shipdate]])</f>
        <v>2023</v>
      </c>
    </row>
    <row r="6307" spans="1:12" x14ac:dyDescent="0.3">
      <c r="A6307" s="21" t="s">
        <v>6311</v>
      </c>
      <c r="B6307" s="21" t="s">
        <v>7948</v>
      </c>
      <c r="C6307" s="21" t="s">
        <v>7929</v>
      </c>
      <c r="D6307" s="21" t="s">
        <v>7938</v>
      </c>
      <c r="E6307" s="22">
        <v>45506</v>
      </c>
      <c r="F6307" s="23">
        <v>9596.25</v>
      </c>
      <c r="G6307" s="21">
        <v>1067</v>
      </c>
      <c r="H6307" s="21" t="s">
        <v>9</v>
      </c>
      <c r="I6307" s="21">
        <f>IF(shipments[[#This Row],[Boxes]]&gt;0,shipments[[#This Row],[Amount]]/shipments[[#This Row],[Boxes]],"NA")</f>
        <v>8.9936738519212742</v>
      </c>
      <c r="J6307" s="21" t="str">
        <f>IF(shipments[[#This Row],[Order_Status]] = "Delivered","Yes","No")</f>
        <v>No</v>
      </c>
      <c r="K6307" s="21" t="str">
        <f>TEXT(shipments[[#This Row],[Shipdate]],"MMMM")</f>
        <v>August</v>
      </c>
      <c r="L6307" s="21">
        <f>YEAR(shipments[[#This Row],[Shipdate]])</f>
        <v>2024</v>
      </c>
    </row>
    <row r="6308" spans="1:12" x14ac:dyDescent="0.3">
      <c r="A6308" t="s">
        <v>6312</v>
      </c>
      <c r="B6308" t="s">
        <v>7948</v>
      </c>
      <c r="C6308" t="s">
        <v>7929</v>
      </c>
      <c r="D6308" t="s">
        <v>7934</v>
      </c>
      <c r="E6308" s="1">
        <v>45401</v>
      </c>
      <c r="F6308" s="6">
        <v>7598.25</v>
      </c>
      <c r="G6308">
        <v>691</v>
      </c>
      <c r="H6308" t="s">
        <v>3</v>
      </c>
      <c r="I6308">
        <f>IF(shipments[[#This Row],[Boxes]]&gt;0,shipments[[#This Row],[Amount]]/shipments[[#This Row],[Boxes]],"NA")</f>
        <v>10.99602026049204</v>
      </c>
      <c r="J6308" t="str">
        <f>IF(shipments[[#This Row],[Order_Status]] = "Delivered","Yes","No")</f>
        <v>Yes</v>
      </c>
      <c r="K6308" t="str">
        <f>TEXT(shipments[[#This Row],[Shipdate]],"MMMM")</f>
        <v>April</v>
      </c>
      <c r="L6308">
        <f>YEAR(shipments[[#This Row],[Shipdate]])</f>
        <v>2024</v>
      </c>
    </row>
    <row r="6309" spans="1:12" x14ac:dyDescent="0.3">
      <c r="A6309" t="s">
        <v>6313</v>
      </c>
      <c r="B6309" t="s">
        <v>7948</v>
      </c>
      <c r="C6309" t="s">
        <v>7929</v>
      </c>
      <c r="D6309" t="s">
        <v>7938</v>
      </c>
      <c r="E6309" s="1">
        <v>45125</v>
      </c>
      <c r="F6309" s="6">
        <v>12973.5</v>
      </c>
      <c r="G6309">
        <v>1622</v>
      </c>
      <c r="H6309" t="s">
        <v>3</v>
      </c>
      <c r="I6309">
        <f>IF(shipments[[#This Row],[Boxes]]&gt;0,shipments[[#This Row],[Amount]]/shipments[[#This Row],[Boxes]],"NA")</f>
        <v>7.9984586929716404</v>
      </c>
      <c r="J6309" t="str">
        <f>IF(shipments[[#This Row],[Order_Status]] = "Delivered","Yes","No")</f>
        <v>Yes</v>
      </c>
      <c r="K6309" t="str">
        <f>TEXT(shipments[[#This Row],[Shipdate]],"MMMM")</f>
        <v>July</v>
      </c>
      <c r="L6309">
        <f>YEAR(shipments[[#This Row],[Shipdate]])</f>
        <v>2023</v>
      </c>
    </row>
    <row r="6310" spans="1:12" x14ac:dyDescent="0.3">
      <c r="A6310" s="21" t="s">
        <v>6314</v>
      </c>
      <c r="B6310" s="21" t="s">
        <v>7948</v>
      </c>
      <c r="C6310" s="21" t="s">
        <v>7930</v>
      </c>
      <c r="D6310" s="21" t="s">
        <v>7938</v>
      </c>
      <c r="E6310" s="22">
        <v>45565</v>
      </c>
      <c r="F6310" s="23">
        <v>4376.25</v>
      </c>
      <c r="G6310" s="21">
        <v>151</v>
      </c>
      <c r="H6310" s="21" t="s">
        <v>16</v>
      </c>
      <c r="I6310" s="21">
        <f>IF(shipments[[#This Row],[Boxes]]&gt;0,shipments[[#This Row],[Amount]]/shipments[[#This Row],[Boxes]],"NA")</f>
        <v>28.981788079470199</v>
      </c>
      <c r="J6310" s="21" t="str">
        <f>IF(shipments[[#This Row],[Order_Status]] = "Delivered","Yes","No")</f>
        <v>No</v>
      </c>
      <c r="K6310" s="21" t="str">
        <f>TEXT(shipments[[#This Row],[Shipdate]],"MMMM")</f>
        <v>September</v>
      </c>
      <c r="L6310" s="21">
        <f>YEAR(shipments[[#This Row],[Shipdate]])</f>
        <v>2024</v>
      </c>
    </row>
    <row r="6311" spans="1:12" x14ac:dyDescent="0.3">
      <c r="A6311" t="s">
        <v>6315</v>
      </c>
      <c r="B6311" t="s">
        <v>7948</v>
      </c>
      <c r="C6311" t="s">
        <v>7930</v>
      </c>
      <c r="D6311" t="s">
        <v>7938</v>
      </c>
      <c r="E6311" s="1">
        <v>45369</v>
      </c>
      <c r="F6311" s="6">
        <v>12667.5</v>
      </c>
      <c r="G6311">
        <v>437</v>
      </c>
      <c r="H6311" t="s">
        <v>3</v>
      </c>
      <c r="I6311">
        <f>IF(shipments[[#This Row],[Boxes]]&gt;0,shipments[[#This Row],[Amount]]/shipments[[#This Row],[Boxes]],"NA")</f>
        <v>28.987414187643022</v>
      </c>
      <c r="J6311" t="str">
        <f>IF(shipments[[#This Row],[Order_Status]] = "Delivered","Yes","No")</f>
        <v>Yes</v>
      </c>
      <c r="K6311" t="str">
        <f>TEXT(shipments[[#This Row],[Shipdate]],"MMMM")</f>
        <v>March</v>
      </c>
      <c r="L6311">
        <f>YEAR(shipments[[#This Row],[Shipdate]])</f>
        <v>2024</v>
      </c>
    </row>
    <row r="6312" spans="1:12" x14ac:dyDescent="0.3">
      <c r="A6312" t="s">
        <v>6316</v>
      </c>
      <c r="B6312" t="s">
        <v>7948</v>
      </c>
      <c r="C6312" t="s">
        <v>7931</v>
      </c>
      <c r="D6312" t="s">
        <v>7935</v>
      </c>
      <c r="E6312" s="1">
        <v>45120</v>
      </c>
      <c r="F6312" s="6">
        <v>1932.75</v>
      </c>
      <c r="G6312">
        <v>242</v>
      </c>
      <c r="H6312" t="s">
        <v>3</v>
      </c>
      <c r="I6312">
        <f>IF(shipments[[#This Row],[Boxes]]&gt;0,shipments[[#This Row],[Amount]]/shipments[[#This Row],[Boxes]],"NA")</f>
        <v>7.9865702479338845</v>
      </c>
      <c r="J6312" t="str">
        <f>IF(shipments[[#This Row],[Order_Status]] = "Delivered","Yes","No")</f>
        <v>Yes</v>
      </c>
      <c r="K6312" t="str">
        <f>TEXT(shipments[[#This Row],[Shipdate]],"MMMM")</f>
        <v>July</v>
      </c>
      <c r="L6312">
        <f>YEAR(shipments[[#This Row],[Shipdate]])</f>
        <v>2023</v>
      </c>
    </row>
    <row r="6313" spans="1:12" x14ac:dyDescent="0.3">
      <c r="A6313" t="s">
        <v>6317</v>
      </c>
      <c r="B6313" t="s">
        <v>7948</v>
      </c>
      <c r="C6313" t="s">
        <v>7931</v>
      </c>
      <c r="D6313" t="s">
        <v>7937</v>
      </c>
      <c r="E6313" s="1">
        <v>44930</v>
      </c>
      <c r="F6313" s="6">
        <v>9931.5</v>
      </c>
      <c r="G6313">
        <v>994</v>
      </c>
      <c r="H6313" t="s">
        <v>3</v>
      </c>
      <c r="I6313">
        <f>IF(shipments[[#This Row],[Boxes]]&gt;0,shipments[[#This Row],[Amount]]/shipments[[#This Row],[Boxes]],"NA")</f>
        <v>9.9914486921529182</v>
      </c>
      <c r="J6313" t="str">
        <f>IF(shipments[[#This Row],[Order_Status]] = "Delivered","Yes","No")</f>
        <v>Yes</v>
      </c>
      <c r="K6313" t="str">
        <f>TEXT(shipments[[#This Row],[Shipdate]],"MMMM")</f>
        <v>January</v>
      </c>
      <c r="L6313">
        <f>YEAR(shipments[[#This Row],[Shipdate]])</f>
        <v>2023</v>
      </c>
    </row>
    <row r="6314" spans="1:12" x14ac:dyDescent="0.3">
      <c r="A6314" s="21" t="s">
        <v>6318</v>
      </c>
      <c r="B6314" s="21" t="s">
        <v>7948</v>
      </c>
      <c r="C6314" s="21" t="s">
        <v>7931</v>
      </c>
      <c r="D6314" s="21" t="s">
        <v>7937</v>
      </c>
      <c r="E6314" s="22">
        <v>45539</v>
      </c>
      <c r="F6314" s="23">
        <v>14244.75</v>
      </c>
      <c r="G6314" s="21">
        <v>1295</v>
      </c>
      <c r="H6314" s="21" t="s">
        <v>16</v>
      </c>
      <c r="I6314" s="21">
        <f>IF(shipments[[#This Row],[Boxes]]&gt;0,shipments[[#This Row],[Amount]]/shipments[[#This Row],[Boxes]],"NA")</f>
        <v>10.999806949806949</v>
      </c>
      <c r="J6314" s="21" t="str">
        <f>IF(shipments[[#This Row],[Order_Status]] = "Delivered","Yes","No")</f>
        <v>No</v>
      </c>
      <c r="K6314" s="21" t="str">
        <f>TEXT(shipments[[#This Row],[Shipdate]],"MMMM")</f>
        <v>September</v>
      </c>
      <c r="L6314" s="21">
        <f>YEAR(shipments[[#This Row],[Shipdate]])</f>
        <v>2024</v>
      </c>
    </row>
    <row r="6315" spans="1:12" x14ac:dyDescent="0.3">
      <c r="A6315" t="s">
        <v>6319</v>
      </c>
      <c r="B6315" t="s">
        <v>7948</v>
      </c>
      <c r="C6315" t="s">
        <v>7932</v>
      </c>
      <c r="D6315" t="s">
        <v>7934</v>
      </c>
      <c r="E6315" s="1">
        <v>45377</v>
      </c>
      <c r="F6315" s="6">
        <v>7920</v>
      </c>
      <c r="G6315">
        <v>990</v>
      </c>
      <c r="H6315" t="s">
        <v>3</v>
      </c>
      <c r="I6315">
        <f>IF(shipments[[#This Row],[Boxes]]&gt;0,shipments[[#This Row],[Amount]]/shipments[[#This Row],[Boxes]],"NA")</f>
        <v>8</v>
      </c>
      <c r="J6315" t="str">
        <f>IF(shipments[[#This Row],[Order_Status]] = "Delivered","Yes","No")</f>
        <v>Yes</v>
      </c>
      <c r="K6315" t="str">
        <f>TEXT(shipments[[#This Row],[Shipdate]],"MMMM")</f>
        <v>March</v>
      </c>
      <c r="L6315">
        <f>YEAR(shipments[[#This Row],[Shipdate]])</f>
        <v>2024</v>
      </c>
    </row>
    <row r="6316" spans="1:12" x14ac:dyDescent="0.3">
      <c r="A6316" t="s">
        <v>6320</v>
      </c>
      <c r="B6316" t="s">
        <v>7948</v>
      </c>
      <c r="C6316" t="s">
        <v>7932</v>
      </c>
      <c r="D6316" t="s">
        <v>7934</v>
      </c>
      <c r="E6316" s="1">
        <v>45463</v>
      </c>
      <c r="F6316" s="6">
        <v>515.25</v>
      </c>
      <c r="G6316">
        <v>47</v>
      </c>
      <c r="H6316" t="s">
        <v>3</v>
      </c>
      <c r="I6316">
        <f>IF(shipments[[#This Row],[Boxes]]&gt;0,shipments[[#This Row],[Amount]]/shipments[[#This Row],[Boxes]],"NA")</f>
        <v>10.962765957446809</v>
      </c>
      <c r="J6316" t="str">
        <f>IF(shipments[[#This Row],[Order_Status]] = "Delivered","Yes","No")</f>
        <v>Yes</v>
      </c>
      <c r="K6316" t="str">
        <f>TEXT(shipments[[#This Row],[Shipdate]],"MMMM")</f>
        <v>June</v>
      </c>
      <c r="L6316">
        <f>YEAR(shipments[[#This Row],[Shipdate]])</f>
        <v>2024</v>
      </c>
    </row>
    <row r="6317" spans="1:12" x14ac:dyDescent="0.3">
      <c r="A6317" t="s">
        <v>6321</v>
      </c>
      <c r="B6317" t="s">
        <v>7948</v>
      </c>
      <c r="C6317" t="s">
        <v>7933</v>
      </c>
      <c r="D6317" t="s">
        <v>7938</v>
      </c>
      <c r="E6317" s="1">
        <v>45299</v>
      </c>
      <c r="F6317" s="6">
        <v>8273.25</v>
      </c>
      <c r="G6317">
        <v>414</v>
      </c>
      <c r="H6317" t="s">
        <v>3</v>
      </c>
      <c r="I6317">
        <f>IF(shipments[[#This Row],[Boxes]]&gt;0,shipments[[#This Row],[Amount]]/shipments[[#This Row],[Boxes]],"NA")</f>
        <v>19.983695652173914</v>
      </c>
      <c r="J6317" t="str">
        <f>IF(shipments[[#This Row],[Order_Status]] = "Delivered","Yes","No")</f>
        <v>Yes</v>
      </c>
      <c r="K6317" t="str">
        <f>TEXT(shipments[[#This Row],[Shipdate]],"MMMM")</f>
        <v>January</v>
      </c>
      <c r="L6317">
        <f>YEAR(shipments[[#This Row],[Shipdate]])</f>
        <v>2024</v>
      </c>
    </row>
    <row r="6318" spans="1:12" x14ac:dyDescent="0.3">
      <c r="A6318" s="21" t="s">
        <v>6322</v>
      </c>
      <c r="B6318" s="21" t="s">
        <v>7948</v>
      </c>
      <c r="C6318" s="21" t="s">
        <v>7933</v>
      </c>
      <c r="D6318" s="21" t="s">
        <v>7939</v>
      </c>
      <c r="E6318" s="22">
        <v>45495</v>
      </c>
      <c r="F6318" s="23">
        <v>7357.5</v>
      </c>
      <c r="G6318" s="21">
        <v>388</v>
      </c>
      <c r="H6318" s="21" t="s">
        <v>9</v>
      </c>
      <c r="I6318" s="21">
        <f>IF(shipments[[#This Row],[Boxes]]&gt;0,shipments[[#This Row],[Amount]]/shipments[[#This Row],[Boxes]],"NA")</f>
        <v>18.962628865979383</v>
      </c>
      <c r="J6318" s="21" t="str">
        <f>IF(shipments[[#This Row],[Order_Status]] = "Delivered","Yes","No")</f>
        <v>No</v>
      </c>
      <c r="K6318" s="21" t="str">
        <f>TEXT(shipments[[#This Row],[Shipdate]],"MMMM")</f>
        <v>July</v>
      </c>
      <c r="L6318" s="21">
        <f>YEAR(shipments[[#This Row],[Shipdate]])</f>
        <v>2024</v>
      </c>
    </row>
    <row r="6319" spans="1:12" x14ac:dyDescent="0.3">
      <c r="A6319" s="21" t="s">
        <v>6323</v>
      </c>
      <c r="B6319" s="21" t="s">
        <v>7948</v>
      </c>
      <c r="C6319" s="21" t="s">
        <v>7933</v>
      </c>
      <c r="D6319" s="21" t="s">
        <v>7935</v>
      </c>
      <c r="E6319" s="22">
        <v>44928</v>
      </c>
      <c r="F6319" s="23">
        <v>4524.75</v>
      </c>
      <c r="G6319" s="21">
        <v>227</v>
      </c>
      <c r="H6319" s="21" t="s">
        <v>25</v>
      </c>
      <c r="I6319" s="21">
        <f>IF(shipments[[#This Row],[Boxes]]&gt;0,shipments[[#This Row],[Amount]]/shipments[[#This Row],[Boxes]],"NA")</f>
        <v>19.932819383259911</v>
      </c>
      <c r="J6319" s="21" t="str">
        <f>IF(shipments[[#This Row],[Order_Status]] = "Delivered","Yes","No")</f>
        <v>No</v>
      </c>
      <c r="K6319" s="21" t="str">
        <f>TEXT(shipments[[#This Row],[Shipdate]],"MMMM")</f>
        <v>January</v>
      </c>
      <c r="L6319" s="21">
        <f>YEAR(shipments[[#This Row],[Shipdate]])</f>
        <v>2023</v>
      </c>
    </row>
    <row r="6320" spans="1:12" x14ac:dyDescent="0.3">
      <c r="A6320" s="21" t="s">
        <v>6324</v>
      </c>
      <c r="B6320" s="21" t="s">
        <v>7948</v>
      </c>
      <c r="C6320" s="21" t="s">
        <v>7933</v>
      </c>
      <c r="D6320" s="21" t="s">
        <v>7938</v>
      </c>
      <c r="E6320" s="22">
        <v>45506</v>
      </c>
      <c r="F6320" s="23">
        <v>65.25</v>
      </c>
      <c r="G6320" s="21">
        <v>3</v>
      </c>
      <c r="H6320" s="21" t="s">
        <v>9</v>
      </c>
      <c r="I6320" s="21">
        <f>IF(shipments[[#This Row],[Boxes]]&gt;0,shipments[[#This Row],[Amount]]/shipments[[#This Row],[Boxes]],"NA")</f>
        <v>21.75</v>
      </c>
      <c r="J6320" s="21" t="str">
        <f>IF(shipments[[#This Row],[Order_Status]] = "Delivered","Yes","No")</f>
        <v>No</v>
      </c>
      <c r="K6320" s="21" t="str">
        <f>TEXT(shipments[[#This Row],[Shipdate]],"MMMM")</f>
        <v>August</v>
      </c>
      <c r="L6320" s="21">
        <f>YEAR(shipments[[#This Row],[Shipdate]])</f>
        <v>2024</v>
      </c>
    </row>
    <row r="6321" spans="1:12" x14ac:dyDescent="0.3">
      <c r="A6321" t="s">
        <v>6325</v>
      </c>
      <c r="B6321" t="s">
        <v>7948</v>
      </c>
      <c r="C6321" t="s">
        <v>7933</v>
      </c>
      <c r="D6321" t="s">
        <v>7938</v>
      </c>
      <c r="E6321" s="1">
        <v>44977</v>
      </c>
      <c r="F6321" s="6">
        <v>5447.25</v>
      </c>
      <c r="G6321">
        <v>260</v>
      </c>
      <c r="H6321" t="s">
        <v>3</v>
      </c>
      <c r="I6321">
        <f>IF(shipments[[#This Row],[Boxes]]&gt;0,shipments[[#This Row],[Amount]]/shipments[[#This Row],[Boxes]],"NA")</f>
        <v>20.950961538461538</v>
      </c>
      <c r="J6321" t="str">
        <f>IF(shipments[[#This Row],[Order_Status]] = "Delivered","Yes","No")</f>
        <v>Yes</v>
      </c>
      <c r="K6321" t="str">
        <f>TEXT(shipments[[#This Row],[Shipdate]],"MMMM")</f>
        <v>February</v>
      </c>
      <c r="L6321">
        <f>YEAR(shipments[[#This Row],[Shipdate]])</f>
        <v>2023</v>
      </c>
    </row>
    <row r="6322" spans="1:12" x14ac:dyDescent="0.3">
      <c r="A6322" t="s">
        <v>6326</v>
      </c>
      <c r="B6322" t="s">
        <v>7948</v>
      </c>
      <c r="C6322" t="s">
        <v>7933</v>
      </c>
      <c r="D6322" t="s">
        <v>7934</v>
      </c>
      <c r="E6322" s="1">
        <v>45425</v>
      </c>
      <c r="F6322" s="6">
        <v>2351.25</v>
      </c>
      <c r="G6322">
        <v>131</v>
      </c>
      <c r="H6322" t="s">
        <v>3</v>
      </c>
      <c r="I6322">
        <f>IF(shipments[[#This Row],[Boxes]]&gt;0,shipments[[#This Row],[Amount]]/shipments[[#This Row],[Boxes]],"NA")</f>
        <v>17.948473282442748</v>
      </c>
      <c r="J6322" t="str">
        <f>IF(shipments[[#This Row],[Order_Status]] = "Delivered","Yes","No")</f>
        <v>Yes</v>
      </c>
      <c r="K6322" t="str">
        <f>TEXT(shipments[[#This Row],[Shipdate]],"MMMM")</f>
        <v>May</v>
      </c>
      <c r="L6322">
        <f>YEAR(shipments[[#This Row],[Shipdate]])</f>
        <v>2024</v>
      </c>
    </row>
    <row r="6323" spans="1:12" x14ac:dyDescent="0.3">
      <c r="A6323" t="s">
        <v>6327</v>
      </c>
      <c r="B6323" t="s">
        <v>7948</v>
      </c>
      <c r="C6323" t="s">
        <v>7933</v>
      </c>
      <c r="D6323" t="s">
        <v>7939</v>
      </c>
      <c r="E6323" s="1">
        <v>45355</v>
      </c>
      <c r="F6323" s="6">
        <v>6932.25</v>
      </c>
      <c r="G6323">
        <v>365</v>
      </c>
      <c r="H6323" t="s">
        <v>3</v>
      </c>
      <c r="I6323">
        <f>IF(shipments[[#This Row],[Boxes]]&gt;0,shipments[[#This Row],[Amount]]/shipments[[#This Row],[Boxes]],"NA")</f>
        <v>18.992465753424657</v>
      </c>
      <c r="J6323" t="str">
        <f>IF(shipments[[#This Row],[Order_Status]] = "Delivered","Yes","No")</f>
        <v>Yes</v>
      </c>
      <c r="K6323" t="str">
        <f>TEXT(shipments[[#This Row],[Shipdate]],"MMMM")</f>
        <v>March</v>
      </c>
      <c r="L6323">
        <f>YEAR(shipments[[#This Row],[Shipdate]])</f>
        <v>2024</v>
      </c>
    </row>
    <row r="6324" spans="1:12" x14ac:dyDescent="0.3">
      <c r="A6324" s="21" t="s">
        <v>6328</v>
      </c>
      <c r="B6324" s="21" t="s">
        <v>7948</v>
      </c>
      <c r="C6324" s="21" t="s">
        <v>7912</v>
      </c>
      <c r="D6324" s="21" t="s">
        <v>7934</v>
      </c>
      <c r="E6324" s="22">
        <v>45532</v>
      </c>
      <c r="F6324" s="23">
        <v>4196.25</v>
      </c>
      <c r="G6324" s="21">
        <v>350</v>
      </c>
      <c r="H6324" s="21" t="s">
        <v>9</v>
      </c>
      <c r="I6324" s="21">
        <f>IF(shipments[[#This Row],[Boxes]]&gt;0,shipments[[#This Row],[Amount]]/shipments[[#This Row],[Boxes]],"NA")</f>
        <v>11.989285714285714</v>
      </c>
      <c r="J6324" s="21" t="str">
        <f>IF(shipments[[#This Row],[Order_Status]] = "Delivered","Yes","No")</f>
        <v>No</v>
      </c>
      <c r="K6324" s="21" t="str">
        <f>TEXT(shipments[[#This Row],[Shipdate]],"MMMM")</f>
        <v>August</v>
      </c>
      <c r="L6324" s="21">
        <f>YEAR(shipments[[#This Row],[Shipdate]])</f>
        <v>2024</v>
      </c>
    </row>
    <row r="6325" spans="1:12" x14ac:dyDescent="0.3">
      <c r="A6325" t="s">
        <v>6329</v>
      </c>
      <c r="B6325" t="s">
        <v>7948</v>
      </c>
      <c r="C6325" t="s">
        <v>7912</v>
      </c>
      <c r="D6325" t="s">
        <v>7934</v>
      </c>
      <c r="E6325" s="1">
        <v>45441</v>
      </c>
      <c r="F6325" s="6">
        <v>5447.25</v>
      </c>
      <c r="G6325">
        <v>454</v>
      </c>
      <c r="H6325" t="s">
        <v>3</v>
      </c>
      <c r="I6325">
        <f>IF(shipments[[#This Row],[Boxes]]&gt;0,shipments[[#This Row],[Amount]]/shipments[[#This Row],[Boxes]],"NA")</f>
        <v>11.998348017621145</v>
      </c>
      <c r="J6325" t="str">
        <f>IF(shipments[[#This Row],[Order_Status]] = "Delivered","Yes","No")</f>
        <v>Yes</v>
      </c>
      <c r="K6325" t="str">
        <f>TEXT(shipments[[#This Row],[Shipdate]],"MMMM")</f>
        <v>May</v>
      </c>
      <c r="L6325">
        <f>YEAR(shipments[[#This Row],[Shipdate]])</f>
        <v>2024</v>
      </c>
    </row>
    <row r="6326" spans="1:12" x14ac:dyDescent="0.3">
      <c r="A6326" t="s">
        <v>6330</v>
      </c>
      <c r="B6326" t="s">
        <v>7948</v>
      </c>
      <c r="C6326" t="s">
        <v>7912</v>
      </c>
      <c r="D6326" t="s">
        <v>7939</v>
      </c>
      <c r="E6326" s="1">
        <v>45250</v>
      </c>
      <c r="F6326" s="6">
        <v>8397</v>
      </c>
      <c r="G6326">
        <v>700</v>
      </c>
      <c r="H6326" t="s">
        <v>3</v>
      </c>
      <c r="I6326">
        <f>IF(shipments[[#This Row],[Boxes]]&gt;0,shipments[[#This Row],[Amount]]/shipments[[#This Row],[Boxes]],"NA")</f>
        <v>11.995714285714286</v>
      </c>
      <c r="J6326" t="str">
        <f>IF(shipments[[#This Row],[Order_Status]] = "Delivered","Yes","No")</f>
        <v>Yes</v>
      </c>
      <c r="K6326" t="str">
        <f>TEXT(shipments[[#This Row],[Shipdate]],"MMMM")</f>
        <v>November</v>
      </c>
      <c r="L6326">
        <f>YEAR(shipments[[#This Row],[Shipdate]])</f>
        <v>2023</v>
      </c>
    </row>
    <row r="6327" spans="1:12" x14ac:dyDescent="0.3">
      <c r="A6327" s="21" t="s">
        <v>6331</v>
      </c>
      <c r="B6327" s="21" t="s">
        <v>7948</v>
      </c>
      <c r="C6327" s="21" t="s">
        <v>7912</v>
      </c>
      <c r="D6327" s="21" t="s">
        <v>7939</v>
      </c>
      <c r="E6327" s="22">
        <v>44930</v>
      </c>
      <c r="F6327" s="23">
        <v>634.5</v>
      </c>
      <c r="G6327" s="21">
        <v>46</v>
      </c>
      <c r="H6327" s="21" t="s">
        <v>25</v>
      </c>
      <c r="I6327" s="21">
        <f>IF(shipments[[#This Row],[Boxes]]&gt;0,shipments[[#This Row],[Amount]]/shipments[[#This Row],[Boxes]],"NA")</f>
        <v>13.793478260869565</v>
      </c>
      <c r="J6327" s="21" t="str">
        <f>IF(shipments[[#This Row],[Order_Status]] = "Delivered","Yes","No")</f>
        <v>No</v>
      </c>
      <c r="K6327" s="21" t="str">
        <f>TEXT(shipments[[#This Row],[Shipdate]],"MMMM")</f>
        <v>January</v>
      </c>
      <c r="L6327" s="21">
        <f>YEAR(shipments[[#This Row],[Shipdate]])</f>
        <v>2023</v>
      </c>
    </row>
    <row r="6328" spans="1:12" x14ac:dyDescent="0.3">
      <c r="A6328" t="s">
        <v>6332</v>
      </c>
      <c r="B6328" t="s">
        <v>7948</v>
      </c>
      <c r="C6328" t="s">
        <v>7915</v>
      </c>
      <c r="D6328" t="s">
        <v>7937</v>
      </c>
      <c r="E6328" s="1">
        <v>45302</v>
      </c>
      <c r="F6328" s="6">
        <v>9141.75</v>
      </c>
      <c r="G6328">
        <v>1016</v>
      </c>
      <c r="H6328" t="s">
        <v>3</v>
      </c>
      <c r="I6328">
        <f>IF(shipments[[#This Row],[Boxes]]&gt;0,shipments[[#This Row],[Amount]]/shipments[[#This Row],[Boxes]],"NA")</f>
        <v>8.9977854330708666</v>
      </c>
      <c r="J6328" t="str">
        <f>IF(shipments[[#This Row],[Order_Status]] = "Delivered","Yes","No")</f>
        <v>Yes</v>
      </c>
      <c r="K6328" t="str">
        <f>TEXT(shipments[[#This Row],[Shipdate]],"MMMM")</f>
        <v>January</v>
      </c>
      <c r="L6328">
        <f>YEAR(shipments[[#This Row],[Shipdate]])</f>
        <v>2024</v>
      </c>
    </row>
    <row r="6329" spans="1:12" x14ac:dyDescent="0.3">
      <c r="A6329" t="s">
        <v>6333</v>
      </c>
      <c r="B6329" t="s">
        <v>7948</v>
      </c>
      <c r="C6329" t="s">
        <v>7915</v>
      </c>
      <c r="D6329" t="s">
        <v>7935</v>
      </c>
      <c r="E6329" s="1">
        <v>45286</v>
      </c>
      <c r="F6329" s="6">
        <v>16823.25</v>
      </c>
      <c r="G6329">
        <v>1870</v>
      </c>
      <c r="H6329" t="s">
        <v>3</v>
      </c>
      <c r="I6329">
        <f>IF(shipments[[#This Row],[Boxes]]&gt;0,shipments[[#This Row],[Amount]]/shipments[[#This Row],[Boxes]],"NA")</f>
        <v>8.9963903743315505</v>
      </c>
      <c r="J6329" t="str">
        <f>IF(shipments[[#This Row],[Order_Status]] = "Delivered","Yes","No")</f>
        <v>Yes</v>
      </c>
      <c r="K6329" t="str">
        <f>TEXT(shipments[[#This Row],[Shipdate]],"MMMM")</f>
        <v>December</v>
      </c>
      <c r="L6329">
        <f>YEAR(shipments[[#This Row],[Shipdate]])</f>
        <v>2023</v>
      </c>
    </row>
    <row r="6330" spans="1:12" x14ac:dyDescent="0.3">
      <c r="A6330" t="s">
        <v>6334</v>
      </c>
      <c r="B6330" t="s">
        <v>7948</v>
      </c>
      <c r="C6330" t="s">
        <v>7915</v>
      </c>
      <c r="D6330" t="s">
        <v>7934</v>
      </c>
      <c r="E6330" s="1">
        <v>44963</v>
      </c>
      <c r="F6330" s="6">
        <v>1224</v>
      </c>
      <c r="G6330">
        <v>153</v>
      </c>
      <c r="H6330" t="s">
        <v>3</v>
      </c>
      <c r="I6330">
        <f>IF(shipments[[#This Row],[Boxes]]&gt;0,shipments[[#This Row],[Amount]]/shipments[[#This Row],[Boxes]],"NA")</f>
        <v>8</v>
      </c>
      <c r="J6330" t="str">
        <f>IF(shipments[[#This Row],[Order_Status]] = "Delivered","Yes","No")</f>
        <v>Yes</v>
      </c>
      <c r="K6330" t="str">
        <f>TEXT(shipments[[#This Row],[Shipdate]],"MMMM")</f>
        <v>February</v>
      </c>
      <c r="L6330">
        <f>YEAR(shipments[[#This Row],[Shipdate]])</f>
        <v>2023</v>
      </c>
    </row>
    <row r="6331" spans="1:12" x14ac:dyDescent="0.3">
      <c r="A6331" t="s">
        <v>6335</v>
      </c>
      <c r="B6331" t="s">
        <v>7948</v>
      </c>
      <c r="C6331" t="s">
        <v>7915</v>
      </c>
      <c r="D6331" t="s">
        <v>7935</v>
      </c>
      <c r="E6331" s="1">
        <v>45232</v>
      </c>
      <c r="F6331" s="6">
        <v>2578.5</v>
      </c>
      <c r="G6331">
        <v>287</v>
      </c>
      <c r="H6331" t="s">
        <v>3</v>
      </c>
      <c r="I6331">
        <f>IF(shipments[[#This Row],[Boxes]]&gt;0,shipments[[#This Row],[Amount]]/shipments[[#This Row],[Boxes]],"NA")</f>
        <v>8.984320557491289</v>
      </c>
      <c r="J6331" t="str">
        <f>IF(shipments[[#This Row],[Order_Status]] = "Delivered","Yes","No")</f>
        <v>Yes</v>
      </c>
      <c r="K6331" t="str">
        <f>TEXT(shipments[[#This Row],[Shipdate]],"MMMM")</f>
        <v>November</v>
      </c>
      <c r="L6331">
        <f>YEAR(shipments[[#This Row],[Shipdate]])</f>
        <v>2023</v>
      </c>
    </row>
    <row r="6332" spans="1:12" x14ac:dyDescent="0.3">
      <c r="A6332" t="s">
        <v>6336</v>
      </c>
      <c r="B6332" t="s">
        <v>7948</v>
      </c>
      <c r="C6332" t="s">
        <v>7915</v>
      </c>
      <c r="D6332" t="s">
        <v>7934</v>
      </c>
      <c r="E6332" s="1">
        <v>45097</v>
      </c>
      <c r="F6332" s="6">
        <v>4860</v>
      </c>
      <c r="G6332">
        <v>540</v>
      </c>
      <c r="H6332" t="s">
        <v>3</v>
      </c>
      <c r="I6332">
        <f>IF(shipments[[#This Row],[Boxes]]&gt;0,shipments[[#This Row],[Amount]]/shipments[[#This Row],[Boxes]],"NA")</f>
        <v>9</v>
      </c>
      <c r="J6332" t="str">
        <f>IF(shipments[[#This Row],[Order_Status]] = "Delivered","Yes","No")</f>
        <v>Yes</v>
      </c>
      <c r="K6332" t="str">
        <f>TEXT(shipments[[#This Row],[Shipdate]],"MMMM")</f>
        <v>June</v>
      </c>
      <c r="L6332">
        <f>YEAR(shipments[[#This Row],[Shipdate]])</f>
        <v>2023</v>
      </c>
    </row>
    <row r="6333" spans="1:12" x14ac:dyDescent="0.3">
      <c r="A6333" t="s">
        <v>6337</v>
      </c>
      <c r="B6333" t="s">
        <v>7948</v>
      </c>
      <c r="C6333" t="s">
        <v>7915</v>
      </c>
      <c r="D6333" t="s">
        <v>7934</v>
      </c>
      <c r="E6333" s="1">
        <v>44931</v>
      </c>
      <c r="F6333" s="6">
        <v>2459.25</v>
      </c>
      <c r="G6333">
        <v>492</v>
      </c>
      <c r="H6333" t="s">
        <v>3</v>
      </c>
      <c r="I6333">
        <f>IF(shipments[[#This Row],[Boxes]]&gt;0,shipments[[#This Row],[Amount]]/shipments[[#This Row],[Boxes]],"NA")</f>
        <v>4.9984756097560972</v>
      </c>
      <c r="J6333" t="str">
        <f>IF(shipments[[#This Row],[Order_Status]] = "Delivered","Yes","No")</f>
        <v>Yes</v>
      </c>
      <c r="K6333" t="str">
        <f>TEXT(shipments[[#This Row],[Shipdate]],"MMMM")</f>
        <v>January</v>
      </c>
      <c r="L6333">
        <f>YEAR(shipments[[#This Row],[Shipdate]])</f>
        <v>2023</v>
      </c>
    </row>
    <row r="6334" spans="1:12" x14ac:dyDescent="0.3">
      <c r="A6334" t="s">
        <v>6338</v>
      </c>
      <c r="B6334" t="s">
        <v>7948</v>
      </c>
      <c r="C6334" t="s">
        <v>7915</v>
      </c>
      <c r="D6334" t="s">
        <v>7939</v>
      </c>
      <c r="E6334" s="1">
        <v>45293</v>
      </c>
      <c r="F6334" s="6">
        <v>8379</v>
      </c>
      <c r="G6334">
        <v>1397</v>
      </c>
      <c r="H6334" t="s">
        <v>3</v>
      </c>
      <c r="I6334">
        <f>IF(shipments[[#This Row],[Boxes]]&gt;0,shipments[[#This Row],[Amount]]/shipments[[#This Row],[Boxes]],"NA")</f>
        <v>5.9978525411596282</v>
      </c>
      <c r="J6334" t="str">
        <f>IF(shipments[[#This Row],[Order_Status]] = "Delivered","Yes","No")</f>
        <v>Yes</v>
      </c>
      <c r="K6334" t="str">
        <f>TEXT(shipments[[#This Row],[Shipdate]],"MMMM")</f>
        <v>January</v>
      </c>
      <c r="L6334">
        <f>YEAR(shipments[[#This Row],[Shipdate]])</f>
        <v>2024</v>
      </c>
    </row>
    <row r="6335" spans="1:12" x14ac:dyDescent="0.3">
      <c r="A6335" t="s">
        <v>6339</v>
      </c>
      <c r="B6335" t="s">
        <v>7948</v>
      </c>
      <c r="C6335" t="s">
        <v>7915</v>
      </c>
      <c r="D6335" t="s">
        <v>7938</v>
      </c>
      <c r="E6335" s="1">
        <v>45034</v>
      </c>
      <c r="F6335" s="6">
        <v>5703.75</v>
      </c>
      <c r="G6335">
        <v>815</v>
      </c>
      <c r="H6335" t="s">
        <v>3</v>
      </c>
      <c r="I6335">
        <f>IF(shipments[[#This Row],[Boxes]]&gt;0,shipments[[#This Row],[Amount]]/shipments[[#This Row],[Boxes]],"NA")</f>
        <v>6.9984662576687118</v>
      </c>
      <c r="J6335" t="str">
        <f>IF(shipments[[#This Row],[Order_Status]] = "Delivered","Yes","No")</f>
        <v>Yes</v>
      </c>
      <c r="K6335" t="str">
        <f>TEXT(shipments[[#This Row],[Shipdate]],"MMMM")</f>
        <v>April</v>
      </c>
      <c r="L6335">
        <f>YEAR(shipments[[#This Row],[Shipdate]])</f>
        <v>2023</v>
      </c>
    </row>
    <row r="6336" spans="1:12" x14ac:dyDescent="0.3">
      <c r="A6336" t="s">
        <v>6340</v>
      </c>
      <c r="B6336" t="s">
        <v>7948</v>
      </c>
      <c r="C6336" t="s">
        <v>7915</v>
      </c>
      <c r="D6336" t="s">
        <v>7939</v>
      </c>
      <c r="E6336" s="1">
        <v>44966</v>
      </c>
      <c r="F6336" s="6">
        <v>2783.25</v>
      </c>
      <c r="G6336">
        <v>310</v>
      </c>
      <c r="H6336" t="s">
        <v>3</v>
      </c>
      <c r="I6336">
        <f>IF(shipments[[#This Row],[Boxes]]&gt;0,shipments[[#This Row],[Amount]]/shipments[[#This Row],[Boxes]],"NA")</f>
        <v>8.9782258064516132</v>
      </c>
      <c r="J6336" t="str">
        <f>IF(shipments[[#This Row],[Order_Status]] = "Delivered","Yes","No")</f>
        <v>Yes</v>
      </c>
      <c r="K6336" t="str">
        <f>TEXT(shipments[[#This Row],[Shipdate]],"MMMM")</f>
        <v>February</v>
      </c>
      <c r="L6336">
        <f>YEAR(shipments[[#This Row],[Shipdate]])</f>
        <v>2023</v>
      </c>
    </row>
    <row r="6337" spans="1:12" x14ac:dyDescent="0.3">
      <c r="A6337" s="21" t="s">
        <v>6341</v>
      </c>
      <c r="B6337" s="21" t="s">
        <v>7948</v>
      </c>
      <c r="C6337" s="21" t="s">
        <v>7916</v>
      </c>
      <c r="D6337" s="21" t="s">
        <v>7934</v>
      </c>
      <c r="E6337" s="22">
        <v>45534</v>
      </c>
      <c r="F6337" s="23">
        <v>7137</v>
      </c>
      <c r="G6337" s="21">
        <v>1190</v>
      </c>
      <c r="H6337" s="21" t="s">
        <v>9</v>
      </c>
      <c r="I6337" s="21">
        <f>IF(shipments[[#This Row],[Boxes]]&gt;0,shipments[[#This Row],[Amount]]/shipments[[#This Row],[Boxes]],"NA")</f>
        <v>5.9974789915966387</v>
      </c>
      <c r="J6337" s="21" t="str">
        <f>IF(shipments[[#This Row],[Order_Status]] = "Delivered","Yes","No")</f>
        <v>No</v>
      </c>
      <c r="K6337" s="21" t="str">
        <f>TEXT(shipments[[#This Row],[Shipdate]],"MMMM")</f>
        <v>August</v>
      </c>
      <c r="L6337" s="21">
        <f>YEAR(shipments[[#This Row],[Shipdate]])</f>
        <v>2024</v>
      </c>
    </row>
    <row r="6338" spans="1:12" x14ac:dyDescent="0.3">
      <c r="A6338" s="21" t="s">
        <v>6342</v>
      </c>
      <c r="B6338" s="21" t="s">
        <v>7948</v>
      </c>
      <c r="C6338" s="21" t="s">
        <v>7916</v>
      </c>
      <c r="D6338" s="21" t="s">
        <v>7935</v>
      </c>
      <c r="E6338" s="22">
        <v>45476</v>
      </c>
      <c r="F6338" s="23">
        <v>3415.5</v>
      </c>
      <c r="G6338" s="21">
        <v>380</v>
      </c>
      <c r="H6338" s="21" t="s">
        <v>9</v>
      </c>
      <c r="I6338" s="21">
        <f>IF(shipments[[#This Row],[Boxes]]&gt;0,shipments[[#This Row],[Amount]]/shipments[[#This Row],[Boxes]],"NA")</f>
        <v>8.9881578947368421</v>
      </c>
      <c r="J6338" s="21" t="str">
        <f>IF(shipments[[#This Row],[Order_Status]] = "Delivered","Yes","No")</f>
        <v>No</v>
      </c>
      <c r="K6338" s="21" t="str">
        <f>TEXT(shipments[[#This Row],[Shipdate]],"MMMM")</f>
        <v>July</v>
      </c>
      <c r="L6338" s="21">
        <f>YEAR(shipments[[#This Row],[Shipdate]])</f>
        <v>2024</v>
      </c>
    </row>
    <row r="6339" spans="1:12" x14ac:dyDescent="0.3">
      <c r="A6339" s="21" t="s">
        <v>6343</v>
      </c>
      <c r="B6339" s="21" t="s">
        <v>7948</v>
      </c>
      <c r="C6339" s="21" t="s">
        <v>7916</v>
      </c>
      <c r="D6339" s="21" t="s">
        <v>7937</v>
      </c>
      <c r="E6339" s="22">
        <v>45559</v>
      </c>
      <c r="F6339" s="23">
        <v>5915.25</v>
      </c>
      <c r="G6339" s="21">
        <v>740</v>
      </c>
      <c r="H6339" s="21" t="s">
        <v>16</v>
      </c>
      <c r="I6339" s="21">
        <f>IF(shipments[[#This Row],[Boxes]]&gt;0,shipments[[#This Row],[Amount]]/shipments[[#This Row],[Boxes]],"NA")</f>
        <v>7.9935810810810812</v>
      </c>
      <c r="J6339" s="21" t="str">
        <f>IF(shipments[[#This Row],[Order_Status]] = "Delivered","Yes","No")</f>
        <v>No</v>
      </c>
      <c r="K6339" s="21" t="str">
        <f>TEXT(shipments[[#This Row],[Shipdate]],"MMMM")</f>
        <v>September</v>
      </c>
      <c r="L6339" s="21">
        <f>YEAR(shipments[[#This Row],[Shipdate]])</f>
        <v>2024</v>
      </c>
    </row>
    <row r="6340" spans="1:12" x14ac:dyDescent="0.3">
      <c r="A6340" t="s">
        <v>6344</v>
      </c>
      <c r="B6340" t="s">
        <v>7948</v>
      </c>
      <c r="C6340" t="s">
        <v>7916</v>
      </c>
      <c r="D6340" t="s">
        <v>7937</v>
      </c>
      <c r="E6340" s="1">
        <v>45425</v>
      </c>
      <c r="F6340" s="6">
        <v>366.75</v>
      </c>
      <c r="G6340">
        <v>46</v>
      </c>
      <c r="H6340" t="s">
        <v>3</v>
      </c>
      <c r="I6340">
        <f>IF(shipments[[#This Row],[Boxes]]&gt;0,shipments[[#This Row],[Amount]]/shipments[[#This Row],[Boxes]],"NA")</f>
        <v>7.9728260869565215</v>
      </c>
      <c r="J6340" t="str">
        <f>IF(shipments[[#This Row],[Order_Status]] = "Delivered","Yes","No")</f>
        <v>Yes</v>
      </c>
      <c r="K6340" t="str">
        <f>TEXT(shipments[[#This Row],[Shipdate]],"MMMM")</f>
        <v>May</v>
      </c>
      <c r="L6340">
        <f>YEAR(shipments[[#This Row],[Shipdate]])</f>
        <v>2024</v>
      </c>
    </row>
    <row r="6341" spans="1:12" x14ac:dyDescent="0.3">
      <c r="A6341" t="s">
        <v>6345</v>
      </c>
      <c r="B6341" t="s">
        <v>7948</v>
      </c>
      <c r="C6341" t="s">
        <v>7917</v>
      </c>
      <c r="D6341" t="s">
        <v>7938</v>
      </c>
      <c r="E6341" s="1">
        <v>45161</v>
      </c>
      <c r="F6341" s="6">
        <v>2486.25</v>
      </c>
      <c r="G6341">
        <v>89</v>
      </c>
      <c r="H6341" t="s">
        <v>3</v>
      </c>
      <c r="I6341">
        <f>IF(shipments[[#This Row],[Boxes]]&gt;0,shipments[[#This Row],[Amount]]/shipments[[#This Row],[Boxes]],"NA")</f>
        <v>27.935393258426966</v>
      </c>
      <c r="J6341" t="str">
        <f>IF(shipments[[#This Row],[Order_Status]] = "Delivered","Yes","No")</f>
        <v>Yes</v>
      </c>
      <c r="K6341" t="str">
        <f>TEXT(shipments[[#This Row],[Shipdate]],"MMMM")</f>
        <v>August</v>
      </c>
      <c r="L6341">
        <f>YEAR(shipments[[#This Row],[Shipdate]])</f>
        <v>2023</v>
      </c>
    </row>
    <row r="6342" spans="1:12" x14ac:dyDescent="0.3">
      <c r="A6342" s="21" t="s">
        <v>6346</v>
      </c>
      <c r="B6342" s="21" t="s">
        <v>7948</v>
      </c>
      <c r="C6342" s="21" t="s">
        <v>7918</v>
      </c>
      <c r="D6342" s="21" t="s">
        <v>7935</v>
      </c>
      <c r="E6342" s="22">
        <v>45139</v>
      </c>
      <c r="F6342" s="23">
        <v>5127.75</v>
      </c>
      <c r="G6342" s="21">
        <v>206</v>
      </c>
      <c r="H6342" s="21" t="s">
        <v>25</v>
      </c>
      <c r="I6342" s="21">
        <f>IF(shipments[[#This Row],[Boxes]]&gt;0,shipments[[#This Row],[Amount]]/shipments[[#This Row],[Boxes]],"NA")</f>
        <v>24.891990291262136</v>
      </c>
      <c r="J6342" s="21" t="str">
        <f>IF(shipments[[#This Row],[Order_Status]] = "Delivered","Yes","No")</f>
        <v>No</v>
      </c>
      <c r="K6342" s="21" t="str">
        <f>TEXT(shipments[[#This Row],[Shipdate]],"MMMM")</f>
        <v>August</v>
      </c>
      <c r="L6342" s="21">
        <f>YEAR(shipments[[#This Row],[Shipdate]])</f>
        <v>2023</v>
      </c>
    </row>
    <row r="6343" spans="1:12" x14ac:dyDescent="0.3">
      <c r="A6343" t="s">
        <v>6347</v>
      </c>
      <c r="B6343" t="s">
        <v>7948</v>
      </c>
      <c r="C6343" t="s">
        <v>7918</v>
      </c>
      <c r="D6343" t="s">
        <v>7939</v>
      </c>
      <c r="E6343" s="1">
        <v>44932</v>
      </c>
      <c r="F6343" s="6">
        <v>5562</v>
      </c>
      <c r="G6343">
        <v>199</v>
      </c>
      <c r="H6343" t="s">
        <v>3</v>
      </c>
      <c r="I6343">
        <f>IF(shipments[[#This Row],[Boxes]]&gt;0,shipments[[#This Row],[Amount]]/shipments[[#This Row],[Boxes]],"NA")</f>
        <v>27.949748743718594</v>
      </c>
      <c r="J6343" t="str">
        <f>IF(shipments[[#This Row],[Order_Status]] = "Delivered","Yes","No")</f>
        <v>Yes</v>
      </c>
      <c r="K6343" t="str">
        <f>TEXT(shipments[[#This Row],[Shipdate]],"MMMM")</f>
        <v>January</v>
      </c>
      <c r="L6343">
        <f>YEAR(shipments[[#This Row],[Shipdate]])</f>
        <v>2023</v>
      </c>
    </row>
    <row r="6344" spans="1:12" x14ac:dyDescent="0.3">
      <c r="A6344" t="s">
        <v>6348</v>
      </c>
      <c r="B6344" t="s">
        <v>7948</v>
      </c>
      <c r="C6344" t="s">
        <v>7918</v>
      </c>
      <c r="D6344" t="s">
        <v>7939</v>
      </c>
      <c r="E6344" s="1">
        <v>45068</v>
      </c>
      <c r="F6344" s="6">
        <v>5535</v>
      </c>
      <c r="G6344">
        <v>198</v>
      </c>
      <c r="H6344" t="s">
        <v>3</v>
      </c>
      <c r="I6344">
        <f>IF(shipments[[#This Row],[Boxes]]&gt;0,shipments[[#This Row],[Amount]]/shipments[[#This Row],[Boxes]],"NA")</f>
        <v>27.954545454545453</v>
      </c>
      <c r="J6344" t="str">
        <f>IF(shipments[[#This Row],[Order_Status]] = "Delivered","Yes","No")</f>
        <v>Yes</v>
      </c>
      <c r="K6344" t="str">
        <f>TEXT(shipments[[#This Row],[Shipdate]],"MMMM")</f>
        <v>May</v>
      </c>
      <c r="L6344">
        <f>YEAR(shipments[[#This Row],[Shipdate]])</f>
        <v>2023</v>
      </c>
    </row>
    <row r="6345" spans="1:12" x14ac:dyDescent="0.3">
      <c r="A6345" t="s">
        <v>6349</v>
      </c>
      <c r="B6345" t="s">
        <v>7948</v>
      </c>
      <c r="C6345" t="s">
        <v>7918</v>
      </c>
      <c r="D6345" t="s">
        <v>7938</v>
      </c>
      <c r="E6345" s="1">
        <v>44959</v>
      </c>
      <c r="F6345" s="6">
        <v>6000.75</v>
      </c>
      <c r="G6345">
        <v>215</v>
      </c>
      <c r="H6345" t="s">
        <v>3</v>
      </c>
      <c r="I6345">
        <f>IF(shipments[[#This Row],[Boxes]]&gt;0,shipments[[#This Row],[Amount]]/shipments[[#This Row],[Boxes]],"NA")</f>
        <v>27.91046511627907</v>
      </c>
      <c r="J6345" t="str">
        <f>IF(shipments[[#This Row],[Order_Status]] = "Delivered","Yes","No")</f>
        <v>Yes</v>
      </c>
      <c r="K6345" t="str">
        <f>TEXT(shipments[[#This Row],[Shipdate]],"MMMM")</f>
        <v>February</v>
      </c>
      <c r="L6345">
        <f>YEAR(shipments[[#This Row],[Shipdate]])</f>
        <v>2023</v>
      </c>
    </row>
    <row r="6346" spans="1:12" x14ac:dyDescent="0.3">
      <c r="A6346" t="s">
        <v>6350</v>
      </c>
      <c r="B6346" t="s">
        <v>7948</v>
      </c>
      <c r="C6346" t="s">
        <v>7918</v>
      </c>
      <c r="D6346" t="s">
        <v>7934</v>
      </c>
      <c r="E6346" s="1">
        <v>45391</v>
      </c>
      <c r="F6346" s="6">
        <v>4144.5</v>
      </c>
      <c r="G6346">
        <v>173</v>
      </c>
      <c r="H6346" t="s">
        <v>3</v>
      </c>
      <c r="I6346">
        <f>IF(shipments[[#This Row],[Boxes]]&gt;0,shipments[[#This Row],[Amount]]/shipments[[#This Row],[Boxes]],"NA")</f>
        <v>23.956647398843931</v>
      </c>
      <c r="J6346" t="str">
        <f>IF(shipments[[#This Row],[Order_Status]] = "Delivered","Yes","No")</f>
        <v>Yes</v>
      </c>
      <c r="K6346" t="str">
        <f>TEXT(shipments[[#This Row],[Shipdate]],"MMMM")</f>
        <v>April</v>
      </c>
      <c r="L6346">
        <f>YEAR(shipments[[#This Row],[Shipdate]])</f>
        <v>2024</v>
      </c>
    </row>
    <row r="6347" spans="1:12" x14ac:dyDescent="0.3">
      <c r="A6347" t="s">
        <v>6351</v>
      </c>
      <c r="B6347" t="s">
        <v>7948</v>
      </c>
      <c r="C6347" t="s">
        <v>7918</v>
      </c>
      <c r="D6347" t="s">
        <v>7936</v>
      </c>
      <c r="E6347" s="1">
        <v>45461</v>
      </c>
      <c r="F6347" s="6">
        <v>3802.5</v>
      </c>
      <c r="G6347">
        <v>159</v>
      </c>
      <c r="H6347" t="s">
        <v>3</v>
      </c>
      <c r="I6347">
        <f>IF(shipments[[#This Row],[Boxes]]&gt;0,shipments[[#This Row],[Amount]]/shipments[[#This Row],[Boxes]],"NA")</f>
        <v>23.915094339622641</v>
      </c>
      <c r="J6347" t="str">
        <f>IF(shipments[[#This Row],[Order_Status]] = "Delivered","Yes","No")</f>
        <v>Yes</v>
      </c>
      <c r="K6347" t="str">
        <f>TEXT(shipments[[#This Row],[Shipdate]],"MMMM")</f>
        <v>June</v>
      </c>
      <c r="L6347">
        <f>YEAR(shipments[[#This Row],[Shipdate]])</f>
        <v>2024</v>
      </c>
    </row>
    <row r="6348" spans="1:12" x14ac:dyDescent="0.3">
      <c r="A6348" s="21" t="s">
        <v>6352</v>
      </c>
      <c r="B6348" s="21" t="s">
        <v>7948</v>
      </c>
      <c r="C6348" s="21" t="s">
        <v>7919</v>
      </c>
      <c r="D6348" s="21" t="s">
        <v>7939</v>
      </c>
      <c r="E6348" s="22">
        <v>45512</v>
      </c>
      <c r="F6348" s="23">
        <v>5015.25</v>
      </c>
      <c r="G6348" s="21">
        <v>251</v>
      </c>
      <c r="H6348" s="21" t="s">
        <v>9</v>
      </c>
      <c r="I6348" s="21">
        <f>IF(shipments[[#This Row],[Boxes]]&gt;0,shipments[[#This Row],[Amount]]/shipments[[#This Row],[Boxes]],"NA")</f>
        <v>19.981075697211157</v>
      </c>
      <c r="J6348" s="21" t="str">
        <f>IF(shipments[[#This Row],[Order_Status]] = "Delivered","Yes","No")</f>
        <v>No</v>
      </c>
      <c r="K6348" s="21" t="str">
        <f>TEXT(shipments[[#This Row],[Shipdate]],"MMMM")</f>
        <v>August</v>
      </c>
      <c r="L6348" s="21">
        <f>YEAR(shipments[[#This Row],[Shipdate]])</f>
        <v>2024</v>
      </c>
    </row>
    <row r="6349" spans="1:12" x14ac:dyDescent="0.3">
      <c r="A6349" t="s">
        <v>6353</v>
      </c>
      <c r="B6349" t="s">
        <v>7948</v>
      </c>
      <c r="C6349" t="s">
        <v>7919</v>
      </c>
      <c r="D6349" t="s">
        <v>7935</v>
      </c>
      <c r="E6349" s="1">
        <v>45455</v>
      </c>
      <c r="F6349" s="6">
        <v>8257.5</v>
      </c>
      <c r="G6349">
        <v>376</v>
      </c>
      <c r="H6349" t="s">
        <v>3</v>
      </c>
      <c r="I6349">
        <f>IF(shipments[[#This Row],[Boxes]]&gt;0,shipments[[#This Row],[Amount]]/shipments[[#This Row],[Boxes]],"NA")</f>
        <v>21.961436170212767</v>
      </c>
      <c r="J6349" t="str">
        <f>IF(shipments[[#This Row],[Order_Status]] = "Delivered","Yes","No")</f>
        <v>Yes</v>
      </c>
      <c r="K6349" t="str">
        <f>TEXT(shipments[[#This Row],[Shipdate]],"MMMM")</f>
        <v>June</v>
      </c>
      <c r="L6349">
        <f>YEAR(shipments[[#This Row],[Shipdate]])</f>
        <v>2024</v>
      </c>
    </row>
    <row r="6350" spans="1:12" x14ac:dyDescent="0.3">
      <c r="A6350" s="21" t="s">
        <v>6354</v>
      </c>
      <c r="B6350" s="21" t="s">
        <v>7948</v>
      </c>
      <c r="C6350" s="21" t="s">
        <v>7919</v>
      </c>
      <c r="D6350" s="21" t="s">
        <v>7936</v>
      </c>
      <c r="E6350" s="22">
        <v>45523</v>
      </c>
      <c r="F6350" s="23">
        <v>6234.75</v>
      </c>
      <c r="G6350" s="21">
        <v>347</v>
      </c>
      <c r="H6350" s="21" t="s">
        <v>9</v>
      </c>
      <c r="I6350" s="21">
        <f>IF(shipments[[#This Row],[Boxes]]&gt;0,shipments[[#This Row],[Amount]]/shipments[[#This Row],[Boxes]],"NA")</f>
        <v>17.967579250720462</v>
      </c>
      <c r="J6350" s="21" t="str">
        <f>IF(shipments[[#This Row],[Order_Status]] = "Delivered","Yes","No")</f>
        <v>No</v>
      </c>
      <c r="K6350" s="21" t="str">
        <f>TEXT(shipments[[#This Row],[Shipdate]],"MMMM")</f>
        <v>August</v>
      </c>
      <c r="L6350" s="21">
        <f>YEAR(shipments[[#This Row],[Shipdate]])</f>
        <v>2024</v>
      </c>
    </row>
    <row r="6351" spans="1:12" x14ac:dyDescent="0.3">
      <c r="A6351" t="s">
        <v>6355</v>
      </c>
      <c r="B6351" t="s">
        <v>7948</v>
      </c>
      <c r="C6351" t="s">
        <v>7921</v>
      </c>
      <c r="D6351" t="s">
        <v>7934</v>
      </c>
      <c r="E6351" s="1">
        <v>45006</v>
      </c>
      <c r="F6351" s="6">
        <v>4774.5</v>
      </c>
      <c r="G6351">
        <v>299</v>
      </c>
      <c r="H6351" t="s">
        <v>3</v>
      </c>
      <c r="I6351">
        <f>IF(shipments[[#This Row],[Boxes]]&gt;0,shipments[[#This Row],[Amount]]/shipments[[#This Row],[Boxes]],"NA")</f>
        <v>15.968227424749164</v>
      </c>
      <c r="J6351" t="str">
        <f>IF(shipments[[#This Row],[Order_Status]] = "Delivered","Yes","No")</f>
        <v>Yes</v>
      </c>
      <c r="K6351" t="str">
        <f>TEXT(shipments[[#This Row],[Shipdate]],"MMMM")</f>
        <v>March</v>
      </c>
      <c r="L6351">
        <f>YEAR(shipments[[#This Row],[Shipdate]])</f>
        <v>2023</v>
      </c>
    </row>
    <row r="6352" spans="1:12" x14ac:dyDescent="0.3">
      <c r="A6352" t="s">
        <v>6356</v>
      </c>
      <c r="B6352" t="s">
        <v>7948</v>
      </c>
      <c r="C6352" t="s">
        <v>7921</v>
      </c>
      <c r="D6352" t="s">
        <v>7939</v>
      </c>
      <c r="E6352" s="1">
        <v>44950</v>
      </c>
      <c r="F6352" s="6">
        <v>19278</v>
      </c>
      <c r="G6352">
        <v>1483</v>
      </c>
      <c r="H6352" t="s">
        <v>3</v>
      </c>
      <c r="I6352">
        <f>IF(shipments[[#This Row],[Boxes]]&gt;0,shipments[[#This Row],[Amount]]/shipments[[#This Row],[Boxes]],"NA")</f>
        <v>12.999325691166554</v>
      </c>
      <c r="J6352" t="str">
        <f>IF(shipments[[#This Row],[Order_Status]] = "Delivered","Yes","No")</f>
        <v>Yes</v>
      </c>
      <c r="K6352" t="str">
        <f>TEXT(shipments[[#This Row],[Shipdate]],"MMMM")</f>
        <v>January</v>
      </c>
      <c r="L6352">
        <f>YEAR(shipments[[#This Row],[Shipdate]])</f>
        <v>2023</v>
      </c>
    </row>
    <row r="6353" spans="1:12" x14ac:dyDescent="0.3">
      <c r="A6353" t="s">
        <v>6357</v>
      </c>
      <c r="B6353" t="s">
        <v>7948</v>
      </c>
      <c r="C6353" t="s">
        <v>7921</v>
      </c>
      <c r="D6353" t="s">
        <v>7939</v>
      </c>
      <c r="E6353" s="1">
        <v>44979</v>
      </c>
      <c r="F6353" s="6">
        <v>2407.5</v>
      </c>
      <c r="G6353">
        <v>186</v>
      </c>
      <c r="H6353" t="s">
        <v>3</v>
      </c>
      <c r="I6353">
        <f>IF(shipments[[#This Row],[Boxes]]&gt;0,shipments[[#This Row],[Amount]]/shipments[[#This Row],[Boxes]],"NA")</f>
        <v>12.943548387096774</v>
      </c>
      <c r="J6353" t="str">
        <f>IF(shipments[[#This Row],[Order_Status]] = "Delivered","Yes","No")</f>
        <v>Yes</v>
      </c>
      <c r="K6353" t="str">
        <f>TEXT(shipments[[#This Row],[Shipdate]],"MMMM")</f>
        <v>February</v>
      </c>
      <c r="L6353">
        <f>YEAR(shipments[[#This Row],[Shipdate]])</f>
        <v>2023</v>
      </c>
    </row>
    <row r="6354" spans="1:12" x14ac:dyDescent="0.3">
      <c r="A6354" t="s">
        <v>6358</v>
      </c>
      <c r="B6354" t="s">
        <v>7948</v>
      </c>
      <c r="C6354" t="s">
        <v>7921</v>
      </c>
      <c r="D6354" t="s">
        <v>7939</v>
      </c>
      <c r="E6354" s="1">
        <v>45217</v>
      </c>
      <c r="F6354" s="6">
        <v>3582</v>
      </c>
      <c r="G6354">
        <v>239</v>
      </c>
      <c r="H6354" t="s">
        <v>3</v>
      </c>
      <c r="I6354">
        <f>IF(shipments[[#This Row],[Boxes]]&gt;0,shipments[[#This Row],[Amount]]/shipments[[#This Row],[Boxes]],"NA")</f>
        <v>14.98744769874477</v>
      </c>
      <c r="J6354" t="str">
        <f>IF(shipments[[#This Row],[Order_Status]] = "Delivered","Yes","No")</f>
        <v>Yes</v>
      </c>
      <c r="K6354" t="str">
        <f>TEXT(shipments[[#This Row],[Shipdate]],"MMMM")</f>
        <v>October</v>
      </c>
      <c r="L6354">
        <f>YEAR(shipments[[#This Row],[Shipdate]])</f>
        <v>2023</v>
      </c>
    </row>
    <row r="6355" spans="1:12" x14ac:dyDescent="0.3">
      <c r="A6355" t="s">
        <v>6359</v>
      </c>
      <c r="B6355" t="s">
        <v>7948</v>
      </c>
      <c r="C6355" t="s">
        <v>7921</v>
      </c>
      <c r="D6355" t="s">
        <v>7937</v>
      </c>
      <c r="E6355" s="1">
        <v>45335</v>
      </c>
      <c r="F6355" s="6">
        <v>9852.75</v>
      </c>
      <c r="G6355">
        <v>758</v>
      </c>
      <c r="H6355" t="s">
        <v>3</v>
      </c>
      <c r="I6355">
        <f>IF(shipments[[#This Row],[Boxes]]&gt;0,shipments[[#This Row],[Amount]]/shipments[[#This Row],[Boxes]],"NA")</f>
        <v>12.99835092348285</v>
      </c>
      <c r="J6355" t="str">
        <f>IF(shipments[[#This Row],[Order_Status]] = "Delivered","Yes","No")</f>
        <v>Yes</v>
      </c>
      <c r="K6355" t="str">
        <f>TEXT(shipments[[#This Row],[Shipdate]],"MMMM")</f>
        <v>February</v>
      </c>
      <c r="L6355">
        <f>YEAR(shipments[[#This Row],[Shipdate]])</f>
        <v>2024</v>
      </c>
    </row>
    <row r="6356" spans="1:12" x14ac:dyDescent="0.3">
      <c r="A6356" t="s">
        <v>6360</v>
      </c>
      <c r="B6356" t="s">
        <v>7948</v>
      </c>
      <c r="C6356" t="s">
        <v>7921</v>
      </c>
      <c r="D6356" t="s">
        <v>7938</v>
      </c>
      <c r="E6356" s="1">
        <v>45132</v>
      </c>
      <c r="F6356" s="6">
        <v>128.25</v>
      </c>
      <c r="G6356">
        <v>10</v>
      </c>
      <c r="H6356" t="s">
        <v>3</v>
      </c>
      <c r="I6356">
        <f>IF(shipments[[#This Row],[Boxes]]&gt;0,shipments[[#This Row],[Amount]]/shipments[[#This Row],[Boxes]],"NA")</f>
        <v>12.824999999999999</v>
      </c>
      <c r="J6356" t="str">
        <f>IF(shipments[[#This Row],[Order_Status]] = "Delivered","Yes","No")</f>
        <v>Yes</v>
      </c>
      <c r="K6356" t="str">
        <f>TEXT(shipments[[#This Row],[Shipdate]],"MMMM")</f>
        <v>July</v>
      </c>
      <c r="L6356">
        <f>YEAR(shipments[[#This Row],[Shipdate]])</f>
        <v>2023</v>
      </c>
    </row>
    <row r="6357" spans="1:12" x14ac:dyDescent="0.3">
      <c r="A6357" t="s">
        <v>6361</v>
      </c>
      <c r="B6357" t="s">
        <v>7948</v>
      </c>
      <c r="C6357" t="s">
        <v>7922</v>
      </c>
      <c r="D6357" t="s">
        <v>7936</v>
      </c>
      <c r="E6357" s="1">
        <v>45436</v>
      </c>
      <c r="F6357" s="6">
        <v>2954.25</v>
      </c>
      <c r="G6357">
        <v>148</v>
      </c>
      <c r="H6357" t="s">
        <v>3</v>
      </c>
      <c r="I6357">
        <f>IF(shipments[[#This Row],[Boxes]]&gt;0,shipments[[#This Row],[Amount]]/shipments[[#This Row],[Boxes]],"NA")</f>
        <v>19.961148648648649</v>
      </c>
      <c r="J6357" t="str">
        <f>IF(shipments[[#This Row],[Order_Status]] = "Delivered","Yes","No")</f>
        <v>Yes</v>
      </c>
      <c r="K6357" t="str">
        <f>TEXT(shipments[[#This Row],[Shipdate]],"MMMM")</f>
        <v>May</v>
      </c>
      <c r="L6357">
        <f>YEAR(shipments[[#This Row],[Shipdate]])</f>
        <v>2024</v>
      </c>
    </row>
    <row r="6358" spans="1:12" x14ac:dyDescent="0.3">
      <c r="A6358" t="s">
        <v>6362</v>
      </c>
      <c r="B6358" t="s">
        <v>7948</v>
      </c>
      <c r="C6358" t="s">
        <v>7923</v>
      </c>
      <c r="D6358" t="s">
        <v>7939</v>
      </c>
      <c r="E6358" s="1">
        <v>45428</v>
      </c>
      <c r="F6358" s="6">
        <v>15405.75</v>
      </c>
      <c r="G6358">
        <v>963</v>
      </c>
      <c r="H6358" t="s">
        <v>3</v>
      </c>
      <c r="I6358">
        <f>IF(shipments[[#This Row],[Boxes]]&gt;0,shipments[[#This Row],[Amount]]/shipments[[#This Row],[Boxes]],"NA")</f>
        <v>15.997663551401869</v>
      </c>
      <c r="J6358" t="str">
        <f>IF(shipments[[#This Row],[Order_Status]] = "Delivered","Yes","No")</f>
        <v>Yes</v>
      </c>
      <c r="K6358" t="str">
        <f>TEXT(shipments[[#This Row],[Shipdate]],"MMMM")</f>
        <v>May</v>
      </c>
      <c r="L6358">
        <f>YEAR(shipments[[#This Row],[Shipdate]])</f>
        <v>2024</v>
      </c>
    </row>
    <row r="6359" spans="1:12" x14ac:dyDescent="0.3">
      <c r="A6359" t="s">
        <v>6363</v>
      </c>
      <c r="B6359" t="s">
        <v>7948</v>
      </c>
      <c r="C6359" t="s">
        <v>7923</v>
      </c>
      <c r="D6359" t="s">
        <v>7934</v>
      </c>
      <c r="E6359" s="1">
        <v>45302</v>
      </c>
      <c r="F6359" s="6">
        <v>10397.25</v>
      </c>
      <c r="G6359">
        <v>612</v>
      </c>
      <c r="H6359" t="s">
        <v>3</v>
      </c>
      <c r="I6359">
        <f>IF(shipments[[#This Row],[Boxes]]&gt;0,shipments[[#This Row],[Amount]]/shipments[[#This Row],[Boxes]],"NA")</f>
        <v>16.988970588235293</v>
      </c>
      <c r="J6359" t="str">
        <f>IF(shipments[[#This Row],[Order_Status]] = "Delivered","Yes","No")</f>
        <v>Yes</v>
      </c>
      <c r="K6359" t="str">
        <f>TEXT(shipments[[#This Row],[Shipdate]],"MMMM")</f>
        <v>January</v>
      </c>
      <c r="L6359">
        <f>YEAR(shipments[[#This Row],[Shipdate]])</f>
        <v>2024</v>
      </c>
    </row>
    <row r="6360" spans="1:12" x14ac:dyDescent="0.3">
      <c r="A6360" t="s">
        <v>6364</v>
      </c>
      <c r="B6360" t="s">
        <v>7948</v>
      </c>
      <c r="C6360" t="s">
        <v>7924</v>
      </c>
      <c r="D6360" t="s">
        <v>7938</v>
      </c>
      <c r="E6360" s="1">
        <v>45352</v>
      </c>
      <c r="F6360" s="6">
        <v>8043.75</v>
      </c>
      <c r="G6360">
        <v>1341</v>
      </c>
      <c r="H6360" t="s">
        <v>3</v>
      </c>
      <c r="I6360">
        <f>IF(shipments[[#This Row],[Boxes]]&gt;0,shipments[[#This Row],[Amount]]/shipments[[#This Row],[Boxes]],"NA")</f>
        <v>5.9983221476510069</v>
      </c>
      <c r="J6360" t="str">
        <f>IF(shipments[[#This Row],[Order_Status]] = "Delivered","Yes","No")</f>
        <v>Yes</v>
      </c>
      <c r="K6360" t="str">
        <f>TEXT(shipments[[#This Row],[Shipdate]],"MMMM")</f>
        <v>March</v>
      </c>
      <c r="L6360">
        <f>YEAR(shipments[[#This Row],[Shipdate]])</f>
        <v>2024</v>
      </c>
    </row>
    <row r="6361" spans="1:12" x14ac:dyDescent="0.3">
      <c r="A6361" s="21" t="s">
        <v>6365</v>
      </c>
      <c r="B6361" s="21" t="s">
        <v>7948</v>
      </c>
      <c r="C6361" s="21" t="s">
        <v>7924</v>
      </c>
      <c r="D6361" s="21" t="s">
        <v>7938</v>
      </c>
      <c r="E6361" s="22">
        <v>45518</v>
      </c>
      <c r="F6361" s="23">
        <v>3195</v>
      </c>
      <c r="G6361" s="21">
        <v>400</v>
      </c>
      <c r="H6361" s="21" t="s">
        <v>9</v>
      </c>
      <c r="I6361" s="21">
        <f>IF(shipments[[#This Row],[Boxes]]&gt;0,shipments[[#This Row],[Amount]]/shipments[[#This Row],[Boxes]],"NA")</f>
        <v>7.9874999999999998</v>
      </c>
      <c r="J6361" s="21" t="str">
        <f>IF(shipments[[#This Row],[Order_Status]] = "Delivered","Yes","No")</f>
        <v>No</v>
      </c>
      <c r="K6361" s="21" t="str">
        <f>TEXT(shipments[[#This Row],[Shipdate]],"MMMM")</f>
        <v>August</v>
      </c>
      <c r="L6361" s="21">
        <f>YEAR(shipments[[#This Row],[Shipdate]])</f>
        <v>2024</v>
      </c>
    </row>
    <row r="6362" spans="1:12" x14ac:dyDescent="0.3">
      <c r="A6362" t="s">
        <v>6366</v>
      </c>
      <c r="B6362" t="s">
        <v>7948</v>
      </c>
      <c r="C6362" t="s">
        <v>7924</v>
      </c>
      <c r="D6362" t="s">
        <v>7939</v>
      </c>
      <c r="E6362" s="1">
        <v>45350</v>
      </c>
      <c r="F6362" s="6">
        <v>3541.5</v>
      </c>
      <c r="G6362">
        <v>591</v>
      </c>
      <c r="H6362" t="s">
        <v>3</v>
      </c>
      <c r="I6362">
        <f>IF(shipments[[#This Row],[Boxes]]&gt;0,shipments[[#This Row],[Amount]]/shipments[[#This Row],[Boxes]],"NA")</f>
        <v>5.9923857868020303</v>
      </c>
      <c r="J6362" t="str">
        <f>IF(shipments[[#This Row],[Order_Status]] = "Delivered","Yes","No")</f>
        <v>Yes</v>
      </c>
      <c r="K6362" t="str">
        <f>TEXT(shipments[[#This Row],[Shipdate]],"MMMM")</f>
        <v>February</v>
      </c>
      <c r="L6362">
        <f>YEAR(shipments[[#This Row],[Shipdate]])</f>
        <v>2024</v>
      </c>
    </row>
    <row r="6363" spans="1:12" x14ac:dyDescent="0.3">
      <c r="A6363" t="s">
        <v>6367</v>
      </c>
      <c r="B6363" t="s">
        <v>7948</v>
      </c>
      <c r="C6363" t="s">
        <v>7924</v>
      </c>
      <c r="D6363" t="s">
        <v>7935</v>
      </c>
      <c r="E6363" s="1">
        <v>45132</v>
      </c>
      <c r="F6363" s="6">
        <v>5780.25</v>
      </c>
      <c r="G6363">
        <v>964</v>
      </c>
      <c r="H6363" t="s">
        <v>3</v>
      </c>
      <c r="I6363">
        <f>IF(shipments[[#This Row],[Boxes]]&gt;0,shipments[[#This Row],[Amount]]/shipments[[#This Row],[Boxes]],"NA")</f>
        <v>5.9961099585062243</v>
      </c>
      <c r="J6363" t="str">
        <f>IF(shipments[[#This Row],[Order_Status]] = "Delivered","Yes","No")</f>
        <v>Yes</v>
      </c>
      <c r="K6363" t="str">
        <f>TEXT(shipments[[#This Row],[Shipdate]],"MMMM")</f>
        <v>July</v>
      </c>
      <c r="L6363">
        <f>YEAR(shipments[[#This Row],[Shipdate]])</f>
        <v>2023</v>
      </c>
    </row>
    <row r="6364" spans="1:12" x14ac:dyDescent="0.3">
      <c r="A6364" t="s">
        <v>6368</v>
      </c>
      <c r="B6364" t="s">
        <v>7948</v>
      </c>
      <c r="C6364" t="s">
        <v>7925</v>
      </c>
      <c r="D6364" t="s">
        <v>7934</v>
      </c>
      <c r="E6364" s="1">
        <v>45303</v>
      </c>
      <c r="F6364" s="6">
        <v>1624.5</v>
      </c>
      <c r="G6364">
        <v>91</v>
      </c>
      <c r="H6364" t="s">
        <v>3</v>
      </c>
      <c r="I6364">
        <f>IF(shipments[[#This Row],[Boxes]]&gt;0,shipments[[#This Row],[Amount]]/shipments[[#This Row],[Boxes]],"NA")</f>
        <v>17.85164835164835</v>
      </c>
      <c r="J6364" t="str">
        <f>IF(shipments[[#This Row],[Order_Status]] = "Delivered","Yes","No")</f>
        <v>Yes</v>
      </c>
      <c r="K6364" t="str">
        <f>TEXT(shipments[[#This Row],[Shipdate]],"MMMM")</f>
        <v>January</v>
      </c>
      <c r="L6364">
        <f>YEAR(shipments[[#This Row],[Shipdate]])</f>
        <v>2024</v>
      </c>
    </row>
    <row r="6365" spans="1:12" x14ac:dyDescent="0.3">
      <c r="A6365" s="21" t="s">
        <v>6369</v>
      </c>
      <c r="B6365" s="21" t="s">
        <v>7948</v>
      </c>
      <c r="C6365" s="21" t="s">
        <v>7926</v>
      </c>
      <c r="D6365" s="21" t="s">
        <v>7934</v>
      </c>
      <c r="E6365" s="22">
        <v>45526</v>
      </c>
      <c r="F6365" s="23">
        <v>7841.25</v>
      </c>
      <c r="G6365" s="21">
        <v>374</v>
      </c>
      <c r="H6365" s="21" t="s">
        <v>9</v>
      </c>
      <c r="I6365" s="21">
        <f>IF(shipments[[#This Row],[Boxes]]&gt;0,shipments[[#This Row],[Amount]]/shipments[[#This Row],[Boxes]],"NA")</f>
        <v>20.96590909090909</v>
      </c>
      <c r="J6365" s="21" t="str">
        <f>IF(shipments[[#This Row],[Order_Status]] = "Delivered","Yes","No")</f>
        <v>No</v>
      </c>
      <c r="K6365" s="21" t="str">
        <f>TEXT(shipments[[#This Row],[Shipdate]],"MMMM")</f>
        <v>August</v>
      </c>
      <c r="L6365" s="21">
        <f>YEAR(shipments[[#This Row],[Shipdate]])</f>
        <v>2024</v>
      </c>
    </row>
    <row r="6366" spans="1:12" x14ac:dyDescent="0.3">
      <c r="A6366" s="21" t="s">
        <v>6370</v>
      </c>
      <c r="B6366" s="21" t="s">
        <v>7948</v>
      </c>
      <c r="C6366" s="21" t="s">
        <v>7927</v>
      </c>
      <c r="D6366" s="21" t="s">
        <v>7939</v>
      </c>
      <c r="E6366" s="22">
        <v>45539</v>
      </c>
      <c r="F6366" s="23">
        <v>4158</v>
      </c>
      <c r="G6366" s="21">
        <v>260</v>
      </c>
      <c r="H6366" s="21" t="s">
        <v>16</v>
      </c>
      <c r="I6366" s="21">
        <f>IF(shipments[[#This Row],[Boxes]]&gt;0,shipments[[#This Row],[Amount]]/shipments[[#This Row],[Boxes]],"NA")</f>
        <v>15.992307692307692</v>
      </c>
      <c r="J6366" s="21" t="str">
        <f>IF(shipments[[#This Row],[Order_Status]] = "Delivered","Yes","No")</f>
        <v>No</v>
      </c>
      <c r="K6366" s="21" t="str">
        <f>TEXT(shipments[[#This Row],[Shipdate]],"MMMM")</f>
        <v>September</v>
      </c>
      <c r="L6366" s="21">
        <f>YEAR(shipments[[#This Row],[Shipdate]])</f>
        <v>2024</v>
      </c>
    </row>
    <row r="6367" spans="1:12" x14ac:dyDescent="0.3">
      <c r="A6367" t="s">
        <v>6371</v>
      </c>
      <c r="B6367" t="s">
        <v>7948</v>
      </c>
      <c r="C6367" t="s">
        <v>7927</v>
      </c>
      <c r="D6367" t="s">
        <v>7937</v>
      </c>
      <c r="E6367" s="1">
        <v>45189</v>
      </c>
      <c r="F6367" s="6">
        <v>11675.25</v>
      </c>
      <c r="G6367">
        <v>834</v>
      </c>
      <c r="H6367" t="s">
        <v>3</v>
      </c>
      <c r="I6367">
        <f>IF(shipments[[#This Row],[Boxes]]&gt;0,shipments[[#This Row],[Amount]]/shipments[[#This Row],[Boxes]],"NA")</f>
        <v>13.99910071942446</v>
      </c>
      <c r="J6367" t="str">
        <f>IF(shipments[[#This Row],[Order_Status]] = "Delivered","Yes","No")</f>
        <v>Yes</v>
      </c>
      <c r="K6367" t="str">
        <f>TEXT(shipments[[#This Row],[Shipdate]],"MMMM")</f>
        <v>September</v>
      </c>
      <c r="L6367">
        <f>YEAR(shipments[[#This Row],[Shipdate]])</f>
        <v>2023</v>
      </c>
    </row>
    <row r="6368" spans="1:12" x14ac:dyDescent="0.3">
      <c r="A6368" t="s">
        <v>6372</v>
      </c>
      <c r="B6368" t="s">
        <v>7948</v>
      </c>
      <c r="C6368" t="s">
        <v>7928</v>
      </c>
      <c r="D6368" t="s">
        <v>7934</v>
      </c>
      <c r="E6368" s="1">
        <v>45287</v>
      </c>
      <c r="F6368" s="6">
        <v>5328</v>
      </c>
      <c r="G6368">
        <v>533</v>
      </c>
      <c r="H6368" t="s">
        <v>3</v>
      </c>
      <c r="I6368">
        <f>IF(shipments[[#This Row],[Boxes]]&gt;0,shipments[[#This Row],[Amount]]/shipments[[#This Row],[Boxes]],"NA")</f>
        <v>9.9962476547842396</v>
      </c>
      <c r="J6368" t="str">
        <f>IF(shipments[[#This Row],[Order_Status]] = "Delivered","Yes","No")</f>
        <v>Yes</v>
      </c>
      <c r="K6368" t="str">
        <f>TEXT(shipments[[#This Row],[Shipdate]],"MMMM")</f>
        <v>December</v>
      </c>
      <c r="L6368">
        <f>YEAR(shipments[[#This Row],[Shipdate]])</f>
        <v>2023</v>
      </c>
    </row>
    <row r="6369" spans="1:12" x14ac:dyDescent="0.3">
      <c r="A6369" t="s">
        <v>6373</v>
      </c>
      <c r="B6369" t="s">
        <v>7948</v>
      </c>
      <c r="C6369" t="s">
        <v>7929</v>
      </c>
      <c r="D6369" t="s">
        <v>7935</v>
      </c>
      <c r="E6369" s="1">
        <v>45202</v>
      </c>
      <c r="F6369" s="6">
        <v>8129.25</v>
      </c>
      <c r="G6369">
        <v>1162</v>
      </c>
      <c r="H6369" t="s">
        <v>3</v>
      </c>
      <c r="I6369">
        <f>IF(shipments[[#This Row],[Boxes]]&gt;0,shipments[[#This Row],[Amount]]/shipments[[#This Row],[Boxes]],"NA")</f>
        <v>6.995912220309811</v>
      </c>
      <c r="J6369" t="str">
        <f>IF(shipments[[#This Row],[Order_Status]] = "Delivered","Yes","No")</f>
        <v>Yes</v>
      </c>
      <c r="K6369" t="str">
        <f>TEXT(shipments[[#This Row],[Shipdate]],"MMMM")</f>
        <v>October</v>
      </c>
      <c r="L6369">
        <f>YEAR(shipments[[#This Row],[Shipdate]])</f>
        <v>2023</v>
      </c>
    </row>
    <row r="6370" spans="1:12" x14ac:dyDescent="0.3">
      <c r="A6370" t="s">
        <v>6374</v>
      </c>
      <c r="B6370" t="s">
        <v>7948</v>
      </c>
      <c r="C6370" t="s">
        <v>7929</v>
      </c>
      <c r="D6370" t="s">
        <v>7935</v>
      </c>
      <c r="E6370" s="1">
        <v>45279</v>
      </c>
      <c r="F6370" s="6">
        <v>2382.75</v>
      </c>
      <c r="G6370">
        <v>341</v>
      </c>
      <c r="H6370" t="s">
        <v>3</v>
      </c>
      <c r="I6370">
        <f>IF(shipments[[#This Row],[Boxes]]&gt;0,shipments[[#This Row],[Amount]]/shipments[[#This Row],[Boxes]],"NA")</f>
        <v>6.9875366568914954</v>
      </c>
      <c r="J6370" t="str">
        <f>IF(shipments[[#This Row],[Order_Status]] = "Delivered","Yes","No")</f>
        <v>Yes</v>
      </c>
      <c r="K6370" t="str">
        <f>TEXT(shipments[[#This Row],[Shipdate]],"MMMM")</f>
        <v>December</v>
      </c>
      <c r="L6370">
        <f>YEAR(shipments[[#This Row],[Shipdate]])</f>
        <v>2023</v>
      </c>
    </row>
    <row r="6371" spans="1:12" x14ac:dyDescent="0.3">
      <c r="A6371" t="s">
        <v>6375</v>
      </c>
      <c r="B6371" t="s">
        <v>7948</v>
      </c>
      <c r="C6371" t="s">
        <v>7929</v>
      </c>
      <c r="D6371" t="s">
        <v>7935</v>
      </c>
      <c r="E6371" s="1">
        <v>45328</v>
      </c>
      <c r="F6371" s="6">
        <v>6174</v>
      </c>
      <c r="G6371">
        <v>686</v>
      </c>
      <c r="H6371" t="s">
        <v>3</v>
      </c>
      <c r="I6371">
        <f>IF(shipments[[#This Row],[Boxes]]&gt;0,shipments[[#This Row],[Amount]]/shipments[[#This Row],[Boxes]],"NA")</f>
        <v>9</v>
      </c>
      <c r="J6371" t="str">
        <f>IF(shipments[[#This Row],[Order_Status]] = "Delivered","Yes","No")</f>
        <v>Yes</v>
      </c>
      <c r="K6371" t="str">
        <f>TEXT(shipments[[#This Row],[Shipdate]],"MMMM")</f>
        <v>February</v>
      </c>
      <c r="L6371">
        <f>YEAR(shipments[[#This Row],[Shipdate]])</f>
        <v>2024</v>
      </c>
    </row>
    <row r="6372" spans="1:12" x14ac:dyDescent="0.3">
      <c r="A6372" t="s">
        <v>6376</v>
      </c>
      <c r="B6372" t="s">
        <v>7948</v>
      </c>
      <c r="C6372" t="s">
        <v>7930</v>
      </c>
      <c r="D6372" t="s">
        <v>7937</v>
      </c>
      <c r="E6372" s="1">
        <v>45054</v>
      </c>
      <c r="F6372" s="6">
        <v>4403.25</v>
      </c>
      <c r="G6372">
        <v>177</v>
      </c>
      <c r="H6372" t="s">
        <v>3</v>
      </c>
      <c r="I6372">
        <f>IF(shipments[[#This Row],[Boxes]]&gt;0,shipments[[#This Row],[Amount]]/shipments[[#This Row],[Boxes]],"NA")</f>
        <v>24.877118644067796</v>
      </c>
      <c r="J6372" t="str">
        <f>IF(shipments[[#This Row],[Order_Status]] = "Delivered","Yes","No")</f>
        <v>Yes</v>
      </c>
      <c r="K6372" t="str">
        <f>TEXT(shipments[[#This Row],[Shipdate]],"MMMM")</f>
        <v>May</v>
      </c>
      <c r="L6372">
        <f>YEAR(shipments[[#This Row],[Shipdate]])</f>
        <v>2023</v>
      </c>
    </row>
    <row r="6373" spans="1:12" x14ac:dyDescent="0.3">
      <c r="A6373" t="s">
        <v>6377</v>
      </c>
      <c r="B6373" t="s">
        <v>7948</v>
      </c>
      <c r="C6373" t="s">
        <v>7930</v>
      </c>
      <c r="D6373" t="s">
        <v>7938</v>
      </c>
      <c r="E6373" s="1">
        <v>45275</v>
      </c>
      <c r="F6373" s="6">
        <v>10336.5</v>
      </c>
      <c r="G6373">
        <v>370</v>
      </c>
      <c r="H6373" t="s">
        <v>3</v>
      </c>
      <c r="I6373">
        <f>IF(shipments[[#This Row],[Boxes]]&gt;0,shipments[[#This Row],[Amount]]/shipments[[#This Row],[Boxes]],"NA")</f>
        <v>27.936486486486487</v>
      </c>
      <c r="J6373" t="str">
        <f>IF(shipments[[#This Row],[Order_Status]] = "Delivered","Yes","No")</f>
        <v>Yes</v>
      </c>
      <c r="K6373" t="str">
        <f>TEXT(shipments[[#This Row],[Shipdate]],"MMMM")</f>
        <v>December</v>
      </c>
      <c r="L6373">
        <f>YEAR(shipments[[#This Row],[Shipdate]])</f>
        <v>2023</v>
      </c>
    </row>
    <row r="6374" spans="1:12" x14ac:dyDescent="0.3">
      <c r="A6374" s="21" t="s">
        <v>6378</v>
      </c>
      <c r="B6374" s="21" t="s">
        <v>7948</v>
      </c>
      <c r="C6374" s="21" t="s">
        <v>7930</v>
      </c>
      <c r="D6374" s="21" t="s">
        <v>7939</v>
      </c>
      <c r="E6374" s="22">
        <v>45485</v>
      </c>
      <c r="F6374" s="23">
        <v>11200.5</v>
      </c>
      <c r="G6374" s="21">
        <v>387</v>
      </c>
      <c r="H6374" s="21" t="s">
        <v>9</v>
      </c>
      <c r="I6374" s="21">
        <f>IF(shipments[[#This Row],[Boxes]]&gt;0,shipments[[#This Row],[Amount]]/shipments[[#This Row],[Boxes]],"NA")</f>
        <v>28.941860465116278</v>
      </c>
      <c r="J6374" s="21" t="str">
        <f>IF(shipments[[#This Row],[Order_Status]] = "Delivered","Yes","No")</f>
        <v>No</v>
      </c>
      <c r="K6374" s="21" t="str">
        <f>TEXT(shipments[[#This Row],[Shipdate]],"MMMM")</f>
        <v>July</v>
      </c>
      <c r="L6374" s="21">
        <f>YEAR(shipments[[#This Row],[Shipdate]])</f>
        <v>2024</v>
      </c>
    </row>
    <row r="6375" spans="1:12" x14ac:dyDescent="0.3">
      <c r="A6375" t="s">
        <v>6379</v>
      </c>
      <c r="B6375" t="s">
        <v>7948</v>
      </c>
      <c r="C6375" t="s">
        <v>7930</v>
      </c>
      <c r="D6375" t="s">
        <v>7937</v>
      </c>
      <c r="E6375" s="1">
        <v>45272</v>
      </c>
      <c r="F6375" s="6">
        <v>4801.5</v>
      </c>
      <c r="G6375">
        <v>166</v>
      </c>
      <c r="H6375" t="s">
        <v>3</v>
      </c>
      <c r="I6375">
        <f>IF(shipments[[#This Row],[Boxes]]&gt;0,shipments[[#This Row],[Amount]]/shipments[[#This Row],[Boxes]],"NA")</f>
        <v>28.924698795180724</v>
      </c>
      <c r="J6375" t="str">
        <f>IF(shipments[[#This Row],[Order_Status]] = "Delivered","Yes","No")</f>
        <v>Yes</v>
      </c>
      <c r="K6375" t="str">
        <f>TEXT(shipments[[#This Row],[Shipdate]],"MMMM")</f>
        <v>December</v>
      </c>
      <c r="L6375">
        <f>YEAR(shipments[[#This Row],[Shipdate]])</f>
        <v>2023</v>
      </c>
    </row>
    <row r="6376" spans="1:12" x14ac:dyDescent="0.3">
      <c r="A6376" t="s">
        <v>6380</v>
      </c>
      <c r="B6376" t="s">
        <v>7948</v>
      </c>
      <c r="C6376" t="s">
        <v>7931</v>
      </c>
      <c r="D6376" t="s">
        <v>7935</v>
      </c>
      <c r="E6376" s="1">
        <v>45051</v>
      </c>
      <c r="F6376" s="6">
        <v>8946</v>
      </c>
      <c r="G6376">
        <v>814</v>
      </c>
      <c r="H6376" t="s">
        <v>3</v>
      </c>
      <c r="I6376">
        <f>IF(shipments[[#This Row],[Boxes]]&gt;0,shipments[[#This Row],[Amount]]/shipments[[#This Row],[Boxes]],"NA")</f>
        <v>10.990171990171991</v>
      </c>
      <c r="J6376" t="str">
        <f>IF(shipments[[#This Row],[Order_Status]] = "Delivered","Yes","No")</f>
        <v>Yes</v>
      </c>
      <c r="K6376" t="str">
        <f>TEXT(shipments[[#This Row],[Shipdate]],"MMMM")</f>
        <v>May</v>
      </c>
      <c r="L6376">
        <f>YEAR(shipments[[#This Row],[Shipdate]])</f>
        <v>2023</v>
      </c>
    </row>
    <row r="6377" spans="1:12" x14ac:dyDescent="0.3">
      <c r="A6377" t="s">
        <v>6381</v>
      </c>
      <c r="B6377" t="s">
        <v>7948</v>
      </c>
      <c r="C6377" t="s">
        <v>7931</v>
      </c>
      <c r="D6377" t="s">
        <v>7935</v>
      </c>
      <c r="E6377" s="1">
        <v>45336</v>
      </c>
      <c r="F6377" s="6">
        <v>4342.5</v>
      </c>
      <c r="G6377">
        <v>362</v>
      </c>
      <c r="H6377" t="s">
        <v>3</v>
      </c>
      <c r="I6377">
        <f>IF(shipments[[#This Row],[Boxes]]&gt;0,shipments[[#This Row],[Amount]]/shipments[[#This Row],[Boxes]],"NA")</f>
        <v>11.99585635359116</v>
      </c>
      <c r="J6377" t="str">
        <f>IF(shipments[[#This Row],[Order_Status]] = "Delivered","Yes","No")</f>
        <v>Yes</v>
      </c>
      <c r="K6377" t="str">
        <f>TEXT(shipments[[#This Row],[Shipdate]],"MMMM")</f>
        <v>February</v>
      </c>
      <c r="L6377">
        <f>YEAR(shipments[[#This Row],[Shipdate]])</f>
        <v>2024</v>
      </c>
    </row>
    <row r="6378" spans="1:12" x14ac:dyDescent="0.3">
      <c r="A6378" t="s">
        <v>6382</v>
      </c>
      <c r="B6378" t="s">
        <v>7948</v>
      </c>
      <c r="C6378" t="s">
        <v>7932</v>
      </c>
      <c r="D6378" t="s">
        <v>7939</v>
      </c>
      <c r="E6378" s="1">
        <v>45240</v>
      </c>
      <c r="F6378" s="6">
        <v>6482.25</v>
      </c>
      <c r="G6378">
        <v>927</v>
      </c>
      <c r="H6378" t="s">
        <v>3</v>
      </c>
      <c r="I6378">
        <f>IF(shipments[[#This Row],[Boxes]]&gt;0,shipments[[#This Row],[Amount]]/shipments[[#This Row],[Boxes]],"NA")</f>
        <v>6.9927184466019421</v>
      </c>
      <c r="J6378" t="str">
        <f>IF(shipments[[#This Row],[Order_Status]] = "Delivered","Yes","No")</f>
        <v>Yes</v>
      </c>
      <c r="K6378" t="str">
        <f>TEXT(shipments[[#This Row],[Shipdate]],"MMMM")</f>
        <v>November</v>
      </c>
      <c r="L6378">
        <f>YEAR(shipments[[#This Row],[Shipdate]])</f>
        <v>2023</v>
      </c>
    </row>
    <row r="6379" spans="1:12" x14ac:dyDescent="0.3">
      <c r="A6379" t="s">
        <v>6383</v>
      </c>
      <c r="B6379" t="s">
        <v>7948</v>
      </c>
      <c r="C6379" t="s">
        <v>7932</v>
      </c>
      <c r="D6379" t="s">
        <v>7934</v>
      </c>
      <c r="E6379" s="1">
        <v>45306</v>
      </c>
      <c r="F6379" s="6">
        <v>5834.25</v>
      </c>
      <c r="G6379">
        <v>730</v>
      </c>
      <c r="H6379" t="s">
        <v>3</v>
      </c>
      <c r="I6379">
        <f>IF(shipments[[#This Row],[Boxes]]&gt;0,shipments[[#This Row],[Amount]]/shipments[[#This Row],[Boxes]],"NA")</f>
        <v>7.9921232876712329</v>
      </c>
      <c r="J6379" t="str">
        <f>IF(shipments[[#This Row],[Order_Status]] = "Delivered","Yes","No")</f>
        <v>Yes</v>
      </c>
      <c r="K6379" t="str">
        <f>TEXT(shipments[[#This Row],[Shipdate]],"MMMM")</f>
        <v>January</v>
      </c>
      <c r="L6379">
        <f>YEAR(shipments[[#This Row],[Shipdate]])</f>
        <v>2024</v>
      </c>
    </row>
    <row r="6380" spans="1:12" x14ac:dyDescent="0.3">
      <c r="A6380" t="s">
        <v>6384</v>
      </c>
      <c r="B6380" t="s">
        <v>7948</v>
      </c>
      <c r="C6380" t="s">
        <v>7932</v>
      </c>
      <c r="D6380" t="s">
        <v>7938</v>
      </c>
      <c r="E6380" s="1">
        <v>45449</v>
      </c>
      <c r="F6380" s="6">
        <v>2344.5</v>
      </c>
      <c r="G6380">
        <v>335</v>
      </c>
      <c r="H6380" t="s">
        <v>3</v>
      </c>
      <c r="I6380">
        <f>IF(shipments[[#This Row],[Boxes]]&gt;0,shipments[[#This Row],[Amount]]/shipments[[#This Row],[Boxes]],"NA")</f>
        <v>6.9985074626865673</v>
      </c>
      <c r="J6380" t="str">
        <f>IF(shipments[[#This Row],[Order_Status]] = "Delivered","Yes","No")</f>
        <v>Yes</v>
      </c>
      <c r="K6380" t="str">
        <f>TEXT(shipments[[#This Row],[Shipdate]],"MMMM")</f>
        <v>June</v>
      </c>
      <c r="L6380">
        <f>YEAR(shipments[[#This Row],[Shipdate]])</f>
        <v>2024</v>
      </c>
    </row>
    <row r="6381" spans="1:12" x14ac:dyDescent="0.3">
      <c r="A6381" s="21" t="s">
        <v>6385</v>
      </c>
      <c r="B6381" s="21" t="s">
        <v>7948</v>
      </c>
      <c r="C6381" s="21" t="s">
        <v>7932</v>
      </c>
      <c r="D6381" s="21" t="s">
        <v>7939</v>
      </c>
      <c r="E6381" s="22">
        <v>45490</v>
      </c>
      <c r="F6381" s="23">
        <v>6111</v>
      </c>
      <c r="G6381" s="21">
        <v>764</v>
      </c>
      <c r="H6381" s="21" t="s">
        <v>25</v>
      </c>
      <c r="I6381" s="21">
        <f>IF(shipments[[#This Row],[Boxes]]&gt;0,shipments[[#This Row],[Amount]]/shipments[[#This Row],[Boxes]],"NA")</f>
        <v>7.9986910994764395</v>
      </c>
      <c r="J6381" s="21" t="str">
        <f>IF(shipments[[#This Row],[Order_Status]] = "Delivered","Yes","No")</f>
        <v>No</v>
      </c>
      <c r="K6381" s="21" t="str">
        <f>TEXT(shipments[[#This Row],[Shipdate]],"MMMM")</f>
        <v>July</v>
      </c>
      <c r="L6381" s="21">
        <f>YEAR(shipments[[#This Row],[Shipdate]])</f>
        <v>2024</v>
      </c>
    </row>
    <row r="6382" spans="1:12" x14ac:dyDescent="0.3">
      <c r="A6382" t="s">
        <v>6386</v>
      </c>
      <c r="B6382" t="s">
        <v>7948</v>
      </c>
      <c r="C6382" t="s">
        <v>7932</v>
      </c>
      <c r="D6382" t="s">
        <v>7939</v>
      </c>
      <c r="E6382" s="1">
        <v>45117</v>
      </c>
      <c r="F6382" s="6">
        <v>1377</v>
      </c>
      <c r="G6382">
        <v>197</v>
      </c>
      <c r="H6382" t="s">
        <v>3</v>
      </c>
      <c r="I6382">
        <f>IF(shipments[[#This Row],[Boxes]]&gt;0,shipments[[#This Row],[Amount]]/shipments[[#This Row],[Boxes]],"NA")</f>
        <v>6.9898477157360404</v>
      </c>
      <c r="J6382" t="str">
        <f>IF(shipments[[#This Row],[Order_Status]] = "Delivered","Yes","No")</f>
        <v>Yes</v>
      </c>
      <c r="K6382" t="str">
        <f>TEXT(shipments[[#This Row],[Shipdate]],"MMMM")</f>
        <v>July</v>
      </c>
      <c r="L6382">
        <f>YEAR(shipments[[#This Row],[Shipdate]])</f>
        <v>2023</v>
      </c>
    </row>
    <row r="6383" spans="1:12" x14ac:dyDescent="0.3">
      <c r="A6383" t="s">
        <v>6387</v>
      </c>
      <c r="B6383" t="s">
        <v>7948</v>
      </c>
      <c r="C6383" t="s">
        <v>7933</v>
      </c>
      <c r="D6383" t="s">
        <v>7934</v>
      </c>
      <c r="E6383" s="1">
        <v>44946</v>
      </c>
      <c r="F6383" s="6">
        <v>7944.75</v>
      </c>
      <c r="G6383">
        <v>398</v>
      </c>
      <c r="H6383" t="s">
        <v>3</v>
      </c>
      <c r="I6383">
        <f>IF(shipments[[#This Row],[Boxes]]&gt;0,shipments[[#This Row],[Amount]]/shipments[[#This Row],[Boxes]],"NA")</f>
        <v>19.961683417085428</v>
      </c>
      <c r="J6383" t="str">
        <f>IF(shipments[[#This Row],[Order_Status]] = "Delivered","Yes","No")</f>
        <v>Yes</v>
      </c>
      <c r="K6383" t="str">
        <f>TEXT(shipments[[#This Row],[Shipdate]],"MMMM")</f>
        <v>January</v>
      </c>
      <c r="L6383">
        <f>YEAR(shipments[[#This Row],[Shipdate]])</f>
        <v>2023</v>
      </c>
    </row>
    <row r="6384" spans="1:12" x14ac:dyDescent="0.3">
      <c r="A6384" t="s">
        <v>6388</v>
      </c>
      <c r="B6384" t="s">
        <v>7948</v>
      </c>
      <c r="C6384" t="s">
        <v>7933</v>
      </c>
      <c r="D6384" t="s">
        <v>7937</v>
      </c>
      <c r="E6384" s="1">
        <v>45113</v>
      </c>
      <c r="F6384" s="6">
        <v>6660</v>
      </c>
      <c r="G6384">
        <v>318</v>
      </c>
      <c r="H6384" t="s">
        <v>3</v>
      </c>
      <c r="I6384">
        <f>IF(shipments[[#This Row],[Boxes]]&gt;0,shipments[[#This Row],[Amount]]/shipments[[#This Row],[Boxes]],"NA")</f>
        <v>20.943396226415093</v>
      </c>
      <c r="J6384" t="str">
        <f>IF(shipments[[#This Row],[Order_Status]] = "Delivered","Yes","No")</f>
        <v>Yes</v>
      </c>
      <c r="K6384" t="str">
        <f>TEXT(shipments[[#This Row],[Shipdate]],"MMMM")</f>
        <v>July</v>
      </c>
      <c r="L6384">
        <f>YEAR(shipments[[#This Row],[Shipdate]])</f>
        <v>2023</v>
      </c>
    </row>
    <row r="6385" spans="1:12" x14ac:dyDescent="0.3">
      <c r="A6385" t="s">
        <v>6389</v>
      </c>
      <c r="B6385" t="s">
        <v>7948</v>
      </c>
      <c r="C6385" t="s">
        <v>7933</v>
      </c>
      <c r="D6385" t="s">
        <v>7934</v>
      </c>
      <c r="E6385" s="1">
        <v>45183</v>
      </c>
      <c r="F6385" s="6">
        <v>7202.25</v>
      </c>
      <c r="G6385">
        <v>401</v>
      </c>
      <c r="H6385" t="s">
        <v>3</v>
      </c>
      <c r="I6385">
        <f>IF(shipments[[#This Row],[Boxes]]&gt;0,shipments[[#This Row],[Amount]]/shipments[[#This Row],[Boxes]],"NA")</f>
        <v>17.960723192019952</v>
      </c>
      <c r="J6385" t="str">
        <f>IF(shipments[[#This Row],[Order_Status]] = "Delivered","Yes","No")</f>
        <v>Yes</v>
      </c>
      <c r="K6385" t="str">
        <f>TEXT(shipments[[#This Row],[Shipdate]],"MMMM")</f>
        <v>September</v>
      </c>
      <c r="L6385">
        <f>YEAR(shipments[[#This Row],[Shipdate]])</f>
        <v>2023</v>
      </c>
    </row>
    <row r="6386" spans="1:12" x14ac:dyDescent="0.3">
      <c r="A6386" s="21" t="s">
        <v>6390</v>
      </c>
      <c r="B6386" s="21" t="s">
        <v>7948</v>
      </c>
      <c r="C6386" s="21" t="s">
        <v>7933</v>
      </c>
      <c r="D6386" s="21" t="s">
        <v>7935</v>
      </c>
      <c r="E6386" s="22">
        <v>45517</v>
      </c>
      <c r="F6386" s="23">
        <v>7503.75</v>
      </c>
      <c r="G6386" s="21">
        <v>358</v>
      </c>
      <c r="H6386" s="21" t="s">
        <v>9</v>
      </c>
      <c r="I6386" s="21">
        <f>IF(shipments[[#This Row],[Boxes]]&gt;0,shipments[[#This Row],[Amount]]/shipments[[#This Row],[Boxes]],"NA")</f>
        <v>20.960195530726256</v>
      </c>
      <c r="J6386" s="21" t="str">
        <f>IF(shipments[[#This Row],[Order_Status]] = "Delivered","Yes","No")</f>
        <v>No</v>
      </c>
      <c r="K6386" s="21" t="str">
        <f>TEXT(shipments[[#This Row],[Shipdate]],"MMMM")</f>
        <v>August</v>
      </c>
      <c r="L6386" s="21">
        <f>YEAR(shipments[[#This Row],[Shipdate]])</f>
        <v>2024</v>
      </c>
    </row>
    <row r="6387" spans="1:12" x14ac:dyDescent="0.3">
      <c r="A6387" t="s">
        <v>6391</v>
      </c>
      <c r="B6387" t="s">
        <v>7948</v>
      </c>
      <c r="C6387" t="s">
        <v>7933</v>
      </c>
      <c r="D6387" t="s">
        <v>7938</v>
      </c>
      <c r="E6387" s="1">
        <v>45393</v>
      </c>
      <c r="F6387" s="6">
        <v>9481.5</v>
      </c>
      <c r="G6387">
        <v>431</v>
      </c>
      <c r="H6387" t="s">
        <v>3</v>
      </c>
      <c r="I6387">
        <f>IF(shipments[[#This Row],[Boxes]]&gt;0,shipments[[#This Row],[Amount]]/shipments[[#This Row],[Boxes]],"NA")</f>
        <v>21.998839907192576</v>
      </c>
      <c r="J6387" t="str">
        <f>IF(shipments[[#This Row],[Order_Status]] = "Delivered","Yes","No")</f>
        <v>Yes</v>
      </c>
      <c r="K6387" t="str">
        <f>TEXT(shipments[[#This Row],[Shipdate]],"MMMM")</f>
        <v>April</v>
      </c>
      <c r="L6387">
        <f>YEAR(shipments[[#This Row],[Shipdate]])</f>
        <v>2024</v>
      </c>
    </row>
    <row r="6388" spans="1:12" x14ac:dyDescent="0.3">
      <c r="A6388" t="s">
        <v>6392</v>
      </c>
      <c r="B6388" t="s">
        <v>7948</v>
      </c>
      <c r="C6388" t="s">
        <v>7933</v>
      </c>
      <c r="D6388" t="s">
        <v>7936</v>
      </c>
      <c r="E6388" s="1">
        <v>44972</v>
      </c>
      <c r="F6388" s="6">
        <v>10937.25</v>
      </c>
      <c r="G6388">
        <v>576</v>
      </c>
      <c r="H6388" t="s">
        <v>3</v>
      </c>
      <c r="I6388">
        <f>IF(shipments[[#This Row],[Boxes]]&gt;0,shipments[[#This Row],[Amount]]/shipments[[#This Row],[Boxes]],"NA")</f>
        <v>18.98828125</v>
      </c>
      <c r="J6388" t="str">
        <f>IF(shipments[[#This Row],[Order_Status]] = "Delivered","Yes","No")</f>
        <v>Yes</v>
      </c>
      <c r="K6388" t="str">
        <f>TEXT(shipments[[#This Row],[Shipdate]],"MMMM")</f>
        <v>February</v>
      </c>
      <c r="L6388">
        <f>YEAR(shipments[[#This Row],[Shipdate]])</f>
        <v>2023</v>
      </c>
    </row>
    <row r="6389" spans="1:12" x14ac:dyDescent="0.3">
      <c r="A6389" t="s">
        <v>6393</v>
      </c>
      <c r="B6389" t="s">
        <v>7949</v>
      </c>
      <c r="C6389" t="s">
        <v>7912</v>
      </c>
      <c r="D6389" t="s">
        <v>7937</v>
      </c>
      <c r="E6389" s="1">
        <v>45349</v>
      </c>
      <c r="F6389" s="6">
        <v>10307.25</v>
      </c>
      <c r="G6389">
        <v>793</v>
      </c>
      <c r="H6389" t="s">
        <v>3</v>
      </c>
      <c r="I6389">
        <f>IF(shipments[[#This Row],[Boxes]]&gt;0,shipments[[#This Row],[Amount]]/shipments[[#This Row],[Boxes]],"NA")</f>
        <v>12.997793190416141</v>
      </c>
      <c r="J6389" t="str">
        <f>IF(shipments[[#This Row],[Order_Status]] = "Delivered","Yes","No")</f>
        <v>Yes</v>
      </c>
      <c r="K6389" t="str">
        <f>TEXT(shipments[[#This Row],[Shipdate]],"MMMM")</f>
        <v>February</v>
      </c>
      <c r="L6389">
        <f>YEAR(shipments[[#This Row],[Shipdate]])</f>
        <v>2024</v>
      </c>
    </row>
    <row r="6390" spans="1:12" x14ac:dyDescent="0.3">
      <c r="A6390" t="s">
        <v>6394</v>
      </c>
      <c r="B6390" t="s">
        <v>7949</v>
      </c>
      <c r="C6390" t="s">
        <v>7912</v>
      </c>
      <c r="D6390" t="s">
        <v>7935</v>
      </c>
      <c r="E6390" s="1">
        <v>45041</v>
      </c>
      <c r="F6390" s="6">
        <v>1080</v>
      </c>
      <c r="G6390">
        <v>84</v>
      </c>
      <c r="H6390" t="s">
        <v>3</v>
      </c>
      <c r="I6390">
        <f>IF(shipments[[#This Row],[Boxes]]&gt;0,shipments[[#This Row],[Amount]]/shipments[[#This Row],[Boxes]],"NA")</f>
        <v>12.857142857142858</v>
      </c>
      <c r="J6390" t="str">
        <f>IF(shipments[[#This Row],[Order_Status]] = "Delivered","Yes","No")</f>
        <v>Yes</v>
      </c>
      <c r="K6390" t="str">
        <f>TEXT(shipments[[#This Row],[Shipdate]],"MMMM")</f>
        <v>April</v>
      </c>
      <c r="L6390">
        <f>YEAR(shipments[[#This Row],[Shipdate]])</f>
        <v>2023</v>
      </c>
    </row>
    <row r="6391" spans="1:12" x14ac:dyDescent="0.3">
      <c r="A6391" t="s">
        <v>6395</v>
      </c>
      <c r="B6391" t="s">
        <v>7949</v>
      </c>
      <c r="C6391" t="s">
        <v>7912</v>
      </c>
      <c r="D6391" t="s">
        <v>7938</v>
      </c>
      <c r="E6391" s="1">
        <v>45348</v>
      </c>
      <c r="F6391" s="6">
        <v>10203.75</v>
      </c>
      <c r="G6391">
        <v>729</v>
      </c>
      <c r="H6391" t="s">
        <v>3</v>
      </c>
      <c r="I6391">
        <f>IF(shipments[[#This Row],[Boxes]]&gt;0,shipments[[#This Row],[Amount]]/shipments[[#This Row],[Boxes]],"NA")</f>
        <v>13.996913580246913</v>
      </c>
      <c r="J6391" t="str">
        <f>IF(shipments[[#This Row],[Order_Status]] = "Delivered","Yes","No")</f>
        <v>Yes</v>
      </c>
      <c r="K6391" t="str">
        <f>TEXT(shipments[[#This Row],[Shipdate]],"MMMM")</f>
        <v>February</v>
      </c>
      <c r="L6391">
        <f>YEAR(shipments[[#This Row],[Shipdate]])</f>
        <v>2024</v>
      </c>
    </row>
    <row r="6392" spans="1:12" x14ac:dyDescent="0.3">
      <c r="A6392" t="s">
        <v>6396</v>
      </c>
      <c r="B6392" t="s">
        <v>7949</v>
      </c>
      <c r="C6392" t="s">
        <v>7912</v>
      </c>
      <c r="D6392" t="s">
        <v>7939</v>
      </c>
      <c r="E6392" s="1">
        <v>45051</v>
      </c>
      <c r="F6392" s="6">
        <v>3935.25</v>
      </c>
      <c r="G6392">
        <v>246</v>
      </c>
      <c r="H6392" t="s">
        <v>3</v>
      </c>
      <c r="I6392">
        <f>IF(shipments[[#This Row],[Boxes]]&gt;0,shipments[[#This Row],[Amount]]/shipments[[#This Row],[Boxes]],"NA")</f>
        <v>15.996951219512194</v>
      </c>
      <c r="J6392" t="str">
        <f>IF(shipments[[#This Row],[Order_Status]] = "Delivered","Yes","No")</f>
        <v>Yes</v>
      </c>
      <c r="K6392" t="str">
        <f>TEXT(shipments[[#This Row],[Shipdate]],"MMMM")</f>
        <v>May</v>
      </c>
      <c r="L6392">
        <f>YEAR(shipments[[#This Row],[Shipdate]])</f>
        <v>2023</v>
      </c>
    </row>
    <row r="6393" spans="1:12" x14ac:dyDescent="0.3">
      <c r="A6393" s="21" t="s">
        <v>6397</v>
      </c>
      <c r="B6393" s="21" t="s">
        <v>7949</v>
      </c>
      <c r="C6393" s="21" t="s">
        <v>7912</v>
      </c>
      <c r="D6393" s="21" t="s">
        <v>7939</v>
      </c>
      <c r="E6393" s="22">
        <v>45565</v>
      </c>
      <c r="F6393" s="23">
        <v>594</v>
      </c>
      <c r="G6393" s="21">
        <v>38</v>
      </c>
      <c r="H6393" s="21" t="s">
        <v>16</v>
      </c>
      <c r="I6393" s="21">
        <f>IF(shipments[[#This Row],[Boxes]]&gt;0,shipments[[#This Row],[Amount]]/shipments[[#This Row],[Boxes]],"NA")</f>
        <v>15.631578947368421</v>
      </c>
      <c r="J6393" s="21" t="str">
        <f>IF(shipments[[#This Row],[Order_Status]] = "Delivered","Yes","No")</f>
        <v>No</v>
      </c>
      <c r="K6393" s="21" t="str">
        <f>TEXT(shipments[[#This Row],[Shipdate]],"MMMM")</f>
        <v>September</v>
      </c>
      <c r="L6393" s="21">
        <f>YEAR(shipments[[#This Row],[Shipdate]])</f>
        <v>2024</v>
      </c>
    </row>
    <row r="6394" spans="1:12" x14ac:dyDescent="0.3">
      <c r="A6394" t="s">
        <v>6398</v>
      </c>
      <c r="B6394" t="s">
        <v>7949</v>
      </c>
      <c r="C6394" t="s">
        <v>7915</v>
      </c>
      <c r="D6394" t="s">
        <v>7939</v>
      </c>
      <c r="E6394" s="1">
        <v>44943</v>
      </c>
      <c r="F6394" s="6">
        <v>3386.25</v>
      </c>
      <c r="G6394">
        <v>484</v>
      </c>
      <c r="H6394" t="s">
        <v>3</v>
      </c>
      <c r="I6394">
        <f>IF(shipments[[#This Row],[Boxes]]&gt;0,shipments[[#This Row],[Amount]]/shipments[[#This Row],[Boxes]],"NA")</f>
        <v>6.9963842975206614</v>
      </c>
      <c r="J6394" t="str">
        <f>IF(shipments[[#This Row],[Order_Status]] = "Delivered","Yes","No")</f>
        <v>Yes</v>
      </c>
      <c r="K6394" t="str">
        <f>TEXT(shipments[[#This Row],[Shipdate]],"MMMM")</f>
        <v>January</v>
      </c>
      <c r="L6394">
        <f>YEAR(shipments[[#This Row],[Shipdate]])</f>
        <v>2023</v>
      </c>
    </row>
    <row r="6395" spans="1:12" x14ac:dyDescent="0.3">
      <c r="A6395" s="21" t="s">
        <v>6399</v>
      </c>
      <c r="B6395" s="21" t="s">
        <v>7949</v>
      </c>
      <c r="C6395" s="21" t="s">
        <v>7915</v>
      </c>
      <c r="D6395" s="21" t="s">
        <v>7935</v>
      </c>
      <c r="E6395" s="22">
        <v>45329</v>
      </c>
      <c r="F6395" s="23">
        <v>2414.25</v>
      </c>
      <c r="G6395" s="21">
        <v>345</v>
      </c>
      <c r="H6395" s="21" t="s">
        <v>25</v>
      </c>
      <c r="I6395" s="21">
        <f>IF(shipments[[#This Row],[Boxes]]&gt;0,shipments[[#This Row],[Amount]]/shipments[[#This Row],[Boxes]],"NA")</f>
        <v>6.9978260869565219</v>
      </c>
      <c r="J6395" s="21" t="str">
        <f>IF(shipments[[#This Row],[Order_Status]] = "Delivered","Yes","No")</f>
        <v>No</v>
      </c>
      <c r="K6395" s="21" t="str">
        <f>TEXT(shipments[[#This Row],[Shipdate]],"MMMM")</f>
        <v>February</v>
      </c>
      <c r="L6395" s="21">
        <f>YEAR(shipments[[#This Row],[Shipdate]])</f>
        <v>2024</v>
      </c>
    </row>
    <row r="6396" spans="1:12" x14ac:dyDescent="0.3">
      <c r="A6396" s="21" t="s">
        <v>6400</v>
      </c>
      <c r="B6396" s="21" t="s">
        <v>7949</v>
      </c>
      <c r="C6396" s="21" t="s">
        <v>7915</v>
      </c>
      <c r="D6396" s="21" t="s">
        <v>7934</v>
      </c>
      <c r="E6396" s="22">
        <v>45504</v>
      </c>
      <c r="F6396" s="23">
        <v>6633</v>
      </c>
      <c r="G6396" s="21">
        <v>1327</v>
      </c>
      <c r="H6396" s="21" t="s">
        <v>9</v>
      </c>
      <c r="I6396" s="21">
        <f>IF(shipments[[#This Row],[Boxes]]&gt;0,shipments[[#This Row],[Amount]]/shipments[[#This Row],[Boxes]],"NA")</f>
        <v>4.9984928409947251</v>
      </c>
      <c r="J6396" s="21" t="str">
        <f>IF(shipments[[#This Row],[Order_Status]] = "Delivered","Yes","No")</f>
        <v>No</v>
      </c>
      <c r="K6396" s="21" t="str">
        <f>TEXT(shipments[[#This Row],[Shipdate]],"MMMM")</f>
        <v>July</v>
      </c>
      <c r="L6396" s="21">
        <f>YEAR(shipments[[#This Row],[Shipdate]])</f>
        <v>2024</v>
      </c>
    </row>
    <row r="6397" spans="1:12" x14ac:dyDescent="0.3">
      <c r="A6397" t="s">
        <v>6401</v>
      </c>
      <c r="B6397" t="s">
        <v>7949</v>
      </c>
      <c r="C6397" t="s">
        <v>7915</v>
      </c>
      <c r="D6397" t="s">
        <v>7934</v>
      </c>
      <c r="E6397" s="1">
        <v>45145</v>
      </c>
      <c r="F6397" s="6">
        <v>1158.75</v>
      </c>
      <c r="G6397">
        <v>232</v>
      </c>
      <c r="H6397" t="s">
        <v>3</v>
      </c>
      <c r="I6397">
        <f>IF(shipments[[#This Row],[Boxes]]&gt;0,shipments[[#This Row],[Amount]]/shipments[[#This Row],[Boxes]],"NA")</f>
        <v>4.9946120689655169</v>
      </c>
      <c r="J6397" t="str">
        <f>IF(shipments[[#This Row],[Order_Status]] = "Delivered","Yes","No")</f>
        <v>Yes</v>
      </c>
      <c r="K6397" t="str">
        <f>TEXT(shipments[[#This Row],[Shipdate]],"MMMM")</f>
        <v>August</v>
      </c>
      <c r="L6397">
        <f>YEAR(shipments[[#This Row],[Shipdate]])</f>
        <v>2023</v>
      </c>
    </row>
    <row r="6398" spans="1:12" x14ac:dyDescent="0.3">
      <c r="A6398" t="s">
        <v>6402</v>
      </c>
      <c r="B6398" t="s">
        <v>7949</v>
      </c>
      <c r="C6398" t="s">
        <v>7915</v>
      </c>
      <c r="D6398" t="s">
        <v>7934</v>
      </c>
      <c r="E6398" s="1">
        <v>45257</v>
      </c>
      <c r="F6398" s="6">
        <v>4092.75</v>
      </c>
      <c r="G6398">
        <v>585</v>
      </c>
      <c r="H6398" t="s">
        <v>3</v>
      </c>
      <c r="I6398">
        <f>IF(shipments[[#This Row],[Boxes]]&gt;0,shipments[[#This Row],[Amount]]/shipments[[#This Row],[Boxes]],"NA")</f>
        <v>6.9961538461538462</v>
      </c>
      <c r="J6398" t="str">
        <f>IF(shipments[[#This Row],[Order_Status]] = "Delivered","Yes","No")</f>
        <v>Yes</v>
      </c>
      <c r="K6398" t="str">
        <f>TEXT(shipments[[#This Row],[Shipdate]],"MMMM")</f>
        <v>November</v>
      </c>
      <c r="L6398">
        <f>YEAR(shipments[[#This Row],[Shipdate]])</f>
        <v>2023</v>
      </c>
    </row>
    <row r="6399" spans="1:12" x14ac:dyDescent="0.3">
      <c r="A6399" t="s">
        <v>6403</v>
      </c>
      <c r="B6399" t="s">
        <v>7949</v>
      </c>
      <c r="C6399" t="s">
        <v>7915</v>
      </c>
      <c r="D6399" t="s">
        <v>7935</v>
      </c>
      <c r="E6399" s="1">
        <v>45449</v>
      </c>
      <c r="F6399" s="6">
        <v>7382.25</v>
      </c>
      <c r="G6399">
        <v>1055</v>
      </c>
      <c r="H6399" t="s">
        <v>3</v>
      </c>
      <c r="I6399">
        <f>IF(shipments[[#This Row],[Boxes]]&gt;0,shipments[[#This Row],[Amount]]/shipments[[#This Row],[Boxes]],"NA")</f>
        <v>6.99739336492891</v>
      </c>
      <c r="J6399" t="str">
        <f>IF(shipments[[#This Row],[Order_Status]] = "Delivered","Yes","No")</f>
        <v>Yes</v>
      </c>
      <c r="K6399" t="str">
        <f>TEXT(shipments[[#This Row],[Shipdate]],"MMMM")</f>
        <v>June</v>
      </c>
      <c r="L6399">
        <f>YEAR(shipments[[#This Row],[Shipdate]])</f>
        <v>2024</v>
      </c>
    </row>
    <row r="6400" spans="1:12" x14ac:dyDescent="0.3">
      <c r="A6400" t="s">
        <v>6404</v>
      </c>
      <c r="B6400" t="s">
        <v>7949</v>
      </c>
      <c r="C6400" t="s">
        <v>7915</v>
      </c>
      <c r="D6400" t="s">
        <v>7934</v>
      </c>
      <c r="E6400" s="1">
        <v>45222</v>
      </c>
      <c r="F6400" s="6">
        <v>5647.5</v>
      </c>
      <c r="G6400">
        <v>807</v>
      </c>
      <c r="H6400" t="s">
        <v>3</v>
      </c>
      <c r="I6400">
        <f>IF(shipments[[#This Row],[Boxes]]&gt;0,shipments[[#This Row],[Amount]]/shipments[[#This Row],[Boxes]],"NA")</f>
        <v>6.9981412639405205</v>
      </c>
      <c r="J6400" t="str">
        <f>IF(shipments[[#This Row],[Order_Status]] = "Delivered","Yes","No")</f>
        <v>Yes</v>
      </c>
      <c r="K6400" t="str">
        <f>TEXT(shipments[[#This Row],[Shipdate]],"MMMM")</f>
        <v>October</v>
      </c>
      <c r="L6400">
        <f>YEAR(shipments[[#This Row],[Shipdate]])</f>
        <v>2023</v>
      </c>
    </row>
    <row r="6401" spans="1:12" x14ac:dyDescent="0.3">
      <c r="A6401" t="s">
        <v>6405</v>
      </c>
      <c r="B6401" t="s">
        <v>7949</v>
      </c>
      <c r="C6401" t="s">
        <v>7915</v>
      </c>
      <c r="D6401" t="s">
        <v>7939</v>
      </c>
      <c r="E6401" s="1">
        <v>45194</v>
      </c>
      <c r="F6401" s="6">
        <v>3978</v>
      </c>
      <c r="G6401">
        <v>442</v>
      </c>
      <c r="H6401" t="s">
        <v>3</v>
      </c>
      <c r="I6401">
        <f>IF(shipments[[#This Row],[Boxes]]&gt;0,shipments[[#This Row],[Amount]]/shipments[[#This Row],[Boxes]],"NA")</f>
        <v>9</v>
      </c>
      <c r="J6401" t="str">
        <f>IF(shipments[[#This Row],[Order_Status]] = "Delivered","Yes","No")</f>
        <v>Yes</v>
      </c>
      <c r="K6401" t="str">
        <f>TEXT(shipments[[#This Row],[Shipdate]],"MMMM")</f>
        <v>September</v>
      </c>
      <c r="L6401">
        <f>YEAR(shipments[[#This Row],[Shipdate]])</f>
        <v>2023</v>
      </c>
    </row>
    <row r="6402" spans="1:12" x14ac:dyDescent="0.3">
      <c r="A6402" t="s">
        <v>6406</v>
      </c>
      <c r="B6402" t="s">
        <v>7949</v>
      </c>
      <c r="C6402" t="s">
        <v>7916</v>
      </c>
      <c r="D6402" t="s">
        <v>7938</v>
      </c>
      <c r="E6402" s="1">
        <v>44957</v>
      </c>
      <c r="F6402" s="6">
        <v>290.25</v>
      </c>
      <c r="G6402">
        <v>42</v>
      </c>
      <c r="H6402" t="s">
        <v>3</v>
      </c>
      <c r="I6402">
        <f>IF(shipments[[#This Row],[Boxes]]&gt;0,shipments[[#This Row],[Amount]]/shipments[[#This Row],[Boxes]],"NA")</f>
        <v>6.9107142857142856</v>
      </c>
      <c r="J6402" t="str">
        <f>IF(shipments[[#This Row],[Order_Status]] = "Delivered","Yes","No")</f>
        <v>Yes</v>
      </c>
      <c r="K6402" t="str">
        <f>TEXT(shipments[[#This Row],[Shipdate]],"MMMM")</f>
        <v>January</v>
      </c>
      <c r="L6402">
        <f>YEAR(shipments[[#This Row],[Shipdate]])</f>
        <v>2023</v>
      </c>
    </row>
    <row r="6403" spans="1:12" x14ac:dyDescent="0.3">
      <c r="A6403" t="s">
        <v>6407</v>
      </c>
      <c r="B6403" t="s">
        <v>7949</v>
      </c>
      <c r="C6403" t="s">
        <v>7916</v>
      </c>
      <c r="D6403" t="s">
        <v>7937</v>
      </c>
      <c r="E6403" s="1">
        <v>45282</v>
      </c>
      <c r="F6403" s="6">
        <v>8518.5</v>
      </c>
      <c r="G6403">
        <v>1217</v>
      </c>
      <c r="H6403" t="s">
        <v>3</v>
      </c>
      <c r="I6403">
        <f>IF(shipments[[#This Row],[Boxes]]&gt;0,shipments[[#This Row],[Amount]]/shipments[[#This Row],[Boxes]],"NA")</f>
        <v>6.9995891536565322</v>
      </c>
      <c r="J6403" t="str">
        <f>IF(shipments[[#This Row],[Order_Status]] = "Delivered","Yes","No")</f>
        <v>Yes</v>
      </c>
      <c r="K6403" t="str">
        <f>TEXT(shipments[[#This Row],[Shipdate]],"MMMM")</f>
        <v>December</v>
      </c>
      <c r="L6403">
        <f>YEAR(shipments[[#This Row],[Shipdate]])</f>
        <v>2023</v>
      </c>
    </row>
    <row r="6404" spans="1:12" x14ac:dyDescent="0.3">
      <c r="A6404" s="21" t="s">
        <v>6408</v>
      </c>
      <c r="B6404" s="21" t="s">
        <v>7949</v>
      </c>
      <c r="C6404" s="21" t="s">
        <v>7916</v>
      </c>
      <c r="D6404" s="21" t="s">
        <v>7937</v>
      </c>
      <c r="E6404" s="22">
        <v>45495</v>
      </c>
      <c r="F6404" s="23">
        <v>2263.5</v>
      </c>
      <c r="G6404" s="21">
        <v>283</v>
      </c>
      <c r="H6404" s="21" t="s">
        <v>9</v>
      </c>
      <c r="I6404" s="21">
        <f>IF(shipments[[#This Row],[Boxes]]&gt;0,shipments[[#This Row],[Amount]]/shipments[[#This Row],[Boxes]],"NA")</f>
        <v>7.9982332155477032</v>
      </c>
      <c r="J6404" s="21" t="str">
        <f>IF(shipments[[#This Row],[Order_Status]] = "Delivered","Yes","No")</f>
        <v>No</v>
      </c>
      <c r="K6404" s="21" t="str">
        <f>TEXT(shipments[[#This Row],[Shipdate]],"MMMM")</f>
        <v>July</v>
      </c>
      <c r="L6404" s="21">
        <f>YEAR(shipments[[#This Row],[Shipdate]])</f>
        <v>2024</v>
      </c>
    </row>
    <row r="6405" spans="1:12" x14ac:dyDescent="0.3">
      <c r="A6405" s="21" t="s">
        <v>6409</v>
      </c>
      <c r="B6405" s="21" t="s">
        <v>7949</v>
      </c>
      <c r="C6405" s="21" t="s">
        <v>7917</v>
      </c>
      <c r="D6405" s="21" t="s">
        <v>7934</v>
      </c>
      <c r="E6405" s="22">
        <v>45519</v>
      </c>
      <c r="F6405" s="23">
        <v>3933</v>
      </c>
      <c r="G6405" s="21">
        <v>158</v>
      </c>
      <c r="H6405" s="21" t="s">
        <v>9</v>
      </c>
      <c r="I6405" s="21">
        <f>IF(shipments[[#This Row],[Boxes]]&gt;0,shipments[[#This Row],[Amount]]/shipments[[#This Row],[Boxes]],"NA")</f>
        <v>24.89240506329114</v>
      </c>
      <c r="J6405" s="21" t="str">
        <f>IF(shipments[[#This Row],[Order_Status]] = "Delivered","Yes","No")</f>
        <v>No</v>
      </c>
      <c r="K6405" s="21" t="str">
        <f>TEXT(shipments[[#This Row],[Shipdate]],"MMMM")</f>
        <v>August</v>
      </c>
      <c r="L6405" s="21">
        <f>YEAR(shipments[[#This Row],[Shipdate]])</f>
        <v>2024</v>
      </c>
    </row>
    <row r="6406" spans="1:12" x14ac:dyDescent="0.3">
      <c r="A6406" t="s">
        <v>6410</v>
      </c>
      <c r="B6406" t="s">
        <v>7949</v>
      </c>
      <c r="C6406" t="s">
        <v>7917</v>
      </c>
      <c r="D6406" t="s">
        <v>7935</v>
      </c>
      <c r="E6406" s="1">
        <v>45313</v>
      </c>
      <c r="F6406" s="6">
        <v>1683</v>
      </c>
      <c r="G6406">
        <v>63</v>
      </c>
      <c r="H6406" t="s">
        <v>3</v>
      </c>
      <c r="I6406">
        <f>IF(shipments[[#This Row],[Boxes]]&gt;0,shipments[[#This Row],[Amount]]/shipments[[#This Row],[Boxes]],"NA")</f>
        <v>26.714285714285715</v>
      </c>
      <c r="J6406" t="str">
        <f>IF(shipments[[#This Row],[Order_Status]] = "Delivered","Yes","No")</f>
        <v>Yes</v>
      </c>
      <c r="K6406" t="str">
        <f>TEXT(shipments[[#This Row],[Shipdate]],"MMMM")</f>
        <v>January</v>
      </c>
      <c r="L6406">
        <f>YEAR(shipments[[#This Row],[Shipdate]])</f>
        <v>2024</v>
      </c>
    </row>
    <row r="6407" spans="1:12" x14ac:dyDescent="0.3">
      <c r="A6407" t="s">
        <v>6411</v>
      </c>
      <c r="B6407" t="s">
        <v>7949</v>
      </c>
      <c r="C6407" t="s">
        <v>7918</v>
      </c>
      <c r="D6407" t="s">
        <v>7936</v>
      </c>
      <c r="E6407" s="1">
        <v>45393</v>
      </c>
      <c r="F6407" s="6">
        <v>5699.25</v>
      </c>
      <c r="G6407">
        <v>212</v>
      </c>
      <c r="H6407" t="s">
        <v>3</v>
      </c>
      <c r="I6407">
        <f>IF(shipments[[#This Row],[Boxes]]&gt;0,shipments[[#This Row],[Amount]]/shipments[[#This Row],[Boxes]],"NA")</f>
        <v>26.883254716981131</v>
      </c>
      <c r="J6407" t="str">
        <f>IF(shipments[[#This Row],[Order_Status]] = "Delivered","Yes","No")</f>
        <v>Yes</v>
      </c>
      <c r="K6407" t="str">
        <f>TEXT(shipments[[#This Row],[Shipdate]],"MMMM")</f>
        <v>April</v>
      </c>
      <c r="L6407">
        <f>YEAR(shipments[[#This Row],[Shipdate]])</f>
        <v>2024</v>
      </c>
    </row>
    <row r="6408" spans="1:12" x14ac:dyDescent="0.3">
      <c r="A6408" t="s">
        <v>6412</v>
      </c>
      <c r="B6408" t="s">
        <v>7949</v>
      </c>
      <c r="C6408" t="s">
        <v>7918</v>
      </c>
      <c r="D6408" t="s">
        <v>7934</v>
      </c>
      <c r="E6408" s="1">
        <v>44972</v>
      </c>
      <c r="F6408" s="6">
        <v>5172.75</v>
      </c>
      <c r="G6408">
        <v>185</v>
      </c>
      <c r="H6408" t="s">
        <v>3</v>
      </c>
      <c r="I6408">
        <f>IF(shipments[[#This Row],[Boxes]]&gt;0,shipments[[#This Row],[Amount]]/shipments[[#This Row],[Boxes]],"NA")</f>
        <v>27.960810810810809</v>
      </c>
      <c r="J6408" t="str">
        <f>IF(shipments[[#This Row],[Order_Status]] = "Delivered","Yes","No")</f>
        <v>Yes</v>
      </c>
      <c r="K6408" t="str">
        <f>TEXT(shipments[[#This Row],[Shipdate]],"MMMM")</f>
        <v>February</v>
      </c>
      <c r="L6408">
        <f>YEAR(shipments[[#This Row],[Shipdate]])</f>
        <v>2023</v>
      </c>
    </row>
    <row r="6409" spans="1:12" x14ac:dyDescent="0.3">
      <c r="A6409" t="s">
        <v>6413</v>
      </c>
      <c r="B6409" t="s">
        <v>7949</v>
      </c>
      <c r="C6409" t="s">
        <v>7918</v>
      </c>
      <c r="D6409" t="s">
        <v>7935</v>
      </c>
      <c r="E6409" s="1">
        <v>45275</v>
      </c>
      <c r="F6409" s="6">
        <v>5557.5</v>
      </c>
      <c r="G6409">
        <v>206</v>
      </c>
      <c r="H6409" t="s">
        <v>3</v>
      </c>
      <c r="I6409">
        <f>IF(shipments[[#This Row],[Boxes]]&gt;0,shipments[[#This Row],[Amount]]/shipments[[#This Row],[Boxes]],"NA")</f>
        <v>26.978155339805824</v>
      </c>
      <c r="J6409" t="str">
        <f>IF(shipments[[#This Row],[Order_Status]] = "Delivered","Yes","No")</f>
        <v>Yes</v>
      </c>
      <c r="K6409" t="str">
        <f>TEXT(shipments[[#This Row],[Shipdate]],"MMMM")</f>
        <v>December</v>
      </c>
      <c r="L6409">
        <f>YEAR(shipments[[#This Row],[Shipdate]])</f>
        <v>2023</v>
      </c>
    </row>
    <row r="6410" spans="1:12" x14ac:dyDescent="0.3">
      <c r="A6410" t="s">
        <v>6414</v>
      </c>
      <c r="B6410" t="s">
        <v>7949</v>
      </c>
      <c r="C6410" t="s">
        <v>7918</v>
      </c>
      <c r="D6410" t="s">
        <v>7937</v>
      </c>
      <c r="E6410" s="1">
        <v>45322</v>
      </c>
      <c r="F6410" s="6">
        <v>5328</v>
      </c>
      <c r="G6410">
        <v>191</v>
      </c>
      <c r="H6410" t="s">
        <v>3</v>
      </c>
      <c r="I6410">
        <f>IF(shipments[[#This Row],[Boxes]]&gt;0,shipments[[#This Row],[Amount]]/shipments[[#This Row],[Boxes]],"NA")</f>
        <v>27.895287958115183</v>
      </c>
      <c r="J6410" t="str">
        <f>IF(shipments[[#This Row],[Order_Status]] = "Delivered","Yes","No")</f>
        <v>Yes</v>
      </c>
      <c r="K6410" t="str">
        <f>TEXT(shipments[[#This Row],[Shipdate]],"MMMM")</f>
        <v>January</v>
      </c>
      <c r="L6410">
        <f>YEAR(shipments[[#This Row],[Shipdate]])</f>
        <v>2024</v>
      </c>
    </row>
    <row r="6411" spans="1:12" x14ac:dyDescent="0.3">
      <c r="A6411" t="s">
        <v>6415</v>
      </c>
      <c r="B6411" t="s">
        <v>7949</v>
      </c>
      <c r="C6411" t="s">
        <v>7918</v>
      </c>
      <c r="D6411" t="s">
        <v>7937</v>
      </c>
      <c r="E6411" s="1">
        <v>45183</v>
      </c>
      <c r="F6411" s="6">
        <v>5454</v>
      </c>
      <c r="G6411">
        <v>195</v>
      </c>
      <c r="H6411" t="s">
        <v>3</v>
      </c>
      <c r="I6411">
        <f>IF(shipments[[#This Row],[Boxes]]&gt;0,shipments[[#This Row],[Amount]]/shipments[[#This Row],[Boxes]],"NA")</f>
        <v>27.969230769230769</v>
      </c>
      <c r="J6411" t="str">
        <f>IF(shipments[[#This Row],[Order_Status]] = "Delivered","Yes","No")</f>
        <v>Yes</v>
      </c>
      <c r="K6411" t="str">
        <f>TEXT(shipments[[#This Row],[Shipdate]],"MMMM")</f>
        <v>September</v>
      </c>
      <c r="L6411">
        <f>YEAR(shipments[[#This Row],[Shipdate]])</f>
        <v>2023</v>
      </c>
    </row>
    <row r="6412" spans="1:12" x14ac:dyDescent="0.3">
      <c r="A6412" s="21" t="s">
        <v>6416</v>
      </c>
      <c r="B6412" s="21" t="s">
        <v>7949</v>
      </c>
      <c r="C6412" s="21" t="s">
        <v>7919</v>
      </c>
      <c r="D6412" s="21" t="s">
        <v>7939</v>
      </c>
      <c r="E6412" s="22">
        <v>45484</v>
      </c>
      <c r="F6412" s="23">
        <v>4491</v>
      </c>
      <c r="G6412" s="21">
        <v>205</v>
      </c>
      <c r="H6412" s="21" t="s">
        <v>9</v>
      </c>
      <c r="I6412" s="21">
        <f>IF(shipments[[#This Row],[Boxes]]&gt;0,shipments[[#This Row],[Amount]]/shipments[[#This Row],[Boxes]],"NA")</f>
        <v>21.907317073170731</v>
      </c>
      <c r="J6412" s="21" t="str">
        <f>IF(shipments[[#This Row],[Order_Status]] = "Delivered","Yes","No")</f>
        <v>No</v>
      </c>
      <c r="K6412" s="21" t="str">
        <f>TEXT(shipments[[#This Row],[Shipdate]],"MMMM")</f>
        <v>July</v>
      </c>
      <c r="L6412" s="21">
        <f>YEAR(shipments[[#This Row],[Shipdate]])</f>
        <v>2024</v>
      </c>
    </row>
    <row r="6413" spans="1:12" x14ac:dyDescent="0.3">
      <c r="A6413" t="s">
        <v>6417</v>
      </c>
      <c r="B6413" t="s">
        <v>7949</v>
      </c>
      <c r="C6413" t="s">
        <v>7919</v>
      </c>
      <c r="D6413" t="s">
        <v>7934</v>
      </c>
      <c r="E6413" s="1">
        <v>44971</v>
      </c>
      <c r="F6413" s="6">
        <v>4956.75</v>
      </c>
      <c r="G6413">
        <v>237</v>
      </c>
      <c r="H6413" t="s">
        <v>3</v>
      </c>
      <c r="I6413">
        <f>IF(shipments[[#This Row],[Boxes]]&gt;0,shipments[[#This Row],[Amount]]/shipments[[#This Row],[Boxes]],"NA")</f>
        <v>20.914556962025316</v>
      </c>
      <c r="J6413" t="str">
        <f>IF(shipments[[#This Row],[Order_Status]] = "Delivered","Yes","No")</f>
        <v>Yes</v>
      </c>
      <c r="K6413" t="str">
        <f>TEXT(shipments[[#This Row],[Shipdate]],"MMMM")</f>
        <v>February</v>
      </c>
      <c r="L6413">
        <f>YEAR(shipments[[#This Row],[Shipdate]])</f>
        <v>2023</v>
      </c>
    </row>
    <row r="6414" spans="1:12" x14ac:dyDescent="0.3">
      <c r="A6414" t="s">
        <v>6418</v>
      </c>
      <c r="B6414" t="s">
        <v>7949</v>
      </c>
      <c r="C6414" t="s">
        <v>7919</v>
      </c>
      <c r="D6414" t="s">
        <v>7934</v>
      </c>
      <c r="E6414" s="1">
        <v>44943</v>
      </c>
      <c r="F6414" s="6">
        <v>1577.25</v>
      </c>
      <c r="G6414">
        <v>76</v>
      </c>
      <c r="H6414" t="s">
        <v>3</v>
      </c>
      <c r="I6414">
        <f>IF(shipments[[#This Row],[Boxes]]&gt;0,shipments[[#This Row],[Amount]]/shipments[[#This Row],[Boxes]],"NA")</f>
        <v>20.753289473684209</v>
      </c>
      <c r="J6414" t="str">
        <f>IF(shipments[[#This Row],[Order_Status]] = "Delivered","Yes","No")</f>
        <v>Yes</v>
      </c>
      <c r="K6414" t="str">
        <f>TEXT(shipments[[#This Row],[Shipdate]],"MMMM")</f>
        <v>January</v>
      </c>
      <c r="L6414">
        <f>YEAR(shipments[[#This Row],[Shipdate]])</f>
        <v>2023</v>
      </c>
    </row>
    <row r="6415" spans="1:12" x14ac:dyDescent="0.3">
      <c r="A6415" t="s">
        <v>6419</v>
      </c>
      <c r="B6415" t="s">
        <v>7949</v>
      </c>
      <c r="C6415" t="s">
        <v>7921</v>
      </c>
      <c r="D6415" t="s">
        <v>7936</v>
      </c>
      <c r="E6415" s="1">
        <v>45021</v>
      </c>
      <c r="F6415" s="6">
        <v>4702.5</v>
      </c>
      <c r="G6415">
        <v>294</v>
      </c>
      <c r="H6415" t="s">
        <v>3</v>
      </c>
      <c r="I6415">
        <f>IF(shipments[[#This Row],[Boxes]]&gt;0,shipments[[#This Row],[Amount]]/shipments[[#This Row],[Boxes]],"NA")</f>
        <v>15.994897959183673</v>
      </c>
      <c r="J6415" t="str">
        <f>IF(shipments[[#This Row],[Order_Status]] = "Delivered","Yes","No")</f>
        <v>Yes</v>
      </c>
      <c r="K6415" t="str">
        <f>TEXT(shipments[[#This Row],[Shipdate]],"MMMM")</f>
        <v>April</v>
      </c>
      <c r="L6415">
        <f>YEAR(shipments[[#This Row],[Shipdate]])</f>
        <v>2023</v>
      </c>
    </row>
    <row r="6416" spans="1:12" x14ac:dyDescent="0.3">
      <c r="A6416" s="21" t="s">
        <v>6420</v>
      </c>
      <c r="B6416" s="21" t="s">
        <v>7949</v>
      </c>
      <c r="C6416" s="21" t="s">
        <v>7921</v>
      </c>
      <c r="D6416" s="21" t="s">
        <v>7939</v>
      </c>
      <c r="E6416" s="22">
        <v>45519</v>
      </c>
      <c r="F6416" s="23">
        <v>6.75</v>
      </c>
      <c r="G6416" s="21">
        <v>1</v>
      </c>
      <c r="H6416" s="21" t="s">
        <v>9</v>
      </c>
      <c r="I6416" s="21">
        <f>IF(shipments[[#This Row],[Boxes]]&gt;0,shipments[[#This Row],[Amount]]/shipments[[#This Row],[Boxes]],"NA")</f>
        <v>6.75</v>
      </c>
      <c r="J6416" s="21" t="str">
        <f>IF(shipments[[#This Row],[Order_Status]] = "Delivered","Yes","No")</f>
        <v>No</v>
      </c>
      <c r="K6416" s="21" t="str">
        <f>TEXT(shipments[[#This Row],[Shipdate]],"MMMM")</f>
        <v>August</v>
      </c>
      <c r="L6416" s="21">
        <f>YEAR(shipments[[#This Row],[Shipdate]])</f>
        <v>2024</v>
      </c>
    </row>
    <row r="6417" spans="1:12" x14ac:dyDescent="0.3">
      <c r="A6417" t="s">
        <v>6421</v>
      </c>
      <c r="B6417" t="s">
        <v>7949</v>
      </c>
      <c r="C6417" t="s">
        <v>7921</v>
      </c>
      <c r="D6417" t="s">
        <v>7935</v>
      </c>
      <c r="E6417" s="1">
        <v>44988</v>
      </c>
      <c r="F6417" s="6">
        <v>371.25</v>
      </c>
      <c r="G6417">
        <v>29</v>
      </c>
      <c r="H6417" t="s">
        <v>3</v>
      </c>
      <c r="I6417">
        <f>IF(shipments[[#This Row],[Boxes]]&gt;0,shipments[[#This Row],[Amount]]/shipments[[#This Row],[Boxes]],"NA")</f>
        <v>12.801724137931034</v>
      </c>
      <c r="J6417" t="str">
        <f>IF(shipments[[#This Row],[Order_Status]] = "Delivered","Yes","No")</f>
        <v>Yes</v>
      </c>
      <c r="K6417" t="str">
        <f>TEXT(shipments[[#This Row],[Shipdate]],"MMMM")</f>
        <v>March</v>
      </c>
      <c r="L6417">
        <f>YEAR(shipments[[#This Row],[Shipdate]])</f>
        <v>2023</v>
      </c>
    </row>
    <row r="6418" spans="1:12" x14ac:dyDescent="0.3">
      <c r="A6418" t="s">
        <v>6422</v>
      </c>
      <c r="B6418" t="s">
        <v>7949</v>
      </c>
      <c r="C6418" t="s">
        <v>7921</v>
      </c>
      <c r="D6418" t="s">
        <v>7936</v>
      </c>
      <c r="E6418" s="1">
        <v>45363</v>
      </c>
      <c r="F6418" s="6">
        <v>146.25</v>
      </c>
      <c r="G6418">
        <v>13</v>
      </c>
      <c r="H6418" t="s">
        <v>3</v>
      </c>
      <c r="I6418">
        <f>IF(shipments[[#This Row],[Boxes]]&gt;0,shipments[[#This Row],[Amount]]/shipments[[#This Row],[Boxes]],"NA")</f>
        <v>11.25</v>
      </c>
      <c r="J6418" t="str">
        <f>IF(shipments[[#This Row],[Order_Status]] = "Delivered","Yes","No")</f>
        <v>Yes</v>
      </c>
      <c r="K6418" t="str">
        <f>TEXT(shipments[[#This Row],[Shipdate]],"MMMM")</f>
        <v>March</v>
      </c>
      <c r="L6418">
        <f>YEAR(shipments[[#This Row],[Shipdate]])</f>
        <v>2024</v>
      </c>
    </row>
    <row r="6419" spans="1:12" x14ac:dyDescent="0.3">
      <c r="A6419" t="s">
        <v>6423</v>
      </c>
      <c r="B6419" t="s">
        <v>7949</v>
      </c>
      <c r="C6419" t="s">
        <v>7921</v>
      </c>
      <c r="D6419" t="s">
        <v>7937</v>
      </c>
      <c r="E6419" s="1">
        <v>45271</v>
      </c>
      <c r="F6419" s="6">
        <v>589.5</v>
      </c>
      <c r="G6419">
        <v>50</v>
      </c>
      <c r="H6419" t="s">
        <v>3</v>
      </c>
      <c r="I6419">
        <f>IF(shipments[[#This Row],[Boxes]]&gt;0,shipments[[#This Row],[Amount]]/shipments[[#This Row],[Boxes]],"NA")</f>
        <v>11.79</v>
      </c>
      <c r="J6419" t="str">
        <f>IF(shipments[[#This Row],[Order_Status]] = "Delivered","Yes","No")</f>
        <v>Yes</v>
      </c>
      <c r="K6419" t="str">
        <f>TEXT(shipments[[#This Row],[Shipdate]],"MMMM")</f>
        <v>December</v>
      </c>
      <c r="L6419">
        <f>YEAR(shipments[[#This Row],[Shipdate]])</f>
        <v>2023</v>
      </c>
    </row>
    <row r="6420" spans="1:12" x14ac:dyDescent="0.3">
      <c r="A6420" t="s">
        <v>6424</v>
      </c>
      <c r="B6420" t="s">
        <v>7949</v>
      </c>
      <c r="C6420" t="s">
        <v>7921</v>
      </c>
      <c r="D6420" t="s">
        <v>7935</v>
      </c>
      <c r="E6420" s="1">
        <v>45099</v>
      </c>
      <c r="F6420" s="6">
        <v>4671</v>
      </c>
      <c r="G6420">
        <v>292</v>
      </c>
      <c r="H6420" t="s">
        <v>3</v>
      </c>
      <c r="I6420">
        <f>IF(shipments[[#This Row],[Boxes]]&gt;0,shipments[[#This Row],[Amount]]/shipments[[#This Row],[Boxes]],"NA")</f>
        <v>15.996575342465754</v>
      </c>
      <c r="J6420" t="str">
        <f>IF(shipments[[#This Row],[Order_Status]] = "Delivered","Yes","No")</f>
        <v>Yes</v>
      </c>
      <c r="K6420" t="str">
        <f>TEXT(shipments[[#This Row],[Shipdate]],"MMMM")</f>
        <v>June</v>
      </c>
      <c r="L6420">
        <f>YEAR(shipments[[#This Row],[Shipdate]])</f>
        <v>2023</v>
      </c>
    </row>
    <row r="6421" spans="1:12" x14ac:dyDescent="0.3">
      <c r="A6421" t="s">
        <v>6425</v>
      </c>
      <c r="B6421" t="s">
        <v>7949</v>
      </c>
      <c r="C6421" t="s">
        <v>7922</v>
      </c>
      <c r="D6421" t="s">
        <v>7939</v>
      </c>
      <c r="E6421" s="1">
        <v>45233</v>
      </c>
      <c r="F6421" s="6">
        <v>4774.5</v>
      </c>
      <c r="G6421">
        <v>281</v>
      </c>
      <c r="H6421" t="s">
        <v>3</v>
      </c>
      <c r="I6421">
        <f>IF(shipments[[#This Row],[Boxes]]&gt;0,shipments[[#This Row],[Amount]]/shipments[[#This Row],[Boxes]],"NA")</f>
        <v>16.991103202846976</v>
      </c>
      <c r="J6421" t="str">
        <f>IF(shipments[[#This Row],[Order_Status]] = "Delivered","Yes","No")</f>
        <v>Yes</v>
      </c>
      <c r="K6421" t="str">
        <f>TEXT(shipments[[#This Row],[Shipdate]],"MMMM")</f>
        <v>November</v>
      </c>
      <c r="L6421">
        <f>YEAR(shipments[[#This Row],[Shipdate]])</f>
        <v>2023</v>
      </c>
    </row>
    <row r="6422" spans="1:12" x14ac:dyDescent="0.3">
      <c r="A6422" s="21" t="s">
        <v>6426</v>
      </c>
      <c r="B6422" s="21" t="s">
        <v>7949</v>
      </c>
      <c r="C6422" s="21" t="s">
        <v>7922</v>
      </c>
      <c r="D6422" s="21" t="s">
        <v>7939</v>
      </c>
      <c r="E6422" s="22">
        <v>45475</v>
      </c>
      <c r="F6422" s="23">
        <v>9027</v>
      </c>
      <c r="G6422" s="21">
        <v>531</v>
      </c>
      <c r="H6422" s="21" t="s">
        <v>9</v>
      </c>
      <c r="I6422" s="21">
        <f>IF(shipments[[#This Row],[Boxes]]&gt;0,shipments[[#This Row],[Amount]]/shipments[[#This Row],[Boxes]],"NA")</f>
        <v>17</v>
      </c>
      <c r="J6422" s="21" t="str">
        <f>IF(shipments[[#This Row],[Order_Status]] = "Delivered","Yes","No")</f>
        <v>No</v>
      </c>
      <c r="K6422" s="21" t="str">
        <f>TEXT(shipments[[#This Row],[Shipdate]],"MMMM")</f>
        <v>July</v>
      </c>
      <c r="L6422" s="21">
        <f>YEAR(shipments[[#This Row],[Shipdate]])</f>
        <v>2024</v>
      </c>
    </row>
    <row r="6423" spans="1:12" x14ac:dyDescent="0.3">
      <c r="A6423" t="s">
        <v>6427</v>
      </c>
      <c r="B6423" t="s">
        <v>7949</v>
      </c>
      <c r="C6423" t="s">
        <v>7923</v>
      </c>
      <c r="D6423" t="s">
        <v>7935</v>
      </c>
      <c r="E6423" s="1">
        <v>45070</v>
      </c>
      <c r="F6423" s="6">
        <v>12033</v>
      </c>
      <c r="G6423">
        <v>708</v>
      </c>
      <c r="H6423" t="s">
        <v>3</v>
      </c>
      <c r="I6423">
        <f>IF(shipments[[#This Row],[Boxes]]&gt;0,shipments[[#This Row],[Amount]]/shipments[[#This Row],[Boxes]],"NA")</f>
        <v>16.995762711864408</v>
      </c>
      <c r="J6423" t="str">
        <f>IF(shipments[[#This Row],[Order_Status]] = "Delivered","Yes","No")</f>
        <v>Yes</v>
      </c>
      <c r="K6423" t="str">
        <f>TEXT(shipments[[#This Row],[Shipdate]],"MMMM")</f>
        <v>May</v>
      </c>
      <c r="L6423">
        <f>YEAR(shipments[[#This Row],[Shipdate]])</f>
        <v>2023</v>
      </c>
    </row>
    <row r="6424" spans="1:12" x14ac:dyDescent="0.3">
      <c r="A6424" s="21" t="s">
        <v>6428</v>
      </c>
      <c r="B6424" s="21" t="s">
        <v>7949</v>
      </c>
      <c r="C6424" s="21" t="s">
        <v>7923</v>
      </c>
      <c r="D6424" s="21" t="s">
        <v>7938</v>
      </c>
      <c r="E6424" s="22">
        <v>44943</v>
      </c>
      <c r="F6424" s="23">
        <v>5159.25</v>
      </c>
      <c r="G6424" s="21">
        <v>397</v>
      </c>
      <c r="H6424" s="21" t="s">
        <v>25</v>
      </c>
      <c r="I6424" s="21">
        <f>IF(shipments[[#This Row],[Boxes]]&gt;0,shipments[[#This Row],[Amount]]/shipments[[#This Row],[Boxes]],"NA")</f>
        <v>12.9955919395466</v>
      </c>
      <c r="J6424" s="21" t="str">
        <f>IF(shipments[[#This Row],[Order_Status]] = "Delivered","Yes","No")</f>
        <v>No</v>
      </c>
      <c r="K6424" s="21" t="str">
        <f>TEXT(shipments[[#This Row],[Shipdate]],"MMMM")</f>
        <v>January</v>
      </c>
      <c r="L6424" s="21">
        <f>YEAR(shipments[[#This Row],[Shipdate]])</f>
        <v>2023</v>
      </c>
    </row>
    <row r="6425" spans="1:12" x14ac:dyDescent="0.3">
      <c r="A6425" t="s">
        <v>6429</v>
      </c>
      <c r="B6425" t="s">
        <v>7949</v>
      </c>
      <c r="C6425" t="s">
        <v>7923</v>
      </c>
      <c r="D6425" t="s">
        <v>7936</v>
      </c>
      <c r="E6425" s="1">
        <v>45174</v>
      </c>
      <c r="F6425" s="6">
        <v>10428.75</v>
      </c>
      <c r="G6425">
        <v>696</v>
      </c>
      <c r="H6425" t="s">
        <v>3</v>
      </c>
      <c r="I6425">
        <f>IF(shipments[[#This Row],[Boxes]]&gt;0,shipments[[#This Row],[Amount]]/shipments[[#This Row],[Boxes]],"NA")</f>
        <v>14.983836206896552</v>
      </c>
      <c r="J6425" t="str">
        <f>IF(shipments[[#This Row],[Order_Status]] = "Delivered","Yes","No")</f>
        <v>Yes</v>
      </c>
      <c r="K6425" t="str">
        <f>TEXT(shipments[[#This Row],[Shipdate]],"MMMM")</f>
        <v>September</v>
      </c>
      <c r="L6425">
        <f>YEAR(shipments[[#This Row],[Shipdate]])</f>
        <v>2023</v>
      </c>
    </row>
    <row r="6426" spans="1:12" x14ac:dyDescent="0.3">
      <c r="A6426" s="21" t="s">
        <v>6430</v>
      </c>
      <c r="B6426" s="21" t="s">
        <v>7949</v>
      </c>
      <c r="C6426" s="21" t="s">
        <v>7924</v>
      </c>
      <c r="D6426" s="21" t="s">
        <v>7939</v>
      </c>
      <c r="E6426" s="22">
        <v>45127</v>
      </c>
      <c r="F6426" s="23">
        <v>4875.75</v>
      </c>
      <c r="G6426" s="21">
        <v>813</v>
      </c>
      <c r="H6426" s="21" t="s">
        <v>25</v>
      </c>
      <c r="I6426" s="21">
        <f>IF(shipments[[#This Row],[Boxes]]&gt;0,shipments[[#This Row],[Amount]]/shipments[[#This Row],[Boxes]],"NA")</f>
        <v>5.9972324723247237</v>
      </c>
      <c r="J6426" s="21" t="str">
        <f>IF(shipments[[#This Row],[Order_Status]] = "Delivered","Yes","No")</f>
        <v>No</v>
      </c>
      <c r="K6426" s="21" t="str">
        <f>TEXT(shipments[[#This Row],[Shipdate]],"MMMM")</f>
        <v>July</v>
      </c>
      <c r="L6426" s="21">
        <f>YEAR(shipments[[#This Row],[Shipdate]])</f>
        <v>2023</v>
      </c>
    </row>
    <row r="6427" spans="1:12" x14ac:dyDescent="0.3">
      <c r="A6427" s="21" t="s">
        <v>6431</v>
      </c>
      <c r="B6427" s="21" t="s">
        <v>7949</v>
      </c>
      <c r="C6427" s="21" t="s">
        <v>7925</v>
      </c>
      <c r="D6427" s="21" t="s">
        <v>7935</v>
      </c>
      <c r="E6427" s="22">
        <v>45215</v>
      </c>
      <c r="F6427" s="23">
        <v>2916</v>
      </c>
      <c r="G6427" s="21">
        <v>162</v>
      </c>
      <c r="H6427" s="21" t="s">
        <v>25</v>
      </c>
      <c r="I6427" s="21">
        <f>IF(shipments[[#This Row],[Boxes]]&gt;0,shipments[[#This Row],[Amount]]/shipments[[#This Row],[Boxes]],"NA")</f>
        <v>18</v>
      </c>
      <c r="J6427" s="21" t="str">
        <f>IF(shipments[[#This Row],[Order_Status]] = "Delivered","Yes","No")</f>
        <v>No</v>
      </c>
      <c r="K6427" s="21" t="str">
        <f>TEXT(shipments[[#This Row],[Shipdate]],"MMMM")</f>
        <v>October</v>
      </c>
      <c r="L6427" s="21">
        <f>YEAR(shipments[[#This Row],[Shipdate]])</f>
        <v>2023</v>
      </c>
    </row>
    <row r="6428" spans="1:12" x14ac:dyDescent="0.3">
      <c r="A6428" s="21" t="s">
        <v>6432</v>
      </c>
      <c r="B6428" s="21" t="s">
        <v>7949</v>
      </c>
      <c r="C6428" s="21" t="s">
        <v>7925</v>
      </c>
      <c r="D6428" s="21" t="s">
        <v>7936</v>
      </c>
      <c r="E6428" s="22">
        <v>45561</v>
      </c>
      <c r="F6428" s="23">
        <v>5467.5</v>
      </c>
      <c r="G6428" s="21">
        <v>365</v>
      </c>
      <c r="H6428" s="21" t="s">
        <v>16</v>
      </c>
      <c r="I6428" s="21">
        <f>IF(shipments[[#This Row],[Boxes]]&gt;0,shipments[[#This Row],[Amount]]/shipments[[#This Row],[Boxes]],"NA")</f>
        <v>14.979452054794521</v>
      </c>
      <c r="J6428" s="21" t="str">
        <f>IF(shipments[[#This Row],[Order_Status]] = "Delivered","Yes","No")</f>
        <v>No</v>
      </c>
      <c r="K6428" s="21" t="str">
        <f>TEXT(shipments[[#This Row],[Shipdate]],"MMMM")</f>
        <v>September</v>
      </c>
      <c r="L6428" s="21">
        <f>YEAR(shipments[[#This Row],[Shipdate]])</f>
        <v>2024</v>
      </c>
    </row>
    <row r="6429" spans="1:12" x14ac:dyDescent="0.3">
      <c r="A6429" t="s">
        <v>6433</v>
      </c>
      <c r="B6429" t="s">
        <v>7949</v>
      </c>
      <c r="C6429" t="s">
        <v>7925</v>
      </c>
      <c r="D6429" t="s">
        <v>7939</v>
      </c>
      <c r="E6429" s="1">
        <v>45299</v>
      </c>
      <c r="F6429" s="6">
        <v>2592</v>
      </c>
      <c r="G6429">
        <v>162</v>
      </c>
      <c r="H6429" t="s">
        <v>3</v>
      </c>
      <c r="I6429">
        <f>IF(shipments[[#This Row],[Boxes]]&gt;0,shipments[[#This Row],[Amount]]/shipments[[#This Row],[Boxes]],"NA")</f>
        <v>16</v>
      </c>
      <c r="J6429" t="str">
        <f>IF(shipments[[#This Row],[Order_Status]] = "Delivered","Yes","No")</f>
        <v>Yes</v>
      </c>
      <c r="K6429" t="str">
        <f>TEXT(shipments[[#This Row],[Shipdate]],"MMMM")</f>
        <v>January</v>
      </c>
      <c r="L6429">
        <f>YEAR(shipments[[#This Row],[Shipdate]])</f>
        <v>2024</v>
      </c>
    </row>
    <row r="6430" spans="1:12" x14ac:dyDescent="0.3">
      <c r="A6430" t="s">
        <v>6434</v>
      </c>
      <c r="B6430" t="s">
        <v>7949</v>
      </c>
      <c r="C6430" t="s">
        <v>7926</v>
      </c>
      <c r="D6430" t="s">
        <v>7938</v>
      </c>
      <c r="E6430" s="1">
        <v>45357</v>
      </c>
      <c r="F6430" s="6">
        <v>4824</v>
      </c>
      <c r="G6430">
        <v>268</v>
      </c>
      <c r="H6430" t="s">
        <v>3</v>
      </c>
      <c r="I6430">
        <f>IF(shipments[[#This Row],[Boxes]]&gt;0,shipments[[#This Row],[Amount]]/shipments[[#This Row],[Boxes]],"NA")</f>
        <v>18</v>
      </c>
      <c r="J6430" t="str">
        <f>IF(shipments[[#This Row],[Order_Status]] = "Delivered","Yes","No")</f>
        <v>Yes</v>
      </c>
      <c r="K6430" t="str">
        <f>TEXT(shipments[[#This Row],[Shipdate]],"MMMM")</f>
        <v>March</v>
      </c>
      <c r="L6430">
        <f>YEAR(shipments[[#This Row],[Shipdate]])</f>
        <v>2024</v>
      </c>
    </row>
    <row r="6431" spans="1:12" x14ac:dyDescent="0.3">
      <c r="A6431" t="s">
        <v>6435</v>
      </c>
      <c r="B6431" t="s">
        <v>7949</v>
      </c>
      <c r="C6431" t="s">
        <v>7926</v>
      </c>
      <c r="D6431" t="s">
        <v>7934</v>
      </c>
      <c r="E6431" s="1">
        <v>45016</v>
      </c>
      <c r="F6431" s="6">
        <v>3404.25</v>
      </c>
      <c r="G6431">
        <v>190</v>
      </c>
      <c r="H6431" t="s">
        <v>3</v>
      </c>
      <c r="I6431">
        <f>IF(shipments[[#This Row],[Boxes]]&gt;0,shipments[[#This Row],[Amount]]/shipments[[#This Row],[Boxes]],"NA")</f>
        <v>17.917105263157893</v>
      </c>
      <c r="J6431" t="str">
        <f>IF(shipments[[#This Row],[Order_Status]] = "Delivered","Yes","No")</f>
        <v>Yes</v>
      </c>
      <c r="K6431" t="str">
        <f>TEXT(shipments[[#This Row],[Shipdate]],"MMMM")</f>
        <v>March</v>
      </c>
      <c r="L6431">
        <f>YEAR(shipments[[#This Row],[Shipdate]])</f>
        <v>2023</v>
      </c>
    </row>
    <row r="6432" spans="1:12" x14ac:dyDescent="0.3">
      <c r="A6432" t="s">
        <v>6436</v>
      </c>
      <c r="B6432" t="s">
        <v>7949</v>
      </c>
      <c r="C6432" t="s">
        <v>7927</v>
      </c>
      <c r="D6432" t="s">
        <v>7939</v>
      </c>
      <c r="E6432" s="1">
        <v>45168</v>
      </c>
      <c r="F6432" s="6">
        <v>14874.75</v>
      </c>
      <c r="G6432">
        <v>875</v>
      </c>
      <c r="H6432" t="s">
        <v>3</v>
      </c>
      <c r="I6432">
        <f>IF(shipments[[#This Row],[Boxes]]&gt;0,shipments[[#This Row],[Amount]]/shipments[[#This Row],[Boxes]],"NA")</f>
        <v>16.999714285714287</v>
      </c>
      <c r="J6432" t="str">
        <f>IF(shipments[[#This Row],[Order_Status]] = "Delivered","Yes","No")</f>
        <v>Yes</v>
      </c>
      <c r="K6432" t="str">
        <f>TEXT(shipments[[#This Row],[Shipdate]],"MMMM")</f>
        <v>August</v>
      </c>
      <c r="L6432">
        <f>YEAR(shipments[[#This Row],[Shipdate]])</f>
        <v>2023</v>
      </c>
    </row>
    <row r="6433" spans="1:12" x14ac:dyDescent="0.3">
      <c r="A6433" t="s">
        <v>6437</v>
      </c>
      <c r="B6433" t="s">
        <v>7949</v>
      </c>
      <c r="C6433" t="s">
        <v>7927</v>
      </c>
      <c r="D6433" t="s">
        <v>7939</v>
      </c>
      <c r="E6433" s="1">
        <v>45288</v>
      </c>
      <c r="F6433" s="6">
        <v>11315.25</v>
      </c>
      <c r="G6433">
        <v>809</v>
      </c>
      <c r="H6433" t="s">
        <v>3</v>
      </c>
      <c r="I6433">
        <f>IF(shipments[[#This Row],[Boxes]]&gt;0,shipments[[#This Row],[Amount]]/shipments[[#This Row],[Boxes]],"NA")</f>
        <v>13.986711990111248</v>
      </c>
      <c r="J6433" t="str">
        <f>IF(shipments[[#This Row],[Order_Status]] = "Delivered","Yes","No")</f>
        <v>Yes</v>
      </c>
      <c r="K6433" t="str">
        <f>TEXT(shipments[[#This Row],[Shipdate]],"MMMM")</f>
        <v>December</v>
      </c>
      <c r="L6433">
        <f>YEAR(shipments[[#This Row],[Shipdate]])</f>
        <v>2023</v>
      </c>
    </row>
    <row r="6434" spans="1:12" x14ac:dyDescent="0.3">
      <c r="A6434" t="s">
        <v>6438</v>
      </c>
      <c r="B6434" t="s">
        <v>7949</v>
      </c>
      <c r="C6434" t="s">
        <v>7927</v>
      </c>
      <c r="D6434" t="s">
        <v>7934</v>
      </c>
      <c r="E6434" s="1">
        <v>44943</v>
      </c>
      <c r="F6434" s="6">
        <v>2866.5</v>
      </c>
      <c r="G6434">
        <v>205</v>
      </c>
      <c r="H6434" t="s">
        <v>3</v>
      </c>
      <c r="I6434">
        <f>IF(shipments[[#This Row],[Boxes]]&gt;0,shipments[[#This Row],[Amount]]/shipments[[#This Row],[Boxes]],"NA")</f>
        <v>13.982926829268292</v>
      </c>
      <c r="J6434" t="str">
        <f>IF(shipments[[#This Row],[Order_Status]] = "Delivered","Yes","No")</f>
        <v>Yes</v>
      </c>
      <c r="K6434" t="str">
        <f>TEXT(shipments[[#This Row],[Shipdate]],"MMMM")</f>
        <v>January</v>
      </c>
      <c r="L6434">
        <f>YEAR(shipments[[#This Row],[Shipdate]])</f>
        <v>2023</v>
      </c>
    </row>
    <row r="6435" spans="1:12" x14ac:dyDescent="0.3">
      <c r="A6435" t="s">
        <v>6439</v>
      </c>
      <c r="B6435" t="s">
        <v>7949</v>
      </c>
      <c r="C6435" t="s">
        <v>7927</v>
      </c>
      <c r="D6435" t="s">
        <v>7938</v>
      </c>
      <c r="E6435" s="1">
        <v>45219</v>
      </c>
      <c r="F6435" s="6">
        <v>859.5</v>
      </c>
      <c r="G6435">
        <v>54</v>
      </c>
      <c r="H6435" t="s">
        <v>3</v>
      </c>
      <c r="I6435">
        <f>IF(shipments[[#This Row],[Boxes]]&gt;0,shipments[[#This Row],[Amount]]/shipments[[#This Row],[Boxes]],"NA")</f>
        <v>15.916666666666666</v>
      </c>
      <c r="J6435" t="str">
        <f>IF(shipments[[#This Row],[Order_Status]] = "Delivered","Yes","No")</f>
        <v>Yes</v>
      </c>
      <c r="K6435" t="str">
        <f>TEXT(shipments[[#This Row],[Shipdate]],"MMMM")</f>
        <v>October</v>
      </c>
      <c r="L6435">
        <f>YEAR(shipments[[#This Row],[Shipdate]])</f>
        <v>2023</v>
      </c>
    </row>
    <row r="6436" spans="1:12" x14ac:dyDescent="0.3">
      <c r="A6436" t="s">
        <v>6440</v>
      </c>
      <c r="B6436" t="s">
        <v>7949</v>
      </c>
      <c r="C6436" t="s">
        <v>7928</v>
      </c>
      <c r="D6436" t="s">
        <v>7939</v>
      </c>
      <c r="E6436" s="1">
        <v>44972</v>
      </c>
      <c r="F6436" s="6">
        <v>2002.5</v>
      </c>
      <c r="G6436">
        <v>287</v>
      </c>
      <c r="H6436" t="s">
        <v>3</v>
      </c>
      <c r="I6436">
        <f>IF(shipments[[#This Row],[Boxes]]&gt;0,shipments[[#This Row],[Amount]]/shipments[[#This Row],[Boxes]],"NA")</f>
        <v>6.9773519163763069</v>
      </c>
      <c r="J6436" t="str">
        <f>IF(shipments[[#This Row],[Order_Status]] = "Delivered","Yes","No")</f>
        <v>Yes</v>
      </c>
      <c r="K6436" t="str">
        <f>TEXT(shipments[[#This Row],[Shipdate]],"MMMM")</f>
        <v>February</v>
      </c>
      <c r="L6436">
        <f>YEAR(shipments[[#This Row],[Shipdate]])</f>
        <v>2023</v>
      </c>
    </row>
    <row r="6437" spans="1:12" x14ac:dyDescent="0.3">
      <c r="A6437" t="s">
        <v>6441</v>
      </c>
      <c r="B6437" t="s">
        <v>7949</v>
      </c>
      <c r="C6437" t="s">
        <v>7928</v>
      </c>
      <c r="D6437" t="s">
        <v>7935</v>
      </c>
      <c r="E6437" s="1">
        <v>45244</v>
      </c>
      <c r="F6437" s="6">
        <v>3858.75</v>
      </c>
      <c r="G6437">
        <v>483</v>
      </c>
      <c r="H6437" t="s">
        <v>3</v>
      </c>
      <c r="I6437">
        <f>IF(shipments[[#This Row],[Boxes]]&gt;0,shipments[[#This Row],[Amount]]/shipments[[#This Row],[Boxes]],"NA")</f>
        <v>7.9891304347826084</v>
      </c>
      <c r="J6437" t="str">
        <f>IF(shipments[[#This Row],[Order_Status]] = "Delivered","Yes","No")</f>
        <v>Yes</v>
      </c>
      <c r="K6437" t="str">
        <f>TEXT(shipments[[#This Row],[Shipdate]],"MMMM")</f>
        <v>November</v>
      </c>
      <c r="L6437">
        <f>YEAR(shipments[[#This Row],[Shipdate]])</f>
        <v>2023</v>
      </c>
    </row>
    <row r="6438" spans="1:12" x14ac:dyDescent="0.3">
      <c r="A6438" t="s">
        <v>6442</v>
      </c>
      <c r="B6438" t="s">
        <v>7949</v>
      </c>
      <c r="C6438" t="s">
        <v>7928</v>
      </c>
      <c r="D6438" t="s">
        <v>7939</v>
      </c>
      <c r="E6438" s="1">
        <v>45223</v>
      </c>
      <c r="F6438" s="6">
        <v>14728.5</v>
      </c>
      <c r="G6438">
        <v>1637</v>
      </c>
      <c r="H6438" t="s">
        <v>3</v>
      </c>
      <c r="I6438">
        <f>IF(shipments[[#This Row],[Boxes]]&gt;0,shipments[[#This Row],[Amount]]/shipments[[#This Row],[Boxes]],"NA")</f>
        <v>8.9972510690287102</v>
      </c>
      <c r="J6438" t="str">
        <f>IF(shipments[[#This Row],[Order_Status]] = "Delivered","Yes","No")</f>
        <v>Yes</v>
      </c>
      <c r="K6438" t="str">
        <f>TEXT(shipments[[#This Row],[Shipdate]],"MMMM")</f>
        <v>October</v>
      </c>
      <c r="L6438">
        <f>YEAR(shipments[[#This Row],[Shipdate]])</f>
        <v>2023</v>
      </c>
    </row>
    <row r="6439" spans="1:12" x14ac:dyDescent="0.3">
      <c r="A6439" t="s">
        <v>6443</v>
      </c>
      <c r="B6439" t="s">
        <v>7949</v>
      </c>
      <c r="C6439" t="s">
        <v>7928</v>
      </c>
      <c r="D6439" t="s">
        <v>7939</v>
      </c>
      <c r="E6439" s="1">
        <v>45268</v>
      </c>
      <c r="F6439" s="6">
        <v>9267.75</v>
      </c>
      <c r="G6439">
        <v>843</v>
      </c>
      <c r="H6439" t="s">
        <v>3</v>
      </c>
      <c r="I6439">
        <f>IF(shipments[[#This Row],[Boxes]]&gt;0,shipments[[#This Row],[Amount]]/shipments[[#This Row],[Boxes]],"NA")</f>
        <v>10.993772241992882</v>
      </c>
      <c r="J6439" t="str">
        <f>IF(shipments[[#This Row],[Order_Status]] = "Delivered","Yes","No")</f>
        <v>Yes</v>
      </c>
      <c r="K6439" t="str">
        <f>TEXT(shipments[[#This Row],[Shipdate]],"MMMM")</f>
        <v>December</v>
      </c>
      <c r="L6439">
        <f>YEAR(shipments[[#This Row],[Shipdate]])</f>
        <v>2023</v>
      </c>
    </row>
    <row r="6440" spans="1:12" x14ac:dyDescent="0.3">
      <c r="A6440" t="s">
        <v>6444</v>
      </c>
      <c r="B6440" t="s">
        <v>7949</v>
      </c>
      <c r="C6440" t="s">
        <v>7928</v>
      </c>
      <c r="D6440" t="s">
        <v>7934</v>
      </c>
      <c r="E6440" s="1">
        <v>45236</v>
      </c>
      <c r="F6440" s="6">
        <v>8289</v>
      </c>
      <c r="G6440">
        <v>829</v>
      </c>
      <c r="H6440" t="s">
        <v>3</v>
      </c>
      <c r="I6440">
        <f>IF(shipments[[#This Row],[Boxes]]&gt;0,shipments[[#This Row],[Amount]]/shipments[[#This Row],[Boxes]],"NA")</f>
        <v>9.9987937273823881</v>
      </c>
      <c r="J6440" t="str">
        <f>IF(shipments[[#This Row],[Order_Status]] = "Delivered","Yes","No")</f>
        <v>Yes</v>
      </c>
      <c r="K6440" t="str">
        <f>TEXT(shipments[[#This Row],[Shipdate]],"MMMM")</f>
        <v>November</v>
      </c>
      <c r="L6440">
        <f>YEAR(shipments[[#This Row],[Shipdate]])</f>
        <v>2023</v>
      </c>
    </row>
    <row r="6441" spans="1:12" x14ac:dyDescent="0.3">
      <c r="A6441" t="s">
        <v>6445</v>
      </c>
      <c r="B6441" t="s">
        <v>7949</v>
      </c>
      <c r="C6441" t="s">
        <v>7928</v>
      </c>
      <c r="D6441" t="s">
        <v>7935</v>
      </c>
      <c r="E6441" s="1">
        <v>45118</v>
      </c>
      <c r="F6441" s="6">
        <v>4914</v>
      </c>
      <c r="G6441">
        <v>546</v>
      </c>
      <c r="H6441" t="s">
        <v>3</v>
      </c>
      <c r="I6441">
        <f>IF(shipments[[#This Row],[Boxes]]&gt;0,shipments[[#This Row],[Amount]]/shipments[[#This Row],[Boxes]],"NA")</f>
        <v>9</v>
      </c>
      <c r="J6441" t="str">
        <f>IF(shipments[[#This Row],[Order_Status]] = "Delivered","Yes","No")</f>
        <v>Yes</v>
      </c>
      <c r="K6441" t="str">
        <f>TEXT(shipments[[#This Row],[Shipdate]],"MMMM")</f>
        <v>July</v>
      </c>
      <c r="L6441">
        <f>YEAR(shipments[[#This Row],[Shipdate]])</f>
        <v>2023</v>
      </c>
    </row>
    <row r="6442" spans="1:12" x14ac:dyDescent="0.3">
      <c r="A6442" t="s">
        <v>6446</v>
      </c>
      <c r="B6442" t="s">
        <v>7949</v>
      </c>
      <c r="C6442" t="s">
        <v>7929</v>
      </c>
      <c r="D6442" t="s">
        <v>7939</v>
      </c>
      <c r="E6442" s="1">
        <v>45197</v>
      </c>
      <c r="F6442" s="6">
        <v>6684.75</v>
      </c>
      <c r="G6442">
        <v>955</v>
      </c>
      <c r="H6442" t="s">
        <v>3</v>
      </c>
      <c r="I6442">
        <f>IF(shipments[[#This Row],[Boxes]]&gt;0,shipments[[#This Row],[Amount]]/shipments[[#This Row],[Boxes]],"NA")</f>
        <v>6.9997382198952875</v>
      </c>
      <c r="J6442" t="str">
        <f>IF(shipments[[#This Row],[Order_Status]] = "Delivered","Yes","No")</f>
        <v>Yes</v>
      </c>
      <c r="K6442" t="str">
        <f>TEXT(shipments[[#This Row],[Shipdate]],"MMMM")</f>
        <v>September</v>
      </c>
      <c r="L6442">
        <f>YEAR(shipments[[#This Row],[Shipdate]])</f>
        <v>2023</v>
      </c>
    </row>
    <row r="6443" spans="1:12" x14ac:dyDescent="0.3">
      <c r="A6443" t="s">
        <v>6447</v>
      </c>
      <c r="B6443" t="s">
        <v>7949</v>
      </c>
      <c r="C6443" t="s">
        <v>7929</v>
      </c>
      <c r="D6443" t="s">
        <v>7935</v>
      </c>
      <c r="E6443" s="1">
        <v>45335</v>
      </c>
      <c r="F6443" s="6">
        <v>1208.25</v>
      </c>
      <c r="G6443">
        <v>152</v>
      </c>
      <c r="H6443" t="s">
        <v>3</v>
      </c>
      <c r="I6443">
        <f>IF(shipments[[#This Row],[Boxes]]&gt;0,shipments[[#This Row],[Amount]]/shipments[[#This Row],[Boxes]],"NA")</f>
        <v>7.9490131578947372</v>
      </c>
      <c r="J6443" t="str">
        <f>IF(shipments[[#This Row],[Order_Status]] = "Delivered","Yes","No")</f>
        <v>Yes</v>
      </c>
      <c r="K6443" t="str">
        <f>TEXT(shipments[[#This Row],[Shipdate]],"MMMM")</f>
        <v>February</v>
      </c>
      <c r="L6443">
        <f>YEAR(shipments[[#This Row],[Shipdate]])</f>
        <v>2024</v>
      </c>
    </row>
    <row r="6444" spans="1:12" x14ac:dyDescent="0.3">
      <c r="A6444" t="s">
        <v>6448</v>
      </c>
      <c r="B6444" t="s">
        <v>7949</v>
      </c>
      <c r="C6444" t="s">
        <v>7929</v>
      </c>
      <c r="D6444" t="s">
        <v>7936</v>
      </c>
      <c r="E6444" s="1">
        <v>45231</v>
      </c>
      <c r="F6444" s="6">
        <v>6934.5</v>
      </c>
      <c r="G6444">
        <v>991</v>
      </c>
      <c r="H6444" t="s">
        <v>3</v>
      </c>
      <c r="I6444">
        <f>IF(shipments[[#This Row],[Boxes]]&gt;0,shipments[[#This Row],[Amount]]/shipments[[#This Row],[Boxes]],"NA")</f>
        <v>6.9974772956609481</v>
      </c>
      <c r="J6444" t="str">
        <f>IF(shipments[[#This Row],[Order_Status]] = "Delivered","Yes","No")</f>
        <v>Yes</v>
      </c>
      <c r="K6444" t="str">
        <f>TEXT(shipments[[#This Row],[Shipdate]],"MMMM")</f>
        <v>November</v>
      </c>
      <c r="L6444">
        <f>YEAR(shipments[[#This Row],[Shipdate]])</f>
        <v>2023</v>
      </c>
    </row>
    <row r="6445" spans="1:12" x14ac:dyDescent="0.3">
      <c r="A6445" t="s">
        <v>6449</v>
      </c>
      <c r="B6445" t="s">
        <v>7949</v>
      </c>
      <c r="C6445" t="s">
        <v>7931</v>
      </c>
      <c r="D6445" t="s">
        <v>7934</v>
      </c>
      <c r="E6445" s="1">
        <v>45216</v>
      </c>
      <c r="F6445" s="6">
        <v>3251.25</v>
      </c>
      <c r="G6445">
        <v>326</v>
      </c>
      <c r="H6445" t="s">
        <v>3</v>
      </c>
      <c r="I6445">
        <f>IF(shipments[[#This Row],[Boxes]]&gt;0,shipments[[#This Row],[Amount]]/shipments[[#This Row],[Boxes]],"NA")</f>
        <v>9.9731595092024534</v>
      </c>
      <c r="J6445" t="str">
        <f>IF(shipments[[#This Row],[Order_Status]] = "Delivered","Yes","No")</f>
        <v>Yes</v>
      </c>
      <c r="K6445" t="str">
        <f>TEXT(shipments[[#This Row],[Shipdate]],"MMMM")</f>
        <v>October</v>
      </c>
      <c r="L6445">
        <f>YEAR(shipments[[#This Row],[Shipdate]])</f>
        <v>2023</v>
      </c>
    </row>
    <row r="6446" spans="1:12" x14ac:dyDescent="0.3">
      <c r="A6446" t="s">
        <v>6450</v>
      </c>
      <c r="B6446" t="s">
        <v>7949</v>
      </c>
      <c r="C6446" t="s">
        <v>7931</v>
      </c>
      <c r="D6446" t="s">
        <v>7934</v>
      </c>
      <c r="E6446" s="1">
        <v>45266</v>
      </c>
      <c r="F6446" s="6">
        <v>16186.5</v>
      </c>
      <c r="G6446">
        <v>1349</v>
      </c>
      <c r="H6446" t="s">
        <v>3</v>
      </c>
      <c r="I6446">
        <f>IF(shipments[[#This Row],[Boxes]]&gt;0,shipments[[#This Row],[Amount]]/shipments[[#This Row],[Boxes]],"NA")</f>
        <v>11.998888065233507</v>
      </c>
      <c r="J6446" t="str">
        <f>IF(shipments[[#This Row],[Order_Status]] = "Delivered","Yes","No")</f>
        <v>Yes</v>
      </c>
      <c r="K6446" t="str">
        <f>TEXT(shipments[[#This Row],[Shipdate]],"MMMM")</f>
        <v>December</v>
      </c>
      <c r="L6446">
        <f>YEAR(shipments[[#This Row],[Shipdate]])</f>
        <v>2023</v>
      </c>
    </row>
    <row r="6447" spans="1:12" x14ac:dyDescent="0.3">
      <c r="A6447" t="s">
        <v>6451</v>
      </c>
      <c r="B6447" t="s">
        <v>7949</v>
      </c>
      <c r="C6447" t="s">
        <v>7932</v>
      </c>
      <c r="D6447" t="s">
        <v>7938</v>
      </c>
      <c r="E6447" s="1">
        <v>45362</v>
      </c>
      <c r="F6447" s="6">
        <v>1633.5</v>
      </c>
      <c r="G6447">
        <v>149</v>
      </c>
      <c r="H6447" t="s">
        <v>3</v>
      </c>
      <c r="I6447">
        <f>IF(shipments[[#This Row],[Boxes]]&gt;0,shipments[[#This Row],[Amount]]/shipments[[#This Row],[Boxes]],"NA")</f>
        <v>10.963087248322148</v>
      </c>
      <c r="J6447" t="str">
        <f>IF(shipments[[#This Row],[Order_Status]] = "Delivered","Yes","No")</f>
        <v>Yes</v>
      </c>
      <c r="K6447" t="str">
        <f>TEXT(shipments[[#This Row],[Shipdate]],"MMMM")</f>
        <v>March</v>
      </c>
      <c r="L6447">
        <f>YEAR(shipments[[#This Row],[Shipdate]])</f>
        <v>2024</v>
      </c>
    </row>
    <row r="6448" spans="1:12" x14ac:dyDescent="0.3">
      <c r="A6448" t="s">
        <v>6452</v>
      </c>
      <c r="B6448" t="s">
        <v>7949</v>
      </c>
      <c r="C6448" t="s">
        <v>7933</v>
      </c>
      <c r="D6448" t="s">
        <v>7934</v>
      </c>
      <c r="E6448" s="1">
        <v>45399</v>
      </c>
      <c r="F6448" s="6">
        <v>3359.25</v>
      </c>
      <c r="G6448">
        <v>168</v>
      </c>
      <c r="H6448" t="s">
        <v>3</v>
      </c>
      <c r="I6448">
        <f>IF(shipments[[#This Row],[Boxes]]&gt;0,shipments[[#This Row],[Amount]]/shipments[[#This Row],[Boxes]],"NA")</f>
        <v>19.995535714285715</v>
      </c>
      <c r="J6448" t="str">
        <f>IF(shipments[[#This Row],[Order_Status]] = "Delivered","Yes","No")</f>
        <v>Yes</v>
      </c>
      <c r="K6448" t="str">
        <f>TEXT(shipments[[#This Row],[Shipdate]],"MMMM")</f>
        <v>April</v>
      </c>
      <c r="L6448">
        <f>YEAR(shipments[[#This Row],[Shipdate]])</f>
        <v>2024</v>
      </c>
    </row>
    <row r="6449" spans="1:12" x14ac:dyDescent="0.3">
      <c r="A6449" t="s">
        <v>6453</v>
      </c>
      <c r="B6449" t="s">
        <v>7949</v>
      </c>
      <c r="C6449" t="s">
        <v>7933</v>
      </c>
      <c r="D6449" t="s">
        <v>7935</v>
      </c>
      <c r="E6449" s="1">
        <v>45238</v>
      </c>
      <c r="F6449" s="6">
        <v>7146</v>
      </c>
      <c r="G6449">
        <v>397</v>
      </c>
      <c r="H6449" t="s">
        <v>3</v>
      </c>
      <c r="I6449">
        <f>IF(shipments[[#This Row],[Boxes]]&gt;0,shipments[[#This Row],[Amount]]/shipments[[#This Row],[Boxes]],"NA")</f>
        <v>18</v>
      </c>
      <c r="J6449" t="str">
        <f>IF(shipments[[#This Row],[Order_Status]] = "Delivered","Yes","No")</f>
        <v>Yes</v>
      </c>
      <c r="K6449" t="str">
        <f>TEXT(shipments[[#This Row],[Shipdate]],"MMMM")</f>
        <v>November</v>
      </c>
      <c r="L6449">
        <f>YEAR(shipments[[#This Row],[Shipdate]])</f>
        <v>2023</v>
      </c>
    </row>
    <row r="6450" spans="1:12" x14ac:dyDescent="0.3">
      <c r="A6450" s="21" t="s">
        <v>6454</v>
      </c>
      <c r="B6450" s="21" t="s">
        <v>7949</v>
      </c>
      <c r="C6450" s="21" t="s">
        <v>7933</v>
      </c>
      <c r="D6450" s="21" t="s">
        <v>7939</v>
      </c>
      <c r="E6450" s="22">
        <v>45485</v>
      </c>
      <c r="F6450" s="23">
        <v>3323.25</v>
      </c>
      <c r="G6450" s="21">
        <v>152</v>
      </c>
      <c r="H6450" s="21" t="s">
        <v>9</v>
      </c>
      <c r="I6450" s="21">
        <f>IF(shipments[[#This Row],[Boxes]]&gt;0,shipments[[#This Row],[Amount]]/shipments[[#This Row],[Boxes]],"NA")</f>
        <v>21.863486842105264</v>
      </c>
      <c r="J6450" s="21" t="str">
        <f>IF(shipments[[#This Row],[Order_Status]] = "Delivered","Yes","No")</f>
        <v>No</v>
      </c>
      <c r="K6450" s="21" t="str">
        <f>TEXT(shipments[[#This Row],[Shipdate]],"MMMM")</f>
        <v>July</v>
      </c>
      <c r="L6450" s="21">
        <f>YEAR(shipments[[#This Row],[Shipdate]])</f>
        <v>2024</v>
      </c>
    </row>
    <row r="6451" spans="1:12" x14ac:dyDescent="0.3">
      <c r="A6451" t="s">
        <v>6455</v>
      </c>
      <c r="B6451" t="s">
        <v>7949</v>
      </c>
      <c r="C6451" t="s">
        <v>7933</v>
      </c>
      <c r="D6451" t="s">
        <v>7938</v>
      </c>
      <c r="E6451" s="1">
        <v>45328</v>
      </c>
      <c r="F6451" s="6">
        <v>7627.5</v>
      </c>
      <c r="G6451">
        <v>364</v>
      </c>
      <c r="H6451" t="s">
        <v>3</v>
      </c>
      <c r="I6451">
        <f>IF(shipments[[#This Row],[Boxes]]&gt;0,shipments[[#This Row],[Amount]]/shipments[[#This Row],[Boxes]],"NA")</f>
        <v>20.954670329670328</v>
      </c>
      <c r="J6451" t="str">
        <f>IF(shipments[[#This Row],[Order_Status]] = "Delivered","Yes","No")</f>
        <v>Yes</v>
      </c>
      <c r="K6451" t="str">
        <f>TEXT(shipments[[#This Row],[Shipdate]],"MMMM")</f>
        <v>February</v>
      </c>
      <c r="L6451">
        <f>YEAR(shipments[[#This Row],[Shipdate]])</f>
        <v>2024</v>
      </c>
    </row>
    <row r="6452" spans="1:12" x14ac:dyDescent="0.3">
      <c r="A6452" t="s">
        <v>6456</v>
      </c>
      <c r="B6452" t="s">
        <v>7949</v>
      </c>
      <c r="C6452" t="s">
        <v>7933</v>
      </c>
      <c r="D6452" t="s">
        <v>7934</v>
      </c>
      <c r="E6452" s="1">
        <v>45399</v>
      </c>
      <c r="F6452" s="6">
        <v>9387</v>
      </c>
      <c r="G6452">
        <v>470</v>
      </c>
      <c r="H6452" t="s">
        <v>3</v>
      </c>
      <c r="I6452">
        <f>IF(shipments[[#This Row],[Boxes]]&gt;0,shipments[[#This Row],[Amount]]/shipments[[#This Row],[Boxes]],"NA")</f>
        <v>19.972340425531915</v>
      </c>
      <c r="J6452" t="str">
        <f>IF(shipments[[#This Row],[Order_Status]] = "Delivered","Yes","No")</f>
        <v>Yes</v>
      </c>
      <c r="K6452" t="str">
        <f>TEXT(shipments[[#This Row],[Shipdate]],"MMMM")</f>
        <v>April</v>
      </c>
      <c r="L6452">
        <f>YEAR(shipments[[#This Row],[Shipdate]])</f>
        <v>2024</v>
      </c>
    </row>
    <row r="6453" spans="1:12" x14ac:dyDescent="0.3">
      <c r="A6453" t="s">
        <v>6457</v>
      </c>
      <c r="B6453" t="s">
        <v>7949</v>
      </c>
      <c r="C6453" t="s">
        <v>7933</v>
      </c>
      <c r="D6453" t="s">
        <v>7937</v>
      </c>
      <c r="E6453" s="1">
        <v>45124</v>
      </c>
      <c r="F6453" s="6">
        <v>7609.5</v>
      </c>
      <c r="G6453">
        <v>423</v>
      </c>
      <c r="H6453" t="s">
        <v>3</v>
      </c>
      <c r="I6453">
        <f>IF(shipments[[#This Row],[Boxes]]&gt;0,shipments[[#This Row],[Amount]]/shipments[[#This Row],[Boxes]],"NA")</f>
        <v>17.98936170212766</v>
      </c>
      <c r="J6453" t="str">
        <f>IF(shipments[[#This Row],[Order_Status]] = "Delivered","Yes","No")</f>
        <v>Yes</v>
      </c>
      <c r="K6453" t="str">
        <f>TEXT(shipments[[#This Row],[Shipdate]],"MMMM")</f>
        <v>July</v>
      </c>
      <c r="L6453">
        <f>YEAR(shipments[[#This Row],[Shipdate]])</f>
        <v>2023</v>
      </c>
    </row>
    <row r="6454" spans="1:12" x14ac:dyDescent="0.3">
      <c r="A6454" t="s">
        <v>6458</v>
      </c>
      <c r="B6454" t="s">
        <v>7949</v>
      </c>
      <c r="C6454" t="s">
        <v>7933</v>
      </c>
      <c r="D6454" t="s">
        <v>7934</v>
      </c>
      <c r="E6454" s="1">
        <v>45230</v>
      </c>
      <c r="F6454" s="6">
        <v>1701</v>
      </c>
      <c r="G6454">
        <v>81</v>
      </c>
      <c r="H6454" t="s">
        <v>3</v>
      </c>
      <c r="I6454">
        <f>IF(shipments[[#This Row],[Boxes]]&gt;0,shipments[[#This Row],[Amount]]/shipments[[#This Row],[Boxes]],"NA")</f>
        <v>21</v>
      </c>
      <c r="J6454" t="str">
        <f>IF(shipments[[#This Row],[Order_Status]] = "Delivered","Yes","No")</f>
        <v>Yes</v>
      </c>
      <c r="K6454" t="str">
        <f>TEXT(shipments[[#This Row],[Shipdate]],"MMMM")</f>
        <v>October</v>
      </c>
      <c r="L6454">
        <f>YEAR(shipments[[#This Row],[Shipdate]])</f>
        <v>2023</v>
      </c>
    </row>
    <row r="6455" spans="1:12" x14ac:dyDescent="0.3">
      <c r="A6455" t="s">
        <v>6459</v>
      </c>
      <c r="B6455" t="s">
        <v>7949</v>
      </c>
      <c r="C6455" t="s">
        <v>7912</v>
      </c>
      <c r="D6455" t="s">
        <v>7934</v>
      </c>
      <c r="E6455" s="1">
        <v>45057</v>
      </c>
      <c r="F6455" s="6">
        <v>3377.25</v>
      </c>
      <c r="G6455">
        <v>212</v>
      </c>
      <c r="H6455" t="s">
        <v>3</v>
      </c>
      <c r="I6455">
        <f>IF(shipments[[#This Row],[Boxes]]&gt;0,shipments[[#This Row],[Amount]]/shipments[[#This Row],[Boxes]],"NA")</f>
        <v>15.930424528301886</v>
      </c>
      <c r="J6455" t="str">
        <f>IF(shipments[[#This Row],[Order_Status]] = "Delivered","Yes","No")</f>
        <v>Yes</v>
      </c>
      <c r="K6455" t="str">
        <f>TEXT(shipments[[#This Row],[Shipdate]],"MMMM")</f>
        <v>May</v>
      </c>
      <c r="L6455">
        <f>YEAR(shipments[[#This Row],[Shipdate]])</f>
        <v>2023</v>
      </c>
    </row>
    <row r="6456" spans="1:12" x14ac:dyDescent="0.3">
      <c r="A6456" t="s">
        <v>6460</v>
      </c>
      <c r="B6456" t="s">
        <v>7949</v>
      </c>
      <c r="C6456" t="s">
        <v>7912</v>
      </c>
      <c r="D6456" t="s">
        <v>7939</v>
      </c>
      <c r="E6456" s="1">
        <v>45426</v>
      </c>
      <c r="F6456" s="6">
        <v>4974.75</v>
      </c>
      <c r="G6456">
        <v>415</v>
      </c>
      <c r="H6456" t="s">
        <v>3</v>
      </c>
      <c r="I6456">
        <f>IF(shipments[[#This Row],[Boxes]]&gt;0,shipments[[#This Row],[Amount]]/shipments[[#This Row],[Boxes]],"NA")</f>
        <v>11.987349397590361</v>
      </c>
      <c r="J6456" t="str">
        <f>IF(shipments[[#This Row],[Order_Status]] = "Delivered","Yes","No")</f>
        <v>Yes</v>
      </c>
      <c r="K6456" t="str">
        <f>TEXT(shipments[[#This Row],[Shipdate]],"MMMM")</f>
        <v>May</v>
      </c>
      <c r="L6456">
        <f>YEAR(shipments[[#This Row],[Shipdate]])</f>
        <v>2024</v>
      </c>
    </row>
    <row r="6457" spans="1:12" x14ac:dyDescent="0.3">
      <c r="A6457" t="s">
        <v>6461</v>
      </c>
      <c r="B6457" t="s">
        <v>7949</v>
      </c>
      <c r="C6457" t="s">
        <v>7913</v>
      </c>
      <c r="D6457" t="s">
        <v>7938</v>
      </c>
      <c r="E6457" s="1">
        <v>45054</v>
      </c>
      <c r="F6457" s="6">
        <v>8124.75</v>
      </c>
      <c r="G6457">
        <v>625</v>
      </c>
      <c r="H6457" t="s">
        <v>3</v>
      </c>
      <c r="I6457">
        <f>IF(shipments[[#This Row],[Boxes]]&gt;0,shipments[[#This Row],[Amount]]/shipments[[#This Row],[Boxes]],"NA")</f>
        <v>12.999599999999999</v>
      </c>
      <c r="J6457" t="str">
        <f>IF(shipments[[#This Row],[Order_Status]] = "Delivered","Yes","No")</f>
        <v>Yes</v>
      </c>
      <c r="K6457" t="str">
        <f>TEXT(shipments[[#This Row],[Shipdate]],"MMMM")</f>
        <v>May</v>
      </c>
      <c r="L6457">
        <f>YEAR(shipments[[#This Row],[Shipdate]])</f>
        <v>2023</v>
      </c>
    </row>
    <row r="6458" spans="1:12" x14ac:dyDescent="0.3">
      <c r="A6458" t="s">
        <v>6462</v>
      </c>
      <c r="B6458" t="s">
        <v>7949</v>
      </c>
      <c r="C6458" t="s">
        <v>7914</v>
      </c>
      <c r="D6458" t="s">
        <v>7938</v>
      </c>
      <c r="E6458" s="1">
        <v>45321</v>
      </c>
      <c r="F6458" s="6">
        <v>4689</v>
      </c>
      <c r="G6458">
        <v>361</v>
      </c>
      <c r="H6458" t="s">
        <v>3</v>
      </c>
      <c r="I6458">
        <f>IF(shipments[[#This Row],[Boxes]]&gt;0,shipments[[#This Row],[Amount]]/shipments[[#This Row],[Boxes]],"NA")</f>
        <v>12.988919667590027</v>
      </c>
      <c r="J6458" t="str">
        <f>IF(shipments[[#This Row],[Order_Status]] = "Delivered","Yes","No")</f>
        <v>Yes</v>
      </c>
      <c r="K6458" t="str">
        <f>TEXT(shipments[[#This Row],[Shipdate]],"MMMM")</f>
        <v>January</v>
      </c>
      <c r="L6458">
        <f>YEAR(shipments[[#This Row],[Shipdate]])</f>
        <v>2024</v>
      </c>
    </row>
    <row r="6459" spans="1:12" x14ac:dyDescent="0.3">
      <c r="A6459" t="s">
        <v>6463</v>
      </c>
      <c r="B6459" t="s">
        <v>7949</v>
      </c>
      <c r="C6459" t="s">
        <v>7915</v>
      </c>
      <c r="D6459" t="s">
        <v>7935</v>
      </c>
      <c r="E6459" s="1">
        <v>45238</v>
      </c>
      <c r="F6459" s="6">
        <v>7611.75</v>
      </c>
      <c r="G6459">
        <v>1523</v>
      </c>
      <c r="H6459" t="s">
        <v>3</v>
      </c>
      <c r="I6459">
        <f>IF(shipments[[#This Row],[Boxes]]&gt;0,shipments[[#This Row],[Amount]]/shipments[[#This Row],[Boxes]],"NA")</f>
        <v>4.9978660538411033</v>
      </c>
      <c r="J6459" t="str">
        <f>IF(shipments[[#This Row],[Order_Status]] = "Delivered","Yes","No")</f>
        <v>Yes</v>
      </c>
      <c r="K6459" t="str">
        <f>TEXT(shipments[[#This Row],[Shipdate]],"MMMM")</f>
        <v>November</v>
      </c>
      <c r="L6459">
        <f>YEAR(shipments[[#This Row],[Shipdate]])</f>
        <v>2023</v>
      </c>
    </row>
    <row r="6460" spans="1:12" x14ac:dyDescent="0.3">
      <c r="A6460" t="s">
        <v>6464</v>
      </c>
      <c r="B6460" t="s">
        <v>7949</v>
      </c>
      <c r="C6460" t="s">
        <v>7915</v>
      </c>
      <c r="D6460" t="s">
        <v>7939</v>
      </c>
      <c r="E6460" s="1">
        <v>45183</v>
      </c>
      <c r="F6460" s="6">
        <v>6948</v>
      </c>
      <c r="G6460">
        <v>1158</v>
      </c>
      <c r="H6460" t="s">
        <v>3</v>
      </c>
      <c r="I6460">
        <f>IF(shipments[[#This Row],[Boxes]]&gt;0,shipments[[#This Row],[Amount]]/shipments[[#This Row],[Boxes]],"NA")</f>
        <v>6</v>
      </c>
      <c r="J6460" t="str">
        <f>IF(shipments[[#This Row],[Order_Status]] = "Delivered","Yes","No")</f>
        <v>Yes</v>
      </c>
      <c r="K6460" t="str">
        <f>TEXT(shipments[[#This Row],[Shipdate]],"MMMM")</f>
        <v>September</v>
      </c>
      <c r="L6460">
        <f>YEAR(shipments[[#This Row],[Shipdate]])</f>
        <v>2023</v>
      </c>
    </row>
    <row r="6461" spans="1:12" x14ac:dyDescent="0.3">
      <c r="A6461" s="21" t="s">
        <v>6465</v>
      </c>
      <c r="B6461" s="21" t="s">
        <v>7949</v>
      </c>
      <c r="C6461" s="21" t="s">
        <v>7915</v>
      </c>
      <c r="D6461" s="21" t="s">
        <v>7938</v>
      </c>
      <c r="E6461" s="22">
        <v>45506</v>
      </c>
      <c r="F6461" s="23">
        <v>7742.25</v>
      </c>
      <c r="G6461" s="21">
        <v>861</v>
      </c>
      <c r="H6461" s="21" t="s">
        <v>9</v>
      </c>
      <c r="I6461" s="21">
        <f>IF(shipments[[#This Row],[Boxes]]&gt;0,shipments[[#This Row],[Amount]]/shipments[[#This Row],[Boxes]],"NA")</f>
        <v>8.9921602787456454</v>
      </c>
      <c r="J6461" s="21" t="str">
        <f>IF(shipments[[#This Row],[Order_Status]] = "Delivered","Yes","No")</f>
        <v>No</v>
      </c>
      <c r="K6461" s="21" t="str">
        <f>TEXT(shipments[[#This Row],[Shipdate]],"MMMM")</f>
        <v>August</v>
      </c>
      <c r="L6461" s="21">
        <f>YEAR(shipments[[#This Row],[Shipdate]])</f>
        <v>2024</v>
      </c>
    </row>
    <row r="6462" spans="1:12" x14ac:dyDescent="0.3">
      <c r="A6462" t="s">
        <v>6466</v>
      </c>
      <c r="B6462" t="s">
        <v>7949</v>
      </c>
      <c r="C6462" t="s">
        <v>7915</v>
      </c>
      <c r="D6462" t="s">
        <v>7939</v>
      </c>
      <c r="E6462" s="1">
        <v>45296</v>
      </c>
      <c r="F6462" s="6">
        <v>5915.25</v>
      </c>
      <c r="G6462">
        <v>986</v>
      </c>
      <c r="H6462" t="s">
        <v>3</v>
      </c>
      <c r="I6462">
        <f>IF(shipments[[#This Row],[Boxes]]&gt;0,shipments[[#This Row],[Amount]]/shipments[[#This Row],[Boxes]],"NA")</f>
        <v>5.999239350912779</v>
      </c>
      <c r="J6462" t="str">
        <f>IF(shipments[[#This Row],[Order_Status]] = "Delivered","Yes","No")</f>
        <v>Yes</v>
      </c>
      <c r="K6462" t="str">
        <f>TEXT(shipments[[#This Row],[Shipdate]],"MMMM")</f>
        <v>January</v>
      </c>
      <c r="L6462">
        <f>YEAR(shipments[[#This Row],[Shipdate]])</f>
        <v>2024</v>
      </c>
    </row>
    <row r="6463" spans="1:12" x14ac:dyDescent="0.3">
      <c r="A6463" s="21" t="s">
        <v>6467</v>
      </c>
      <c r="B6463" s="21" t="s">
        <v>7949</v>
      </c>
      <c r="C6463" s="21" t="s">
        <v>7916</v>
      </c>
      <c r="D6463" s="21" t="s">
        <v>7939</v>
      </c>
      <c r="E6463" s="22">
        <v>45561</v>
      </c>
      <c r="F6463" s="23">
        <v>4412.25</v>
      </c>
      <c r="G6463" s="21">
        <v>883</v>
      </c>
      <c r="H6463" s="21" t="s">
        <v>25</v>
      </c>
      <c r="I6463" s="21">
        <f>IF(shipments[[#This Row],[Boxes]]&gt;0,shipments[[#This Row],[Amount]]/shipments[[#This Row],[Boxes]],"NA")</f>
        <v>4.9968856172140432</v>
      </c>
      <c r="J6463" s="21" t="str">
        <f>IF(shipments[[#This Row],[Order_Status]] = "Delivered","Yes","No")</f>
        <v>No</v>
      </c>
      <c r="K6463" s="21" t="str">
        <f>TEXT(shipments[[#This Row],[Shipdate]],"MMMM")</f>
        <v>September</v>
      </c>
      <c r="L6463" s="21">
        <f>YEAR(shipments[[#This Row],[Shipdate]])</f>
        <v>2024</v>
      </c>
    </row>
    <row r="6464" spans="1:12" x14ac:dyDescent="0.3">
      <c r="A6464" t="s">
        <v>6468</v>
      </c>
      <c r="B6464" t="s">
        <v>7949</v>
      </c>
      <c r="C6464" t="s">
        <v>7916</v>
      </c>
      <c r="D6464" t="s">
        <v>7937</v>
      </c>
      <c r="E6464" s="1">
        <v>44960</v>
      </c>
      <c r="F6464" s="6">
        <v>8514</v>
      </c>
      <c r="G6464">
        <v>946</v>
      </c>
      <c r="H6464" t="s">
        <v>3</v>
      </c>
      <c r="I6464">
        <f>IF(shipments[[#This Row],[Boxes]]&gt;0,shipments[[#This Row],[Amount]]/shipments[[#This Row],[Boxes]],"NA")</f>
        <v>9</v>
      </c>
      <c r="J6464" t="str">
        <f>IF(shipments[[#This Row],[Order_Status]] = "Delivered","Yes","No")</f>
        <v>Yes</v>
      </c>
      <c r="K6464" t="str">
        <f>TEXT(shipments[[#This Row],[Shipdate]],"MMMM")</f>
        <v>February</v>
      </c>
      <c r="L6464">
        <f>YEAR(shipments[[#This Row],[Shipdate]])</f>
        <v>2023</v>
      </c>
    </row>
    <row r="6465" spans="1:12" x14ac:dyDescent="0.3">
      <c r="A6465" t="s">
        <v>6469</v>
      </c>
      <c r="B6465" t="s">
        <v>7949</v>
      </c>
      <c r="C6465" t="s">
        <v>7916</v>
      </c>
      <c r="D6465" t="s">
        <v>7939</v>
      </c>
      <c r="E6465" s="1">
        <v>45147</v>
      </c>
      <c r="F6465" s="6">
        <v>3642.75</v>
      </c>
      <c r="G6465">
        <v>521</v>
      </c>
      <c r="H6465" t="s">
        <v>3</v>
      </c>
      <c r="I6465">
        <f>IF(shipments[[#This Row],[Boxes]]&gt;0,shipments[[#This Row],[Amount]]/shipments[[#This Row],[Boxes]],"NA")</f>
        <v>6.9918426103646834</v>
      </c>
      <c r="J6465" t="str">
        <f>IF(shipments[[#This Row],[Order_Status]] = "Delivered","Yes","No")</f>
        <v>Yes</v>
      </c>
      <c r="K6465" t="str">
        <f>TEXT(shipments[[#This Row],[Shipdate]],"MMMM")</f>
        <v>August</v>
      </c>
      <c r="L6465">
        <f>YEAR(shipments[[#This Row],[Shipdate]])</f>
        <v>2023</v>
      </c>
    </row>
    <row r="6466" spans="1:12" x14ac:dyDescent="0.3">
      <c r="A6466" t="s">
        <v>6470</v>
      </c>
      <c r="B6466" t="s">
        <v>7949</v>
      </c>
      <c r="C6466" t="s">
        <v>7916</v>
      </c>
      <c r="D6466" t="s">
        <v>7934</v>
      </c>
      <c r="E6466" s="1">
        <v>45159</v>
      </c>
      <c r="F6466" s="6">
        <v>10109.25</v>
      </c>
      <c r="G6466">
        <v>1124</v>
      </c>
      <c r="H6466" t="s">
        <v>3</v>
      </c>
      <c r="I6466">
        <f>IF(shipments[[#This Row],[Boxes]]&gt;0,shipments[[#This Row],[Amount]]/shipments[[#This Row],[Boxes]],"NA")</f>
        <v>8.9939946619217075</v>
      </c>
      <c r="J6466" t="str">
        <f>IF(shipments[[#This Row],[Order_Status]] = "Delivered","Yes","No")</f>
        <v>Yes</v>
      </c>
      <c r="K6466" t="str">
        <f>TEXT(shipments[[#This Row],[Shipdate]],"MMMM")</f>
        <v>August</v>
      </c>
      <c r="L6466">
        <f>YEAR(shipments[[#This Row],[Shipdate]])</f>
        <v>2023</v>
      </c>
    </row>
    <row r="6467" spans="1:12" x14ac:dyDescent="0.3">
      <c r="A6467" t="s">
        <v>6471</v>
      </c>
      <c r="B6467" t="s">
        <v>7949</v>
      </c>
      <c r="C6467" t="s">
        <v>7917</v>
      </c>
      <c r="D6467" t="s">
        <v>7939</v>
      </c>
      <c r="E6467" s="1">
        <v>45113</v>
      </c>
      <c r="F6467" s="6">
        <v>3827.25</v>
      </c>
      <c r="G6467">
        <v>154</v>
      </c>
      <c r="H6467" t="s">
        <v>3</v>
      </c>
      <c r="I6467">
        <f>IF(shipments[[#This Row],[Boxes]]&gt;0,shipments[[#This Row],[Amount]]/shipments[[#This Row],[Boxes]],"NA")</f>
        <v>24.852272727272727</v>
      </c>
      <c r="J6467" t="str">
        <f>IF(shipments[[#This Row],[Order_Status]] = "Delivered","Yes","No")</f>
        <v>Yes</v>
      </c>
      <c r="K6467" t="str">
        <f>TEXT(shipments[[#This Row],[Shipdate]],"MMMM")</f>
        <v>July</v>
      </c>
      <c r="L6467">
        <f>YEAR(shipments[[#This Row],[Shipdate]])</f>
        <v>2023</v>
      </c>
    </row>
    <row r="6468" spans="1:12" x14ac:dyDescent="0.3">
      <c r="A6468" s="21" t="s">
        <v>6472</v>
      </c>
      <c r="B6468" s="21" t="s">
        <v>7949</v>
      </c>
      <c r="C6468" s="21" t="s">
        <v>7918</v>
      </c>
      <c r="D6468" s="21" t="s">
        <v>7934</v>
      </c>
      <c r="E6468" s="22">
        <v>45481</v>
      </c>
      <c r="F6468" s="23">
        <v>6124.5</v>
      </c>
      <c r="G6468" s="21">
        <v>227</v>
      </c>
      <c r="H6468" s="21" t="s">
        <v>9</v>
      </c>
      <c r="I6468" s="21">
        <f>IF(shipments[[#This Row],[Boxes]]&gt;0,shipments[[#This Row],[Amount]]/shipments[[#This Row],[Boxes]],"NA")</f>
        <v>26.980176211453745</v>
      </c>
      <c r="J6468" s="21" t="str">
        <f>IF(shipments[[#This Row],[Order_Status]] = "Delivered","Yes","No")</f>
        <v>No</v>
      </c>
      <c r="K6468" s="21" t="str">
        <f>TEXT(shipments[[#This Row],[Shipdate]],"MMMM")</f>
        <v>July</v>
      </c>
      <c r="L6468" s="21">
        <f>YEAR(shipments[[#This Row],[Shipdate]])</f>
        <v>2024</v>
      </c>
    </row>
    <row r="6469" spans="1:12" x14ac:dyDescent="0.3">
      <c r="A6469" t="s">
        <v>6473</v>
      </c>
      <c r="B6469" t="s">
        <v>7949</v>
      </c>
      <c r="C6469" t="s">
        <v>7918</v>
      </c>
      <c r="D6469" t="s">
        <v>7936</v>
      </c>
      <c r="E6469" s="1">
        <v>45044</v>
      </c>
      <c r="F6469" s="6">
        <v>3044.25</v>
      </c>
      <c r="G6469">
        <v>122</v>
      </c>
      <c r="H6469" t="s">
        <v>3</v>
      </c>
      <c r="I6469">
        <f>IF(shipments[[#This Row],[Boxes]]&gt;0,shipments[[#This Row],[Amount]]/shipments[[#This Row],[Boxes]],"NA")</f>
        <v>24.952868852459016</v>
      </c>
      <c r="J6469" t="str">
        <f>IF(shipments[[#This Row],[Order_Status]] = "Delivered","Yes","No")</f>
        <v>Yes</v>
      </c>
      <c r="K6469" t="str">
        <f>TEXT(shipments[[#This Row],[Shipdate]],"MMMM")</f>
        <v>April</v>
      </c>
      <c r="L6469">
        <f>YEAR(shipments[[#This Row],[Shipdate]])</f>
        <v>2023</v>
      </c>
    </row>
    <row r="6470" spans="1:12" x14ac:dyDescent="0.3">
      <c r="A6470" t="s">
        <v>6474</v>
      </c>
      <c r="B6470" t="s">
        <v>7949</v>
      </c>
      <c r="C6470" t="s">
        <v>7918</v>
      </c>
      <c r="D6470" t="s">
        <v>7938</v>
      </c>
      <c r="E6470" s="1">
        <v>45189</v>
      </c>
      <c r="F6470" s="6">
        <v>6232.5</v>
      </c>
      <c r="G6470">
        <v>240</v>
      </c>
      <c r="H6470" t="s">
        <v>3</v>
      </c>
      <c r="I6470">
        <f>IF(shipments[[#This Row],[Boxes]]&gt;0,shipments[[#This Row],[Amount]]/shipments[[#This Row],[Boxes]],"NA")</f>
        <v>25.96875</v>
      </c>
      <c r="J6470" t="str">
        <f>IF(shipments[[#This Row],[Order_Status]] = "Delivered","Yes","No")</f>
        <v>Yes</v>
      </c>
      <c r="K6470" t="str">
        <f>TEXT(shipments[[#This Row],[Shipdate]],"MMMM")</f>
        <v>September</v>
      </c>
      <c r="L6470">
        <f>YEAR(shipments[[#This Row],[Shipdate]])</f>
        <v>2023</v>
      </c>
    </row>
    <row r="6471" spans="1:12" x14ac:dyDescent="0.3">
      <c r="A6471" t="s">
        <v>6475</v>
      </c>
      <c r="B6471" t="s">
        <v>7949</v>
      </c>
      <c r="C6471" t="s">
        <v>7918</v>
      </c>
      <c r="D6471" t="s">
        <v>7935</v>
      </c>
      <c r="E6471" s="1">
        <v>45245</v>
      </c>
      <c r="F6471" s="6">
        <v>5096.25</v>
      </c>
      <c r="G6471">
        <v>204</v>
      </c>
      <c r="H6471" t="s">
        <v>3</v>
      </c>
      <c r="I6471">
        <f>IF(shipments[[#This Row],[Boxes]]&gt;0,shipments[[#This Row],[Amount]]/shipments[[#This Row],[Boxes]],"NA")</f>
        <v>24.981617647058822</v>
      </c>
      <c r="J6471" t="str">
        <f>IF(shipments[[#This Row],[Order_Status]] = "Delivered","Yes","No")</f>
        <v>Yes</v>
      </c>
      <c r="K6471" t="str">
        <f>TEXT(shipments[[#This Row],[Shipdate]],"MMMM")</f>
        <v>November</v>
      </c>
      <c r="L6471">
        <f>YEAR(shipments[[#This Row],[Shipdate]])</f>
        <v>2023</v>
      </c>
    </row>
    <row r="6472" spans="1:12" x14ac:dyDescent="0.3">
      <c r="A6472" t="s">
        <v>6476</v>
      </c>
      <c r="B6472" t="s">
        <v>7949</v>
      </c>
      <c r="C6472" t="s">
        <v>7919</v>
      </c>
      <c r="D6472" t="s">
        <v>7934</v>
      </c>
      <c r="E6472" s="1">
        <v>45334</v>
      </c>
      <c r="F6472" s="6">
        <v>8869.5</v>
      </c>
      <c r="G6472">
        <v>444</v>
      </c>
      <c r="H6472" t="s">
        <v>3</v>
      </c>
      <c r="I6472">
        <f>IF(shipments[[#This Row],[Boxes]]&gt;0,shipments[[#This Row],[Amount]]/shipments[[#This Row],[Boxes]],"NA")</f>
        <v>19.976351351351351</v>
      </c>
      <c r="J6472" t="str">
        <f>IF(shipments[[#This Row],[Order_Status]] = "Delivered","Yes","No")</f>
        <v>Yes</v>
      </c>
      <c r="K6472" t="str">
        <f>TEXT(shipments[[#This Row],[Shipdate]],"MMMM")</f>
        <v>February</v>
      </c>
      <c r="L6472">
        <f>YEAR(shipments[[#This Row],[Shipdate]])</f>
        <v>2024</v>
      </c>
    </row>
    <row r="6473" spans="1:12" x14ac:dyDescent="0.3">
      <c r="A6473" t="s">
        <v>6477</v>
      </c>
      <c r="B6473" t="s">
        <v>7949</v>
      </c>
      <c r="C6473" t="s">
        <v>7919</v>
      </c>
      <c r="D6473" t="s">
        <v>7935</v>
      </c>
      <c r="E6473" s="1">
        <v>45033</v>
      </c>
      <c r="F6473" s="6">
        <v>2733.75</v>
      </c>
      <c r="G6473">
        <v>144</v>
      </c>
      <c r="H6473" t="s">
        <v>3</v>
      </c>
      <c r="I6473">
        <f>IF(shipments[[#This Row],[Boxes]]&gt;0,shipments[[#This Row],[Amount]]/shipments[[#This Row],[Boxes]],"NA")</f>
        <v>18.984375</v>
      </c>
      <c r="J6473" t="str">
        <f>IF(shipments[[#This Row],[Order_Status]] = "Delivered","Yes","No")</f>
        <v>Yes</v>
      </c>
      <c r="K6473" t="str">
        <f>TEXT(shipments[[#This Row],[Shipdate]],"MMMM")</f>
        <v>April</v>
      </c>
      <c r="L6473">
        <f>YEAR(shipments[[#This Row],[Shipdate]])</f>
        <v>2023</v>
      </c>
    </row>
    <row r="6474" spans="1:12" x14ac:dyDescent="0.3">
      <c r="A6474" s="21" t="s">
        <v>6478</v>
      </c>
      <c r="B6474" s="21" t="s">
        <v>7949</v>
      </c>
      <c r="C6474" s="21" t="s">
        <v>7919</v>
      </c>
      <c r="D6474" s="21" t="s">
        <v>7936</v>
      </c>
      <c r="E6474" s="22">
        <v>45546</v>
      </c>
      <c r="F6474" s="23">
        <v>17986.5</v>
      </c>
      <c r="G6474" s="21">
        <v>818</v>
      </c>
      <c r="H6474" s="21" t="s">
        <v>16</v>
      </c>
      <c r="I6474" s="21">
        <f>IF(shipments[[#This Row],[Boxes]]&gt;0,shipments[[#This Row],[Amount]]/shipments[[#This Row],[Boxes]],"NA")</f>
        <v>21.98838630806846</v>
      </c>
      <c r="J6474" s="21" t="str">
        <f>IF(shipments[[#This Row],[Order_Status]] = "Delivered","Yes","No")</f>
        <v>No</v>
      </c>
      <c r="K6474" s="21" t="str">
        <f>TEXT(shipments[[#This Row],[Shipdate]],"MMMM")</f>
        <v>September</v>
      </c>
      <c r="L6474" s="21">
        <f>YEAR(shipments[[#This Row],[Shipdate]])</f>
        <v>2024</v>
      </c>
    </row>
    <row r="6475" spans="1:12" x14ac:dyDescent="0.3">
      <c r="A6475" t="s">
        <v>6479</v>
      </c>
      <c r="B6475" t="s">
        <v>7949</v>
      </c>
      <c r="C6475" t="s">
        <v>7919</v>
      </c>
      <c r="D6475" t="s">
        <v>7936</v>
      </c>
      <c r="E6475" s="1">
        <v>45362</v>
      </c>
      <c r="F6475" s="6">
        <v>17919</v>
      </c>
      <c r="G6475">
        <v>896</v>
      </c>
      <c r="H6475" t="s">
        <v>3</v>
      </c>
      <c r="I6475">
        <f>IF(shipments[[#This Row],[Boxes]]&gt;0,shipments[[#This Row],[Amount]]/shipments[[#This Row],[Boxes]],"NA")</f>
        <v>19.998883928571427</v>
      </c>
      <c r="J6475" t="str">
        <f>IF(shipments[[#This Row],[Order_Status]] = "Delivered","Yes","No")</f>
        <v>Yes</v>
      </c>
      <c r="K6475" t="str">
        <f>TEXT(shipments[[#This Row],[Shipdate]],"MMMM")</f>
        <v>March</v>
      </c>
      <c r="L6475">
        <f>YEAR(shipments[[#This Row],[Shipdate]])</f>
        <v>2024</v>
      </c>
    </row>
    <row r="6476" spans="1:12" x14ac:dyDescent="0.3">
      <c r="A6476" t="s">
        <v>6480</v>
      </c>
      <c r="B6476" t="s">
        <v>7949</v>
      </c>
      <c r="C6476" t="s">
        <v>7919</v>
      </c>
      <c r="D6476" t="s">
        <v>7937</v>
      </c>
      <c r="E6476" s="1">
        <v>45159</v>
      </c>
      <c r="F6476" s="6">
        <v>8221.5</v>
      </c>
      <c r="G6476">
        <v>392</v>
      </c>
      <c r="H6476" t="s">
        <v>3</v>
      </c>
      <c r="I6476">
        <f>IF(shipments[[#This Row],[Boxes]]&gt;0,shipments[[#This Row],[Amount]]/shipments[[#This Row],[Boxes]],"NA")</f>
        <v>20.973214285714285</v>
      </c>
      <c r="J6476" t="str">
        <f>IF(shipments[[#This Row],[Order_Status]] = "Delivered","Yes","No")</f>
        <v>Yes</v>
      </c>
      <c r="K6476" t="str">
        <f>TEXT(shipments[[#This Row],[Shipdate]],"MMMM")</f>
        <v>August</v>
      </c>
      <c r="L6476">
        <f>YEAR(shipments[[#This Row],[Shipdate]])</f>
        <v>2023</v>
      </c>
    </row>
    <row r="6477" spans="1:12" x14ac:dyDescent="0.3">
      <c r="A6477" t="s">
        <v>6481</v>
      </c>
      <c r="B6477" t="s">
        <v>7949</v>
      </c>
      <c r="C6477" t="s">
        <v>7919</v>
      </c>
      <c r="D6477" t="s">
        <v>7935</v>
      </c>
      <c r="E6477" s="1">
        <v>45324</v>
      </c>
      <c r="F6477" s="6">
        <v>5937.75</v>
      </c>
      <c r="G6477">
        <v>313</v>
      </c>
      <c r="H6477" t="s">
        <v>3</v>
      </c>
      <c r="I6477">
        <f>IF(shipments[[#This Row],[Boxes]]&gt;0,shipments[[#This Row],[Amount]]/shipments[[#This Row],[Boxes]],"NA")</f>
        <v>18.970447284345049</v>
      </c>
      <c r="J6477" t="str">
        <f>IF(shipments[[#This Row],[Order_Status]] = "Delivered","Yes","No")</f>
        <v>Yes</v>
      </c>
      <c r="K6477" t="str">
        <f>TEXT(shipments[[#This Row],[Shipdate]],"MMMM")</f>
        <v>February</v>
      </c>
      <c r="L6477">
        <f>YEAR(shipments[[#This Row],[Shipdate]])</f>
        <v>2024</v>
      </c>
    </row>
    <row r="6478" spans="1:12" x14ac:dyDescent="0.3">
      <c r="A6478" t="s">
        <v>6482</v>
      </c>
      <c r="B6478" t="s">
        <v>7949</v>
      </c>
      <c r="C6478" t="s">
        <v>7921</v>
      </c>
      <c r="D6478" t="s">
        <v>7939</v>
      </c>
      <c r="E6478" s="1">
        <v>45401</v>
      </c>
      <c r="F6478" s="6">
        <v>7078.5</v>
      </c>
      <c r="G6478">
        <v>472</v>
      </c>
      <c r="H6478" t="s">
        <v>3</v>
      </c>
      <c r="I6478">
        <f>IF(shipments[[#This Row],[Boxes]]&gt;0,shipments[[#This Row],[Amount]]/shipments[[#This Row],[Boxes]],"NA")</f>
        <v>14.996822033898304</v>
      </c>
      <c r="J6478" t="str">
        <f>IF(shipments[[#This Row],[Order_Status]] = "Delivered","Yes","No")</f>
        <v>Yes</v>
      </c>
      <c r="K6478" t="str">
        <f>TEXT(shipments[[#This Row],[Shipdate]],"MMMM")</f>
        <v>April</v>
      </c>
      <c r="L6478">
        <f>YEAR(shipments[[#This Row],[Shipdate]])</f>
        <v>2024</v>
      </c>
    </row>
    <row r="6479" spans="1:12" x14ac:dyDescent="0.3">
      <c r="A6479" t="s">
        <v>6483</v>
      </c>
      <c r="B6479" t="s">
        <v>7949</v>
      </c>
      <c r="C6479" t="s">
        <v>7921</v>
      </c>
      <c r="D6479" t="s">
        <v>7936</v>
      </c>
      <c r="E6479" s="1">
        <v>45260</v>
      </c>
      <c r="F6479" s="6">
        <v>454.5</v>
      </c>
      <c r="G6479">
        <v>35</v>
      </c>
      <c r="H6479" t="s">
        <v>3</v>
      </c>
      <c r="I6479">
        <f>IF(shipments[[#This Row],[Boxes]]&gt;0,shipments[[#This Row],[Amount]]/shipments[[#This Row],[Boxes]],"NA")</f>
        <v>12.985714285714286</v>
      </c>
      <c r="J6479" t="str">
        <f>IF(shipments[[#This Row],[Order_Status]] = "Delivered","Yes","No")</f>
        <v>Yes</v>
      </c>
      <c r="K6479" t="str">
        <f>TEXT(shipments[[#This Row],[Shipdate]],"MMMM")</f>
        <v>November</v>
      </c>
      <c r="L6479">
        <f>YEAR(shipments[[#This Row],[Shipdate]])</f>
        <v>2023</v>
      </c>
    </row>
    <row r="6480" spans="1:12" x14ac:dyDescent="0.3">
      <c r="A6480" s="21" t="s">
        <v>6484</v>
      </c>
      <c r="B6480" s="21" t="s">
        <v>7949</v>
      </c>
      <c r="C6480" s="21" t="s">
        <v>7922</v>
      </c>
      <c r="D6480" s="21" t="s">
        <v>7936</v>
      </c>
      <c r="E6480" s="22">
        <v>45530</v>
      </c>
      <c r="F6480" s="23">
        <v>4860</v>
      </c>
      <c r="G6480" s="21">
        <v>270</v>
      </c>
      <c r="H6480" s="21" t="s">
        <v>9</v>
      </c>
      <c r="I6480" s="21">
        <f>IF(shipments[[#This Row],[Boxes]]&gt;0,shipments[[#This Row],[Amount]]/shipments[[#This Row],[Boxes]],"NA")</f>
        <v>18</v>
      </c>
      <c r="J6480" s="21" t="str">
        <f>IF(shipments[[#This Row],[Order_Status]] = "Delivered","Yes","No")</f>
        <v>No</v>
      </c>
      <c r="K6480" s="21" t="str">
        <f>TEXT(shipments[[#This Row],[Shipdate]],"MMMM")</f>
        <v>August</v>
      </c>
      <c r="L6480" s="21">
        <f>YEAR(shipments[[#This Row],[Shipdate]])</f>
        <v>2024</v>
      </c>
    </row>
    <row r="6481" spans="1:12" x14ac:dyDescent="0.3">
      <c r="A6481" t="s">
        <v>6485</v>
      </c>
      <c r="B6481" t="s">
        <v>7949</v>
      </c>
      <c r="C6481" t="s">
        <v>7922</v>
      </c>
      <c r="D6481" t="s">
        <v>7938</v>
      </c>
      <c r="E6481" s="1">
        <v>45204</v>
      </c>
      <c r="F6481" s="6">
        <v>3285</v>
      </c>
      <c r="G6481">
        <v>173</v>
      </c>
      <c r="H6481" t="s">
        <v>3</v>
      </c>
      <c r="I6481">
        <f>IF(shipments[[#This Row],[Boxes]]&gt;0,shipments[[#This Row],[Amount]]/shipments[[#This Row],[Boxes]],"NA")</f>
        <v>18.98843930635838</v>
      </c>
      <c r="J6481" t="str">
        <f>IF(shipments[[#This Row],[Order_Status]] = "Delivered","Yes","No")</f>
        <v>Yes</v>
      </c>
      <c r="K6481" t="str">
        <f>TEXT(shipments[[#This Row],[Shipdate]],"MMMM")</f>
        <v>October</v>
      </c>
      <c r="L6481">
        <f>YEAR(shipments[[#This Row],[Shipdate]])</f>
        <v>2023</v>
      </c>
    </row>
    <row r="6482" spans="1:12" x14ac:dyDescent="0.3">
      <c r="A6482" t="s">
        <v>6486</v>
      </c>
      <c r="B6482" t="s">
        <v>7949</v>
      </c>
      <c r="C6482" t="s">
        <v>7922</v>
      </c>
      <c r="D6482" t="s">
        <v>7939</v>
      </c>
      <c r="E6482" s="1">
        <v>45247</v>
      </c>
      <c r="F6482" s="6">
        <v>6446.25</v>
      </c>
      <c r="G6482">
        <v>323</v>
      </c>
      <c r="H6482" t="s">
        <v>3</v>
      </c>
      <c r="I6482">
        <f>IF(shipments[[#This Row],[Boxes]]&gt;0,shipments[[#This Row],[Amount]]/shipments[[#This Row],[Boxes]],"NA")</f>
        <v>19.957430340557277</v>
      </c>
      <c r="J6482" t="str">
        <f>IF(shipments[[#This Row],[Order_Status]] = "Delivered","Yes","No")</f>
        <v>Yes</v>
      </c>
      <c r="K6482" t="str">
        <f>TEXT(shipments[[#This Row],[Shipdate]],"MMMM")</f>
        <v>November</v>
      </c>
      <c r="L6482">
        <f>YEAR(shipments[[#This Row],[Shipdate]])</f>
        <v>2023</v>
      </c>
    </row>
    <row r="6483" spans="1:12" x14ac:dyDescent="0.3">
      <c r="A6483" t="s">
        <v>6487</v>
      </c>
      <c r="B6483" t="s">
        <v>7949</v>
      </c>
      <c r="C6483" t="s">
        <v>7923</v>
      </c>
      <c r="D6483" t="s">
        <v>7934</v>
      </c>
      <c r="E6483" s="1">
        <v>44953</v>
      </c>
      <c r="F6483" s="6">
        <v>7074</v>
      </c>
      <c r="G6483">
        <v>545</v>
      </c>
      <c r="H6483" t="s">
        <v>3</v>
      </c>
      <c r="I6483">
        <f>IF(shipments[[#This Row],[Boxes]]&gt;0,shipments[[#This Row],[Amount]]/shipments[[#This Row],[Boxes]],"NA")</f>
        <v>12.979816513761468</v>
      </c>
      <c r="J6483" t="str">
        <f>IF(shipments[[#This Row],[Order_Status]] = "Delivered","Yes","No")</f>
        <v>Yes</v>
      </c>
      <c r="K6483" t="str">
        <f>TEXT(shipments[[#This Row],[Shipdate]],"MMMM")</f>
        <v>January</v>
      </c>
      <c r="L6483">
        <f>YEAR(shipments[[#This Row],[Shipdate]])</f>
        <v>2023</v>
      </c>
    </row>
    <row r="6484" spans="1:12" x14ac:dyDescent="0.3">
      <c r="A6484" s="21" t="s">
        <v>6488</v>
      </c>
      <c r="B6484" s="21" t="s">
        <v>7949</v>
      </c>
      <c r="C6484" s="21" t="s">
        <v>7923</v>
      </c>
      <c r="D6484" s="21" t="s">
        <v>7937</v>
      </c>
      <c r="E6484" s="22">
        <v>45498</v>
      </c>
      <c r="F6484" s="23">
        <v>931.5</v>
      </c>
      <c r="G6484" s="21">
        <v>55</v>
      </c>
      <c r="H6484" s="21" t="s">
        <v>9</v>
      </c>
      <c r="I6484" s="21">
        <f>IF(shipments[[#This Row],[Boxes]]&gt;0,shipments[[#This Row],[Amount]]/shipments[[#This Row],[Boxes]],"NA")</f>
        <v>16.936363636363637</v>
      </c>
      <c r="J6484" s="21" t="str">
        <f>IF(shipments[[#This Row],[Order_Status]] = "Delivered","Yes","No")</f>
        <v>No</v>
      </c>
      <c r="K6484" s="21" t="str">
        <f>TEXT(shipments[[#This Row],[Shipdate]],"MMMM")</f>
        <v>July</v>
      </c>
      <c r="L6484" s="21">
        <f>YEAR(shipments[[#This Row],[Shipdate]])</f>
        <v>2024</v>
      </c>
    </row>
    <row r="6485" spans="1:12" x14ac:dyDescent="0.3">
      <c r="A6485" t="s">
        <v>6489</v>
      </c>
      <c r="B6485" t="s">
        <v>7949</v>
      </c>
      <c r="C6485" t="s">
        <v>7923</v>
      </c>
      <c r="D6485" t="s">
        <v>7939</v>
      </c>
      <c r="E6485" s="1">
        <v>45239</v>
      </c>
      <c r="F6485" s="6">
        <v>5368.5</v>
      </c>
      <c r="G6485">
        <v>336</v>
      </c>
      <c r="H6485" t="s">
        <v>3</v>
      </c>
      <c r="I6485">
        <f>IF(shipments[[#This Row],[Boxes]]&gt;0,shipments[[#This Row],[Amount]]/shipments[[#This Row],[Boxes]],"NA")</f>
        <v>15.977678571428571</v>
      </c>
      <c r="J6485" t="str">
        <f>IF(shipments[[#This Row],[Order_Status]] = "Delivered","Yes","No")</f>
        <v>Yes</v>
      </c>
      <c r="K6485" t="str">
        <f>TEXT(shipments[[#This Row],[Shipdate]],"MMMM")</f>
        <v>November</v>
      </c>
      <c r="L6485">
        <f>YEAR(shipments[[#This Row],[Shipdate]])</f>
        <v>2023</v>
      </c>
    </row>
    <row r="6486" spans="1:12" x14ac:dyDescent="0.3">
      <c r="A6486" t="s">
        <v>6490</v>
      </c>
      <c r="B6486" t="s">
        <v>7949</v>
      </c>
      <c r="C6486" t="s">
        <v>7923</v>
      </c>
      <c r="D6486" t="s">
        <v>7936</v>
      </c>
      <c r="E6486" s="1">
        <v>45145</v>
      </c>
      <c r="F6486" s="6">
        <v>10415.25</v>
      </c>
      <c r="G6486">
        <v>695</v>
      </c>
      <c r="H6486" t="s">
        <v>3</v>
      </c>
      <c r="I6486">
        <f>IF(shipments[[#This Row],[Boxes]]&gt;0,shipments[[#This Row],[Amount]]/shipments[[#This Row],[Boxes]],"NA")</f>
        <v>14.985971223021583</v>
      </c>
      <c r="J6486" t="str">
        <f>IF(shipments[[#This Row],[Order_Status]] = "Delivered","Yes","No")</f>
        <v>Yes</v>
      </c>
      <c r="K6486" t="str">
        <f>TEXT(shipments[[#This Row],[Shipdate]],"MMMM")</f>
        <v>August</v>
      </c>
      <c r="L6486">
        <f>YEAR(shipments[[#This Row],[Shipdate]])</f>
        <v>2023</v>
      </c>
    </row>
    <row r="6487" spans="1:12" x14ac:dyDescent="0.3">
      <c r="A6487" t="s">
        <v>6491</v>
      </c>
      <c r="B6487" t="s">
        <v>7949</v>
      </c>
      <c r="C6487" t="s">
        <v>7924</v>
      </c>
      <c r="D6487" t="s">
        <v>7939</v>
      </c>
      <c r="E6487" s="1">
        <v>45131</v>
      </c>
      <c r="F6487" s="6">
        <v>148.5</v>
      </c>
      <c r="G6487">
        <v>17</v>
      </c>
      <c r="H6487" t="s">
        <v>3</v>
      </c>
      <c r="I6487">
        <f>IF(shipments[[#This Row],[Boxes]]&gt;0,shipments[[#This Row],[Amount]]/shipments[[#This Row],[Boxes]],"NA")</f>
        <v>8.735294117647058</v>
      </c>
      <c r="J6487" t="str">
        <f>IF(shipments[[#This Row],[Order_Status]] = "Delivered","Yes","No")</f>
        <v>Yes</v>
      </c>
      <c r="K6487" t="str">
        <f>TEXT(shipments[[#This Row],[Shipdate]],"MMMM")</f>
        <v>July</v>
      </c>
      <c r="L6487">
        <f>YEAR(shipments[[#This Row],[Shipdate]])</f>
        <v>2023</v>
      </c>
    </row>
    <row r="6488" spans="1:12" x14ac:dyDescent="0.3">
      <c r="A6488" t="s">
        <v>6492</v>
      </c>
      <c r="B6488" t="s">
        <v>7949</v>
      </c>
      <c r="C6488" t="s">
        <v>7924</v>
      </c>
      <c r="D6488" t="s">
        <v>7935</v>
      </c>
      <c r="E6488" s="1">
        <v>45084</v>
      </c>
      <c r="F6488" s="6">
        <v>6097.5</v>
      </c>
      <c r="G6488">
        <v>610</v>
      </c>
      <c r="H6488" t="s">
        <v>3</v>
      </c>
      <c r="I6488">
        <f>IF(shipments[[#This Row],[Boxes]]&gt;0,shipments[[#This Row],[Amount]]/shipments[[#This Row],[Boxes]],"NA")</f>
        <v>9.9959016393442628</v>
      </c>
      <c r="J6488" t="str">
        <f>IF(shipments[[#This Row],[Order_Status]] = "Delivered","Yes","No")</f>
        <v>Yes</v>
      </c>
      <c r="K6488" t="str">
        <f>TEXT(shipments[[#This Row],[Shipdate]],"MMMM")</f>
        <v>June</v>
      </c>
      <c r="L6488">
        <f>YEAR(shipments[[#This Row],[Shipdate]])</f>
        <v>2023</v>
      </c>
    </row>
    <row r="6489" spans="1:12" x14ac:dyDescent="0.3">
      <c r="A6489" t="s">
        <v>6493</v>
      </c>
      <c r="B6489" t="s">
        <v>7949</v>
      </c>
      <c r="C6489" t="s">
        <v>7924</v>
      </c>
      <c r="D6489" t="s">
        <v>7939</v>
      </c>
      <c r="E6489" s="1">
        <v>45169</v>
      </c>
      <c r="F6489" s="6">
        <v>301.5</v>
      </c>
      <c r="G6489">
        <v>51</v>
      </c>
      <c r="H6489" t="s">
        <v>3</v>
      </c>
      <c r="I6489">
        <f>IF(shipments[[#This Row],[Boxes]]&gt;0,shipments[[#This Row],[Amount]]/shipments[[#This Row],[Boxes]],"NA")</f>
        <v>5.9117647058823533</v>
      </c>
      <c r="J6489" t="str">
        <f>IF(shipments[[#This Row],[Order_Status]] = "Delivered","Yes","No")</f>
        <v>Yes</v>
      </c>
      <c r="K6489" t="str">
        <f>TEXT(shipments[[#This Row],[Shipdate]],"MMMM")</f>
        <v>August</v>
      </c>
      <c r="L6489">
        <f>YEAR(shipments[[#This Row],[Shipdate]])</f>
        <v>2023</v>
      </c>
    </row>
    <row r="6490" spans="1:12" x14ac:dyDescent="0.3">
      <c r="A6490" t="s">
        <v>6494</v>
      </c>
      <c r="B6490" t="s">
        <v>7949</v>
      </c>
      <c r="C6490" t="s">
        <v>7924</v>
      </c>
      <c r="D6490" t="s">
        <v>7934</v>
      </c>
      <c r="E6490" s="1">
        <v>45363</v>
      </c>
      <c r="F6490" s="6">
        <v>12498.75</v>
      </c>
      <c r="G6490">
        <v>1389</v>
      </c>
      <c r="H6490" t="s">
        <v>3</v>
      </c>
      <c r="I6490">
        <f>IF(shipments[[#This Row],[Boxes]]&gt;0,shipments[[#This Row],[Amount]]/shipments[[#This Row],[Boxes]],"NA")</f>
        <v>8.9983801295896324</v>
      </c>
      <c r="J6490" t="str">
        <f>IF(shipments[[#This Row],[Order_Status]] = "Delivered","Yes","No")</f>
        <v>Yes</v>
      </c>
      <c r="K6490" t="str">
        <f>TEXT(shipments[[#This Row],[Shipdate]],"MMMM")</f>
        <v>March</v>
      </c>
      <c r="L6490">
        <f>YEAR(shipments[[#This Row],[Shipdate]])</f>
        <v>2024</v>
      </c>
    </row>
    <row r="6491" spans="1:12" x14ac:dyDescent="0.3">
      <c r="A6491" t="s">
        <v>6495</v>
      </c>
      <c r="B6491" t="s">
        <v>7949</v>
      </c>
      <c r="C6491" t="s">
        <v>7925</v>
      </c>
      <c r="D6491" t="s">
        <v>7934</v>
      </c>
      <c r="E6491" s="1">
        <v>45083</v>
      </c>
      <c r="F6491" s="6">
        <v>4263.75</v>
      </c>
      <c r="G6491">
        <v>237</v>
      </c>
      <c r="H6491" t="s">
        <v>3</v>
      </c>
      <c r="I6491">
        <f>IF(shipments[[#This Row],[Boxes]]&gt;0,shipments[[#This Row],[Amount]]/shipments[[#This Row],[Boxes]],"NA")</f>
        <v>17.990506329113924</v>
      </c>
      <c r="J6491" t="str">
        <f>IF(shipments[[#This Row],[Order_Status]] = "Delivered","Yes","No")</f>
        <v>Yes</v>
      </c>
      <c r="K6491" t="str">
        <f>TEXT(shipments[[#This Row],[Shipdate]],"MMMM")</f>
        <v>June</v>
      </c>
      <c r="L6491">
        <f>YEAR(shipments[[#This Row],[Shipdate]])</f>
        <v>2023</v>
      </c>
    </row>
    <row r="6492" spans="1:12" x14ac:dyDescent="0.3">
      <c r="A6492" t="s">
        <v>6496</v>
      </c>
      <c r="B6492" t="s">
        <v>7949</v>
      </c>
      <c r="C6492" t="s">
        <v>7925</v>
      </c>
      <c r="D6492" t="s">
        <v>7937</v>
      </c>
      <c r="E6492" s="1">
        <v>45238</v>
      </c>
      <c r="F6492" s="6">
        <v>5409</v>
      </c>
      <c r="G6492">
        <v>339</v>
      </c>
      <c r="H6492" t="s">
        <v>3</v>
      </c>
      <c r="I6492">
        <f>IF(shipments[[#This Row],[Boxes]]&gt;0,shipments[[#This Row],[Amount]]/shipments[[#This Row],[Boxes]],"NA")</f>
        <v>15.955752212389381</v>
      </c>
      <c r="J6492" t="str">
        <f>IF(shipments[[#This Row],[Order_Status]] = "Delivered","Yes","No")</f>
        <v>Yes</v>
      </c>
      <c r="K6492" t="str">
        <f>TEXT(shipments[[#This Row],[Shipdate]],"MMMM")</f>
        <v>November</v>
      </c>
      <c r="L6492">
        <f>YEAR(shipments[[#This Row],[Shipdate]])</f>
        <v>2023</v>
      </c>
    </row>
    <row r="6493" spans="1:12" x14ac:dyDescent="0.3">
      <c r="A6493" t="s">
        <v>6497</v>
      </c>
      <c r="B6493" t="s">
        <v>7949</v>
      </c>
      <c r="C6493" t="s">
        <v>7925</v>
      </c>
      <c r="D6493" t="s">
        <v>7939</v>
      </c>
      <c r="E6493" s="1">
        <v>44958</v>
      </c>
      <c r="F6493" s="6">
        <v>5600.25</v>
      </c>
      <c r="G6493">
        <v>330</v>
      </c>
      <c r="H6493" t="s">
        <v>3</v>
      </c>
      <c r="I6493">
        <f>IF(shipments[[#This Row],[Boxes]]&gt;0,shipments[[#This Row],[Amount]]/shipments[[#This Row],[Boxes]],"NA")</f>
        <v>16.970454545454544</v>
      </c>
      <c r="J6493" t="str">
        <f>IF(shipments[[#This Row],[Order_Status]] = "Delivered","Yes","No")</f>
        <v>Yes</v>
      </c>
      <c r="K6493" t="str">
        <f>TEXT(shipments[[#This Row],[Shipdate]],"MMMM")</f>
        <v>February</v>
      </c>
      <c r="L6493">
        <f>YEAR(shipments[[#This Row],[Shipdate]])</f>
        <v>2023</v>
      </c>
    </row>
    <row r="6494" spans="1:12" x14ac:dyDescent="0.3">
      <c r="A6494" s="21" t="s">
        <v>6498</v>
      </c>
      <c r="B6494" s="21" t="s">
        <v>7949</v>
      </c>
      <c r="C6494" s="21" t="s">
        <v>7925</v>
      </c>
      <c r="D6494" s="21" t="s">
        <v>7939</v>
      </c>
      <c r="E6494" s="22">
        <v>44965</v>
      </c>
      <c r="F6494" s="23">
        <v>8106.75</v>
      </c>
      <c r="G6494" s="21">
        <v>507</v>
      </c>
      <c r="H6494" s="21" t="s">
        <v>25</v>
      </c>
      <c r="I6494" s="21">
        <f>IF(shipments[[#This Row],[Boxes]]&gt;0,shipments[[#This Row],[Amount]]/shipments[[#This Row],[Boxes]],"NA")</f>
        <v>15.989644970414201</v>
      </c>
      <c r="J6494" s="21" t="str">
        <f>IF(shipments[[#This Row],[Order_Status]] = "Delivered","Yes","No")</f>
        <v>No</v>
      </c>
      <c r="K6494" s="21" t="str">
        <f>TEXT(shipments[[#This Row],[Shipdate]],"MMMM")</f>
        <v>February</v>
      </c>
      <c r="L6494" s="21">
        <f>YEAR(shipments[[#This Row],[Shipdate]])</f>
        <v>2023</v>
      </c>
    </row>
    <row r="6495" spans="1:12" x14ac:dyDescent="0.3">
      <c r="A6495" t="s">
        <v>6499</v>
      </c>
      <c r="B6495" t="s">
        <v>7949</v>
      </c>
      <c r="C6495" t="s">
        <v>7926</v>
      </c>
      <c r="D6495" t="s">
        <v>7935</v>
      </c>
      <c r="E6495" s="1">
        <v>45275</v>
      </c>
      <c r="F6495" s="6">
        <v>972</v>
      </c>
      <c r="G6495">
        <v>52</v>
      </c>
      <c r="H6495" t="s">
        <v>3</v>
      </c>
      <c r="I6495">
        <f>IF(shipments[[#This Row],[Boxes]]&gt;0,shipments[[#This Row],[Amount]]/shipments[[#This Row],[Boxes]],"NA")</f>
        <v>18.692307692307693</v>
      </c>
      <c r="J6495" t="str">
        <f>IF(shipments[[#This Row],[Order_Status]] = "Delivered","Yes","No")</f>
        <v>Yes</v>
      </c>
      <c r="K6495" t="str">
        <f>TEXT(shipments[[#This Row],[Shipdate]],"MMMM")</f>
        <v>December</v>
      </c>
      <c r="L6495">
        <f>YEAR(shipments[[#This Row],[Shipdate]])</f>
        <v>2023</v>
      </c>
    </row>
    <row r="6496" spans="1:12" x14ac:dyDescent="0.3">
      <c r="A6496" s="21" t="s">
        <v>6500</v>
      </c>
      <c r="B6496" s="21" t="s">
        <v>7949</v>
      </c>
      <c r="C6496" s="21" t="s">
        <v>7926</v>
      </c>
      <c r="D6496" s="21" t="s">
        <v>7935</v>
      </c>
      <c r="E6496" s="22">
        <v>45485</v>
      </c>
      <c r="F6496" s="23">
        <v>9245.25</v>
      </c>
      <c r="G6496" s="21">
        <v>463</v>
      </c>
      <c r="H6496" s="21" t="s">
        <v>9</v>
      </c>
      <c r="I6496" s="21">
        <f>IF(shipments[[#This Row],[Boxes]]&gt;0,shipments[[#This Row],[Amount]]/shipments[[#This Row],[Boxes]],"NA")</f>
        <v>19.968142548596113</v>
      </c>
      <c r="J6496" s="21" t="str">
        <f>IF(shipments[[#This Row],[Order_Status]] = "Delivered","Yes","No")</f>
        <v>No</v>
      </c>
      <c r="K6496" s="21" t="str">
        <f>TEXT(shipments[[#This Row],[Shipdate]],"MMMM")</f>
        <v>July</v>
      </c>
      <c r="L6496" s="21">
        <f>YEAR(shipments[[#This Row],[Shipdate]])</f>
        <v>2024</v>
      </c>
    </row>
    <row r="6497" spans="1:12" x14ac:dyDescent="0.3">
      <c r="A6497" t="s">
        <v>6501</v>
      </c>
      <c r="B6497" t="s">
        <v>7949</v>
      </c>
      <c r="C6497" t="s">
        <v>7926</v>
      </c>
      <c r="D6497" t="s">
        <v>7938</v>
      </c>
      <c r="E6497" s="1">
        <v>45393</v>
      </c>
      <c r="F6497" s="6">
        <v>5422.5</v>
      </c>
      <c r="G6497">
        <v>319</v>
      </c>
      <c r="H6497" t="s">
        <v>3</v>
      </c>
      <c r="I6497">
        <f>IF(shipments[[#This Row],[Boxes]]&gt;0,shipments[[#This Row],[Amount]]/shipments[[#This Row],[Boxes]],"NA")</f>
        <v>16.998432601880879</v>
      </c>
      <c r="J6497" t="str">
        <f>IF(shipments[[#This Row],[Order_Status]] = "Delivered","Yes","No")</f>
        <v>Yes</v>
      </c>
      <c r="K6497" t="str">
        <f>TEXT(shipments[[#This Row],[Shipdate]],"MMMM")</f>
        <v>April</v>
      </c>
      <c r="L6497">
        <f>YEAR(shipments[[#This Row],[Shipdate]])</f>
        <v>2024</v>
      </c>
    </row>
    <row r="6498" spans="1:12" x14ac:dyDescent="0.3">
      <c r="A6498" t="s">
        <v>6502</v>
      </c>
      <c r="B6498" t="s">
        <v>7949</v>
      </c>
      <c r="C6498" t="s">
        <v>7927</v>
      </c>
      <c r="D6498" t="s">
        <v>7935</v>
      </c>
      <c r="E6498" s="1">
        <v>45287</v>
      </c>
      <c r="F6498" s="6">
        <v>12973.5</v>
      </c>
      <c r="G6498">
        <v>811</v>
      </c>
      <c r="H6498" t="s">
        <v>3</v>
      </c>
      <c r="I6498">
        <f>IF(shipments[[#This Row],[Boxes]]&gt;0,shipments[[#This Row],[Amount]]/shipments[[#This Row],[Boxes]],"NA")</f>
        <v>15.996917385943281</v>
      </c>
      <c r="J6498" t="str">
        <f>IF(shipments[[#This Row],[Order_Status]] = "Delivered","Yes","No")</f>
        <v>Yes</v>
      </c>
      <c r="K6498" t="str">
        <f>TEXT(shipments[[#This Row],[Shipdate]],"MMMM")</f>
        <v>December</v>
      </c>
      <c r="L6498">
        <f>YEAR(shipments[[#This Row],[Shipdate]])</f>
        <v>2023</v>
      </c>
    </row>
    <row r="6499" spans="1:12" x14ac:dyDescent="0.3">
      <c r="A6499" s="21" t="s">
        <v>6503</v>
      </c>
      <c r="B6499" s="21" t="s">
        <v>7949</v>
      </c>
      <c r="C6499" s="21" t="s">
        <v>7927</v>
      </c>
      <c r="D6499" s="21" t="s">
        <v>7939</v>
      </c>
      <c r="E6499" s="22">
        <v>45565</v>
      </c>
      <c r="F6499" s="23">
        <v>12231</v>
      </c>
      <c r="G6499" s="21">
        <v>720</v>
      </c>
      <c r="H6499" s="21" t="s">
        <v>16</v>
      </c>
      <c r="I6499" s="21">
        <f>IF(shipments[[#This Row],[Boxes]]&gt;0,shipments[[#This Row],[Amount]]/shipments[[#This Row],[Boxes]],"NA")</f>
        <v>16.987500000000001</v>
      </c>
      <c r="J6499" s="21" t="str">
        <f>IF(shipments[[#This Row],[Order_Status]] = "Delivered","Yes","No")</f>
        <v>No</v>
      </c>
      <c r="K6499" s="21" t="str">
        <f>TEXT(shipments[[#This Row],[Shipdate]],"MMMM")</f>
        <v>September</v>
      </c>
      <c r="L6499" s="21">
        <f>YEAR(shipments[[#This Row],[Shipdate]])</f>
        <v>2024</v>
      </c>
    </row>
    <row r="6500" spans="1:12" x14ac:dyDescent="0.3">
      <c r="A6500" t="s">
        <v>6504</v>
      </c>
      <c r="B6500" t="s">
        <v>7949</v>
      </c>
      <c r="C6500" t="s">
        <v>7927</v>
      </c>
      <c r="D6500" t="s">
        <v>7934</v>
      </c>
      <c r="E6500" s="1">
        <v>45281</v>
      </c>
      <c r="F6500" s="6">
        <v>981</v>
      </c>
      <c r="G6500">
        <v>58</v>
      </c>
      <c r="H6500" t="s">
        <v>3</v>
      </c>
      <c r="I6500">
        <f>IF(shipments[[#This Row],[Boxes]]&gt;0,shipments[[#This Row],[Amount]]/shipments[[#This Row],[Boxes]],"NA")</f>
        <v>16.913793103448278</v>
      </c>
      <c r="J6500" t="str">
        <f>IF(shipments[[#This Row],[Order_Status]] = "Delivered","Yes","No")</f>
        <v>Yes</v>
      </c>
      <c r="K6500" t="str">
        <f>TEXT(shipments[[#This Row],[Shipdate]],"MMMM")</f>
        <v>December</v>
      </c>
      <c r="L6500">
        <f>YEAR(shipments[[#This Row],[Shipdate]])</f>
        <v>2023</v>
      </c>
    </row>
    <row r="6501" spans="1:12" x14ac:dyDescent="0.3">
      <c r="A6501" t="s">
        <v>6505</v>
      </c>
      <c r="B6501" t="s">
        <v>7949</v>
      </c>
      <c r="C6501" t="s">
        <v>7928</v>
      </c>
      <c r="D6501" t="s">
        <v>7934</v>
      </c>
      <c r="E6501" s="1">
        <v>45180</v>
      </c>
      <c r="F6501" s="6">
        <v>454.5</v>
      </c>
      <c r="G6501">
        <v>65</v>
      </c>
      <c r="H6501" t="s">
        <v>3</v>
      </c>
      <c r="I6501">
        <f>IF(shipments[[#This Row],[Boxes]]&gt;0,shipments[[#This Row],[Amount]]/shipments[[#This Row],[Boxes]],"NA")</f>
        <v>6.9923076923076923</v>
      </c>
      <c r="J6501" t="str">
        <f>IF(shipments[[#This Row],[Order_Status]] = "Delivered","Yes","No")</f>
        <v>Yes</v>
      </c>
      <c r="K6501" t="str">
        <f>TEXT(shipments[[#This Row],[Shipdate]],"MMMM")</f>
        <v>September</v>
      </c>
      <c r="L6501">
        <f>YEAR(shipments[[#This Row],[Shipdate]])</f>
        <v>2023</v>
      </c>
    </row>
    <row r="6502" spans="1:12" x14ac:dyDescent="0.3">
      <c r="A6502" t="s">
        <v>6506</v>
      </c>
      <c r="B6502" t="s">
        <v>7949</v>
      </c>
      <c r="C6502" t="s">
        <v>7928</v>
      </c>
      <c r="D6502" t="s">
        <v>7939</v>
      </c>
      <c r="E6502" s="1">
        <v>45461</v>
      </c>
      <c r="F6502" s="6">
        <v>11760.75</v>
      </c>
      <c r="G6502">
        <v>1177</v>
      </c>
      <c r="H6502" t="s">
        <v>3</v>
      </c>
      <c r="I6502">
        <f>IF(shipments[[#This Row],[Boxes]]&gt;0,shipments[[#This Row],[Amount]]/shipments[[#This Row],[Boxes]],"NA")</f>
        <v>9.9921410365335603</v>
      </c>
      <c r="J6502" t="str">
        <f>IF(shipments[[#This Row],[Order_Status]] = "Delivered","Yes","No")</f>
        <v>Yes</v>
      </c>
      <c r="K6502" t="str">
        <f>TEXT(shipments[[#This Row],[Shipdate]],"MMMM")</f>
        <v>June</v>
      </c>
      <c r="L6502">
        <f>YEAR(shipments[[#This Row],[Shipdate]])</f>
        <v>2024</v>
      </c>
    </row>
    <row r="6503" spans="1:12" x14ac:dyDescent="0.3">
      <c r="A6503" s="21" t="s">
        <v>6507</v>
      </c>
      <c r="B6503" s="21" t="s">
        <v>7949</v>
      </c>
      <c r="C6503" s="21" t="s">
        <v>7929</v>
      </c>
      <c r="D6503" s="21" t="s">
        <v>7939</v>
      </c>
      <c r="E6503" s="22">
        <v>45197</v>
      </c>
      <c r="F6503" s="23">
        <v>3091.5</v>
      </c>
      <c r="G6503" s="21">
        <v>442</v>
      </c>
      <c r="H6503" s="21" t="s">
        <v>25</v>
      </c>
      <c r="I6503" s="21">
        <f>IF(shipments[[#This Row],[Boxes]]&gt;0,shipments[[#This Row],[Amount]]/shipments[[#This Row],[Boxes]],"NA")</f>
        <v>6.994343891402715</v>
      </c>
      <c r="J6503" s="21" t="str">
        <f>IF(shipments[[#This Row],[Order_Status]] = "Delivered","Yes","No")</f>
        <v>No</v>
      </c>
      <c r="K6503" s="21" t="str">
        <f>TEXT(shipments[[#This Row],[Shipdate]],"MMMM")</f>
        <v>September</v>
      </c>
      <c r="L6503" s="21">
        <f>YEAR(shipments[[#This Row],[Shipdate]])</f>
        <v>2023</v>
      </c>
    </row>
    <row r="6504" spans="1:12" x14ac:dyDescent="0.3">
      <c r="A6504" s="21" t="s">
        <v>6508</v>
      </c>
      <c r="B6504" s="21" t="s">
        <v>7949</v>
      </c>
      <c r="C6504" s="21" t="s">
        <v>7929</v>
      </c>
      <c r="D6504" s="21" t="s">
        <v>7938</v>
      </c>
      <c r="E6504" s="22">
        <v>45506</v>
      </c>
      <c r="F6504" s="23">
        <v>8408.25</v>
      </c>
      <c r="G6504" s="21">
        <v>1052</v>
      </c>
      <c r="H6504" s="21" t="s">
        <v>9</v>
      </c>
      <c r="I6504" s="21">
        <f>IF(shipments[[#This Row],[Boxes]]&gt;0,shipments[[#This Row],[Amount]]/shipments[[#This Row],[Boxes]],"NA")</f>
        <v>7.9926330798479084</v>
      </c>
      <c r="J6504" s="21" t="str">
        <f>IF(shipments[[#This Row],[Order_Status]] = "Delivered","Yes","No")</f>
        <v>No</v>
      </c>
      <c r="K6504" s="21" t="str">
        <f>TEXT(shipments[[#This Row],[Shipdate]],"MMMM")</f>
        <v>August</v>
      </c>
      <c r="L6504" s="21">
        <f>YEAR(shipments[[#This Row],[Shipdate]])</f>
        <v>2024</v>
      </c>
    </row>
    <row r="6505" spans="1:12" x14ac:dyDescent="0.3">
      <c r="A6505" t="s">
        <v>6509</v>
      </c>
      <c r="B6505" t="s">
        <v>7949</v>
      </c>
      <c r="C6505" t="s">
        <v>7929</v>
      </c>
      <c r="D6505" t="s">
        <v>7936</v>
      </c>
      <c r="E6505" s="1">
        <v>45275</v>
      </c>
      <c r="F6505" s="6">
        <v>337.5</v>
      </c>
      <c r="G6505">
        <v>38</v>
      </c>
      <c r="H6505" t="s">
        <v>3</v>
      </c>
      <c r="I6505">
        <f>IF(shipments[[#This Row],[Boxes]]&gt;0,shipments[[#This Row],[Amount]]/shipments[[#This Row],[Boxes]],"NA")</f>
        <v>8.8815789473684212</v>
      </c>
      <c r="J6505" t="str">
        <f>IF(shipments[[#This Row],[Order_Status]] = "Delivered","Yes","No")</f>
        <v>Yes</v>
      </c>
      <c r="K6505" t="str">
        <f>TEXT(shipments[[#This Row],[Shipdate]],"MMMM")</f>
        <v>December</v>
      </c>
      <c r="L6505">
        <f>YEAR(shipments[[#This Row],[Shipdate]])</f>
        <v>2023</v>
      </c>
    </row>
    <row r="6506" spans="1:12" x14ac:dyDescent="0.3">
      <c r="A6506" t="s">
        <v>6510</v>
      </c>
      <c r="B6506" t="s">
        <v>7949</v>
      </c>
      <c r="C6506" t="s">
        <v>7929</v>
      </c>
      <c r="D6506" t="s">
        <v>7934</v>
      </c>
      <c r="E6506" s="1">
        <v>45211</v>
      </c>
      <c r="F6506" s="6">
        <v>8894.25</v>
      </c>
      <c r="G6506">
        <v>890</v>
      </c>
      <c r="H6506" t="s">
        <v>3</v>
      </c>
      <c r="I6506">
        <f>IF(shipments[[#This Row],[Boxes]]&gt;0,shipments[[#This Row],[Amount]]/shipments[[#This Row],[Boxes]],"NA")</f>
        <v>9.993539325842697</v>
      </c>
      <c r="J6506" t="str">
        <f>IF(shipments[[#This Row],[Order_Status]] = "Delivered","Yes","No")</f>
        <v>Yes</v>
      </c>
      <c r="K6506" t="str">
        <f>TEXT(shipments[[#This Row],[Shipdate]],"MMMM")</f>
        <v>October</v>
      </c>
      <c r="L6506">
        <f>YEAR(shipments[[#This Row],[Shipdate]])</f>
        <v>2023</v>
      </c>
    </row>
    <row r="6507" spans="1:12" x14ac:dyDescent="0.3">
      <c r="A6507" s="21" t="s">
        <v>6511</v>
      </c>
      <c r="B6507" s="21" t="s">
        <v>7949</v>
      </c>
      <c r="C6507" s="21" t="s">
        <v>7929</v>
      </c>
      <c r="D6507" s="21" t="s">
        <v>7938</v>
      </c>
      <c r="E6507" s="22">
        <v>45541</v>
      </c>
      <c r="F6507" s="23">
        <v>9312.75</v>
      </c>
      <c r="G6507" s="21">
        <v>1165</v>
      </c>
      <c r="H6507" s="21" t="s">
        <v>16</v>
      </c>
      <c r="I6507" s="21">
        <f>IF(shipments[[#This Row],[Boxes]]&gt;0,shipments[[#This Row],[Amount]]/shipments[[#This Row],[Boxes]],"NA")</f>
        <v>7.9937768240343345</v>
      </c>
      <c r="J6507" s="21" t="str">
        <f>IF(shipments[[#This Row],[Order_Status]] = "Delivered","Yes","No")</f>
        <v>No</v>
      </c>
      <c r="K6507" s="21" t="str">
        <f>TEXT(shipments[[#This Row],[Shipdate]],"MMMM")</f>
        <v>September</v>
      </c>
      <c r="L6507" s="21">
        <f>YEAR(shipments[[#This Row],[Shipdate]])</f>
        <v>2024</v>
      </c>
    </row>
    <row r="6508" spans="1:12" x14ac:dyDescent="0.3">
      <c r="A6508" s="21" t="s">
        <v>6512</v>
      </c>
      <c r="B6508" s="21" t="s">
        <v>7949</v>
      </c>
      <c r="C6508" s="21" t="s">
        <v>7930</v>
      </c>
      <c r="D6508" s="21" t="s">
        <v>7939</v>
      </c>
      <c r="E6508" s="22">
        <v>45481</v>
      </c>
      <c r="F6508" s="23">
        <v>4587.75</v>
      </c>
      <c r="G6508" s="21">
        <v>170</v>
      </c>
      <c r="H6508" s="21" t="s">
        <v>9</v>
      </c>
      <c r="I6508" s="21">
        <f>IF(shipments[[#This Row],[Boxes]]&gt;0,shipments[[#This Row],[Amount]]/shipments[[#This Row],[Boxes]],"NA")</f>
        <v>26.986764705882354</v>
      </c>
      <c r="J6508" s="21" t="str">
        <f>IF(shipments[[#This Row],[Order_Status]] = "Delivered","Yes","No")</f>
        <v>No</v>
      </c>
      <c r="K6508" s="21" t="str">
        <f>TEXT(shipments[[#This Row],[Shipdate]],"MMMM")</f>
        <v>July</v>
      </c>
      <c r="L6508" s="21">
        <f>YEAR(shipments[[#This Row],[Shipdate]])</f>
        <v>2024</v>
      </c>
    </row>
    <row r="6509" spans="1:12" x14ac:dyDescent="0.3">
      <c r="A6509" s="21" t="s">
        <v>6513</v>
      </c>
      <c r="B6509" s="21" t="s">
        <v>7949</v>
      </c>
      <c r="C6509" s="21" t="s">
        <v>7931</v>
      </c>
      <c r="D6509" s="21" t="s">
        <v>7937</v>
      </c>
      <c r="E6509" s="22">
        <v>45369</v>
      </c>
      <c r="F6509" s="23">
        <v>7782.75</v>
      </c>
      <c r="G6509" s="21">
        <v>649</v>
      </c>
      <c r="H6509" s="21" t="s">
        <v>25</v>
      </c>
      <c r="I6509" s="21">
        <f>IF(shipments[[#This Row],[Boxes]]&gt;0,shipments[[#This Row],[Amount]]/shipments[[#This Row],[Boxes]],"NA")</f>
        <v>11.99191063174114</v>
      </c>
      <c r="J6509" s="21" t="str">
        <f>IF(shipments[[#This Row],[Order_Status]] = "Delivered","Yes","No")</f>
        <v>No</v>
      </c>
      <c r="K6509" s="21" t="str">
        <f>TEXT(shipments[[#This Row],[Shipdate]],"MMMM")</f>
        <v>March</v>
      </c>
      <c r="L6509" s="21">
        <f>YEAR(shipments[[#This Row],[Shipdate]])</f>
        <v>2024</v>
      </c>
    </row>
    <row r="6510" spans="1:12" x14ac:dyDescent="0.3">
      <c r="A6510" s="21" t="s">
        <v>6514</v>
      </c>
      <c r="B6510" s="21" t="s">
        <v>7949</v>
      </c>
      <c r="C6510" s="21" t="s">
        <v>7932</v>
      </c>
      <c r="D6510" s="21" t="s">
        <v>7935</v>
      </c>
      <c r="E6510" s="22">
        <v>45539</v>
      </c>
      <c r="F6510" s="23">
        <v>1536.75</v>
      </c>
      <c r="G6510" s="21">
        <v>140</v>
      </c>
      <c r="H6510" s="21" t="s">
        <v>16</v>
      </c>
      <c r="I6510" s="21">
        <f>IF(shipments[[#This Row],[Boxes]]&gt;0,shipments[[#This Row],[Amount]]/shipments[[#This Row],[Boxes]],"NA")</f>
        <v>10.976785714285715</v>
      </c>
      <c r="J6510" s="21" t="str">
        <f>IF(shipments[[#This Row],[Order_Status]] = "Delivered","Yes","No")</f>
        <v>No</v>
      </c>
      <c r="K6510" s="21" t="str">
        <f>TEXT(shipments[[#This Row],[Shipdate]],"MMMM")</f>
        <v>September</v>
      </c>
      <c r="L6510" s="21">
        <f>YEAR(shipments[[#This Row],[Shipdate]])</f>
        <v>2024</v>
      </c>
    </row>
    <row r="6511" spans="1:12" x14ac:dyDescent="0.3">
      <c r="A6511" s="21" t="s">
        <v>6515</v>
      </c>
      <c r="B6511" s="21" t="s">
        <v>7949</v>
      </c>
      <c r="C6511" s="21" t="s">
        <v>7933</v>
      </c>
      <c r="D6511" s="21" t="s">
        <v>7939</v>
      </c>
      <c r="E6511" s="22">
        <v>45540</v>
      </c>
      <c r="F6511" s="23">
        <v>6099.75</v>
      </c>
      <c r="G6511" s="21">
        <v>291</v>
      </c>
      <c r="H6511" s="21" t="s">
        <v>16</v>
      </c>
      <c r="I6511" s="21">
        <f>IF(shipments[[#This Row],[Boxes]]&gt;0,shipments[[#This Row],[Amount]]/shipments[[#This Row],[Boxes]],"NA")</f>
        <v>20.961340206185568</v>
      </c>
      <c r="J6511" s="21" t="str">
        <f>IF(shipments[[#This Row],[Order_Status]] = "Delivered","Yes","No")</f>
        <v>No</v>
      </c>
      <c r="K6511" s="21" t="str">
        <f>TEXT(shipments[[#This Row],[Shipdate]],"MMMM")</f>
        <v>September</v>
      </c>
      <c r="L6511" s="21">
        <f>YEAR(shipments[[#This Row],[Shipdate]])</f>
        <v>2024</v>
      </c>
    </row>
    <row r="6512" spans="1:12" x14ac:dyDescent="0.3">
      <c r="A6512" t="s">
        <v>6516</v>
      </c>
      <c r="B6512" t="s">
        <v>7949</v>
      </c>
      <c r="C6512" t="s">
        <v>7933</v>
      </c>
      <c r="D6512" t="s">
        <v>7934</v>
      </c>
      <c r="E6512" s="1">
        <v>45280</v>
      </c>
      <c r="F6512" s="6">
        <v>9402.75</v>
      </c>
      <c r="G6512">
        <v>428</v>
      </c>
      <c r="H6512" t="s">
        <v>3</v>
      </c>
      <c r="I6512">
        <f>IF(shipments[[#This Row],[Boxes]]&gt;0,shipments[[#This Row],[Amount]]/shipments[[#This Row],[Boxes]],"NA")</f>
        <v>21.969042056074766</v>
      </c>
      <c r="J6512" t="str">
        <f>IF(shipments[[#This Row],[Order_Status]] = "Delivered","Yes","No")</f>
        <v>Yes</v>
      </c>
      <c r="K6512" t="str">
        <f>TEXT(shipments[[#This Row],[Shipdate]],"MMMM")</f>
        <v>December</v>
      </c>
      <c r="L6512">
        <f>YEAR(shipments[[#This Row],[Shipdate]])</f>
        <v>2023</v>
      </c>
    </row>
    <row r="6513" spans="1:12" x14ac:dyDescent="0.3">
      <c r="A6513" t="s">
        <v>6517</v>
      </c>
      <c r="B6513" t="s">
        <v>7949</v>
      </c>
      <c r="C6513" t="s">
        <v>7933</v>
      </c>
      <c r="D6513" t="s">
        <v>7935</v>
      </c>
      <c r="E6513" s="1">
        <v>45393</v>
      </c>
      <c r="F6513" s="6">
        <v>10266.75</v>
      </c>
      <c r="G6513">
        <v>489</v>
      </c>
      <c r="H6513" t="s">
        <v>3</v>
      </c>
      <c r="I6513">
        <f>IF(shipments[[#This Row],[Boxes]]&gt;0,shipments[[#This Row],[Amount]]/shipments[[#This Row],[Boxes]],"NA")</f>
        <v>20.995398773006134</v>
      </c>
      <c r="J6513" t="str">
        <f>IF(shipments[[#This Row],[Order_Status]] = "Delivered","Yes","No")</f>
        <v>Yes</v>
      </c>
      <c r="K6513" t="str">
        <f>TEXT(shipments[[#This Row],[Shipdate]],"MMMM")</f>
        <v>April</v>
      </c>
      <c r="L6513">
        <f>YEAR(shipments[[#This Row],[Shipdate]])</f>
        <v>2024</v>
      </c>
    </row>
    <row r="6514" spans="1:12" x14ac:dyDescent="0.3">
      <c r="A6514" t="s">
        <v>6518</v>
      </c>
      <c r="B6514" t="s">
        <v>7949</v>
      </c>
      <c r="C6514" t="s">
        <v>7933</v>
      </c>
      <c r="D6514" t="s">
        <v>7939</v>
      </c>
      <c r="E6514" s="1">
        <v>45092</v>
      </c>
      <c r="F6514" s="6">
        <v>8795.25</v>
      </c>
      <c r="G6514">
        <v>440</v>
      </c>
      <c r="H6514" t="s">
        <v>3</v>
      </c>
      <c r="I6514">
        <f>IF(shipments[[#This Row],[Boxes]]&gt;0,shipments[[#This Row],[Amount]]/shipments[[#This Row],[Boxes]],"NA")</f>
        <v>19.989204545454545</v>
      </c>
      <c r="J6514" t="str">
        <f>IF(shipments[[#This Row],[Order_Status]] = "Delivered","Yes","No")</f>
        <v>Yes</v>
      </c>
      <c r="K6514" t="str">
        <f>TEXT(shipments[[#This Row],[Shipdate]],"MMMM")</f>
        <v>June</v>
      </c>
      <c r="L6514">
        <f>YEAR(shipments[[#This Row],[Shipdate]])</f>
        <v>2023</v>
      </c>
    </row>
    <row r="6515" spans="1:12" x14ac:dyDescent="0.3">
      <c r="A6515" s="21" t="s">
        <v>6519</v>
      </c>
      <c r="B6515" s="21" t="s">
        <v>7949</v>
      </c>
      <c r="C6515" s="21" t="s">
        <v>7912</v>
      </c>
      <c r="D6515" s="21" t="s">
        <v>7935</v>
      </c>
      <c r="E6515" s="22">
        <v>45523</v>
      </c>
      <c r="F6515" s="23">
        <v>884.25</v>
      </c>
      <c r="G6515" s="21">
        <v>69</v>
      </c>
      <c r="H6515" s="21" t="s">
        <v>9</v>
      </c>
      <c r="I6515" s="21">
        <f>IF(shipments[[#This Row],[Boxes]]&gt;0,shipments[[#This Row],[Amount]]/shipments[[#This Row],[Boxes]],"NA")</f>
        <v>12.815217391304348</v>
      </c>
      <c r="J6515" s="21" t="str">
        <f>IF(shipments[[#This Row],[Order_Status]] = "Delivered","Yes","No")</f>
        <v>No</v>
      </c>
      <c r="K6515" s="21" t="str">
        <f>TEXT(shipments[[#This Row],[Shipdate]],"MMMM")</f>
        <v>August</v>
      </c>
      <c r="L6515" s="21">
        <f>YEAR(shipments[[#This Row],[Shipdate]])</f>
        <v>2024</v>
      </c>
    </row>
    <row r="6516" spans="1:12" x14ac:dyDescent="0.3">
      <c r="A6516" t="s">
        <v>6520</v>
      </c>
      <c r="B6516" t="s">
        <v>7949</v>
      </c>
      <c r="C6516" t="s">
        <v>7913</v>
      </c>
      <c r="D6516" t="s">
        <v>7934</v>
      </c>
      <c r="E6516" s="1">
        <v>45288</v>
      </c>
      <c r="F6516" s="6">
        <v>4938.75</v>
      </c>
      <c r="G6516">
        <v>330</v>
      </c>
      <c r="H6516" t="s">
        <v>3</v>
      </c>
      <c r="I6516">
        <f>IF(shipments[[#This Row],[Boxes]]&gt;0,shipments[[#This Row],[Amount]]/shipments[[#This Row],[Boxes]],"NA")</f>
        <v>14.965909090909092</v>
      </c>
      <c r="J6516" t="str">
        <f>IF(shipments[[#This Row],[Order_Status]] = "Delivered","Yes","No")</f>
        <v>Yes</v>
      </c>
      <c r="K6516" t="str">
        <f>TEXT(shipments[[#This Row],[Shipdate]],"MMMM")</f>
        <v>December</v>
      </c>
      <c r="L6516">
        <f>YEAR(shipments[[#This Row],[Shipdate]])</f>
        <v>2023</v>
      </c>
    </row>
    <row r="6517" spans="1:12" x14ac:dyDescent="0.3">
      <c r="A6517" t="s">
        <v>6521</v>
      </c>
      <c r="B6517" t="s">
        <v>7949</v>
      </c>
      <c r="C6517" t="s">
        <v>7915</v>
      </c>
      <c r="D6517" t="s">
        <v>7934</v>
      </c>
      <c r="E6517" s="1">
        <v>45125</v>
      </c>
      <c r="F6517" s="6">
        <v>3366</v>
      </c>
      <c r="G6517">
        <v>421</v>
      </c>
      <c r="H6517" t="s">
        <v>3</v>
      </c>
      <c r="I6517">
        <f>IF(shipments[[#This Row],[Boxes]]&gt;0,shipments[[#This Row],[Amount]]/shipments[[#This Row],[Boxes]],"NA")</f>
        <v>7.9952494061757724</v>
      </c>
      <c r="J6517" t="str">
        <f>IF(shipments[[#This Row],[Order_Status]] = "Delivered","Yes","No")</f>
        <v>Yes</v>
      </c>
      <c r="K6517" t="str">
        <f>TEXT(shipments[[#This Row],[Shipdate]],"MMMM")</f>
        <v>July</v>
      </c>
      <c r="L6517">
        <f>YEAR(shipments[[#This Row],[Shipdate]])</f>
        <v>2023</v>
      </c>
    </row>
    <row r="6518" spans="1:12" x14ac:dyDescent="0.3">
      <c r="A6518" t="s">
        <v>6522</v>
      </c>
      <c r="B6518" t="s">
        <v>7949</v>
      </c>
      <c r="C6518" t="s">
        <v>7915</v>
      </c>
      <c r="D6518" t="s">
        <v>7937</v>
      </c>
      <c r="E6518" s="1">
        <v>45272</v>
      </c>
      <c r="F6518" s="6">
        <v>2715.75</v>
      </c>
      <c r="G6518">
        <v>453</v>
      </c>
      <c r="H6518" t="s">
        <v>3</v>
      </c>
      <c r="I6518">
        <f>IF(shipments[[#This Row],[Boxes]]&gt;0,shipments[[#This Row],[Amount]]/shipments[[#This Row],[Boxes]],"NA")</f>
        <v>5.9950331125827816</v>
      </c>
      <c r="J6518" t="str">
        <f>IF(shipments[[#This Row],[Order_Status]] = "Delivered","Yes","No")</f>
        <v>Yes</v>
      </c>
      <c r="K6518" t="str">
        <f>TEXT(shipments[[#This Row],[Shipdate]],"MMMM")</f>
        <v>December</v>
      </c>
      <c r="L6518">
        <f>YEAR(shipments[[#This Row],[Shipdate]])</f>
        <v>2023</v>
      </c>
    </row>
    <row r="6519" spans="1:12" x14ac:dyDescent="0.3">
      <c r="A6519" t="s">
        <v>6523</v>
      </c>
      <c r="B6519" t="s">
        <v>7949</v>
      </c>
      <c r="C6519" t="s">
        <v>7915</v>
      </c>
      <c r="D6519" t="s">
        <v>7939</v>
      </c>
      <c r="E6519" s="1">
        <v>45030</v>
      </c>
      <c r="F6519" s="6">
        <v>11720.25</v>
      </c>
      <c r="G6519">
        <v>1466</v>
      </c>
      <c r="H6519" t="s">
        <v>3</v>
      </c>
      <c r="I6519">
        <f>IF(shipments[[#This Row],[Boxes]]&gt;0,shipments[[#This Row],[Amount]]/shipments[[#This Row],[Boxes]],"NA")</f>
        <v>7.9947135061391545</v>
      </c>
      <c r="J6519" t="str">
        <f>IF(shipments[[#This Row],[Order_Status]] = "Delivered","Yes","No")</f>
        <v>Yes</v>
      </c>
      <c r="K6519" t="str">
        <f>TEXT(shipments[[#This Row],[Shipdate]],"MMMM")</f>
        <v>April</v>
      </c>
      <c r="L6519">
        <f>YEAR(shipments[[#This Row],[Shipdate]])</f>
        <v>2023</v>
      </c>
    </row>
    <row r="6520" spans="1:12" x14ac:dyDescent="0.3">
      <c r="A6520" t="s">
        <v>6524</v>
      </c>
      <c r="B6520" t="s">
        <v>7949</v>
      </c>
      <c r="C6520" t="s">
        <v>7915</v>
      </c>
      <c r="D6520" t="s">
        <v>7939</v>
      </c>
      <c r="E6520" s="1">
        <v>44999</v>
      </c>
      <c r="F6520" s="6">
        <v>1955.25</v>
      </c>
      <c r="G6520">
        <v>218</v>
      </c>
      <c r="H6520" t="s">
        <v>3</v>
      </c>
      <c r="I6520">
        <f>IF(shipments[[#This Row],[Boxes]]&gt;0,shipments[[#This Row],[Amount]]/shipments[[#This Row],[Boxes]],"NA")</f>
        <v>8.9690366972477058</v>
      </c>
      <c r="J6520" t="str">
        <f>IF(shipments[[#This Row],[Order_Status]] = "Delivered","Yes","No")</f>
        <v>Yes</v>
      </c>
      <c r="K6520" t="str">
        <f>TEXT(shipments[[#This Row],[Shipdate]],"MMMM")</f>
        <v>March</v>
      </c>
      <c r="L6520">
        <f>YEAR(shipments[[#This Row],[Shipdate]])</f>
        <v>2023</v>
      </c>
    </row>
    <row r="6521" spans="1:12" x14ac:dyDescent="0.3">
      <c r="A6521" t="s">
        <v>6525</v>
      </c>
      <c r="B6521" t="s">
        <v>7949</v>
      </c>
      <c r="C6521" t="s">
        <v>7915</v>
      </c>
      <c r="D6521" t="s">
        <v>7935</v>
      </c>
      <c r="E6521" s="1">
        <v>45152</v>
      </c>
      <c r="F6521" s="6">
        <v>1413</v>
      </c>
      <c r="G6521">
        <v>157</v>
      </c>
      <c r="H6521" t="s">
        <v>3</v>
      </c>
      <c r="I6521">
        <f>IF(shipments[[#This Row],[Boxes]]&gt;0,shipments[[#This Row],[Amount]]/shipments[[#This Row],[Boxes]],"NA")</f>
        <v>9</v>
      </c>
      <c r="J6521" t="str">
        <f>IF(shipments[[#This Row],[Order_Status]] = "Delivered","Yes","No")</f>
        <v>Yes</v>
      </c>
      <c r="K6521" t="str">
        <f>TEXT(shipments[[#This Row],[Shipdate]],"MMMM")</f>
        <v>August</v>
      </c>
      <c r="L6521">
        <f>YEAR(shipments[[#This Row],[Shipdate]])</f>
        <v>2023</v>
      </c>
    </row>
    <row r="6522" spans="1:12" x14ac:dyDescent="0.3">
      <c r="A6522" t="s">
        <v>6526</v>
      </c>
      <c r="B6522" t="s">
        <v>7949</v>
      </c>
      <c r="C6522" t="s">
        <v>7915</v>
      </c>
      <c r="D6522" t="s">
        <v>7935</v>
      </c>
      <c r="E6522" s="1">
        <v>45062</v>
      </c>
      <c r="F6522" s="6">
        <v>4592.25</v>
      </c>
      <c r="G6522">
        <v>575</v>
      </c>
      <c r="H6522" t="s">
        <v>3</v>
      </c>
      <c r="I6522">
        <f>IF(shipments[[#This Row],[Boxes]]&gt;0,shipments[[#This Row],[Amount]]/shipments[[#This Row],[Boxes]],"NA")</f>
        <v>7.9865217391304348</v>
      </c>
      <c r="J6522" t="str">
        <f>IF(shipments[[#This Row],[Order_Status]] = "Delivered","Yes","No")</f>
        <v>Yes</v>
      </c>
      <c r="K6522" t="str">
        <f>TEXT(shipments[[#This Row],[Shipdate]],"MMMM")</f>
        <v>May</v>
      </c>
      <c r="L6522">
        <f>YEAR(shipments[[#This Row],[Shipdate]])</f>
        <v>2023</v>
      </c>
    </row>
    <row r="6523" spans="1:12" x14ac:dyDescent="0.3">
      <c r="A6523" t="s">
        <v>6527</v>
      </c>
      <c r="B6523" t="s">
        <v>7949</v>
      </c>
      <c r="C6523" t="s">
        <v>7916</v>
      </c>
      <c r="D6523" t="s">
        <v>7934</v>
      </c>
      <c r="E6523" s="1">
        <v>45252</v>
      </c>
      <c r="F6523" s="6">
        <v>1509.75</v>
      </c>
      <c r="G6523">
        <v>216</v>
      </c>
      <c r="H6523" t="s">
        <v>3</v>
      </c>
      <c r="I6523">
        <f>IF(shipments[[#This Row],[Boxes]]&gt;0,shipments[[#This Row],[Amount]]/shipments[[#This Row],[Boxes]],"NA")</f>
        <v>6.989583333333333</v>
      </c>
      <c r="J6523" t="str">
        <f>IF(shipments[[#This Row],[Order_Status]] = "Delivered","Yes","No")</f>
        <v>Yes</v>
      </c>
      <c r="K6523" t="str">
        <f>TEXT(shipments[[#This Row],[Shipdate]],"MMMM")</f>
        <v>November</v>
      </c>
      <c r="L6523">
        <f>YEAR(shipments[[#This Row],[Shipdate]])</f>
        <v>2023</v>
      </c>
    </row>
    <row r="6524" spans="1:12" x14ac:dyDescent="0.3">
      <c r="A6524" t="s">
        <v>6528</v>
      </c>
      <c r="B6524" t="s">
        <v>7949</v>
      </c>
      <c r="C6524" t="s">
        <v>7916</v>
      </c>
      <c r="D6524" t="s">
        <v>7937</v>
      </c>
      <c r="E6524" s="1">
        <v>45258</v>
      </c>
      <c r="F6524" s="6">
        <v>2475</v>
      </c>
      <c r="G6524">
        <v>310</v>
      </c>
      <c r="H6524" t="s">
        <v>3</v>
      </c>
      <c r="I6524">
        <f>IF(shipments[[#This Row],[Boxes]]&gt;0,shipments[[#This Row],[Amount]]/shipments[[#This Row],[Boxes]],"NA")</f>
        <v>7.9838709677419351</v>
      </c>
      <c r="J6524" t="str">
        <f>IF(shipments[[#This Row],[Order_Status]] = "Delivered","Yes","No")</f>
        <v>Yes</v>
      </c>
      <c r="K6524" t="str">
        <f>TEXT(shipments[[#This Row],[Shipdate]],"MMMM")</f>
        <v>November</v>
      </c>
      <c r="L6524">
        <f>YEAR(shipments[[#This Row],[Shipdate]])</f>
        <v>2023</v>
      </c>
    </row>
    <row r="6525" spans="1:12" x14ac:dyDescent="0.3">
      <c r="A6525" t="s">
        <v>6529</v>
      </c>
      <c r="B6525" t="s">
        <v>7949</v>
      </c>
      <c r="C6525" t="s">
        <v>7916</v>
      </c>
      <c r="D6525" t="s">
        <v>7939</v>
      </c>
      <c r="E6525" s="1">
        <v>45230</v>
      </c>
      <c r="F6525" s="6">
        <v>321.75</v>
      </c>
      <c r="G6525">
        <v>54</v>
      </c>
      <c r="H6525" t="s">
        <v>3</v>
      </c>
      <c r="I6525">
        <f>IF(shipments[[#This Row],[Boxes]]&gt;0,shipments[[#This Row],[Amount]]/shipments[[#This Row],[Boxes]],"NA")</f>
        <v>5.958333333333333</v>
      </c>
      <c r="J6525" t="str">
        <f>IF(shipments[[#This Row],[Order_Status]] = "Delivered","Yes","No")</f>
        <v>Yes</v>
      </c>
      <c r="K6525" t="str">
        <f>TEXT(shipments[[#This Row],[Shipdate]],"MMMM")</f>
        <v>October</v>
      </c>
      <c r="L6525">
        <f>YEAR(shipments[[#This Row],[Shipdate]])</f>
        <v>2023</v>
      </c>
    </row>
    <row r="6526" spans="1:12" x14ac:dyDescent="0.3">
      <c r="A6526" t="s">
        <v>6530</v>
      </c>
      <c r="B6526" t="s">
        <v>7949</v>
      </c>
      <c r="C6526" t="s">
        <v>7916</v>
      </c>
      <c r="D6526" t="s">
        <v>7938</v>
      </c>
      <c r="E6526" s="1">
        <v>45012</v>
      </c>
      <c r="F6526" s="6">
        <v>6009.75</v>
      </c>
      <c r="G6526">
        <v>668</v>
      </c>
      <c r="H6526" t="s">
        <v>3</v>
      </c>
      <c r="I6526">
        <f>IF(shipments[[#This Row],[Boxes]]&gt;0,shipments[[#This Row],[Amount]]/shipments[[#This Row],[Boxes]],"NA")</f>
        <v>8.9966317365269468</v>
      </c>
      <c r="J6526" t="str">
        <f>IF(shipments[[#This Row],[Order_Status]] = "Delivered","Yes","No")</f>
        <v>Yes</v>
      </c>
      <c r="K6526" t="str">
        <f>TEXT(shipments[[#This Row],[Shipdate]],"MMMM")</f>
        <v>March</v>
      </c>
      <c r="L6526">
        <f>YEAR(shipments[[#This Row],[Shipdate]])</f>
        <v>2023</v>
      </c>
    </row>
    <row r="6527" spans="1:12" x14ac:dyDescent="0.3">
      <c r="A6527" t="s">
        <v>6531</v>
      </c>
      <c r="B6527" t="s">
        <v>7949</v>
      </c>
      <c r="C6527" t="s">
        <v>7916</v>
      </c>
      <c r="D6527" t="s">
        <v>7934</v>
      </c>
      <c r="E6527" s="1">
        <v>45203</v>
      </c>
      <c r="F6527" s="6">
        <v>3840.75</v>
      </c>
      <c r="G6527">
        <v>427</v>
      </c>
      <c r="H6527" t="s">
        <v>3</v>
      </c>
      <c r="I6527">
        <f>IF(shipments[[#This Row],[Boxes]]&gt;0,shipments[[#This Row],[Amount]]/shipments[[#This Row],[Boxes]],"NA")</f>
        <v>8.994730679156909</v>
      </c>
      <c r="J6527" t="str">
        <f>IF(shipments[[#This Row],[Order_Status]] = "Delivered","Yes","No")</f>
        <v>Yes</v>
      </c>
      <c r="K6527" t="str">
        <f>TEXT(shipments[[#This Row],[Shipdate]],"MMMM")</f>
        <v>October</v>
      </c>
      <c r="L6527">
        <f>YEAR(shipments[[#This Row],[Shipdate]])</f>
        <v>2023</v>
      </c>
    </row>
    <row r="6528" spans="1:12" x14ac:dyDescent="0.3">
      <c r="A6528" s="21" t="s">
        <v>6532</v>
      </c>
      <c r="B6528" s="21" t="s">
        <v>7949</v>
      </c>
      <c r="C6528" s="21" t="s">
        <v>7916</v>
      </c>
      <c r="D6528" s="21" t="s">
        <v>7934</v>
      </c>
      <c r="E6528" s="22">
        <v>45475</v>
      </c>
      <c r="F6528" s="23">
        <v>14123.25</v>
      </c>
      <c r="G6528" s="21">
        <v>2354</v>
      </c>
      <c r="H6528" s="21" t="s">
        <v>9</v>
      </c>
      <c r="I6528" s="21">
        <f>IF(shipments[[#This Row],[Boxes]]&gt;0,shipments[[#This Row],[Amount]]/shipments[[#This Row],[Boxes]],"NA")</f>
        <v>5.999681393372982</v>
      </c>
      <c r="J6528" s="21" t="str">
        <f>IF(shipments[[#This Row],[Order_Status]] = "Delivered","Yes","No")</f>
        <v>No</v>
      </c>
      <c r="K6528" s="21" t="str">
        <f>TEXT(shipments[[#This Row],[Shipdate]],"MMMM")</f>
        <v>July</v>
      </c>
      <c r="L6528" s="21">
        <f>YEAR(shipments[[#This Row],[Shipdate]])</f>
        <v>2024</v>
      </c>
    </row>
    <row r="6529" spans="1:12" x14ac:dyDescent="0.3">
      <c r="A6529" t="s">
        <v>6533</v>
      </c>
      <c r="B6529" t="s">
        <v>7949</v>
      </c>
      <c r="C6529" t="s">
        <v>7918</v>
      </c>
      <c r="D6529" t="s">
        <v>7937</v>
      </c>
      <c r="E6529" s="1">
        <v>45135</v>
      </c>
      <c r="F6529" s="6">
        <v>6095.25</v>
      </c>
      <c r="G6529">
        <v>254</v>
      </c>
      <c r="H6529" t="s">
        <v>3</v>
      </c>
      <c r="I6529">
        <f>IF(shipments[[#This Row],[Boxes]]&gt;0,shipments[[#This Row],[Amount]]/shipments[[#This Row],[Boxes]],"NA")</f>
        <v>23.997047244094489</v>
      </c>
      <c r="J6529" t="str">
        <f>IF(shipments[[#This Row],[Order_Status]] = "Delivered","Yes","No")</f>
        <v>Yes</v>
      </c>
      <c r="K6529" t="str">
        <f>TEXT(shipments[[#This Row],[Shipdate]],"MMMM")</f>
        <v>July</v>
      </c>
      <c r="L6529">
        <f>YEAR(shipments[[#This Row],[Shipdate]])</f>
        <v>2023</v>
      </c>
    </row>
    <row r="6530" spans="1:12" x14ac:dyDescent="0.3">
      <c r="A6530" t="s">
        <v>6534</v>
      </c>
      <c r="B6530" t="s">
        <v>7949</v>
      </c>
      <c r="C6530" t="s">
        <v>7918</v>
      </c>
      <c r="D6530" t="s">
        <v>7937</v>
      </c>
      <c r="E6530" s="1">
        <v>45357</v>
      </c>
      <c r="F6530" s="6">
        <v>5460.75</v>
      </c>
      <c r="G6530">
        <v>219</v>
      </c>
      <c r="H6530" t="s">
        <v>3</v>
      </c>
      <c r="I6530">
        <f>IF(shipments[[#This Row],[Boxes]]&gt;0,shipments[[#This Row],[Amount]]/shipments[[#This Row],[Boxes]],"NA")</f>
        <v>24.934931506849313</v>
      </c>
      <c r="J6530" t="str">
        <f>IF(shipments[[#This Row],[Order_Status]] = "Delivered","Yes","No")</f>
        <v>Yes</v>
      </c>
      <c r="K6530" t="str">
        <f>TEXT(shipments[[#This Row],[Shipdate]],"MMMM")</f>
        <v>March</v>
      </c>
      <c r="L6530">
        <f>YEAR(shipments[[#This Row],[Shipdate]])</f>
        <v>2024</v>
      </c>
    </row>
    <row r="6531" spans="1:12" x14ac:dyDescent="0.3">
      <c r="A6531" s="21" t="s">
        <v>6535</v>
      </c>
      <c r="B6531" s="21" t="s">
        <v>7949</v>
      </c>
      <c r="C6531" s="21" t="s">
        <v>7918</v>
      </c>
      <c r="D6531" s="21" t="s">
        <v>7939</v>
      </c>
      <c r="E6531" s="22">
        <v>45525</v>
      </c>
      <c r="F6531" s="23">
        <v>5510.25</v>
      </c>
      <c r="G6531" s="21">
        <v>221</v>
      </c>
      <c r="H6531" s="21" t="s">
        <v>9</v>
      </c>
      <c r="I6531" s="21">
        <f>IF(shipments[[#This Row],[Boxes]]&gt;0,shipments[[#This Row],[Amount]]/shipments[[#This Row],[Boxes]],"NA")</f>
        <v>24.933257918552037</v>
      </c>
      <c r="J6531" s="21" t="str">
        <f>IF(shipments[[#This Row],[Order_Status]] = "Delivered","Yes","No")</f>
        <v>No</v>
      </c>
      <c r="K6531" s="21" t="str">
        <f>TEXT(shipments[[#This Row],[Shipdate]],"MMMM")</f>
        <v>August</v>
      </c>
      <c r="L6531" s="21">
        <f>YEAR(shipments[[#This Row],[Shipdate]])</f>
        <v>2024</v>
      </c>
    </row>
    <row r="6532" spans="1:12" x14ac:dyDescent="0.3">
      <c r="A6532" t="s">
        <v>6536</v>
      </c>
      <c r="B6532" t="s">
        <v>7949</v>
      </c>
      <c r="C6532" t="s">
        <v>7919</v>
      </c>
      <c r="D6532" t="s">
        <v>7935</v>
      </c>
      <c r="E6532" s="1">
        <v>45124</v>
      </c>
      <c r="F6532" s="6">
        <v>4250.25</v>
      </c>
      <c r="G6532">
        <v>237</v>
      </c>
      <c r="H6532" t="s">
        <v>3</v>
      </c>
      <c r="I6532">
        <f>IF(shipments[[#This Row],[Boxes]]&gt;0,shipments[[#This Row],[Amount]]/shipments[[#This Row],[Boxes]],"NA")</f>
        <v>17.933544303797468</v>
      </c>
      <c r="J6532" t="str">
        <f>IF(shipments[[#This Row],[Order_Status]] = "Delivered","Yes","No")</f>
        <v>Yes</v>
      </c>
      <c r="K6532" t="str">
        <f>TEXT(shipments[[#This Row],[Shipdate]],"MMMM")</f>
        <v>July</v>
      </c>
      <c r="L6532">
        <f>YEAR(shipments[[#This Row],[Shipdate]])</f>
        <v>2023</v>
      </c>
    </row>
    <row r="6533" spans="1:12" x14ac:dyDescent="0.3">
      <c r="A6533" t="s">
        <v>6537</v>
      </c>
      <c r="B6533" t="s">
        <v>7949</v>
      </c>
      <c r="C6533" t="s">
        <v>7919</v>
      </c>
      <c r="D6533" t="s">
        <v>7937</v>
      </c>
      <c r="E6533" s="1">
        <v>45317</v>
      </c>
      <c r="F6533" s="6">
        <v>6788.25</v>
      </c>
      <c r="G6533">
        <v>358</v>
      </c>
      <c r="H6533" t="s">
        <v>3</v>
      </c>
      <c r="I6533">
        <f>IF(shipments[[#This Row],[Boxes]]&gt;0,shipments[[#This Row],[Amount]]/shipments[[#This Row],[Boxes]],"NA")</f>
        <v>18.96159217877095</v>
      </c>
      <c r="J6533" t="str">
        <f>IF(shipments[[#This Row],[Order_Status]] = "Delivered","Yes","No")</f>
        <v>Yes</v>
      </c>
      <c r="K6533" t="str">
        <f>TEXT(shipments[[#This Row],[Shipdate]],"MMMM")</f>
        <v>January</v>
      </c>
      <c r="L6533">
        <f>YEAR(shipments[[#This Row],[Shipdate]])</f>
        <v>2024</v>
      </c>
    </row>
    <row r="6534" spans="1:12" x14ac:dyDescent="0.3">
      <c r="A6534" t="s">
        <v>6538</v>
      </c>
      <c r="B6534" t="s">
        <v>7949</v>
      </c>
      <c r="C6534" t="s">
        <v>7919</v>
      </c>
      <c r="D6534" t="s">
        <v>7935</v>
      </c>
      <c r="E6534" s="1">
        <v>45460</v>
      </c>
      <c r="F6534" s="6">
        <v>7260.75</v>
      </c>
      <c r="G6534">
        <v>346</v>
      </c>
      <c r="H6534" t="s">
        <v>3</v>
      </c>
      <c r="I6534">
        <f>IF(shipments[[#This Row],[Boxes]]&gt;0,shipments[[#This Row],[Amount]]/shipments[[#This Row],[Boxes]],"NA")</f>
        <v>20.984826589595375</v>
      </c>
      <c r="J6534" t="str">
        <f>IF(shipments[[#This Row],[Order_Status]] = "Delivered","Yes","No")</f>
        <v>Yes</v>
      </c>
      <c r="K6534" t="str">
        <f>TEXT(shipments[[#This Row],[Shipdate]],"MMMM")</f>
        <v>June</v>
      </c>
      <c r="L6534">
        <f>YEAR(shipments[[#This Row],[Shipdate]])</f>
        <v>2024</v>
      </c>
    </row>
    <row r="6535" spans="1:12" x14ac:dyDescent="0.3">
      <c r="A6535" t="s">
        <v>6539</v>
      </c>
      <c r="B6535" t="s">
        <v>7949</v>
      </c>
      <c r="C6535" t="s">
        <v>7920</v>
      </c>
      <c r="D6535" t="s">
        <v>7939</v>
      </c>
      <c r="E6535" s="1">
        <v>45432</v>
      </c>
      <c r="F6535" s="6">
        <v>14269.5</v>
      </c>
      <c r="G6535">
        <v>752</v>
      </c>
      <c r="H6535" t="s">
        <v>3</v>
      </c>
      <c r="I6535">
        <f>IF(shipments[[#This Row],[Boxes]]&gt;0,shipments[[#This Row],[Amount]]/shipments[[#This Row],[Boxes]],"NA")</f>
        <v>18.975398936170212</v>
      </c>
      <c r="J6535" t="str">
        <f>IF(shipments[[#This Row],[Order_Status]] = "Delivered","Yes","No")</f>
        <v>Yes</v>
      </c>
      <c r="K6535" t="str">
        <f>TEXT(shipments[[#This Row],[Shipdate]],"MMMM")</f>
        <v>May</v>
      </c>
      <c r="L6535">
        <f>YEAR(shipments[[#This Row],[Shipdate]])</f>
        <v>2024</v>
      </c>
    </row>
    <row r="6536" spans="1:12" x14ac:dyDescent="0.3">
      <c r="A6536" t="s">
        <v>6540</v>
      </c>
      <c r="B6536" t="s">
        <v>7949</v>
      </c>
      <c r="C6536" t="s">
        <v>7921</v>
      </c>
      <c r="D6536" t="s">
        <v>7935</v>
      </c>
      <c r="E6536" s="1">
        <v>45079</v>
      </c>
      <c r="F6536" s="6">
        <v>2146.5</v>
      </c>
      <c r="G6536">
        <v>135</v>
      </c>
      <c r="H6536" t="s">
        <v>3</v>
      </c>
      <c r="I6536">
        <f>IF(shipments[[#This Row],[Boxes]]&gt;0,shipments[[#This Row],[Amount]]/shipments[[#This Row],[Boxes]],"NA")</f>
        <v>15.9</v>
      </c>
      <c r="J6536" t="str">
        <f>IF(shipments[[#This Row],[Order_Status]] = "Delivered","Yes","No")</f>
        <v>Yes</v>
      </c>
      <c r="K6536" t="str">
        <f>TEXT(shipments[[#This Row],[Shipdate]],"MMMM")</f>
        <v>June</v>
      </c>
      <c r="L6536">
        <f>YEAR(shipments[[#This Row],[Shipdate]])</f>
        <v>2023</v>
      </c>
    </row>
    <row r="6537" spans="1:12" x14ac:dyDescent="0.3">
      <c r="A6537" t="s">
        <v>6541</v>
      </c>
      <c r="B6537" t="s">
        <v>7949</v>
      </c>
      <c r="C6537" t="s">
        <v>7921</v>
      </c>
      <c r="D6537" t="s">
        <v>7939</v>
      </c>
      <c r="E6537" s="1">
        <v>45240</v>
      </c>
      <c r="F6537" s="6">
        <v>9828</v>
      </c>
      <c r="G6537">
        <v>656</v>
      </c>
      <c r="H6537" t="s">
        <v>3</v>
      </c>
      <c r="I6537">
        <f>IF(shipments[[#This Row],[Boxes]]&gt;0,shipments[[#This Row],[Amount]]/shipments[[#This Row],[Boxes]],"NA")</f>
        <v>14.981707317073171</v>
      </c>
      <c r="J6537" t="str">
        <f>IF(shipments[[#This Row],[Order_Status]] = "Delivered","Yes","No")</f>
        <v>Yes</v>
      </c>
      <c r="K6537" t="str">
        <f>TEXT(shipments[[#This Row],[Shipdate]],"MMMM")</f>
        <v>November</v>
      </c>
      <c r="L6537">
        <f>YEAR(shipments[[#This Row],[Shipdate]])</f>
        <v>2023</v>
      </c>
    </row>
    <row r="6538" spans="1:12" x14ac:dyDescent="0.3">
      <c r="A6538" t="s">
        <v>6542</v>
      </c>
      <c r="B6538" t="s">
        <v>7949</v>
      </c>
      <c r="C6538" t="s">
        <v>7921</v>
      </c>
      <c r="D6538" t="s">
        <v>7937</v>
      </c>
      <c r="E6538" s="1">
        <v>45132</v>
      </c>
      <c r="F6538" s="6">
        <v>6867</v>
      </c>
      <c r="G6538">
        <v>430</v>
      </c>
      <c r="H6538" t="s">
        <v>3</v>
      </c>
      <c r="I6538">
        <f>IF(shipments[[#This Row],[Boxes]]&gt;0,shipments[[#This Row],[Amount]]/shipments[[#This Row],[Boxes]],"NA")</f>
        <v>15.969767441860466</v>
      </c>
      <c r="J6538" t="str">
        <f>IF(shipments[[#This Row],[Order_Status]] = "Delivered","Yes","No")</f>
        <v>Yes</v>
      </c>
      <c r="K6538" t="str">
        <f>TEXT(shipments[[#This Row],[Shipdate]],"MMMM")</f>
        <v>July</v>
      </c>
      <c r="L6538">
        <f>YEAR(shipments[[#This Row],[Shipdate]])</f>
        <v>2023</v>
      </c>
    </row>
    <row r="6539" spans="1:12" x14ac:dyDescent="0.3">
      <c r="A6539" t="s">
        <v>6543</v>
      </c>
      <c r="B6539" t="s">
        <v>7949</v>
      </c>
      <c r="C6539" t="s">
        <v>7921</v>
      </c>
      <c r="D6539" t="s">
        <v>7939</v>
      </c>
      <c r="E6539" s="1">
        <v>45404</v>
      </c>
      <c r="F6539" s="6">
        <v>11733.75</v>
      </c>
      <c r="G6539">
        <v>903</v>
      </c>
      <c r="H6539" t="s">
        <v>3</v>
      </c>
      <c r="I6539">
        <f>IF(shipments[[#This Row],[Boxes]]&gt;0,shipments[[#This Row],[Amount]]/shipments[[#This Row],[Boxes]],"NA")</f>
        <v>12.994186046511627</v>
      </c>
      <c r="J6539" t="str">
        <f>IF(shipments[[#This Row],[Order_Status]] = "Delivered","Yes","No")</f>
        <v>Yes</v>
      </c>
      <c r="K6539" t="str">
        <f>TEXT(shipments[[#This Row],[Shipdate]],"MMMM")</f>
        <v>April</v>
      </c>
      <c r="L6539">
        <f>YEAR(shipments[[#This Row],[Shipdate]])</f>
        <v>2024</v>
      </c>
    </row>
    <row r="6540" spans="1:12" x14ac:dyDescent="0.3">
      <c r="A6540" t="s">
        <v>6544</v>
      </c>
      <c r="B6540" t="s">
        <v>7949</v>
      </c>
      <c r="C6540" t="s">
        <v>7921</v>
      </c>
      <c r="D6540" t="s">
        <v>7938</v>
      </c>
      <c r="E6540" s="1">
        <v>45231</v>
      </c>
      <c r="F6540" s="6">
        <v>528.75</v>
      </c>
      <c r="G6540">
        <v>36</v>
      </c>
      <c r="H6540" t="s">
        <v>3</v>
      </c>
      <c r="I6540">
        <f>IF(shipments[[#This Row],[Boxes]]&gt;0,shipments[[#This Row],[Amount]]/shipments[[#This Row],[Boxes]],"NA")</f>
        <v>14.6875</v>
      </c>
      <c r="J6540" t="str">
        <f>IF(shipments[[#This Row],[Order_Status]] = "Delivered","Yes","No")</f>
        <v>Yes</v>
      </c>
      <c r="K6540" t="str">
        <f>TEXT(shipments[[#This Row],[Shipdate]],"MMMM")</f>
        <v>November</v>
      </c>
      <c r="L6540">
        <f>YEAR(shipments[[#This Row],[Shipdate]])</f>
        <v>2023</v>
      </c>
    </row>
    <row r="6541" spans="1:12" x14ac:dyDescent="0.3">
      <c r="A6541" t="s">
        <v>6545</v>
      </c>
      <c r="B6541" t="s">
        <v>7949</v>
      </c>
      <c r="C6541" t="s">
        <v>7921</v>
      </c>
      <c r="D6541" t="s">
        <v>7939</v>
      </c>
      <c r="E6541" s="1">
        <v>45238</v>
      </c>
      <c r="F6541" s="6">
        <v>3154.5</v>
      </c>
      <c r="G6541">
        <v>263</v>
      </c>
      <c r="H6541" t="s">
        <v>3</v>
      </c>
      <c r="I6541">
        <f>IF(shipments[[#This Row],[Boxes]]&gt;0,shipments[[#This Row],[Amount]]/shipments[[#This Row],[Boxes]],"NA")</f>
        <v>11.994296577946768</v>
      </c>
      <c r="J6541" t="str">
        <f>IF(shipments[[#This Row],[Order_Status]] = "Delivered","Yes","No")</f>
        <v>Yes</v>
      </c>
      <c r="K6541" t="str">
        <f>TEXT(shipments[[#This Row],[Shipdate]],"MMMM")</f>
        <v>November</v>
      </c>
      <c r="L6541">
        <f>YEAR(shipments[[#This Row],[Shipdate]])</f>
        <v>2023</v>
      </c>
    </row>
    <row r="6542" spans="1:12" x14ac:dyDescent="0.3">
      <c r="A6542" t="s">
        <v>6546</v>
      </c>
      <c r="B6542" t="s">
        <v>7949</v>
      </c>
      <c r="C6542" t="s">
        <v>7922</v>
      </c>
      <c r="D6542" t="s">
        <v>7934</v>
      </c>
      <c r="E6542" s="1">
        <v>45282</v>
      </c>
      <c r="F6542" s="6">
        <v>5953.5</v>
      </c>
      <c r="G6542">
        <v>314</v>
      </c>
      <c r="H6542" t="s">
        <v>3</v>
      </c>
      <c r="I6542">
        <f>IF(shipments[[#This Row],[Boxes]]&gt;0,shipments[[#This Row],[Amount]]/shipments[[#This Row],[Boxes]],"NA")</f>
        <v>18.960191082802549</v>
      </c>
      <c r="J6542" t="str">
        <f>IF(shipments[[#This Row],[Order_Status]] = "Delivered","Yes","No")</f>
        <v>Yes</v>
      </c>
      <c r="K6542" t="str">
        <f>TEXT(shipments[[#This Row],[Shipdate]],"MMMM")</f>
        <v>December</v>
      </c>
      <c r="L6542">
        <f>YEAR(shipments[[#This Row],[Shipdate]])</f>
        <v>2023</v>
      </c>
    </row>
    <row r="6543" spans="1:12" x14ac:dyDescent="0.3">
      <c r="A6543" t="s">
        <v>6547</v>
      </c>
      <c r="B6543" t="s">
        <v>7949</v>
      </c>
      <c r="C6543" t="s">
        <v>7922</v>
      </c>
      <c r="D6543" t="s">
        <v>7938</v>
      </c>
      <c r="E6543" s="1">
        <v>45425</v>
      </c>
      <c r="F6543" s="6">
        <v>4986</v>
      </c>
      <c r="G6543">
        <v>238</v>
      </c>
      <c r="H6543" t="s">
        <v>3</v>
      </c>
      <c r="I6543">
        <f>IF(shipments[[#This Row],[Boxes]]&gt;0,shipments[[#This Row],[Amount]]/shipments[[#This Row],[Boxes]],"NA")</f>
        <v>20.949579831932773</v>
      </c>
      <c r="J6543" t="str">
        <f>IF(shipments[[#This Row],[Order_Status]] = "Delivered","Yes","No")</f>
        <v>Yes</v>
      </c>
      <c r="K6543" t="str">
        <f>TEXT(shipments[[#This Row],[Shipdate]],"MMMM")</f>
        <v>May</v>
      </c>
      <c r="L6543">
        <f>YEAR(shipments[[#This Row],[Shipdate]])</f>
        <v>2024</v>
      </c>
    </row>
    <row r="6544" spans="1:12" x14ac:dyDescent="0.3">
      <c r="A6544" t="s">
        <v>6548</v>
      </c>
      <c r="B6544" t="s">
        <v>7949</v>
      </c>
      <c r="C6544" t="s">
        <v>7923</v>
      </c>
      <c r="D6544" t="s">
        <v>7938</v>
      </c>
      <c r="E6544" s="1">
        <v>45411</v>
      </c>
      <c r="F6544" s="6">
        <v>4383</v>
      </c>
      <c r="G6544">
        <v>314</v>
      </c>
      <c r="H6544" t="s">
        <v>3</v>
      </c>
      <c r="I6544">
        <f>IF(shipments[[#This Row],[Boxes]]&gt;0,shipments[[#This Row],[Amount]]/shipments[[#This Row],[Boxes]],"NA")</f>
        <v>13.95859872611465</v>
      </c>
      <c r="J6544" t="str">
        <f>IF(shipments[[#This Row],[Order_Status]] = "Delivered","Yes","No")</f>
        <v>Yes</v>
      </c>
      <c r="K6544" t="str">
        <f>TEXT(shipments[[#This Row],[Shipdate]],"MMMM")</f>
        <v>April</v>
      </c>
      <c r="L6544">
        <f>YEAR(shipments[[#This Row],[Shipdate]])</f>
        <v>2024</v>
      </c>
    </row>
    <row r="6545" spans="1:12" x14ac:dyDescent="0.3">
      <c r="A6545" t="s">
        <v>6549</v>
      </c>
      <c r="B6545" t="s">
        <v>7949</v>
      </c>
      <c r="C6545" t="s">
        <v>7924</v>
      </c>
      <c r="D6545" t="s">
        <v>7934</v>
      </c>
      <c r="E6545" s="1">
        <v>45281</v>
      </c>
      <c r="F6545" s="6">
        <v>2331</v>
      </c>
      <c r="G6545">
        <v>333</v>
      </c>
      <c r="H6545" t="s">
        <v>3</v>
      </c>
      <c r="I6545">
        <f>IF(shipments[[#This Row],[Boxes]]&gt;0,shipments[[#This Row],[Amount]]/shipments[[#This Row],[Boxes]],"NA")</f>
        <v>7</v>
      </c>
      <c r="J6545" t="str">
        <f>IF(shipments[[#This Row],[Order_Status]] = "Delivered","Yes","No")</f>
        <v>Yes</v>
      </c>
      <c r="K6545" t="str">
        <f>TEXT(shipments[[#This Row],[Shipdate]],"MMMM")</f>
        <v>December</v>
      </c>
      <c r="L6545">
        <f>YEAR(shipments[[#This Row],[Shipdate]])</f>
        <v>2023</v>
      </c>
    </row>
    <row r="6546" spans="1:12" x14ac:dyDescent="0.3">
      <c r="A6546" t="s">
        <v>6550</v>
      </c>
      <c r="B6546" t="s">
        <v>7949</v>
      </c>
      <c r="C6546" t="s">
        <v>7924</v>
      </c>
      <c r="D6546" t="s">
        <v>7939</v>
      </c>
      <c r="E6546" s="1">
        <v>45056</v>
      </c>
      <c r="F6546" s="6">
        <v>2315.25</v>
      </c>
      <c r="G6546">
        <v>386</v>
      </c>
      <c r="H6546" t="s">
        <v>3</v>
      </c>
      <c r="I6546">
        <f>IF(shipments[[#This Row],[Boxes]]&gt;0,shipments[[#This Row],[Amount]]/shipments[[#This Row],[Boxes]],"NA")</f>
        <v>5.9980569948186533</v>
      </c>
      <c r="J6546" t="str">
        <f>IF(shipments[[#This Row],[Order_Status]] = "Delivered","Yes","No")</f>
        <v>Yes</v>
      </c>
      <c r="K6546" t="str">
        <f>TEXT(shipments[[#This Row],[Shipdate]],"MMMM")</f>
        <v>May</v>
      </c>
      <c r="L6546">
        <f>YEAR(shipments[[#This Row],[Shipdate]])</f>
        <v>2023</v>
      </c>
    </row>
    <row r="6547" spans="1:12" x14ac:dyDescent="0.3">
      <c r="A6547" t="s">
        <v>6551</v>
      </c>
      <c r="B6547" t="s">
        <v>7949</v>
      </c>
      <c r="C6547" t="s">
        <v>7924</v>
      </c>
      <c r="D6547" t="s">
        <v>7934</v>
      </c>
      <c r="E6547" s="1">
        <v>45414</v>
      </c>
      <c r="F6547" s="6">
        <v>4362.75</v>
      </c>
      <c r="G6547">
        <v>546</v>
      </c>
      <c r="H6547" t="s">
        <v>3</v>
      </c>
      <c r="I6547">
        <f>IF(shipments[[#This Row],[Boxes]]&gt;0,shipments[[#This Row],[Amount]]/shipments[[#This Row],[Boxes]],"NA")</f>
        <v>7.990384615384615</v>
      </c>
      <c r="J6547" t="str">
        <f>IF(shipments[[#This Row],[Order_Status]] = "Delivered","Yes","No")</f>
        <v>Yes</v>
      </c>
      <c r="K6547" t="str">
        <f>TEXT(shipments[[#This Row],[Shipdate]],"MMMM")</f>
        <v>May</v>
      </c>
      <c r="L6547">
        <f>YEAR(shipments[[#This Row],[Shipdate]])</f>
        <v>2024</v>
      </c>
    </row>
    <row r="6548" spans="1:12" x14ac:dyDescent="0.3">
      <c r="A6548" s="21" t="s">
        <v>6552</v>
      </c>
      <c r="B6548" s="21" t="s">
        <v>7949</v>
      </c>
      <c r="C6548" s="21" t="s">
        <v>7924</v>
      </c>
      <c r="D6548" s="21" t="s">
        <v>7935</v>
      </c>
      <c r="E6548" s="22">
        <v>45513</v>
      </c>
      <c r="F6548" s="23">
        <v>4830.75</v>
      </c>
      <c r="G6548" s="21">
        <v>484</v>
      </c>
      <c r="H6548" s="21" t="s">
        <v>9</v>
      </c>
      <c r="I6548" s="21">
        <f>IF(shipments[[#This Row],[Boxes]]&gt;0,shipments[[#This Row],[Amount]]/shipments[[#This Row],[Boxes]],"NA")</f>
        <v>9.9808884297520652</v>
      </c>
      <c r="J6548" s="21" t="str">
        <f>IF(shipments[[#This Row],[Order_Status]] = "Delivered","Yes","No")</f>
        <v>No</v>
      </c>
      <c r="K6548" s="21" t="str">
        <f>TEXT(shipments[[#This Row],[Shipdate]],"MMMM")</f>
        <v>August</v>
      </c>
      <c r="L6548" s="21">
        <f>YEAR(shipments[[#This Row],[Shipdate]])</f>
        <v>2024</v>
      </c>
    </row>
    <row r="6549" spans="1:12" x14ac:dyDescent="0.3">
      <c r="A6549" t="s">
        <v>6553</v>
      </c>
      <c r="B6549" t="s">
        <v>7949</v>
      </c>
      <c r="C6549" t="s">
        <v>7924</v>
      </c>
      <c r="D6549" t="s">
        <v>7935</v>
      </c>
      <c r="E6549" s="1">
        <v>44998</v>
      </c>
      <c r="F6549" s="6">
        <v>8624.25</v>
      </c>
      <c r="G6549">
        <v>1079</v>
      </c>
      <c r="H6549" t="s">
        <v>3</v>
      </c>
      <c r="I6549">
        <f>IF(shipments[[#This Row],[Boxes]]&gt;0,shipments[[#This Row],[Amount]]/shipments[[#This Row],[Boxes]],"NA")</f>
        <v>7.9928174235403153</v>
      </c>
      <c r="J6549" t="str">
        <f>IF(shipments[[#This Row],[Order_Status]] = "Delivered","Yes","No")</f>
        <v>Yes</v>
      </c>
      <c r="K6549" t="str">
        <f>TEXT(shipments[[#This Row],[Shipdate]],"MMMM")</f>
        <v>March</v>
      </c>
      <c r="L6549">
        <f>YEAR(shipments[[#This Row],[Shipdate]])</f>
        <v>2023</v>
      </c>
    </row>
    <row r="6550" spans="1:12" x14ac:dyDescent="0.3">
      <c r="A6550" t="s">
        <v>6554</v>
      </c>
      <c r="B6550" t="s">
        <v>7949</v>
      </c>
      <c r="C6550" t="s">
        <v>7924</v>
      </c>
      <c r="D6550" t="s">
        <v>7934</v>
      </c>
      <c r="E6550" s="1">
        <v>44960</v>
      </c>
      <c r="F6550" s="6">
        <v>18126</v>
      </c>
      <c r="G6550">
        <v>3021</v>
      </c>
      <c r="H6550" t="s">
        <v>3</v>
      </c>
      <c r="I6550">
        <f>IF(shipments[[#This Row],[Boxes]]&gt;0,shipments[[#This Row],[Amount]]/shipments[[#This Row],[Boxes]],"NA")</f>
        <v>6</v>
      </c>
      <c r="J6550" t="str">
        <f>IF(shipments[[#This Row],[Order_Status]] = "Delivered","Yes","No")</f>
        <v>Yes</v>
      </c>
      <c r="K6550" t="str">
        <f>TEXT(shipments[[#This Row],[Shipdate]],"MMMM")</f>
        <v>February</v>
      </c>
      <c r="L6550">
        <f>YEAR(shipments[[#This Row],[Shipdate]])</f>
        <v>2023</v>
      </c>
    </row>
    <row r="6551" spans="1:12" x14ac:dyDescent="0.3">
      <c r="A6551" t="s">
        <v>6555</v>
      </c>
      <c r="B6551" t="s">
        <v>7949</v>
      </c>
      <c r="C6551" t="s">
        <v>7924</v>
      </c>
      <c r="D6551" t="s">
        <v>7938</v>
      </c>
      <c r="E6551" s="1">
        <v>45341</v>
      </c>
      <c r="F6551" s="6">
        <v>9875.25</v>
      </c>
      <c r="G6551">
        <v>1098</v>
      </c>
      <c r="H6551" t="s">
        <v>3</v>
      </c>
      <c r="I6551">
        <f>IF(shipments[[#This Row],[Boxes]]&gt;0,shipments[[#This Row],[Amount]]/shipments[[#This Row],[Boxes]],"NA")</f>
        <v>8.9938524590163933</v>
      </c>
      <c r="J6551" t="str">
        <f>IF(shipments[[#This Row],[Order_Status]] = "Delivered","Yes","No")</f>
        <v>Yes</v>
      </c>
      <c r="K6551" t="str">
        <f>TEXT(shipments[[#This Row],[Shipdate]],"MMMM")</f>
        <v>February</v>
      </c>
      <c r="L6551">
        <f>YEAR(shipments[[#This Row],[Shipdate]])</f>
        <v>2024</v>
      </c>
    </row>
    <row r="6552" spans="1:12" x14ac:dyDescent="0.3">
      <c r="A6552" t="s">
        <v>6556</v>
      </c>
      <c r="B6552" t="s">
        <v>7949</v>
      </c>
      <c r="C6552" t="s">
        <v>7924</v>
      </c>
      <c r="D6552" t="s">
        <v>7939</v>
      </c>
      <c r="E6552" s="1">
        <v>45302</v>
      </c>
      <c r="F6552" s="6">
        <v>1689.75</v>
      </c>
      <c r="G6552">
        <v>188</v>
      </c>
      <c r="H6552" t="s">
        <v>3</v>
      </c>
      <c r="I6552">
        <f>IF(shipments[[#This Row],[Boxes]]&gt;0,shipments[[#This Row],[Amount]]/shipments[[#This Row],[Boxes]],"NA")</f>
        <v>8.9880319148936163</v>
      </c>
      <c r="J6552" t="str">
        <f>IF(shipments[[#This Row],[Order_Status]] = "Delivered","Yes","No")</f>
        <v>Yes</v>
      </c>
      <c r="K6552" t="str">
        <f>TEXT(shipments[[#This Row],[Shipdate]],"MMMM")</f>
        <v>January</v>
      </c>
      <c r="L6552">
        <f>YEAR(shipments[[#This Row],[Shipdate]])</f>
        <v>2024</v>
      </c>
    </row>
    <row r="6553" spans="1:12" x14ac:dyDescent="0.3">
      <c r="A6553" t="s">
        <v>6557</v>
      </c>
      <c r="B6553" t="s">
        <v>7949</v>
      </c>
      <c r="C6553" t="s">
        <v>7924</v>
      </c>
      <c r="D6553" t="s">
        <v>7937</v>
      </c>
      <c r="E6553" s="1">
        <v>45156</v>
      </c>
      <c r="F6553" s="6">
        <v>6324.75</v>
      </c>
      <c r="G6553">
        <v>633</v>
      </c>
      <c r="H6553" t="s">
        <v>3</v>
      </c>
      <c r="I6553">
        <f>IF(shipments[[#This Row],[Boxes]]&gt;0,shipments[[#This Row],[Amount]]/shipments[[#This Row],[Boxes]],"NA")</f>
        <v>9.99170616113744</v>
      </c>
      <c r="J6553" t="str">
        <f>IF(shipments[[#This Row],[Order_Status]] = "Delivered","Yes","No")</f>
        <v>Yes</v>
      </c>
      <c r="K6553" t="str">
        <f>TEXT(shipments[[#This Row],[Shipdate]],"MMMM")</f>
        <v>August</v>
      </c>
      <c r="L6553">
        <f>YEAR(shipments[[#This Row],[Shipdate]])</f>
        <v>2023</v>
      </c>
    </row>
    <row r="6554" spans="1:12" x14ac:dyDescent="0.3">
      <c r="A6554" t="s">
        <v>6558</v>
      </c>
      <c r="B6554" t="s">
        <v>7949</v>
      </c>
      <c r="C6554" t="s">
        <v>7924</v>
      </c>
      <c r="D6554" t="s">
        <v>7938</v>
      </c>
      <c r="E6554" s="1">
        <v>45245</v>
      </c>
      <c r="F6554" s="6">
        <v>1633.5</v>
      </c>
      <c r="G6554">
        <v>164</v>
      </c>
      <c r="H6554" t="s">
        <v>3</v>
      </c>
      <c r="I6554">
        <f>IF(shipments[[#This Row],[Boxes]]&gt;0,shipments[[#This Row],[Amount]]/shipments[[#This Row],[Boxes]],"NA")</f>
        <v>9.9603658536585371</v>
      </c>
      <c r="J6554" t="str">
        <f>IF(shipments[[#This Row],[Order_Status]] = "Delivered","Yes","No")</f>
        <v>Yes</v>
      </c>
      <c r="K6554" t="str">
        <f>TEXT(shipments[[#This Row],[Shipdate]],"MMMM")</f>
        <v>November</v>
      </c>
      <c r="L6554">
        <f>YEAR(shipments[[#This Row],[Shipdate]])</f>
        <v>2023</v>
      </c>
    </row>
    <row r="6555" spans="1:12" x14ac:dyDescent="0.3">
      <c r="A6555" t="s">
        <v>6559</v>
      </c>
      <c r="B6555" t="s">
        <v>7949</v>
      </c>
      <c r="C6555" t="s">
        <v>7925</v>
      </c>
      <c r="D6555" t="s">
        <v>7935</v>
      </c>
      <c r="E6555" s="1">
        <v>45100</v>
      </c>
      <c r="F6555" s="6">
        <v>4572</v>
      </c>
      <c r="G6555">
        <v>286</v>
      </c>
      <c r="H6555" t="s">
        <v>3</v>
      </c>
      <c r="I6555">
        <f>IF(shipments[[#This Row],[Boxes]]&gt;0,shipments[[#This Row],[Amount]]/shipments[[#This Row],[Boxes]],"NA")</f>
        <v>15.986013986013987</v>
      </c>
      <c r="J6555" t="str">
        <f>IF(shipments[[#This Row],[Order_Status]] = "Delivered","Yes","No")</f>
        <v>Yes</v>
      </c>
      <c r="K6555" t="str">
        <f>TEXT(shipments[[#This Row],[Shipdate]],"MMMM")</f>
        <v>June</v>
      </c>
      <c r="L6555">
        <f>YEAR(shipments[[#This Row],[Shipdate]])</f>
        <v>2023</v>
      </c>
    </row>
    <row r="6556" spans="1:12" x14ac:dyDescent="0.3">
      <c r="A6556" t="s">
        <v>6560</v>
      </c>
      <c r="B6556" t="s">
        <v>7949</v>
      </c>
      <c r="C6556" t="s">
        <v>7925</v>
      </c>
      <c r="D6556" t="s">
        <v>7936</v>
      </c>
      <c r="E6556" s="1">
        <v>45176</v>
      </c>
      <c r="F6556" s="6">
        <v>7049.25</v>
      </c>
      <c r="G6556">
        <v>392</v>
      </c>
      <c r="H6556" t="s">
        <v>3</v>
      </c>
      <c r="I6556">
        <f>IF(shipments[[#This Row],[Boxes]]&gt;0,shipments[[#This Row],[Amount]]/shipments[[#This Row],[Boxes]],"NA")</f>
        <v>17.982780612244898</v>
      </c>
      <c r="J6556" t="str">
        <f>IF(shipments[[#This Row],[Order_Status]] = "Delivered","Yes","No")</f>
        <v>Yes</v>
      </c>
      <c r="K6556" t="str">
        <f>TEXT(shipments[[#This Row],[Shipdate]],"MMMM")</f>
        <v>September</v>
      </c>
      <c r="L6556">
        <f>YEAR(shipments[[#This Row],[Shipdate]])</f>
        <v>2023</v>
      </c>
    </row>
    <row r="6557" spans="1:12" x14ac:dyDescent="0.3">
      <c r="A6557" t="s">
        <v>6561</v>
      </c>
      <c r="B6557" t="s">
        <v>7949</v>
      </c>
      <c r="C6557" t="s">
        <v>7925</v>
      </c>
      <c r="D6557" t="s">
        <v>7939</v>
      </c>
      <c r="E6557" s="1">
        <v>45295</v>
      </c>
      <c r="F6557" s="6">
        <v>6747.75</v>
      </c>
      <c r="G6557">
        <v>375</v>
      </c>
      <c r="H6557" t="s">
        <v>3</v>
      </c>
      <c r="I6557">
        <f>IF(shipments[[#This Row],[Boxes]]&gt;0,shipments[[#This Row],[Amount]]/shipments[[#This Row],[Boxes]],"NA")</f>
        <v>17.994</v>
      </c>
      <c r="J6557" t="str">
        <f>IF(shipments[[#This Row],[Order_Status]] = "Delivered","Yes","No")</f>
        <v>Yes</v>
      </c>
      <c r="K6557" t="str">
        <f>TEXT(shipments[[#This Row],[Shipdate]],"MMMM")</f>
        <v>January</v>
      </c>
      <c r="L6557">
        <f>YEAR(shipments[[#This Row],[Shipdate]])</f>
        <v>2024</v>
      </c>
    </row>
    <row r="6558" spans="1:12" x14ac:dyDescent="0.3">
      <c r="A6558" t="s">
        <v>6562</v>
      </c>
      <c r="B6558" t="s">
        <v>7949</v>
      </c>
      <c r="C6558" t="s">
        <v>7925</v>
      </c>
      <c r="D6558" t="s">
        <v>7937</v>
      </c>
      <c r="E6558" s="1">
        <v>45301</v>
      </c>
      <c r="F6558" s="6">
        <v>5647.5</v>
      </c>
      <c r="G6558">
        <v>353</v>
      </c>
      <c r="H6558" t="s">
        <v>3</v>
      </c>
      <c r="I6558">
        <f>IF(shipments[[#This Row],[Boxes]]&gt;0,shipments[[#This Row],[Amount]]/shipments[[#This Row],[Boxes]],"NA")</f>
        <v>15.998583569405099</v>
      </c>
      <c r="J6558" t="str">
        <f>IF(shipments[[#This Row],[Order_Status]] = "Delivered","Yes","No")</f>
        <v>Yes</v>
      </c>
      <c r="K6558" t="str">
        <f>TEXT(shipments[[#This Row],[Shipdate]],"MMMM")</f>
        <v>January</v>
      </c>
      <c r="L6558">
        <f>YEAR(shipments[[#This Row],[Shipdate]])</f>
        <v>2024</v>
      </c>
    </row>
    <row r="6559" spans="1:12" x14ac:dyDescent="0.3">
      <c r="A6559" t="s">
        <v>6563</v>
      </c>
      <c r="B6559" t="s">
        <v>7949</v>
      </c>
      <c r="C6559" t="s">
        <v>7925</v>
      </c>
      <c r="D6559" t="s">
        <v>7938</v>
      </c>
      <c r="E6559" s="1">
        <v>45114</v>
      </c>
      <c r="F6559" s="6">
        <v>7886.25</v>
      </c>
      <c r="G6559">
        <v>439</v>
      </c>
      <c r="H6559" t="s">
        <v>3</v>
      </c>
      <c r="I6559">
        <f>IF(shipments[[#This Row],[Boxes]]&gt;0,shipments[[#This Row],[Amount]]/shipments[[#This Row],[Boxes]],"NA")</f>
        <v>17.964123006833713</v>
      </c>
      <c r="J6559" t="str">
        <f>IF(shipments[[#This Row],[Order_Status]] = "Delivered","Yes","No")</f>
        <v>Yes</v>
      </c>
      <c r="K6559" t="str">
        <f>TEXT(shipments[[#This Row],[Shipdate]],"MMMM")</f>
        <v>July</v>
      </c>
      <c r="L6559">
        <f>YEAR(shipments[[#This Row],[Shipdate]])</f>
        <v>2023</v>
      </c>
    </row>
    <row r="6560" spans="1:12" x14ac:dyDescent="0.3">
      <c r="A6560" t="s">
        <v>6564</v>
      </c>
      <c r="B6560" t="s">
        <v>7949</v>
      </c>
      <c r="C6560" t="s">
        <v>7927</v>
      </c>
      <c r="D6560" t="s">
        <v>7936</v>
      </c>
      <c r="E6560" s="1">
        <v>44942</v>
      </c>
      <c r="F6560" s="6">
        <v>5130</v>
      </c>
      <c r="G6560">
        <v>321</v>
      </c>
      <c r="H6560" t="s">
        <v>3</v>
      </c>
      <c r="I6560">
        <f>IF(shipments[[#This Row],[Boxes]]&gt;0,shipments[[#This Row],[Amount]]/shipments[[#This Row],[Boxes]],"NA")</f>
        <v>15.981308411214954</v>
      </c>
      <c r="J6560" t="str">
        <f>IF(shipments[[#This Row],[Order_Status]] = "Delivered","Yes","No")</f>
        <v>Yes</v>
      </c>
      <c r="K6560" t="str">
        <f>TEXT(shipments[[#This Row],[Shipdate]],"MMMM")</f>
        <v>January</v>
      </c>
      <c r="L6560">
        <f>YEAR(shipments[[#This Row],[Shipdate]])</f>
        <v>2023</v>
      </c>
    </row>
    <row r="6561" spans="1:12" x14ac:dyDescent="0.3">
      <c r="A6561" t="s">
        <v>6565</v>
      </c>
      <c r="B6561" t="s">
        <v>7949</v>
      </c>
      <c r="C6561" t="s">
        <v>7927</v>
      </c>
      <c r="D6561" t="s">
        <v>7934</v>
      </c>
      <c r="E6561" s="1">
        <v>45243</v>
      </c>
      <c r="F6561" s="6">
        <v>3901.5</v>
      </c>
      <c r="G6561">
        <v>244</v>
      </c>
      <c r="H6561" t="s">
        <v>3</v>
      </c>
      <c r="I6561">
        <f>IF(shipments[[#This Row],[Boxes]]&gt;0,shipments[[#This Row],[Amount]]/shipments[[#This Row],[Boxes]],"NA")</f>
        <v>15.989754098360656</v>
      </c>
      <c r="J6561" t="str">
        <f>IF(shipments[[#This Row],[Order_Status]] = "Delivered","Yes","No")</f>
        <v>Yes</v>
      </c>
      <c r="K6561" t="str">
        <f>TEXT(shipments[[#This Row],[Shipdate]],"MMMM")</f>
        <v>November</v>
      </c>
      <c r="L6561">
        <f>YEAR(shipments[[#This Row],[Shipdate]])</f>
        <v>2023</v>
      </c>
    </row>
    <row r="6562" spans="1:12" x14ac:dyDescent="0.3">
      <c r="A6562" t="s">
        <v>6566</v>
      </c>
      <c r="B6562" t="s">
        <v>7949</v>
      </c>
      <c r="C6562" t="s">
        <v>7927</v>
      </c>
      <c r="D6562" t="s">
        <v>7939</v>
      </c>
      <c r="E6562" s="1">
        <v>45161</v>
      </c>
      <c r="F6562" s="6">
        <v>15480</v>
      </c>
      <c r="G6562">
        <v>1106</v>
      </c>
      <c r="H6562" t="s">
        <v>3</v>
      </c>
      <c r="I6562">
        <f>IF(shipments[[#This Row],[Boxes]]&gt;0,shipments[[#This Row],[Amount]]/shipments[[#This Row],[Boxes]],"NA")</f>
        <v>13.996383363471971</v>
      </c>
      <c r="J6562" t="str">
        <f>IF(shipments[[#This Row],[Order_Status]] = "Delivered","Yes","No")</f>
        <v>Yes</v>
      </c>
      <c r="K6562" t="str">
        <f>TEXT(shipments[[#This Row],[Shipdate]],"MMMM")</f>
        <v>August</v>
      </c>
      <c r="L6562">
        <f>YEAR(shipments[[#This Row],[Shipdate]])</f>
        <v>2023</v>
      </c>
    </row>
    <row r="6563" spans="1:12" x14ac:dyDescent="0.3">
      <c r="A6563" t="s">
        <v>6567</v>
      </c>
      <c r="B6563" t="s">
        <v>7949</v>
      </c>
      <c r="C6563" t="s">
        <v>7928</v>
      </c>
      <c r="D6563" t="s">
        <v>7935</v>
      </c>
      <c r="E6563" s="1">
        <v>45300</v>
      </c>
      <c r="F6563" s="6">
        <v>351</v>
      </c>
      <c r="G6563">
        <v>36</v>
      </c>
      <c r="H6563" t="s">
        <v>3</v>
      </c>
      <c r="I6563">
        <f>IF(shipments[[#This Row],[Boxes]]&gt;0,shipments[[#This Row],[Amount]]/shipments[[#This Row],[Boxes]],"NA")</f>
        <v>9.75</v>
      </c>
      <c r="J6563" t="str">
        <f>IF(shipments[[#This Row],[Order_Status]] = "Delivered","Yes","No")</f>
        <v>Yes</v>
      </c>
      <c r="K6563" t="str">
        <f>TEXT(shipments[[#This Row],[Shipdate]],"MMMM")</f>
        <v>January</v>
      </c>
      <c r="L6563">
        <f>YEAR(shipments[[#This Row],[Shipdate]])</f>
        <v>2024</v>
      </c>
    </row>
    <row r="6564" spans="1:12" x14ac:dyDescent="0.3">
      <c r="A6564" t="s">
        <v>6568</v>
      </c>
      <c r="B6564" t="s">
        <v>7949</v>
      </c>
      <c r="C6564" t="s">
        <v>7928</v>
      </c>
      <c r="D6564" t="s">
        <v>7938</v>
      </c>
      <c r="E6564" s="1">
        <v>44971</v>
      </c>
      <c r="F6564" s="6">
        <v>7056</v>
      </c>
      <c r="G6564">
        <v>706</v>
      </c>
      <c r="H6564" t="s">
        <v>3</v>
      </c>
      <c r="I6564">
        <f>IF(shipments[[#This Row],[Boxes]]&gt;0,shipments[[#This Row],[Amount]]/shipments[[#This Row],[Boxes]],"NA")</f>
        <v>9.9943342776203963</v>
      </c>
      <c r="J6564" t="str">
        <f>IF(shipments[[#This Row],[Order_Status]] = "Delivered","Yes","No")</f>
        <v>Yes</v>
      </c>
      <c r="K6564" t="str">
        <f>TEXT(shipments[[#This Row],[Shipdate]],"MMMM")</f>
        <v>February</v>
      </c>
      <c r="L6564">
        <f>YEAR(shipments[[#This Row],[Shipdate]])</f>
        <v>2023</v>
      </c>
    </row>
    <row r="6565" spans="1:12" x14ac:dyDescent="0.3">
      <c r="A6565" s="21" t="s">
        <v>6569</v>
      </c>
      <c r="B6565" s="21" t="s">
        <v>7949</v>
      </c>
      <c r="C6565" s="21" t="s">
        <v>7928</v>
      </c>
      <c r="D6565" s="21" t="s">
        <v>7938</v>
      </c>
      <c r="E6565" s="22">
        <v>45531</v>
      </c>
      <c r="F6565" s="23">
        <v>3154.5</v>
      </c>
      <c r="G6565" s="21">
        <v>287</v>
      </c>
      <c r="H6565" s="21" t="s">
        <v>9</v>
      </c>
      <c r="I6565" s="21">
        <f>IF(shipments[[#This Row],[Boxes]]&gt;0,shipments[[#This Row],[Amount]]/shipments[[#This Row],[Boxes]],"NA")</f>
        <v>10.991289198606271</v>
      </c>
      <c r="J6565" s="21" t="str">
        <f>IF(shipments[[#This Row],[Order_Status]] = "Delivered","Yes","No")</f>
        <v>No</v>
      </c>
      <c r="K6565" s="21" t="str">
        <f>TEXT(shipments[[#This Row],[Shipdate]],"MMMM")</f>
        <v>August</v>
      </c>
      <c r="L6565" s="21">
        <f>YEAR(shipments[[#This Row],[Shipdate]])</f>
        <v>2024</v>
      </c>
    </row>
    <row r="6566" spans="1:12" x14ac:dyDescent="0.3">
      <c r="A6566" t="s">
        <v>6570</v>
      </c>
      <c r="B6566" t="s">
        <v>7949</v>
      </c>
      <c r="C6566" t="s">
        <v>7928</v>
      </c>
      <c r="D6566" t="s">
        <v>7937</v>
      </c>
      <c r="E6566" s="1">
        <v>45202</v>
      </c>
      <c r="F6566" s="6">
        <v>1827</v>
      </c>
      <c r="G6566">
        <v>203</v>
      </c>
      <c r="H6566" t="s">
        <v>3</v>
      </c>
      <c r="I6566">
        <f>IF(shipments[[#This Row],[Boxes]]&gt;0,shipments[[#This Row],[Amount]]/shipments[[#This Row],[Boxes]],"NA")</f>
        <v>9</v>
      </c>
      <c r="J6566" t="str">
        <f>IF(shipments[[#This Row],[Order_Status]] = "Delivered","Yes","No")</f>
        <v>Yes</v>
      </c>
      <c r="K6566" t="str">
        <f>TEXT(shipments[[#This Row],[Shipdate]],"MMMM")</f>
        <v>October</v>
      </c>
      <c r="L6566">
        <f>YEAR(shipments[[#This Row],[Shipdate]])</f>
        <v>2023</v>
      </c>
    </row>
    <row r="6567" spans="1:12" x14ac:dyDescent="0.3">
      <c r="A6567" t="s">
        <v>6571</v>
      </c>
      <c r="B6567" t="s">
        <v>7949</v>
      </c>
      <c r="C6567" t="s">
        <v>7929</v>
      </c>
      <c r="D6567" t="s">
        <v>7934</v>
      </c>
      <c r="E6567" s="1">
        <v>44979</v>
      </c>
      <c r="F6567" s="6">
        <v>12408.75</v>
      </c>
      <c r="G6567">
        <v>1379</v>
      </c>
      <c r="H6567" t="s">
        <v>3</v>
      </c>
      <c r="I6567">
        <f>IF(shipments[[#This Row],[Boxes]]&gt;0,shipments[[#This Row],[Amount]]/shipments[[#This Row],[Boxes]],"NA")</f>
        <v>8.9983683828861487</v>
      </c>
      <c r="J6567" t="str">
        <f>IF(shipments[[#This Row],[Order_Status]] = "Delivered","Yes","No")</f>
        <v>Yes</v>
      </c>
      <c r="K6567" t="str">
        <f>TEXT(shipments[[#This Row],[Shipdate]],"MMMM")</f>
        <v>February</v>
      </c>
      <c r="L6567">
        <f>YEAR(shipments[[#This Row],[Shipdate]])</f>
        <v>2023</v>
      </c>
    </row>
    <row r="6568" spans="1:12" x14ac:dyDescent="0.3">
      <c r="A6568" t="s">
        <v>6572</v>
      </c>
      <c r="B6568" t="s">
        <v>7949</v>
      </c>
      <c r="C6568" t="s">
        <v>7929</v>
      </c>
      <c r="D6568" t="s">
        <v>7939</v>
      </c>
      <c r="E6568" s="1">
        <v>44974</v>
      </c>
      <c r="F6568" s="6">
        <v>5778</v>
      </c>
      <c r="G6568">
        <v>723</v>
      </c>
      <c r="H6568" t="s">
        <v>3</v>
      </c>
      <c r="I6568">
        <f>IF(shipments[[#This Row],[Boxes]]&gt;0,shipments[[#This Row],[Amount]]/shipments[[#This Row],[Boxes]],"NA")</f>
        <v>7.991701244813278</v>
      </c>
      <c r="J6568" t="str">
        <f>IF(shipments[[#This Row],[Order_Status]] = "Delivered","Yes","No")</f>
        <v>Yes</v>
      </c>
      <c r="K6568" t="str">
        <f>TEXT(shipments[[#This Row],[Shipdate]],"MMMM")</f>
        <v>February</v>
      </c>
      <c r="L6568">
        <f>YEAR(shipments[[#This Row],[Shipdate]])</f>
        <v>2023</v>
      </c>
    </row>
    <row r="6569" spans="1:12" x14ac:dyDescent="0.3">
      <c r="A6569" t="s">
        <v>6573</v>
      </c>
      <c r="B6569" t="s">
        <v>7949</v>
      </c>
      <c r="C6569" t="s">
        <v>7930</v>
      </c>
      <c r="D6569" t="s">
        <v>7935</v>
      </c>
      <c r="E6569" s="1">
        <v>45295</v>
      </c>
      <c r="F6569" s="6">
        <v>418.5</v>
      </c>
      <c r="G6569">
        <v>15</v>
      </c>
      <c r="H6569" t="s">
        <v>3</v>
      </c>
      <c r="I6569">
        <f>IF(shipments[[#This Row],[Boxes]]&gt;0,shipments[[#This Row],[Amount]]/shipments[[#This Row],[Boxes]],"NA")</f>
        <v>27.9</v>
      </c>
      <c r="J6569" t="str">
        <f>IF(shipments[[#This Row],[Order_Status]] = "Delivered","Yes","No")</f>
        <v>Yes</v>
      </c>
      <c r="K6569" t="str">
        <f>TEXT(shipments[[#This Row],[Shipdate]],"MMMM")</f>
        <v>January</v>
      </c>
      <c r="L6569">
        <f>YEAR(shipments[[#This Row],[Shipdate]])</f>
        <v>2024</v>
      </c>
    </row>
    <row r="6570" spans="1:12" x14ac:dyDescent="0.3">
      <c r="A6570" t="s">
        <v>6574</v>
      </c>
      <c r="B6570" t="s">
        <v>7949</v>
      </c>
      <c r="C6570" t="s">
        <v>7930</v>
      </c>
      <c r="D6570" t="s">
        <v>7938</v>
      </c>
      <c r="E6570" s="1">
        <v>45352</v>
      </c>
      <c r="F6570" s="6">
        <v>6486.75</v>
      </c>
      <c r="G6570">
        <v>224</v>
      </c>
      <c r="H6570" t="s">
        <v>3</v>
      </c>
      <c r="I6570">
        <f>IF(shipments[[#This Row],[Boxes]]&gt;0,shipments[[#This Row],[Amount]]/shipments[[#This Row],[Boxes]],"NA")</f>
        <v>28.958705357142858</v>
      </c>
      <c r="J6570" t="str">
        <f>IF(shipments[[#This Row],[Order_Status]] = "Delivered","Yes","No")</f>
        <v>Yes</v>
      </c>
      <c r="K6570" t="str">
        <f>TEXT(shipments[[#This Row],[Shipdate]],"MMMM")</f>
        <v>March</v>
      </c>
      <c r="L6570">
        <f>YEAR(shipments[[#This Row],[Shipdate]])</f>
        <v>2024</v>
      </c>
    </row>
    <row r="6571" spans="1:12" x14ac:dyDescent="0.3">
      <c r="A6571" t="s">
        <v>6575</v>
      </c>
      <c r="B6571" t="s">
        <v>7949</v>
      </c>
      <c r="C6571" t="s">
        <v>7930</v>
      </c>
      <c r="D6571" t="s">
        <v>7938</v>
      </c>
      <c r="E6571" s="1">
        <v>45106</v>
      </c>
      <c r="F6571" s="6">
        <v>8979.75</v>
      </c>
      <c r="G6571">
        <v>310</v>
      </c>
      <c r="H6571" t="s">
        <v>3</v>
      </c>
      <c r="I6571">
        <f>IF(shipments[[#This Row],[Boxes]]&gt;0,shipments[[#This Row],[Amount]]/shipments[[#This Row],[Boxes]],"NA")</f>
        <v>28.966935483870969</v>
      </c>
      <c r="J6571" t="str">
        <f>IF(shipments[[#This Row],[Order_Status]] = "Delivered","Yes","No")</f>
        <v>Yes</v>
      </c>
      <c r="K6571" t="str">
        <f>TEXT(shipments[[#This Row],[Shipdate]],"MMMM")</f>
        <v>June</v>
      </c>
      <c r="L6571">
        <f>YEAR(shipments[[#This Row],[Shipdate]])</f>
        <v>2023</v>
      </c>
    </row>
    <row r="6572" spans="1:12" x14ac:dyDescent="0.3">
      <c r="A6572" t="s">
        <v>6576</v>
      </c>
      <c r="B6572" t="s">
        <v>7949</v>
      </c>
      <c r="C6572" t="s">
        <v>7931</v>
      </c>
      <c r="D6572" t="s">
        <v>7934</v>
      </c>
      <c r="E6572" s="1">
        <v>45022</v>
      </c>
      <c r="F6572" s="6">
        <v>4140</v>
      </c>
      <c r="G6572">
        <v>518</v>
      </c>
      <c r="H6572" t="s">
        <v>3</v>
      </c>
      <c r="I6572">
        <f>IF(shipments[[#This Row],[Boxes]]&gt;0,shipments[[#This Row],[Amount]]/shipments[[#This Row],[Boxes]],"NA")</f>
        <v>7.9922779922779918</v>
      </c>
      <c r="J6572" t="str">
        <f>IF(shipments[[#This Row],[Order_Status]] = "Delivered","Yes","No")</f>
        <v>Yes</v>
      </c>
      <c r="K6572" t="str">
        <f>TEXT(shipments[[#This Row],[Shipdate]],"MMMM")</f>
        <v>April</v>
      </c>
      <c r="L6572">
        <f>YEAR(shipments[[#This Row],[Shipdate]])</f>
        <v>2023</v>
      </c>
    </row>
    <row r="6573" spans="1:12" x14ac:dyDescent="0.3">
      <c r="A6573" s="21" t="s">
        <v>6577</v>
      </c>
      <c r="B6573" s="21" t="s">
        <v>7949</v>
      </c>
      <c r="C6573" s="21" t="s">
        <v>7932</v>
      </c>
      <c r="D6573" s="21" t="s">
        <v>7939</v>
      </c>
      <c r="E6573" s="22">
        <v>45533</v>
      </c>
      <c r="F6573" s="23">
        <v>1183.5</v>
      </c>
      <c r="G6573" s="21">
        <v>148</v>
      </c>
      <c r="H6573" s="21" t="s">
        <v>9</v>
      </c>
      <c r="I6573" s="21">
        <f>IF(shipments[[#This Row],[Boxes]]&gt;0,shipments[[#This Row],[Amount]]/shipments[[#This Row],[Boxes]],"NA")</f>
        <v>7.9966216216216219</v>
      </c>
      <c r="J6573" s="21" t="str">
        <f>IF(shipments[[#This Row],[Order_Status]] = "Delivered","Yes","No")</f>
        <v>No</v>
      </c>
      <c r="K6573" s="21" t="str">
        <f>TEXT(shipments[[#This Row],[Shipdate]],"MMMM")</f>
        <v>August</v>
      </c>
      <c r="L6573" s="21">
        <f>YEAR(shipments[[#This Row],[Shipdate]])</f>
        <v>2024</v>
      </c>
    </row>
    <row r="6574" spans="1:12" x14ac:dyDescent="0.3">
      <c r="A6574" t="s">
        <v>6578</v>
      </c>
      <c r="B6574" t="s">
        <v>7949</v>
      </c>
      <c r="C6574" t="s">
        <v>7932</v>
      </c>
      <c r="D6574" t="s">
        <v>7939</v>
      </c>
      <c r="E6574" s="1">
        <v>44963</v>
      </c>
      <c r="F6574" s="6">
        <v>1851.75</v>
      </c>
      <c r="G6574">
        <v>232</v>
      </c>
      <c r="H6574" t="s">
        <v>3</v>
      </c>
      <c r="I6574">
        <f>IF(shipments[[#This Row],[Boxes]]&gt;0,shipments[[#This Row],[Amount]]/shipments[[#This Row],[Boxes]],"NA")</f>
        <v>7.9816810344827589</v>
      </c>
      <c r="J6574" t="str">
        <f>IF(shipments[[#This Row],[Order_Status]] = "Delivered","Yes","No")</f>
        <v>Yes</v>
      </c>
      <c r="K6574" t="str">
        <f>TEXT(shipments[[#This Row],[Shipdate]],"MMMM")</f>
        <v>February</v>
      </c>
      <c r="L6574">
        <f>YEAR(shipments[[#This Row],[Shipdate]])</f>
        <v>2023</v>
      </c>
    </row>
    <row r="6575" spans="1:12" x14ac:dyDescent="0.3">
      <c r="A6575" s="21" t="s">
        <v>6579</v>
      </c>
      <c r="B6575" s="21" t="s">
        <v>7949</v>
      </c>
      <c r="C6575" s="21" t="s">
        <v>7933</v>
      </c>
      <c r="D6575" s="21" t="s">
        <v>7935</v>
      </c>
      <c r="E6575" s="22">
        <v>45530</v>
      </c>
      <c r="F6575" s="23">
        <v>371.25</v>
      </c>
      <c r="G6575" s="21">
        <v>20</v>
      </c>
      <c r="H6575" s="21" t="s">
        <v>9</v>
      </c>
      <c r="I6575" s="21">
        <f>IF(shipments[[#This Row],[Boxes]]&gt;0,shipments[[#This Row],[Amount]]/shipments[[#This Row],[Boxes]],"NA")</f>
        <v>18.5625</v>
      </c>
      <c r="J6575" s="21" t="str">
        <f>IF(shipments[[#This Row],[Order_Status]] = "Delivered","Yes","No")</f>
        <v>No</v>
      </c>
      <c r="K6575" s="21" t="str">
        <f>TEXT(shipments[[#This Row],[Shipdate]],"MMMM")</f>
        <v>August</v>
      </c>
      <c r="L6575" s="21">
        <f>YEAR(shipments[[#This Row],[Shipdate]])</f>
        <v>2024</v>
      </c>
    </row>
    <row r="6576" spans="1:12" x14ac:dyDescent="0.3">
      <c r="A6576" s="21" t="s">
        <v>6580</v>
      </c>
      <c r="B6576" s="21" t="s">
        <v>7949</v>
      </c>
      <c r="C6576" s="21" t="s">
        <v>7933</v>
      </c>
      <c r="D6576" s="21" t="s">
        <v>7938</v>
      </c>
      <c r="E6576" s="22">
        <v>45546</v>
      </c>
      <c r="F6576" s="23">
        <v>7202.25</v>
      </c>
      <c r="G6576" s="21">
        <v>328</v>
      </c>
      <c r="H6576" s="21" t="s">
        <v>16</v>
      </c>
      <c r="I6576" s="21">
        <f>IF(shipments[[#This Row],[Boxes]]&gt;0,shipments[[#This Row],[Amount]]/shipments[[#This Row],[Boxes]],"NA")</f>
        <v>21.958079268292682</v>
      </c>
      <c r="J6576" s="21" t="str">
        <f>IF(shipments[[#This Row],[Order_Status]] = "Delivered","Yes","No")</f>
        <v>No</v>
      </c>
      <c r="K6576" s="21" t="str">
        <f>TEXT(shipments[[#This Row],[Shipdate]],"MMMM")</f>
        <v>September</v>
      </c>
      <c r="L6576" s="21">
        <f>YEAR(shipments[[#This Row],[Shipdate]])</f>
        <v>2024</v>
      </c>
    </row>
    <row r="6577" spans="1:12" x14ac:dyDescent="0.3">
      <c r="A6577" s="21" t="s">
        <v>6581</v>
      </c>
      <c r="B6577" s="21" t="s">
        <v>7949</v>
      </c>
      <c r="C6577" s="21" t="s">
        <v>7933</v>
      </c>
      <c r="D6577" s="21" t="s">
        <v>7939</v>
      </c>
      <c r="E6577" s="22">
        <v>45224</v>
      </c>
      <c r="F6577" s="23">
        <v>2211.75</v>
      </c>
      <c r="G6577" s="21">
        <v>123</v>
      </c>
      <c r="H6577" s="21" t="s">
        <v>25</v>
      </c>
      <c r="I6577" s="21">
        <f>IF(shipments[[#This Row],[Boxes]]&gt;0,shipments[[#This Row],[Amount]]/shipments[[#This Row],[Boxes]],"NA")</f>
        <v>17.98170731707317</v>
      </c>
      <c r="J6577" s="21" t="str">
        <f>IF(shipments[[#This Row],[Order_Status]] = "Delivered","Yes","No")</f>
        <v>No</v>
      </c>
      <c r="K6577" s="21" t="str">
        <f>TEXT(shipments[[#This Row],[Shipdate]],"MMMM")</f>
        <v>October</v>
      </c>
      <c r="L6577" s="21">
        <f>YEAR(shipments[[#This Row],[Shipdate]])</f>
        <v>2023</v>
      </c>
    </row>
    <row r="6578" spans="1:12" x14ac:dyDescent="0.3">
      <c r="A6578" t="s">
        <v>6582</v>
      </c>
      <c r="B6578" t="s">
        <v>7949</v>
      </c>
      <c r="C6578" t="s">
        <v>7933</v>
      </c>
      <c r="D6578" t="s">
        <v>7938</v>
      </c>
      <c r="E6578" s="1">
        <v>45329</v>
      </c>
      <c r="F6578" s="6">
        <v>5307.75</v>
      </c>
      <c r="G6578">
        <v>295</v>
      </c>
      <c r="H6578" t="s">
        <v>3</v>
      </c>
      <c r="I6578">
        <f>IF(shipments[[#This Row],[Boxes]]&gt;0,shipments[[#This Row],[Amount]]/shipments[[#This Row],[Boxes]],"NA")</f>
        <v>17.992372881355934</v>
      </c>
      <c r="J6578" t="str">
        <f>IF(shipments[[#This Row],[Order_Status]] = "Delivered","Yes","No")</f>
        <v>Yes</v>
      </c>
      <c r="K6578" t="str">
        <f>TEXT(shipments[[#This Row],[Shipdate]],"MMMM")</f>
        <v>February</v>
      </c>
      <c r="L6578">
        <f>YEAR(shipments[[#This Row],[Shipdate]])</f>
        <v>2024</v>
      </c>
    </row>
    <row r="6579" spans="1:12" x14ac:dyDescent="0.3">
      <c r="A6579" t="s">
        <v>6583</v>
      </c>
      <c r="B6579" t="s">
        <v>7949</v>
      </c>
      <c r="C6579" t="s">
        <v>7933</v>
      </c>
      <c r="D6579" t="s">
        <v>7934</v>
      </c>
      <c r="E6579" s="1">
        <v>45113</v>
      </c>
      <c r="F6579" s="6">
        <v>11191.5</v>
      </c>
      <c r="G6579">
        <v>533</v>
      </c>
      <c r="H6579" t="s">
        <v>3</v>
      </c>
      <c r="I6579">
        <f>IF(shipments[[#This Row],[Boxes]]&gt;0,shipments[[#This Row],[Amount]]/shipments[[#This Row],[Boxes]],"NA")</f>
        <v>20.997185741088181</v>
      </c>
      <c r="J6579" t="str">
        <f>IF(shipments[[#This Row],[Order_Status]] = "Delivered","Yes","No")</f>
        <v>Yes</v>
      </c>
      <c r="K6579" t="str">
        <f>TEXT(shipments[[#This Row],[Shipdate]],"MMMM")</f>
        <v>July</v>
      </c>
      <c r="L6579">
        <f>YEAR(shipments[[#This Row],[Shipdate]])</f>
        <v>2023</v>
      </c>
    </row>
    <row r="6580" spans="1:12" x14ac:dyDescent="0.3">
      <c r="A6580" t="s">
        <v>6584</v>
      </c>
      <c r="B6580" t="s">
        <v>7949</v>
      </c>
      <c r="C6580" t="s">
        <v>7915</v>
      </c>
      <c r="D6580" t="s">
        <v>7937</v>
      </c>
      <c r="E6580" s="1">
        <v>45089</v>
      </c>
      <c r="F6580" s="6">
        <v>873</v>
      </c>
      <c r="G6580">
        <v>97</v>
      </c>
      <c r="H6580" t="s">
        <v>3</v>
      </c>
      <c r="I6580">
        <f>IF(shipments[[#This Row],[Boxes]]&gt;0,shipments[[#This Row],[Amount]]/shipments[[#This Row],[Boxes]],"NA")</f>
        <v>9</v>
      </c>
      <c r="J6580" t="str">
        <f>IF(shipments[[#This Row],[Order_Status]] = "Delivered","Yes","No")</f>
        <v>Yes</v>
      </c>
      <c r="K6580" t="str">
        <f>TEXT(shipments[[#This Row],[Shipdate]],"MMMM")</f>
        <v>June</v>
      </c>
      <c r="L6580">
        <f>YEAR(shipments[[#This Row],[Shipdate]])</f>
        <v>2023</v>
      </c>
    </row>
    <row r="6581" spans="1:12" x14ac:dyDescent="0.3">
      <c r="A6581" t="s">
        <v>6585</v>
      </c>
      <c r="B6581" t="s">
        <v>7949</v>
      </c>
      <c r="C6581" t="s">
        <v>7915</v>
      </c>
      <c r="D6581" t="s">
        <v>7934</v>
      </c>
      <c r="E6581" s="1">
        <v>44971</v>
      </c>
      <c r="F6581" s="6">
        <v>9603</v>
      </c>
      <c r="G6581">
        <v>1201</v>
      </c>
      <c r="H6581" t="s">
        <v>3</v>
      </c>
      <c r="I6581">
        <f>IF(shipments[[#This Row],[Boxes]]&gt;0,shipments[[#This Row],[Amount]]/shipments[[#This Row],[Boxes]],"NA")</f>
        <v>7.9958368026644466</v>
      </c>
      <c r="J6581" t="str">
        <f>IF(shipments[[#This Row],[Order_Status]] = "Delivered","Yes","No")</f>
        <v>Yes</v>
      </c>
      <c r="K6581" t="str">
        <f>TEXT(shipments[[#This Row],[Shipdate]],"MMMM")</f>
        <v>February</v>
      </c>
      <c r="L6581">
        <f>YEAR(shipments[[#This Row],[Shipdate]])</f>
        <v>2023</v>
      </c>
    </row>
    <row r="6582" spans="1:12" x14ac:dyDescent="0.3">
      <c r="A6582" t="s">
        <v>6586</v>
      </c>
      <c r="B6582" t="s">
        <v>7949</v>
      </c>
      <c r="C6582" t="s">
        <v>7915</v>
      </c>
      <c r="D6582" t="s">
        <v>7936</v>
      </c>
      <c r="E6582" s="1">
        <v>45261</v>
      </c>
      <c r="F6582" s="6">
        <v>3829.5</v>
      </c>
      <c r="G6582">
        <v>766</v>
      </c>
      <c r="H6582" t="s">
        <v>3</v>
      </c>
      <c r="I6582">
        <f>IF(shipments[[#This Row],[Boxes]]&gt;0,shipments[[#This Row],[Amount]]/shipments[[#This Row],[Boxes]],"NA")</f>
        <v>4.9993472584856393</v>
      </c>
      <c r="J6582" t="str">
        <f>IF(shipments[[#This Row],[Order_Status]] = "Delivered","Yes","No")</f>
        <v>Yes</v>
      </c>
      <c r="K6582" t="str">
        <f>TEXT(shipments[[#This Row],[Shipdate]],"MMMM")</f>
        <v>December</v>
      </c>
      <c r="L6582">
        <f>YEAR(shipments[[#This Row],[Shipdate]])</f>
        <v>2023</v>
      </c>
    </row>
    <row r="6583" spans="1:12" x14ac:dyDescent="0.3">
      <c r="A6583" t="s">
        <v>6587</v>
      </c>
      <c r="B6583" t="s">
        <v>7949</v>
      </c>
      <c r="C6583" t="s">
        <v>7915</v>
      </c>
      <c r="D6583" t="s">
        <v>7938</v>
      </c>
      <c r="E6583" s="1">
        <v>44988</v>
      </c>
      <c r="F6583" s="6">
        <v>2031.75</v>
      </c>
      <c r="G6583">
        <v>254</v>
      </c>
      <c r="H6583" t="s">
        <v>3</v>
      </c>
      <c r="I6583">
        <f>IF(shipments[[#This Row],[Boxes]]&gt;0,shipments[[#This Row],[Amount]]/shipments[[#This Row],[Boxes]],"NA")</f>
        <v>7.9990157480314963</v>
      </c>
      <c r="J6583" t="str">
        <f>IF(shipments[[#This Row],[Order_Status]] = "Delivered","Yes","No")</f>
        <v>Yes</v>
      </c>
      <c r="K6583" t="str">
        <f>TEXT(shipments[[#This Row],[Shipdate]],"MMMM")</f>
        <v>March</v>
      </c>
      <c r="L6583">
        <f>YEAR(shipments[[#This Row],[Shipdate]])</f>
        <v>2023</v>
      </c>
    </row>
    <row r="6584" spans="1:12" x14ac:dyDescent="0.3">
      <c r="A6584" t="s">
        <v>6588</v>
      </c>
      <c r="B6584" t="s">
        <v>7949</v>
      </c>
      <c r="C6584" t="s">
        <v>7915</v>
      </c>
      <c r="D6584" t="s">
        <v>7936</v>
      </c>
      <c r="E6584" s="1">
        <v>45180</v>
      </c>
      <c r="F6584" s="6">
        <v>8887.5</v>
      </c>
      <c r="G6584">
        <v>988</v>
      </c>
      <c r="H6584" t="s">
        <v>3</v>
      </c>
      <c r="I6584">
        <f>IF(shipments[[#This Row],[Boxes]]&gt;0,shipments[[#This Row],[Amount]]/shipments[[#This Row],[Boxes]],"NA")</f>
        <v>8.9954453441295552</v>
      </c>
      <c r="J6584" t="str">
        <f>IF(shipments[[#This Row],[Order_Status]] = "Delivered","Yes","No")</f>
        <v>Yes</v>
      </c>
      <c r="K6584" t="str">
        <f>TEXT(shipments[[#This Row],[Shipdate]],"MMMM")</f>
        <v>September</v>
      </c>
      <c r="L6584">
        <f>YEAR(shipments[[#This Row],[Shipdate]])</f>
        <v>2023</v>
      </c>
    </row>
    <row r="6585" spans="1:12" x14ac:dyDescent="0.3">
      <c r="A6585" t="s">
        <v>6589</v>
      </c>
      <c r="B6585" t="s">
        <v>7949</v>
      </c>
      <c r="C6585" t="s">
        <v>7916</v>
      </c>
      <c r="D6585" t="s">
        <v>7934</v>
      </c>
      <c r="E6585" s="1">
        <v>45090</v>
      </c>
      <c r="F6585" s="6">
        <v>225</v>
      </c>
      <c r="G6585">
        <v>45</v>
      </c>
      <c r="H6585" t="s">
        <v>3</v>
      </c>
      <c r="I6585">
        <f>IF(shipments[[#This Row],[Boxes]]&gt;0,shipments[[#This Row],[Amount]]/shipments[[#This Row],[Boxes]],"NA")</f>
        <v>5</v>
      </c>
      <c r="J6585" t="str">
        <f>IF(shipments[[#This Row],[Order_Status]] = "Delivered","Yes","No")</f>
        <v>Yes</v>
      </c>
      <c r="K6585" t="str">
        <f>TEXT(shipments[[#This Row],[Shipdate]],"MMMM")</f>
        <v>June</v>
      </c>
      <c r="L6585">
        <f>YEAR(shipments[[#This Row],[Shipdate]])</f>
        <v>2023</v>
      </c>
    </row>
    <row r="6586" spans="1:12" x14ac:dyDescent="0.3">
      <c r="A6586" t="s">
        <v>6590</v>
      </c>
      <c r="B6586" t="s">
        <v>7949</v>
      </c>
      <c r="C6586" t="s">
        <v>7916</v>
      </c>
      <c r="D6586" t="s">
        <v>7935</v>
      </c>
      <c r="E6586" s="1">
        <v>45287</v>
      </c>
      <c r="F6586" s="6">
        <v>1505.25</v>
      </c>
      <c r="G6586">
        <v>189</v>
      </c>
      <c r="H6586" t="s">
        <v>3</v>
      </c>
      <c r="I6586">
        <f>IF(shipments[[#This Row],[Boxes]]&gt;0,shipments[[#This Row],[Amount]]/shipments[[#This Row],[Boxes]],"NA")</f>
        <v>7.9642857142857144</v>
      </c>
      <c r="J6586" t="str">
        <f>IF(shipments[[#This Row],[Order_Status]] = "Delivered","Yes","No")</f>
        <v>Yes</v>
      </c>
      <c r="K6586" t="str">
        <f>TEXT(shipments[[#This Row],[Shipdate]],"MMMM")</f>
        <v>December</v>
      </c>
      <c r="L6586">
        <f>YEAR(shipments[[#This Row],[Shipdate]])</f>
        <v>2023</v>
      </c>
    </row>
    <row r="6587" spans="1:12" x14ac:dyDescent="0.3">
      <c r="A6587" t="s">
        <v>6591</v>
      </c>
      <c r="B6587" t="s">
        <v>7949</v>
      </c>
      <c r="C6587" t="s">
        <v>7916</v>
      </c>
      <c r="D6587" t="s">
        <v>7939</v>
      </c>
      <c r="E6587" s="1">
        <v>45225</v>
      </c>
      <c r="F6587" s="6">
        <v>1109.25</v>
      </c>
      <c r="G6587">
        <v>185</v>
      </c>
      <c r="H6587" t="s">
        <v>3</v>
      </c>
      <c r="I6587">
        <f>IF(shipments[[#This Row],[Boxes]]&gt;0,shipments[[#This Row],[Amount]]/shipments[[#This Row],[Boxes]],"NA")</f>
        <v>5.9959459459459463</v>
      </c>
      <c r="J6587" t="str">
        <f>IF(shipments[[#This Row],[Order_Status]] = "Delivered","Yes","No")</f>
        <v>Yes</v>
      </c>
      <c r="K6587" t="str">
        <f>TEXT(shipments[[#This Row],[Shipdate]],"MMMM")</f>
        <v>October</v>
      </c>
      <c r="L6587">
        <f>YEAR(shipments[[#This Row],[Shipdate]])</f>
        <v>2023</v>
      </c>
    </row>
    <row r="6588" spans="1:12" x14ac:dyDescent="0.3">
      <c r="A6588" t="s">
        <v>6592</v>
      </c>
      <c r="B6588" t="s">
        <v>7949</v>
      </c>
      <c r="C6588" t="s">
        <v>7916</v>
      </c>
      <c r="D6588" t="s">
        <v>7934</v>
      </c>
      <c r="E6588" s="1">
        <v>45051</v>
      </c>
      <c r="F6588" s="6">
        <v>1334.25</v>
      </c>
      <c r="G6588">
        <v>149</v>
      </c>
      <c r="H6588" t="s">
        <v>3</v>
      </c>
      <c r="I6588">
        <f>IF(shipments[[#This Row],[Boxes]]&gt;0,shipments[[#This Row],[Amount]]/shipments[[#This Row],[Boxes]],"NA")</f>
        <v>8.9546979865771821</v>
      </c>
      <c r="J6588" t="str">
        <f>IF(shipments[[#This Row],[Order_Status]] = "Delivered","Yes","No")</f>
        <v>Yes</v>
      </c>
      <c r="K6588" t="str">
        <f>TEXT(shipments[[#This Row],[Shipdate]],"MMMM")</f>
        <v>May</v>
      </c>
      <c r="L6588">
        <f>YEAR(shipments[[#This Row],[Shipdate]])</f>
        <v>2023</v>
      </c>
    </row>
    <row r="6589" spans="1:12" x14ac:dyDescent="0.3">
      <c r="A6589" t="s">
        <v>6593</v>
      </c>
      <c r="B6589" t="s">
        <v>7949</v>
      </c>
      <c r="C6589" t="s">
        <v>7916</v>
      </c>
      <c r="D6589" t="s">
        <v>7937</v>
      </c>
      <c r="E6589" s="1">
        <v>45299</v>
      </c>
      <c r="F6589" s="6">
        <v>1849.5</v>
      </c>
      <c r="G6589">
        <v>309</v>
      </c>
      <c r="H6589" t="s">
        <v>3</v>
      </c>
      <c r="I6589">
        <f>IF(shipments[[#This Row],[Boxes]]&gt;0,shipments[[#This Row],[Amount]]/shipments[[#This Row],[Boxes]],"NA")</f>
        <v>5.9854368932038833</v>
      </c>
      <c r="J6589" t="str">
        <f>IF(shipments[[#This Row],[Order_Status]] = "Delivered","Yes","No")</f>
        <v>Yes</v>
      </c>
      <c r="K6589" t="str">
        <f>TEXT(shipments[[#This Row],[Shipdate]],"MMMM")</f>
        <v>January</v>
      </c>
      <c r="L6589">
        <f>YEAR(shipments[[#This Row],[Shipdate]])</f>
        <v>2024</v>
      </c>
    </row>
    <row r="6590" spans="1:12" x14ac:dyDescent="0.3">
      <c r="A6590" t="s">
        <v>6594</v>
      </c>
      <c r="B6590" t="s">
        <v>7949</v>
      </c>
      <c r="C6590" t="s">
        <v>7916</v>
      </c>
      <c r="D6590" t="s">
        <v>7938</v>
      </c>
      <c r="E6590" s="1">
        <v>45441</v>
      </c>
      <c r="F6590" s="6">
        <v>4185</v>
      </c>
      <c r="G6590">
        <v>698</v>
      </c>
      <c r="H6590" t="s">
        <v>3</v>
      </c>
      <c r="I6590">
        <f>IF(shipments[[#This Row],[Boxes]]&gt;0,shipments[[#This Row],[Amount]]/shipments[[#This Row],[Boxes]],"NA")</f>
        <v>5.9957020057306591</v>
      </c>
      <c r="J6590" t="str">
        <f>IF(shipments[[#This Row],[Order_Status]] = "Delivered","Yes","No")</f>
        <v>Yes</v>
      </c>
      <c r="K6590" t="str">
        <f>TEXT(shipments[[#This Row],[Shipdate]],"MMMM")</f>
        <v>May</v>
      </c>
      <c r="L6590">
        <f>YEAR(shipments[[#This Row],[Shipdate]])</f>
        <v>2024</v>
      </c>
    </row>
    <row r="6591" spans="1:12" x14ac:dyDescent="0.3">
      <c r="A6591" t="s">
        <v>6595</v>
      </c>
      <c r="B6591" t="s">
        <v>7949</v>
      </c>
      <c r="C6591" t="s">
        <v>7916</v>
      </c>
      <c r="D6591" t="s">
        <v>7935</v>
      </c>
      <c r="E6591" s="1">
        <v>45000</v>
      </c>
      <c r="F6591" s="6">
        <v>6923.25</v>
      </c>
      <c r="G6591">
        <v>866</v>
      </c>
      <c r="H6591" t="s">
        <v>3</v>
      </c>
      <c r="I6591">
        <f>IF(shipments[[#This Row],[Boxes]]&gt;0,shipments[[#This Row],[Amount]]/shipments[[#This Row],[Boxes]],"NA")</f>
        <v>7.9945150115473442</v>
      </c>
      <c r="J6591" t="str">
        <f>IF(shipments[[#This Row],[Order_Status]] = "Delivered","Yes","No")</f>
        <v>Yes</v>
      </c>
      <c r="K6591" t="str">
        <f>TEXT(shipments[[#This Row],[Shipdate]],"MMMM")</f>
        <v>March</v>
      </c>
      <c r="L6591">
        <f>YEAR(shipments[[#This Row],[Shipdate]])</f>
        <v>2023</v>
      </c>
    </row>
    <row r="6592" spans="1:12" x14ac:dyDescent="0.3">
      <c r="A6592" t="s">
        <v>6596</v>
      </c>
      <c r="B6592" t="s">
        <v>7949</v>
      </c>
      <c r="C6592" t="s">
        <v>7917</v>
      </c>
      <c r="D6592" t="s">
        <v>7935</v>
      </c>
      <c r="E6592" s="1">
        <v>44971</v>
      </c>
      <c r="F6592" s="6">
        <v>4614.75</v>
      </c>
      <c r="G6592">
        <v>185</v>
      </c>
      <c r="H6592" t="s">
        <v>3</v>
      </c>
      <c r="I6592">
        <f>IF(shipments[[#This Row],[Boxes]]&gt;0,shipments[[#This Row],[Amount]]/shipments[[#This Row],[Boxes]],"NA")</f>
        <v>24.944594594594594</v>
      </c>
      <c r="J6592" t="str">
        <f>IF(shipments[[#This Row],[Order_Status]] = "Delivered","Yes","No")</f>
        <v>Yes</v>
      </c>
      <c r="K6592" t="str">
        <f>TEXT(shipments[[#This Row],[Shipdate]],"MMMM")</f>
        <v>February</v>
      </c>
      <c r="L6592">
        <f>YEAR(shipments[[#This Row],[Shipdate]])</f>
        <v>2023</v>
      </c>
    </row>
    <row r="6593" spans="1:12" x14ac:dyDescent="0.3">
      <c r="A6593" t="s">
        <v>6597</v>
      </c>
      <c r="B6593" t="s">
        <v>7949</v>
      </c>
      <c r="C6593" t="s">
        <v>7917</v>
      </c>
      <c r="D6593" t="s">
        <v>7937</v>
      </c>
      <c r="E6593" s="1">
        <v>45449</v>
      </c>
      <c r="F6593" s="6">
        <v>2529</v>
      </c>
      <c r="G6593">
        <v>94</v>
      </c>
      <c r="H6593" t="s">
        <v>3</v>
      </c>
      <c r="I6593">
        <f>IF(shipments[[#This Row],[Boxes]]&gt;0,shipments[[#This Row],[Amount]]/shipments[[#This Row],[Boxes]],"NA")</f>
        <v>26.904255319148938</v>
      </c>
      <c r="J6593" t="str">
        <f>IF(shipments[[#This Row],[Order_Status]] = "Delivered","Yes","No")</f>
        <v>Yes</v>
      </c>
      <c r="K6593" t="str">
        <f>TEXT(shipments[[#This Row],[Shipdate]],"MMMM")</f>
        <v>June</v>
      </c>
      <c r="L6593">
        <f>YEAR(shipments[[#This Row],[Shipdate]])</f>
        <v>2024</v>
      </c>
    </row>
    <row r="6594" spans="1:12" x14ac:dyDescent="0.3">
      <c r="A6594" s="21" t="s">
        <v>6598</v>
      </c>
      <c r="B6594" s="21" t="s">
        <v>7949</v>
      </c>
      <c r="C6594" s="21" t="s">
        <v>7917</v>
      </c>
      <c r="D6594" s="21" t="s">
        <v>7938</v>
      </c>
      <c r="E6594" s="22">
        <v>44942</v>
      </c>
      <c r="F6594" s="23">
        <v>7641</v>
      </c>
      <c r="G6594" s="21">
        <v>306</v>
      </c>
      <c r="H6594" s="21" t="s">
        <v>25</v>
      </c>
      <c r="I6594" s="21">
        <f>IF(shipments[[#This Row],[Boxes]]&gt;0,shipments[[#This Row],[Amount]]/shipments[[#This Row],[Boxes]],"NA")</f>
        <v>24.970588235294116</v>
      </c>
      <c r="J6594" s="21" t="str">
        <f>IF(shipments[[#This Row],[Order_Status]] = "Delivered","Yes","No")</f>
        <v>No</v>
      </c>
      <c r="K6594" s="21" t="str">
        <f>TEXT(shipments[[#This Row],[Shipdate]],"MMMM")</f>
        <v>January</v>
      </c>
      <c r="L6594" s="21">
        <f>YEAR(shipments[[#This Row],[Shipdate]])</f>
        <v>2023</v>
      </c>
    </row>
    <row r="6595" spans="1:12" x14ac:dyDescent="0.3">
      <c r="A6595" s="21" t="s">
        <v>6599</v>
      </c>
      <c r="B6595" s="21" t="s">
        <v>7949</v>
      </c>
      <c r="C6595" s="21" t="s">
        <v>7918</v>
      </c>
      <c r="D6595" s="21" t="s">
        <v>7934</v>
      </c>
      <c r="E6595" s="22">
        <v>45558</v>
      </c>
      <c r="F6595" s="23">
        <v>5944.5</v>
      </c>
      <c r="G6595" s="21">
        <v>221</v>
      </c>
      <c r="H6595" s="21" t="s">
        <v>16</v>
      </c>
      <c r="I6595" s="21">
        <f>IF(shipments[[#This Row],[Boxes]]&gt;0,shipments[[#This Row],[Amount]]/shipments[[#This Row],[Boxes]],"NA")</f>
        <v>26.898190045248867</v>
      </c>
      <c r="J6595" s="21" t="str">
        <f>IF(shipments[[#This Row],[Order_Status]] = "Delivered","Yes","No")</f>
        <v>No</v>
      </c>
      <c r="K6595" s="21" t="str">
        <f>TEXT(shipments[[#This Row],[Shipdate]],"MMMM")</f>
        <v>September</v>
      </c>
      <c r="L6595" s="21">
        <f>YEAR(shipments[[#This Row],[Shipdate]])</f>
        <v>2024</v>
      </c>
    </row>
    <row r="6596" spans="1:12" x14ac:dyDescent="0.3">
      <c r="A6596" t="s">
        <v>6600</v>
      </c>
      <c r="B6596" t="s">
        <v>7949</v>
      </c>
      <c r="C6596" t="s">
        <v>7918</v>
      </c>
      <c r="D6596" t="s">
        <v>7935</v>
      </c>
      <c r="E6596" s="1">
        <v>45323</v>
      </c>
      <c r="F6596" s="6">
        <v>5319</v>
      </c>
      <c r="G6596">
        <v>222</v>
      </c>
      <c r="H6596" t="s">
        <v>3</v>
      </c>
      <c r="I6596">
        <f>IF(shipments[[#This Row],[Boxes]]&gt;0,shipments[[#This Row],[Amount]]/shipments[[#This Row],[Boxes]],"NA")</f>
        <v>23.95945945945946</v>
      </c>
      <c r="J6596" t="str">
        <f>IF(shipments[[#This Row],[Order_Status]] = "Delivered","Yes","No")</f>
        <v>Yes</v>
      </c>
      <c r="K6596" t="str">
        <f>TEXT(shipments[[#This Row],[Shipdate]],"MMMM")</f>
        <v>February</v>
      </c>
      <c r="L6596">
        <f>YEAR(shipments[[#This Row],[Shipdate]])</f>
        <v>2024</v>
      </c>
    </row>
    <row r="6597" spans="1:12" x14ac:dyDescent="0.3">
      <c r="A6597" t="s">
        <v>6601</v>
      </c>
      <c r="B6597" t="s">
        <v>7949</v>
      </c>
      <c r="C6597" t="s">
        <v>7918</v>
      </c>
      <c r="D6597" t="s">
        <v>7939</v>
      </c>
      <c r="E6597" s="1">
        <v>44979</v>
      </c>
      <c r="F6597" s="6">
        <v>2110.5</v>
      </c>
      <c r="G6597">
        <v>85</v>
      </c>
      <c r="H6597" t="s">
        <v>3</v>
      </c>
      <c r="I6597">
        <f>IF(shipments[[#This Row],[Boxes]]&gt;0,shipments[[#This Row],[Amount]]/shipments[[#This Row],[Boxes]],"NA")</f>
        <v>24.829411764705881</v>
      </c>
      <c r="J6597" t="str">
        <f>IF(shipments[[#This Row],[Order_Status]] = "Delivered","Yes","No")</f>
        <v>Yes</v>
      </c>
      <c r="K6597" t="str">
        <f>TEXT(shipments[[#This Row],[Shipdate]],"MMMM")</f>
        <v>February</v>
      </c>
      <c r="L6597">
        <f>YEAR(shipments[[#This Row],[Shipdate]])</f>
        <v>2023</v>
      </c>
    </row>
    <row r="6598" spans="1:12" x14ac:dyDescent="0.3">
      <c r="A6598" t="s">
        <v>6602</v>
      </c>
      <c r="B6598" t="s">
        <v>7949</v>
      </c>
      <c r="C6598" t="s">
        <v>7919</v>
      </c>
      <c r="D6598" t="s">
        <v>7935</v>
      </c>
      <c r="E6598" s="1">
        <v>44971</v>
      </c>
      <c r="F6598" s="6">
        <v>9290.25</v>
      </c>
      <c r="G6598">
        <v>423</v>
      </c>
      <c r="H6598" t="s">
        <v>3</v>
      </c>
      <c r="I6598">
        <f>IF(shipments[[#This Row],[Boxes]]&gt;0,shipments[[#This Row],[Amount]]/shipments[[#This Row],[Boxes]],"NA")</f>
        <v>21.962765957446809</v>
      </c>
      <c r="J6598" t="str">
        <f>IF(shipments[[#This Row],[Order_Status]] = "Delivered","Yes","No")</f>
        <v>Yes</v>
      </c>
      <c r="K6598" t="str">
        <f>TEXT(shipments[[#This Row],[Shipdate]],"MMMM")</f>
        <v>February</v>
      </c>
      <c r="L6598">
        <f>YEAR(shipments[[#This Row],[Shipdate]])</f>
        <v>2023</v>
      </c>
    </row>
    <row r="6599" spans="1:12" x14ac:dyDescent="0.3">
      <c r="A6599" t="s">
        <v>6603</v>
      </c>
      <c r="B6599" t="s">
        <v>7949</v>
      </c>
      <c r="C6599" t="s">
        <v>7919</v>
      </c>
      <c r="D6599" t="s">
        <v>7939</v>
      </c>
      <c r="E6599" s="1">
        <v>45138</v>
      </c>
      <c r="F6599" s="6">
        <v>6414.75</v>
      </c>
      <c r="G6599">
        <v>292</v>
      </c>
      <c r="H6599" t="s">
        <v>3</v>
      </c>
      <c r="I6599">
        <f>IF(shipments[[#This Row],[Boxes]]&gt;0,shipments[[#This Row],[Amount]]/shipments[[#This Row],[Boxes]],"NA")</f>
        <v>21.968321917808218</v>
      </c>
      <c r="J6599" t="str">
        <f>IF(shipments[[#This Row],[Order_Status]] = "Delivered","Yes","No")</f>
        <v>Yes</v>
      </c>
      <c r="K6599" t="str">
        <f>TEXT(shipments[[#This Row],[Shipdate]],"MMMM")</f>
        <v>July</v>
      </c>
      <c r="L6599">
        <f>YEAR(shipments[[#This Row],[Shipdate]])</f>
        <v>2023</v>
      </c>
    </row>
    <row r="6600" spans="1:12" x14ac:dyDescent="0.3">
      <c r="A6600" t="s">
        <v>6604</v>
      </c>
      <c r="B6600" t="s">
        <v>7949</v>
      </c>
      <c r="C6600" t="s">
        <v>7919</v>
      </c>
      <c r="D6600" t="s">
        <v>7934</v>
      </c>
      <c r="E6600" s="1">
        <v>45363</v>
      </c>
      <c r="F6600" s="6">
        <v>5386.5</v>
      </c>
      <c r="G6600">
        <v>245</v>
      </c>
      <c r="H6600" t="s">
        <v>3</v>
      </c>
      <c r="I6600">
        <f>IF(shipments[[#This Row],[Boxes]]&gt;0,shipments[[#This Row],[Amount]]/shipments[[#This Row],[Boxes]],"NA")</f>
        <v>21.985714285714284</v>
      </c>
      <c r="J6600" t="str">
        <f>IF(shipments[[#This Row],[Order_Status]] = "Delivered","Yes","No")</f>
        <v>Yes</v>
      </c>
      <c r="K6600" t="str">
        <f>TEXT(shipments[[#This Row],[Shipdate]],"MMMM")</f>
        <v>March</v>
      </c>
      <c r="L6600">
        <f>YEAR(shipments[[#This Row],[Shipdate]])</f>
        <v>2024</v>
      </c>
    </row>
    <row r="6601" spans="1:12" x14ac:dyDescent="0.3">
      <c r="A6601" t="s">
        <v>6605</v>
      </c>
      <c r="B6601" t="s">
        <v>7949</v>
      </c>
      <c r="C6601" t="s">
        <v>7919</v>
      </c>
      <c r="D6601" t="s">
        <v>7935</v>
      </c>
      <c r="E6601" s="1">
        <v>44988</v>
      </c>
      <c r="F6601" s="6">
        <v>1883.25</v>
      </c>
      <c r="G6601">
        <v>95</v>
      </c>
      <c r="H6601" t="s">
        <v>3</v>
      </c>
      <c r="I6601">
        <f>IF(shipments[[#This Row],[Boxes]]&gt;0,shipments[[#This Row],[Amount]]/shipments[[#This Row],[Boxes]],"NA")</f>
        <v>19.823684210526316</v>
      </c>
      <c r="J6601" t="str">
        <f>IF(shipments[[#This Row],[Order_Status]] = "Delivered","Yes","No")</f>
        <v>Yes</v>
      </c>
      <c r="K6601" t="str">
        <f>TEXT(shipments[[#This Row],[Shipdate]],"MMMM")</f>
        <v>March</v>
      </c>
      <c r="L6601">
        <f>YEAR(shipments[[#This Row],[Shipdate]])</f>
        <v>2023</v>
      </c>
    </row>
    <row r="6602" spans="1:12" x14ac:dyDescent="0.3">
      <c r="A6602" t="s">
        <v>6606</v>
      </c>
      <c r="B6602" t="s">
        <v>7949</v>
      </c>
      <c r="C6602" t="s">
        <v>7919</v>
      </c>
      <c r="D6602" t="s">
        <v>7937</v>
      </c>
      <c r="E6602" s="1">
        <v>45099</v>
      </c>
      <c r="F6602" s="6">
        <v>873</v>
      </c>
      <c r="G6602">
        <v>42</v>
      </c>
      <c r="H6602" t="s">
        <v>3</v>
      </c>
      <c r="I6602">
        <f>IF(shipments[[#This Row],[Boxes]]&gt;0,shipments[[#This Row],[Amount]]/shipments[[#This Row],[Boxes]],"NA")</f>
        <v>20.785714285714285</v>
      </c>
      <c r="J6602" t="str">
        <f>IF(shipments[[#This Row],[Order_Status]] = "Delivered","Yes","No")</f>
        <v>Yes</v>
      </c>
      <c r="K6602" t="str">
        <f>TEXT(shipments[[#This Row],[Shipdate]],"MMMM")</f>
        <v>June</v>
      </c>
      <c r="L6602">
        <f>YEAR(shipments[[#This Row],[Shipdate]])</f>
        <v>2023</v>
      </c>
    </row>
    <row r="6603" spans="1:12" x14ac:dyDescent="0.3">
      <c r="A6603" t="s">
        <v>6607</v>
      </c>
      <c r="B6603" t="s">
        <v>7949</v>
      </c>
      <c r="C6603" t="s">
        <v>7919</v>
      </c>
      <c r="D6603" t="s">
        <v>7937</v>
      </c>
      <c r="E6603" s="1">
        <v>44943</v>
      </c>
      <c r="F6603" s="6">
        <v>2470.5</v>
      </c>
      <c r="G6603">
        <v>113</v>
      </c>
      <c r="H6603" t="s">
        <v>3</v>
      </c>
      <c r="I6603">
        <f>IF(shipments[[#This Row],[Boxes]]&gt;0,shipments[[#This Row],[Amount]]/shipments[[#This Row],[Boxes]],"NA")</f>
        <v>21.86283185840708</v>
      </c>
      <c r="J6603" t="str">
        <f>IF(shipments[[#This Row],[Order_Status]] = "Delivered","Yes","No")</f>
        <v>Yes</v>
      </c>
      <c r="K6603" t="str">
        <f>TEXT(shipments[[#This Row],[Shipdate]],"MMMM")</f>
        <v>January</v>
      </c>
      <c r="L6603">
        <f>YEAR(shipments[[#This Row],[Shipdate]])</f>
        <v>2023</v>
      </c>
    </row>
    <row r="6604" spans="1:12" x14ac:dyDescent="0.3">
      <c r="A6604" t="s">
        <v>6608</v>
      </c>
      <c r="B6604" t="s">
        <v>7949</v>
      </c>
      <c r="C6604" t="s">
        <v>7920</v>
      </c>
      <c r="D6604" t="s">
        <v>7937</v>
      </c>
      <c r="E6604" s="1">
        <v>45050</v>
      </c>
      <c r="F6604" s="6">
        <v>4581</v>
      </c>
      <c r="G6604">
        <v>219</v>
      </c>
      <c r="H6604" t="s">
        <v>3</v>
      </c>
      <c r="I6604">
        <f>IF(shipments[[#This Row],[Boxes]]&gt;0,shipments[[#This Row],[Amount]]/shipments[[#This Row],[Boxes]],"NA")</f>
        <v>20.917808219178081</v>
      </c>
      <c r="J6604" t="str">
        <f>IF(shipments[[#This Row],[Order_Status]] = "Delivered","Yes","No")</f>
        <v>Yes</v>
      </c>
      <c r="K6604" t="str">
        <f>TEXT(shipments[[#This Row],[Shipdate]],"MMMM")</f>
        <v>May</v>
      </c>
      <c r="L6604">
        <f>YEAR(shipments[[#This Row],[Shipdate]])</f>
        <v>2023</v>
      </c>
    </row>
    <row r="6605" spans="1:12" x14ac:dyDescent="0.3">
      <c r="A6605" t="s">
        <v>6609</v>
      </c>
      <c r="B6605" t="s">
        <v>7949</v>
      </c>
      <c r="C6605" t="s">
        <v>7920</v>
      </c>
      <c r="D6605" t="s">
        <v>7939</v>
      </c>
      <c r="E6605" s="1">
        <v>45302</v>
      </c>
      <c r="F6605" s="6">
        <v>5937.75</v>
      </c>
      <c r="G6605">
        <v>313</v>
      </c>
      <c r="H6605" t="s">
        <v>3</v>
      </c>
      <c r="I6605">
        <f>IF(shipments[[#This Row],[Boxes]]&gt;0,shipments[[#This Row],[Amount]]/shipments[[#This Row],[Boxes]],"NA")</f>
        <v>18.970447284345049</v>
      </c>
      <c r="J6605" t="str">
        <f>IF(shipments[[#This Row],[Order_Status]] = "Delivered","Yes","No")</f>
        <v>Yes</v>
      </c>
      <c r="K6605" t="str">
        <f>TEXT(shipments[[#This Row],[Shipdate]],"MMMM")</f>
        <v>January</v>
      </c>
      <c r="L6605">
        <f>YEAR(shipments[[#This Row],[Shipdate]])</f>
        <v>2024</v>
      </c>
    </row>
    <row r="6606" spans="1:12" x14ac:dyDescent="0.3">
      <c r="A6606" t="s">
        <v>6610</v>
      </c>
      <c r="B6606" t="s">
        <v>7949</v>
      </c>
      <c r="C6606" t="s">
        <v>7921</v>
      </c>
      <c r="D6606" t="s">
        <v>7939</v>
      </c>
      <c r="E6606" s="1">
        <v>45363</v>
      </c>
      <c r="F6606" s="6">
        <v>1260</v>
      </c>
      <c r="G6606">
        <v>79</v>
      </c>
      <c r="H6606" t="s">
        <v>3</v>
      </c>
      <c r="I6606">
        <f>IF(shipments[[#This Row],[Boxes]]&gt;0,shipments[[#This Row],[Amount]]/shipments[[#This Row],[Boxes]],"NA")</f>
        <v>15.949367088607595</v>
      </c>
      <c r="J6606" t="str">
        <f>IF(shipments[[#This Row],[Order_Status]] = "Delivered","Yes","No")</f>
        <v>Yes</v>
      </c>
      <c r="K6606" t="str">
        <f>TEXT(shipments[[#This Row],[Shipdate]],"MMMM")</f>
        <v>March</v>
      </c>
      <c r="L6606">
        <f>YEAR(shipments[[#This Row],[Shipdate]])</f>
        <v>2024</v>
      </c>
    </row>
    <row r="6607" spans="1:12" x14ac:dyDescent="0.3">
      <c r="A6607" s="21" t="s">
        <v>6611</v>
      </c>
      <c r="B6607" s="21" t="s">
        <v>7949</v>
      </c>
      <c r="C6607" s="21" t="s">
        <v>7921</v>
      </c>
      <c r="D6607" s="21" t="s">
        <v>7936</v>
      </c>
      <c r="E6607" s="22">
        <v>45504</v>
      </c>
      <c r="F6607" s="23">
        <v>2614.5</v>
      </c>
      <c r="G6607" s="21">
        <v>202</v>
      </c>
      <c r="H6607" s="21" t="s">
        <v>9</v>
      </c>
      <c r="I6607" s="21">
        <f>IF(shipments[[#This Row],[Boxes]]&gt;0,shipments[[#This Row],[Amount]]/shipments[[#This Row],[Boxes]],"NA")</f>
        <v>12.943069306930694</v>
      </c>
      <c r="J6607" s="21" t="str">
        <f>IF(shipments[[#This Row],[Order_Status]] = "Delivered","Yes","No")</f>
        <v>No</v>
      </c>
      <c r="K6607" s="21" t="str">
        <f>TEXT(shipments[[#This Row],[Shipdate]],"MMMM")</f>
        <v>July</v>
      </c>
      <c r="L6607" s="21">
        <f>YEAR(shipments[[#This Row],[Shipdate]])</f>
        <v>2024</v>
      </c>
    </row>
    <row r="6608" spans="1:12" x14ac:dyDescent="0.3">
      <c r="A6608" t="s">
        <v>6612</v>
      </c>
      <c r="B6608" t="s">
        <v>7949</v>
      </c>
      <c r="C6608" t="s">
        <v>7921</v>
      </c>
      <c r="D6608" t="s">
        <v>7935</v>
      </c>
      <c r="E6608" s="1">
        <v>45443</v>
      </c>
      <c r="F6608" s="6">
        <v>1620</v>
      </c>
      <c r="G6608">
        <v>102</v>
      </c>
      <c r="H6608" t="s">
        <v>3</v>
      </c>
      <c r="I6608">
        <f>IF(shipments[[#This Row],[Boxes]]&gt;0,shipments[[#This Row],[Amount]]/shipments[[#This Row],[Boxes]],"NA")</f>
        <v>15.882352941176471</v>
      </c>
      <c r="J6608" t="str">
        <f>IF(shipments[[#This Row],[Order_Status]] = "Delivered","Yes","No")</f>
        <v>Yes</v>
      </c>
      <c r="K6608" t="str">
        <f>TEXT(shipments[[#This Row],[Shipdate]],"MMMM")</f>
        <v>May</v>
      </c>
      <c r="L6608">
        <f>YEAR(shipments[[#This Row],[Shipdate]])</f>
        <v>2024</v>
      </c>
    </row>
    <row r="6609" spans="1:12" x14ac:dyDescent="0.3">
      <c r="A6609" t="s">
        <v>6613</v>
      </c>
      <c r="B6609" t="s">
        <v>7949</v>
      </c>
      <c r="C6609" t="s">
        <v>7921</v>
      </c>
      <c r="D6609" t="s">
        <v>7939</v>
      </c>
      <c r="E6609" s="1">
        <v>45453</v>
      </c>
      <c r="F6609" s="6">
        <v>387</v>
      </c>
      <c r="G6609">
        <v>28</v>
      </c>
      <c r="H6609" t="s">
        <v>3</v>
      </c>
      <c r="I6609">
        <f>IF(shipments[[#This Row],[Boxes]]&gt;0,shipments[[#This Row],[Amount]]/shipments[[#This Row],[Boxes]],"NA")</f>
        <v>13.821428571428571</v>
      </c>
      <c r="J6609" t="str">
        <f>IF(shipments[[#This Row],[Order_Status]] = "Delivered","Yes","No")</f>
        <v>Yes</v>
      </c>
      <c r="K6609" t="str">
        <f>TEXT(shipments[[#This Row],[Shipdate]],"MMMM")</f>
        <v>June</v>
      </c>
      <c r="L6609">
        <f>YEAR(shipments[[#This Row],[Shipdate]])</f>
        <v>2024</v>
      </c>
    </row>
    <row r="6610" spans="1:12" x14ac:dyDescent="0.3">
      <c r="A6610" s="21" t="s">
        <v>6614</v>
      </c>
      <c r="B6610" s="21" t="s">
        <v>7949</v>
      </c>
      <c r="C6610" s="21" t="s">
        <v>7921</v>
      </c>
      <c r="D6610" s="21" t="s">
        <v>7934</v>
      </c>
      <c r="E6610" s="22">
        <v>45187</v>
      </c>
      <c r="F6610" s="23">
        <v>474.75</v>
      </c>
      <c r="G6610" s="21">
        <v>37</v>
      </c>
      <c r="H6610" s="21" t="s">
        <v>25</v>
      </c>
      <c r="I6610" s="21">
        <f>IF(shipments[[#This Row],[Boxes]]&gt;0,shipments[[#This Row],[Amount]]/shipments[[#This Row],[Boxes]],"NA")</f>
        <v>12.831081081081081</v>
      </c>
      <c r="J6610" s="21" t="str">
        <f>IF(shipments[[#This Row],[Order_Status]] = "Delivered","Yes","No")</f>
        <v>No</v>
      </c>
      <c r="K6610" s="21" t="str">
        <f>TEXT(shipments[[#This Row],[Shipdate]],"MMMM")</f>
        <v>September</v>
      </c>
      <c r="L6610" s="21">
        <f>YEAR(shipments[[#This Row],[Shipdate]])</f>
        <v>2023</v>
      </c>
    </row>
    <row r="6611" spans="1:12" x14ac:dyDescent="0.3">
      <c r="A6611" s="21" t="s">
        <v>6615</v>
      </c>
      <c r="B6611" s="21" t="s">
        <v>7949</v>
      </c>
      <c r="C6611" s="21" t="s">
        <v>7921</v>
      </c>
      <c r="D6611" s="21" t="s">
        <v>7939</v>
      </c>
      <c r="E6611" s="22">
        <v>45555</v>
      </c>
      <c r="F6611" s="23">
        <v>2061</v>
      </c>
      <c r="G6611" s="21">
        <v>138</v>
      </c>
      <c r="H6611" s="21" t="s">
        <v>16</v>
      </c>
      <c r="I6611" s="21">
        <f>IF(shipments[[#This Row],[Boxes]]&gt;0,shipments[[#This Row],[Amount]]/shipments[[#This Row],[Boxes]],"NA")</f>
        <v>14.934782608695652</v>
      </c>
      <c r="J6611" s="21" t="str">
        <f>IF(shipments[[#This Row],[Order_Status]] = "Delivered","Yes","No")</f>
        <v>No</v>
      </c>
      <c r="K6611" s="21" t="str">
        <f>TEXT(shipments[[#This Row],[Shipdate]],"MMMM")</f>
        <v>September</v>
      </c>
      <c r="L6611" s="21">
        <f>YEAR(shipments[[#This Row],[Shipdate]])</f>
        <v>2024</v>
      </c>
    </row>
    <row r="6612" spans="1:12" x14ac:dyDescent="0.3">
      <c r="A6612" s="21" t="s">
        <v>6616</v>
      </c>
      <c r="B6612" s="21" t="s">
        <v>7949</v>
      </c>
      <c r="C6612" s="21" t="s">
        <v>7922</v>
      </c>
      <c r="D6612" s="21" t="s">
        <v>7934</v>
      </c>
      <c r="E6612" s="22">
        <v>45481</v>
      </c>
      <c r="F6612" s="23">
        <v>2434.5</v>
      </c>
      <c r="G6612" s="21">
        <v>116</v>
      </c>
      <c r="H6612" s="21" t="s">
        <v>25</v>
      </c>
      <c r="I6612" s="21">
        <f>IF(shipments[[#This Row],[Boxes]]&gt;0,shipments[[#This Row],[Amount]]/shipments[[#This Row],[Boxes]],"NA")</f>
        <v>20.987068965517242</v>
      </c>
      <c r="J6612" s="21" t="str">
        <f>IF(shipments[[#This Row],[Order_Status]] = "Delivered","Yes","No")</f>
        <v>No</v>
      </c>
      <c r="K6612" s="21" t="str">
        <f>TEXT(shipments[[#This Row],[Shipdate]],"MMMM")</f>
        <v>July</v>
      </c>
      <c r="L6612" s="21">
        <f>YEAR(shipments[[#This Row],[Shipdate]])</f>
        <v>2024</v>
      </c>
    </row>
    <row r="6613" spans="1:12" x14ac:dyDescent="0.3">
      <c r="A6613" t="s">
        <v>6617</v>
      </c>
      <c r="B6613" t="s">
        <v>7949</v>
      </c>
      <c r="C6613" t="s">
        <v>7923</v>
      </c>
      <c r="D6613" t="s">
        <v>7936</v>
      </c>
      <c r="E6613" s="1">
        <v>45265</v>
      </c>
      <c r="F6613" s="6">
        <v>810</v>
      </c>
      <c r="G6613">
        <v>58</v>
      </c>
      <c r="H6613" t="s">
        <v>3</v>
      </c>
      <c r="I6613">
        <f>IF(shipments[[#This Row],[Boxes]]&gt;0,shipments[[#This Row],[Amount]]/shipments[[#This Row],[Boxes]],"NA")</f>
        <v>13.96551724137931</v>
      </c>
      <c r="J6613" t="str">
        <f>IF(shipments[[#This Row],[Order_Status]] = "Delivered","Yes","No")</f>
        <v>Yes</v>
      </c>
      <c r="K6613" t="str">
        <f>TEXT(shipments[[#This Row],[Shipdate]],"MMMM")</f>
        <v>December</v>
      </c>
      <c r="L6613">
        <f>YEAR(shipments[[#This Row],[Shipdate]])</f>
        <v>2023</v>
      </c>
    </row>
    <row r="6614" spans="1:12" x14ac:dyDescent="0.3">
      <c r="A6614" s="21" t="s">
        <v>6618</v>
      </c>
      <c r="B6614" s="21" t="s">
        <v>7949</v>
      </c>
      <c r="C6614" s="21" t="s">
        <v>7925</v>
      </c>
      <c r="D6614" s="21" t="s">
        <v>7934</v>
      </c>
      <c r="E6614" s="22">
        <v>45482</v>
      </c>
      <c r="F6614" s="23">
        <v>6790.5</v>
      </c>
      <c r="G6614" s="21">
        <v>453</v>
      </c>
      <c r="H6614" s="21" t="s">
        <v>9</v>
      </c>
      <c r="I6614" s="21">
        <f>IF(shipments[[#This Row],[Boxes]]&gt;0,shipments[[#This Row],[Amount]]/shipments[[#This Row],[Boxes]],"NA")</f>
        <v>14.990066225165563</v>
      </c>
      <c r="J6614" s="21" t="str">
        <f>IF(shipments[[#This Row],[Order_Status]] = "Delivered","Yes","No")</f>
        <v>No</v>
      </c>
      <c r="K6614" s="21" t="str">
        <f>TEXT(shipments[[#This Row],[Shipdate]],"MMMM")</f>
        <v>July</v>
      </c>
      <c r="L6614" s="21">
        <f>YEAR(shipments[[#This Row],[Shipdate]])</f>
        <v>2024</v>
      </c>
    </row>
    <row r="6615" spans="1:12" x14ac:dyDescent="0.3">
      <c r="A6615" t="s">
        <v>6619</v>
      </c>
      <c r="B6615" t="s">
        <v>7949</v>
      </c>
      <c r="C6615" t="s">
        <v>7925</v>
      </c>
      <c r="D6615" t="s">
        <v>7936</v>
      </c>
      <c r="E6615" s="1">
        <v>45287</v>
      </c>
      <c r="F6615" s="6">
        <v>4803.75</v>
      </c>
      <c r="G6615">
        <v>283</v>
      </c>
      <c r="H6615" t="s">
        <v>3</v>
      </c>
      <c r="I6615">
        <f>IF(shipments[[#This Row],[Boxes]]&gt;0,shipments[[#This Row],[Amount]]/shipments[[#This Row],[Boxes]],"NA")</f>
        <v>16.974381625441698</v>
      </c>
      <c r="J6615" t="str">
        <f>IF(shipments[[#This Row],[Order_Status]] = "Delivered","Yes","No")</f>
        <v>Yes</v>
      </c>
      <c r="K6615" t="str">
        <f>TEXT(shipments[[#This Row],[Shipdate]],"MMMM")</f>
        <v>December</v>
      </c>
      <c r="L6615">
        <f>YEAR(shipments[[#This Row],[Shipdate]])</f>
        <v>2023</v>
      </c>
    </row>
    <row r="6616" spans="1:12" x14ac:dyDescent="0.3">
      <c r="A6616" t="s">
        <v>6620</v>
      </c>
      <c r="B6616" t="s">
        <v>7949</v>
      </c>
      <c r="C6616" t="s">
        <v>7926</v>
      </c>
      <c r="D6616" t="s">
        <v>7934</v>
      </c>
      <c r="E6616" s="1">
        <v>45345</v>
      </c>
      <c r="F6616" s="6">
        <v>13140</v>
      </c>
      <c r="G6616">
        <v>657</v>
      </c>
      <c r="H6616" t="s">
        <v>3</v>
      </c>
      <c r="I6616">
        <f>IF(shipments[[#This Row],[Boxes]]&gt;0,shipments[[#This Row],[Amount]]/shipments[[#This Row],[Boxes]],"NA")</f>
        <v>20</v>
      </c>
      <c r="J6616" t="str">
        <f>IF(shipments[[#This Row],[Order_Status]] = "Delivered","Yes","No")</f>
        <v>Yes</v>
      </c>
      <c r="K6616" t="str">
        <f>TEXT(shipments[[#This Row],[Shipdate]],"MMMM")</f>
        <v>February</v>
      </c>
      <c r="L6616">
        <f>YEAR(shipments[[#This Row],[Shipdate]])</f>
        <v>2024</v>
      </c>
    </row>
    <row r="6617" spans="1:12" x14ac:dyDescent="0.3">
      <c r="A6617" t="s">
        <v>6621</v>
      </c>
      <c r="B6617" t="s">
        <v>7949</v>
      </c>
      <c r="C6617" t="s">
        <v>7926</v>
      </c>
      <c r="D6617" t="s">
        <v>7939</v>
      </c>
      <c r="E6617" s="1">
        <v>45251</v>
      </c>
      <c r="F6617" s="6">
        <v>697.5</v>
      </c>
      <c r="G6617">
        <v>39</v>
      </c>
      <c r="H6617" t="s">
        <v>3</v>
      </c>
      <c r="I6617">
        <f>IF(shipments[[#This Row],[Boxes]]&gt;0,shipments[[#This Row],[Amount]]/shipments[[#This Row],[Boxes]],"NA")</f>
        <v>17.884615384615383</v>
      </c>
      <c r="J6617" t="str">
        <f>IF(shipments[[#This Row],[Order_Status]] = "Delivered","Yes","No")</f>
        <v>Yes</v>
      </c>
      <c r="K6617" t="str">
        <f>TEXT(shipments[[#This Row],[Shipdate]],"MMMM")</f>
        <v>November</v>
      </c>
      <c r="L6617">
        <f>YEAR(shipments[[#This Row],[Shipdate]])</f>
        <v>2023</v>
      </c>
    </row>
    <row r="6618" spans="1:12" x14ac:dyDescent="0.3">
      <c r="A6618" s="21" t="s">
        <v>6622</v>
      </c>
      <c r="B6618" s="21" t="s">
        <v>7949</v>
      </c>
      <c r="C6618" s="21" t="s">
        <v>7927</v>
      </c>
      <c r="D6618" s="21" t="s">
        <v>7939</v>
      </c>
      <c r="E6618" s="22">
        <v>45190</v>
      </c>
      <c r="F6618" s="23">
        <v>13875.75</v>
      </c>
      <c r="G6618" s="21">
        <v>868</v>
      </c>
      <c r="H6618" s="21" t="s">
        <v>25</v>
      </c>
      <c r="I6618" s="21">
        <f>IF(shipments[[#This Row],[Boxes]]&gt;0,shipments[[#This Row],[Amount]]/shipments[[#This Row],[Boxes]],"NA")</f>
        <v>15.985887096774194</v>
      </c>
      <c r="J6618" s="21" t="str">
        <f>IF(shipments[[#This Row],[Order_Status]] = "Delivered","Yes","No")</f>
        <v>No</v>
      </c>
      <c r="K6618" s="21" t="str">
        <f>TEXT(shipments[[#This Row],[Shipdate]],"MMMM")</f>
        <v>September</v>
      </c>
      <c r="L6618" s="21">
        <f>YEAR(shipments[[#This Row],[Shipdate]])</f>
        <v>2023</v>
      </c>
    </row>
    <row r="6619" spans="1:12" x14ac:dyDescent="0.3">
      <c r="A6619" t="s">
        <v>6623</v>
      </c>
      <c r="B6619" t="s">
        <v>7949</v>
      </c>
      <c r="C6619" t="s">
        <v>7927</v>
      </c>
      <c r="D6619" t="s">
        <v>7934</v>
      </c>
      <c r="E6619" s="1">
        <v>44965</v>
      </c>
      <c r="F6619" s="6">
        <v>11002.5</v>
      </c>
      <c r="G6619">
        <v>612</v>
      </c>
      <c r="H6619" t="s">
        <v>3</v>
      </c>
      <c r="I6619">
        <f>IF(shipments[[#This Row],[Boxes]]&gt;0,shipments[[#This Row],[Amount]]/shipments[[#This Row],[Boxes]],"NA")</f>
        <v>17.977941176470587</v>
      </c>
      <c r="J6619" t="str">
        <f>IF(shipments[[#This Row],[Order_Status]] = "Delivered","Yes","No")</f>
        <v>Yes</v>
      </c>
      <c r="K6619" t="str">
        <f>TEXT(shipments[[#This Row],[Shipdate]],"MMMM")</f>
        <v>February</v>
      </c>
      <c r="L6619">
        <f>YEAR(shipments[[#This Row],[Shipdate]])</f>
        <v>2023</v>
      </c>
    </row>
    <row r="6620" spans="1:12" x14ac:dyDescent="0.3">
      <c r="A6620" t="s">
        <v>6624</v>
      </c>
      <c r="B6620" t="s">
        <v>7949</v>
      </c>
      <c r="C6620" t="s">
        <v>7927</v>
      </c>
      <c r="D6620" t="s">
        <v>7934</v>
      </c>
      <c r="E6620" s="1">
        <v>45132</v>
      </c>
      <c r="F6620" s="6">
        <v>18391.5</v>
      </c>
      <c r="G6620">
        <v>1082</v>
      </c>
      <c r="H6620" t="s">
        <v>3</v>
      </c>
      <c r="I6620">
        <f>IF(shipments[[#This Row],[Boxes]]&gt;0,shipments[[#This Row],[Amount]]/shipments[[#This Row],[Boxes]],"NA")</f>
        <v>16.997689463955638</v>
      </c>
      <c r="J6620" t="str">
        <f>IF(shipments[[#This Row],[Order_Status]] = "Delivered","Yes","No")</f>
        <v>Yes</v>
      </c>
      <c r="K6620" t="str">
        <f>TEXT(shipments[[#This Row],[Shipdate]],"MMMM")</f>
        <v>July</v>
      </c>
      <c r="L6620">
        <f>YEAR(shipments[[#This Row],[Shipdate]])</f>
        <v>2023</v>
      </c>
    </row>
    <row r="6621" spans="1:12" x14ac:dyDescent="0.3">
      <c r="A6621" s="21" t="s">
        <v>6625</v>
      </c>
      <c r="B6621" s="21" t="s">
        <v>7949</v>
      </c>
      <c r="C6621" s="21" t="s">
        <v>7927</v>
      </c>
      <c r="D6621" s="21" t="s">
        <v>7939</v>
      </c>
      <c r="E6621" s="22">
        <v>45553</v>
      </c>
      <c r="F6621" s="23">
        <v>17052.75</v>
      </c>
      <c r="G6621" s="21">
        <v>1137</v>
      </c>
      <c r="H6621" s="21" t="s">
        <v>16</v>
      </c>
      <c r="I6621" s="21">
        <f>IF(shipments[[#This Row],[Boxes]]&gt;0,shipments[[#This Row],[Amount]]/shipments[[#This Row],[Boxes]],"NA")</f>
        <v>14.998021108179419</v>
      </c>
      <c r="J6621" s="21" t="str">
        <f>IF(shipments[[#This Row],[Order_Status]] = "Delivered","Yes","No")</f>
        <v>No</v>
      </c>
      <c r="K6621" s="21" t="str">
        <f>TEXT(shipments[[#This Row],[Shipdate]],"MMMM")</f>
        <v>September</v>
      </c>
      <c r="L6621" s="21">
        <f>YEAR(shipments[[#This Row],[Shipdate]])</f>
        <v>2024</v>
      </c>
    </row>
    <row r="6622" spans="1:12" x14ac:dyDescent="0.3">
      <c r="A6622" t="s">
        <v>6626</v>
      </c>
      <c r="B6622" t="s">
        <v>7949</v>
      </c>
      <c r="C6622" t="s">
        <v>7928</v>
      </c>
      <c r="D6622" t="s">
        <v>7939</v>
      </c>
      <c r="E6622" s="1">
        <v>45120</v>
      </c>
      <c r="F6622" s="6">
        <v>8577</v>
      </c>
      <c r="G6622">
        <v>1226</v>
      </c>
      <c r="H6622" t="s">
        <v>3</v>
      </c>
      <c r="I6622">
        <f>IF(shipments[[#This Row],[Boxes]]&gt;0,shipments[[#This Row],[Amount]]/shipments[[#This Row],[Boxes]],"NA")</f>
        <v>6.995921696574225</v>
      </c>
      <c r="J6622" t="str">
        <f>IF(shipments[[#This Row],[Order_Status]] = "Delivered","Yes","No")</f>
        <v>Yes</v>
      </c>
      <c r="K6622" t="str">
        <f>TEXT(shipments[[#This Row],[Shipdate]],"MMMM")</f>
        <v>July</v>
      </c>
      <c r="L6622">
        <f>YEAR(shipments[[#This Row],[Shipdate]])</f>
        <v>2023</v>
      </c>
    </row>
    <row r="6623" spans="1:12" x14ac:dyDescent="0.3">
      <c r="A6623" t="s">
        <v>6627</v>
      </c>
      <c r="B6623" t="s">
        <v>7949</v>
      </c>
      <c r="C6623" t="s">
        <v>7928</v>
      </c>
      <c r="D6623" t="s">
        <v>7938</v>
      </c>
      <c r="E6623" s="1">
        <v>45383</v>
      </c>
      <c r="F6623" s="6">
        <v>13475.25</v>
      </c>
      <c r="G6623">
        <v>1685</v>
      </c>
      <c r="H6623" t="s">
        <v>3</v>
      </c>
      <c r="I6623">
        <f>IF(shipments[[#This Row],[Boxes]]&gt;0,shipments[[#This Row],[Amount]]/shipments[[#This Row],[Boxes]],"NA")</f>
        <v>7.9971810089020767</v>
      </c>
      <c r="J6623" t="str">
        <f>IF(shipments[[#This Row],[Order_Status]] = "Delivered","Yes","No")</f>
        <v>Yes</v>
      </c>
      <c r="K6623" t="str">
        <f>TEXT(shipments[[#This Row],[Shipdate]],"MMMM")</f>
        <v>April</v>
      </c>
      <c r="L6623">
        <f>YEAR(shipments[[#This Row],[Shipdate]])</f>
        <v>2024</v>
      </c>
    </row>
    <row r="6624" spans="1:12" x14ac:dyDescent="0.3">
      <c r="A6624" t="s">
        <v>6628</v>
      </c>
      <c r="B6624" t="s">
        <v>7949</v>
      </c>
      <c r="C6624" t="s">
        <v>7929</v>
      </c>
      <c r="D6624" t="s">
        <v>7935</v>
      </c>
      <c r="E6624" s="1">
        <v>44977</v>
      </c>
      <c r="F6624" s="6">
        <v>11477.25</v>
      </c>
      <c r="G6624">
        <v>1148</v>
      </c>
      <c r="H6624" t="s">
        <v>3</v>
      </c>
      <c r="I6624">
        <f>IF(shipments[[#This Row],[Boxes]]&gt;0,shipments[[#This Row],[Amount]]/shipments[[#This Row],[Boxes]],"NA")</f>
        <v>9.9976045296167246</v>
      </c>
      <c r="J6624" t="str">
        <f>IF(shipments[[#This Row],[Order_Status]] = "Delivered","Yes","No")</f>
        <v>Yes</v>
      </c>
      <c r="K6624" t="str">
        <f>TEXT(shipments[[#This Row],[Shipdate]],"MMMM")</f>
        <v>February</v>
      </c>
      <c r="L6624">
        <f>YEAR(shipments[[#This Row],[Shipdate]])</f>
        <v>2023</v>
      </c>
    </row>
    <row r="6625" spans="1:12" x14ac:dyDescent="0.3">
      <c r="A6625" t="s">
        <v>6629</v>
      </c>
      <c r="B6625" t="s">
        <v>7949</v>
      </c>
      <c r="C6625" t="s">
        <v>7929</v>
      </c>
      <c r="D6625" t="s">
        <v>7934</v>
      </c>
      <c r="E6625" s="1">
        <v>45208</v>
      </c>
      <c r="F6625" s="6">
        <v>7807.5</v>
      </c>
      <c r="G6625">
        <v>868</v>
      </c>
      <c r="H6625" t="s">
        <v>3</v>
      </c>
      <c r="I6625">
        <f>IF(shipments[[#This Row],[Boxes]]&gt;0,shipments[[#This Row],[Amount]]/shipments[[#This Row],[Boxes]],"NA")</f>
        <v>8.9948156682027651</v>
      </c>
      <c r="J6625" t="str">
        <f>IF(shipments[[#This Row],[Order_Status]] = "Delivered","Yes","No")</f>
        <v>Yes</v>
      </c>
      <c r="K6625" t="str">
        <f>TEXT(shipments[[#This Row],[Shipdate]],"MMMM")</f>
        <v>October</v>
      </c>
      <c r="L6625">
        <f>YEAR(shipments[[#This Row],[Shipdate]])</f>
        <v>2023</v>
      </c>
    </row>
    <row r="6626" spans="1:12" x14ac:dyDescent="0.3">
      <c r="A6626" t="s">
        <v>6630</v>
      </c>
      <c r="B6626" t="s">
        <v>7949</v>
      </c>
      <c r="C6626" t="s">
        <v>7929</v>
      </c>
      <c r="D6626" t="s">
        <v>7938</v>
      </c>
      <c r="E6626" s="1">
        <v>45251</v>
      </c>
      <c r="F6626" s="6">
        <v>1289.25</v>
      </c>
      <c r="G6626">
        <v>162</v>
      </c>
      <c r="H6626" t="s">
        <v>3</v>
      </c>
      <c r="I6626">
        <f>IF(shipments[[#This Row],[Boxes]]&gt;0,shipments[[#This Row],[Amount]]/shipments[[#This Row],[Boxes]],"NA")</f>
        <v>7.958333333333333</v>
      </c>
      <c r="J6626" t="str">
        <f>IF(shipments[[#This Row],[Order_Status]] = "Delivered","Yes","No")</f>
        <v>Yes</v>
      </c>
      <c r="K6626" t="str">
        <f>TEXT(shipments[[#This Row],[Shipdate]],"MMMM")</f>
        <v>November</v>
      </c>
      <c r="L6626">
        <f>YEAR(shipments[[#This Row],[Shipdate]])</f>
        <v>2023</v>
      </c>
    </row>
    <row r="6627" spans="1:12" x14ac:dyDescent="0.3">
      <c r="A6627" t="s">
        <v>6631</v>
      </c>
      <c r="B6627" t="s">
        <v>7949</v>
      </c>
      <c r="C6627" t="s">
        <v>7930</v>
      </c>
      <c r="D6627" t="s">
        <v>7936</v>
      </c>
      <c r="E6627" s="1">
        <v>45104</v>
      </c>
      <c r="F6627" s="6">
        <v>641.25</v>
      </c>
      <c r="G6627">
        <v>25</v>
      </c>
      <c r="H6627" t="s">
        <v>3</v>
      </c>
      <c r="I6627">
        <f>IF(shipments[[#This Row],[Boxes]]&gt;0,shipments[[#This Row],[Amount]]/shipments[[#This Row],[Boxes]],"NA")</f>
        <v>25.65</v>
      </c>
      <c r="J6627" t="str">
        <f>IF(shipments[[#This Row],[Order_Status]] = "Delivered","Yes","No")</f>
        <v>Yes</v>
      </c>
      <c r="K6627" t="str">
        <f>TEXT(shipments[[#This Row],[Shipdate]],"MMMM")</f>
        <v>June</v>
      </c>
      <c r="L6627">
        <f>YEAR(shipments[[#This Row],[Shipdate]])</f>
        <v>2023</v>
      </c>
    </row>
    <row r="6628" spans="1:12" x14ac:dyDescent="0.3">
      <c r="A6628" t="s">
        <v>6632</v>
      </c>
      <c r="B6628" t="s">
        <v>7949</v>
      </c>
      <c r="C6628" t="s">
        <v>7930</v>
      </c>
      <c r="D6628" t="s">
        <v>7937</v>
      </c>
      <c r="E6628" s="1">
        <v>45093</v>
      </c>
      <c r="F6628" s="6">
        <v>1057.5</v>
      </c>
      <c r="G6628">
        <v>37</v>
      </c>
      <c r="H6628" t="s">
        <v>3</v>
      </c>
      <c r="I6628">
        <f>IF(shipments[[#This Row],[Boxes]]&gt;0,shipments[[#This Row],[Amount]]/shipments[[#This Row],[Boxes]],"NA")</f>
        <v>28.581081081081081</v>
      </c>
      <c r="J6628" t="str">
        <f>IF(shipments[[#This Row],[Order_Status]] = "Delivered","Yes","No")</f>
        <v>Yes</v>
      </c>
      <c r="K6628" t="str">
        <f>TEXT(shipments[[#This Row],[Shipdate]],"MMMM")</f>
        <v>June</v>
      </c>
      <c r="L6628">
        <f>YEAR(shipments[[#This Row],[Shipdate]])</f>
        <v>2023</v>
      </c>
    </row>
    <row r="6629" spans="1:12" x14ac:dyDescent="0.3">
      <c r="A6629" t="s">
        <v>6633</v>
      </c>
      <c r="B6629" t="s">
        <v>7949</v>
      </c>
      <c r="C6629" t="s">
        <v>7931</v>
      </c>
      <c r="D6629" t="s">
        <v>7934</v>
      </c>
      <c r="E6629" s="1">
        <v>45219</v>
      </c>
      <c r="F6629" s="6">
        <v>11855.25</v>
      </c>
      <c r="G6629">
        <v>1318</v>
      </c>
      <c r="H6629" t="s">
        <v>3</v>
      </c>
      <c r="I6629">
        <f>IF(shipments[[#This Row],[Boxes]]&gt;0,shipments[[#This Row],[Amount]]/shipments[[#This Row],[Boxes]],"NA")</f>
        <v>8.9948786039453719</v>
      </c>
      <c r="J6629" t="str">
        <f>IF(shipments[[#This Row],[Order_Status]] = "Delivered","Yes","No")</f>
        <v>Yes</v>
      </c>
      <c r="K6629" t="str">
        <f>TEXT(shipments[[#This Row],[Shipdate]],"MMMM")</f>
        <v>October</v>
      </c>
      <c r="L6629">
        <f>YEAR(shipments[[#This Row],[Shipdate]])</f>
        <v>2023</v>
      </c>
    </row>
    <row r="6630" spans="1:12" x14ac:dyDescent="0.3">
      <c r="A6630" t="s">
        <v>6634</v>
      </c>
      <c r="B6630" t="s">
        <v>7949</v>
      </c>
      <c r="C6630" t="s">
        <v>7932</v>
      </c>
      <c r="D6630" t="s">
        <v>7939</v>
      </c>
      <c r="E6630" s="1">
        <v>45418</v>
      </c>
      <c r="F6630" s="6">
        <v>13137.75</v>
      </c>
      <c r="G6630">
        <v>1314</v>
      </c>
      <c r="H6630" t="s">
        <v>3</v>
      </c>
      <c r="I6630">
        <f>IF(shipments[[#This Row],[Boxes]]&gt;0,shipments[[#This Row],[Amount]]/shipments[[#This Row],[Boxes]],"NA")</f>
        <v>9.9982876712328768</v>
      </c>
      <c r="J6630" t="str">
        <f>IF(shipments[[#This Row],[Order_Status]] = "Delivered","Yes","No")</f>
        <v>Yes</v>
      </c>
      <c r="K6630" t="str">
        <f>TEXT(shipments[[#This Row],[Shipdate]],"MMMM")</f>
        <v>May</v>
      </c>
      <c r="L6630">
        <f>YEAR(shipments[[#This Row],[Shipdate]])</f>
        <v>2024</v>
      </c>
    </row>
    <row r="6631" spans="1:12" x14ac:dyDescent="0.3">
      <c r="A6631" t="s">
        <v>6635</v>
      </c>
      <c r="B6631" t="s">
        <v>7949</v>
      </c>
      <c r="C6631" t="s">
        <v>7932</v>
      </c>
      <c r="D6631" t="s">
        <v>7934</v>
      </c>
      <c r="E6631" s="1">
        <v>45056</v>
      </c>
      <c r="F6631" s="6">
        <v>7704</v>
      </c>
      <c r="G6631">
        <v>1101</v>
      </c>
      <c r="H6631" t="s">
        <v>3</v>
      </c>
      <c r="I6631">
        <f>IF(shipments[[#This Row],[Boxes]]&gt;0,shipments[[#This Row],[Amount]]/shipments[[#This Row],[Boxes]],"NA")</f>
        <v>6.9972752043596733</v>
      </c>
      <c r="J6631" t="str">
        <f>IF(shipments[[#This Row],[Order_Status]] = "Delivered","Yes","No")</f>
        <v>Yes</v>
      </c>
      <c r="K6631" t="str">
        <f>TEXT(shipments[[#This Row],[Shipdate]],"MMMM")</f>
        <v>May</v>
      </c>
      <c r="L6631">
        <f>YEAR(shipments[[#This Row],[Shipdate]])</f>
        <v>2023</v>
      </c>
    </row>
    <row r="6632" spans="1:12" x14ac:dyDescent="0.3">
      <c r="A6632" t="s">
        <v>6636</v>
      </c>
      <c r="B6632" t="s">
        <v>7949</v>
      </c>
      <c r="C6632" t="s">
        <v>7933</v>
      </c>
      <c r="D6632" t="s">
        <v>7935</v>
      </c>
      <c r="E6632" s="1">
        <v>45464</v>
      </c>
      <c r="F6632" s="6">
        <v>3539.25</v>
      </c>
      <c r="G6632">
        <v>177</v>
      </c>
      <c r="H6632" t="s">
        <v>3</v>
      </c>
      <c r="I6632">
        <f>IF(shipments[[#This Row],[Boxes]]&gt;0,shipments[[#This Row],[Amount]]/shipments[[#This Row],[Boxes]],"NA")</f>
        <v>19.995762711864408</v>
      </c>
      <c r="J6632" t="str">
        <f>IF(shipments[[#This Row],[Order_Status]] = "Delivered","Yes","No")</f>
        <v>Yes</v>
      </c>
      <c r="K6632" t="str">
        <f>TEXT(shipments[[#This Row],[Shipdate]],"MMMM")</f>
        <v>June</v>
      </c>
      <c r="L6632">
        <f>YEAR(shipments[[#This Row],[Shipdate]])</f>
        <v>2024</v>
      </c>
    </row>
    <row r="6633" spans="1:12" x14ac:dyDescent="0.3">
      <c r="A6633" t="s">
        <v>6637</v>
      </c>
      <c r="B6633" t="s">
        <v>7949</v>
      </c>
      <c r="C6633" t="s">
        <v>7933</v>
      </c>
      <c r="D6633" t="s">
        <v>7936</v>
      </c>
      <c r="E6633" s="1">
        <v>45104</v>
      </c>
      <c r="F6633" s="6">
        <v>9832.5</v>
      </c>
      <c r="G6633">
        <v>447</v>
      </c>
      <c r="H6633" t="s">
        <v>3</v>
      </c>
      <c r="I6633">
        <f>IF(shipments[[#This Row],[Boxes]]&gt;0,shipments[[#This Row],[Amount]]/shipments[[#This Row],[Boxes]],"NA")</f>
        <v>21.996644295302012</v>
      </c>
      <c r="J6633" t="str">
        <f>IF(shipments[[#This Row],[Order_Status]] = "Delivered","Yes","No")</f>
        <v>Yes</v>
      </c>
      <c r="K6633" t="str">
        <f>TEXT(shipments[[#This Row],[Shipdate]],"MMMM")</f>
        <v>June</v>
      </c>
      <c r="L6633">
        <f>YEAR(shipments[[#This Row],[Shipdate]])</f>
        <v>2023</v>
      </c>
    </row>
    <row r="6634" spans="1:12" x14ac:dyDescent="0.3">
      <c r="A6634" t="s">
        <v>6638</v>
      </c>
      <c r="B6634" t="s">
        <v>7949</v>
      </c>
      <c r="C6634" t="s">
        <v>7933</v>
      </c>
      <c r="D6634" t="s">
        <v>7938</v>
      </c>
      <c r="E6634" s="1">
        <v>45279</v>
      </c>
      <c r="F6634" s="6">
        <v>8997.75</v>
      </c>
      <c r="G6634">
        <v>429</v>
      </c>
      <c r="H6634" t="s">
        <v>3</v>
      </c>
      <c r="I6634">
        <f>IF(shipments[[#This Row],[Boxes]]&gt;0,shipments[[#This Row],[Amount]]/shipments[[#This Row],[Boxes]],"NA")</f>
        <v>20.973776223776223</v>
      </c>
      <c r="J6634" t="str">
        <f>IF(shipments[[#This Row],[Order_Status]] = "Delivered","Yes","No")</f>
        <v>Yes</v>
      </c>
      <c r="K6634" t="str">
        <f>TEXT(shipments[[#This Row],[Shipdate]],"MMMM")</f>
        <v>December</v>
      </c>
      <c r="L6634">
        <f>YEAR(shipments[[#This Row],[Shipdate]])</f>
        <v>2023</v>
      </c>
    </row>
    <row r="6635" spans="1:12" x14ac:dyDescent="0.3">
      <c r="A6635" t="s">
        <v>6639</v>
      </c>
      <c r="B6635" t="s">
        <v>7949</v>
      </c>
      <c r="C6635" t="s">
        <v>7933</v>
      </c>
      <c r="D6635" t="s">
        <v>7935</v>
      </c>
      <c r="E6635" s="1">
        <v>45160</v>
      </c>
      <c r="F6635" s="6">
        <v>9920.25</v>
      </c>
      <c r="G6635">
        <v>473</v>
      </c>
      <c r="H6635" t="s">
        <v>3</v>
      </c>
      <c r="I6635">
        <f>IF(shipments[[#This Row],[Boxes]]&gt;0,shipments[[#This Row],[Amount]]/shipments[[#This Row],[Boxes]],"NA")</f>
        <v>20.973044397463003</v>
      </c>
      <c r="J6635" t="str">
        <f>IF(shipments[[#This Row],[Order_Status]] = "Delivered","Yes","No")</f>
        <v>Yes</v>
      </c>
      <c r="K6635" t="str">
        <f>TEXT(shipments[[#This Row],[Shipdate]],"MMMM")</f>
        <v>August</v>
      </c>
      <c r="L6635">
        <f>YEAR(shipments[[#This Row],[Shipdate]])</f>
        <v>2023</v>
      </c>
    </row>
    <row r="6636" spans="1:12" x14ac:dyDescent="0.3">
      <c r="A6636" t="s">
        <v>6640</v>
      </c>
      <c r="B6636" t="s">
        <v>7949</v>
      </c>
      <c r="C6636" t="s">
        <v>7912</v>
      </c>
      <c r="D6636" t="s">
        <v>7935</v>
      </c>
      <c r="E6636" s="1">
        <v>45111</v>
      </c>
      <c r="F6636" s="6">
        <v>4763.25</v>
      </c>
      <c r="G6636">
        <v>298</v>
      </c>
      <c r="H6636" t="s">
        <v>3</v>
      </c>
      <c r="I6636">
        <f>IF(shipments[[#This Row],[Boxes]]&gt;0,shipments[[#This Row],[Amount]]/shipments[[#This Row],[Boxes]],"NA")</f>
        <v>15.984060402684564</v>
      </c>
      <c r="J6636" t="str">
        <f>IF(shipments[[#This Row],[Order_Status]] = "Delivered","Yes","No")</f>
        <v>Yes</v>
      </c>
      <c r="K6636" t="str">
        <f>TEXT(shipments[[#This Row],[Shipdate]],"MMMM")</f>
        <v>July</v>
      </c>
      <c r="L6636">
        <f>YEAR(shipments[[#This Row],[Shipdate]])</f>
        <v>2023</v>
      </c>
    </row>
    <row r="6637" spans="1:12" x14ac:dyDescent="0.3">
      <c r="A6637" t="s">
        <v>6641</v>
      </c>
      <c r="B6637" t="s">
        <v>7949</v>
      </c>
      <c r="C6637" t="s">
        <v>7912</v>
      </c>
      <c r="D6637" t="s">
        <v>7937</v>
      </c>
      <c r="E6637" s="1">
        <v>45252</v>
      </c>
      <c r="F6637" s="6">
        <v>8583.75</v>
      </c>
      <c r="G6637">
        <v>716</v>
      </c>
      <c r="H6637" t="s">
        <v>3</v>
      </c>
      <c r="I6637">
        <f>IF(shipments[[#This Row],[Boxes]]&gt;0,shipments[[#This Row],[Amount]]/shipments[[#This Row],[Boxes]],"NA")</f>
        <v>11.988477653631286</v>
      </c>
      <c r="J6637" t="str">
        <f>IF(shipments[[#This Row],[Order_Status]] = "Delivered","Yes","No")</f>
        <v>Yes</v>
      </c>
      <c r="K6637" t="str">
        <f>TEXT(shipments[[#This Row],[Shipdate]],"MMMM")</f>
        <v>November</v>
      </c>
      <c r="L6637">
        <f>YEAR(shipments[[#This Row],[Shipdate]])</f>
        <v>2023</v>
      </c>
    </row>
    <row r="6638" spans="1:12" x14ac:dyDescent="0.3">
      <c r="A6638" t="s">
        <v>6642</v>
      </c>
      <c r="B6638" t="s">
        <v>7949</v>
      </c>
      <c r="C6638" t="s">
        <v>7912</v>
      </c>
      <c r="D6638" t="s">
        <v>7939</v>
      </c>
      <c r="E6638" s="1">
        <v>44942</v>
      </c>
      <c r="F6638" s="6">
        <v>3973.5</v>
      </c>
      <c r="G6638">
        <v>306</v>
      </c>
      <c r="H6638" t="s">
        <v>3</v>
      </c>
      <c r="I6638">
        <f>IF(shipments[[#This Row],[Boxes]]&gt;0,shipments[[#This Row],[Amount]]/shipments[[#This Row],[Boxes]],"NA")</f>
        <v>12.985294117647058</v>
      </c>
      <c r="J6638" t="str">
        <f>IF(shipments[[#This Row],[Order_Status]] = "Delivered","Yes","No")</f>
        <v>Yes</v>
      </c>
      <c r="K6638" t="str">
        <f>TEXT(shipments[[#This Row],[Shipdate]],"MMMM")</f>
        <v>January</v>
      </c>
      <c r="L6638">
        <f>YEAR(shipments[[#This Row],[Shipdate]])</f>
        <v>2023</v>
      </c>
    </row>
    <row r="6639" spans="1:12" x14ac:dyDescent="0.3">
      <c r="A6639" t="s">
        <v>6643</v>
      </c>
      <c r="B6639" t="s">
        <v>7949</v>
      </c>
      <c r="C6639" t="s">
        <v>7912</v>
      </c>
      <c r="D6639" t="s">
        <v>7934</v>
      </c>
      <c r="E6639" s="1">
        <v>45440</v>
      </c>
      <c r="F6639" s="6">
        <v>11054.25</v>
      </c>
      <c r="G6639">
        <v>790</v>
      </c>
      <c r="H6639" t="s">
        <v>3</v>
      </c>
      <c r="I6639">
        <f>IF(shipments[[#This Row],[Boxes]]&gt;0,shipments[[#This Row],[Amount]]/shipments[[#This Row],[Boxes]],"NA")</f>
        <v>13.992721518987342</v>
      </c>
      <c r="J6639" t="str">
        <f>IF(shipments[[#This Row],[Order_Status]] = "Delivered","Yes","No")</f>
        <v>Yes</v>
      </c>
      <c r="K6639" t="str">
        <f>TEXT(shipments[[#This Row],[Shipdate]],"MMMM")</f>
        <v>May</v>
      </c>
      <c r="L6639">
        <f>YEAR(shipments[[#This Row],[Shipdate]])</f>
        <v>2024</v>
      </c>
    </row>
    <row r="6640" spans="1:12" x14ac:dyDescent="0.3">
      <c r="A6640" t="s">
        <v>6644</v>
      </c>
      <c r="B6640" t="s">
        <v>7949</v>
      </c>
      <c r="C6640" t="s">
        <v>7912</v>
      </c>
      <c r="D6640" t="s">
        <v>7938</v>
      </c>
      <c r="E6640" s="1">
        <v>45169</v>
      </c>
      <c r="F6640" s="6">
        <v>740.25</v>
      </c>
      <c r="G6640">
        <v>47</v>
      </c>
      <c r="H6640" t="s">
        <v>3</v>
      </c>
      <c r="I6640">
        <f>IF(shipments[[#This Row],[Boxes]]&gt;0,shipments[[#This Row],[Amount]]/shipments[[#This Row],[Boxes]],"NA")</f>
        <v>15.75</v>
      </c>
      <c r="J6640" t="str">
        <f>IF(shipments[[#This Row],[Order_Status]] = "Delivered","Yes","No")</f>
        <v>Yes</v>
      </c>
      <c r="K6640" t="str">
        <f>TEXT(shipments[[#This Row],[Shipdate]],"MMMM")</f>
        <v>August</v>
      </c>
      <c r="L6640">
        <f>YEAR(shipments[[#This Row],[Shipdate]])</f>
        <v>2023</v>
      </c>
    </row>
    <row r="6641" spans="1:12" x14ac:dyDescent="0.3">
      <c r="A6641" t="s">
        <v>6645</v>
      </c>
      <c r="B6641" t="s">
        <v>7949</v>
      </c>
      <c r="C6641" t="s">
        <v>7914</v>
      </c>
      <c r="D6641" t="s">
        <v>7934</v>
      </c>
      <c r="E6641" s="1">
        <v>45240</v>
      </c>
      <c r="F6641" s="6">
        <v>14316.75</v>
      </c>
      <c r="G6641">
        <v>1302</v>
      </c>
      <c r="H6641" t="s">
        <v>3</v>
      </c>
      <c r="I6641">
        <f>IF(shipments[[#This Row],[Boxes]]&gt;0,shipments[[#This Row],[Amount]]/shipments[[#This Row],[Boxes]],"NA")</f>
        <v>10.995967741935484</v>
      </c>
      <c r="J6641" t="str">
        <f>IF(shipments[[#This Row],[Order_Status]] = "Delivered","Yes","No")</f>
        <v>Yes</v>
      </c>
      <c r="K6641" t="str">
        <f>TEXT(shipments[[#This Row],[Shipdate]],"MMMM")</f>
        <v>November</v>
      </c>
      <c r="L6641">
        <f>YEAR(shipments[[#This Row],[Shipdate]])</f>
        <v>2023</v>
      </c>
    </row>
    <row r="6642" spans="1:12" x14ac:dyDescent="0.3">
      <c r="A6642" t="s">
        <v>6646</v>
      </c>
      <c r="B6642" t="s">
        <v>7949</v>
      </c>
      <c r="C6642" t="s">
        <v>7914</v>
      </c>
      <c r="D6642" t="s">
        <v>7938</v>
      </c>
      <c r="E6642" s="1">
        <v>45244</v>
      </c>
      <c r="F6642" s="6">
        <v>4518</v>
      </c>
      <c r="G6642">
        <v>452</v>
      </c>
      <c r="H6642" t="s">
        <v>3</v>
      </c>
      <c r="I6642">
        <f>IF(shipments[[#This Row],[Boxes]]&gt;0,shipments[[#This Row],[Amount]]/shipments[[#This Row],[Boxes]],"NA")</f>
        <v>9.9955752212389388</v>
      </c>
      <c r="J6642" t="str">
        <f>IF(shipments[[#This Row],[Order_Status]] = "Delivered","Yes","No")</f>
        <v>Yes</v>
      </c>
      <c r="K6642" t="str">
        <f>TEXT(shipments[[#This Row],[Shipdate]],"MMMM")</f>
        <v>November</v>
      </c>
      <c r="L6642">
        <f>YEAR(shipments[[#This Row],[Shipdate]])</f>
        <v>2023</v>
      </c>
    </row>
    <row r="6643" spans="1:12" x14ac:dyDescent="0.3">
      <c r="A6643" t="s">
        <v>6647</v>
      </c>
      <c r="B6643" t="s">
        <v>7949</v>
      </c>
      <c r="C6643" t="s">
        <v>7915</v>
      </c>
      <c r="D6643" t="s">
        <v>7937</v>
      </c>
      <c r="E6643" s="1">
        <v>44988</v>
      </c>
      <c r="F6643" s="6">
        <v>7908.75</v>
      </c>
      <c r="G6643">
        <v>1319</v>
      </c>
      <c r="H6643" t="s">
        <v>3</v>
      </c>
      <c r="I6643">
        <f>IF(shipments[[#This Row],[Boxes]]&gt;0,shipments[[#This Row],[Amount]]/shipments[[#This Row],[Boxes]],"NA")</f>
        <v>5.9960197119029566</v>
      </c>
      <c r="J6643" t="str">
        <f>IF(shipments[[#This Row],[Order_Status]] = "Delivered","Yes","No")</f>
        <v>Yes</v>
      </c>
      <c r="K6643" t="str">
        <f>TEXT(shipments[[#This Row],[Shipdate]],"MMMM")</f>
        <v>March</v>
      </c>
      <c r="L6643">
        <f>YEAR(shipments[[#This Row],[Shipdate]])</f>
        <v>2023</v>
      </c>
    </row>
    <row r="6644" spans="1:12" x14ac:dyDescent="0.3">
      <c r="A6644" t="s">
        <v>6648</v>
      </c>
      <c r="B6644" t="s">
        <v>7949</v>
      </c>
      <c r="C6644" t="s">
        <v>7916</v>
      </c>
      <c r="D6644" t="s">
        <v>7938</v>
      </c>
      <c r="E6644" s="1">
        <v>44932</v>
      </c>
      <c r="F6644" s="6">
        <v>1680.75</v>
      </c>
      <c r="G6644">
        <v>187</v>
      </c>
      <c r="H6644" t="s">
        <v>3</v>
      </c>
      <c r="I6644">
        <f>IF(shipments[[#This Row],[Boxes]]&gt;0,shipments[[#This Row],[Amount]]/shipments[[#This Row],[Boxes]],"NA")</f>
        <v>8.987967914438503</v>
      </c>
      <c r="J6644" t="str">
        <f>IF(shipments[[#This Row],[Order_Status]] = "Delivered","Yes","No")</f>
        <v>Yes</v>
      </c>
      <c r="K6644" t="str">
        <f>TEXT(shipments[[#This Row],[Shipdate]],"MMMM")</f>
        <v>January</v>
      </c>
      <c r="L6644">
        <f>YEAR(shipments[[#This Row],[Shipdate]])</f>
        <v>2023</v>
      </c>
    </row>
    <row r="6645" spans="1:12" x14ac:dyDescent="0.3">
      <c r="A6645" t="s">
        <v>6649</v>
      </c>
      <c r="B6645" t="s">
        <v>7949</v>
      </c>
      <c r="C6645" t="s">
        <v>7916</v>
      </c>
      <c r="D6645" t="s">
        <v>7937</v>
      </c>
      <c r="E6645" s="1">
        <v>45092</v>
      </c>
      <c r="F6645" s="6">
        <v>3825</v>
      </c>
      <c r="G6645">
        <v>765</v>
      </c>
      <c r="H6645" t="s">
        <v>3</v>
      </c>
      <c r="I6645">
        <f>IF(shipments[[#This Row],[Boxes]]&gt;0,shipments[[#This Row],[Amount]]/shipments[[#This Row],[Boxes]],"NA")</f>
        <v>5</v>
      </c>
      <c r="J6645" t="str">
        <f>IF(shipments[[#This Row],[Order_Status]] = "Delivered","Yes","No")</f>
        <v>Yes</v>
      </c>
      <c r="K6645" t="str">
        <f>TEXT(shipments[[#This Row],[Shipdate]],"MMMM")</f>
        <v>June</v>
      </c>
      <c r="L6645">
        <f>YEAR(shipments[[#This Row],[Shipdate]])</f>
        <v>2023</v>
      </c>
    </row>
    <row r="6646" spans="1:12" x14ac:dyDescent="0.3">
      <c r="A6646" t="s">
        <v>6650</v>
      </c>
      <c r="B6646" t="s">
        <v>7949</v>
      </c>
      <c r="C6646" t="s">
        <v>7916</v>
      </c>
      <c r="D6646" t="s">
        <v>7937</v>
      </c>
      <c r="E6646" s="1">
        <v>45253</v>
      </c>
      <c r="F6646" s="6">
        <v>393.75</v>
      </c>
      <c r="G6646">
        <v>57</v>
      </c>
      <c r="H6646" t="s">
        <v>3</v>
      </c>
      <c r="I6646">
        <f>IF(shipments[[#This Row],[Boxes]]&gt;0,shipments[[#This Row],[Amount]]/shipments[[#This Row],[Boxes]],"NA")</f>
        <v>6.9078947368421053</v>
      </c>
      <c r="J6646" t="str">
        <f>IF(shipments[[#This Row],[Order_Status]] = "Delivered","Yes","No")</f>
        <v>Yes</v>
      </c>
      <c r="K6646" t="str">
        <f>TEXT(shipments[[#This Row],[Shipdate]],"MMMM")</f>
        <v>November</v>
      </c>
      <c r="L6646">
        <f>YEAR(shipments[[#This Row],[Shipdate]])</f>
        <v>2023</v>
      </c>
    </row>
    <row r="6647" spans="1:12" x14ac:dyDescent="0.3">
      <c r="A6647" t="s">
        <v>6651</v>
      </c>
      <c r="B6647" t="s">
        <v>7949</v>
      </c>
      <c r="C6647" t="s">
        <v>7917</v>
      </c>
      <c r="D6647" t="s">
        <v>7939</v>
      </c>
      <c r="E6647" s="1">
        <v>45089</v>
      </c>
      <c r="F6647" s="6">
        <v>4623.75</v>
      </c>
      <c r="G6647">
        <v>166</v>
      </c>
      <c r="H6647" t="s">
        <v>3</v>
      </c>
      <c r="I6647">
        <f>IF(shipments[[#This Row],[Boxes]]&gt;0,shipments[[#This Row],[Amount]]/shipments[[#This Row],[Boxes]],"NA")</f>
        <v>27.853915662650603</v>
      </c>
      <c r="J6647" t="str">
        <f>IF(shipments[[#This Row],[Order_Status]] = "Delivered","Yes","No")</f>
        <v>Yes</v>
      </c>
      <c r="K6647" t="str">
        <f>TEXT(shipments[[#This Row],[Shipdate]],"MMMM")</f>
        <v>June</v>
      </c>
      <c r="L6647">
        <f>YEAR(shipments[[#This Row],[Shipdate]])</f>
        <v>2023</v>
      </c>
    </row>
    <row r="6648" spans="1:12" x14ac:dyDescent="0.3">
      <c r="A6648" t="s">
        <v>6652</v>
      </c>
      <c r="B6648" t="s">
        <v>7949</v>
      </c>
      <c r="C6648" t="s">
        <v>7918</v>
      </c>
      <c r="D6648" t="s">
        <v>7936</v>
      </c>
      <c r="E6648" s="1">
        <v>45285</v>
      </c>
      <c r="F6648" s="6">
        <v>4173.75</v>
      </c>
      <c r="G6648">
        <v>150</v>
      </c>
      <c r="H6648" t="s">
        <v>3</v>
      </c>
      <c r="I6648">
        <f>IF(shipments[[#This Row],[Boxes]]&gt;0,shipments[[#This Row],[Amount]]/shipments[[#This Row],[Boxes]],"NA")</f>
        <v>27.824999999999999</v>
      </c>
      <c r="J6648" t="str">
        <f>IF(shipments[[#This Row],[Order_Status]] = "Delivered","Yes","No")</f>
        <v>Yes</v>
      </c>
      <c r="K6648" t="str">
        <f>TEXT(shipments[[#This Row],[Shipdate]],"MMMM")</f>
        <v>December</v>
      </c>
      <c r="L6648">
        <f>YEAR(shipments[[#This Row],[Shipdate]])</f>
        <v>2023</v>
      </c>
    </row>
    <row r="6649" spans="1:12" x14ac:dyDescent="0.3">
      <c r="A6649" t="s">
        <v>6653</v>
      </c>
      <c r="B6649" t="s">
        <v>7949</v>
      </c>
      <c r="C6649" t="s">
        <v>7918</v>
      </c>
      <c r="D6649" t="s">
        <v>7934</v>
      </c>
      <c r="E6649" s="1">
        <v>45467</v>
      </c>
      <c r="F6649" s="6">
        <v>4677.75</v>
      </c>
      <c r="G6649">
        <v>174</v>
      </c>
      <c r="H6649" t="s">
        <v>3</v>
      </c>
      <c r="I6649">
        <f>IF(shipments[[#This Row],[Boxes]]&gt;0,shipments[[#This Row],[Amount]]/shipments[[#This Row],[Boxes]],"NA")</f>
        <v>26.883620689655171</v>
      </c>
      <c r="J6649" t="str">
        <f>IF(shipments[[#This Row],[Order_Status]] = "Delivered","Yes","No")</f>
        <v>Yes</v>
      </c>
      <c r="K6649" t="str">
        <f>TEXT(shipments[[#This Row],[Shipdate]],"MMMM")</f>
        <v>June</v>
      </c>
      <c r="L6649">
        <f>YEAR(shipments[[#This Row],[Shipdate]])</f>
        <v>2024</v>
      </c>
    </row>
    <row r="6650" spans="1:12" x14ac:dyDescent="0.3">
      <c r="A6650" t="s">
        <v>6654</v>
      </c>
      <c r="B6650" t="s">
        <v>7949</v>
      </c>
      <c r="C6650" t="s">
        <v>7918</v>
      </c>
      <c r="D6650" t="s">
        <v>7935</v>
      </c>
      <c r="E6650" s="1">
        <v>45259</v>
      </c>
      <c r="F6650" s="6">
        <v>3962.25</v>
      </c>
      <c r="G6650">
        <v>159</v>
      </c>
      <c r="H6650" t="s">
        <v>3</v>
      </c>
      <c r="I6650">
        <f>IF(shipments[[#This Row],[Boxes]]&gt;0,shipments[[#This Row],[Amount]]/shipments[[#This Row],[Boxes]],"NA")</f>
        <v>24.919811320754718</v>
      </c>
      <c r="J6650" t="str">
        <f>IF(shipments[[#This Row],[Order_Status]] = "Delivered","Yes","No")</f>
        <v>Yes</v>
      </c>
      <c r="K6650" t="str">
        <f>TEXT(shipments[[#This Row],[Shipdate]],"MMMM")</f>
        <v>November</v>
      </c>
      <c r="L6650">
        <f>YEAR(shipments[[#This Row],[Shipdate]])</f>
        <v>2023</v>
      </c>
    </row>
    <row r="6651" spans="1:12" x14ac:dyDescent="0.3">
      <c r="A6651" t="s">
        <v>6655</v>
      </c>
      <c r="B6651" t="s">
        <v>7949</v>
      </c>
      <c r="C6651" t="s">
        <v>7918</v>
      </c>
      <c r="D6651" t="s">
        <v>7934</v>
      </c>
      <c r="E6651" s="1">
        <v>45258</v>
      </c>
      <c r="F6651" s="6">
        <v>5863.5</v>
      </c>
      <c r="G6651">
        <v>245</v>
      </c>
      <c r="H6651" t="s">
        <v>3</v>
      </c>
      <c r="I6651">
        <f>IF(shipments[[#This Row],[Boxes]]&gt;0,shipments[[#This Row],[Amount]]/shipments[[#This Row],[Boxes]],"NA")</f>
        <v>23.932653061224489</v>
      </c>
      <c r="J6651" t="str">
        <f>IF(shipments[[#This Row],[Order_Status]] = "Delivered","Yes","No")</f>
        <v>Yes</v>
      </c>
      <c r="K6651" t="str">
        <f>TEXT(shipments[[#This Row],[Shipdate]],"MMMM")</f>
        <v>November</v>
      </c>
      <c r="L6651">
        <f>YEAR(shipments[[#This Row],[Shipdate]])</f>
        <v>2023</v>
      </c>
    </row>
    <row r="6652" spans="1:12" x14ac:dyDescent="0.3">
      <c r="A6652" t="s">
        <v>6656</v>
      </c>
      <c r="B6652" t="s">
        <v>7949</v>
      </c>
      <c r="C6652" t="s">
        <v>7918</v>
      </c>
      <c r="D6652" t="s">
        <v>7938</v>
      </c>
      <c r="E6652" s="1">
        <v>45034</v>
      </c>
      <c r="F6652" s="6">
        <v>5789.25</v>
      </c>
      <c r="G6652">
        <v>207</v>
      </c>
      <c r="H6652" t="s">
        <v>3</v>
      </c>
      <c r="I6652">
        <f>IF(shipments[[#This Row],[Boxes]]&gt;0,shipments[[#This Row],[Amount]]/shipments[[#This Row],[Boxes]],"NA")</f>
        <v>27.967391304347824</v>
      </c>
      <c r="J6652" t="str">
        <f>IF(shipments[[#This Row],[Order_Status]] = "Delivered","Yes","No")</f>
        <v>Yes</v>
      </c>
      <c r="K6652" t="str">
        <f>TEXT(shipments[[#This Row],[Shipdate]],"MMMM")</f>
        <v>April</v>
      </c>
      <c r="L6652">
        <f>YEAR(shipments[[#This Row],[Shipdate]])</f>
        <v>2023</v>
      </c>
    </row>
    <row r="6653" spans="1:12" x14ac:dyDescent="0.3">
      <c r="A6653" t="s">
        <v>6657</v>
      </c>
      <c r="B6653" t="s">
        <v>7949</v>
      </c>
      <c r="C6653" t="s">
        <v>7919</v>
      </c>
      <c r="D6653" t="s">
        <v>7935</v>
      </c>
      <c r="E6653" s="1">
        <v>45063</v>
      </c>
      <c r="F6653" s="6">
        <v>1291.5</v>
      </c>
      <c r="G6653">
        <v>65</v>
      </c>
      <c r="H6653" t="s">
        <v>3</v>
      </c>
      <c r="I6653">
        <f>IF(shipments[[#This Row],[Boxes]]&gt;0,shipments[[#This Row],[Amount]]/shipments[[#This Row],[Boxes]],"NA")</f>
        <v>19.869230769230768</v>
      </c>
      <c r="J6653" t="str">
        <f>IF(shipments[[#This Row],[Order_Status]] = "Delivered","Yes","No")</f>
        <v>Yes</v>
      </c>
      <c r="K6653" t="str">
        <f>TEXT(shipments[[#This Row],[Shipdate]],"MMMM")</f>
        <v>May</v>
      </c>
      <c r="L6653">
        <f>YEAR(shipments[[#This Row],[Shipdate]])</f>
        <v>2023</v>
      </c>
    </row>
    <row r="6654" spans="1:12" x14ac:dyDescent="0.3">
      <c r="A6654" t="s">
        <v>6658</v>
      </c>
      <c r="B6654" t="s">
        <v>7949</v>
      </c>
      <c r="C6654" t="s">
        <v>7919</v>
      </c>
      <c r="D6654" t="s">
        <v>7934</v>
      </c>
      <c r="E6654" s="1">
        <v>45215</v>
      </c>
      <c r="F6654" s="6">
        <v>14118.75</v>
      </c>
      <c r="G6654">
        <v>673</v>
      </c>
      <c r="H6654" t="s">
        <v>3</v>
      </c>
      <c r="I6654">
        <f>IF(shipments[[#This Row],[Boxes]]&gt;0,shipments[[#This Row],[Amount]]/shipments[[#This Row],[Boxes]],"NA")</f>
        <v>20.978826151560177</v>
      </c>
      <c r="J6654" t="str">
        <f>IF(shipments[[#This Row],[Order_Status]] = "Delivered","Yes","No")</f>
        <v>Yes</v>
      </c>
      <c r="K6654" t="str">
        <f>TEXT(shipments[[#This Row],[Shipdate]],"MMMM")</f>
        <v>October</v>
      </c>
      <c r="L6654">
        <f>YEAR(shipments[[#This Row],[Shipdate]])</f>
        <v>2023</v>
      </c>
    </row>
    <row r="6655" spans="1:12" x14ac:dyDescent="0.3">
      <c r="A6655" s="21" t="s">
        <v>6659</v>
      </c>
      <c r="B6655" s="21" t="s">
        <v>7949</v>
      </c>
      <c r="C6655" s="21" t="s">
        <v>7920</v>
      </c>
      <c r="D6655" s="21" t="s">
        <v>7937</v>
      </c>
      <c r="E6655" s="22">
        <v>45539</v>
      </c>
      <c r="F6655" s="23">
        <v>666</v>
      </c>
      <c r="G6655" s="21">
        <v>36</v>
      </c>
      <c r="H6655" s="21" t="s">
        <v>16</v>
      </c>
      <c r="I6655" s="21">
        <f>IF(shipments[[#This Row],[Boxes]]&gt;0,shipments[[#This Row],[Amount]]/shipments[[#This Row],[Boxes]],"NA")</f>
        <v>18.5</v>
      </c>
      <c r="J6655" s="21" t="str">
        <f>IF(shipments[[#This Row],[Order_Status]] = "Delivered","Yes","No")</f>
        <v>No</v>
      </c>
      <c r="K6655" s="21" t="str">
        <f>TEXT(shipments[[#This Row],[Shipdate]],"MMMM")</f>
        <v>September</v>
      </c>
      <c r="L6655" s="21">
        <f>YEAR(shipments[[#This Row],[Shipdate]])</f>
        <v>2024</v>
      </c>
    </row>
    <row r="6656" spans="1:12" x14ac:dyDescent="0.3">
      <c r="A6656" s="21" t="s">
        <v>6660</v>
      </c>
      <c r="B6656" s="21" t="s">
        <v>7949</v>
      </c>
      <c r="C6656" s="21" t="s">
        <v>7921</v>
      </c>
      <c r="D6656" s="21" t="s">
        <v>7934</v>
      </c>
      <c r="E6656" s="22">
        <v>45546</v>
      </c>
      <c r="F6656" s="23">
        <v>1044</v>
      </c>
      <c r="G6656" s="21">
        <v>87</v>
      </c>
      <c r="H6656" s="21" t="s">
        <v>16</v>
      </c>
      <c r="I6656" s="21">
        <f>IF(shipments[[#This Row],[Boxes]]&gt;0,shipments[[#This Row],[Amount]]/shipments[[#This Row],[Boxes]],"NA")</f>
        <v>12</v>
      </c>
      <c r="J6656" s="21" t="str">
        <f>IF(shipments[[#This Row],[Order_Status]] = "Delivered","Yes","No")</f>
        <v>No</v>
      </c>
      <c r="K6656" s="21" t="str">
        <f>TEXT(shipments[[#This Row],[Shipdate]],"MMMM")</f>
        <v>September</v>
      </c>
      <c r="L6656" s="21">
        <f>YEAR(shipments[[#This Row],[Shipdate]])</f>
        <v>2024</v>
      </c>
    </row>
    <row r="6657" spans="1:12" x14ac:dyDescent="0.3">
      <c r="A6657" t="s">
        <v>6661</v>
      </c>
      <c r="B6657" t="s">
        <v>7949</v>
      </c>
      <c r="C6657" t="s">
        <v>7921</v>
      </c>
      <c r="D6657" t="s">
        <v>7937</v>
      </c>
      <c r="E6657" s="1">
        <v>45398</v>
      </c>
      <c r="F6657" s="6">
        <v>3291.75</v>
      </c>
      <c r="G6657">
        <v>206</v>
      </c>
      <c r="H6657" t="s">
        <v>3</v>
      </c>
      <c r="I6657">
        <f>IF(shipments[[#This Row],[Boxes]]&gt;0,shipments[[#This Row],[Amount]]/shipments[[#This Row],[Boxes]],"NA")</f>
        <v>15.979368932038835</v>
      </c>
      <c r="J6657" t="str">
        <f>IF(shipments[[#This Row],[Order_Status]] = "Delivered","Yes","No")</f>
        <v>Yes</v>
      </c>
      <c r="K6657" t="str">
        <f>TEXT(shipments[[#This Row],[Shipdate]],"MMMM")</f>
        <v>April</v>
      </c>
      <c r="L6657">
        <f>YEAR(shipments[[#This Row],[Shipdate]])</f>
        <v>2024</v>
      </c>
    </row>
    <row r="6658" spans="1:12" x14ac:dyDescent="0.3">
      <c r="A6658" s="21" t="s">
        <v>6662</v>
      </c>
      <c r="B6658" s="21" t="s">
        <v>7949</v>
      </c>
      <c r="C6658" s="21" t="s">
        <v>7921</v>
      </c>
      <c r="D6658" s="21" t="s">
        <v>7938</v>
      </c>
      <c r="E6658" s="22">
        <v>45562</v>
      </c>
      <c r="F6658" s="23">
        <v>9677.25</v>
      </c>
      <c r="G6658" s="21">
        <v>692</v>
      </c>
      <c r="H6658" s="21" t="s">
        <v>16</v>
      </c>
      <c r="I6658" s="21">
        <f>IF(shipments[[#This Row],[Boxes]]&gt;0,shipments[[#This Row],[Amount]]/shipments[[#This Row],[Boxes]],"NA")</f>
        <v>13.984465317919074</v>
      </c>
      <c r="J6658" s="21" t="str">
        <f>IF(shipments[[#This Row],[Order_Status]] = "Delivered","Yes","No")</f>
        <v>No</v>
      </c>
      <c r="K6658" s="21" t="str">
        <f>TEXT(shipments[[#This Row],[Shipdate]],"MMMM")</f>
        <v>September</v>
      </c>
      <c r="L6658" s="21">
        <f>YEAR(shipments[[#This Row],[Shipdate]])</f>
        <v>2024</v>
      </c>
    </row>
    <row r="6659" spans="1:12" x14ac:dyDescent="0.3">
      <c r="A6659" t="s">
        <v>6663</v>
      </c>
      <c r="B6659" t="s">
        <v>7949</v>
      </c>
      <c r="C6659" t="s">
        <v>7921</v>
      </c>
      <c r="D6659" t="s">
        <v>7939</v>
      </c>
      <c r="E6659" s="1">
        <v>44995</v>
      </c>
      <c r="F6659" s="6">
        <v>2121.75</v>
      </c>
      <c r="G6659">
        <v>177</v>
      </c>
      <c r="H6659" t="s">
        <v>3</v>
      </c>
      <c r="I6659">
        <f>IF(shipments[[#This Row],[Boxes]]&gt;0,shipments[[#This Row],[Amount]]/shipments[[#This Row],[Boxes]],"NA")</f>
        <v>11.98728813559322</v>
      </c>
      <c r="J6659" t="str">
        <f>IF(shipments[[#This Row],[Order_Status]] = "Delivered","Yes","No")</f>
        <v>Yes</v>
      </c>
      <c r="K6659" t="str">
        <f>TEXT(shipments[[#This Row],[Shipdate]],"MMMM")</f>
        <v>March</v>
      </c>
      <c r="L6659">
        <f>YEAR(shipments[[#This Row],[Shipdate]])</f>
        <v>2023</v>
      </c>
    </row>
    <row r="6660" spans="1:12" x14ac:dyDescent="0.3">
      <c r="A6660" t="s">
        <v>6664</v>
      </c>
      <c r="B6660" t="s">
        <v>7949</v>
      </c>
      <c r="C6660" t="s">
        <v>7921</v>
      </c>
      <c r="D6660" t="s">
        <v>7936</v>
      </c>
      <c r="E6660" s="1">
        <v>45314</v>
      </c>
      <c r="F6660" s="6">
        <v>10424.25</v>
      </c>
      <c r="G6660">
        <v>869</v>
      </c>
      <c r="H6660" t="s">
        <v>3</v>
      </c>
      <c r="I6660">
        <f>IF(shipments[[#This Row],[Boxes]]&gt;0,shipments[[#This Row],[Amount]]/shipments[[#This Row],[Boxes]],"NA")</f>
        <v>11.995684695051784</v>
      </c>
      <c r="J6660" t="str">
        <f>IF(shipments[[#This Row],[Order_Status]] = "Delivered","Yes","No")</f>
        <v>Yes</v>
      </c>
      <c r="K6660" t="str">
        <f>TEXT(shipments[[#This Row],[Shipdate]],"MMMM")</f>
        <v>January</v>
      </c>
      <c r="L6660">
        <f>YEAR(shipments[[#This Row],[Shipdate]])</f>
        <v>2024</v>
      </c>
    </row>
    <row r="6661" spans="1:12" x14ac:dyDescent="0.3">
      <c r="A6661" t="s">
        <v>6665</v>
      </c>
      <c r="B6661" t="s">
        <v>7949</v>
      </c>
      <c r="C6661" t="s">
        <v>7921</v>
      </c>
      <c r="D6661" t="s">
        <v>7938</v>
      </c>
      <c r="E6661" s="1">
        <v>45121</v>
      </c>
      <c r="F6661" s="6">
        <v>2232</v>
      </c>
      <c r="G6661">
        <v>172</v>
      </c>
      <c r="H6661" t="s">
        <v>3</v>
      </c>
      <c r="I6661">
        <f>IF(shipments[[#This Row],[Boxes]]&gt;0,shipments[[#This Row],[Amount]]/shipments[[#This Row],[Boxes]],"NA")</f>
        <v>12.976744186046512</v>
      </c>
      <c r="J6661" t="str">
        <f>IF(shipments[[#This Row],[Order_Status]] = "Delivered","Yes","No")</f>
        <v>Yes</v>
      </c>
      <c r="K6661" t="str">
        <f>TEXT(shipments[[#This Row],[Shipdate]],"MMMM")</f>
        <v>July</v>
      </c>
      <c r="L6661">
        <f>YEAR(shipments[[#This Row],[Shipdate]])</f>
        <v>2023</v>
      </c>
    </row>
    <row r="6662" spans="1:12" x14ac:dyDescent="0.3">
      <c r="A6662" t="s">
        <v>6666</v>
      </c>
      <c r="B6662" t="s">
        <v>7949</v>
      </c>
      <c r="C6662" t="s">
        <v>7921</v>
      </c>
      <c r="D6662" t="s">
        <v>7937</v>
      </c>
      <c r="E6662" s="1">
        <v>45343</v>
      </c>
      <c r="F6662" s="6">
        <v>8525.25</v>
      </c>
      <c r="G6662">
        <v>609</v>
      </c>
      <c r="H6662" t="s">
        <v>3</v>
      </c>
      <c r="I6662">
        <f>IF(shipments[[#This Row],[Boxes]]&gt;0,shipments[[#This Row],[Amount]]/shipments[[#This Row],[Boxes]],"NA")</f>
        <v>13.998768472906404</v>
      </c>
      <c r="J6662" t="str">
        <f>IF(shipments[[#This Row],[Order_Status]] = "Delivered","Yes","No")</f>
        <v>Yes</v>
      </c>
      <c r="K6662" t="str">
        <f>TEXT(shipments[[#This Row],[Shipdate]],"MMMM")</f>
        <v>February</v>
      </c>
      <c r="L6662">
        <f>YEAR(shipments[[#This Row],[Shipdate]])</f>
        <v>2024</v>
      </c>
    </row>
    <row r="6663" spans="1:12" x14ac:dyDescent="0.3">
      <c r="A6663" t="s">
        <v>6667</v>
      </c>
      <c r="B6663" t="s">
        <v>7949</v>
      </c>
      <c r="C6663" t="s">
        <v>7922</v>
      </c>
      <c r="D6663" t="s">
        <v>7939</v>
      </c>
      <c r="E6663" s="1">
        <v>45244</v>
      </c>
      <c r="F6663" s="6">
        <v>65.25</v>
      </c>
      <c r="G6663">
        <v>4</v>
      </c>
      <c r="H6663" t="s">
        <v>3</v>
      </c>
      <c r="I6663">
        <f>IF(shipments[[#This Row],[Boxes]]&gt;0,shipments[[#This Row],[Amount]]/shipments[[#This Row],[Boxes]],"NA")</f>
        <v>16.3125</v>
      </c>
      <c r="J6663" t="str">
        <f>IF(shipments[[#This Row],[Order_Status]] = "Delivered","Yes","No")</f>
        <v>Yes</v>
      </c>
      <c r="K6663" t="str">
        <f>TEXT(shipments[[#This Row],[Shipdate]],"MMMM")</f>
        <v>November</v>
      </c>
      <c r="L6663">
        <f>YEAR(shipments[[#This Row],[Shipdate]])</f>
        <v>2023</v>
      </c>
    </row>
    <row r="6664" spans="1:12" x14ac:dyDescent="0.3">
      <c r="A6664" t="s">
        <v>6668</v>
      </c>
      <c r="B6664" t="s">
        <v>7949</v>
      </c>
      <c r="C6664" t="s">
        <v>7923</v>
      </c>
      <c r="D6664" t="s">
        <v>7937</v>
      </c>
      <c r="E6664" s="1">
        <v>45124</v>
      </c>
      <c r="F6664" s="6">
        <v>8583.75</v>
      </c>
      <c r="G6664">
        <v>614</v>
      </c>
      <c r="H6664" t="s">
        <v>3</v>
      </c>
      <c r="I6664">
        <f>IF(shipments[[#This Row],[Boxes]]&gt;0,shipments[[#This Row],[Amount]]/shipments[[#This Row],[Boxes]],"NA")</f>
        <v>13.980048859934854</v>
      </c>
      <c r="J6664" t="str">
        <f>IF(shipments[[#This Row],[Order_Status]] = "Delivered","Yes","No")</f>
        <v>Yes</v>
      </c>
      <c r="K6664" t="str">
        <f>TEXT(shipments[[#This Row],[Shipdate]],"MMMM")</f>
        <v>July</v>
      </c>
      <c r="L6664">
        <f>YEAR(shipments[[#This Row],[Shipdate]])</f>
        <v>2023</v>
      </c>
    </row>
    <row r="6665" spans="1:12" x14ac:dyDescent="0.3">
      <c r="A6665" s="21" t="s">
        <v>6669</v>
      </c>
      <c r="B6665" s="21" t="s">
        <v>7949</v>
      </c>
      <c r="C6665" s="21" t="s">
        <v>7923</v>
      </c>
      <c r="D6665" s="21" t="s">
        <v>7936</v>
      </c>
      <c r="E6665" s="22">
        <v>45309</v>
      </c>
      <c r="F6665" s="23">
        <v>6952.5</v>
      </c>
      <c r="G6665" s="21">
        <v>464</v>
      </c>
      <c r="H6665" s="21" t="s">
        <v>25</v>
      </c>
      <c r="I6665" s="21">
        <f>IF(shipments[[#This Row],[Boxes]]&gt;0,shipments[[#This Row],[Amount]]/shipments[[#This Row],[Boxes]],"NA")</f>
        <v>14.983836206896552</v>
      </c>
      <c r="J6665" s="21" t="str">
        <f>IF(shipments[[#This Row],[Order_Status]] = "Delivered","Yes","No")</f>
        <v>No</v>
      </c>
      <c r="K6665" s="21" t="str">
        <f>TEXT(shipments[[#This Row],[Shipdate]],"MMMM")</f>
        <v>January</v>
      </c>
      <c r="L6665" s="21">
        <f>YEAR(shipments[[#This Row],[Shipdate]])</f>
        <v>2024</v>
      </c>
    </row>
    <row r="6666" spans="1:12" x14ac:dyDescent="0.3">
      <c r="A6666" t="s">
        <v>6670</v>
      </c>
      <c r="B6666" t="s">
        <v>7949</v>
      </c>
      <c r="C6666" t="s">
        <v>7923</v>
      </c>
      <c r="D6666" t="s">
        <v>7938</v>
      </c>
      <c r="E6666" s="1">
        <v>45113</v>
      </c>
      <c r="F6666" s="6">
        <v>1536.75</v>
      </c>
      <c r="G6666">
        <v>97</v>
      </c>
      <c r="H6666" t="s">
        <v>3</v>
      </c>
      <c r="I6666">
        <f>IF(shipments[[#This Row],[Boxes]]&gt;0,shipments[[#This Row],[Amount]]/shipments[[#This Row],[Boxes]],"NA")</f>
        <v>15.842783505154639</v>
      </c>
      <c r="J6666" t="str">
        <f>IF(shipments[[#This Row],[Order_Status]] = "Delivered","Yes","No")</f>
        <v>Yes</v>
      </c>
      <c r="K6666" t="str">
        <f>TEXT(shipments[[#This Row],[Shipdate]],"MMMM")</f>
        <v>July</v>
      </c>
      <c r="L6666">
        <f>YEAR(shipments[[#This Row],[Shipdate]])</f>
        <v>2023</v>
      </c>
    </row>
    <row r="6667" spans="1:12" x14ac:dyDescent="0.3">
      <c r="A6667" t="s">
        <v>6671</v>
      </c>
      <c r="B6667" t="s">
        <v>7949</v>
      </c>
      <c r="C6667" t="s">
        <v>7924</v>
      </c>
      <c r="D6667" t="s">
        <v>7935</v>
      </c>
      <c r="E6667" s="1">
        <v>44987</v>
      </c>
      <c r="F6667" s="6">
        <v>1786.5</v>
      </c>
      <c r="G6667">
        <v>199</v>
      </c>
      <c r="H6667" t="s">
        <v>3</v>
      </c>
      <c r="I6667">
        <f>IF(shipments[[#This Row],[Boxes]]&gt;0,shipments[[#This Row],[Amount]]/shipments[[#This Row],[Boxes]],"NA")</f>
        <v>8.9773869346733672</v>
      </c>
      <c r="J6667" t="str">
        <f>IF(shipments[[#This Row],[Order_Status]] = "Delivered","Yes","No")</f>
        <v>Yes</v>
      </c>
      <c r="K6667" t="str">
        <f>TEXT(shipments[[#This Row],[Shipdate]],"MMMM")</f>
        <v>March</v>
      </c>
      <c r="L6667">
        <f>YEAR(shipments[[#This Row],[Shipdate]])</f>
        <v>2023</v>
      </c>
    </row>
    <row r="6668" spans="1:12" x14ac:dyDescent="0.3">
      <c r="A6668" t="s">
        <v>6672</v>
      </c>
      <c r="B6668" t="s">
        <v>7949</v>
      </c>
      <c r="C6668" t="s">
        <v>7924</v>
      </c>
      <c r="D6668" t="s">
        <v>7936</v>
      </c>
      <c r="E6668" s="1">
        <v>45096</v>
      </c>
      <c r="F6668" s="6">
        <v>7951.5</v>
      </c>
      <c r="G6668">
        <v>796</v>
      </c>
      <c r="H6668" t="s">
        <v>3</v>
      </c>
      <c r="I6668">
        <f>IF(shipments[[#This Row],[Boxes]]&gt;0,shipments[[#This Row],[Amount]]/shipments[[#This Row],[Boxes]],"NA")</f>
        <v>9.9893216080402016</v>
      </c>
      <c r="J6668" t="str">
        <f>IF(shipments[[#This Row],[Order_Status]] = "Delivered","Yes","No")</f>
        <v>Yes</v>
      </c>
      <c r="K6668" t="str">
        <f>TEXT(shipments[[#This Row],[Shipdate]],"MMMM")</f>
        <v>June</v>
      </c>
      <c r="L6668">
        <f>YEAR(shipments[[#This Row],[Shipdate]])</f>
        <v>2023</v>
      </c>
    </row>
    <row r="6669" spans="1:12" x14ac:dyDescent="0.3">
      <c r="A6669" t="s">
        <v>6673</v>
      </c>
      <c r="B6669" t="s">
        <v>7949</v>
      </c>
      <c r="C6669" t="s">
        <v>7924</v>
      </c>
      <c r="D6669" t="s">
        <v>7934</v>
      </c>
      <c r="E6669" s="1">
        <v>45362</v>
      </c>
      <c r="F6669" s="6">
        <v>4268.25</v>
      </c>
      <c r="G6669">
        <v>475</v>
      </c>
      <c r="H6669" t="s">
        <v>3</v>
      </c>
      <c r="I6669">
        <f>IF(shipments[[#This Row],[Boxes]]&gt;0,shipments[[#This Row],[Amount]]/shipments[[#This Row],[Boxes]],"NA")</f>
        <v>8.9857894736842105</v>
      </c>
      <c r="J6669" t="str">
        <f>IF(shipments[[#This Row],[Order_Status]] = "Delivered","Yes","No")</f>
        <v>Yes</v>
      </c>
      <c r="K6669" t="str">
        <f>TEXT(shipments[[#This Row],[Shipdate]],"MMMM")</f>
        <v>March</v>
      </c>
      <c r="L6669">
        <f>YEAR(shipments[[#This Row],[Shipdate]])</f>
        <v>2024</v>
      </c>
    </row>
    <row r="6670" spans="1:12" x14ac:dyDescent="0.3">
      <c r="A6670" t="s">
        <v>6674</v>
      </c>
      <c r="B6670" t="s">
        <v>7949</v>
      </c>
      <c r="C6670" t="s">
        <v>7924</v>
      </c>
      <c r="D6670" t="s">
        <v>7936</v>
      </c>
      <c r="E6670" s="1">
        <v>45002</v>
      </c>
      <c r="F6670" s="6">
        <v>7564.5</v>
      </c>
      <c r="G6670">
        <v>841</v>
      </c>
      <c r="H6670" t="s">
        <v>3</v>
      </c>
      <c r="I6670">
        <f>IF(shipments[[#This Row],[Boxes]]&gt;0,shipments[[#This Row],[Amount]]/shipments[[#This Row],[Boxes]],"NA")</f>
        <v>8.9946492271105818</v>
      </c>
      <c r="J6670" t="str">
        <f>IF(shipments[[#This Row],[Order_Status]] = "Delivered","Yes","No")</f>
        <v>Yes</v>
      </c>
      <c r="K6670" t="str">
        <f>TEXT(shipments[[#This Row],[Shipdate]],"MMMM")</f>
        <v>March</v>
      </c>
      <c r="L6670">
        <f>YEAR(shipments[[#This Row],[Shipdate]])</f>
        <v>2023</v>
      </c>
    </row>
    <row r="6671" spans="1:12" x14ac:dyDescent="0.3">
      <c r="A6671" t="s">
        <v>6675</v>
      </c>
      <c r="B6671" t="s">
        <v>7949</v>
      </c>
      <c r="C6671" t="s">
        <v>7925</v>
      </c>
      <c r="D6671" t="s">
        <v>7935</v>
      </c>
      <c r="E6671" s="1">
        <v>45002</v>
      </c>
      <c r="F6671" s="6">
        <v>3746.25</v>
      </c>
      <c r="G6671">
        <v>209</v>
      </c>
      <c r="H6671" t="s">
        <v>3</v>
      </c>
      <c r="I6671">
        <f>IF(shipments[[#This Row],[Boxes]]&gt;0,shipments[[#This Row],[Amount]]/shipments[[#This Row],[Boxes]],"NA")</f>
        <v>17.92464114832536</v>
      </c>
      <c r="J6671" t="str">
        <f>IF(shipments[[#This Row],[Order_Status]] = "Delivered","Yes","No")</f>
        <v>Yes</v>
      </c>
      <c r="K6671" t="str">
        <f>TEXT(shipments[[#This Row],[Shipdate]],"MMMM")</f>
        <v>March</v>
      </c>
      <c r="L6671">
        <f>YEAR(shipments[[#This Row],[Shipdate]])</f>
        <v>2023</v>
      </c>
    </row>
    <row r="6672" spans="1:12" x14ac:dyDescent="0.3">
      <c r="A6672" t="s">
        <v>6676</v>
      </c>
      <c r="B6672" t="s">
        <v>7949</v>
      </c>
      <c r="C6672" t="s">
        <v>7925</v>
      </c>
      <c r="D6672" t="s">
        <v>7934</v>
      </c>
      <c r="E6672" s="1">
        <v>45335</v>
      </c>
      <c r="F6672" s="6">
        <v>3847.5</v>
      </c>
      <c r="G6672">
        <v>257</v>
      </c>
      <c r="H6672" t="s">
        <v>3</v>
      </c>
      <c r="I6672">
        <f>IF(shipments[[#This Row],[Boxes]]&gt;0,shipments[[#This Row],[Amount]]/shipments[[#This Row],[Boxes]],"NA")</f>
        <v>14.970817120622568</v>
      </c>
      <c r="J6672" t="str">
        <f>IF(shipments[[#This Row],[Order_Status]] = "Delivered","Yes","No")</f>
        <v>Yes</v>
      </c>
      <c r="K6672" t="str">
        <f>TEXT(shipments[[#This Row],[Shipdate]],"MMMM")</f>
        <v>February</v>
      </c>
      <c r="L6672">
        <f>YEAR(shipments[[#This Row],[Shipdate]])</f>
        <v>2024</v>
      </c>
    </row>
    <row r="6673" spans="1:12" x14ac:dyDescent="0.3">
      <c r="A6673" t="s">
        <v>6677</v>
      </c>
      <c r="B6673" t="s">
        <v>7949</v>
      </c>
      <c r="C6673" t="s">
        <v>7925</v>
      </c>
      <c r="D6673" t="s">
        <v>7937</v>
      </c>
      <c r="E6673" s="1">
        <v>45401</v>
      </c>
      <c r="F6673" s="6">
        <v>8761.5</v>
      </c>
      <c r="G6673">
        <v>548</v>
      </c>
      <c r="H6673" t="s">
        <v>3</v>
      </c>
      <c r="I6673">
        <f>IF(shipments[[#This Row],[Boxes]]&gt;0,shipments[[#This Row],[Amount]]/shipments[[#This Row],[Boxes]],"NA")</f>
        <v>15.988138686131387</v>
      </c>
      <c r="J6673" t="str">
        <f>IF(shipments[[#This Row],[Order_Status]] = "Delivered","Yes","No")</f>
        <v>Yes</v>
      </c>
      <c r="K6673" t="str">
        <f>TEXT(shipments[[#This Row],[Shipdate]],"MMMM")</f>
        <v>April</v>
      </c>
      <c r="L6673">
        <f>YEAR(shipments[[#This Row],[Shipdate]])</f>
        <v>2024</v>
      </c>
    </row>
    <row r="6674" spans="1:12" x14ac:dyDescent="0.3">
      <c r="A6674" s="21" t="s">
        <v>6678</v>
      </c>
      <c r="B6674" s="21" t="s">
        <v>7949</v>
      </c>
      <c r="C6674" s="21" t="s">
        <v>7925</v>
      </c>
      <c r="D6674" s="21" t="s">
        <v>7935</v>
      </c>
      <c r="E6674" s="22">
        <v>45505</v>
      </c>
      <c r="F6674" s="23">
        <v>7114.5</v>
      </c>
      <c r="G6674" s="21">
        <v>419</v>
      </c>
      <c r="H6674" s="21" t="s">
        <v>9</v>
      </c>
      <c r="I6674" s="21">
        <f>IF(shipments[[#This Row],[Boxes]]&gt;0,shipments[[#This Row],[Amount]]/shipments[[#This Row],[Boxes]],"NA")</f>
        <v>16.979713603818617</v>
      </c>
      <c r="J6674" s="21" t="str">
        <f>IF(shipments[[#This Row],[Order_Status]] = "Delivered","Yes","No")</f>
        <v>No</v>
      </c>
      <c r="K6674" s="21" t="str">
        <f>TEXT(shipments[[#This Row],[Shipdate]],"MMMM")</f>
        <v>August</v>
      </c>
      <c r="L6674" s="21">
        <f>YEAR(shipments[[#This Row],[Shipdate]])</f>
        <v>2024</v>
      </c>
    </row>
    <row r="6675" spans="1:12" x14ac:dyDescent="0.3">
      <c r="A6675" t="s">
        <v>6679</v>
      </c>
      <c r="B6675" t="s">
        <v>7949</v>
      </c>
      <c r="C6675" t="s">
        <v>7926</v>
      </c>
      <c r="D6675" t="s">
        <v>7935</v>
      </c>
      <c r="E6675" s="1">
        <v>45426</v>
      </c>
      <c r="F6675" s="6">
        <v>3879</v>
      </c>
      <c r="G6675">
        <v>216</v>
      </c>
      <c r="H6675" t="s">
        <v>3</v>
      </c>
      <c r="I6675">
        <f>IF(shipments[[#This Row],[Boxes]]&gt;0,shipments[[#This Row],[Amount]]/shipments[[#This Row],[Boxes]],"NA")</f>
        <v>17.958333333333332</v>
      </c>
      <c r="J6675" t="str">
        <f>IF(shipments[[#This Row],[Order_Status]] = "Delivered","Yes","No")</f>
        <v>Yes</v>
      </c>
      <c r="K6675" t="str">
        <f>TEXT(shipments[[#This Row],[Shipdate]],"MMMM")</f>
        <v>May</v>
      </c>
      <c r="L6675">
        <f>YEAR(shipments[[#This Row],[Shipdate]])</f>
        <v>2024</v>
      </c>
    </row>
    <row r="6676" spans="1:12" x14ac:dyDescent="0.3">
      <c r="A6676" t="s">
        <v>6680</v>
      </c>
      <c r="B6676" t="s">
        <v>7949</v>
      </c>
      <c r="C6676" t="s">
        <v>7927</v>
      </c>
      <c r="D6676" t="s">
        <v>7938</v>
      </c>
      <c r="E6676" s="1">
        <v>45247</v>
      </c>
      <c r="F6676" s="6">
        <v>18405</v>
      </c>
      <c r="G6676">
        <v>1315</v>
      </c>
      <c r="H6676" t="s">
        <v>3</v>
      </c>
      <c r="I6676">
        <f>IF(shipments[[#This Row],[Boxes]]&gt;0,shipments[[#This Row],[Amount]]/shipments[[#This Row],[Boxes]],"NA")</f>
        <v>13.996197718631178</v>
      </c>
      <c r="J6676" t="str">
        <f>IF(shipments[[#This Row],[Order_Status]] = "Delivered","Yes","No")</f>
        <v>Yes</v>
      </c>
      <c r="K6676" t="str">
        <f>TEXT(shipments[[#This Row],[Shipdate]],"MMMM")</f>
        <v>November</v>
      </c>
      <c r="L6676">
        <f>YEAR(shipments[[#This Row],[Shipdate]])</f>
        <v>2023</v>
      </c>
    </row>
    <row r="6677" spans="1:12" x14ac:dyDescent="0.3">
      <c r="A6677" t="s">
        <v>6681</v>
      </c>
      <c r="B6677" t="s">
        <v>7949</v>
      </c>
      <c r="C6677" t="s">
        <v>7927</v>
      </c>
      <c r="D6677" t="s">
        <v>7934</v>
      </c>
      <c r="E6677" s="1">
        <v>44966</v>
      </c>
      <c r="F6677" s="6">
        <v>4556.25</v>
      </c>
      <c r="G6677">
        <v>285</v>
      </c>
      <c r="H6677" t="s">
        <v>3</v>
      </c>
      <c r="I6677">
        <f>IF(shipments[[#This Row],[Boxes]]&gt;0,shipments[[#This Row],[Amount]]/shipments[[#This Row],[Boxes]],"NA")</f>
        <v>15.986842105263158</v>
      </c>
      <c r="J6677" t="str">
        <f>IF(shipments[[#This Row],[Order_Status]] = "Delivered","Yes","No")</f>
        <v>Yes</v>
      </c>
      <c r="K6677" t="str">
        <f>TEXT(shipments[[#This Row],[Shipdate]],"MMMM")</f>
        <v>February</v>
      </c>
      <c r="L6677">
        <f>YEAR(shipments[[#This Row],[Shipdate]])</f>
        <v>2023</v>
      </c>
    </row>
    <row r="6678" spans="1:12" x14ac:dyDescent="0.3">
      <c r="A6678" t="s">
        <v>6682</v>
      </c>
      <c r="B6678" t="s">
        <v>7949</v>
      </c>
      <c r="C6678" t="s">
        <v>7927</v>
      </c>
      <c r="D6678" t="s">
        <v>7937</v>
      </c>
      <c r="E6678" s="1">
        <v>45330</v>
      </c>
      <c r="F6678" s="6">
        <v>6885</v>
      </c>
      <c r="G6678">
        <v>492</v>
      </c>
      <c r="H6678" t="s">
        <v>3</v>
      </c>
      <c r="I6678">
        <f>IF(shipments[[#This Row],[Boxes]]&gt;0,shipments[[#This Row],[Amount]]/shipments[[#This Row],[Boxes]],"NA")</f>
        <v>13.99390243902439</v>
      </c>
      <c r="J6678" t="str">
        <f>IF(shipments[[#This Row],[Order_Status]] = "Delivered","Yes","No")</f>
        <v>Yes</v>
      </c>
      <c r="K6678" t="str">
        <f>TEXT(shipments[[#This Row],[Shipdate]],"MMMM")</f>
        <v>February</v>
      </c>
      <c r="L6678">
        <f>YEAR(shipments[[#This Row],[Shipdate]])</f>
        <v>2024</v>
      </c>
    </row>
    <row r="6679" spans="1:12" x14ac:dyDescent="0.3">
      <c r="A6679" t="s">
        <v>6683</v>
      </c>
      <c r="B6679" t="s">
        <v>7949</v>
      </c>
      <c r="C6679" t="s">
        <v>7927</v>
      </c>
      <c r="D6679" t="s">
        <v>7937</v>
      </c>
      <c r="E6679" s="1">
        <v>45464</v>
      </c>
      <c r="F6679" s="6">
        <v>6318</v>
      </c>
      <c r="G6679">
        <v>351</v>
      </c>
      <c r="H6679" t="s">
        <v>3</v>
      </c>
      <c r="I6679">
        <f>IF(shipments[[#This Row],[Boxes]]&gt;0,shipments[[#This Row],[Amount]]/shipments[[#This Row],[Boxes]],"NA")</f>
        <v>18</v>
      </c>
      <c r="J6679" t="str">
        <f>IF(shipments[[#This Row],[Order_Status]] = "Delivered","Yes","No")</f>
        <v>Yes</v>
      </c>
      <c r="K6679" t="str">
        <f>TEXT(shipments[[#This Row],[Shipdate]],"MMMM")</f>
        <v>June</v>
      </c>
      <c r="L6679">
        <f>YEAR(shipments[[#This Row],[Shipdate]])</f>
        <v>2024</v>
      </c>
    </row>
    <row r="6680" spans="1:12" x14ac:dyDescent="0.3">
      <c r="A6680" s="21" t="s">
        <v>6684</v>
      </c>
      <c r="B6680" s="21" t="s">
        <v>7949</v>
      </c>
      <c r="C6680" s="21" t="s">
        <v>7928</v>
      </c>
      <c r="D6680" s="21" t="s">
        <v>7939</v>
      </c>
      <c r="E6680" s="22">
        <v>45553</v>
      </c>
      <c r="F6680" s="23">
        <v>5539.5</v>
      </c>
      <c r="G6680" s="21">
        <v>616</v>
      </c>
      <c r="H6680" s="21" t="s">
        <v>16</v>
      </c>
      <c r="I6680" s="21">
        <f>IF(shipments[[#This Row],[Boxes]]&gt;0,shipments[[#This Row],[Amount]]/shipments[[#This Row],[Boxes]],"NA")</f>
        <v>8.9926948051948052</v>
      </c>
      <c r="J6680" s="21" t="str">
        <f>IF(shipments[[#This Row],[Order_Status]] = "Delivered","Yes","No")</f>
        <v>No</v>
      </c>
      <c r="K6680" s="21" t="str">
        <f>TEXT(shipments[[#This Row],[Shipdate]],"MMMM")</f>
        <v>September</v>
      </c>
      <c r="L6680" s="21">
        <f>YEAR(shipments[[#This Row],[Shipdate]])</f>
        <v>2024</v>
      </c>
    </row>
    <row r="6681" spans="1:12" x14ac:dyDescent="0.3">
      <c r="A6681" t="s">
        <v>6685</v>
      </c>
      <c r="B6681" t="s">
        <v>7949</v>
      </c>
      <c r="C6681" t="s">
        <v>7928</v>
      </c>
      <c r="D6681" t="s">
        <v>7938</v>
      </c>
      <c r="E6681" s="1">
        <v>45250</v>
      </c>
      <c r="F6681" s="6">
        <v>2511</v>
      </c>
      <c r="G6681">
        <v>359</v>
      </c>
      <c r="H6681" t="s">
        <v>3</v>
      </c>
      <c r="I6681">
        <f>IF(shipments[[#This Row],[Boxes]]&gt;0,shipments[[#This Row],[Amount]]/shipments[[#This Row],[Boxes]],"NA")</f>
        <v>6.9944289693593316</v>
      </c>
      <c r="J6681" t="str">
        <f>IF(shipments[[#This Row],[Order_Status]] = "Delivered","Yes","No")</f>
        <v>Yes</v>
      </c>
      <c r="K6681" t="str">
        <f>TEXT(shipments[[#This Row],[Shipdate]],"MMMM")</f>
        <v>November</v>
      </c>
      <c r="L6681">
        <f>YEAR(shipments[[#This Row],[Shipdate]])</f>
        <v>2023</v>
      </c>
    </row>
    <row r="6682" spans="1:12" x14ac:dyDescent="0.3">
      <c r="A6682" t="s">
        <v>6686</v>
      </c>
      <c r="B6682" t="s">
        <v>7949</v>
      </c>
      <c r="C6682" t="s">
        <v>7929</v>
      </c>
      <c r="D6682" t="s">
        <v>7934</v>
      </c>
      <c r="E6682" s="1">
        <v>45384</v>
      </c>
      <c r="F6682" s="6">
        <v>5213.25</v>
      </c>
      <c r="G6682">
        <v>745</v>
      </c>
      <c r="H6682" t="s">
        <v>3</v>
      </c>
      <c r="I6682">
        <f>IF(shipments[[#This Row],[Boxes]]&gt;0,shipments[[#This Row],[Amount]]/shipments[[#This Row],[Boxes]],"NA")</f>
        <v>6.9976510067114095</v>
      </c>
      <c r="J6682" t="str">
        <f>IF(shipments[[#This Row],[Order_Status]] = "Delivered","Yes","No")</f>
        <v>Yes</v>
      </c>
      <c r="K6682" t="str">
        <f>TEXT(shipments[[#This Row],[Shipdate]],"MMMM")</f>
        <v>April</v>
      </c>
      <c r="L6682">
        <f>YEAR(shipments[[#This Row],[Shipdate]])</f>
        <v>2024</v>
      </c>
    </row>
    <row r="6683" spans="1:12" x14ac:dyDescent="0.3">
      <c r="A6683" s="21" t="s">
        <v>6687</v>
      </c>
      <c r="B6683" s="21" t="s">
        <v>7949</v>
      </c>
      <c r="C6683" s="21" t="s">
        <v>7929</v>
      </c>
      <c r="D6683" s="21" t="s">
        <v>7934</v>
      </c>
      <c r="E6683" s="22">
        <v>45530</v>
      </c>
      <c r="F6683" s="23">
        <v>6126.75</v>
      </c>
      <c r="G6683" s="21">
        <v>557</v>
      </c>
      <c r="H6683" s="21" t="s">
        <v>9</v>
      </c>
      <c r="I6683" s="21">
        <f>IF(shipments[[#This Row],[Boxes]]&gt;0,shipments[[#This Row],[Amount]]/shipments[[#This Row],[Boxes]],"NA")</f>
        <v>10.999551166965889</v>
      </c>
      <c r="J6683" s="21" t="str">
        <f>IF(shipments[[#This Row],[Order_Status]] = "Delivered","Yes","No")</f>
        <v>No</v>
      </c>
      <c r="K6683" s="21" t="str">
        <f>TEXT(shipments[[#This Row],[Shipdate]],"MMMM")</f>
        <v>August</v>
      </c>
      <c r="L6683" s="21">
        <f>YEAR(shipments[[#This Row],[Shipdate]])</f>
        <v>2024</v>
      </c>
    </row>
    <row r="6684" spans="1:12" x14ac:dyDescent="0.3">
      <c r="A6684" s="21" t="s">
        <v>6688</v>
      </c>
      <c r="B6684" s="21" t="s">
        <v>7949</v>
      </c>
      <c r="C6684" s="21" t="s">
        <v>7929</v>
      </c>
      <c r="D6684" s="21" t="s">
        <v>7939</v>
      </c>
      <c r="E6684" s="22">
        <v>45562</v>
      </c>
      <c r="F6684" s="23">
        <v>11117.25</v>
      </c>
      <c r="G6684" s="21">
        <v>1011</v>
      </c>
      <c r="H6684" s="21" t="s">
        <v>16</v>
      </c>
      <c r="I6684" s="21">
        <f>IF(shipments[[#This Row],[Boxes]]&gt;0,shipments[[#This Row],[Amount]]/shipments[[#This Row],[Boxes]],"NA")</f>
        <v>10.996290801186944</v>
      </c>
      <c r="J6684" s="21" t="str">
        <f>IF(shipments[[#This Row],[Order_Status]] = "Delivered","Yes","No")</f>
        <v>No</v>
      </c>
      <c r="K6684" s="21" t="str">
        <f>TEXT(shipments[[#This Row],[Shipdate]],"MMMM")</f>
        <v>September</v>
      </c>
      <c r="L6684" s="21">
        <f>YEAR(shipments[[#This Row],[Shipdate]])</f>
        <v>2024</v>
      </c>
    </row>
    <row r="6685" spans="1:12" x14ac:dyDescent="0.3">
      <c r="A6685" t="s">
        <v>6689</v>
      </c>
      <c r="B6685" t="s">
        <v>7949</v>
      </c>
      <c r="C6685" t="s">
        <v>7929</v>
      </c>
      <c r="D6685" t="s">
        <v>7939</v>
      </c>
      <c r="E6685" s="1">
        <v>44964</v>
      </c>
      <c r="F6685" s="6">
        <v>965.25</v>
      </c>
      <c r="G6685">
        <v>138</v>
      </c>
      <c r="H6685" t="s">
        <v>3</v>
      </c>
      <c r="I6685">
        <f>IF(shipments[[#This Row],[Boxes]]&gt;0,shipments[[#This Row],[Amount]]/shipments[[#This Row],[Boxes]],"NA")</f>
        <v>6.9945652173913047</v>
      </c>
      <c r="J6685" t="str">
        <f>IF(shipments[[#This Row],[Order_Status]] = "Delivered","Yes","No")</f>
        <v>Yes</v>
      </c>
      <c r="K6685" t="str">
        <f>TEXT(shipments[[#This Row],[Shipdate]],"MMMM")</f>
        <v>February</v>
      </c>
      <c r="L6685">
        <f>YEAR(shipments[[#This Row],[Shipdate]])</f>
        <v>2023</v>
      </c>
    </row>
    <row r="6686" spans="1:12" x14ac:dyDescent="0.3">
      <c r="A6686" t="s">
        <v>6690</v>
      </c>
      <c r="B6686" t="s">
        <v>7949</v>
      </c>
      <c r="C6686" t="s">
        <v>7930</v>
      </c>
      <c r="D6686" t="s">
        <v>7935</v>
      </c>
      <c r="E6686" s="1">
        <v>45175</v>
      </c>
      <c r="F6686" s="6">
        <v>11002.5</v>
      </c>
      <c r="G6686">
        <v>393</v>
      </c>
      <c r="H6686" t="s">
        <v>3</v>
      </c>
      <c r="I6686">
        <f>IF(shipments[[#This Row],[Boxes]]&gt;0,shipments[[#This Row],[Amount]]/shipments[[#This Row],[Boxes]],"NA")</f>
        <v>27.996183206106871</v>
      </c>
      <c r="J6686" t="str">
        <f>IF(shipments[[#This Row],[Order_Status]] = "Delivered","Yes","No")</f>
        <v>Yes</v>
      </c>
      <c r="K6686" t="str">
        <f>TEXT(shipments[[#This Row],[Shipdate]],"MMMM")</f>
        <v>September</v>
      </c>
      <c r="L6686">
        <f>YEAR(shipments[[#This Row],[Shipdate]])</f>
        <v>2023</v>
      </c>
    </row>
    <row r="6687" spans="1:12" x14ac:dyDescent="0.3">
      <c r="A6687" t="s">
        <v>6691</v>
      </c>
      <c r="B6687" t="s">
        <v>7949</v>
      </c>
      <c r="C6687" t="s">
        <v>7930</v>
      </c>
      <c r="D6687" t="s">
        <v>7936</v>
      </c>
      <c r="E6687" s="1">
        <v>45042</v>
      </c>
      <c r="F6687" s="6">
        <v>2400.75</v>
      </c>
      <c r="G6687">
        <v>89</v>
      </c>
      <c r="H6687" t="s">
        <v>3</v>
      </c>
      <c r="I6687">
        <f>IF(shipments[[#This Row],[Boxes]]&gt;0,shipments[[#This Row],[Amount]]/shipments[[#This Row],[Boxes]],"NA")</f>
        <v>26.974719101123597</v>
      </c>
      <c r="J6687" t="str">
        <f>IF(shipments[[#This Row],[Order_Status]] = "Delivered","Yes","No")</f>
        <v>Yes</v>
      </c>
      <c r="K6687" t="str">
        <f>TEXT(shipments[[#This Row],[Shipdate]],"MMMM")</f>
        <v>April</v>
      </c>
      <c r="L6687">
        <f>YEAR(shipments[[#This Row],[Shipdate]])</f>
        <v>2023</v>
      </c>
    </row>
    <row r="6688" spans="1:12" x14ac:dyDescent="0.3">
      <c r="A6688" t="s">
        <v>6692</v>
      </c>
      <c r="B6688" t="s">
        <v>7949</v>
      </c>
      <c r="C6688" t="s">
        <v>7930</v>
      </c>
      <c r="D6688" t="s">
        <v>7937</v>
      </c>
      <c r="E6688" s="1">
        <v>44932</v>
      </c>
      <c r="F6688" s="6">
        <v>5004</v>
      </c>
      <c r="G6688">
        <v>193</v>
      </c>
      <c r="H6688" t="s">
        <v>3</v>
      </c>
      <c r="I6688">
        <f>IF(shipments[[#This Row],[Boxes]]&gt;0,shipments[[#This Row],[Amount]]/shipments[[#This Row],[Boxes]],"NA")</f>
        <v>25.927461139896373</v>
      </c>
      <c r="J6688" t="str">
        <f>IF(shipments[[#This Row],[Order_Status]] = "Delivered","Yes","No")</f>
        <v>Yes</v>
      </c>
      <c r="K6688" t="str">
        <f>TEXT(shipments[[#This Row],[Shipdate]],"MMMM")</f>
        <v>January</v>
      </c>
      <c r="L6688">
        <f>YEAR(shipments[[#This Row],[Shipdate]])</f>
        <v>2023</v>
      </c>
    </row>
    <row r="6689" spans="1:12" x14ac:dyDescent="0.3">
      <c r="A6689" t="s">
        <v>6693</v>
      </c>
      <c r="B6689" t="s">
        <v>7949</v>
      </c>
      <c r="C6689" t="s">
        <v>7931</v>
      </c>
      <c r="D6689" t="s">
        <v>7936</v>
      </c>
      <c r="E6689" s="1">
        <v>45285</v>
      </c>
      <c r="F6689" s="6">
        <v>2403</v>
      </c>
      <c r="G6689">
        <v>267</v>
      </c>
      <c r="H6689" t="s">
        <v>3</v>
      </c>
      <c r="I6689">
        <f>IF(shipments[[#This Row],[Boxes]]&gt;0,shipments[[#This Row],[Amount]]/shipments[[#This Row],[Boxes]],"NA")</f>
        <v>9</v>
      </c>
      <c r="J6689" t="str">
        <f>IF(shipments[[#This Row],[Order_Status]] = "Delivered","Yes","No")</f>
        <v>Yes</v>
      </c>
      <c r="K6689" t="str">
        <f>TEXT(shipments[[#This Row],[Shipdate]],"MMMM")</f>
        <v>December</v>
      </c>
      <c r="L6689">
        <f>YEAR(shipments[[#This Row],[Shipdate]])</f>
        <v>2023</v>
      </c>
    </row>
    <row r="6690" spans="1:12" x14ac:dyDescent="0.3">
      <c r="A6690" t="s">
        <v>6694</v>
      </c>
      <c r="B6690" t="s">
        <v>7949</v>
      </c>
      <c r="C6690" t="s">
        <v>7931</v>
      </c>
      <c r="D6690" t="s">
        <v>7934</v>
      </c>
      <c r="E6690" s="1">
        <v>45260</v>
      </c>
      <c r="F6690" s="6">
        <v>7807.5</v>
      </c>
      <c r="G6690">
        <v>976</v>
      </c>
      <c r="H6690" t="s">
        <v>3</v>
      </c>
      <c r="I6690">
        <f>IF(shipments[[#This Row],[Boxes]]&gt;0,shipments[[#This Row],[Amount]]/shipments[[#This Row],[Boxes]],"NA")</f>
        <v>7.9994877049180326</v>
      </c>
      <c r="J6690" t="str">
        <f>IF(shipments[[#This Row],[Order_Status]] = "Delivered","Yes","No")</f>
        <v>Yes</v>
      </c>
      <c r="K6690" t="str">
        <f>TEXT(shipments[[#This Row],[Shipdate]],"MMMM")</f>
        <v>November</v>
      </c>
      <c r="L6690">
        <f>YEAR(shipments[[#This Row],[Shipdate]])</f>
        <v>2023</v>
      </c>
    </row>
    <row r="6691" spans="1:12" x14ac:dyDescent="0.3">
      <c r="A6691" s="21" t="s">
        <v>6695</v>
      </c>
      <c r="B6691" s="21" t="s">
        <v>7949</v>
      </c>
      <c r="C6691" s="21" t="s">
        <v>7931</v>
      </c>
      <c r="D6691" s="21" t="s">
        <v>7938</v>
      </c>
      <c r="E6691" s="22">
        <v>45482</v>
      </c>
      <c r="F6691" s="23">
        <v>5013</v>
      </c>
      <c r="G6691" s="21">
        <v>627</v>
      </c>
      <c r="H6691" s="21" t="s">
        <v>9</v>
      </c>
      <c r="I6691" s="21">
        <f>IF(shipments[[#This Row],[Boxes]]&gt;0,shipments[[#This Row],[Amount]]/shipments[[#This Row],[Boxes]],"NA")</f>
        <v>7.9952153110047846</v>
      </c>
      <c r="J6691" s="21" t="str">
        <f>IF(shipments[[#This Row],[Order_Status]] = "Delivered","Yes","No")</f>
        <v>No</v>
      </c>
      <c r="K6691" s="21" t="str">
        <f>TEXT(shipments[[#This Row],[Shipdate]],"MMMM")</f>
        <v>July</v>
      </c>
      <c r="L6691" s="21">
        <f>YEAR(shipments[[#This Row],[Shipdate]])</f>
        <v>2024</v>
      </c>
    </row>
    <row r="6692" spans="1:12" x14ac:dyDescent="0.3">
      <c r="A6692" t="s">
        <v>6696</v>
      </c>
      <c r="B6692" t="s">
        <v>7949</v>
      </c>
      <c r="C6692" t="s">
        <v>7931</v>
      </c>
      <c r="D6692" t="s">
        <v>7934</v>
      </c>
      <c r="E6692" s="1">
        <v>45345</v>
      </c>
      <c r="F6692" s="6">
        <v>2283.75</v>
      </c>
      <c r="G6692">
        <v>229</v>
      </c>
      <c r="H6692" t="s">
        <v>3</v>
      </c>
      <c r="I6692">
        <f>IF(shipments[[#This Row],[Boxes]]&gt;0,shipments[[#This Row],[Amount]]/shipments[[#This Row],[Boxes]],"NA")</f>
        <v>9.9727074235807862</v>
      </c>
      <c r="J6692" t="str">
        <f>IF(shipments[[#This Row],[Order_Status]] = "Delivered","Yes","No")</f>
        <v>Yes</v>
      </c>
      <c r="K6692" t="str">
        <f>TEXT(shipments[[#This Row],[Shipdate]],"MMMM")</f>
        <v>February</v>
      </c>
      <c r="L6692">
        <f>YEAR(shipments[[#This Row],[Shipdate]])</f>
        <v>2024</v>
      </c>
    </row>
    <row r="6693" spans="1:12" x14ac:dyDescent="0.3">
      <c r="A6693" t="s">
        <v>6697</v>
      </c>
      <c r="B6693" t="s">
        <v>7949</v>
      </c>
      <c r="C6693" t="s">
        <v>7931</v>
      </c>
      <c r="D6693" t="s">
        <v>7937</v>
      </c>
      <c r="E6693" s="1">
        <v>45134</v>
      </c>
      <c r="F6693" s="6">
        <v>92.25</v>
      </c>
      <c r="G6693">
        <v>11</v>
      </c>
      <c r="H6693" t="s">
        <v>3</v>
      </c>
      <c r="I6693">
        <f>IF(shipments[[#This Row],[Boxes]]&gt;0,shipments[[#This Row],[Amount]]/shipments[[#This Row],[Boxes]],"NA")</f>
        <v>8.3863636363636367</v>
      </c>
      <c r="J6693" t="str">
        <f>IF(shipments[[#This Row],[Order_Status]] = "Delivered","Yes","No")</f>
        <v>Yes</v>
      </c>
      <c r="K6693" t="str">
        <f>TEXT(shipments[[#This Row],[Shipdate]],"MMMM")</f>
        <v>July</v>
      </c>
      <c r="L6693">
        <f>YEAR(shipments[[#This Row],[Shipdate]])</f>
        <v>2023</v>
      </c>
    </row>
    <row r="6694" spans="1:12" x14ac:dyDescent="0.3">
      <c r="A6694" t="s">
        <v>6698</v>
      </c>
      <c r="B6694" t="s">
        <v>7949</v>
      </c>
      <c r="C6694" t="s">
        <v>7932</v>
      </c>
      <c r="D6694" t="s">
        <v>7939</v>
      </c>
      <c r="E6694" s="1">
        <v>45330</v>
      </c>
      <c r="F6694" s="6">
        <v>10741.5</v>
      </c>
      <c r="G6694">
        <v>1343</v>
      </c>
      <c r="H6694" t="s">
        <v>3</v>
      </c>
      <c r="I6694">
        <f>IF(shipments[[#This Row],[Boxes]]&gt;0,shipments[[#This Row],[Amount]]/shipments[[#This Row],[Boxes]],"NA")</f>
        <v>7.9981384959046906</v>
      </c>
      <c r="J6694" t="str">
        <f>IF(shipments[[#This Row],[Order_Status]] = "Delivered","Yes","No")</f>
        <v>Yes</v>
      </c>
      <c r="K6694" t="str">
        <f>TEXT(shipments[[#This Row],[Shipdate]],"MMMM")</f>
        <v>February</v>
      </c>
      <c r="L6694">
        <f>YEAR(shipments[[#This Row],[Shipdate]])</f>
        <v>2024</v>
      </c>
    </row>
    <row r="6695" spans="1:12" x14ac:dyDescent="0.3">
      <c r="A6695" t="s">
        <v>6699</v>
      </c>
      <c r="B6695" t="s">
        <v>7949</v>
      </c>
      <c r="C6695" t="s">
        <v>7932</v>
      </c>
      <c r="D6695" t="s">
        <v>7934</v>
      </c>
      <c r="E6695" s="1">
        <v>45098</v>
      </c>
      <c r="F6695" s="6">
        <v>3773.25</v>
      </c>
      <c r="G6695">
        <v>420</v>
      </c>
      <c r="H6695" t="s">
        <v>3</v>
      </c>
      <c r="I6695">
        <f>IF(shipments[[#This Row],[Boxes]]&gt;0,shipments[[#This Row],[Amount]]/shipments[[#This Row],[Boxes]],"NA")</f>
        <v>8.9839285714285708</v>
      </c>
      <c r="J6695" t="str">
        <f>IF(shipments[[#This Row],[Order_Status]] = "Delivered","Yes","No")</f>
        <v>Yes</v>
      </c>
      <c r="K6695" t="str">
        <f>TEXT(shipments[[#This Row],[Shipdate]],"MMMM")</f>
        <v>June</v>
      </c>
      <c r="L6695">
        <f>YEAR(shipments[[#This Row],[Shipdate]])</f>
        <v>2023</v>
      </c>
    </row>
    <row r="6696" spans="1:12" x14ac:dyDescent="0.3">
      <c r="A6696" t="s">
        <v>6700</v>
      </c>
      <c r="B6696" t="s">
        <v>7949</v>
      </c>
      <c r="C6696" t="s">
        <v>7933</v>
      </c>
      <c r="D6696" t="s">
        <v>7937</v>
      </c>
      <c r="E6696" s="1">
        <v>45342</v>
      </c>
      <c r="F6696" s="6">
        <v>7591.5</v>
      </c>
      <c r="G6696">
        <v>346</v>
      </c>
      <c r="H6696" t="s">
        <v>3</v>
      </c>
      <c r="I6696">
        <f>IF(shipments[[#This Row],[Boxes]]&gt;0,shipments[[#This Row],[Amount]]/shipments[[#This Row],[Boxes]],"NA")</f>
        <v>21.940751445086704</v>
      </c>
      <c r="J6696" t="str">
        <f>IF(shipments[[#This Row],[Order_Status]] = "Delivered","Yes","No")</f>
        <v>Yes</v>
      </c>
      <c r="K6696" t="str">
        <f>TEXT(shipments[[#This Row],[Shipdate]],"MMMM")</f>
        <v>February</v>
      </c>
      <c r="L6696">
        <f>YEAR(shipments[[#This Row],[Shipdate]])</f>
        <v>2024</v>
      </c>
    </row>
    <row r="6697" spans="1:12" x14ac:dyDescent="0.3">
      <c r="A6697" t="s">
        <v>6701</v>
      </c>
      <c r="B6697" t="s">
        <v>7949</v>
      </c>
      <c r="C6697" t="s">
        <v>7933</v>
      </c>
      <c r="D6697" t="s">
        <v>7938</v>
      </c>
      <c r="E6697" s="1">
        <v>45329</v>
      </c>
      <c r="F6697" s="6">
        <v>7299</v>
      </c>
      <c r="G6697">
        <v>332</v>
      </c>
      <c r="H6697" t="s">
        <v>3</v>
      </c>
      <c r="I6697">
        <f>IF(shipments[[#This Row],[Boxes]]&gt;0,shipments[[#This Row],[Amount]]/shipments[[#This Row],[Boxes]],"NA")</f>
        <v>21.984939759036145</v>
      </c>
      <c r="J6697" t="str">
        <f>IF(shipments[[#This Row],[Order_Status]] = "Delivered","Yes","No")</f>
        <v>Yes</v>
      </c>
      <c r="K6697" t="str">
        <f>TEXT(shipments[[#This Row],[Shipdate]],"MMMM")</f>
        <v>February</v>
      </c>
      <c r="L6697">
        <f>YEAR(shipments[[#This Row],[Shipdate]])</f>
        <v>2024</v>
      </c>
    </row>
    <row r="6698" spans="1:12" x14ac:dyDescent="0.3">
      <c r="A6698" t="s">
        <v>6702</v>
      </c>
      <c r="B6698" t="s">
        <v>7949</v>
      </c>
      <c r="C6698" t="s">
        <v>7933</v>
      </c>
      <c r="D6698" t="s">
        <v>7938</v>
      </c>
      <c r="E6698" s="1">
        <v>45131</v>
      </c>
      <c r="F6698" s="6">
        <v>10883.25</v>
      </c>
      <c r="G6698">
        <v>519</v>
      </c>
      <c r="H6698" t="s">
        <v>3</v>
      </c>
      <c r="I6698">
        <f>IF(shipments[[#This Row],[Boxes]]&gt;0,shipments[[#This Row],[Amount]]/shipments[[#This Row],[Boxes]],"NA")</f>
        <v>20.96965317919075</v>
      </c>
      <c r="J6698" t="str">
        <f>IF(shipments[[#This Row],[Order_Status]] = "Delivered","Yes","No")</f>
        <v>Yes</v>
      </c>
      <c r="K6698" t="str">
        <f>TEXT(shipments[[#This Row],[Shipdate]],"MMMM")</f>
        <v>July</v>
      </c>
      <c r="L6698">
        <f>YEAR(shipments[[#This Row],[Shipdate]])</f>
        <v>2023</v>
      </c>
    </row>
    <row r="6699" spans="1:12" x14ac:dyDescent="0.3">
      <c r="A6699" t="s">
        <v>6703</v>
      </c>
      <c r="B6699" t="s">
        <v>7949</v>
      </c>
      <c r="C6699" t="s">
        <v>7933</v>
      </c>
      <c r="D6699" t="s">
        <v>7934</v>
      </c>
      <c r="E6699" s="1">
        <v>45065</v>
      </c>
      <c r="F6699" s="6">
        <v>4360.5</v>
      </c>
      <c r="G6699">
        <v>243</v>
      </c>
      <c r="H6699" t="s">
        <v>3</v>
      </c>
      <c r="I6699">
        <f>IF(shipments[[#This Row],[Boxes]]&gt;0,shipments[[#This Row],[Amount]]/shipments[[#This Row],[Boxes]],"NA")</f>
        <v>17.944444444444443</v>
      </c>
      <c r="J6699" t="str">
        <f>IF(shipments[[#This Row],[Order_Status]] = "Delivered","Yes","No")</f>
        <v>Yes</v>
      </c>
      <c r="K6699" t="str">
        <f>TEXT(shipments[[#This Row],[Shipdate]],"MMMM")</f>
        <v>May</v>
      </c>
      <c r="L6699">
        <f>YEAR(shipments[[#This Row],[Shipdate]])</f>
        <v>2023</v>
      </c>
    </row>
    <row r="6700" spans="1:12" x14ac:dyDescent="0.3">
      <c r="A6700" t="s">
        <v>6704</v>
      </c>
      <c r="B6700" t="s">
        <v>7949</v>
      </c>
      <c r="C6700" t="s">
        <v>7933</v>
      </c>
      <c r="D6700" t="s">
        <v>7939</v>
      </c>
      <c r="E6700" s="1">
        <v>45436</v>
      </c>
      <c r="F6700" s="6">
        <v>10107</v>
      </c>
      <c r="G6700">
        <v>460</v>
      </c>
      <c r="H6700" t="s">
        <v>3</v>
      </c>
      <c r="I6700">
        <f>IF(shipments[[#This Row],[Boxes]]&gt;0,shipments[[#This Row],[Amount]]/shipments[[#This Row],[Boxes]],"NA")</f>
        <v>21.971739130434784</v>
      </c>
      <c r="J6700" t="str">
        <f>IF(shipments[[#This Row],[Order_Status]] = "Delivered","Yes","No")</f>
        <v>Yes</v>
      </c>
      <c r="K6700" t="str">
        <f>TEXT(shipments[[#This Row],[Shipdate]],"MMMM")</f>
        <v>May</v>
      </c>
      <c r="L6700">
        <f>YEAR(shipments[[#This Row],[Shipdate]])</f>
        <v>2024</v>
      </c>
    </row>
    <row r="6701" spans="1:12" x14ac:dyDescent="0.3">
      <c r="A6701" t="s">
        <v>6705</v>
      </c>
      <c r="B6701" t="s">
        <v>7949</v>
      </c>
      <c r="C6701" t="s">
        <v>7933</v>
      </c>
      <c r="D6701" t="s">
        <v>7936</v>
      </c>
      <c r="E6701" s="1">
        <v>45470</v>
      </c>
      <c r="F6701" s="6">
        <v>2511</v>
      </c>
      <c r="G6701">
        <v>133</v>
      </c>
      <c r="H6701" t="s">
        <v>3</v>
      </c>
      <c r="I6701">
        <f>IF(shipments[[#This Row],[Boxes]]&gt;0,shipments[[#This Row],[Amount]]/shipments[[#This Row],[Boxes]],"NA")</f>
        <v>18.8796992481203</v>
      </c>
      <c r="J6701" t="str">
        <f>IF(shipments[[#This Row],[Order_Status]] = "Delivered","Yes","No")</f>
        <v>Yes</v>
      </c>
      <c r="K6701" t="str">
        <f>TEXT(shipments[[#This Row],[Shipdate]],"MMMM")</f>
        <v>June</v>
      </c>
      <c r="L6701">
        <f>YEAR(shipments[[#This Row],[Shipdate]])</f>
        <v>2024</v>
      </c>
    </row>
    <row r="6702" spans="1:12" x14ac:dyDescent="0.3">
      <c r="A6702" t="s">
        <v>6706</v>
      </c>
      <c r="B6702" t="s">
        <v>7949</v>
      </c>
      <c r="C6702" t="s">
        <v>7933</v>
      </c>
      <c r="D6702" t="s">
        <v>7937</v>
      </c>
      <c r="E6702" s="1">
        <v>45218</v>
      </c>
      <c r="F6702" s="6">
        <v>7499.25</v>
      </c>
      <c r="G6702">
        <v>395</v>
      </c>
      <c r="H6702" t="s">
        <v>3</v>
      </c>
      <c r="I6702">
        <f>IF(shipments[[#This Row],[Boxes]]&gt;0,shipments[[#This Row],[Amount]]/shipments[[#This Row],[Boxes]],"NA")</f>
        <v>18.985443037974683</v>
      </c>
      <c r="J6702" t="str">
        <f>IF(shipments[[#This Row],[Order_Status]] = "Delivered","Yes","No")</f>
        <v>Yes</v>
      </c>
      <c r="K6702" t="str">
        <f>TEXT(shipments[[#This Row],[Shipdate]],"MMMM")</f>
        <v>October</v>
      </c>
      <c r="L6702">
        <f>YEAR(shipments[[#This Row],[Shipdate]])</f>
        <v>2023</v>
      </c>
    </row>
    <row r="6703" spans="1:12" x14ac:dyDescent="0.3">
      <c r="A6703" t="s">
        <v>6707</v>
      </c>
      <c r="B6703" t="s">
        <v>7949</v>
      </c>
      <c r="C6703" t="s">
        <v>7933</v>
      </c>
      <c r="D6703" t="s">
        <v>7934</v>
      </c>
      <c r="E6703" s="1">
        <v>45237</v>
      </c>
      <c r="F6703" s="6">
        <v>5499</v>
      </c>
      <c r="G6703">
        <v>262</v>
      </c>
      <c r="H6703" t="s">
        <v>3</v>
      </c>
      <c r="I6703">
        <f>IF(shipments[[#This Row],[Boxes]]&gt;0,shipments[[#This Row],[Amount]]/shipments[[#This Row],[Boxes]],"NA")</f>
        <v>20.988549618320612</v>
      </c>
      <c r="J6703" t="str">
        <f>IF(shipments[[#This Row],[Order_Status]] = "Delivered","Yes","No")</f>
        <v>Yes</v>
      </c>
      <c r="K6703" t="str">
        <f>TEXT(shipments[[#This Row],[Shipdate]],"MMMM")</f>
        <v>November</v>
      </c>
      <c r="L6703">
        <f>YEAR(shipments[[#This Row],[Shipdate]])</f>
        <v>2023</v>
      </c>
    </row>
    <row r="6704" spans="1:12" x14ac:dyDescent="0.3">
      <c r="A6704" t="s">
        <v>6708</v>
      </c>
      <c r="B6704" t="s">
        <v>7949</v>
      </c>
      <c r="C6704" t="s">
        <v>7933</v>
      </c>
      <c r="D6704" t="s">
        <v>7935</v>
      </c>
      <c r="E6704" s="1">
        <v>45440</v>
      </c>
      <c r="F6704" s="6">
        <v>6576.75</v>
      </c>
      <c r="G6704">
        <v>299</v>
      </c>
      <c r="H6704" t="s">
        <v>3</v>
      </c>
      <c r="I6704">
        <f>IF(shipments[[#This Row],[Boxes]]&gt;0,shipments[[#This Row],[Amount]]/shipments[[#This Row],[Boxes]],"NA")</f>
        <v>21.995819397993312</v>
      </c>
      <c r="J6704" t="str">
        <f>IF(shipments[[#This Row],[Order_Status]] = "Delivered","Yes","No")</f>
        <v>Yes</v>
      </c>
      <c r="K6704" t="str">
        <f>TEXT(shipments[[#This Row],[Shipdate]],"MMMM")</f>
        <v>May</v>
      </c>
      <c r="L6704">
        <f>YEAR(shipments[[#This Row],[Shipdate]])</f>
        <v>2024</v>
      </c>
    </row>
    <row r="6705" spans="1:12" x14ac:dyDescent="0.3">
      <c r="A6705" t="s">
        <v>6709</v>
      </c>
      <c r="B6705" t="s">
        <v>7949</v>
      </c>
      <c r="C6705" t="s">
        <v>7912</v>
      </c>
      <c r="D6705" t="s">
        <v>7934</v>
      </c>
      <c r="E6705" s="1">
        <v>45090</v>
      </c>
      <c r="F6705" s="6">
        <v>2934</v>
      </c>
      <c r="G6705">
        <v>196</v>
      </c>
      <c r="H6705" t="s">
        <v>3</v>
      </c>
      <c r="I6705">
        <f>IF(shipments[[#This Row],[Boxes]]&gt;0,shipments[[#This Row],[Amount]]/shipments[[#This Row],[Boxes]],"NA")</f>
        <v>14.969387755102041</v>
      </c>
      <c r="J6705" t="str">
        <f>IF(shipments[[#This Row],[Order_Status]] = "Delivered","Yes","No")</f>
        <v>Yes</v>
      </c>
      <c r="K6705" t="str">
        <f>TEXT(shipments[[#This Row],[Shipdate]],"MMMM")</f>
        <v>June</v>
      </c>
      <c r="L6705">
        <f>YEAR(shipments[[#This Row],[Shipdate]])</f>
        <v>2023</v>
      </c>
    </row>
    <row r="6706" spans="1:12" x14ac:dyDescent="0.3">
      <c r="A6706" t="s">
        <v>6710</v>
      </c>
      <c r="B6706" t="s">
        <v>7949</v>
      </c>
      <c r="C6706" t="s">
        <v>7912</v>
      </c>
      <c r="D6706" t="s">
        <v>7939</v>
      </c>
      <c r="E6706" s="1">
        <v>44984</v>
      </c>
      <c r="F6706" s="6">
        <v>3645</v>
      </c>
      <c r="G6706">
        <v>243</v>
      </c>
      <c r="H6706" t="s">
        <v>3</v>
      </c>
      <c r="I6706">
        <f>IF(shipments[[#This Row],[Boxes]]&gt;0,shipments[[#This Row],[Amount]]/shipments[[#This Row],[Boxes]],"NA")</f>
        <v>15</v>
      </c>
      <c r="J6706" t="str">
        <f>IF(shipments[[#This Row],[Order_Status]] = "Delivered","Yes","No")</f>
        <v>Yes</v>
      </c>
      <c r="K6706" t="str">
        <f>TEXT(shipments[[#This Row],[Shipdate]],"MMMM")</f>
        <v>February</v>
      </c>
      <c r="L6706">
        <f>YEAR(shipments[[#This Row],[Shipdate]])</f>
        <v>2023</v>
      </c>
    </row>
    <row r="6707" spans="1:12" x14ac:dyDescent="0.3">
      <c r="A6707" t="s">
        <v>6711</v>
      </c>
      <c r="B6707" t="s">
        <v>7949</v>
      </c>
      <c r="C6707" t="s">
        <v>7912</v>
      </c>
      <c r="D6707" t="s">
        <v>7939</v>
      </c>
      <c r="E6707" s="1">
        <v>45069</v>
      </c>
      <c r="F6707" s="6">
        <v>2538</v>
      </c>
      <c r="G6707">
        <v>212</v>
      </c>
      <c r="H6707" t="s">
        <v>3</v>
      </c>
      <c r="I6707">
        <f>IF(shipments[[#This Row],[Boxes]]&gt;0,shipments[[#This Row],[Amount]]/shipments[[#This Row],[Boxes]],"NA")</f>
        <v>11.971698113207546</v>
      </c>
      <c r="J6707" t="str">
        <f>IF(shipments[[#This Row],[Order_Status]] = "Delivered","Yes","No")</f>
        <v>Yes</v>
      </c>
      <c r="K6707" t="str">
        <f>TEXT(shipments[[#This Row],[Shipdate]],"MMMM")</f>
        <v>May</v>
      </c>
      <c r="L6707">
        <f>YEAR(shipments[[#This Row],[Shipdate]])</f>
        <v>2023</v>
      </c>
    </row>
    <row r="6708" spans="1:12" x14ac:dyDescent="0.3">
      <c r="A6708" t="s">
        <v>6712</v>
      </c>
      <c r="B6708" t="s">
        <v>7949</v>
      </c>
      <c r="C6708" t="s">
        <v>7912</v>
      </c>
      <c r="D6708" t="s">
        <v>7939</v>
      </c>
      <c r="E6708" s="1">
        <v>45392</v>
      </c>
      <c r="F6708" s="6">
        <v>9967.5</v>
      </c>
      <c r="G6708">
        <v>665</v>
      </c>
      <c r="H6708" t="s">
        <v>3</v>
      </c>
      <c r="I6708">
        <f>IF(shipments[[#This Row],[Boxes]]&gt;0,shipments[[#This Row],[Amount]]/shipments[[#This Row],[Boxes]],"NA")</f>
        <v>14.988721804511279</v>
      </c>
      <c r="J6708" t="str">
        <f>IF(shipments[[#This Row],[Order_Status]] = "Delivered","Yes","No")</f>
        <v>Yes</v>
      </c>
      <c r="K6708" t="str">
        <f>TEXT(shipments[[#This Row],[Shipdate]],"MMMM")</f>
        <v>April</v>
      </c>
      <c r="L6708">
        <f>YEAR(shipments[[#This Row],[Shipdate]])</f>
        <v>2024</v>
      </c>
    </row>
    <row r="6709" spans="1:12" x14ac:dyDescent="0.3">
      <c r="A6709" t="s">
        <v>6713</v>
      </c>
      <c r="B6709" t="s">
        <v>7949</v>
      </c>
      <c r="C6709" t="s">
        <v>7912</v>
      </c>
      <c r="D6709" t="s">
        <v>7938</v>
      </c>
      <c r="E6709" s="1">
        <v>45148</v>
      </c>
      <c r="F6709" s="6">
        <v>10395</v>
      </c>
      <c r="G6709">
        <v>867</v>
      </c>
      <c r="H6709" t="s">
        <v>3</v>
      </c>
      <c r="I6709">
        <f>IF(shipments[[#This Row],[Boxes]]&gt;0,shipments[[#This Row],[Amount]]/shipments[[#This Row],[Boxes]],"NA")</f>
        <v>11.989619377162629</v>
      </c>
      <c r="J6709" t="str">
        <f>IF(shipments[[#This Row],[Order_Status]] = "Delivered","Yes","No")</f>
        <v>Yes</v>
      </c>
      <c r="K6709" t="str">
        <f>TEXT(shipments[[#This Row],[Shipdate]],"MMMM")</f>
        <v>August</v>
      </c>
      <c r="L6709">
        <f>YEAR(shipments[[#This Row],[Shipdate]])</f>
        <v>2023</v>
      </c>
    </row>
    <row r="6710" spans="1:12" x14ac:dyDescent="0.3">
      <c r="A6710" t="s">
        <v>6714</v>
      </c>
      <c r="B6710" t="s">
        <v>7949</v>
      </c>
      <c r="C6710" t="s">
        <v>7912</v>
      </c>
      <c r="D6710" t="s">
        <v>7939</v>
      </c>
      <c r="E6710" s="1">
        <v>45329</v>
      </c>
      <c r="F6710" s="6">
        <v>7040.25</v>
      </c>
      <c r="G6710">
        <v>470</v>
      </c>
      <c r="H6710" t="s">
        <v>3</v>
      </c>
      <c r="I6710">
        <f>IF(shipments[[#This Row],[Boxes]]&gt;0,shipments[[#This Row],[Amount]]/shipments[[#This Row],[Boxes]],"NA")</f>
        <v>14.979255319148937</v>
      </c>
      <c r="J6710" t="str">
        <f>IF(shipments[[#This Row],[Order_Status]] = "Delivered","Yes","No")</f>
        <v>Yes</v>
      </c>
      <c r="K6710" t="str">
        <f>TEXT(shipments[[#This Row],[Shipdate]],"MMMM")</f>
        <v>February</v>
      </c>
      <c r="L6710">
        <f>YEAR(shipments[[#This Row],[Shipdate]])</f>
        <v>2024</v>
      </c>
    </row>
    <row r="6711" spans="1:12" x14ac:dyDescent="0.3">
      <c r="A6711" t="s">
        <v>6715</v>
      </c>
      <c r="B6711" t="s">
        <v>7949</v>
      </c>
      <c r="C6711" t="s">
        <v>7914</v>
      </c>
      <c r="D6711" t="s">
        <v>7934</v>
      </c>
      <c r="E6711" s="1">
        <v>45252</v>
      </c>
      <c r="F6711" s="6">
        <v>2277</v>
      </c>
      <c r="G6711">
        <v>190</v>
      </c>
      <c r="H6711" t="s">
        <v>3</v>
      </c>
      <c r="I6711">
        <f>IF(shipments[[#This Row],[Boxes]]&gt;0,shipments[[#This Row],[Amount]]/shipments[[#This Row],[Boxes]],"NA")</f>
        <v>11.98421052631579</v>
      </c>
      <c r="J6711" t="str">
        <f>IF(shipments[[#This Row],[Order_Status]] = "Delivered","Yes","No")</f>
        <v>Yes</v>
      </c>
      <c r="K6711" t="str">
        <f>TEXT(shipments[[#This Row],[Shipdate]],"MMMM")</f>
        <v>November</v>
      </c>
      <c r="L6711">
        <f>YEAR(shipments[[#This Row],[Shipdate]])</f>
        <v>2023</v>
      </c>
    </row>
    <row r="6712" spans="1:12" x14ac:dyDescent="0.3">
      <c r="A6712" t="s">
        <v>6716</v>
      </c>
      <c r="B6712" t="s">
        <v>7949</v>
      </c>
      <c r="C6712" t="s">
        <v>7914</v>
      </c>
      <c r="D6712" t="s">
        <v>7938</v>
      </c>
      <c r="E6712" s="1">
        <v>45208</v>
      </c>
      <c r="F6712" s="6">
        <v>12854.25</v>
      </c>
      <c r="G6712">
        <v>1169</v>
      </c>
      <c r="H6712" t="s">
        <v>3</v>
      </c>
      <c r="I6712">
        <f>IF(shipments[[#This Row],[Boxes]]&gt;0,shipments[[#This Row],[Amount]]/shipments[[#This Row],[Boxes]],"NA")</f>
        <v>10.995936698032507</v>
      </c>
      <c r="J6712" t="str">
        <f>IF(shipments[[#This Row],[Order_Status]] = "Delivered","Yes","No")</f>
        <v>Yes</v>
      </c>
      <c r="K6712" t="str">
        <f>TEXT(shipments[[#This Row],[Shipdate]],"MMMM")</f>
        <v>October</v>
      </c>
      <c r="L6712">
        <f>YEAR(shipments[[#This Row],[Shipdate]])</f>
        <v>2023</v>
      </c>
    </row>
    <row r="6713" spans="1:12" x14ac:dyDescent="0.3">
      <c r="A6713" s="21" t="s">
        <v>6717</v>
      </c>
      <c r="B6713" s="21" t="s">
        <v>7949</v>
      </c>
      <c r="C6713" s="21" t="s">
        <v>7915</v>
      </c>
      <c r="D6713" s="21" t="s">
        <v>7935</v>
      </c>
      <c r="E6713" s="22">
        <v>45526</v>
      </c>
      <c r="F6713" s="23">
        <v>12075.75</v>
      </c>
      <c r="G6713" s="21">
        <v>1342</v>
      </c>
      <c r="H6713" s="21" t="s">
        <v>9</v>
      </c>
      <c r="I6713" s="21">
        <f>IF(shipments[[#This Row],[Boxes]]&gt;0,shipments[[#This Row],[Amount]]/shipments[[#This Row],[Boxes]],"NA")</f>
        <v>8.9983233979135626</v>
      </c>
      <c r="J6713" s="21" t="str">
        <f>IF(shipments[[#This Row],[Order_Status]] = "Delivered","Yes","No")</f>
        <v>No</v>
      </c>
      <c r="K6713" s="21" t="str">
        <f>TEXT(shipments[[#This Row],[Shipdate]],"MMMM")</f>
        <v>August</v>
      </c>
      <c r="L6713" s="21">
        <f>YEAR(shipments[[#This Row],[Shipdate]])</f>
        <v>2024</v>
      </c>
    </row>
    <row r="6714" spans="1:12" x14ac:dyDescent="0.3">
      <c r="A6714" t="s">
        <v>6718</v>
      </c>
      <c r="B6714" t="s">
        <v>7949</v>
      </c>
      <c r="C6714" t="s">
        <v>7915</v>
      </c>
      <c r="D6714" t="s">
        <v>7937</v>
      </c>
      <c r="E6714" s="1">
        <v>45062</v>
      </c>
      <c r="F6714" s="6">
        <v>11414.25</v>
      </c>
      <c r="G6714">
        <v>1427</v>
      </c>
      <c r="H6714" t="s">
        <v>3</v>
      </c>
      <c r="I6714">
        <f>IF(shipments[[#This Row],[Boxes]]&gt;0,shipments[[#This Row],[Amount]]/shipments[[#This Row],[Boxes]],"NA")</f>
        <v>7.9987736510161174</v>
      </c>
      <c r="J6714" t="str">
        <f>IF(shipments[[#This Row],[Order_Status]] = "Delivered","Yes","No")</f>
        <v>Yes</v>
      </c>
      <c r="K6714" t="str">
        <f>TEXT(shipments[[#This Row],[Shipdate]],"MMMM")</f>
        <v>May</v>
      </c>
      <c r="L6714">
        <f>YEAR(shipments[[#This Row],[Shipdate]])</f>
        <v>2023</v>
      </c>
    </row>
    <row r="6715" spans="1:12" x14ac:dyDescent="0.3">
      <c r="A6715" t="s">
        <v>6719</v>
      </c>
      <c r="B6715" t="s">
        <v>7949</v>
      </c>
      <c r="C6715" t="s">
        <v>7915</v>
      </c>
      <c r="D6715" t="s">
        <v>7939</v>
      </c>
      <c r="E6715" s="1">
        <v>45456</v>
      </c>
      <c r="F6715" s="6">
        <v>8991</v>
      </c>
      <c r="G6715">
        <v>999</v>
      </c>
      <c r="H6715" t="s">
        <v>3</v>
      </c>
      <c r="I6715">
        <f>IF(shipments[[#This Row],[Boxes]]&gt;0,shipments[[#This Row],[Amount]]/shipments[[#This Row],[Boxes]],"NA")</f>
        <v>9</v>
      </c>
      <c r="J6715" t="str">
        <f>IF(shipments[[#This Row],[Order_Status]] = "Delivered","Yes","No")</f>
        <v>Yes</v>
      </c>
      <c r="K6715" t="str">
        <f>TEXT(shipments[[#This Row],[Shipdate]],"MMMM")</f>
        <v>June</v>
      </c>
      <c r="L6715">
        <f>YEAR(shipments[[#This Row],[Shipdate]])</f>
        <v>2024</v>
      </c>
    </row>
    <row r="6716" spans="1:12" x14ac:dyDescent="0.3">
      <c r="A6716" s="21" t="s">
        <v>6720</v>
      </c>
      <c r="B6716" s="21" t="s">
        <v>7949</v>
      </c>
      <c r="C6716" s="21" t="s">
        <v>7915</v>
      </c>
      <c r="D6716" s="21" t="s">
        <v>7934</v>
      </c>
      <c r="E6716" s="22">
        <v>45481</v>
      </c>
      <c r="F6716" s="23">
        <v>10127.25</v>
      </c>
      <c r="G6716" s="21">
        <v>1688</v>
      </c>
      <c r="H6716" s="21" t="s">
        <v>9</v>
      </c>
      <c r="I6716" s="21">
        <f>IF(shipments[[#This Row],[Boxes]]&gt;0,shipments[[#This Row],[Amount]]/shipments[[#This Row],[Boxes]],"NA")</f>
        <v>5.9995556872037916</v>
      </c>
      <c r="J6716" s="21" t="str">
        <f>IF(shipments[[#This Row],[Order_Status]] = "Delivered","Yes","No")</f>
        <v>No</v>
      </c>
      <c r="K6716" s="21" t="str">
        <f>TEXT(shipments[[#This Row],[Shipdate]],"MMMM")</f>
        <v>July</v>
      </c>
      <c r="L6716" s="21">
        <f>YEAR(shipments[[#This Row],[Shipdate]])</f>
        <v>2024</v>
      </c>
    </row>
    <row r="6717" spans="1:12" x14ac:dyDescent="0.3">
      <c r="A6717" t="s">
        <v>6721</v>
      </c>
      <c r="B6717" t="s">
        <v>7949</v>
      </c>
      <c r="C6717" t="s">
        <v>7915</v>
      </c>
      <c r="D6717" t="s">
        <v>7935</v>
      </c>
      <c r="E6717" s="1">
        <v>45236</v>
      </c>
      <c r="F6717" s="6">
        <v>9738</v>
      </c>
      <c r="G6717">
        <v>1948</v>
      </c>
      <c r="H6717" t="s">
        <v>3</v>
      </c>
      <c r="I6717">
        <f>IF(shipments[[#This Row],[Boxes]]&gt;0,shipments[[#This Row],[Amount]]/shipments[[#This Row],[Boxes]],"NA")</f>
        <v>4.9989733059548254</v>
      </c>
      <c r="J6717" t="str">
        <f>IF(shipments[[#This Row],[Order_Status]] = "Delivered","Yes","No")</f>
        <v>Yes</v>
      </c>
      <c r="K6717" t="str">
        <f>TEXT(shipments[[#This Row],[Shipdate]],"MMMM")</f>
        <v>November</v>
      </c>
      <c r="L6717">
        <f>YEAR(shipments[[#This Row],[Shipdate]])</f>
        <v>2023</v>
      </c>
    </row>
    <row r="6718" spans="1:12" x14ac:dyDescent="0.3">
      <c r="A6718" s="21" t="s">
        <v>6722</v>
      </c>
      <c r="B6718" s="21" t="s">
        <v>7949</v>
      </c>
      <c r="C6718" s="21" t="s">
        <v>7916</v>
      </c>
      <c r="D6718" s="21" t="s">
        <v>7939</v>
      </c>
      <c r="E6718" s="22">
        <v>45264</v>
      </c>
      <c r="F6718" s="23">
        <v>355.5</v>
      </c>
      <c r="G6718" s="21">
        <v>40</v>
      </c>
      <c r="H6718" s="21" t="s">
        <v>25</v>
      </c>
      <c r="I6718" s="21">
        <f>IF(shipments[[#This Row],[Boxes]]&gt;0,shipments[[#This Row],[Amount]]/shipments[[#This Row],[Boxes]],"NA")</f>
        <v>8.8874999999999993</v>
      </c>
      <c r="J6718" s="21" t="str">
        <f>IF(shipments[[#This Row],[Order_Status]] = "Delivered","Yes","No")</f>
        <v>No</v>
      </c>
      <c r="K6718" s="21" t="str">
        <f>TEXT(shipments[[#This Row],[Shipdate]],"MMMM")</f>
        <v>December</v>
      </c>
      <c r="L6718" s="21">
        <f>YEAR(shipments[[#This Row],[Shipdate]])</f>
        <v>2023</v>
      </c>
    </row>
    <row r="6719" spans="1:12" x14ac:dyDescent="0.3">
      <c r="A6719" t="s">
        <v>6723</v>
      </c>
      <c r="B6719" t="s">
        <v>7949</v>
      </c>
      <c r="C6719" t="s">
        <v>7918</v>
      </c>
      <c r="D6719" t="s">
        <v>7934</v>
      </c>
      <c r="E6719" s="1">
        <v>45216</v>
      </c>
      <c r="F6719" s="6">
        <v>5937.75</v>
      </c>
      <c r="G6719">
        <v>220</v>
      </c>
      <c r="H6719" t="s">
        <v>3</v>
      </c>
      <c r="I6719">
        <f>IF(shipments[[#This Row],[Boxes]]&gt;0,shipments[[#This Row],[Amount]]/shipments[[#This Row],[Boxes]],"NA")</f>
        <v>26.989772727272726</v>
      </c>
      <c r="J6719" t="str">
        <f>IF(shipments[[#This Row],[Order_Status]] = "Delivered","Yes","No")</f>
        <v>Yes</v>
      </c>
      <c r="K6719" t="str">
        <f>TEXT(shipments[[#This Row],[Shipdate]],"MMMM")</f>
        <v>October</v>
      </c>
      <c r="L6719">
        <f>YEAR(shipments[[#This Row],[Shipdate]])</f>
        <v>2023</v>
      </c>
    </row>
    <row r="6720" spans="1:12" x14ac:dyDescent="0.3">
      <c r="A6720" s="21" t="s">
        <v>6724</v>
      </c>
      <c r="B6720" s="21" t="s">
        <v>7949</v>
      </c>
      <c r="C6720" s="21" t="s">
        <v>7918</v>
      </c>
      <c r="D6720" s="21" t="s">
        <v>7938</v>
      </c>
      <c r="E6720" s="22">
        <v>45483</v>
      </c>
      <c r="F6720" s="23">
        <v>5789.25</v>
      </c>
      <c r="G6720" s="21">
        <v>232</v>
      </c>
      <c r="H6720" s="21" t="s">
        <v>9</v>
      </c>
      <c r="I6720" s="21">
        <f>IF(shipments[[#This Row],[Boxes]]&gt;0,shipments[[#This Row],[Amount]]/shipments[[#This Row],[Boxes]],"NA")</f>
        <v>24.953663793103448</v>
      </c>
      <c r="J6720" s="21" t="str">
        <f>IF(shipments[[#This Row],[Order_Status]] = "Delivered","Yes","No")</f>
        <v>No</v>
      </c>
      <c r="K6720" s="21" t="str">
        <f>TEXT(shipments[[#This Row],[Shipdate]],"MMMM")</f>
        <v>July</v>
      </c>
      <c r="L6720" s="21">
        <f>YEAR(shipments[[#This Row],[Shipdate]])</f>
        <v>2024</v>
      </c>
    </row>
    <row r="6721" spans="1:12" x14ac:dyDescent="0.3">
      <c r="A6721" t="s">
        <v>6725</v>
      </c>
      <c r="B6721" t="s">
        <v>7949</v>
      </c>
      <c r="C6721" t="s">
        <v>7918</v>
      </c>
      <c r="D6721" t="s">
        <v>7937</v>
      </c>
      <c r="E6721" s="1">
        <v>45237</v>
      </c>
      <c r="F6721" s="6">
        <v>6381</v>
      </c>
      <c r="G6721">
        <v>246</v>
      </c>
      <c r="H6721" t="s">
        <v>3</v>
      </c>
      <c r="I6721">
        <f>IF(shipments[[#This Row],[Boxes]]&gt;0,shipments[[#This Row],[Amount]]/shipments[[#This Row],[Boxes]],"NA")</f>
        <v>25.939024390243901</v>
      </c>
      <c r="J6721" t="str">
        <f>IF(shipments[[#This Row],[Order_Status]] = "Delivered","Yes","No")</f>
        <v>Yes</v>
      </c>
      <c r="K6721" t="str">
        <f>TEXT(shipments[[#This Row],[Shipdate]],"MMMM")</f>
        <v>November</v>
      </c>
      <c r="L6721">
        <f>YEAR(shipments[[#This Row],[Shipdate]])</f>
        <v>2023</v>
      </c>
    </row>
    <row r="6722" spans="1:12" x14ac:dyDescent="0.3">
      <c r="A6722" t="s">
        <v>6726</v>
      </c>
      <c r="B6722" t="s">
        <v>7949</v>
      </c>
      <c r="C6722" t="s">
        <v>7918</v>
      </c>
      <c r="D6722" t="s">
        <v>7939</v>
      </c>
      <c r="E6722" s="1">
        <v>45140</v>
      </c>
      <c r="F6722" s="6">
        <v>5634</v>
      </c>
      <c r="G6722">
        <v>202</v>
      </c>
      <c r="H6722" t="s">
        <v>3</v>
      </c>
      <c r="I6722">
        <f>IF(shipments[[#This Row],[Boxes]]&gt;0,shipments[[#This Row],[Amount]]/shipments[[#This Row],[Boxes]],"NA")</f>
        <v>27.89108910891089</v>
      </c>
      <c r="J6722" t="str">
        <f>IF(shipments[[#This Row],[Order_Status]] = "Delivered","Yes","No")</f>
        <v>Yes</v>
      </c>
      <c r="K6722" t="str">
        <f>TEXT(shipments[[#This Row],[Shipdate]],"MMMM")</f>
        <v>August</v>
      </c>
      <c r="L6722">
        <f>YEAR(shipments[[#This Row],[Shipdate]])</f>
        <v>2023</v>
      </c>
    </row>
    <row r="6723" spans="1:12" x14ac:dyDescent="0.3">
      <c r="A6723" t="s">
        <v>6727</v>
      </c>
      <c r="B6723" t="s">
        <v>7949</v>
      </c>
      <c r="C6723" t="s">
        <v>7918</v>
      </c>
      <c r="D6723" t="s">
        <v>7934</v>
      </c>
      <c r="E6723" s="1">
        <v>45201</v>
      </c>
      <c r="F6723" s="6">
        <v>5609.25</v>
      </c>
      <c r="G6723">
        <v>216</v>
      </c>
      <c r="H6723" t="s">
        <v>3</v>
      </c>
      <c r="I6723">
        <f>IF(shipments[[#This Row],[Boxes]]&gt;0,shipments[[#This Row],[Amount]]/shipments[[#This Row],[Boxes]],"NA")</f>
        <v>25.96875</v>
      </c>
      <c r="J6723" t="str">
        <f>IF(shipments[[#This Row],[Order_Status]] = "Delivered","Yes","No")</f>
        <v>Yes</v>
      </c>
      <c r="K6723" t="str">
        <f>TEXT(shipments[[#This Row],[Shipdate]],"MMMM")</f>
        <v>October</v>
      </c>
      <c r="L6723">
        <f>YEAR(shipments[[#This Row],[Shipdate]])</f>
        <v>2023</v>
      </c>
    </row>
    <row r="6724" spans="1:12" x14ac:dyDescent="0.3">
      <c r="A6724" t="s">
        <v>6728</v>
      </c>
      <c r="B6724" t="s">
        <v>7949</v>
      </c>
      <c r="C6724" t="s">
        <v>7918</v>
      </c>
      <c r="D6724" t="s">
        <v>7935</v>
      </c>
      <c r="E6724" s="1">
        <v>45272</v>
      </c>
      <c r="F6724" s="6">
        <v>5931</v>
      </c>
      <c r="G6724">
        <v>248</v>
      </c>
      <c r="H6724" t="s">
        <v>3</v>
      </c>
      <c r="I6724">
        <f>IF(shipments[[#This Row],[Boxes]]&gt;0,shipments[[#This Row],[Amount]]/shipments[[#This Row],[Boxes]],"NA")</f>
        <v>23.91532258064516</v>
      </c>
      <c r="J6724" t="str">
        <f>IF(shipments[[#This Row],[Order_Status]] = "Delivered","Yes","No")</f>
        <v>Yes</v>
      </c>
      <c r="K6724" t="str">
        <f>TEXT(shipments[[#This Row],[Shipdate]],"MMMM")</f>
        <v>December</v>
      </c>
      <c r="L6724">
        <f>YEAR(shipments[[#This Row],[Shipdate]])</f>
        <v>2023</v>
      </c>
    </row>
    <row r="6725" spans="1:12" x14ac:dyDescent="0.3">
      <c r="A6725" t="s">
        <v>6729</v>
      </c>
      <c r="B6725" t="s">
        <v>7949</v>
      </c>
      <c r="C6725" t="s">
        <v>7918</v>
      </c>
      <c r="D6725" t="s">
        <v>7938</v>
      </c>
      <c r="E6725" s="1">
        <v>45167</v>
      </c>
      <c r="F6725" s="6">
        <v>5433.75</v>
      </c>
      <c r="G6725">
        <v>195</v>
      </c>
      <c r="H6725" t="s">
        <v>3</v>
      </c>
      <c r="I6725">
        <f>IF(shipments[[#This Row],[Boxes]]&gt;0,shipments[[#This Row],[Amount]]/shipments[[#This Row],[Boxes]],"NA")</f>
        <v>27.865384615384617</v>
      </c>
      <c r="J6725" t="str">
        <f>IF(shipments[[#This Row],[Order_Status]] = "Delivered","Yes","No")</f>
        <v>Yes</v>
      </c>
      <c r="K6725" t="str">
        <f>TEXT(shipments[[#This Row],[Shipdate]],"MMMM")</f>
        <v>August</v>
      </c>
      <c r="L6725">
        <f>YEAR(shipments[[#This Row],[Shipdate]])</f>
        <v>2023</v>
      </c>
    </row>
    <row r="6726" spans="1:12" x14ac:dyDescent="0.3">
      <c r="A6726" t="s">
        <v>6730</v>
      </c>
      <c r="B6726" t="s">
        <v>7949</v>
      </c>
      <c r="C6726" t="s">
        <v>7919</v>
      </c>
      <c r="D6726" t="s">
        <v>7935</v>
      </c>
      <c r="E6726" s="1">
        <v>45342</v>
      </c>
      <c r="F6726" s="6">
        <v>7933.5</v>
      </c>
      <c r="G6726">
        <v>418</v>
      </c>
      <c r="H6726" t="s">
        <v>3</v>
      </c>
      <c r="I6726">
        <f>IF(shipments[[#This Row],[Boxes]]&gt;0,shipments[[#This Row],[Amount]]/shipments[[#This Row],[Boxes]],"NA")</f>
        <v>18.979665071770334</v>
      </c>
      <c r="J6726" t="str">
        <f>IF(shipments[[#This Row],[Order_Status]] = "Delivered","Yes","No")</f>
        <v>Yes</v>
      </c>
      <c r="K6726" t="str">
        <f>TEXT(shipments[[#This Row],[Shipdate]],"MMMM")</f>
        <v>February</v>
      </c>
      <c r="L6726">
        <f>YEAR(shipments[[#This Row],[Shipdate]])</f>
        <v>2024</v>
      </c>
    </row>
    <row r="6727" spans="1:12" x14ac:dyDescent="0.3">
      <c r="A6727" t="s">
        <v>6731</v>
      </c>
      <c r="B6727" t="s">
        <v>7949</v>
      </c>
      <c r="C6727" t="s">
        <v>7919</v>
      </c>
      <c r="D6727" t="s">
        <v>7939</v>
      </c>
      <c r="E6727" s="1">
        <v>45357</v>
      </c>
      <c r="F6727" s="6">
        <v>15475.5</v>
      </c>
      <c r="G6727">
        <v>737</v>
      </c>
      <c r="H6727" t="s">
        <v>3</v>
      </c>
      <c r="I6727">
        <f>IF(shipments[[#This Row],[Boxes]]&gt;0,shipments[[#This Row],[Amount]]/shipments[[#This Row],[Boxes]],"NA")</f>
        <v>20.997964721845317</v>
      </c>
      <c r="J6727" t="str">
        <f>IF(shipments[[#This Row],[Order_Status]] = "Delivered","Yes","No")</f>
        <v>Yes</v>
      </c>
      <c r="K6727" t="str">
        <f>TEXT(shipments[[#This Row],[Shipdate]],"MMMM")</f>
        <v>March</v>
      </c>
      <c r="L6727">
        <f>YEAR(shipments[[#This Row],[Shipdate]])</f>
        <v>2024</v>
      </c>
    </row>
    <row r="6728" spans="1:12" x14ac:dyDescent="0.3">
      <c r="A6728" s="21" t="s">
        <v>6732</v>
      </c>
      <c r="B6728" s="21" t="s">
        <v>7949</v>
      </c>
      <c r="C6728" s="21" t="s">
        <v>7919</v>
      </c>
      <c r="D6728" s="21" t="s">
        <v>7934</v>
      </c>
      <c r="E6728" s="22">
        <v>45075</v>
      </c>
      <c r="F6728" s="23">
        <v>11108.25</v>
      </c>
      <c r="G6728" s="21">
        <v>618</v>
      </c>
      <c r="H6728" s="21" t="s">
        <v>25</v>
      </c>
      <c r="I6728" s="21">
        <f>IF(shipments[[#This Row],[Boxes]]&gt;0,shipments[[#This Row],[Amount]]/shipments[[#This Row],[Boxes]],"NA")</f>
        <v>17.974514563106798</v>
      </c>
      <c r="J6728" s="21" t="str">
        <f>IF(shipments[[#This Row],[Order_Status]] = "Delivered","Yes","No")</f>
        <v>No</v>
      </c>
      <c r="K6728" s="21" t="str">
        <f>TEXT(shipments[[#This Row],[Shipdate]],"MMMM")</f>
        <v>May</v>
      </c>
      <c r="L6728" s="21">
        <f>YEAR(shipments[[#This Row],[Shipdate]])</f>
        <v>2023</v>
      </c>
    </row>
    <row r="6729" spans="1:12" x14ac:dyDescent="0.3">
      <c r="A6729" t="s">
        <v>6733</v>
      </c>
      <c r="B6729" t="s">
        <v>7949</v>
      </c>
      <c r="C6729" t="s">
        <v>7919</v>
      </c>
      <c r="D6729" t="s">
        <v>7939</v>
      </c>
      <c r="E6729" s="1">
        <v>44959</v>
      </c>
      <c r="F6729" s="6">
        <v>1993.5</v>
      </c>
      <c r="G6729">
        <v>91</v>
      </c>
      <c r="H6729" t="s">
        <v>3</v>
      </c>
      <c r="I6729">
        <f>IF(shipments[[#This Row],[Boxes]]&gt;0,shipments[[#This Row],[Amount]]/shipments[[#This Row],[Boxes]],"NA")</f>
        <v>21.906593406593405</v>
      </c>
      <c r="J6729" t="str">
        <f>IF(shipments[[#This Row],[Order_Status]] = "Delivered","Yes","No")</f>
        <v>Yes</v>
      </c>
      <c r="K6729" t="str">
        <f>TEXT(shipments[[#This Row],[Shipdate]],"MMMM")</f>
        <v>February</v>
      </c>
      <c r="L6729">
        <f>YEAR(shipments[[#This Row],[Shipdate]])</f>
        <v>2023</v>
      </c>
    </row>
    <row r="6730" spans="1:12" x14ac:dyDescent="0.3">
      <c r="A6730" t="s">
        <v>6734</v>
      </c>
      <c r="B6730" t="s">
        <v>7949</v>
      </c>
      <c r="C6730" t="s">
        <v>7919</v>
      </c>
      <c r="D6730" t="s">
        <v>7934</v>
      </c>
      <c r="E6730" s="1">
        <v>45057</v>
      </c>
      <c r="F6730" s="6">
        <v>9229.5</v>
      </c>
      <c r="G6730">
        <v>440</v>
      </c>
      <c r="H6730" t="s">
        <v>3</v>
      </c>
      <c r="I6730">
        <f>IF(shipments[[#This Row],[Boxes]]&gt;0,shipments[[#This Row],[Amount]]/shipments[[#This Row],[Boxes]],"NA")</f>
        <v>20.976136363636364</v>
      </c>
      <c r="J6730" t="str">
        <f>IF(shipments[[#This Row],[Order_Status]] = "Delivered","Yes","No")</f>
        <v>Yes</v>
      </c>
      <c r="K6730" t="str">
        <f>TEXT(shipments[[#This Row],[Shipdate]],"MMMM")</f>
        <v>May</v>
      </c>
      <c r="L6730">
        <f>YEAR(shipments[[#This Row],[Shipdate]])</f>
        <v>2023</v>
      </c>
    </row>
    <row r="6731" spans="1:12" x14ac:dyDescent="0.3">
      <c r="A6731" t="s">
        <v>6735</v>
      </c>
      <c r="B6731" t="s">
        <v>7949</v>
      </c>
      <c r="C6731" t="s">
        <v>7920</v>
      </c>
      <c r="D6731" t="s">
        <v>7935</v>
      </c>
      <c r="E6731" s="1">
        <v>45180</v>
      </c>
      <c r="F6731" s="6">
        <v>1203.75</v>
      </c>
      <c r="G6731">
        <v>61</v>
      </c>
      <c r="H6731" t="s">
        <v>3</v>
      </c>
      <c r="I6731">
        <f>IF(shipments[[#This Row],[Boxes]]&gt;0,shipments[[#This Row],[Amount]]/shipments[[#This Row],[Boxes]],"NA")</f>
        <v>19.733606557377048</v>
      </c>
      <c r="J6731" t="str">
        <f>IF(shipments[[#This Row],[Order_Status]] = "Delivered","Yes","No")</f>
        <v>Yes</v>
      </c>
      <c r="K6731" t="str">
        <f>TEXT(shipments[[#This Row],[Shipdate]],"MMMM")</f>
        <v>September</v>
      </c>
      <c r="L6731">
        <f>YEAR(shipments[[#This Row],[Shipdate]])</f>
        <v>2023</v>
      </c>
    </row>
    <row r="6732" spans="1:12" x14ac:dyDescent="0.3">
      <c r="A6732" s="21" t="s">
        <v>6736</v>
      </c>
      <c r="B6732" s="21" t="s">
        <v>7949</v>
      </c>
      <c r="C6732" s="21" t="s">
        <v>7921</v>
      </c>
      <c r="D6732" s="21" t="s">
        <v>7934</v>
      </c>
      <c r="E6732" s="22">
        <v>45534</v>
      </c>
      <c r="F6732" s="23">
        <v>15.75</v>
      </c>
      <c r="G6732" s="21">
        <v>2</v>
      </c>
      <c r="H6732" s="21" t="s">
        <v>9</v>
      </c>
      <c r="I6732" s="21">
        <f>IF(shipments[[#This Row],[Boxes]]&gt;0,shipments[[#This Row],[Amount]]/shipments[[#This Row],[Boxes]],"NA")</f>
        <v>7.875</v>
      </c>
      <c r="J6732" s="21" t="str">
        <f>IF(shipments[[#This Row],[Order_Status]] = "Delivered","Yes","No")</f>
        <v>No</v>
      </c>
      <c r="K6732" s="21" t="str">
        <f>TEXT(shipments[[#This Row],[Shipdate]],"MMMM")</f>
        <v>August</v>
      </c>
      <c r="L6732" s="21">
        <f>YEAR(shipments[[#This Row],[Shipdate]])</f>
        <v>2024</v>
      </c>
    </row>
    <row r="6733" spans="1:12" x14ac:dyDescent="0.3">
      <c r="A6733" t="s">
        <v>6737</v>
      </c>
      <c r="B6733" t="s">
        <v>7949</v>
      </c>
      <c r="C6733" t="s">
        <v>7921</v>
      </c>
      <c r="D6733" t="s">
        <v>7934</v>
      </c>
      <c r="E6733" s="1">
        <v>45125</v>
      </c>
      <c r="F6733" s="6">
        <v>2853</v>
      </c>
      <c r="G6733">
        <v>204</v>
      </c>
      <c r="H6733" t="s">
        <v>3</v>
      </c>
      <c r="I6733">
        <f>IF(shipments[[#This Row],[Boxes]]&gt;0,shipments[[#This Row],[Amount]]/shipments[[#This Row],[Boxes]],"NA")</f>
        <v>13.985294117647058</v>
      </c>
      <c r="J6733" t="str">
        <f>IF(shipments[[#This Row],[Order_Status]] = "Delivered","Yes","No")</f>
        <v>Yes</v>
      </c>
      <c r="K6733" t="str">
        <f>TEXT(shipments[[#This Row],[Shipdate]],"MMMM")</f>
        <v>July</v>
      </c>
      <c r="L6733">
        <f>YEAR(shipments[[#This Row],[Shipdate]])</f>
        <v>2023</v>
      </c>
    </row>
    <row r="6734" spans="1:12" x14ac:dyDescent="0.3">
      <c r="A6734" t="s">
        <v>6738</v>
      </c>
      <c r="B6734" t="s">
        <v>7949</v>
      </c>
      <c r="C6734" t="s">
        <v>7921</v>
      </c>
      <c r="D6734" t="s">
        <v>7936</v>
      </c>
      <c r="E6734" s="1">
        <v>45244</v>
      </c>
      <c r="F6734" s="6">
        <v>3078</v>
      </c>
      <c r="G6734">
        <v>257</v>
      </c>
      <c r="H6734" t="s">
        <v>3</v>
      </c>
      <c r="I6734">
        <f>IF(shipments[[#This Row],[Boxes]]&gt;0,shipments[[#This Row],[Amount]]/shipments[[#This Row],[Boxes]],"NA")</f>
        <v>11.976653696498055</v>
      </c>
      <c r="J6734" t="str">
        <f>IF(shipments[[#This Row],[Order_Status]] = "Delivered","Yes","No")</f>
        <v>Yes</v>
      </c>
      <c r="K6734" t="str">
        <f>TEXT(shipments[[#This Row],[Shipdate]],"MMMM")</f>
        <v>November</v>
      </c>
      <c r="L6734">
        <f>YEAR(shipments[[#This Row],[Shipdate]])</f>
        <v>2023</v>
      </c>
    </row>
    <row r="6735" spans="1:12" x14ac:dyDescent="0.3">
      <c r="A6735" t="s">
        <v>6739</v>
      </c>
      <c r="B6735" t="s">
        <v>7949</v>
      </c>
      <c r="C6735" t="s">
        <v>7921</v>
      </c>
      <c r="D6735" t="s">
        <v>7938</v>
      </c>
      <c r="E6735" s="1">
        <v>45036</v>
      </c>
      <c r="F6735" s="6">
        <v>8815.5</v>
      </c>
      <c r="G6735">
        <v>630</v>
      </c>
      <c r="H6735" t="s">
        <v>3</v>
      </c>
      <c r="I6735">
        <f>IF(shipments[[#This Row],[Boxes]]&gt;0,shipments[[#This Row],[Amount]]/shipments[[#This Row],[Boxes]],"NA")</f>
        <v>13.992857142857142</v>
      </c>
      <c r="J6735" t="str">
        <f>IF(shipments[[#This Row],[Order_Status]] = "Delivered","Yes","No")</f>
        <v>Yes</v>
      </c>
      <c r="K6735" t="str">
        <f>TEXT(shipments[[#This Row],[Shipdate]],"MMMM")</f>
        <v>April</v>
      </c>
      <c r="L6735">
        <f>YEAR(shipments[[#This Row],[Shipdate]])</f>
        <v>2023</v>
      </c>
    </row>
    <row r="6736" spans="1:12" x14ac:dyDescent="0.3">
      <c r="A6736" s="21" t="s">
        <v>6740</v>
      </c>
      <c r="B6736" s="21" t="s">
        <v>7949</v>
      </c>
      <c r="C6736" s="21" t="s">
        <v>7921</v>
      </c>
      <c r="D6736" s="21" t="s">
        <v>7935</v>
      </c>
      <c r="E6736" s="22">
        <v>45520</v>
      </c>
      <c r="F6736" s="23">
        <v>9411.75</v>
      </c>
      <c r="G6736" s="21">
        <v>628</v>
      </c>
      <c r="H6736" s="21" t="s">
        <v>9</v>
      </c>
      <c r="I6736" s="21">
        <f>IF(shipments[[#This Row],[Boxes]]&gt;0,shipments[[#This Row],[Amount]]/shipments[[#This Row],[Boxes]],"NA")</f>
        <v>14.986863057324841</v>
      </c>
      <c r="J6736" s="21" t="str">
        <f>IF(shipments[[#This Row],[Order_Status]] = "Delivered","Yes","No")</f>
        <v>No</v>
      </c>
      <c r="K6736" s="21" t="str">
        <f>TEXT(shipments[[#This Row],[Shipdate]],"MMMM")</f>
        <v>August</v>
      </c>
      <c r="L6736" s="21">
        <f>YEAR(shipments[[#This Row],[Shipdate]])</f>
        <v>2024</v>
      </c>
    </row>
    <row r="6737" spans="1:12" x14ac:dyDescent="0.3">
      <c r="A6737" t="s">
        <v>6741</v>
      </c>
      <c r="B6737" t="s">
        <v>7949</v>
      </c>
      <c r="C6737" t="s">
        <v>7922</v>
      </c>
      <c r="D6737" t="s">
        <v>7935</v>
      </c>
      <c r="E6737" s="1">
        <v>45411</v>
      </c>
      <c r="F6737" s="6">
        <v>5366.25</v>
      </c>
      <c r="G6737">
        <v>283</v>
      </c>
      <c r="H6737" t="s">
        <v>3</v>
      </c>
      <c r="I6737">
        <f>IF(shipments[[#This Row],[Boxes]]&gt;0,shipments[[#This Row],[Amount]]/shipments[[#This Row],[Boxes]],"NA")</f>
        <v>18.96201413427562</v>
      </c>
      <c r="J6737" t="str">
        <f>IF(shipments[[#This Row],[Order_Status]] = "Delivered","Yes","No")</f>
        <v>Yes</v>
      </c>
      <c r="K6737" t="str">
        <f>TEXT(shipments[[#This Row],[Shipdate]],"MMMM")</f>
        <v>April</v>
      </c>
      <c r="L6737">
        <f>YEAR(shipments[[#This Row],[Shipdate]])</f>
        <v>2024</v>
      </c>
    </row>
    <row r="6738" spans="1:12" x14ac:dyDescent="0.3">
      <c r="A6738" t="s">
        <v>6742</v>
      </c>
      <c r="B6738" t="s">
        <v>7949</v>
      </c>
      <c r="C6738" t="s">
        <v>7922</v>
      </c>
      <c r="D6738" t="s">
        <v>7934</v>
      </c>
      <c r="E6738" s="1">
        <v>45469</v>
      </c>
      <c r="F6738" s="6">
        <v>5636.25</v>
      </c>
      <c r="G6738">
        <v>332</v>
      </c>
      <c r="H6738" t="s">
        <v>3</v>
      </c>
      <c r="I6738">
        <f>IF(shipments[[#This Row],[Boxes]]&gt;0,shipments[[#This Row],[Amount]]/shipments[[#This Row],[Boxes]],"NA")</f>
        <v>16.976656626506024</v>
      </c>
      <c r="J6738" t="str">
        <f>IF(shipments[[#This Row],[Order_Status]] = "Delivered","Yes","No")</f>
        <v>Yes</v>
      </c>
      <c r="K6738" t="str">
        <f>TEXT(shipments[[#This Row],[Shipdate]],"MMMM")</f>
        <v>June</v>
      </c>
      <c r="L6738">
        <f>YEAR(shipments[[#This Row],[Shipdate]])</f>
        <v>2024</v>
      </c>
    </row>
    <row r="6739" spans="1:12" x14ac:dyDescent="0.3">
      <c r="A6739" s="21" t="s">
        <v>6743</v>
      </c>
      <c r="B6739" s="21" t="s">
        <v>7949</v>
      </c>
      <c r="C6739" s="21" t="s">
        <v>7922</v>
      </c>
      <c r="D6739" s="21" t="s">
        <v>7934</v>
      </c>
      <c r="E6739" s="22">
        <v>45490</v>
      </c>
      <c r="F6739" s="23">
        <v>1080</v>
      </c>
      <c r="G6739" s="21">
        <v>60</v>
      </c>
      <c r="H6739" s="21" t="s">
        <v>9</v>
      </c>
      <c r="I6739" s="21">
        <f>IF(shipments[[#This Row],[Boxes]]&gt;0,shipments[[#This Row],[Amount]]/shipments[[#This Row],[Boxes]],"NA")</f>
        <v>18</v>
      </c>
      <c r="J6739" s="21" t="str">
        <f>IF(shipments[[#This Row],[Order_Status]] = "Delivered","Yes","No")</f>
        <v>No</v>
      </c>
      <c r="K6739" s="21" t="str">
        <f>TEXT(shipments[[#This Row],[Shipdate]],"MMMM")</f>
        <v>July</v>
      </c>
      <c r="L6739" s="21">
        <f>YEAR(shipments[[#This Row],[Shipdate]])</f>
        <v>2024</v>
      </c>
    </row>
    <row r="6740" spans="1:12" x14ac:dyDescent="0.3">
      <c r="A6740" t="s">
        <v>6744</v>
      </c>
      <c r="B6740" t="s">
        <v>7949</v>
      </c>
      <c r="C6740" t="s">
        <v>7923</v>
      </c>
      <c r="D6740" t="s">
        <v>7938</v>
      </c>
      <c r="E6740" s="1">
        <v>44951</v>
      </c>
      <c r="F6740" s="6">
        <v>7854.75</v>
      </c>
      <c r="G6740">
        <v>524</v>
      </c>
      <c r="H6740" t="s">
        <v>3</v>
      </c>
      <c r="I6740">
        <f>IF(shipments[[#This Row],[Boxes]]&gt;0,shipments[[#This Row],[Amount]]/shipments[[#This Row],[Boxes]],"NA")</f>
        <v>14.989980916030534</v>
      </c>
      <c r="J6740" t="str">
        <f>IF(shipments[[#This Row],[Order_Status]] = "Delivered","Yes","No")</f>
        <v>Yes</v>
      </c>
      <c r="K6740" t="str">
        <f>TEXT(shipments[[#This Row],[Shipdate]],"MMMM")</f>
        <v>January</v>
      </c>
      <c r="L6740">
        <f>YEAR(shipments[[#This Row],[Shipdate]])</f>
        <v>2023</v>
      </c>
    </row>
    <row r="6741" spans="1:12" x14ac:dyDescent="0.3">
      <c r="A6741" t="s">
        <v>6745</v>
      </c>
      <c r="B6741" t="s">
        <v>7949</v>
      </c>
      <c r="C6741" t="s">
        <v>7923</v>
      </c>
      <c r="D6741" t="s">
        <v>7938</v>
      </c>
      <c r="E6741" s="1">
        <v>45461</v>
      </c>
      <c r="F6741" s="6">
        <v>7942.5</v>
      </c>
      <c r="G6741">
        <v>568</v>
      </c>
      <c r="H6741" t="s">
        <v>3</v>
      </c>
      <c r="I6741">
        <f>IF(shipments[[#This Row],[Boxes]]&gt;0,shipments[[#This Row],[Amount]]/shipments[[#This Row],[Boxes]],"NA")</f>
        <v>13.983274647887324</v>
      </c>
      <c r="J6741" t="str">
        <f>IF(shipments[[#This Row],[Order_Status]] = "Delivered","Yes","No")</f>
        <v>Yes</v>
      </c>
      <c r="K6741" t="str">
        <f>TEXT(shipments[[#This Row],[Shipdate]],"MMMM")</f>
        <v>June</v>
      </c>
      <c r="L6741">
        <f>YEAR(shipments[[#This Row],[Shipdate]])</f>
        <v>2024</v>
      </c>
    </row>
    <row r="6742" spans="1:12" x14ac:dyDescent="0.3">
      <c r="A6742" t="s">
        <v>6746</v>
      </c>
      <c r="B6742" t="s">
        <v>7949</v>
      </c>
      <c r="C6742" t="s">
        <v>7924</v>
      </c>
      <c r="D6742" t="s">
        <v>7935</v>
      </c>
      <c r="E6742" s="1">
        <v>45280</v>
      </c>
      <c r="F6742" s="6">
        <v>6453</v>
      </c>
      <c r="G6742">
        <v>807</v>
      </c>
      <c r="H6742" t="s">
        <v>3</v>
      </c>
      <c r="I6742">
        <f>IF(shipments[[#This Row],[Boxes]]&gt;0,shipments[[#This Row],[Amount]]/shipments[[#This Row],[Boxes]],"NA")</f>
        <v>7.996282527881041</v>
      </c>
      <c r="J6742" t="str">
        <f>IF(shipments[[#This Row],[Order_Status]] = "Delivered","Yes","No")</f>
        <v>Yes</v>
      </c>
      <c r="K6742" t="str">
        <f>TEXT(shipments[[#This Row],[Shipdate]],"MMMM")</f>
        <v>December</v>
      </c>
      <c r="L6742">
        <f>YEAR(shipments[[#This Row],[Shipdate]])</f>
        <v>2023</v>
      </c>
    </row>
    <row r="6743" spans="1:12" x14ac:dyDescent="0.3">
      <c r="A6743" t="s">
        <v>6747</v>
      </c>
      <c r="B6743" t="s">
        <v>7949</v>
      </c>
      <c r="C6743" t="s">
        <v>7924</v>
      </c>
      <c r="D6743" t="s">
        <v>7937</v>
      </c>
      <c r="E6743" s="1">
        <v>45120</v>
      </c>
      <c r="F6743" s="6">
        <v>6124.5</v>
      </c>
      <c r="G6743">
        <v>613</v>
      </c>
      <c r="H6743" t="s">
        <v>3</v>
      </c>
      <c r="I6743">
        <f>IF(shipments[[#This Row],[Boxes]]&gt;0,shipments[[#This Row],[Amount]]/shipments[[#This Row],[Boxes]],"NA")</f>
        <v>9.9910277324632961</v>
      </c>
      <c r="J6743" t="str">
        <f>IF(shipments[[#This Row],[Order_Status]] = "Delivered","Yes","No")</f>
        <v>Yes</v>
      </c>
      <c r="K6743" t="str">
        <f>TEXT(shipments[[#This Row],[Shipdate]],"MMMM")</f>
        <v>July</v>
      </c>
      <c r="L6743">
        <f>YEAR(shipments[[#This Row],[Shipdate]])</f>
        <v>2023</v>
      </c>
    </row>
    <row r="6744" spans="1:12" x14ac:dyDescent="0.3">
      <c r="A6744" t="s">
        <v>6748</v>
      </c>
      <c r="B6744" t="s">
        <v>7949</v>
      </c>
      <c r="C6744" t="s">
        <v>7924</v>
      </c>
      <c r="D6744" t="s">
        <v>7939</v>
      </c>
      <c r="E6744" s="1">
        <v>45092</v>
      </c>
      <c r="F6744" s="6">
        <v>4556.25</v>
      </c>
      <c r="G6744">
        <v>507</v>
      </c>
      <c r="H6744" t="s">
        <v>3</v>
      </c>
      <c r="I6744">
        <f>IF(shipments[[#This Row],[Boxes]]&gt;0,shipments[[#This Row],[Amount]]/shipments[[#This Row],[Boxes]],"NA")</f>
        <v>8.9866863905325438</v>
      </c>
      <c r="J6744" t="str">
        <f>IF(shipments[[#This Row],[Order_Status]] = "Delivered","Yes","No")</f>
        <v>Yes</v>
      </c>
      <c r="K6744" t="str">
        <f>TEXT(shipments[[#This Row],[Shipdate]],"MMMM")</f>
        <v>June</v>
      </c>
      <c r="L6744">
        <f>YEAR(shipments[[#This Row],[Shipdate]])</f>
        <v>2023</v>
      </c>
    </row>
    <row r="6745" spans="1:12" x14ac:dyDescent="0.3">
      <c r="A6745" t="s">
        <v>6749</v>
      </c>
      <c r="B6745" t="s">
        <v>7949</v>
      </c>
      <c r="C6745" t="s">
        <v>7924</v>
      </c>
      <c r="D6745" t="s">
        <v>7937</v>
      </c>
      <c r="E6745" s="1">
        <v>44999</v>
      </c>
      <c r="F6745" s="6">
        <v>9031.5</v>
      </c>
      <c r="G6745">
        <v>1506</v>
      </c>
      <c r="H6745" t="s">
        <v>3</v>
      </c>
      <c r="I6745">
        <f>IF(shipments[[#This Row],[Boxes]]&gt;0,shipments[[#This Row],[Amount]]/shipments[[#This Row],[Boxes]],"NA")</f>
        <v>5.9970119521912348</v>
      </c>
      <c r="J6745" t="str">
        <f>IF(shipments[[#This Row],[Order_Status]] = "Delivered","Yes","No")</f>
        <v>Yes</v>
      </c>
      <c r="K6745" t="str">
        <f>TEXT(shipments[[#This Row],[Shipdate]],"MMMM")</f>
        <v>March</v>
      </c>
      <c r="L6745">
        <f>YEAR(shipments[[#This Row],[Shipdate]])</f>
        <v>2023</v>
      </c>
    </row>
    <row r="6746" spans="1:12" x14ac:dyDescent="0.3">
      <c r="A6746" s="21" t="s">
        <v>6750</v>
      </c>
      <c r="B6746" s="21" t="s">
        <v>7949</v>
      </c>
      <c r="C6746" s="21" t="s">
        <v>7924</v>
      </c>
      <c r="D6746" s="21" t="s">
        <v>7938</v>
      </c>
      <c r="E6746" s="22">
        <v>45170</v>
      </c>
      <c r="F6746" s="23">
        <v>5523.75</v>
      </c>
      <c r="G6746" s="21">
        <v>790</v>
      </c>
      <c r="H6746" s="21" t="s">
        <v>25</v>
      </c>
      <c r="I6746" s="21">
        <f>IF(shipments[[#This Row],[Boxes]]&gt;0,shipments[[#This Row],[Amount]]/shipments[[#This Row],[Boxes]],"NA")</f>
        <v>6.9920886075949369</v>
      </c>
      <c r="J6746" s="21" t="str">
        <f>IF(shipments[[#This Row],[Order_Status]] = "Delivered","Yes","No")</f>
        <v>No</v>
      </c>
      <c r="K6746" s="21" t="str">
        <f>TEXT(shipments[[#This Row],[Shipdate]],"MMMM")</f>
        <v>September</v>
      </c>
      <c r="L6746" s="21">
        <f>YEAR(shipments[[#This Row],[Shipdate]])</f>
        <v>2023</v>
      </c>
    </row>
    <row r="6747" spans="1:12" x14ac:dyDescent="0.3">
      <c r="A6747" t="s">
        <v>6751</v>
      </c>
      <c r="B6747" t="s">
        <v>7949</v>
      </c>
      <c r="C6747" t="s">
        <v>7924</v>
      </c>
      <c r="D6747" t="s">
        <v>7939</v>
      </c>
      <c r="E6747" s="1">
        <v>45030</v>
      </c>
      <c r="F6747" s="6">
        <v>373.5</v>
      </c>
      <c r="G6747">
        <v>42</v>
      </c>
      <c r="H6747" t="s">
        <v>3</v>
      </c>
      <c r="I6747">
        <f>IF(shipments[[#This Row],[Boxes]]&gt;0,shipments[[#This Row],[Amount]]/shipments[[#This Row],[Boxes]],"NA")</f>
        <v>8.8928571428571423</v>
      </c>
      <c r="J6747" t="str">
        <f>IF(shipments[[#This Row],[Order_Status]] = "Delivered","Yes","No")</f>
        <v>Yes</v>
      </c>
      <c r="K6747" t="str">
        <f>TEXT(shipments[[#This Row],[Shipdate]],"MMMM")</f>
        <v>April</v>
      </c>
      <c r="L6747">
        <f>YEAR(shipments[[#This Row],[Shipdate]])</f>
        <v>2023</v>
      </c>
    </row>
    <row r="6748" spans="1:12" x14ac:dyDescent="0.3">
      <c r="A6748" s="21" t="s">
        <v>6752</v>
      </c>
      <c r="B6748" s="21" t="s">
        <v>7949</v>
      </c>
      <c r="C6748" s="21" t="s">
        <v>7925</v>
      </c>
      <c r="D6748" s="21" t="s">
        <v>7939</v>
      </c>
      <c r="E6748" s="22">
        <v>45506</v>
      </c>
      <c r="F6748" s="23">
        <v>3699</v>
      </c>
      <c r="G6748" s="21">
        <v>218</v>
      </c>
      <c r="H6748" s="21" t="s">
        <v>9</v>
      </c>
      <c r="I6748" s="21">
        <f>IF(shipments[[#This Row],[Boxes]]&gt;0,shipments[[#This Row],[Amount]]/shipments[[#This Row],[Boxes]],"NA")</f>
        <v>16.967889908256879</v>
      </c>
      <c r="J6748" s="21" t="str">
        <f>IF(shipments[[#This Row],[Order_Status]] = "Delivered","Yes","No")</f>
        <v>No</v>
      </c>
      <c r="K6748" s="21" t="str">
        <f>TEXT(shipments[[#This Row],[Shipdate]],"MMMM")</f>
        <v>August</v>
      </c>
      <c r="L6748" s="21">
        <f>YEAR(shipments[[#This Row],[Shipdate]])</f>
        <v>2024</v>
      </c>
    </row>
    <row r="6749" spans="1:12" x14ac:dyDescent="0.3">
      <c r="A6749" t="s">
        <v>6753</v>
      </c>
      <c r="B6749" t="s">
        <v>7949</v>
      </c>
      <c r="C6749" t="s">
        <v>7925</v>
      </c>
      <c r="D6749" t="s">
        <v>7938</v>
      </c>
      <c r="E6749" s="1">
        <v>45308</v>
      </c>
      <c r="F6749" s="6">
        <v>5528.25</v>
      </c>
      <c r="G6749">
        <v>369</v>
      </c>
      <c r="H6749" t="s">
        <v>3</v>
      </c>
      <c r="I6749">
        <f>IF(shipments[[#This Row],[Boxes]]&gt;0,shipments[[#This Row],[Amount]]/shipments[[#This Row],[Boxes]],"NA")</f>
        <v>14.981707317073171</v>
      </c>
      <c r="J6749" t="str">
        <f>IF(shipments[[#This Row],[Order_Status]] = "Delivered","Yes","No")</f>
        <v>Yes</v>
      </c>
      <c r="K6749" t="str">
        <f>TEXT(shipments[[#This Row],[Shipdate]],"MMMM")</f>
        <v>January</v>
      </c>
      <c r="L6749">
        <f>YEAR(shipments[[#This Row],[Shipdate]])</f>
        <v>2024</v>
      </c>
    </row>
    <row r="6750" spans="1:12" x14ac:dyDescent="0.3">
      <c r="A6750" t="s">
        <v>6754</v>
      </c>
      <c r="B6750" t="s">
        <v>7949</v>
      </c>
      <c r="C6750" t="s">
        <v>7925</v>
      </c>
      <c r="D6750" t="s">
        <v>7939</v>
      </c>
      <c r="E6750" s="1">
        <v>45299</v>
      </c>
      <c r="F6750" s="6">
        <v>6257.25</v>
      </c>
      <c r="G6750">
        <v>447</v>
      </c>
      <c r="H6750" t="s">
        <v>3</v>
      </c>
      <c r="I6750">
        <f>IF(shipments[[#This Row],[Boxes]]&gt;0,shipments[[#This Row],[Amount]]/shipments[[#This Row],[Boxes]],"NA")</f>
        <v>13.998322147651006</v>
      </c>
      <c r="J6750" t="str">
        <f>IF(shipments[[#This Row],[Order_Status]] = "Delivered","Yes","No")</f>
        <v>Yes</v>
      </c>
      <c r="K6750" t="str">
        <f>TEXT(shipments[[#This Row],[Shipdate]],"MMMM")</f>
        <v>January</v>
      </c>
      <c r="L6750">
        <f>YEAR(shipments[[#This Row],[Shipdate]])</f>
        <v>2024</v>
      </c>
    </row>
    <row r="6751" spans="1:12" x14ac:dyDescent="0.3">
      <c r="A6751" t="s">
        <v>6755</v>
      </c>
      <c r="B6751" t="s">
        <v>7949</v>
      </c>
      <c r="C6751" t="s">
        <v>7926</v>
      </c>
      <c r="D6751" t="s">
        <v>7939</v>
      </c>
      <c r="E6751" s="1">
        <v>44967</v>
      </c>
      <c r="F6751" s="6">
        <v>3784.5</v>
      </c>
      <c r="G6751">
        <v>181</v>
      </c>
      <c r="H6751" t="s">
        <v>3</v>
      </c>
      <c r="I6751">
        <f>IF(shipments[[#This Row],[Boxes]]&gt;0,shipments[[#This Row],[Amount]]/shipments[[#This Row],[Boxes]],"NA")</f>
        <v>20.908839779005525</v>
      </c>
      <c r="J6751" t="str">
        <f>IF(shipments[[#This Row],[Order_Status]] = "Delivered","Yes","No")</f>
        <v>Yes</v>
      </c>
      <c r="K6751" t="str">
        <f>TEXT(shipments[[#This Row],[Shipdate]],"MMMM")</f>
        <v>February</v>
      </c>
      <c r="L6751">
        <f>YEAR(shipments[[#This Row],[Shipdate]])</f>
        <v>2023</v>
      </c>
    </row>
    <row r="6752" spans="1:12" x14ac:dyDescent="0.3">
      <c r="A6752" t="s">
        <v>6756</v>
      </c>
      <c r="B6752" t="s">
        <v>7949</v>
      </c>
      <c r="C6752" t="s">
        <v>7926</v>
      </c>
      <c r="D6752" t="s">
        <v>7939</v>
      </c>
      <c r="E6752" s="1">
        <v>44942</v>
      </c>
      <c r="F6752" s="6">
        <v>7125.75</v>
      </c>
      <c r="G6752">
        <v>357</v>
      </c>
      <c r="H6752" t="s">
        <v>3</v>
      </c>
      <c r="I6752">
        <f>IF(shipments[[#This Row],[Boxes]]&gt;0,shipments[[#This Row],[Amount]]/shipments[[#This Row],[Boxes]],"NA")</f>
        <v>19.960084033613445</v>
      </c>
      <c r="J6752" t="str">
        <f>IF(shipments[[#This Row],[Order_Status]] = "Delivered","Yes","No")</f>
        <v>Yes</v>
      </c>
      <c r="K6752" t="str">
        <f>TEXT(shipments[[#This Row],[Shipdate]],"MMMM")</f>
        <v>January</v>
      </c>
      <c r="L6752">
        <f>YEAR(shipments[[#This Row],[Shipdate]])</f>
        <v>2023</v>
      </c>
    </row>
    <row r="6753" spans="1:12" x14ac:dyDescent="0.3">
      <c r="A6753" t="s">
        <v>6757</v>
      </c>
      <c r="B6753" t="s">
        <v>7949</v>
      </c>
      <c r="C6753" t="s">
        <v>7927</v>
      </c>
      <c r="D6753" t="s">
        <v>7935</v>
      </c>
      <c r="E6753" s="1">
        <v>45471</v>
      </c>
      <c r="F6753" s="6">
        <v>7915.5</v>
      </c>
      <c r="G6753">
        <v>528</v>
      </c>
      <c r="H6753" t="s">
        <v>3</v>
      </c>
      <c r="I6753">
        <f>IF(shipments[[#This Row],[Boxes]]&gt;0,shipments[[#This Row],[Amount]]/shipments[[#This Row],[Boxes]],"NA")</f>
        <v>14.991477272727273</v>
      </c>
      <c r="J6753" t="str">
        <f>IF(shipments[[#This Row],[Order_Status]] = "Delivered","Yes","No")</f>
        <v>Yes</v>
      </c>
      <c r="K6753" t="str">
        <f>TEXT(shipments[[#This Row],[Shipdate]],"MMMM")</f>
        <v>June</v>
      </c>
      <c r="L6753">
        <f>YEAR(shipments[[#This Row],[Shipdate]])</f>
        <v>2024</v>
      </c>
    </row>
    <row r="6754" spans="1:12" x14ac:dyDescent="0.3">
      <c r="A6754" t="s">
        <v>6758</v>
      </c>
      <c r="B6754" t="s">
        <v>7949</v>
      </c>
      <c r="C6754" t="s">
        <v>7927</v>
      </c>
      <c r="D6754" t="s">
        <v>7937</v>
      </c>
      <c r="E6754" s="1">
        <v>45028</v>
      </c>
      <c r="F6754" s="6">
        <v>2522.25</v>
      </c>
      <c r="G6754">
        <v>181</v>
      </c>
      <c r="H6754" t="s">
        <v>3</v>
      </c>
      <c r="I6754">
        <f>IF(shipments[[#This Row],[Boxes]]&gt;0,shipments[[#This Row],[Amount]]/shipments[[#This Row],[Boxes]],"NA")</f>
        <v>13.935082872928177</v>
      </c>
      <c r="J6754" t="str">
        <f>IF(shipments[[#This Row],[Order_Status]] = "Delivered","Yes","No")</f>
        <v>Yes</v>
      </c>
      <c r="K6754" t="str">
        <f>TEXT(shipments[[#This Row],[Shipdate]],"MMMM")</f>
        <v>April</v>
      </c>
      <c r="L6754">
        <f>YEAR(shipments[[#This Row],[Shipdate]])</f>
        <v>2023</v>
      </c>
    </row>
    <row r="6755" spans="1:12" x14ac:dyDescent="0.3">
      <c r="A6755" s="21" t="s">
        <v>6759</v>
      </c>
      <c r="B6755" s="21" t="s">
        <v>7949</v>
      </c>
      <c r="C6755" s="21" t="s">
        <v>7927</v>
      </c>
      <c r="D6755" s="21" t="s">
        <v>7935</v>
      </c>
      <c r="E6755" s="22">
        <v>45498</v>
      </c>
      <c r="F6755" s="23">
        <v>14260.5</v>
      </c>
      <c r="G6755" s="21">
        <v>951</v>
      </c>
      <c r="H6755" s="21" t="s">
        <v>9</v>
      </c>
      <c r="I6755" s="21">
        <f>IF(shipments[[#This Row],[Boxes]]&gt;0,shipments[[#This Row],[Amount]]/shipments[[#This Row],[Boxes]],"NA")</f>
        <v>14.995268138801261</v>
      </c>
      <c r="J6755" s="21" t="str">
        <f>IF(shipments[[#This Row],[Order_Status]] = "Delivered","Yes","No")</f>
        <v>No</v>
      </c>
      <c r="K6755" s="21" t="str">
        <f>TEXT(shipments[[#This Row],[Shipdate]],"MMMM")</f>
        <v>July</v>
      </c>
      <c r="L6755" s="21">
        <f>YEAR(shipments[[#This Row],[Shipdate]])</f>
        <v>2024</v>
      </c>
    </row>
    <row r="6756" spans="1:12" x14ac:dyDescent="0.3">
      <c r="A6756" t="s">
        <v>6760</v>
      </c>
      <c r="B6756" t="s">
        <v>7949</v>
      </c>
      <c r="C6756" t="s">
        <v>7927</v>
      </c>
      <c r="D6756" t="s">
        <v>7935</v>
      </c>
      <c r="E6756" s="1">
        <v>45124</v>
      </c>
      <c r="F6756" s="6">
        <v>4686.75</v>
      </c>
      <c r="G6756">
        <v>335</v>
      </c>
      <c r="H6756" t="s">
        <v>3</v>
      </c>
      <c r="I6756">
        <f>IF(shipments[[#This Row],[Boxes]]&gt;0,shipments[[#This Row],[Amount]]/shipments[[#This Row],[Boxes]],"NA")</f>
        <v>13.990298507462686</v>
      </c>
      <c r="J6756" t="str">
        <f>IF(shipments[[#This Row],[Order_Status]] = "Delivered","Yes","No")</f>
        <v>Yes</v>
      </c>
      <c r="K6756" t="str">
        <f>TEXT(shipments[[#This Row],[Shipdate]],"MMMM")</f>
        <v>July</v>
      </c>
      <c r="L6756">
        <f>YEAR(shipments[[#This Row],[Shipdate]])</f>
        <v>2023</v>
      </c>
    </row>
    <row r="6757" spans="1:12" x14ac:dyDescent="0.3">
      <c r="A6757" t="s">
        <v>6761</v>
      </c>
      <c r="B6757" t="s">
        <v>7949</v>
      </c>
      <c r="C6757" t="s">
        <v>7928</v>
      </c>
      <c r="D6757" t="s">
        <v>7935</v>
      </c>
      <c r="E6757" s="1">
        <v>45314</v>
      </c>
      <c r="F6757" s="6">
        <v>1093.5</v>
      </c>
      <c r="G6757">
        <v>157</v>
      </c>
      <c r="H6757" t="s">
        <v>3</v>
      </c>
      <c r="I6757">
        <f>IF(shipments[[#This Row],[Boxes]]&gt;0,shipments[[#This Row],[Amount]]/shipments[[#This Row],[Boxes]],"NA")</f>
        <v>6.9649681528662422</v>
      </c>
      <c r="J6757" t="str">
        <f>IF(shipments[[#This Row],[Order_Status]] = "Delivered","Yes","No")</f>
        <v>Yes</v>
      </c>
      <c r="K6757" t="str">
        <f>TEXT(shipments[[#This Row],[Shipdate]],"MMMM")</f>
        <v>January</v>
      </c>
      <c r="L6757">
        <f>YEAR(shipments[[#This Row],[Shipdate]])</f>
        <v>2024</v>
      </c>
    </row>
    <row r="6758" spans="1:12" x14ac:dyDescent="0.3">
      <c r="A6758" t="s">
        <v>6762</v>
      </c>
      <c r="B6758" t="s">
        <v>7949</v>
      </c>
      <c r="C6758" t="s">
        <v>7928</v>
      </c>
      <c r="D6758" t="s">
        <v>7935</v>
      </c>
      <c r="E6758" s="1">
        <v>45065</v>
      </c>
      <c r="F6758" s="6">
        <v>1435.5</v>
      </c>
      <c r="G6758">
        <v>131</v>
      </c>
      <c r="H6758" t="s">
        <v>3</v>
      </c>
      <c r="I6758">
        <f>IF(shipments[[#This Row],[Boxes]]&gt;0,shipments[[#This Row],[Amount]]/shipments[[#This Row],[Boxes]],"NA")</f>
        <v>10.958015267175572</v>
      </c>
      <c r="J6758" t="str">
        <f>IF(shipments[[#This Row],[Order_Status]] = "Delivered","Yes","No")</f>
        <v>Yes</v>
      </c>
      <c r="K6758" t="str">
        <f>TEXT(shipments[[#This Row],[Shipdate]],"MMMM")</f>
        <v>May</v>
      </c>
      <c r="L6758">
        <f>YEAR(shipments[[#This Row],[Shipdate]])</f>
        <v>2023</v>
      </c>
    </row>
    <row r="6759" spans="1:12" x14ac:dyDescent="0.3">
      <c r="A6759" t="s">
        <v>6763</v>
      </c>
      <c r="B6759" t="s">
        <v>7949</v>
      </c>
      <c r="C6759" t="s">
        <v>7928</v>
      </c>
      <c r="D6759" t="s">
        <v>7936</v>
      </c>
      <c r="E6759" s="1">
        <v>45124</v>
      </c>
      <c r="F6759" s="6">
        <v>5181.75</v>
      </c>
      <c r="G6759">
        <v>519</v>
      </c>
      <c r="H6759" t="s">
        <v>3</v>
      </c>
      <c r="I6759">
        <f>IF(shipments[[#This Row],[Boxes]]&gt;0,shipments[[#This Row],[Amount]]/shipments[[#This Row],[Boxes]],"NA")</f>
        <v>9.9841040462427753</v>
      </c>
      <c r="J6759" t="str">
        <f>IF(shipments[[#This Row],[Order_Status]] = "Delivered","Yes","No")</f>
        <v>Yes</v>
      </c>
      <c r="K6759" t="str">
        <f>TEXT(shipments[[#This Row],[Shipdate]],"MMMM")</f>
        <v>July</v>
      </c>
      <c r="L6759">
        <f>YEAR(shipments[[#This Row],[Shipdate]])</f>
        <v>2023</v>
      </c>
    </row>
    <row r="6760" spans="1:12" x14ac:dyDescent="0.3">
      <c r="A6760" t="s">
        <v>6764</v>
      </c>
      <c r="B6760" t="s">
        <v>7949</v>
      </c>
      <c r="C6760" t="s">
        <v>7928</v>
      </c>
      <c r="D6760" t="s">
        <v>7939</v>
      </c>
      <c r="E6760" s="1">
        <v>45468</v>
      </c>
      <c r="F6760" s="6">
        <v>4623.75</v>
      </c>
      <c r="G6760">
        <v>514</v>
      </c>
      <c r="H6760" t="s">
        <v>3</v>
      </c>
      <c r="I6760">
        <f>IF(shipments[[#This Row],[Boxes]]&gt;0,shipments[[#This Row],[Amount]]/shipments[[#This Row],[Boxes]],"NA")</f>
        <v>8.9956225680933848</v>
      </c>
      <c r="J6760" t="str">
        <f>IF(shipments[[#This Row],[Order_Status]] = "Delivered","Yes","No")</f>
        <v>Yes</v>
      </c>
      <c r="K6760" t="str">
        <f>TEXT(shipments[[#This Row],[Shipdate]],"MMMM")</f>
        <v>June</v>
      </c>
      <c r="L6760">
        <f>YEAR(shipments[[#This Row],[Shipdate]])</f>
        <v>2024</v>
      </c>
    </row>
    <row r="6761" spans="1:12" x14ac:dyDescent="0.3">
      <c r="A6761" t="s">
        <v>6765</v>
      </c>
      <c r="B6761" t="s">
        <v>7949</v>
      </c>
      <c r="C6761" t="s">
        <v>7928</v>
      </c>
      <c r="D6761" t="s">
        <v>7939</v>
      </c>
      <c r="E6761" s="1">
        <v>45054</v>
      </c>
      <c r="F6761" s="6">
        <v>5906.25</v>
      </c>
      <c r="G6761">
        <v>739</v>
      </c>
      <c r="H6761" t="s">
        <v>3</v>
      </c>
      <c r="I6761">
        <f>IF(shipments[[#This Row],[Boxes]]&gt;0,shipments[[#This Row],[Amount]]/shipments[[#This Row],[Boxes]],"NA")</f>
        <v>7.9922192151556155</v>
      </c>
      <c r="J6761" t="str">
        <f>IF(shipments[[#This Row],[Order_Status]] = "Delivered","Yes","No")</f>
        <v>Yes</v>
      </c>
      <c r="K6761" t="str">
        <f>TEXT(shipments[[#This Row],[Shipdate]],"MMMM")</f>
        <v>May</v>
      </c>
      <c r="L6761">
        <f>YEAR(shipments[[#This Row],[Shipdate]])</f>
        <v>2023</v>
      </c>
    </row>
    <row r="6762" spans="1:12" x14ac:dyDescent="0.3">
      <c r="A6762" t="s">
        <v>6766</v>
      </c>
      <c r="B6762" t="s">
        <v>7949</v>
      </c>
      <c r="C6762" t="s">
        <v>7929</v>
      </c>
      <c r="D6762" t="s">
        <v>7938</v>
      </c>
      <c r="E6762" s="1">
        <v>45313</v>
      </c>
      <c r="F6762" s="6">
        <v>1971</v>
      </c>
      <c r="G6762">
        <v>198</v>
      </c>
      <c r="H6762" t="s">
        <v>3</v>
      </c>
      <c r="I6762">
        <f>IF(shipments[[#This Row],[Boxes]]&gt;0,shipments[[#This Row],[Amount]]/shipments[[#This Row],[Boxes]],"NA")</f>
        <v>9.954545454545455</v>
      </c>
      <c r="J6762" t="str">
        <f>IF(shipments[[#This Row],[Order_Status]] = "Delivered","Yes","No")</f>
        <v>Yes</v>
      </c>
      <c r="K6762" t="str">
        <f>TEXT(shipments[[#This Row],[Shipdate]],"MMMM")</f>
        <v>January</v>
      </c>
      <c r="L6762">
        <f>YEAR(shipments[[#This Row],[Shipdate]])</f>
        <v>2024</v>
      </c>
    </row>
    <row r="6763" spans="1:12" x14ac:dyDescent="0.3">
      <c r="A6763" t="s">
        <v>6767</v>
      </c>
      <c r="B6763" t="s">
        <v>7949</v>
      </c>
      <c r="C6763" t="s">
        <v>7929</v>
      </c>
      <c r="D6763" t="s">
        <v>7936</v>
      </c>
      <c r="E6763" s="1">
        <v>45287</v>
      </c>
      <c r="F6763" s="6">
        <v>1003.5</v>
      </c>
      <c r="G6763">
        <v>101</v>
      </c>
      <c r="H6763" t="s">
        <v>3</v>
      </c>
      <c r="I6763">
        <f>IF(shipments[[#This Row],[Boxes]]&gt;0,shipments[[#This Row],[Amount]]/shipments[[#This Row],[Boxes]],"NA")</f>
        <v>9.935643564356436</v>
      </c>
      <c r="J6763" t="str">
        <f>IF(shipments[[#This Row],[Order_Status]] = "Delivered","Yes","No")</f>
        <v>Yes</v>
      </c>
      <c r="K6763" t="str">
        <f>TEXT(shipments[[#This Row],[Shipdate]],"MMMM")</f>
        <v>December</v>
      </c>
      <c r="L6763">
        <f>YEAR(shipments[[#This Row],[Shipdate]])</f>
        <v>2023</v>
      </c>
    </row>
    <row r="6764" spans="1:12" x14ac:dyDescent="0.3">
      <c r="A6764" t="s">
        <v>6768</v>
      </c>
      <c r="B6764" t="s">
        <v>7949</v>
      </c>
      <c r="C6764" t="s">
        <v>7929</v>
      </c>
      <c r="D6764" t="s">
        <v>7939</v>
      </c>
      <c r="E6764" s="1">
        <v>45419</v>
      </c>
      <c r="F6764" s="6">
        <v>3339</v>
      </c>
      <c r="G6764">
        <v>304</v>
      </c>
      <c r="H6764" t="s">
        <v>3</v>
      </c>
      <c r="I6764">
        <f>IF(shipments[[#This Row],[Boxes]]&gt;0,shipments[[#This Row],[Amount]]/shipments[[#This Row],[Boxes]],"NA")</f>
        <v>10.983552631578947</v>
      </c>
      <c r="J6764" t="str">
        <f>IF(shipments[[#This Row],[Order_Status]] = "Delivered","Yes","No")</f>
        <v>Yes</v>
      </c>
      <c r="K6764" t="str">
        <f>TEXT(shipments[[#This Row],[Shipdate]],"MMMM")</f>
        <v>May</v>
      </c>
      <c r="L6764">
        <f>YEAR(shipments[[#This Row],[Shipdate]])</f>
        <v>2024</v>
      </c>
    </row>
    <row r="6765" spans="1:12" x14ac:dyDescent="0.3">
      <c r="A6765" t="s">
        <v>6769</v>
      </c>
      <c r="B6765" t="s">
        <v>7949</v>
      </c>
      <c r="C6765" t="s">
        <v>7929</v>
      </c>
      <c r="D6765" t="s">
        <v>7938</v>
      </c>
      <c r="E6765" s="1">
        <v>45275</v>
      </c>
      <c r="F6765" s="6">
        <v>2801.25</v>
      </c>
      <c r="G6765">
        <v>281</v>
      </c>
      <c r="H6765" t="s">
        <v>3</v>
      </c>
      <c r="I6765">
        <f>IF(shipments[[#This Row],[Boxes]]&gt;0,shipments[[#This Row],[Amount]]/shipments[[#This Row],[Boxes]],"NA")</f>
        <v>9.9688612099644125</v>
      </c>
      <c r="J6765" t="str">
        <f>IF(shipments[[#This Row],[Order_Status]] = "Delivered","Yes","No")</f>
        <v>Yes</v>
      </c>
      <c r="K6765" t="str">
        <f>TEXT(shipments[[#This Row],[Shipdate]],"MMMM")</f>
        <v>December</v>
      </c>
      <c r="L6765">
        <f>YEAR(shipments[[#This Row],[Shipdate]])</f>
        <v>2023</v>
      </c>
    </row>
    <row r="6766" spans="1:12" x14ac:dyDescent="0.3">
      <c r="A6766" t="s">
        <v>6770</v>
      </c>
      <c r="B6766" t="s">
        <v>7949</v>
      </c>
      <c r="C6766" t="s">
        <v>7930</v>
      </c>
      <c r="D6766" t="s">
        <v>7934</v>
      </c>
      <c r="E6766" s="1">
        <v>45296</v>
      </c>
      <c r="F6766" s="6">
        <v>450</v>
      </c>
      <c r="G6766">
        <v>16</v>
      </c>
      <c r="H6766" t="s">
        <v>3</v>
      </c>
      <c r="I6766">
        <f>IF(shipments[[#This Row],[Boxes]]&gt;0,shipments[[#This Row],[Amount]]/shipments[[#This Row],[Boxes]],"NA")</f>
        <v>28.125</v>
      </c>
      <c r="J6766" t="str">
        <f>IF(shipments[[#This Row],[Order_Status]] = "Delivered","Yes","No")</f>
        <v>Yes</v>
      </c>
      <c r="K6766" t="str">
        <f>TEXT(shipments[[#This Row],[Shipdate]],"MMMM")</f>
        <v>January</v>
      </c>
      <c r="L6766">
        <f>YEAR(shipments[[#This Row],[Shipdate]])</f>
        <v>2024</v>
      </c>
    </row>
    <row r="6767" spans="1:12" x14ac:dyDescent="0.3">
      <c r="A6767" t="s">
        <v>6771</v>
      </c>
      <c r="B6767" t="s">
        <v>7949</v>
      </c>
      <c r="C6767" t="s">
        <v>7931</v>
      </c>
      <c r="D6767" t="s">
        <v>7938</v>
      </c>
      <c r="E6767" s="1">
        <v>44949</v>
      </c>
      <c r="F6767" s="6">
        <v>771.75</v>
      </c>
      <c r="G6767">
        <v>71</v>
      </c>
      <c r="H6767" t="s">
        <v>3</v>
      </c>
      <c r="I6767">
        <f>IF(shipments[[#This Row],[Boxes]]&gt;0,shipments[[#This Row],[Amount]]/shipments[[#This Row],[Boxes]],"NA")</f>
        <v>10.869718309859154</v>
      </c>
      <c r="J6767" t="str">
        <f>IF(shipments[[#This Row],[Order_Status]] = "Delivered","Yes","No")</f>
        <v>Yes</v>
      </c>
      <c r="K6767" t="str">
        <f>TEXT(shipments[[#This Row],[Shipdate]],"MMMM")</f>
        <v>January</v>
      </c>
      <c r="L6767">
        <f>YEAR(shipments[[#This Row],[Shipdate]])</f>
        <v>2023</v>
      </c>
    </row>
    <row r="6768" spans="1:12" x14ac:dyDescent="0.3">
      <c r="A6768" t="s">
        <v>6772</v>
      </c>
      <c r="B6768" t="s">
        <v>7949</v>
      </c>
      <c r="C6768" t="s">
        <v>7932</v>
      </c>
      <c r="D6768" t="s">
        <v>7937</v>
      </c>
      <c r="E6768" s="1">
        <v>45337</v>
      </c>
      <c r="F6768" s="6">
        <v>3388.5</v>
      </c>
      <c r="G6768">
        <v>424</v>
      </c>
      <c r="H6768" t="s">
        <v>3</v>
      </c>
      <c r="I6768">
        <f>IF(shipments[[#This Row],[Boxes]]&gt;0,shipments[[#This Row],[Amount]]/shipments[[#This Row],[Boxes]],"NA")</f>
        <v>7.9917452830188678</v>
      </c>
      <c r="J6768" t="str">
        <f>IF(shipments[[#This Row],[Order_Status]] = "Delivered","Yes","No")</f>
        <v>Yes</v>
      </c>
      <c r="K6768" t="str">
        <f>TEXT(shipments[[#This Row],[Shipdate]],"MMMM")</f>
        <v>February</v>
      </c>
      <c r="L6768">
        <f>YEAR(shipments[[#This Row],[Shipdate]])</f>
        <v>2024</v>
      </c>
    </row>
    <row r="6769" spans="1:12" x14ac:dyDescent="0.3">
      <c r="A6769" t="s">
        <v>6773</v>
      </c>
      <c r="B6769" t="s">
        <v>7949</v>
      </c>
      <c r="C6769" t="s">
        <v>7932</v>
      </c>
      <c r="D6769" t="s">
        <v>7939</v>
      </c>
      <c r="E6769" s="1">
        <v>45278</v>
      </c>
      <c r="F6769" s="6">
        <v>3789</v>
      </c>
      <c r="G6769">
        <v>474</v>
      </c>
      <c r="H6769" t="s">
        <v>3</v>
      </c>
      <c r="I6769">
        <f>IF(shipments[[#This Row],[Boxes]]&gt;0,shipments[[#This Row],[Amount]]/shipments[[#This Row],[Boxes]],"NA")</f>
        <v>7.9936708860759493</v>
      </c>
      <c r="J6769" t="str">
        <f>IF(shipments[[#This Row],[Order_Status]] = "Delivered","Yes","No")</f>
        <v>Yes</v>
      </c>
      <c r="K6769" t="str">
        <f>TEXT(shipments[[#This Row],[Shipdate]],"MMMM")</f>
        <v>December</v>
      </c>
      <c r="L6769">
        <f>YEAR(shipments[[#This Row],[Shipdate]])</f>
        <v>2023</v>
      </c>
    </row>
    <row r="6770" spans="1:12" x14ac:dyDescent="0.3">
      <c r="A6770" s="21" t="s">
        <v>6774</v>
      </c>
      <c r="B6770" s="21" t="s">
        <v>7949</v>
      </c>
      <c r="C6770" s="21" t="s">
        <v>7933</v>
      </c>
      <c r="D6770" s="21" t="s">
        <v>7938</v>
      </c>
      <c r="E6770" s="22">
        <v>45513</v>
      </c>
      <c r="F6770" s="23">
        <v>3748.5</v>
      </c>
      <c r="G6770" s="21">
        <v>209</v>
      </c>
      <c r="H6770" s="21" t="s">
        <v>9</v>
      </c>
      <c r="I6770" s="21">
        <f>IF(shipments[[#This Row],[Boxes]]&gt;0,shipments[[#This Row],[Amount]]/shipments[[#This Row],[Boxes]],"NA")</f>
        <v>17.935406698564595</v>
      </c>
      <c r="J6770" s="21" t="str">
        <f>IF(shipments[[#This Row],[Order_Status]] = "Delivered","Yes","No")</f>
        <v>No</v>
      </c>
      <c r="K6770" s="21" t="str">
        <f>TEXT(shipments[[#This Row],[Shipdate]],"MMMM")</f>
        <v>August</v>
      </c>
      <c r="L6770" s="21">
        <f>YEAR(shipments[[#This Row],[Shipdate]])</f>
        <v>2024</v>
      </c>
    </row>
    <row r="6771" spans="1:12" x14ac:dyDescent="0.3">
      <c r="A6771" t="s">
        <v>6775</v>
      </c>
      <c r="B6771" t="s">
        <v>7949</v>
      </c>
      <c r="C6771" t="s">
        <v>7933</v>
      </c>
      <c r="D6771" t="s">
        <v>7939</v>
      </c>
      <c r="E6771" s="1">
        <v>45043</v>
      </c>
      <c r="F6771" s="6">
        <v>6912</v>
      </c>
      <c r="G6771">
        <v>346</v>
      </c>
      <c r="H6771" t="s">
        <v>3</v>
      </c>
      <c r="I6771">
        <f>IF(shipments[[#This Row],[Boxes]]&gt;0,shipments[[#This Row],[Amount]]/shipments[[#This Row],[Boxes]],"NA")</f>
        <v>19.976878612716764</v>
      </c>
      <c r="J6771" t="str">
        <f>IF(shipments[[#This Row],[Order_Status]] = "Delivered","Yes","No")</f>
        <v>Yes</v>
      </c>
      <c r="K6771" t="str">
        <f>TEXT(shipments[[#This Row],[Shipdate]],"MMMM")</f>
        <v>April</v>
      </c>
      <c r="L6771">
        <f>YEAR(shipments[[#This Row],[Shipdate]])</f>
        <v>2023</v>
      </c>
    </row>
    <row r="6772" spans="1:12" x14ac:dyDescent="0.3">
      <c r="A6772" t="s">
        <v>6776</v>
      </c>
      <c r="B6772" t="s">
        <v>7949</v>
      </c>
      <c r="C6772" t="s">
        <v>7933</v>
      </c>
      <c r="D6772" t="s">
        <v>7939</v>
      </c>
      <c r="E6772" s="1">
        <v>44958</v>
      </c>
      <c r="F6772" s="6">
        <v>5031</v>
      </c>
      <c r="G6772">
        <v>240</v>
      </c>
      <c r="H6772" t="s">
        <v>3</v>
      </c>
      <c r="I6772">
        <f>IF(shipments[[#This Row],[Boxes]]&gt;0,shipments[[#This Row],[Amount]]/shipments[[#This Row],[Boxes]],"NA")</f>
        <v>20.962499999999999</v>
      </c>
      <c r="J6772" t="str">
        <f>IF(shipments[[#This Row],[Order_Status]] = "Delivered","Yes","No")</f>
        <v>Yes</v>
      </c>
      <c r="K6772" t="str">
        <f>TEXT(shipments[[#This Row],[Shipdate]],"MMMM")</f>
        <v>February</v>
      </c>
      <c r="L6772">
        <f>YEAR(shipments[[#This Row],[Shipdate]])</f>
        <v>2023</v>
      </c>
    </row>
    <row r="6773" spans="1:12" x14ac:dyDescent="0.3">
      <c r="A6773" t="s">
        <v>6777</v>
      </c>
      <c r="B6773" t="s">
        <v>7949</v>
      </c>
      <c r="C6773" t="s">
        <v>7933</v>
      </c>
      <c r="D6773" t="s">
        <v>7935</v>
      </c>
      <c r="E6773" s="1">
        <v>45327</v>
      </c>
      <c r="F6773" s="6">
        <v>3870</v>
      </c>
      <c r="G6773">
        <v>204</v>
      </c>
      <c r="H6773" t="s">
        <v>3</v>
      </c>
      <c r="I6773">
        <f>IF(shipments[[#This Row],[Boxes]]&gt;0,shipments[[#This Row],[Amount]]/shipments[[#This Row],[Boxes]],"NA")</f>
        <v>18.970588235294116</v>
      </c>
      <c r="J6773" t="str">
        <f>IF(shipments[[#This Row],[Order_Status]] = "Delivered","Yes","No")</f>
        <v>Yes</v>
      </c>
      <c r="K6773" t="str">
        <f>TEXT(shipments[[#This Row],[Shipdate]],"MMMM")</f>
        <v>February</v>
      </c>
      <c r="L6773">
        <f>YEAR(shipments[[#This Row],[Shipdate]])</f>
        <v>2024</v>
      </c>
    </row>
    <row r="6774" spans="1:12" x14ac:dyDescent="0.3">
      <c r="A6774" t="s">
        <v>6778</v>
      </c>
      <c r="B6774" t="s">
        <v>7962</v>
      </c>
      <c r="C6774" t="s">
        <v>7912</v>
      </c>
      <c r="D6774" t="s">
        <v>7939</v>
      </c>
      <c r="E6774" s="1">
        <v>45252</v>
      </c>
      <c r="F6774" s="6">
        <v>1149.75</v>
      </c>
      <c r="G6774">
        <v>72</v>
      </c>
      <c r="H6774" t="s">
        <v>3</v>
      </c>
      <c r="I6774">
        <f>IF(shipments[[#This Row],[Boxes]]&gt;0,shipments[[#This Row],[Amount]]/shipments[[#This Row],[Boxes]],"NA")</f>
        <v>15.96875</v>
      </c>
      <c r="J6774" t="str">
        <f>IF(shipments[[#This Row],[Order_Status]] = "Delivered","Yes","No")</f>
        <v>Yes</v>
      </c>
      <c r="K6774" t="str">
        <f>TEXT(shipments[[#This Row],[Shipdate]],"MMMM")</f>
        <v>November</v>
      </c>
      <c r="L6774">
        <f>YEAR(shipments[[#This Row],[Shipdate]])</f>
        <v>2023</v>
      </c>
    </row>
    <row r="6775" spans="1:12" x14ac:dyDescent="0.3">
      <c r="A6775" t="s">
        <v>6779</v>
      </c>
      <c r="B6775" t="s">
        <v>7962</v>
      </c>
      <c r="C6775" t="s">
        <v>7912</v>
      </c>
      <c r="D6775" t="s">
        <v>7938</v>
      </c>
      <c r="E6775" s="1">
        <v>45205</v>
      </c>
      <c r="F6775" s="6">
        <v>2796.75</v>
      </c>
      <c r="G6775">
        <v>187</v>
      </c>
      <c r="H6775" t="s">
        <v>3</v>
      </c>
      <c r="I6775">
        <f>IF(shipments[[#This Row],[Boxes]]&gt;0,shipments[[#This Row],[Amount]]/shipments[[#This Row],[Boxes]],"NA")</f>
        <v>14.955882352941176</v>
      </c>
      <c r="J6775" t="str">
        <f>IF(shipments[[#This Row],[Order_Status]] = "Delivered","Yes","No")</f>
        <v>Yes</v>
      </c>
      <c r="K6775" t="str">
        <f>TEXT(shipments[[#This Row],[Shipdate]],"MMMM")</f>
        <v>October</v>
      </c>
      <c r="L6775">
        <f>YEAR(shipments[[#This Row],[Shipdate]])</f>
        <v>2023</v>
      </c>
    </row>
    <row r="6776" spans="1:12" x14ac:dyDescent="0.3">
      <c r="A6776" t="s">
        <v>6780</v>
      </c>
      <c r="B6776" t="s">
        <v>7962</v>
      </c>
      <c r="C6776" t="s">
        <v>7913</v>
      </c>
      <c r="D6776" t="s">
        <v>7937</v>
      </c>
      <c r="E6776" s="1">
        <v>44960</v>
      </c>
      <c r="F6776" s="6">
        <v>1059.75</v>
      </c>
      <c r="G6776">
        <v>63</v>
      </c>
      <c r="H6776" t="s">
        <v>3</v>
      </c>
      <c r="I6776">
        <f>IF(shipments[[#This Row],[Boxes]]&gt;0,shipments[[#This Row],[Amount]]/shipments[[#This Row],[Boxes]],"NA")</f>
        <v>16.821428571428573</v>
      </c>
      <c r="J6776" t="str">
        <f>IF(shipments[[#This Row],[Order_Status]] = "Delivered","Yes","No")</f>
        <v>Yes</v>
      </c>
      <c r="K6776" t="str">
        <f>TEXT(shipments[[#This Row],[Shipdate]],"MMMM")</f>
        <v>February</v>
      </c>
      <c r="L6776">
        <f>YEAR(shipments[[#This Row],[Shipdate]])</f>
        <v>2023</v>
      </c>
    </row>
    <row r="6777" spans="1:12" x14ac:dyDescent="0.3">
      <c r="A6777" t="s">
        <v>6781</v>
      </c>
      <c r="B6777" t="s">
        <v>7962</v>
      </c>
      <c r="C6777" t="s">
        <v>7913</v>
      </c>
      <c r="D6777" t="s">
        <v>7938</v>
      </c>
      <c r="E6777" s="1">
        <v>45288</v>
      </c>
      <c r="F6777" s="6">
        <v>2913.75</v>
      </c>
      <c r="G6777">
        <v>172</v>
      </c>
      <c r="H6777" t="s">
        <v>3</v>
      </c>
      <c r="I6777">
        <f>IF(shipments[[#This Row],[Boxes]]&gt;0,shipments[[#This Row],[Amount]]/shipments[[#This Row],[Boxes]],"NA")</f>
        <v>16.940406976744185</v>
      </c>
      <c r="J6777" t="str">
        <f>IF(shipments[[#This Row],[Order_Status]] = "Delivered","Yes","No")</f>
        <v>Yes</v>
      </c>
      <c r="K6777" t="str">
        <f>TEXT(shipments[[#This Row],[Shipdate]],"MMMM")</f>
        <v>December</v>
      </c>
      <c r="L6777">
        <f>YEAR(shipments[[#This Row],[Shipdate]])</f>
        <v>2023</v>
      </c>
    </row>
    <row r="6778" spans="1:12" x14ac:dyDescent="0.3">
      <c r="A6778" t="s">
        <v>6782</v>
      </c>
      <c r="B6778" t="s">
        <v>7962</v>
      </c>
      <c r="C6778" t="s">
        <v>7914</v>
      </c>
      <c r="D6778" t="s">
        <v>7935</v>
      </c>
      <c r="E6778" s="1">
        <v>45454</v>
      </c>
      <c r="F6778" s="6">
        <v>8948.25</v>
      </c>
      <c r="G6778">
        <v>689</v>
      </c>
      <c r="H6778" t="s">
        <v>3</v>
      </c>
      <c r="I6778">
        <f>IF(shipments[[#This Row],[Boxes]]&gt;0,shipments[[#This Row],[Amount]]/shipments[[#This Row],[Boxes]],"NA")</f>
        <v>12.987300435413642</v>
      </c>
      <c r="J6778" t="str">
        <f>IF(shipments[[#This Row],[Order_Status]] = "Delivered","Yes","No")</f>
        <v>Yes</v>
      </c>
      <c r="K6778" t="str">
        <f>TEXT(shipments[[#This Row],[Shipdate]],"MMMM")</f>
        <v>June</v>
      </c>
      <c r="L6778">
        <f>YEAR(shipments[[#This Row],[Shipdate]])</f>
        <v>2024</v>
      </c>
    </row>
    <row r="6779" spans="1:12" x14ac:dyDescent="0.3">
      <c r="A6779" t="s">
        <v>6783</v>
      </c>
      <c r="B6779" t="s">
        <v>7962</v>
      </c>
      <c r="C6779" t="s">
        <v>7915</v>
      </c>
      <c r="D6779" t="s">
        <v>7939</v>
      </c>
      <c r="E6779" s="1">
        <v>44958</v>
      </c>
      <c r="F6779" s="6">
        <v>2229.75</v>
      </c>
      <c r="G6779">
        <v>279</v>
      </c>
      <c r="H6779" t="s">
        <v>3</v>
      </c>
      <c r="I6779">
        <f>IF(shipments[[#This Row],[Boxes]]&gt;0,shipments[[#This Row],[Amount]]/shipments[[#This Row],[Boxes]],"NA")</f>
        <v>7.991935483870968</v>
      </c>
      <c r="J6779" t="str">
        <f>IF(shipments[[#This Row],[Order_Status]] = "Delivered","Yes","No")</f>
        <v>Yes</v>
      </c>
      <c r="K6779" t="str">
        <f>TEXT(shipments[[#This Row],[Shipdate]],"MMMM")</f>
        <v>February</v>
      </c>
      <c r="L6779">
        <f>YEAR(shipments[[#This Row],[Shipdate]])</f>
        <v>2023</v>
      </c>
    </row>
    <row r="6780" spans="1:12" x14ac:dyDescent="0.3">
      <c r="A6780" t="s">
        <v>6784</v>
      </c>
      <c r="B6780" t="s">
        <v>7962</v>
      </c>
      <c r="C6780" t="s">
        <v>7915</v>
      </c>
      <c r="D6780" t="s">
        <v>7937</v>
      </c>
      <c r="E6780" s="1">
        <v>44995</v>
      </c>
      <c r="F6780" s="6">
        <v>4432.5</v>
      </c>
      <c r="G6780">
        <v>555</v>
      </c>
      <c r="H6780" t="s">
        <v>3</v>
      </c>
      <c r="I6780">
        <f>IF(shipments[[#This Row],[Boxes]]&gt;0,shipments[[#This Row],[Amount]]/shipments[[#This Row],[Boxes]],"NA")</f>
        <v>7.9864864864864868</v>
      </c>
      <c r="J6780" t="str">
        <f>IF(shipments[[#This Row],[Order_Status]] = "Delivered","Yes","No")</f>
        <v>Yes</v>
      </c>
      <c r="K6780" t="str">
        <f>TEXT(shipments[[#This Row],[Shipdate]],"MMMM")</f>
        <v>March</v>
      </c>
      <c r="L6780">
        <f>YEAR(shipments[[#This Row],[Shipdate]])</f>
        <v>2023</v>
      </c>
    </row>
    <row r="6781" spans="1:12" x14ac:dyDescent="0.3">
      <c r="A6781" t="s">
        <v>6785</v>
      </c>
      <c r="B6781" t="s">
        <v>7962</v>
      </c>
      <c r="C6781" t="s">
        <v>7915</v>
      </c>
      <c r="D6781" t="s">
        <v>7936</v>
      </c>
      <c r="E6781" s="1">
        <v>45084</v>
      </c>
      <c r="F6781" s="6">
        <v>6759</v>
      </c>
      <c r="G6781">
        <v>966</v>
      </c>
      <c r="H6781" t="s">
        <v>3</v>
      </c>
      <c r="I6781">
        <f>IF(shipments[[#This Row],[Boxes]]&gt;0,shipments[[#This Row],[Amount]]/shipments[[#This Row],[Boxes]],"NA")</f>
        <v>6.9968944099378882</v>
      </c>
      <c r="J6781" t="str">
        <f>IF(shipments[[#This Row],[Order_Status]] = "Delivered","Yes","No")</f>
        <v>Yes</v>
      </c>
      <c r="K6781" t="str">
        <f>TEXT(shipments[[#This Row],[Shipdate]],"MMMM")</f>
        <v>June</v>
      </c>
      <c r="L6781">
        <f>YEAR(shipments[[#This Row],[Shipdate]])</f>
        <v>2023</v>
      </c>
    </row>
    <row r="6782" spans="1:12" x14ac:dyDescent="0.3">
      <c r="A6782" s="21" t="s">
        <v>6786</v>
      </c>
      <c r="B6782" s="21" t="s">
        <v>7962</v>
      </c>
      <c r="C6782" s="21" t="s">
        <v>7915</v>
      </c>
      <c r="D6782" s="21" t="s">
        <v>7939</v>
      </c>
      <c r="E6782" s="22">
        <v>45541</v>
      </c>
      <c r="F6782" s="23">
        <v>7384.5</v>
      </c>
      <c r="G6782" s="21">
        <v>1477</v>
      </c>
      <c r="H6782" s="21" t="s">
        <v>16</v>
      </c>
      <c r="I6782" s="21">
        <f>IF(shipments[[#This Row],[Boxes]]&gt;0,shipments[[#This Row],[Amount]]/shipments[[#This Row],[Boxes]],"NA")</f>
        <v>4.9996614759647935</v>
      </c>
      <c r="J6782" s="21" t="str">
        <f>IF(shipments[[#This Row],[Order_Status]] = "Delivered","Yes","No")</f>
        <v>No</v>
      </c>
      <c r="K6782" s="21" t="str">
        <f>TEXT(shipments[[#This Row],[Shipdate]],"MMMM")</f>
        <v>September</v>
      </c>
      <c r="L6782" s="21">
        <f>YEAR(shipments[[#This Row],[Shipdate]])</f>
        <v>2024</v>
      </c>
    </row>
    <row r="6783" spans="1:12" x14ac:dyDescent="0.3">
      <c r="A6783" t="s">
        <v>6787</v>
      </c>
      <c r="B6783" t="s">
        <v>7962</v>
      </c>
      <c r="C6783" t="s">
        <v>7916</v>
      </c>
      <c r="D6783" t="s">
        <v>7934</v>
      </c>
      <c r="E6783" s="1">
        <v>45274</v>
      </c>
      <c r="F6783" s="6">
        <v>5287.5</v>
      </c>
      <c r="G6783">
        <v>588</v>
      </c>
      <c r="H6783" t="s">
        <v>3</v>
      </c>
      <c r="I6783">
        <f>IF(shipments[[#This Row],[Boxes]]&gt;0,shipments[[#This Row],[Amount]]/shipments[[#This Row],[Boxes]],"NA")</f>
        <v>8.9923469387755102</v>
      </c>
      <c r="J6783" t="str">
        <f>IF(shipments[[#This Row],[Order_Status]] = "Delivered","Yes","No")</f>
        <v>Yes</v>
      </c>
      <c r="K6783" t="str">
        <f>TEXT(shipments[[#This Row],[Shipdate]],"MMMM")</f>
        <v>December</v>
      </c>
      <c r="L6783">
        <f>YEAR(shipments[[#This Row],[Shipdate]])</f>
        <v>2023</v>
      </c>
    </row>
    <row r="6784" spans="1:12" x14ac:dyDescent="0.3">
      <c r="A6784" t="s">
        <v>6788</v>
      </c>
      <c r="B6784" t="s">
        <v>7962</v>
      </c>
      <c r="C6784" t="s">
        <v>7916</v>
      </c>
      <c r="D6784" t="s">
        <v>7938</v>
      </c>
      <c r="E6784" s="1">
        <v>45471</v>
      </c>
      <c r="F6784" s="6">
        <v>5413.5</v>
      </c>
      <c r="G6784">
        <v>677</v>
      </c>
      <c r="H6784" t="s">
        <v>3</v>
      </c>
      <c r="I6784">
        <f>IF(shipments[[#This Row],[Boxes]]&gt;0,shipments[[#This Row],[Amount]]/shipments[[#This Row],[Boxes]],"NA")</f>
        <v>7.9963072378138849</v>
      </c>
      <c r="J6784" t="str">
        <f>IF(shipments[[#This Row],[Order_Status]] = "Delivered","Yes","No")</f>
        <v>Yes</v>
      </c>
      <c r="K6784" t="str">
        <f>TEXT(shipments[[#This Row],[Shipdate]],"MMMM")</f>
        <v>June</v>
      </c>
      <c r="L6784">
        <f>YEAR(shipments[[#This Row],[Shipdate]])</f>
        <v>2024</v>
      </c>
    </row>
    <row r="6785" spans="1:12" x14ac:dyDescent="0.3">
      <c r="A6785" t="s">
        <v>6789</v>
      </c>
      <c r="B6785" t="s">
        <v>7962</v>
      </c>
      <c r="C6785" t="s">
        <v>7916</v>
      </c>
      <c r="D6785" t="s">
        <v>7938</v>
      </c>
      <c r="E6785" s="1">
        <v>45082</v>
      </c>
      <c r="F6785" s="6">
        <v>3798</v>
      </c>
      <c r="G6785">
        <v>633</v>
      </c>
      <c r="H6785" t="s">
        <v>3</v>
      </c>
      <c r="I6785">
        <f>IF(shipments[[#This Row],[Boxes]]&gt;0,shipments[[#This Row],[Amount]]/shipments[[#This Row],[Boxes]],"NA")</f>
        <v>6</v>
      </c>
      <c r="J6785" t="str">
        <f>IF(shipments[[#This Row],[Order_Status]] = "Delivered","Yes","No")</f>
        <v>Yes</v>
      </c>
      <c r="K6785" t="str">
        <f>TEXT(shipments[[#This Row],[Shipdate]],"MMMM")</f>
        <v>June</v>
      </c>
      <c r="L6785">
        <f>YEAR(shipments[[#This Row],[Shipdate]])</f>
        <v>2023</v>
      </c>
    </row>
    <row r="6786" spans="1:12" x14ac:dyDescent="0.3">
      <c r="A6786" t="s">
        <v>6790</v>
      </c>
      <c r="B6786" t="s">
        <v>7962</v>
      </c>
      <c r="C6786" t="s">
        <v>7916</v>
      </c>
      <c r="D6786" t="s">
        <v>7939</v>
      </c>
      <c r="E6786" s="1">
        <v>45330</v>
      </c>
      <c r="F6786" s="6">
        <v>4194</v>
      </c>
      <c r="G6786">
        <v>839</v>
      </c>
      <c r="H6786" t="s">
        <v>3</v>
      </c>
      <c r="I6786">
        <f>IF(shipments[[#This Row],[Boxes]]&gt;0,shipments[[#This Row],[Amount]]/shipments[[#This Row],[Boxes]],"NA")</f>
        <v>4.9988081048867699</v>
      </c>
      <c r="J6786" t="str">
        <f>IF(shipments[[#This Row],[Order_Status]] = "Delivered","Yes","No")</f>
        <v>Yes</v>
      </c>
      <c r="K6786" t="str">
        <f>TEXT(shipments[[#This Row],[Shipdate]],"MMMM")</f>
        <v>February</v>
      </c>
      <c r="L6786">
        <f>YEAR(shipments[[#This Row],[Shipdate]])</f>
        <v>2024</v>
      </c>
    </row>
    <row r="6787" spans="1:12" x14ac:dyDescent="0.3">
      <c r="A6787" t="s">
        <v>6791</v>
      </c>
      <c r="B6787" t="s">
        <v>7962</v>
      </c>
      <c r="C6787" t="s">
        <v>7916</v>
      </c>
      <c r="D6787" t="s">
        <v>7939</v>
      </c>
      <c r="E6787" s="1">
        <v>45350</v>
      </c>
      <c r="F6787" s="6">
        <v>5436</v>
      </c>
      <c r="G6787">
        <v>777</v>
      </c>
      <c r="H6787" t="s">
        <v>3</v>
      </c>
      <c r="I6787">
        <f>IF(shipments[[#This Row],[Boxes]]&gt;0,shipments[[#This Row],[Amount]]/shipments[[#This Row],[Boxes]],"NA")</f>
        <v>6.9961389961389964</v>
      </c>
      <c r="J6787" t="str">
        <f>IF(shipments[[#This Row],[Order_Status]] = "Delivered","Yes","No")</f>
        <v>Yes</v>
      </c>
      <c r="K6787" t="str">
        <f>TEXT(shipments[[#This Row],[Shipdate]],"MMMM")</f>
        <v>February</v>
      </c>
      <c r="L6787">
        <f>YEAR(shipments[[#This Row],[Shipdate]])</f>
        <v>2024</v>
      </c>
    </row>
    <row r="6788" spans="1:12" x14ac:dyDescent="0.3">
      <c r="A6788" t="s">
        <v>6792</v>
      </c>
      <c r="B6788" t="s">
        <v>7962</v>
      </c>
      <c r="C6788" t="s">
        <v>7916</v>
      </c>
      <c r="D6788" t="s">
        <v>7935</v>
      </c>
      <c r="E6788" s="1">
        <v>45302</v>
      </c>
      <c r="F6788" s="6">
        <v>5935.5</v>
      </c>
      <c r="G6788">
        <v>742</v>
      </c>
      <c r="H6788" t="s">
        <v>3</v>
      </c>
      <c r="I6788">
        <f>IF(shipments[[#This Row],[Boxes]]&gt;0,shipments[[#This Row],[Amount]]/shipments[[#This Row],[Boxes]],"NA")</f>
        <v>7.9993261455525611</v>
      </c>
      <c r="J6788" t="str">
        <f>IF(shipments[[#This Row],[Order_Status]] = "Delivered","Yes","No")</f>
        <v>Yes</v>
      </c>
      <c r="K6788" t="str">
        <f>TEXT(shipments[[#This Row],[Shipdate]],"MMMM")</f>
        <v>January</v>
      </c>
      <c r="L6788">
        <f>YEAR(shipments[[#This Row],[Shipdate]])</f>
        <v>2024</v>
      </c>
    </row>
    <row r="6789" spans="1:12" x14ac:dyDescent="0.3">
      <c r="A6789" t="s">
        <v>6793</v>
      </c>
      <c r="B6789" t="s">
        <v>7962</v>
      </c>
      <c r="C6789" t="s">
        <v>7916</v>
      </c>
      <c r="D6789" t="s">
        <v>7936</v>
      </c>
      <c r="E6789" s="1">
        <v>45225</v>
      </c>
      <c r="F6789" s="6">
        <v>3449.25</v>
      </c>
      <c r="G6789">
        <v>432</v>
      </c>
      <c r="H6789" t="s">
        <v>3</v>
      </c>
      <c r="I6789">
        <f>IF(shipments[[#This Row],[Boxes]]&gt;0,shipments[[#This Row],[Amount]]/shipments[[#This Row],[Boxes]],"NA")</f>
        <v>7.984375</v>
      </c>
      <c r="J6789" t="str">
        <f>IF(shipments[[#This Row],[Order_Status]] = "Delivered","Yes","No")</f>
        <v>Yes</v>
      </c>
      <c r="K6789" t="str">
        <f>TEXT(shipments[[#This Row],[Shipdate]],"MMMM")</f>
        <v>October</v>
      </c>
      <c r="L6789">
        <f>YEAR(shipments[[#This Row],[Shipdate]])</f>
        <v>2023</v>
      </c>
    </row>
    <row r="6790" spans="1:12" x14ac:dyDescent="0.3">
      <c r="A6790" s="21" t="s">
        <v>6794</v>
      </c>
      <c r="B6790" s="21" t="s">
        <v>7962</v>
      </c>
      <c r="C6790" s="21" t="s">
        <v>7916</v>
      </c>
      <c r="D6790" s="21" t="s">
        <v>7935</v>
      </c>
      <c r="E6790" s="22">
        <v>45519</v>
      </c>
      <c r="F6790" s="23">
        <v>9427.5</v>
      </c>
      <c r="G6790" s="21">
        <v>1179</v>
      </c>
      <c r="H6790" s="21" t="s">
        <v>9</v>
      </c>
      <c r="I6790" s="21">
        <f>IF(shipments[[#This Row],[Boxes]]&gt;0,shipments[[#This Row],[Amount]]/shipments[[#This Row],[Boxes]],"NA")</f>
        <v>7.9961832061068705</v>
      </c>
      <c r="J6790" s="21" t="str">
        <f>IF(shipments[[#This Row],[Order_Status]] = "Delivered","Yes","No")</f>
        <v>No</v>
      </c>
      <c r="K6790" s="21" t="str">
        <f>TEXT(shipments[[#This Row],[Shipdate]],"MMMM")</f>
        <v>August</v>
      </c>
      <c r="L6790" s="21">
        <f>YEAR(shipments[[#This Row],[Shipdate]])</f>
        <v>2024</v>
      </c>
    </row>
    <row r="6791" spans="1:12" x14ac:dyDescent="0.3">
      <c r="A6791" t="s">
        <v>6795</v>
      </c>
      <c r="B6791" t="s">
        <v>7962</v>
      </c>
      <c r="C6791" t="s">
        <v>7918</v>
      </c>
      <c r="D6791" t="s">
        <v>7934</v>
      </c>
      <c r="E6791" s="1">
        <v>45315</v>
      </c>
      <c r="F6791" s="6">
        <v>5625</v>
      </c>
      <c r="G6791">
        <v>209</v>
      </c>
      <c r="H6791" t="s">
        <v>3</v>
      </c>
      <c r="I6791">
        <f>IF(shipments[[#This Row],[Boxes]]&gt;0,shipments[[#This Row],[Amount]]/shipments[[#This Row],[Boxes]],"NA")</f>
        <v>26.913875598086126</v>
      </c>
      <c r="J6791" t="str">
        <f>IF(shipments[[#This Row],[Order_Status]] = "Delivered","Yes","No")</f>
        <v>Yes</v>
      </c>
      <c r="K6791" t="str">
        <f>TEXT(shipments[[#This Row],[Shipdate]],"MMMM")</f>
        <v>January</v>
      </c>
      <c r="L6791">
        <f>YEAR(shipments[[#This Row],[Shipdate]])</f>
        <v>2024</v>
      </c>
    </row>
    <row r="6792" spans="1:12" x14ac:dyDescent="0.3">
      <c r="A6792" t="s">
        <v>6796</v>
      </c>
      <c r="B6792" t="s">
        <v>7962</v>
      </c>
      <c r="C6792" t="s">
        <v>7918</v>
      </c>
      <c r="D6792" t="s">
        <v>7935</v>
      </c>
      <c r="E6792" s="1">
        <v>45259</v>
      </c>
      <c r="F6792" s="6">
        <v>5355</v>
      </c>
      <c r="G6792">
        <v>192</v>
      </c>
      <c r="H6792" t="s">
        <v>3</v>
      </c>
      <c r="I6792">
        <f>IF(shipments[[#This Row],[Boxes]]&gt;0,shipments[[#This Row],[Amount]]/shipments[[#This Row],[Boxes]],"NA")</f>
        <v>27.890625</v>
      </c>
      <c r="J6792" t="str">
        <f>IF(shipments[[#This Row],[Order_Status]] = "Delivered","Yes","No")</f>
        <v>Yes</v>
      </c>
      <c r="K6792" t="str">
        <f>TEXT(shipments[[#This Row],[Shipdate]],"MMMM")</f>
        <v>November</v>
      </c>
      <c r="L6792">
        <f>YEAR(shipments[[#This Row],[Shipdate]])</f>
        <v>2023</v>
      </c>
    </row>
    <row r="6793" spans="1:12" x14ac:dyDescent="0.3">
      <c r="A6793" t="s">
        <v>6797</v>
      </c>
      <c r="B6793" t="s">
        <v>7962</v>
      </c>
      <c r="C6793" t="s">
        <v>7918</v>
      </c>
      <c r="D6793" t="s">
        <v>7934</v>
      </c>
      <c r="E6793" s="1">
        <v>45348</v>
      </c>
      <c r="F6793" s="6">
        <v>6032.25</v>
      </c>
      <c r="G6793">
        <v>224</v>
      </c>
      <c r="H6793" t="s">
        <v>3</v>
      </c>
      <c r="I6793">
        <f>IF(shipments[[#This Row],[Boxes]]&gt;0,shipments[[#This Row],[Amount]]/shipments[[#This Row],[Boxes]],"NA")</f>
        <v>26.9296875</v>
      </c>
      <c r="J6793" t="str">
        <f>IF(shipments[[#This Row],[Order_Status]] = "Delivered","Yes","No")</f>
        <v>Yes</v>
      </c>
      <c r="K6793" t="str">
        <f>TEXT(shipments[[#This Row],[Shipdate]],"MMMM")</f>
        <v>February</v>
      </c>
      <c r="L6793">
        <f>YEAR(shipments[[#This Row],[Shipdate]])</f>
        <v>2024</v>
      </c>
    </row>
    <row r="6794" spans="1:12" x14ac:dyDescent="0.3">
      <c r="A6794" t="s">
        <v>6798</v>
      </c>
      <c r="B6794" t="s">
        <v>7962</v>
      </c>
      <c r="C6794" t="s">
        <v>7918</v>
      </c>
      <c r="D6794" t="s">
        <v>7934</v>
      </c>
      <c r="E6794" s="1">
        <v>45316</v>
      </c>
      <c r="F6794" s="6">
        <v>5481</v>
      </c>
      <c r="G6794">
        <v>211</v>
      </c>
      <c r="H6794" t="s">
        <v>3</v>
      </c>
      <c r="I6794">
        <f>IF(shipments[[#This Row],[Boxes]]&gt;0,shipments[[#This Row],[Amount]]/shipments[[#This Row],[Boxes]],"NA")</f>
        <v>25.976303317535546</v>
      </c>
      <c r="J6794" t="str">
        <f>IF(shipments[[#This Row],[Order_Status]] = "Delivered","Yes","No")</f>
        <v>Yes</v>
      </c>
      <c r="K6794" t="str">
        <f>TEXT(shipments[[#This Row],[Shipdate]],"MMMM")</f>
        <v>January</v>
      </c>
      <c r="L6794">
        <f>YEAR(shipments[[#This Row],[Shipdate]])</f>
        <v>2024</v>
      </c>
    </row>
    <row r="6795" spans="1:12" x14ac:dyDescent="0.3">
      <c r="A6795" t="s">
        <v>6799</v>
      </c>
      <c r="B6795" t="s">
        <v>7962</v>
      </c>
      <c r="C6795" t="s">
        <v>7919</v>
      </c>
      <c r="D6795" t="s">
        <v>7936</v>
      </c>
      <c r="E6795" s="1">
        <v>44966</v>
      </c>
      <c r="F6795" s="6">
        <v>15520.5</v>
      </c>
      <c r="G6795">
        <v>777</v>
      </c>
      <c r="H6795" t="s">
        <v>3</v>
      </c>
      <c r="I6795">
        <f>IF(shipments[[#This Row],[Boxes]]&gt;0,shipments[[#This Row],[Amount]]/shipments[[#This Row],[Boxes]],"NA")</f>
        <v>19.974903474903474</v>
      </c>
      <c r="J6795" t="str">
        <f>IF(shipments[[#This Row],[Order_Status]] = "Delivered","Yes","No")</f>
        <v>Yes</v>
      </c>
      <c r="K6795" t="str">
        <f>TEXT(shipments[[#This Row],[Shipdate]],"MMMM")</f>
        <v>February</v>
      </c>
      <c r="L6795">
        <f>YEAR(shipments[[#This Row],[Shipdate]])</f>
        <v>2023</v>
      </c>
    </row>
    <row r="6796" spans="1:12" x14ac:dyDescent="0.3">
      <c r="A6796" t="s">
        <v>6800</v>
      </c>
      <c r="B6796" t="s">
        <v>7962</v>
      </c>
      <c r="C6796" t="s">
        <v>7921</v>
      </c>
      <c r="D6796" t="s">
        <v>7939</v>
      </c>
      <c r="E6796" s="1">
        <v>45295</v>
      </c>
      <c r="F6796" s="6">
        <v>2232</v>
      </c>
      <c r="G6796">
        <v>160</v>
      </c>
      <c r="H6796" t="s">
        <v>3</v>
      </c>
      <c r="I6796">
        <f>IF(shipments[[#This Row],[Boxes]]&gt;0,shipments[[#This Row],[Amount]]/shipments[[#This Row],[Boxes]],"NA")</f>
        <v>13.95</v>
      </c>
      <c r="J6796" t="str">
        <f>IF(shipments[[#This Row],[Order_Status]] = "Delivered","Yes","No")</f>
        <v>Yes</v>
      </c>
      <c r="K6796" t="str">
        <f>TEXT(shipments[[#This Row],[Shipdate]],"MMMM")</f>
        <v>January</v>
      </c>
      <c r="L6796">
        <f>YEAR(shipments[[#This Row],[Shipdate]])</f>
        <v>2024</v>
      </c>
    </row>
    <row r="6797" spans="1:12" x14ac:dyDescent="0.3">
      <c r="A6797" t="s">
        <v>6801</v>
      </c>
      <c r="B6797" t="s">
        <v>7962</v>
      </c>
      <c r="C6797" t="s">
        <v>7921</v>
      </c>
      <c r="D6797" t="s">
        <v>7937</v>
      </c>
      <c r="E6797" s="1">
        <v>45404</v>
      </c>
      <c r="F6797" s="6">
        <v>1489.5</v>
      </c>
      <c r="G6797">
        <v>115</v>
      </c>
      <c r="H6797" t="s">
        <v>3</v>
      </c>
      <c r="I6797">
        <f>IF(shipments[[#This Row],[Boxes]]&gt;0,shipments[[#This Row],[Amount]]/shipments[[#This Row],[Boxes]],"NA")</f>
        <v>12.952173913043477</v>
      </c>
      <c r="J6797" t="str">
        <f>IF(shipments[[#This Row],[Order_Status]] = "Delivered","Yes","No")</f>
        <v>Yes</v>
      </c>
      <c r="K6797" t="str">
        <f>TEXT(shipments[[#This Row],[Shipdate]],"MMMM")</f>
        <v>April</v>
      </c>
      <c r="L6797">
        <f>YEAR(shipments[[#This Row],[Shipdate]])</f>
        <v>2024</v>
      </c>
    </row>
    <row r="6798" spans="1:12" x14ac:dyDescent="0.3">
      <c r="A6798" t="s">
        <v>6802</v>
      </c>
      <c r="B6798" t="s">
        <v>7962</v>
      </c>
      <c r="C6798" t="s">
        <v>7922</v>
      </c>
      <c r="D6798" t="s">
        <v>7939</v>
      </c>
      <c r="E6798" s="1">
        <v>45188</v>
      </c>
      <c r="F6798" s="6">
        <v>7600.5</v>
      </c>
      <c r="G6798">
        <v>423</v>
      </c>
      <c r="H6798" t="s">
        <v>3</v>
      </c>
      <c r="I6798">
        <f>IF(shipments[[#This Row],[Boxes]]&gt;0,shipments[[#This Row],[Amount]]/shipments[[#This Row],[Boxes]],"NA")</f>
        <v>17.968085106382979</v>
      </c>
      <c r="J6798" t="str">
        <f>IF(shipments[[#This Row],[Order_Status]] = "Delivered","Yes","No")</f>
        <v>Yes</v>
      </c>
      <c r="K6798" t="str">
        <f>TEXT(shipments[[#This Row],[Shipdate]],"MMMM")</f>
        <v>September</v>
      </c>
      <c r="L6798">
        <f>YEAR(shipments[[#This Row],[Shipdate]])</f>
        <v>2023</v>
      </c>
    </row>
    <row r="6799" spans="1:12" x14ac:dyDescent="0.3">
      <c r="A6799" t="s">
        <v>6803</v>
      </c>
      <c r="B6799" t="s">
        <v>7962</v>
      </c>
      <c r="C6799" t="s">
        <v>7922</v>
      </c>
      <c r="D6799" t="s">
        <v>7939</v>
      </c>
      <c r="E6799" s="1">
        <v>45271</v>
      </c>
      <c r="F6799" s="6">
        <v>8646.75</v>
      </c>
      <c r="G6799">
        <v>509</v>
      </c>
      <c r="H6799" t="s">
        <v>3</v>
      </c>
      <c r="I6799">
        <f>IF(shipments[[#This Row],[Boxes]]&gt;0,shipments[[#This Row],[Amount]]/shipments[[#This Row],[Boxes]],"NA")</f>
        <v>16.987721021611002</v>
      </c>
      <c r="J6799" t="str">
        <f>IF(shipments[[#This Row],[Order_Status]] = "Delivered","Yes","No")</f>
        <v>Yes</v>
      </c>
      <c r="K6799" t="str">
        <f>TEXT(shipments[[#This Row],[Shipdate]],"MMMM")</f>
        <v>December</v>
      </c>
      <c r="L6799">
        <f>YEAR(shipments[[#This Row],[Shipdate]])</f>
        <v>2023</v>
      </c>
    </row>
    <row r="6800" spans="1:12" x14ac:dyDescent="0.3">
      <c r="A6800" t="s">
        <v>6804</v>
      </c>
      <c r="B6800" t="s">
        <v>7962</v>
      </c>
      <c r="C6800" t="s">
        <v>7923</v>
      </c>
      <c r="D6800" t="s">
        <v>7935</v>
      </c>
      <c r="E6800" s="1">
        <v>45303</v>
      </c>
      <c r="F6800" s="6">
        <v>11733.75</v>
      </c>
      <c r="G6800">
        <v>903</v>
      </c>
      <c r="H6800" t="s">
        <v>3</v>
      </c>
      <c r="I6800">
        <f>IF(shipments[[#This Row],[Boxes]]&gt;0,shipments[[#This Row],[Amount]]/shipments[[#This Row],[Boxes]],"NA")</f>
        <v>12.994186046511627</v>
      </c>
      <c r="J6800" t="str">
        <f>IF(shipments[[#This Row],[Order_Status]] = "Delivered","Yes","No")</f>
        <v>Yes</v>
      </c>
      <c r="K6800" t="str">
        <f>TEXT(shipments[[#This Row],[Shipdate]],"MMMM")</f>
        <v>January</v>
      </c>
      <c r="L6800">
        <f>YEAR(shipments[[#This Row],[Shipdate]])</f>
        <v>2024</v>
      </c>
    </row>
    <row r="6801" spans="1:12" x14ac:dyDescent="0.3">
      <c r="A6801" t="s">
        <v>6805</v>
      </c>
      <c r="B6801" t="s">
        <v>7962</v>
      </c>
      <c r="C6801" t="s">
        <v>7923</v>
      </c>
      <c r="D6801" t="s">
        <v>7939</v>
      </c>
      <c r="E6801" s="1">
        <v>45212</v>
      </c>
      <c r="F6801" s="6">
        <v>5640.75</v>
      </c>
      <c r="G6801">
        <v>332</v>
      </c>
      <c r="H6801" t="s">
        <v>3</v>
      </c>
      <c r="I6801">
        <f>IF(shipments[[#This Row],[Boxes]]&gt;0,shipments[[#This Row],[Amount]]/shipments[[#This Row],[Boxes]],"NA")</f>
        <v>16.990210843373493</v>
      </c>
      <c r="J6801" t="str">
        <f>IF(shipments[[#This Row],[Order_Status]] = "Delivered","Yes","No")</f>
        <v>Yes</v>
      </c>
      <c r="K6801" t="str">
        <f>TEXT(shipments[[#This Row],[Shipdate]],"MMMM")</f>
        <v>October</v>
      </c>
      <c r="L6801">
        <f>YEAR(shipments[[#This Row],[Shipdate]])</f>
        <v>2023</v>
      </c>
    </row>
    <row r="6802" spans="1:12" x14ac:dyDescent="0.3">
      <c r="A6802" t="s">
        <v>6806</v>
      </c>
      <c r="B6802" t="s">
        <v>7962</v>
      </c>
      <c r="C6802" t="s">
        <v>7923</v>
      </c>
      <c r="D6802" t="s">
        <v>7939</v>
      </c>
      <c r="E6802" s="1">
        <v>45328</v>
      </c>
      <c r="F6802" s="6">
        <v>9690.75</v>
      </c>
      <c r="G6802">
        <v>571</v>
      </c>
      <c r="H6802" t="s">
        <v>3</v>
      </c>
      <c r="I6802">
        <f>IF(shipments[[#This Row],[Boxes]]&gt;0,shipments[[#This Row],[Amount]]/shipments[[#This Row],[Boxes]],"NA")</f>
        <v>16.971541155866902</v>
      </c>
      <c r="J6802" t="str">
        <f>IF(shipments[[#This Row],[Order_Status]] = "Delivered","Yes","No")</f>
        <v>Yes</v>
      </c>
      <c r="K6802" t="str">
        <f>TEXT(shipments[[#This Row],[Shipdate]],"MMMM")</f>
        <v>February</v>
      </c>
      <c r="L6802">
        <f>YEAR(shipments[[#This Row],[Shipdate]])</f>
        <v>2024</v>
      </c>
    </row>
    <row r="6803" spans="1:12" x14ac:dyDescent="0.3">
      <c r="A6803" t="s">
        <v>6807</v>
      </c>
      <c r="B6803" t="s">
        <v>7962</v>
      </c>
      <c r="C6803" t="s">
        <v>7924</v>
      </c>
      <c r="D6803" t="s">
        <v>7934</v>
      </c>
      <c r="E6803" s="1">
        <v>44938</v>
      </c>
      <c r="F6803" s="6">
        <v>2610</v>
      </c>
      <c r="G6803">
        <v>435</v>
      </c>
      <c r="H6803" t="s">
        <v>3</v>
      </c>
      <c r="I6803">
        <f>IF(shipments[[#This Row],[Boxes]]&gt;0,shipments[[#This Row],[Amount]]/shipments[[#This Row],[Boxes]],"NA")</f>
        <v>6</v>
      </c>
      <c r="J6803" t="str">
        <f>IF(shipments[[#This Row],[Order_Status]] = "Delivered","Yes","No")</f>
        <v>Yes</v>
      </c>
      <c r="K6803" t="str">
        <f>TEXT(shipments[[#This Row],[Shipdate]],"MMMM")</f>
        <v>January</v>
      </c>
      <c r="L6803">
        <f>YEAR(shipments[[#This Row],[Shipdate]])</f>
        <v>2023</v>
      </c>
    </row>
    <row r="6804" spans="1:12" x14ac:dyDescent="0.3">
      <c r="A6804" t="s">
        <v>6808</v>
      </c>
      <c r="B6804" t="s">
        <v>7962</v>
      </c>
      <c r="C6804" t="s">
        <v>7924</v>
      </c>
      <c r="D6804" t="s">
        <v>7939</v>
      </c>
      <c r="E6804" s="1">
        <v>45148</v>
      </c>
      <c r="F6804" s="6">
        <v>4162.5</v>
      </c>
      <c r="G6804">
        <v>463</v>
      </c>
      <c r="H6804" t="s">
        <v>3</v>
      </c>
      <c r="I6804">
        <f>IF(shipments[[#This Row],[Boxes]]&gt;0,shipments[[#This Row],[Amount]]/shipments[[#This Row],[Boxes]],"NA")</f>
        <v>8.9902807775377962</v>
      </c>
      <c r="J6804" t="str">
        <f>IF(shipments[[#This Row],[Order_Status]] = "Delivered","Yes","No")</f>
        <v>Yes</v>
      </c>
      <c r="K6804" t="str">
        <f>TEXT(shipments[[#This Row],[Shipdate]],"MMMM")</f>
        <v>August</v>
      </c>
      <c r="L6804">
        <f>YEAR(shipments[[#This Row],[Shipdate]])</f>
        <v>2023</v>
      </c>
    </row>
    <row r="6805" spans="1:12" x14ac:dyDescent="0.3">
      <c r="A6805" t="s">
        <v>6809</v>
      </c>
      <c r="B6805" t="s">
        <v>7962</v>
      </c>
      <c r="C6805" t="s">
        <v>7924</v>
      </c>
      <c r="D6805" t="s">
        <v>7939</v>
      </c>
      <c r="E6805" s="1">
        <v>45020</v>
      </c>
      <c r="F6805" s="6">
        <v>5530.5</v>
      </c>
      <c r="G6805">
        <v>791</v>
      </c>
      <c r="H6805" t="s">
        <v>3</v>
      </c>
      <c r="I6805">
        <f>IF(shipments[[#This Row],[Boxes]]&gt;0,shipments[[#This Row],[Amount]]/shipments[[#This Row],[Boxes]],"NA")</f>
        <v>6.9917825537294567</v>
      </c>
      <c r="J6805" t="str">
        <f>IF(shipments[[#This Row],[Order_Status]] = "Delivered","Yes","No")</f>
        <v>Yes</v>
      </c>
      <c r="K6805" t="str">
        <f>TEXT(shipments[[#This Row],[Shipdate]],"MMMM")</f>
        <v>April</v>
      </c>
      <c r="L6805">
        <f>YEAR(shipments[[#This Row],[Shipdate]])</f>
        <v>2023</v>
      </c>
    </row>
    <row r="6806" spans="1:12" x14ac:dyDescent="0.3">
      <c r="A6806" t="s">
        <v>6810</v>
      </c>
      <c r="B6806" t="s">
        <v>7962</v>
      </c>
      <c r="C6806" t="s">
        <v>7924</v>
      </c>
      <c r="D6806" t="s">
        <v>7934</v>
      </c>
      <c r="E6806" s="1">
        <v>45062</v>
      </c>
      <c r="F6806" s="6">
        <v>9704.25</v>
      </c>
      <c r="G6806">
        <v>1387</v>
      </c>
      <c r="H6806" t="s">
        <v>3</v>
      </c>
      <c r="I6806">
        <f>IF(shipments[[#This Row],[Boxes]]&gt;0,shipments[[#This Row],[Amount]]/shipments[[#This Row],[Boxes]],"NA")</f>
        <v>6.9965753424657535</v>
      </c>
      <c r="J6806" t="str">
        <f>IF(shipments[[#This Row],[Order_Status]] = "Delivered","Yes","No")</f>
        <v>Yes</v>
      </c>
      <c r="K6806" t="str">
        <f>TEXT(shipments[[#This Row],[Shipdate]],"MMMM")</f>
        <v>May</v>
      </c>
      <c r="L6806">
        <f>YEAR(shipments[[#This Row],[Shipdate]])</f>
        <v>2023</v>
      </c>
    </row>
    <row r="6807" spans="1:12" x14ac:dyDescent="0.3">
      <c r="A6807" s="21" t="s">
        <v>6811</v>
      </c>
      <c r="B6807" s="21" t="s">
        <v>7962</v>
      </c>
      <c r="C6807" s="21" t="s">
        <v>7924</v>
      </c>
      <c r="D6807" s="21" t="s">
        <v>7937</v>
      </c>
      <c r="E6807" s="22">
        <v>45505</v>
      </c>
      <c r="F6807" s="23">
        <v>5278.5</v>
      </c>
      <c r="G6807" s="21">
        <v>880</v>
      </c>
      <c r="H6807" s="21" t="s">
        <v>9</v>
      </c>
      <c r="I6807" s="21">
        <f>IF(shipments[[#This Row],[Boxes]]&gt;0,shipments[[#This Row],[Amount]]/shipments[[#This Row],[Boxes]],"NA")</f>
        <v>5.9982954545454543</v>
      </c>
      <c r="J6807" s="21" t="str">
        <f>IF(shipments[[#This Row],[Order_Status]] = "Delivered","Yes","No")</f>
        <v>No</v>
      </c>
      <c r="K6807" s="21" t="str">
        <f>TEXT(shipments[[#This Row],[Shipdate]],"MMMM")</f>
        <v>August</v>
      </c>
      <c r="L6807" s="21">
        <f>YEAR(shipments[[#This Row],[Shipdate]])</f>
        <v>2024</v>
      </c>
    </row>
    <row r="6808" spans="1:12" x14ac:dyDescent="0.3">
      <c r="A6808" t="s">
        <v>6812</v>
      </c>
      <c r="B6808" t="s">
        <v>7962</v>
      </c>
      <c r="C6808" t="s">
        <v>7924</v>
      </c>
      <c r="D6808" t="s">
        <v>7939</v>
      </c>
      <c r="E6808" s="1">
        <v>45126</v>
      </c>
      <c r="F6808" s="6">
        <v>5249.25</v>
      </c>
      <c r="G6808">
        <v>875</v>
      </c>
      <c r="H6808" t="s">
        <v>3</v>
      </c>
      <c r="I6808">
        <f>IF(shipments[[#This Row],[Boxes]]&gt;0,shipments[[#This Row],[Amount]]/shipments[[#This Row],[Boxes]],"NA")</f>
        <v>5.9991428571428571</v>
      </c>
      <c r="J6808" t="str">
        <f>IF(shipments[[#This Row],[Order_Status]] = "Delivered","Yes","No")</f>
        <v>Yes</v>
      </c>
      <c r="K6808" t="str">
        <f>TEXT(shipments[[#This Row],[Shipdate]],"MMMM")</f>
        <v>July</v>
      </c>
      <c r="L6808">
        <f>YEAR(shipments[[#This Row],[Shipdate]])</f>
        <v>2023</v>
      </c>
    </row>
    <row r="6809" spans="1:12" x14ac:dyDescent="0.3">
      <c r="A6809" t="s">
        <v>6813</v>
      </c>
      <c r="B6809" t="s">
        <v>7962</v>
      </c>
      <c r="C6809" t="s">
        <v>7926</v>
      </c>
      <c r="D6809" t="s">
        <v>7939</v>
      </c>
      <c r="E6809" s="1">
        <v>45093</v>
      </c>
      <c r="F6809" s="6">
        <v>9805.5</v>
      </c>
      <c r="G6809">
        <v>467</v>
      </c>
      <c r="H6809" t="s">
        <v>3</v>
      </c>
      <c r="I6809">
        <f>IF(shipments[[#This Row],[Boxes]]&gt;0,shipments[[#This Row],[Amount]]/shipments[[#This Row],[Boxes]],"NA")</f>
        <v>20.996788008565311</v>
      </c>
      <c r="J6809" t="str">
        <f>IF(shipments[[#This Row],[Order_Status]] = "Delivered","Yes","No")</f>
        <v>Yes</v>
      </c>
      <c r="K6809" t="str">
        <f>TEXT(shipments[[#This Row],[Shipdate]],"MMMM")</f>
        <v>June</v>
      </c>
      <c r="L6809">
        <f>YEAR(shipments[[#This Row],[Shipdate]])</f>
        <v>2023</v>
      </c>
    </row>
    <row r="6810" spans="1:12" x14ac:dyDescent="0.3">
      <c r="A6810" t="s">
        <v>6814</v>
      </c>
      <c r="B6810" t="s">
        <v>7962</v>
      </c>
      <c r="C6810" t="s">
        <v>7927</v>
      </c>
      <c r="D6810" t="s">
        <v>7935</v>
      </c>
      <c r="E6810" s="1">
        <v>45460</v>
      </c>
      <c r="F6810" s="6">
        <v>465.75</v>
      </c>
      <c r="G6810">
        <v>32</v>
      </c>
      <c r="H6810" t="s">
        <v>3</v>
      </c>
      <c r="I6810">
        <f>IF(shipments[[#This Row],[Boxes]]&gt;0,shipments[[#This Row],[Amount]]/shipments[[#This Row],[Boxes]],"NA")</f>
        <v>14.5546875</v>
      </c>
      <c r="J6810" t="str">
        <f>IF(shipments[[#This Row],[Order_Status]] = "Delivered","Yes","No")</f>
        <v>Yes</v>
      </c>
      <c r="K6810" t="str">
        <f>TEXT(shipments[[#This Row],[Shipdate]],"MMMM")</f>
        <v>June</v>
      </c>
      <c r="L6810">
        <f>YEAR(shipments[[#This Row],[Shipdate]])</f>
        <v>2024</v>
      </c>
    </row>
    <row r="6811" spans="1:12" x14ac:dyDescent="0.3">
      <c r="A6811" t="s">
        <v>6815</v>
      </c>
      <c r="B6811" t="s">
        <v>7962</v>
      </c>
      <c r="C6811" t="s">
        <v>7927</v>
      </c>
      <c r="D6811" t="s">
        <v>7934</v>
      </c>
      <c r="E6811" s="1">
        <v>45420</v>
      </c>
      <c r="F6811" s="6">
        <v>7067.25</v>
      </c>
      <c r="G6811">
        <v>416</v>
      </c>
      <c r="H6811" t="s">
        <v>3</v>
      </c>
      <c r="I6811">
        <f>IF(shipments[[#This Row],[Boxes]]&gt;0,shipments[[#This Row],[Amount]]/shipments[[#This Row],[Boxes]],"NA")</f>
        <v>16.98858173076923</v>
      </c>
      <c r="J6811" t="str">
        <f>IF(shipments[[#This Row],[Order_Status]] = "Delivered","Yes","No")</f>
        <v>Yes</v>
      </c>
      <c r="K6811" t="str">
        <f>TEXT(shipments[[#This Row],[Shipdate]],"MMMM")</f>
        <v>May</v>
      </c>
      <c r="L6811">
        <f>YEAR(shipments[[#This Row],[Shipdate]])</f>
        <v>2024</v>
      </c>
    </row>
    <row r="6812" spans="1:12" x14ac:dyDescent="0.3">
      <c r="A6812" t="s">
        <v>6816</v>
      </c>
      <c r="B6812" t="s">
        <v>7962</v>
      </c>
      <c r="C6812" t="s">
        <v>7927</v>
      </c>
      <c r="D6812" t="s">
        <v>7934</v>
      </c>
      <c r="E6812" s="1">
        <v>45138</v>
      </c>
      <c r="F6812" s="6">
        <v>5420.25</v>
      </c>
      <c r="G6812">
        <v>362</v>
      </c>
      <c r="H6812" t="s">
        <v>3</v>
      </c>
      <c r="I6812">
        <f>IF(shipments[[#This Row],[Boxes]]&gt;0,shipments[[#This Row],[Amount]]/shipments[[#This Row],[Boxes]],"NA")</f>
        <v>14.973066298342541</v>
      </c>
      <c r="J6812" t="str">
        <f>IF(shipments[[#This Row],[Order_Status]] = "Delivered","Yes","No")</f>
        <v>Yes</v>
      </c>
      <c r="K6812" t="str">
        <f>TEXT(shipments[[#This Row],[Shipdate]],"MMMM")</f>
        <v>July</v>
      </c>
      <c r="L6812">
        <f>YEAR(shipments[[#This Row],[Shipdate]])</f>
        <v>2023</v>
      </c>
    </row>
    <row r="6813" spans="1:12" x14ac:dyDescent="0.3">
      <c r="A6813" t="s">
        <v>6817</v>
      </c>
      <c r="B6813" t="s">
        <v>7962</v>
      </c>
      <c r="C6813" t="s">
        <v>7927</v>
      </c>
      <c r="D6813" t="s">
        <v>7938</v>
      </c>
      <c r="E6813" s="1">
        <v>45378</v>
      </c>
      <c r="F6813" s="6">
        <v>6369.75</v>
      </c>
      <c r="G6813">
        <v>375</v>
      </c>
      <c r="H6813" t="s">
        <v>3</v>
      </c>
      <c r="I6813">
        <f>IF(shipments[[#This Row],[Boxes]]&gt;0,shipments[[#This Row],[Amount]]/shipments[[#This Row],[Boxes]],"NA")</f>
        <v>16.986000000000001</v>
      </c>
      <c r="J6813" t="str">
        <f>IF(shipments[[#This Row],[Order_Status]] = "Delivered","Yes","No")</f>
        <v>Yes</v>
      </c>
      <c r="K6813" t="str">
        <f>TEXT(shipments[[#This Row],[Shipdate]],"MMMM")</f>
        <v>March</v>
      </c>
      <c r="L6813">
        <f>YEAR(shipments[[#This Row],[Shipdate]])</f>
        <v>2024</v>
      </c>
    </row>
    <row r="6814" spans="1:12" x14ac:dyDescent="0.3">
      <c r="A6814" t="s">
        <v>6818</v>
      </c>
      <c r="B6814" t="s">
        <v>7962</v>
      </c>
      <c r="C6814" t="s">
        <v>7927</v>
      </c>
      <c r="D6814" t="s">
        <v>7934</v>
      </c>
      <c r="E6814" s="1">
        <v>44984</v>
      </c>
      <c r="F6814" s="6">
        <v>1230.75</v>
      </c>
      <c r="G6814">
        <v>69</v>
      </c>
      <c r="H6814" t="s">
        <v>3</v>
      </c>
      <c r="I6814">
        <f>IF(shipments[[#This Row],[Boxes]]&gt;0,shipments[[#This Row],[Amount]]/shipments[[#This Row],[Boxes]],"NA")</f>
        <v>17.836956521739129</v>
      </c>
      <c r="J6814" t="str">
        <f>IF(shipments[[#This Row],[Order_Status]] = "Delivered","Yes","No")</f>
        <v>Yes</v>
      </c>
      <c r="K6814" t="str">
        <f>TEXT(shipments[[#This Row],[Shipdate]],"MMMM")</f>
        <v>February</v>
      </c>
      <c r="L6814">
        <f>YEAR(shipments[[#This Row],[Shipdate]])</f>
        <v>2023</v>
      </c>
    </row>
    <row r="6815" spans="1:12" x14ac:dyDescent="0.3">
      <c r="A6815" s="21" t="s">
        <v>6819</v>
      </c>
      <c r="B6815" s="21" t="s">
        <v>7962</v>
      </c>
      <c r="C6815" s="21" t="s">
        <v>7927</v>
      </c>
      <c r="D6815" s="21" t="s">
        <v>7935</v>
      </c>
      <c r="E6815" s="22">
        <v>45553</v>
      </c>
      <c r="F6815" s="23">
        <v>7956</v>
      </c>
      <c r="G6815" s="21">
        <v>498</v>
      </c>
      <c r="H6815" s="21" t="s">
        <v>25</v>
      </c>
      <c r="I6815" s="21">
        <f>IF(shipments[[#This Row],[Boxes]]&gt;0,shipments[[#This Row],[Amount]]/shipments[[#This Row],[Boxes]],"NA")</f>
        <v>15.975903614457831</v>
      </c>
      <c r="J6815" s="21" t="str">
        <f>IF(shipments[[#This Row],[Order_Status]] = "Delivered","Yes","No")</f>
        <v>No</v>
      </c>
      <c r="K6815" s="21" t="str">
        <f>TEXT(shipments[[#This Row],[Shipdate]],"MMMM")</f>
        <v>September</v>
      </c>
      <c r="L6815" s="21">
        <f>YEAR(shipments[[#This Row],[Shipdate]])</f>
        <v>2024</v>
      </c>
    </row>
    <row r="6816" spans="1:12" x14ac:dyDescent="0.3">
      <c r="A6816" t="s">
        <v>6820</v>
      </c>
      <c r="B6816" t="s">
        <v>7962</v>
      </c>
      <c r="C6816" t="s">
        <v>7927</v>
      </c>
      <c r="D6816" t="s">
        <v>7938</v>
      </c>
      <c r="E6816" s="1">
        <v>45246</v>
      </c>
      <c r="F6816" s="6">
        <v>2783.25</v>
      </c>
      <c r="G6816">
        <v>155</v>
      </c>
      <c r="H6816" t="s">
        <v>3</v>
      </c>
      <c r="I6816">
        <f>IF(shipments[[#This Row],[Boxes]]&gt;0,shipments[[#This Row],[Amount]]/shipments[[#This Row],[Boxes]],"NA")</f>
        <v>17.956451612903226</v>
      </c>
      <c r="J6816" t="str">
        <f>IF(shipments[[#This Row],[Order_Status]] = "Delivered","Yes","No")</f>
        <v>Yes</v>
      </c>
      <c r="K6816" t="str">
        <f>TEXT(shipments[[#This Row],[Shipdate]],"MMMM")</f>
        <v>November</v>
      </c>
      <c r="L6816">
        <f>YEAR(shipments[[#This Row],[Shipdate]])</f>
        <v>2023</v>
      </c>
    </row>
    <row r="6817" spans="1:12" x14ac:dyDescent="0.3">
      <c r="A6817" s="21" t="s">
        <v>6821</v>
      </c>
      <c r="B6817" s="21" t="s">
        <v>7962</v>
      </c>
      <c r="C6817" s="21" t="s">
        <v>7928</v>
      </c>
      <c r="D6817" s="21" t="s">
        <v>7936</v>
      </c>
      <c r="E6817" s="22">
        <v>45519</v>
      </c>
      <c r="F6817" s="23">
        <v>9067.5</v>
      </c>
      <c r="G6817" s="21">
        <v>1134</v>
      </c>
      <c r="H6817" s="21" t="s">
        <v>9</v>
      </c>
      <c r="I6817" s="21">
        <f>IF(shipments[[#This Row],[Boxes]]&gt;0,shipments[[#This Row],[Amount]]/shipments[[#This Row],[Boxes]],"NA")</f>
        <v>7.996031746031746</v>
      </c>
      <c r="J6817" s="21" t="str">
        <f>IF(shipments[[#This Row],[Order_Status]] = "Delivered","Yes","No")</f>
        <v>No</v>
      </c>
      <c r="K6817" s="21" t="str">
        <f>TEXT(shipments[[#This Row],[Shipdate]],"MMMM")</f>
        <v>August</v>
      </c>
      <c r="L6817" s="21">
        <f>YEAR(shipments[[#This Row],[Shipdate]])</f>
        <v>2024</v>
      </c>
    </row>
    <row r="6818" spans="1:12" x14ac:dyDescent="0.3">
      <c r="A6818" s="21" t="s">
        <v>6822</v>
      </c>
      <c r="B6818" s="21" t="s">
        <v>7962</v>
      </c>
      <c r="C6818" s="21" t="s">
        <v>7928</v>
      </c>
      <c r="D6818" s="21" t="s">
        <v>7934</v>
      </c>
      <c r="E6818" s="22">
        <v>45120</v>
      </c>
      <c r="F6818" s="23">
        <v>9906.75</v>
      </c>
      <c r="G6818" s="21">
        <v>991</v>
      </c>
      <c r="H6818" s="21" t="s">
        <v>25</v>
      </c>
      <c r="I6818" s="21">
        <f>IF(shipments[[#This Row],[Boxes]]&gt;0,shipments[[#This Row],[Amount]]/shipments[[#This Row],[Boxes]],"NA")</f>
        <v>9.9967204843592334</v>
      </c>
      <c r="J6818" s="21" t="str">
        <f>IF(shipments[[#This Row],[Order_Status]] = "Delivered","Yes","No")</f>
        <v>No</v>
      </c>
      <c r="K6818" s="21" t="str">
        <f>TEXT(shipments[[#This Row],[Shipdate]],"MMMM")</f>
        <v>July</v>
      </c>
      <c r="L6818" s="21">
        <f>YEAR(shipments[[#This Row],[Shipdate]])</f>
        <v>2023</v>
      </c>
    </row>
    <row r="6819" spans="1:12" x14ac:dyDescent="0.3">
      <c r="A6819" t="s">
        <v>6823</v>
      </c>
      <c r="B6819" t="s">
        <v>7962</v>
      </c>
      <c r="C6819" t="s">
        <v>7929</v>
      </c>
      <c r="D6819" t="s">
        <v>7939</v>
      </c>
      <c r="E6819" s="1">
        <v>45355</v>
      </c>
      <c r="F6819" s="6">
        <v>3251.25</v>
      </c>
      <c r="G6819">
        <v>296</v>
      </c>
      <c r="H6819" t="s">
        <v>3</v>
      </c>
      <c r="I6819">
        <f>IF(shipments[[#This Row],[Boxes]]&gt;0,shipments[[#This Row],[Amount]]/shipments[[#This Row],[Boxes]],"NA")</f>
        <v>10.983952702702704</v>
      </c>
      <c r="J6819" t="str">
        <f>IF(shipments[[#This Row],[Order_Status]] = "Delivered","Yes","No")</f>
        <v>Yes</v>
      </c>
      <c r="K6819" t="str">
        <f>TEXT(shipments[[#This Row],[Shipdate]],"MMMM")</f>
        <v>March</v>
      </c>
      <c r="L6819">
        <f>YEAR(shipments[[#This Row],[Shipdate]])</f>
        <v>2024</v>
      </c>
    </row>
    <row r="6820" spans="1:12" x14ac:dyDescent="0.3">
      <c r="A6820" t="s">
        <v>6824</v>
      </c>
      <c r="B6820" t="s">
        <v>7962</v>
      </c>
      <c r="C6820" t="s">
        <v>7929</v>
      </c>
      <c r="D6820" t="s">
        <v>7935</v>
      </c>
      <c r="E6820" s="1">
        <v>45079</v>
      </c>
      <c r="F6820" s="6">
        <v>9765</v>
      </c>
      <c r="G6820">
        <v>1221</v>
      </c>
      <c r="H6820" t="s">
        <v>3</v>
      </c>
      <c r="I6820">
        <f>IF(shipments[[#This Row],[Boxes]]&gt;0,shipments[[#This Row],[Amount]]/shipments[[#This Row],[Boxes]],"NA")</f>
        <v>7.9975429975429977</v>
      </c>
      <c r="J6820" t="str">
        <f>IF(shipments[[#This Row],[Order_Status]] = "Delivered","Yes","No")</f>
        <v>Yes</v>
      </c>
      <c r="K6820" t="str">
        <f>TEXT(shipments[[#This Row],[Shipdate]],"MMMM")</f>
        <v>June</v>
      </c>
      <c r="L6820">
        <f>YEAR(shipments[[#This Row],[Shipdate]])</f>
        <v>2023</v>
      </c>
    </row>
    <row r="6821" spans="1:12" x14ac:dyDescent="0.3">
      <c r="A6821" t="s">
        <v>6825</v>
      </c>
      <c r="B6821" t="s">
        <v>7962</v>
      </c>
      <c r="C6821" t="s">
        <v>7929</v>
      </c>
      <c r="D6821" t="s">
        <v>7935</v>
      </c>
      <c r="E6821" s="1">
        <v>45201</v>
      </c>
      <c r="F6821" s="6">
        <v>3984.75</v>
      </c>
      <c r="G6821">
        <v>443</v>
      </c>
      <c r="H6821" t="s">
        <v>3</v>
      </c>
      <c r="I6821">
        <f>IF(shipments[[#This Row],[Boxes]]&gt;0,shipments[[#This Row],[Amount]]/shipments[[#This Row],[Boxes]],"NA")</f>
        <v>8.994920993227991</v>
      </c>
      <c r="J6821" t="str">
        <f>IF(shipments[[#This Row],[Order_Status]] = "Delivered","Yes","No")</f>
        <v>Yes</v>
      </c>
      <c r="K6821" t="str">
        <f>TEXT(shipments[[#This Row],[Shipdate]],"MMMM")</f>
        <v>October</v>
      </c>
      <c r="L6821">
        <f>YEAR(shipments[[#This Row],[Shipdate]])</f>
        <v>2023</v>
      </c>
    </row>
    <row r="6822" spans="1:12" x14ac:dyDescent="0.3">
      <c r="A6822" t="s">
        <v>6826</v>
      </c>
      <c r="B6822" t="s">
        <v>7962</v>
      </c>
      <c r="C6822" t="s">
        <v>7929</v>
      </c>
      <c r="D6822" t="s">
        <v>7937</v>
      </c>
      <c r="E6822" s="1">
        <v>45155</v>
      </c>
      <c r="F6822" s="6">
        <v>23096.25</v>
      </c>
      <c r="G6822">
        <v>2567</v>
      </c>
      <c r="H6822" t="s">
        <v>3</v>
      </c>
      <c r="I6822">
        <f>IF(shipments[[#This Row],[Boxes]]&gt;0,shipments[[#This Row],[Amount]]/shipments[[#This Row],[Boxes]],"NA")</f>
        <v>8.9973704713673541</v>
      </c>
      <c r="J6822" t="str">
        <f>IF(shipments[[#This Row],[Order_Status]] = "Delivered","Yes","No")</f>
        <v>Yes</v>
      </c>
      <c r="K6822" t="str">
        <f>TEXT(shipments[[#This Row],[Shipdate]],"MMMM")</f>
        <v>August</v>
      </c>
      <c r="L6822">
        <f>YEAR(shipments[[#This Row],[Shipdate]])</f>
        <v>2023</v>
      </c>
    </row>
    <row r="6823" spans="1:12" x14ac:dyDescent="0.3">
      <c r="A6823" t="s">
        <v>6827</v>
      </c>
      <c r="B6823" t="s">
        <v>7962</v>
      </c>
      <c r="C6823" t="s">
        <v>7930</v>
      </c>
      <c r="D6823" t="s">
        <v>7935</v>
      </c>
      <c r="E6823" s="1">
        <v>45084</v>
      </c>
      <c r="F6823" s="6">
        <v>1368</v>
      </c>
      <c r="G6823">
        <v>55</v>
      </c>
      <c r="H6823" t="s">
        <v>3</v>
      </c>
      <c r="I6823">
        <f>IF(shipments[[#This Row],[Boxes]]&gt;0,shipments[[#This Row],[Amount]]/shipments[[#This Row],[Boxes]],"NA")</f>
        <v>24.872727272727271</v>
      </c>
      <c r="J6823" t="str">
        <f>IF(shipments[[#This Row],[Order_Status]] = "Delivered","Yes","No")</f>
        <v>Yes</v>
      </c>
      <c r="K6823" t="str">
        <f>TEXT(shipments[[#This Row],[Shipdate]],"MMMM")</f>
        <v>June</v>
      </c>
      <c r="L6823">
        <f>YEAR(shipments[[#This Row],[Shipdate]])</f>
        <v>2023</v>
      </c>
    </row>
    <row r="6824" spans="1:12" x14ac:dyDescent="0.3">
      <c r="A6824" t="s">
        <v>6828</v>
      </c>
      <c r="B6824" t="s">
        <v>7962</v>
      </c>
      <c r="C6824" t="s">
        <v>7930</v>
      </c>
      <c r="D6824" t="s">
        <v>7939</v>
      </c>
      <c r="E6824" s="1">
        <v>45041</v>
      </c>
      <c r="F6824" s="6">
        <v>11790</v>
      </c>
      <c r="G6824">
        <v>407</v>
      </c>
      <c r="H6824" t="s">
        <v>3</v>
      </c>
      <c r="I6824">
        <f>IF(shipments[[#This Row],[Boxes]]&gt;0,shipments[[#This Row],[Amount]]/shipments[[#This Row],[Boxes]],"NA")</f>
        <v>28.968058968058969</v>
      </c>
      <c r="J6824" t="str">
        <f>IF(shipments[[#This Row],[Order_Status]] = "Delivered","Yes","No")</f>
        <v>Yes</v>
      </c>
      <c r="K6824" t="str">
        <f>TEXT(shipments[[#This Row],[Shipdate]],"MMMM")</f>
        <v>April</v>
      </c>
      <c r="L6824">
        <f>YEAR(shipments[[#This Row],[Shipdate]])</f>
        <v>2023</v>
      </c>
    </row>
    <row r="6825" spans="1:12" x14ac:dyDescent="0.3">
      <c r="A6825" t="s">
        <v>6829</v>
      </c>
      <c r="B6825" t="s">
        <v>7962</v>
      </c>
      <c r="C6825" t="s">
        <v>7931</v>
      </c>
      <c r="D6825" t="s">
        <v>7934</v>
      </c>
      <c r="E6825" s="1">
        <v>45443</v>
      </c>
      <c r="F6825" s="6">
        <v>12813.75</v>
      </c>
      <c r="G6825">
        <v>1424</v>
      </c>
      <c r="H6825" t="s">
        <v>3</v>
      </c>
      <c r="I6825">
        <f>IF(shipments[[#This Row],[Boxes]]&gt;0,shipments[[#This Row],[Amount]]/shipments[[#This Row],[Boxes]],"NA")</f>
        <v>8.9984199438202239</v>
      </c>
      <c r="J6825" t="str">
        <f>IF(shipments[[#This Row],[Order_Status]] = "Delivered","Yes","No")</f>
        <v>Yes</v>
      </c>
      <c r="K6825" t="str">
        <f>TEXT(shipments[[#This Row],[Shipdate]],"MMMM")</f>
        <v>May</v>
      </c>
      <c r="L6825">
        <f>YEAR(shipments[[#This Row],[Shipdate]])</f>
        <v>2024</v>
      </c>
    </row>
    <row r="6826" spans="1:12" x14ac:dyDescent="0.3">
      <c r="A6826" t="s">
        <v>6830</v>
      </c>
      <c r="B6826" t="s">
        <v>7962</v>
      </c>
      <c r="C6826" t="s">
        <v>7931</v>
      </c>
      <c r="D6826" t="s">
        <v>7934</v>
      </c>
      <c r="E6826" s="1">
        <v>45042</v>
      </c>
      <c r="F6826" s="6">
        <v>12816</v>
      </c>
      <c r="G6826">
        <v>1602</v>
      </c>
      <c r="H6826" t="s">
        <v>3</v>
      </c>
      <c r="I6826">
        <f>IF(shipments[[#This Row],[Boxes]]&gt;0,shipments[[#This Row],[Amount]]/shipments[[#This Row],[Boxes]],"NA")</f>
        <v>8</v>
      </c>
      <c r="J6826" t="str">
        <f>IF(shipments[[#This Row],[Order_Status]] = "Delivered","Yes","No")</f>
        <v>Yes</v>
      </c>
      <c r="K6826" t="str">
        <f>TEXT(shipments[[#This Row],[Shipdate]],"MMMM")</f>
        <v>April</v>
      </c>
      <c r="L6826">
        <f>YEAR(shipments[[#This Row],[Shipdate]])</f>
        <v>2023</v>
      </c>
    </row>
    <row r="6827" spans="1:12" x14ac:dyDescent="0.3">
      <c r="A6827" t="s">
        <v>6831</v>
      </c>
      <c r="B6827" t="s">
        <v>7962</v>
      </c>
      <c r="C6827" t="s">
        <v>7931</v>
      </c>
      <c r="D6827" t="s">
        <v>7936</v>
      </c>
      <c r="E6827" s="1">
        <v>45034</v>
      </c>
      <c r="F6827" s="6">
        <v>18339.75</v>
      </c>
      <c r="G6827">
        <v>1668</v>
      </c>
      <c r="H6827" t="s">
        <v>3</v>
      </c>
      <c r="I6827">
        <f>IF(shipments[[#This Row],[Boxes]]&gt;0,shipments[[#This Row],[Amount]]/shipments[[#This Row],[Boxes]],"NA")</f>
        <v>10.995053956834532</v>
      </c>
      <c r="J6827" t="str">
        <f>IF(shipments[[#This Row],[Order_Status]] = "Delivered","Yes","No")</f>
        <v>Yes</v>
      </c>
      <c r="K6827" t="str">
        <f>TEXT(shipments[[#This Row],[Shipdate]],"MMMM")</f>
        <v>April</v>
      </c>
      <c r="L6827">
        <f>YEAR(shipments[[#This Row],[Shipdate]])</f>
        <v>2023</v>
      </c>
    </row>
    <row r="6828" spans="1:12" x14ac:dyDescent="0.3">
      <c r="A6828" t="s">
        <v>6832</v>
      </c>
      <c r="B6828" t="s">
        <v>7962</v>
      </c>
      <c r="C6828" t="s">
        <v>7931</v>
      </c>
      <c r="D6828" t="s">
        <v>7938</v>
      </c>
      <c r="E6828" s="1">
        <v>45433</v>
      </c>
      <c r="F6828" s="6">
        <v>816.75</v>
      </c>
      <c r="G6828">
        <v>75</v>
      </c>
      <c r="H6828" t="s">
        <v>3</v>
      </c>
      <c r="I6828">
        <f>IF(shipments[[#This Row],[Boxes]]&gt;0,shipments[[#This Row],[Amount]]/shipments[[#This Row],[Boxes]],"NA")</f>
        <v>10.89</v>
      </c>
      <c r="J6828" t="str">
        <f>IF(shipments[[#This Row],[Order_Status]] = "Delivered","Yes","No")</f>
        <v>Yes</v>
      </c>
      <c r="K6828" t="str">
        <f>TEXT(shipments[[#This Row],[Shipdate]],"MMMM")</f>
        <v>May</v>
      </c>
      <c r="L6828">
        <f>YEAR(shipments[[#This Row],[Shipdate]])</f>
        <v>2024</v>
      </c>
    </row>
    <row r="6829" spans="1:12" x14ac:dyDescent="0.3">
      <c r="A6829" t="s">
        <v>6833</v>
      </c>
      <c r="B6829" t="s">
        <v>7962</v>
      </c>
      <c r="C6829" t="s">
        <v>7931</v>
      </c>
      <c r="D6829" t="s">
        <v>7939</v>
      </c>
      <c r="E6829" s="1">
        <v>45310</v>
      </c>
      <c r="F6829" s="6">
        <v>7132.5</v>
      </c>
      <c r="G6829">
        <v>892</v>
      </c>
      <c r="H6829" t="s">
        <v>3</v>
      </c>
      <c r="I6829">
        <f>IF(shipments[[#This Row],[Boxes]]&gt;0,shipments[[#This Row],[Amount]]/shipments[[#This Row],[Boxes]],"NA")</f>
        <v>7.9960762331838566</v>
      </c>
      <c r="J6829" t="str">
        <f>IF(shipments[[#This Row],[Order_Status]] = "Delivered","Yes","No")</f>
        <v>Yes</v>
      </c>
      <c r="K6829" t="str">
        <f>TEXT(shipments[[#This Row],[Shipdate]],"MMMM")</f>
        <v>January</v>
      </c>
      <c r="L6829">
        <f>YEAR(shipments[[#This Row],[Shipdate]])</f>
        <v>2024</v>
      </c>
    </row>
    <row r="6830" spans="1:12" x14ac:dyDescent="0.3">
      <c r="A6830" t="s">
        <v>6834</v>
      </c>
      <c r="B6830" t="s">
        <v>7962</v>
      </c>
      <c r="C6830" t="s">
        <v>7931</v>
      </c>
      <c r="D6830" t="s">
        <v>7939</v>
      </c>
      <c r="E6830" s="1">
        <v>45334</v>
      </c>
      <c r="F6830" s="6">
        <v>8511.75</v>
      </c>
      <c r="G6830">
        <v>852</v>
      </c>
      <c r="H6830" t="s">
        <v>3</v>
      </c>
      <c r="I6830">
        <f>IF(shipments[[#This Row],[Boxes]]&gt;0,shipments[[#This Row],[Amount]]/shipments[[#This Row],[Boxes]],"NA")</f>
        <v>9.9903169014084501</v>
      </c>
      <c r="J6830" t="str">
        <f>IF(shipments[[#This Row],[Order_Status]] = "Delivered","Yes","No")</f>
        <v>Yes</v>
      </c>
      <c r="K6830" t="str">
        <f>TEXT(shipments[[#This Row],[Shipdate]],"MMMM")</f>
        <v>February</v>
      </c>
      <c r="L6830">
        <f>YEAR(shipments[[#This Row],[Shipdate]])</f>
        <v>2024</v>
      </c>
    </row>
    <row r="6831" spans="1:12" x14ac:dyDescent="0.3">
      <c r="A6831" t="s">
        <v>6835</v>
      </c>
      <c r="B6831" t="s">
        <v>7962</v>
      </c>
      <c r="C6831" t="s">
        <v>7932</v>
      </c>
      <c r="D6831" t="s">
        <v>7934</v>
      </c>
      <c r="E6831" s="1">
        <v>45030</v>
      </c>
      <c r="F6831" s="6">
        <v>279</v>
      </c>
      <c r="G6831">
        <v>31</v>
      </c>
      <c r="H6831" t="s">
        <v>3</v>
      </c>
      <c r="I6831">
        <f>IF(shipments[[#This Row],[Boxes]]&gt;0,shipments[[#This Row],[Amount]]/shipments[[#This Row],[Boxes]],"NA")</f>
        <v>9</v>
      </c>
      <c r="J6831" t="str">
        <f>IF(shipments[[#This Row],[Order_Status]] = "Delivered","Yes","No")</f>
        <v>Yes</v>
      </c>
      <c r="K6831" t="str">
        <f>TEXT(shipments[[#This Row],[Shipdate]],"MMMM")</f>
        <v>April</v>
      </c>
      <c r="L6831">
        <f>YEAR(shipments[[#This Row],[Shipdate]])</f>
        <v>2023</v>
      </c>
    </row>
    <row r="6832" spans="1:12" x14ac:dyDescent="0.3">
      <c r="A6832" t="s">
        <v>6836</v>
      </c>
      <c r="B6832" t="s">
        <v>7962</v>
      </c>
      <c r="C6832" t="s">
        <v>7932</v>
      </c>
      <c r="D6832" t="s">
        <v>7934</v>
      </c>
      <c r="E6832" s="1">
        <v>44988</v>
      </c>
      <c r="F6832" s="6">
        <v>2247.75</v>
      </c>
      <c r="G6832">
        <v>322</v>
      </c>
      <c r="H6832" t="s">
        <v>3</v>
      </c>
      <c r="I6832">
        <f>IF(shipments[[#This Row],[Boxes]]&gt;0,shipments[[#This Row],[Amount]]/shipments[[#This Row],[Boxes]],"NA")</f>
        <v>6.9805900621118013</v>
      </c>
      <c r="J6832" t="str">
        <f>IF(shipments[[#This Row],[Order_Status]] = "Delivered","Yes","No")</f>
        <v>Yes</v>
      </c>
      <c r="K6832" t="str">
        <f>TEXT(shipments[[#This Row],[Shipdate]],"MMMM")</f>
        <v>March</v>
      </c>
      <c r="L6832">
        <f>YEAR(shipments[[#This Row],[Shipdate]])</f>
        <v>2023</v>
      </c>
    </row>
    <row r="6833" spans="1:12" x14ac:dyDescent="0.3">
      <c r="A6833" t="s">
        <v>6837</v>
      </c>
      <c r="B6833" t="s">
        <v>7962</v>
      </c>
      <c r="C6833" t="s">
        <v>7932</v>
      </c>
      <c r="D6833" t="s">
        <v>7934</v>
      </c>
      <c r="E6833" s="1">
        <v>44935</v>
      </c>
      <c r="F6833" s="6">
        <v>1485</v>
      </c>
      <c r="G6833">
        <v>135</v>
      </c>
      <c r="H6833" t="s">
        <v>3</v>
      </c>
      <c r="I6833">
        <f>IF(shipments[[#This Row],[Boxes]]&gt;0,shipments[[#This Row],[Amount]]/shipments[[#This Row],[Boxes]],"NA")</f>
        <v>11</v>
      </c>
      <c r="J6833" t="str">
        <f>IF(shipments[[#This Row],[Order_Status]] = "Delivered","Yes","No")</f>
        <v>Yes</v>
      </c>
      <c r="K6833" t="str">
        <f>TEXT(shipments[[#This Row],[Shipdate]],"MMMM")</f>
        <v>January</v>
      </c>
      <c r="L6833">
        <f>YEAR(shipments[[#This Row],[Shipdate]])</f>
        <v>2023</v>
      </c>
    </row>
    <row r="6834" spans="1:12" x14ac:dyDescent="0.3">
      <c r="A6834" t="s">
        <v>6838</v>
      </c>
      <c r="B6834" t="s">
        <v>7962</v>
      </c>
      <c r="C6834" t="s">
        <v>7932</v>
      </c>
      <c r="D6834" t="s">
        <v>7939</v>
      </c>
      <c r="E6834" s="1">
        <v>45013</v>
      </c>
      <c r="F6834" s="6">
        <v>1145.25</v>
      </c>
      <c r="G6834">
        <v>105</v>
      </c>
      <c r="H6834" t="s">
        <v>3</v>
      </c>
      <c r="I6834">
        <f>IF(shipments[[#This Row],[Boxes]]&gt;0,shipments[[#This Row],[Amount]]/shipments[[#This Row],[Boxes]],"NA")</f>
        <v>10.907142857142857</v>
      </c>
      <c r="J6834" t="str">
        <f>IF(shipments[[#This Row],[Order_Status]] = "Delivered","Yes","No")</f>
        <v>Yes</v>
      </c>
      <c r="K6834" t="str">
        <f>TEXT(shipments[[#This Row],[Shipdate]],"MMMM")</f>
        <v>March</v>
      </c>
      <c r="L6834">
        <f>YEAR(shipments[[#This Row],[Shipdate]])</f>
        <v>2023</v>
      </c>
    </row>
    <row r="6835" spans="1:12" x14ac:dyDescent="0.3">
      <c r="A6835" t="s">
        <v>6839</v>
      </c>
      <c r="B6835" t="s">
        <v>7962</v>
      </c>
      <c r="C6835" t="s">
        <v>7933</v>
      </c>
      <c r="D6835" t="s">
        <v>7934</v>
      </c>
      <c r="E6835" s="1">
        <v>45313</v>
      </c>
      <c r="F6835" s="6">
        <v>6813</v>
      </c>
      <c r="G6835">
        <v>379</v>
      </c>
      <c r="H6835" t="s">
        <v>3</v>
      </c>
      <c r="I6835">
        <f>IF(shipments[[#This Row],[Boxes]]&gt;0,shipments[[#This Row],[Amount]]/shipments[[#This Row],[Boxes]],"NA")</f>
        <v>17.976253298153033</v>
      </c>
      <c r="J6835" t="str">
        <f>IF(shipments[[#This Row],[Order_Status]] = "Delivered","Yes","No")</f>
        <v>Yes</v>
      </c>
      <c r="K6835" t="str">
        <f>TEXT(shipments[[#This Row],[Shipdate]],"MMMM")</f>
        <v>January</v>
      </c>
      <c r="L6835">
        <f>YEAR(shipments[[#This Row],[Shipdate]])</f>
        <v>2024</v>
      </c>
    </row>
    <row r="6836" spans="1:12" x14ac:dyDescent="0.3">
      <c r="A6836" t="s">
        <v>6840</v>
      </c>
      <c r="B6836" t="s">
        <v>7962</v>
      </c>
      <c r="C6836" t="s">
        <v>7933</v>
      </c>
      <c r="D6836" t="s">
        <v>7935</v>
      </c>
      <c r="E6836" s="1">
        <v>44972</v>
      </c>
      <c r="F6836" s="6">
        <v>9681.75</v>
      </c>
      <c r="G6836">
        <v>538</v>
      </c>
      <c r="H6836" t="s">
        <v>3</v>
      </c>
      <c r="I6836">
        <f>IF(shipments[[#This Row],[Boxes]]&gt;0,shipments[[#This Row],[Amount]]/shipments[[#This Row],[Boxes]],"NA")</f>
        <v>17.99581784386617</v>
      </c>
      <c r="J6836" t="str">
        <f>IF(shipments[[#This Row],[Order_Status]] = "Delivered","Yes","No")</f>
        <v>Yes</v>
      </c>
      <c r="K6836" t="str">
        <f>TEXT(shipments[[#This Row],[Shipdate]],"MMMM")</f>
        <v>February</v>
      </c>
      <c r="L6836">
        <f>YEAR(shipments[[#This Row],[Shipdate]])</f>
        <v>2023</v>
      </c>
    </row>
    <row r="6837" spans="1:12" x14ac:dyDescent="0.3">
      <c r="A6837" t="s">
        <v>6841</v>
      </c>
      <c r="B6837" t="s">
        <v>7962</v>
      </c>
      <c r="C6837" t="s">
        <v>7933</v>
      </c>
      <c r="D6837" t="s">
        <v>7938</v>
      </c>
      <c r="E6837" s="1">
        <v>45467</v>
      </c>
      <c r="F6837" s="6">
        <v>9675</v>
      </c>
      <c r="G6837">
        <v>440</v>
      </c>
      <c r="H6837" t="s">
        <v>3</v>
      </c>
      <c r="I6837">
        <f>IF(shipments[[#This Row],[Boxes]]&gt;0,shipments[[#This Row],[Amount]]/shipments[[#This Row],[Boxes]],"NA")</f>
        <v>21.988636363636363</v>
      </c>
      <c r="J6837" t="str">
        <f>IF(shipments[[#This Row],[Order_Status]] = "Delivered","Yes","No")</f>
        <v>Yes</v>
      </c>
      <c r="K6837" t="str">
        <f>TEXT(shipments[[#This Row],[Shipdate]],"MMMM")</f>
        <v>June</v>
      </c>
      <c r="L6837">
        <f>YEAR(shipments[[#This Row],[Shipdate]])</f>
        <v>2024</v>
      </c>
    </row>
    <row r="6838" spans="1:12" x14ac:dyDescent="0.3">
      <c r="A6838" t="s">
        <v>6842</v>
      </c>
      <c r="B6838" t="s">
        <v>7962</v>
      </c>
      <c r="C6838" t="s">
        <v>7933</v>
      </c>
      <c r="D6838" t="s">
        <v>7936</v>
      </c>
      <c r="E6838" s="1">
        <v>45224</v>
      </c>
      <c r="F6838" s="6">
        <v>5865.75</v>
      </c>
      <c r="G6838">
        <v>280</v>
      </c>
      <c r="H6838" t="s">
        <v>3</v>
      </c>
      <c r="I6838">
        <f>IF(shipments[[#This Row],[Boxes]]&gt;0,shipments[[#This Row],[Amount]]/shipments[[#This Row],[Boxes]],"NA")</f>
        <v>20.949107142857144</v>
      </c>
      <c r="J6838" t="str">
        <f>IF(shipments[[#This Row],[Order_Status]] = "Delivered","Yes","No")</f>
        <v>Yes</v>
      </c>
      <c r="K6838" t="str">
        <f>TEXT(shipments[[#This Row],[Shipdate]],"MMMM")</f>
        <v>October</v>
      </c>
      <c r="L6838">
        <f>YEAR(shipments[[#This Row],[Shipdate]])</f>
        <v>2023</v>
      </c>
    </row>
    <row r="6839" spans="1:12" x14ac:dyDescent="0.3">
      <c r="A6839" t="s">
        <v>6843</v>
      </c>
      <c r="B6839" t="s">
        <v>7962</v>
      </c>
      <c r="C6839" t="s">
        <v>7933</v>
      </c>
      <c r="D6839" t="s">
        <v>7939</v>
      </c>
      <c r="E6839" s="1">
        <v>45104</v>
      </c>
      <c r="F6839" s="6">
        <v>11803.5</v>
      </c>
      <c r="G6839">
        <v>656</v>
      </c>
      <c r="H6839" t="s">
        <v>3</v>
      </c>
      <c r="I6839">
        <f>IF(shipments[[#This Row],[Boxes]]&gt;0,shipments[[#This Row],[Amount]]/shipments[[#This Row],[Boxes]],"NA")</f>
        <v>17.993140243902438</v>
      </c>
      <c r="J6839" t="str">
        <f>IF(shipments[[#This Row],[Order_Status]] = "Delivered","Yes","No")</f>
        <v>Yes</v>
      </c>
      <c r="K6839" t="str">
        <f>TEXT(shipments[[#This Row],[Shipdate]],"MMMM")</f>
        <v>June</v>
      </c>
      <c r="L6839">
        <f>YEAR(shipments[[#This Row],[Shipdate]])</f>
        <v>2023</v>
      </c>
    </row>
    <row r="6840" spans="1:12" x14ac:dyDescent="0.3">
      <c r="A6840" t="s">
        <v>6844</v>
      </c>
      <c r="B6840" t="s">
        <v>7962</v>
      </c>
      <c r="C6840" t="s">
        <v>7913</v>
      </c>
      <c r="D6840" t="s">
        <v>7934</v>
      </c>
      <c r="E6840" s="1">
        <v>45160</v>
      </c>
      <c r="F6840" s="6">
        <v>1111.5</v>
      </c>
      <c r="G6840">
        <v>70</v>
      </c>
      <c r="H6840" t="s">
        <v>3</v>
      </c>
      <c r="I6840">
        <f>IF(shipments[[#This Row],[Boxes]]&gt;0,shipments[[#This Row],[Amount]]/shipments[[#This Row],[Boxes]],"NA")</f>
        <v>15.878571428571428</v>
      </c>
      <c r="J6840" t="str">
        <f>IF(shipments[[#This Row],[Order_Status]] = "Delivered","Yes","No")</f>
        <v>Yes</v>
      </c>
      <c r="K6840" t="str">
        <f>TEXT(shipments[[#This Row],[Shipdate]],"MMMM")</f>
        <v>August</v>
      </c>
      <c r="L6840">
        <f>YEAR(shipments[[#This Row],[Shipdate]])</f>
        <v>2023</v>
      </c>
    </row>
    <row r="6841" spans="1:12" x14ac:dyDescent="0.3">
      <c r="A6841" t="s">
        <v>6845</v>
      </c>
      <c r="B6841" t="s">
        <v>7962</v>
      </c>
      <c r="C6841" t="s">
        <v>7913</v>
      </c>
      <c r="D6841" t="s">
        <v>7937</v>
      </c>
      <c r="E6841" s="1">
        <v>45049</v>
      </c>
      <c r="F6841" s="6">
        <v>942.75</v>
      </c>
      <c r="G6841">
        <v>68</v>
      </c>
      <c r="H6841" t="s">
        <v>3</v>
      </c>
      <c r="I6841">
        <f>IF(shipments[[#This Row],[Boxes]]&gt;0,shipments[[#This Row],[Amount]]/shipments[[#This Row],[Boxes]],"NA")</f>
        <v>13.863970588235293</v>
      </c>
      <c r="J6841" t="str">
        <f>IF(shipments[[#This Row],[Order_Status]] = "Delivered","Yes","No")</f>
        <v>Yes</v>
      </c>
      <c r="K6841" t="str">
        <f>TEXT(shipments[[#This Row],[Shipdate]],"MMMM")</f>
        <v>May</v>
      </c>
      <c r="L6841">
        <f>YEAR(shipments[[#This Row],[Shipdate]])</f>
        <v>2023</v>
      </c>
    </row>
    <row r="6842" spans="1:12" x14ac:dyDescent="0.3">
      <c r="A6842" t="s">
        <v>6846</v>
      </c>
      <c r="B6842" t="s">
        <v>7962</v>
      </c>
      <c r="C6842" t="s">
        <v>7915</v>
      </c>
      <c r="D6842" t="s">
        <v>7935</v>
      </c>
      <c r="E6842" s="1">
        <v>45371</v>
      </c>
      <c r="F6842" s="6">
        <v>5611.5</v>
      </c>
      <c r="G6842">
        <v>702</v>
      </c>
      <c r="H6842" t="s">
        <v>3</v>
      </c>
      <c r="I6842">
        <f>IF(shipments[[#This Row],[Boxes]]&gt;0,shipments[[#This Row],[Amount]]/shipments[[#This Row],[Boxes]],"NA")</f>
        <v>7.9935897435897436</v>
      </c>
      <c r="J6842" t="str">
        <f>IF(shipments[[#This Row],[Order_Status]] = "Delivered","Yes","No")</f>
        <v>Yes</v>
      </c>
      <c r="K6842" t="str">
        <f>TEXT(shipments[[#This Row],[Shipdate]],"MMMM")</f>
        <v>March</v>
      </c>
      <c r="L6842">
        <f>YEAR(shipments[[#This Row],[Shipdate]])</f>
        <v>2024</v>
      </c>
    </row>
    <row r="6843" spans="1:12" x14ac:dyDescent="0.3">
      <c r="A6843" s="21" t="s">
        <v>6847</v>
      </c>
      <c r="B6843" s="21" t="s">
        <v>7962</v>
      </c>
      <c r="C6843" s="21" t="s">
        <v>7915</v>
      </c>
      <c r="D6843" s="21" t="s">
        <v>7939</v>
      </c>
      <c r="E6843" s="22">
        <v>45030</v>
      </c>
      <c r="F6843" s="23">
        <v>517.5</v>
      </c>
      <c r="G6843" s="21">
        <v>74</v>
      </c>
      <c r="H6843" s="21" t="s">
        <v>25</v>
      </c>
      <c r="I6843" s="21">
        <f>IF(shipments[[#This Row],[Boxes]]&gt;0,shipments[[#This Row],[Amount]]/shipments[[#This Row],[Boxes]],"NA")</f>
        <v>6.993243243243243</v>
      </c>
      <c r="J6843" s="21" t="str">
        <f>IF(shipments[[#This Row],[Order_Status]] = "Delivered","Yes","No")</f>
        <v>No</v>
      </c>
      <c r="K6843" s="21" t="str">
        <f>TEXT(shipments[[#This Row],[Shipdate]],"MMMM")</f>
        <v>April</v>
      </c>
      <c r="L6843" s="21">
        <f>YEAR(shipments[[#This Row],[Shipdate]])</f>
        <v>2023</v>
      </c>
    </row>
    <row r="6844" spans="1:12" x14ac:dyDescent="0.3">
      <c r="A6844" t="s">
        <v>6848</v>
      </c>
      <c r="B6844" t="s">
        <v>7962</v>
      </c>
      <c r="C6844" t="s">
        <v>7915</v>
      </c>
      <c r="D6844" t="s">
        <v>7934</v>
      </c>
      <c r="E6844" s="1">
        <v>45231</v>
      </c>
      <c r="F6844" s="6">
        <v>2632.5</v>
      </c>
      <c r="G6844">
        <v>330</v>
      </c>
      <c r="H6844" t="s">
        <v>3</v>
      </c>
      <c r="I6844">
        <f>IF(shipments[[#This Row],[Boxes]]&gt;0,shipments[[#This Row],[Amount]]/shipments[[#This Row],[Boxes]],"NA")</f>
        <v>7.9772727272727275</v>
      </c>
      <c r="J6844" t="str">
        <f>IF(shipments[[#This Row],[Order_Status]] = "Delivered","Yes","No")</f>
        <v>Yes</v>
      </c>
      <c r="K6844" t="str">
        <f>TEXT(shipments[[#This Row],[Shipdate]],"MMMM")</f>
        <v>November</v>
      </c>
      <c r="L6844">
        <f>YEAR(shipments[[#This Row],[Shipdate]])</f>
        <v>2023</v>
      </c>
    </row>
    <row r="6845" spans="1:12" x14ac:dyDescent="0.3">
      <c r="A6845" t="s">
        <v>6849</v>
      </c>
      <c r="B6845" t="s">
        <v>7962</v>
      </c>
      <c r="C6845" t="s">
        <v>7916</v>
      </c>
      <c r="D6845" t="s">
        <v>7939</v>
      </c>
      <c r="E6845" s="1">
        <v>45330</v>
      </c>
      <c r="F6845" s="6">
        <v>1478.25</v>
      </c>
      <c r="G6845">
        <v>247</v>
      </c>
      <c r="H6845" t="s">
        <v>3</v>
      </c>
      <c r="I6845">
        <f>IF(shipments[[#This Row],[Boxes]]&gt;0,shipments[[#This Row],[Amount]]/shipments[[#This Row],[Boxes]],"NA")</f>
        <v>5.984817813765182</v>
      </c>
      <c r="J6845" t="str">
        <f>IF(shipments[[#This Row],[Order_Status]] = "Delivered","Yes","No")</f>
        <v>Yes</v>
      </c>
      <c r="K6845" t="str">
        <f>TEXT(shipments[[#This Row],[Shipdate]],"MMMM")</f>
        <v>February</v>
      </c>
      <c r="L6845">
        <f>YEAR(shipments[[#This Row],[Shipdate]])</f>
        <v>2024</v>
      </c>
    </row>
    <row r="6846" spans="1:12" x14ac:dyDescent="0.3">
      <c r="A6846" s="21" t="s">
        <v>6850</v>
      </c>
      <c r="B6846" s="21" t="s">
        <v>7962</v>
      </c>
      <c r="C6846" s="21" t="s">
        <v>7916</v>
      </c>
      <c r="D6846" s="21" t="s">
        <v>7934</v>
      </c>
      <c r="E6846" s="22">
        <v>45526</v>
      </c>
      <c r="F6846" s="23">
        <v>10260</v>
      </c>
      <c r="G6846" s="21">
        <v>2052</v>
      </c>
      <c r="H6846" s="21" t="s">
        <v>9</v>
      </c>
      <c r="I6846" s="21">
        <f>IF(shipments[[#This Row],[Boxes]]&gt;0,shipments[[#This Row],[Amount]]/shipments[[#This Row],[Boxes]],"NA")</f>
        <v>5</v>
      </c>
      <c r="J6846" s="21" t="str">
        <f>IF(shipments[[#This Row],[Order_Status]] = "Delivered","Yes","No")</f>
        <v>No</v>
      </c>
      <c r="K6846" s="21" t="str">
        <f>TEXT(shipments[[#This Row],[Shipdate]],"MMMM")</f>
        <v>August</v>
      </c>
      <c r="L6846" s="21">
        <f>YEAR(shipments[[#This Row],[Shipdate]])</f>
        <v>2024</v>
      </c>
    </row>
    <row r="6847" spans="1:12" x14ac:dyDescent="0.3">
      <c r="A6847" s="21" t="s">
        <v>6851</v>
      </c>
      <c r="B6847" s="21" t="s">
        <v>7962</v>
      </c>
      <c r="C6847" s="21" t="s">
        <v>7918</v>
      </c>
      <c r="D6847" s="21" t="s">
        <v>7935</v>
      </c>
      <c r="E6847" s="22">
        <v>45555</v>
      </c>
      <c r="F6847" s="23">
        <v>5598</v>
      </c>
      <c r="G6847" s="21">
        <v>200</v>
      </c>
      <c r="H6847" s="21" t="s">
        <v>16</v>
      </c>
      <c r="I6847" s="21">
        <f>IF(shipments[[#This Row],[Boxes]]&gt;0,shipments[[#This Row],[Amount]]/shipments[[#This Row],[Boxes]],"NA")</f>
        <v>27.99</v>
      </c>
      <c r="J6847" s="21" t="str">
        <f>IF(shipments[[#This Row],[Order_Status]] = "Delivered","Yes","No")</f>
        <v>No</v>
      </c>
      <c r="K6847" s="21" t="str">
        <f>TEXT(shipments[[#This Row],[Shipdate]],"MMMM")</f>
        <v>September</v>
      </c>
      <c r="L6847" s="21">
        <f>YEAR(shipments[[#This Row],[Shipdate]])</f>
        <v>2024</v>
      </c>
    </row>
    <row r="6848" spans="1:12" x14ac:dyDescent="0.3">
      <c r="A6848" t="s">
        <v>6852</v>
      </c>
      <c r="B6848" t="s">
        <v>7962</v>
      </c>
      <c r="C6848" t="s">
        <v>7919</v>
      </c>
      <c r="D6848" t="s">
        <v>7937</v>
      </c>
      <c r="E6848" s="1">
        <v>45254</v>
      </c>
      <c r="F6848" s="6">
        <v>2371.5</v>
      </c>
      <c r="G6848">
        <v>119</v>
      </c>
      <c r="H6848" t="s">
        <v>3</v>
      </c>
      <c r="I6848">
        <f>IF(shipments[[#This Row],[Boxes]]&gt;0,shipments[[#This Row],[Amount]]/shipments[[#This Row],[Boxes]],"NA")</f>
        <v>19.928571428571427</v>
      </c>
      <c r="J6848" t="str">
        <f>IF(shipments[[#This Row],[Order_Status]] = "Delivered","Yes","No")</f>
        <v>Yes</v>
      </c>
      <c r="K6848" t="str">
        <f>TEXT(shipments[[#This Row],[Shipdate]],"MMMM")</f>
        <v>November</v>
      </c>
      <c r="L6848">
        <f>YEAR(shipments[[#This Row],[Shipdate]])</f>
        <v>2023</v>
      </c>
    </row>
    <row r="6849" spans="1:12" x14ac:dyDescent="0.3">
      <c r="A6849" t="s">
        <v>6853</v>
      </c>
      <c r="B6849" t="s">
        <v>7962</v>
      </c>
      <c r="C6849" t="s">
        <v>7919</v>
      </c>
      <c r="D6849" t="s">
        <v>7939</v>
      </c>
      <c r="E6849" s="1">
        <v>45197</v>
      </c>
      <c r="F6849" s="6">
        <v>5409</v>
      </c>
      <c r="G6849">
        <v>246</v>
      </c>
      <c r="H6849" t="s">
        <v>3</v>
      </c>
      <c r="I6849">
        <f>IF(shipments[[#This Row],[Boxes]]&gt;0,shipments[[#This Row],[Amount]]/shipments[[#This Row],[Boxes]],"NA")</f>
        <v>21.987804878048781</v>
      </c>
      <c r="J6849" t="str">
        <f>IF(shipments[[#This Row],[Order_Status]] = "Delivered","Yes","No")</f>
        <v>Yes</v>
      </c>
      <c r="K6849" t="str">
        <f>TEXT(shipments[[#This Row],[Shipdate]],"MMMM")</f>
        <v>September</v>
      </c>
      <c r="L6849">
        <f>YEAR(shipments[[#This Row],[Shipdate]])</f>
        <v>2023</v>
      </c>
    </row>
    <row r="6850" spans="1:12" x14ac:dyDescent="0.3">
      <c r="A6850" t="s">
        <v>6854</v>
      </c>
      <c r="B6850" t="s">
        <v>7962</v>
      </c>
      <c r="C6850" t="s">
        <v>7919</v>
      </c>
      <c r="D6850" t="s">
        <v>7938</v>
      </c>
      <c r="E6850" s="1">
        <v>45313</v>
      </c>
      <c r="F6850" s="6">
        <v>8691.75</v>
      </c>
      <c r="G6850">
        <v>396</v>
      </c>
      <c r="H6850" t="s">
        <v>3</v>
      </c>
      <c r="I6850">
        <f>IF(shipments[[#This Row],[Boxes]]&gt;0,shipments[[#This Row],[Amount]]/shipments[[#This Row],[Boxes]],"NA")</f>
        <v>21.948863636363637</v>
      </c>
      <c r="J6850" t="str">
        <f>IF(shipments[[#This Row],[Order_Status]] = "Delivered","Yes","No")</f>
        <v>Yes</v>
      </c>
      <c r="K6850" t="str">
        <f>TEXT(shipments[[#This Row],[Shipdate]],"MMMM")</f>
        <v>January</v>
      </c>
      <c r="L6850">
        <f>YEAR(shipments[[#This Row],[Shipdate]])</f>
        <v>2024</v>
      </c>
    </row>
    <row r="6851" spans="1:12" x14ac:dyDescent="0.3">
      <c r="A6851" t="s">
        <v>6855</v>
      </c>
      <c r="B6851" t="s">
        <v>7962</v>
      </c>
      <c r="C6851" t="s">
        <v>7919</v>
      </c>
      <c r="D6851" t="s">
        <v>7934</v>
      </c>
      <c r="E6851" s="1">
        <v>45404</v>
      </c>
      <c r="F6851" s="6">
        <v>2083.5</v>
      </c>
      <c r="G6851">
        <v>116</v>
      </c>
      <c r="H6851" t="s">
        <v>3</v>
      </c>
      <c r="I6851">
        <f>IF(shipments[[#This Row],[Boxes]]&gt;0,shipments[[#This Row],[Amount]]/shipments[[#This Row],[Boxes]],"NA")</f>
        <v>17.961206896551722</v>
      </c>
      <c r="J6851" t="str">
        <f>IF(shipments[[#This Row],[Order_Status]] = "Delivered","Yes","No")</f>
        <v>Yes</v>
      </c>
      <c r="K6851" t="str">
        <f>TEXT(shipments[[#This Row],[Shipdate]],"MMMM")</f>
        <v>April</v>
      </c>
      <c r="L6851">
        <f>YEAR(shipments[[#This Row],[Shipdate]])</f>
        <v>2024</v>
      </c>
    </row>
    <row r="6852" spans="1:12" x14ac:dyDescent="0.3">
      <c r="A6852" t="s">
        <v>6856</v>
      </c>
      <c r="B6852" t="s">
        <v>7962</v>
      </c>
      <c r="C6852" t="s">
        <v>7921</v>
      </c>
      <c r="D6852" t="s">
        <v>7934</v>
      </c>
      <c r="E6852" s="1">
        <v>45240</v>
      </c>
      <c r="F6852" s="6">
        <v>8131.5</v>
      </c>
      <c r="G6852">
        <v>626</v>
      </c>
      <c r="H6852" t="s">
        <v>3</v>
      </c>
      <c r="I6852">
        <f>IF(shipments[[#This Row],[Boxes]]&gt;0,shipments[[#This Row],[Amount]]/shipments[[#This Row],[Boxes]],"NA")</f>
        <v>12.98961661341853</v>
      </c>
      <c r="J6852" t="str">
        <f>IF(shipments[[#This Row],[Order_Status]] = "Delivered","Yes","No")</f>
        <v>Yes</v>
      </c>
      <c r="K6852" t="str">
        <f>TEXT(shipments[[#This Row],[Shipdate]],"MMMM")</f>
        <v>November</v>
      </c>
      <c r="L6852">
        <f>YEAR(shipments[[#This Row],[Shipdate]])</f>
        <v>2023</v>
      </c>
    </row>
    <row r="6853" spans="1:12" x14ac:dyDescent="0.3">
      <c r="A6853" s="21" t="s">
        <v>6857</v>
      </c>
      <c r="B6853" s="21" t="s">
        <v>7962</v>
      </c>
      <c r="C6853" s="21" t="s">
        <v>7921</v>
      </c>
      <c r="D6853" s="21" t="s">
        <v>7934</v>
      </c>
      <c r="E6853" s="22">
        <v>45275</v>
      </c>
      <c r="F6853" s="23">
        <v>14431.5</v>
      </c>
      <c r="G6853" s="21">
        <v>1031</v>
      </c>
      <c r="H6853" s="21" t="s">
        <v>25</v>
      </c>
      <c r="I6853" s="21">
        <f>IF(shipments[[#This Row],[Boxes]]&gt;0,shipments[[#This Row],[Amount]]/shipments[[#This Row],[Boxes]],"NA")</f>
        <v>13.997575169738118</v>
      </c>
      <c r="J6853" s="21" t="str">
        <f>IF(shipments[[#This Row],[Order_Status]] = "Delivered","Yes","No")</f>
        <v>No</v>
      </c>
      <c r="K6853" s="21" t="str">
        <f>TEXT(shipments[[#This Row],[Shipdate]],"MMMM")</f>
        <v>December</v>
      </c>
      <c r="L6853" s="21">
        <f>YEAR(shipments[[#This Row],[Shipdate]])</f>
        <v>2023</v>
      </c>
    </row>
    <row r="6854" spans="1:12" x14ac:dyDescent="0.3">
      <c r="A6854" s="21" t="s">
        <v>6858</v>
      </c>
      <c r="B6854" s="21" t="s">
        <v>7962</v>
      </c>
      <c r="C6854" s="21" t="s">
        <v>7921</v>
      </c>
      <c r="D6854" s="21" t="s">
        <v>7936</v>
      </c>
      <c r="E6854" s="22">
        <v>45558</v>
      </c>
      <c r="F6854" s="23">
        <v>855</v>
      </c>
      <c r="G6854" s="21">
        <v>72</v>
      </c>
      <c r="H6854" s="21" t="s">
        <v>16</v>
      </c>
      <c r="I6854" s="21">
        <f>IF(shipments[[#This Row],[Boxes]]&gt;0,shipments[[#This Row],[Amount]]/shipments[[#This Row],[Boxes]],"NA")</f>
        <v>11.875</v>
      </c>
      <c r="J6854" s="21" t="str">
        <f>IF(shipments[[#This Row],[Order_Status]] = "Delivered","Yes","No")</f>
        <v>No</v>
      </c>
      <c r="K6854" s="21" t="str">
        <f>TEXT(shipments[[#This Row],[Shipdate]],"MMMM")</f>
        <v>September</v>
      </c>
      <c r="L6854" s="21">
        <f>YEAR(shipments[[#This Row],[Shipdate]])</f>
        <v>2024</v>
      </c>
    </row>
    <row r="6855" spans="1:12" x14ac:dyDescent="0.3">
      <c r="A6855" s="21" t="s">
        <v>6859</v>
      </c>
      <c r="B6855" s="21" t="s">
        <v>7962</v>
      </c>
      <c r="C6855" s="21" t="s">
        <v>7921</v>
      </c>
      <c r="D6855" s="21" t="s">
        <v>7938</v>
      </c>
      <c r="E6855" s="22">
        <v>45449</v>
      </c>
      <c r="F6855" s="23">
        <v>659.25</v>
      </c>
      <c r="G6855" s="21">
        <v>51</v>
      </c>
      <c r="H6855" s="21" t="s">
        <v>25</v>
      </c>
      <c r="I6855" s="21">
        <f>IF(shipments[[#This Row],[Boxes]]&gt;0,shipments[[#This Row],[Amount]]/shipments[[#This Row],[Boxes]],"NA")</f>
        <v>12.926470588235293</v>
      </c>
      <c r="J6855" s="21" t="str">
        <f>IF(shipments[[#This Row],[Order_Status]] = "Delivered","Yes","No")</f>
        <v>No</v>
      </c>
      <c r="K6855" s="21" t="str">
        <f>TEXT(shipments[[#This Row],[Shipdate]],"MMMM")</f>
        <v>June</v>
      </c>
      <c r="L6855" s="21">
        <f>YEAR(shipments[[#This Row],[Shipdate]])</f>
        <v>2024</v>
      </c>
    </row>
    <row r="6856" spans="1:12" x14ac:dyDescent="0.3">
      <c r="A6856" t="s">
        <v>6860</v>
      </c>
      <c r="B6856" t="s">
        <v>7962</v>
      </c>
      <c r="C6856" t="s">
        <v>7922</v>
      </c>
      <c r="D6856" t="s">
        <v>7939</v>
      </c>
      <c r="E6856" s="1">
        <v>45166</v>
      </c>
      <c r="F6856" s="6">
        <v>8383.5</v>
      </c>
      <c r="G6856">
        <v>466</v>
      </c>
      <c r="H6856" t="s">
        <v>3</v>
      </c>
      <c r="I6856">
        <f>IF(shipments[[#This Row],[Boxes]]&gt;0,shipments[[#This Row],[Amount]]/shipments[[#This Row],[Boxes]],"NA")</f>
        <v>17.990343347639485</v>
      </c>
      <c r="J6856" t="str">
        <f>IF(shipments[[#This Row],[Order_Status]] = "Delivered","Yes","No")</f>
        <v>Yes</v>
      </c>
      <c r="K6856" t="str">
        <f>TEXT(shipments[[#This Row],[Shipdate]],"MMMM")</f>
        <v>August</v>
      </c>
      <c r="L6856">
        <f>YEAR(shipments[[#This Row],[Shipdate]])</f>
        <v>2023</v>
      </c>
    </row>
    <row r="6857" spans="1:12" x14ac:dyDescent="0.3">
      <c r="A6857" s="21" t="s">
        <v>6861</v>
      </c>
      <c r="B6857" s="21" t="s">
        <v>7962</v>
      </c>
      <c r="C6857" s="21" t="s">
        <v>7923</v>
      </c>
      <c r="D6857" s="21" t="s">
        <v>7939</v>
      </c>
      <c r="E6857" s="22">
        <v>45492</v>
      </c>
      <c r="F6857" s="23">
        <v>9742.5</v>
      </c>
      <c r="G6857" s="21">
        <v>750</v>
      </c>
      <c r="H6857" s="21" t="s">
        <v>9</v>
      </c>
      <c r="I6857" s="21">
        <f>IF(shipments[[#This Row],[Boxes]]&gt;0,shipments[[#This Row],[Amount]]/shipments[[#This Row],[Boxes]],"NA")</f>
        <v>12.99</v>
      </c>
      <c r="J6857" s="21" t="str">
        <f>IF(shipments[[#This Row],[Order_Status]] = "Delivered","Yes","No")</f>
        <v>No</v>
      </c>
      <c r="K6857" s="21" t="str">
        <f>TEXT(shipments[[#This Row],[Shipdate]],"MMMM")</f>
        <v>July</v>
      </c>
      <c r="L6857" s="21">
        <f>YEAR(shipments[[#This Row],[Shipdate]])</f>
        <v>2024</v>
      </c>
    </row>
    <row r="6858" spans="1:12" x14ac:dyDescent="0.3">
      <c r="A6858" t="s">
        <v>6862</v>
      </c>
      <c r="B6858" t="s">
        <v>7962</v>
      </c>
      <c r="C6858" t="s">
        <v>7923</v>
      </c>
      <c r="D6858" t="s">
        <v>7935</v>
      </c>
      <c r="E6858" s="1">
        <v>45287</v>
      </c>
      <c r="F6858" s="6">
        <v>10156.5</v>
      </c>
      <c r="G6858">
        <v>598</v>
      </c>
      <c r="H6858" t="s">
        <v>3</v>
      </c>
      <c r="I6858">
        <f>IF(shipments[[#This Row],[Boxes]]&gt;0,shipments[[#This Row],[Amount]]/shipments[[#This Row],[Boxes]],"NA")</f>
        <v>16.984113712374583</v>
      </c>
      <c r="J6858" t="str">
        <f>IF(shipments[[#This Row],[Order_Status]] = "Delivered","Yes","No")</f>
        <v>Yes</v>
      </c>
      <c r="K6858" t="str">
        <f>TEXT(shipments[[#This Row],[Shipdate]],"MMMM")</f>
        <v>December</v>
      </c>
      <c r="L6858">
        <f>YEAR(shipments[[#This Row],[Shipdate]])</f>
        <v>2023</v>
      </c>
    </row>
    <row r="6859" spans="1:12" x14ac:dyDescent="0.3">
      <c r="A6859" t="s">
        <v>6863</v>
      </c>
      <c r="B6859" t="s">
        <v>7962</v>
      </c>
      <c r="C6859" t="s">
        <v>7923</v>
      </c>
      <c r="D6859" t="s">
        <v>7934</v>
      </c>
      <c r="E6859" s="1">
        <v>44960</v>
      </c>
      <c r="F6859" s="6">
        <v>4646.25</v>
      </c>
      <c r="G6859">
        <v>332</v>
      </c>
      <c r="H6859" t="s">
        <v>3</v>
      </c>
      <c r="I6859">
        <f>IF(shipments[[#This Row],[Boxes]]&gt;0,shipments[[#This Row],[Amount]]/shipments[[#This Row],[Boxes]],"NA")</f>
        <v>13.99472891566265</v>
      </c>
      <c r="J6859" t="str">
        <f>IF(shipments[[#This Row],[Order_Status]] = "Delivered","Yes","No")</f>
        <v>Yes</v>
      </c>
      <c r="K6859" t="str">
        <f>TEXT(shipments[[#This Row],[Shipdate]],"MMMM")</f>
        <v>February</v>
      </c>
      <c r="L6859">
        <f>YEAR(shipments[[#This Row],[Shipdate]])</f>
        <v>2023</v>
      </c>
    </row>
    <row r="6860" spans="1:12" x14ac:dyDescent="0.3">
      <c r="A6860" t="s">
        <v>6864</v>
      </c>
      <c r="B6860" t="s">
        <v>7962</v>
      </c>
      <c r="C6860" t="s">
        <v>7923</v>
      </c>
      <c r="D6860" t="s">
        <v>7935</v>
      </c>
      <c r="E6860" s="1">
        <v>45147</v>
      </c>
      <c r="F6860" s="6">
        <v>3411</v>
      </c>
      <c r="G6860">
        <v>244</v>
      </c>
      <c r="H6860" t="s">
        <v>3</v>
      </c>
      <c r="I6860">
        <f>IF(shipments[[#This Row],[Boxes]]&gt;0,shipments[[#This Row],[Amount]]/shipments[[#This Row],[Boxes]],"NA")</f>
        <v>13.979508196721312</v>
      </c>
      <c r="J6860" t="str">
        <f>IF(shipments[[#This Row],[Order_Status]] = "Delivered","Yes","No")</f>
        <v>Yes</v>
      </c>
      <c r="K6860" t="str">
        <f>TEXT(shipments[[#This Row],[Shipdate]],"MMMM")</f>
        <v>August</v>
      </c>
      <c r="L6860">
        <f>YEAR(shipments[[#This Row],[Shipdate]])</f>
        <v>2023</v>
      </c>
    </row>
    <row r="6861" spans="1:12" x14ac:dyDescent="0.3">
      <c r="A6861" t="s">
        <v>6865</v>
      </c>
      <c r="B6861" t="s">
        <v>7962</v>
      </c>
      <c r="C6861" t="s">
        <v>7923</v>
      </c>
      <c r="D6861" t="s">
        <v>7939</v>
      </c>
      <c r="E6861" s="1">
        <v>45014</v>
      </c>
      <c r="F6861" s="6">
        <v>3035.25</v>
      </c>
      <c r="G6861">
        <v>203</v>
      </c>
      <c r="H6861" t="s">
        <v>3</v>
      </c>
      <c r="I6861">
        <f>IF(shipments[[#This Row],[Boxes]]&gt;0,shipments[[#This Row],[Amount]]/shipments[[#This Row],[Boxes]],"NA")</f>
        <v>14.951970443349754</v>
      </c>
      <c r="J6861" t="str">
        <f>IF(shipments[[#This Row],[Order_Status]] = "Delivered","Yes","No")</f>
        <v>Yes</v>
      </c>
      <c r="K6861" t="str">
        <f>TEXT(shipments[[#This Row],[Shipdate]],"MMMM")</f>
        <v>March</v>
      </c>
      <c r="L6861">
        <f>YEAR(shipments[[#This Row],[Shipdate]])</f>
        <v>2023</v>
      </c>
    </row>
    <row r="6862" spans="1:12" x14ac:dyDescent="0.3">
      <c r="A6862" t="s">
        <v>6866</v>
      </c>
      <c r="B6862" t="s">
        <v>7962</v>
      </c>
      <c r="C6862" t="s">
        <v>7923</v>
      </c>
      <c r="D6862" t="s">
        <v>7935</v>
      </c>
      <c r="E6862" s="1">
        <v>45237</v>
      </c>
      <c r="F6862" s="6">
        <v>7096.5</v>
      </c>
      <c r="G6862">
        <v>507</v>
      </c>
      <c r="H6862" t="s">
        <v>3</v>
      </c>
      <c r="I6862">
        <f>IF(shipments[[#This Row],[Boxes]]&gt;0,shipments[[#This Row],[Amount]]/shipments[[#This Row],[Boxes]],"NA")</f>
        <v>13.997041420118343</v>
      </c>
      <c r="J6862" t="str">
        <f>IF(shipments[[#This Row],[Order_Status]] = "Delivered","Yes","No")</f>
        <v>Yes</v>
      </c>
      <c r="K6862" t="str">
        <f>TEXT(shipments[[#This Row],[Shipdate]],"MMMM")</f>
        <v>November</v>
      </c>
      <c r="L6862">
        <f>YEAR(shipments[[#This Row],[Shipdate]])</f>
        <v>2023</v>
      </c>
    </row>
    <row r="6863" spans="1:12" x14ac:dyDescent="0.3">
      <c r="A6863" t="s">
        <v>6867</v>
      </c>
      <c r="B6863" t="s">
        <v>7962</v>
      </c>
      <c r="C6863" t="s">
        <v>7924</v>
      </c>
      <c r="D6863" t="s">
        <v>7939</v>
      </c>
      <c r="E6863" s="1">
        <v>45343</v>
      </c>
      <c r="F6863" s="6">
        <v>5530.5</v>
      </c>
      <c r="G6863">
        <v>922</v>
      </c>
      <c r="H6863" t="s">
        <v>3</v>
      </c>
      <c r="I6863">
        <f>IF(shipments[[#This Row],[Boxes]]&gt;0,shipments[[#This Row],[Amount]]/shipments[[#This Row],[Boxes]],"NA")</f>
        <v>5.9983731019522777</v>
      </c>
      <c r="J6863" t="str">
        <f>IF(shipments[[#This Row],[Order_Status]] = "Delivered","Yes","No")</f>
        <v>Yes</v>
      </c>
      <c r="K6863" t="str">
        <f>TEXT(shipments[[#This Row],[Shipdate]],"MMMM")</f>
        <v>February</v>
      </c>
      <c r="L6863">
        <f>YEAR(shipments[[#This Row],[Shipdate]])</f>
        <v>2024</v>
      </c>
    </row>
    <row r="6864" spans="1:12" x14ac:dyDescent="0.3">
      <c r="A6864" t="s">
        <v>6868</v>
      </c>
      <c r="B6864" t="s">
        <v>7962</v>
      </c>
      <c r="C6864" t="s">
        <v>7924</v>
      </c>
      <c r="D6864" t="s">
        <v>7938</v>
      </c>
      <c r="E6864" s="1">
        <v>45062</v>
      </c>
      <c r="F6864" s="6">
        <v>6376.5</v>
      </c>
      <c r="G6864">
        <v>638</v>
      </c>
      <c r="H6864" t="s">
        <v>3</v>
      </c>
      <c r="I6864">
        <f>IF(shipments[[#This Row],[Boxes]]&gt;0,shipments[[#This Row],[Amount]]/shipments[[#This Row],[Boxes]],"NA")</f>
        <v>9.9945141065830718</v>
      </c>
      <c r="J6864" t="str">
        <f>IF(shipments[[#This Row],[Order_Status]] = "Delivered","Yes","No")</f>
        <v>Yes</v>
      </c>
      <c r="K6864" t="str">
        <f>TEXT(shipments[[#This Row],[Shipdate]],"MMMM")</f>
        <v>May</v>
      </c>
      <c r="L6864">
        <f>YEAR(shipments[[#This Row],[Shipdate]])</f>
        <v>2023</v>
      </c>
    </row>
    <row r="6865" spans="1:12" x14ac:dyDescent="0.3">
      <c r="A6865" t="s">
        <v>6869</v>
      </c>
      <c r="B6865" t="s">
        <v>7962</v>
      </c>
      <c r="C6865" t="s">
        <v>7924</v>
      </c>
      <c r="D6865" t="s">
        <v>7939</v>
      </c>
      <c r="E6865" s="1">
        <v>45106</v>
      </c>
      <c r="F6865" s="6">
        <v>2209.5</v>
      </c>
      <c r="G6865">
        <v>246</v>
      </c>
      <c r="H6865" t="s">
        <v>3</v>
      </c>
      <c r="I6865">
        <f>IF(shipments[[#This Row],[Boxes]]&gt;0,shipments[[#This Row],[Amount]]/shipments[[#This Row],[Boxes]],"NA")</f>
        <v>8.9817073170731714</v>
      </c>
      <c r="J6865" t="str">
        <f>IF(shipments[[#This Row],[Order_Status]] = "Delivered","Yes","No")</f>
        <v>Yes</v>
      </c>
      <c r="K6865" t="str">
        <f>TEXT(shipments[[#This Row],[Shipdate]],"MMMM")</f>
        <v>June</v>
      </c>
      <c r="L6865">
        <f>YEAR(shipments[[#This Row],[Shipdate]])</f>
        <v>2023</v>
      </c>
    </row>
    <row r="6866" spans="1:12" x14ac:dyDescent="0.3">
      <c r="A6866" t="s">
        <v>6870</v>
      </c>
      <c r="B6866" t="s">
        <v>7962</v>
      </c>
      <c r="C6866" t="s">
        <v>7924</v>
      </c>
      <c r="D6866" t="s">
        <v>7939</v>
      </c>
      <c r="E6866" s="1">
        <v>45212</v>
      </c>
      <c r="F6866" s="6">
        <v>5055.75</v>
      </c>
      <c r="G6866">
        <v>632</v>
      </c>
      <c r="H6866" t="s">
        <v>3</v>
      </c>
      <c r="I6866">
        <f>IF(shipments[[#This Row],[Boxes]]&gt;0,shipments[[#This Row],[Amount]]/shipments[[#This Row],[Boxes]],"NA")</f>
        <v>7.9996044303797467</v>
      </c>
      <c r="J6866" t="str">
        <f>IF(shipments[[#This Row],[Order_Status]] = "Delivered","Yes","No")</f>
        <v>Yes</v>
      </c>
      <c r="K6866" t="str">
        <f>TEXT(shipments[[#This Row],[Shipdate]],"MMMM")</f>
        <v>October</v>
      </c>
      <c r="L6866">
        <f>YEAR(shipments[[#This Row],[Shipdate]])</f>
        <v>2023</v>
      </c>
    </row>
    <row r="6867" spans="1:12" x14ac:dyDescent="0.3">
      <c r="A6867" t="s">
        <v>6871</v>
      </c>
      <c r="B6867" t="s">
        <v>7962</v>
      </c>
      <c r="C6867" t="s">
        <v>7924</v>
      </c>
      <c r="D6867" t="s">
        <v>7939</v>
      </c>
      <c r="E6867" s="1">
        <v>45141</v>
      </c>
      <c r="F6867" s="6">
        <v>3564</v>
      </c>
      <c r="G6867">
        <v>357</v>
      </c>
      <c r="H6867" t="s">
        <v>3</v>
      </c>
      <c r="I6867">
        <f>IF(shipments[[#This Row],[Boxes]]&gt;0,shipments[[#This Row],[Amount]]/shipments[[#This Row],[Boxes]],"NA")</f>
        <v>9.9831932773109244</v>
      </c>
      <c r="J6867" t="str">
        <f>IF(shipments[[#This Row],[Order_Status]] = "Delivered","Yes","No")</f>
        <v>Yes</v>
      </c>
      <c r="K6867" t="str">
        <f>TEXT(shipments[[#This Row],[Shipdate]],"MMMM")</f>
        <v>August</v>
      </c>
      <c r="L6867">
        <f>YEAR(shipments[[#This Row],[Shipdate]])</f>
        <v>2023</v>
      </c>
    </row>
    <row r="6868" spans="1:12" x14ac:dyDescent="0.3">
      <c r="A6868" s="21" t="s">
        <v>6872</v>
      </c>
      <c r="B6868" s="21" t="s">
        <v>7962</v>
      </c>
      <c r="C6868" s="21" t="s">
        <v>7924</v>
      </c>
      <c r="D6868" s="21" t="s">
        <v>7934</v>
      </c>
      <c r="E6868" s="22">
        <v>45050</v>
      </c>
      <c r="F6868" s="23">
        <v>1143</v>
      </c>
      <c r="G6868" s="21">
        <v>115</v>
      </c>
      <c r="H6868" s="21" t="s">
        <v>25</v>
      </c>
      <c r="I6868" s="21">
        <f>IF(shipments[[#This Row],[Boxes]]&gt;0,shipments[[#This Row],[Amount]]/shipments[[#This Row],[Boxes]],"NA")</f>
        <v>9.9391304347826086</v>
      </c>
      <c r="J6868" s="21" t="str">
        <f>IF(shipments[[#This Row],[Order_Status]] = "Delivered","Yes","No")</f>
        <v>No</v>
      </c>
      <c r="K6868" s="21" t="str">
        <f>TEXT(shipments[[#This Row],[Shipdate]],"MMMM")</f>
        <v>May</v>
      </c>
      <c r="L6868" s="21">
        <f>YEAR(shipments[[#This Row],[Shipdate]])</f>
        <v>2023</v>
      </c>
    </row>
    <row r="6869" spans="1:12" x14ac:dyDescent="0.3">
      <c r="A6869" t="s">
        <v>6873</v>
      </c>
      <c r="B6869" t="s">
        <v>7962</v>
      </c>
      <c r="C6869" t="s">
        <v>7924</v>
      </c>
      <c r="D6869" t="s">
        <v>7934</v>
      </c>
      <c r="E6869" s="1">
        <v>45373</v>
      </c>
      <c r="F6869" s="6">
        <v>78.75</v>
      </c>
      <c r="G6869">
        <v>14</v>
      </c>
      <c r="H6869" t="s">
        <v>3</v>
      </c>
      <c r="I6869">
        <f>IF(shipments[[#This Row],[Boxes]]&gt;0,shipments[[#This Row],[Amount]]/shipments[[#This Row],[Boxes]],"NA")</f>
        <v>5.625</v>
      </c>
      <c r="J6869" t="str">
        <f>IF(shipments[[#This Row],[Order_Status]] = "Delivered","Yes","No")</f>
        <v>Yes</v>
      </c>
      <c r="K6869" t="str">
        <f>TEXT(shipments[[#This Row],[Shipdate]],"MMMM")</f>
        <v>March</v>
      </c>
      <c r="L6869">
        <f>YEAR(shipments[[#This Row],[Shipdate]])</f>
        <v>2024</v>
      </c>
    </row>
    <row r="6870" spans="1:12" x14ac:dyDescent="0.3">
      <c r="A6870" t="s">
        <v>6874</v>
      </c>
      <c r="B6870" t="s">
        <v>7962</v>
      </c>
      <c r="C6870" t="s">
        <v>7924</v>
      </c>
      <c r="D6870" t="s">
        <v>7936</v>
      </c>
      <c r="E6870" s="1">
        <v>45364</v>
      </c>
      <c r="F6870" s="6">
        <v>5431.5</v>
      </c>
      <c r="G6870">
        <v>906</v>
      </c>
      <c r="H6870" t="s">
        <v>3</v>
      </c>
      <c r="I6870">
        <f>IF(shipments[[#This Row],[Boxes]]&gt;0,shipments[[#This Row],[Amount]]/shipments[[#This Row],[Boxes]],"NA")</f>
        <v>5.9950331125827816</v>
      </c>
      <c r="J6870" t="str">
        <f>IF(shipments[[#This Row],[Order_Status]] = "Delivered","Yes","No")</f>
        <v>Yes</v>
      </c>
      <c r="K6870" t="str">
        <f>TEXT(shipments[[#This Row],[Shipdate]],"MMMM")</f>
        <v>March</v>
      </c>
      <c r="L6870">
        <f>YEAR(shipments[[#This Row],[Shipdate]])</f>
        <v>2024</v>
      </c>
    </row>
    <row r="6871" spans="1:12" x14ac:dyDescent="0.3">
      <c r="A6871" t="s">
        <v>6875</v>
      </c>
      <c r="B6871" t="s">
        <v>7962</v>
      </c>
      <c r="C6871" t="s">
        <v>7925</v>
      </c>
      <c r="D6871" t="s">
        <v>7939</v>
      </c>
      <c r="E6871" s="1">
        <v>44977</v>
      </c>
      <c r="F6871" s="6">
        <v>8901</v>
      </c>
      <c r="G6871">
        <v>495</v>
      </c>
      <c r="H6871" t="s">
        <v>3</v>
      </c>
      <c r="I6871">
        <f>IF(shipments[[#This Row],[Boxes]]&gt;0,shipments[[#This Row],[Amount]]/shipments[[#This Row],[Boxes]],"NA")</f>
        <v>17.981818181818181</v>
      </c>
      <c r="J6871" t="str">
        <f>IF(shipments[[#This Row],[Order_Status]] = "Delivered","Yes","No")</f>
        <v>Yes</v>
      </c>
      <c r="K6871" t="str">
        <f>TEXT(shipments[[#This Row],[Shipdate]],"MMMM")</f>
        <v>February</v>
      </c>
      <c r="L6871">
        <f>YEAR(shipments[[#This Row],[Shipdate]])</f>
        <v>2023</v>
      </c>
    </row>
    <row r="6872" spans="1:12" x14ac:dyDescent="0.3">
      <c r="A6872" t="s">
        <v>6876</v>
      </c>
      <c r="B6872" t="s">
        <v>7962</v>
      </c>
      <c r="C6872" t="s">
        <v>7925</v>
      </c>
      <c r="D6872" t="s">
        <v>7934</v>
      </c>
      <c r="E6872" s="1">
        <v>45020</v>
      </c>
      <c r="F6872" s="6">
        <v>7506</v>
      </c>
      <c r="G6872">
        <v>442</v>
      </c>
      <c r="H6872" t="s">
        <v>3</v>
      </c>
      <c r="I6872">
        <f>IF(shipments[[#This Row],[Boxes]]&gt;0,shipments[[#This Row],[Amount]]/shipments[[#This Row],[Boxes]],"NA")</f>
        <v>16.981900452488688</v>
      </c>
      <c r="J6872" t="str">
        <f>IF(shipments[[#This Row],[Order_Status]] = "Delivered","Yes","No")</f>
        <v>Yes</v>
      </c>
      <c r="K6872" t="str">
        <f>TEXT(shipments[[#This Row],[Shipdate]],"MMMM")</f>
        <v>April</v>
      </c>
      <c r="L6872">
        <f>YEAR(shipments[[#This Row],[Shipdate]])</f>
        <v>2023</v>
      </c>
    </row>
    <row r="6873" spans="1:12" x14ac:dyDescent="0.3">
      <c r="A6873" t="s">
        <v>6877</v>
      </c>
      <c r="B6873" t="s">
        <v>7962</v>
      </c>
      <c r="C6873" t="s">
        <v>7925</v>
      </c>
      <c r="D6873" t="s">
        <v>7934</v>
      </c>
      <c r="E6873" s="1">
        <v>45342</v>
      </c>
      <c r="F6873" s="6">
        <v>6234.75</v>
      </c>
      <c r="G6873">
        <v>347</v>
      </c>
      <c r="H6873" t="s">
        <v>3</v>
      </c>
      <c r="I6873">
        <f>IF(shipments[[#This Row],[Boxes]]&gt;0,shipments[[#This Row],[Amount]]/shipments[[#This Row],[Boxes]],"NA")</f>
        <v>17.967579250720462</v>
      </c>
      <c r="J6873" t="str">
        <f>IF(shipments[[#This Row],[Order_Status]] = "Delivered","Yes","No")</f>
        <v>Yes</v>
      </c>
      <c r="K6873" t="str">
        <f>TEXT(shipments[[#This Row],[Shipdate]],"MMMM")</f>
        <v>February</v>
      </c>
      <c r="L6873">
        <f>YEAR(shipments[[#This Row],[Shipdate]])</f>
        <v>2024</v>
      </c>
    </row>
    <row r="6874" spans="1:12" x14ac:dyDescent="0.3">
      <c r="A6874" s="21" t="s">
        <v>6878</v>
      </c>
      <c r="B6874" s="21" t="s">
        <v>7962</v>
      </c>
      <c r="C6874" s="21" t="s">
        <v>7925</v>
      </c>
      <c r="D6874" s="21" t="s">
        <v>7935</v>
      </c>
      <c r="E6874" s="22">
        <v>45495</v>
      </c>
      <c r="F6874" s="23">
        <v>3294</v>
      </c>
      <c r="G6874" s="21">
        <v>236</v>
      </c>
      <c r="H6874" s="21" t="s">
        <v>9</v>
      </c>
      <c r="I6874" s="21">
        <f>IF(shipments[[#This Row],[Boxes]]&gt;0,shipments[[#This Row],[Amount]]/shipments[[#This Row],[Boxes]],"NA")</f>
        <v>13.957627118644067</v>
      </c>
      <c r="J6874" s="21" t="str">
        <f>IF(shipments[[#This Row],[Order_Status]] = "Delivered","Yes","No")</f>
        <v>No</v>
      </c>
      <c r="K6874" s="21" t="str">
        <f>TEXT(shipments[[#This Row],[Shipdate]],"MMMM")</f>
        <v>July</v>
      </c>
      <c r="L6874" s="21">
        <f>YEAR(shipments[[#This Row],[Shipdate]])</f>
        <v>2024</v>
      </c>
    </row>
    <row r="6875" spans="1:12" x14ac:dyDescent="0.3">
      <c r="A6875" t="s">
        <v>6879</v>
      </c>
      <c r="B6875" t="s">
        <v>7962</v>
      </c>
      <c r="C6875" t="s">
        <v>7926</v>
      </c>
      <c r="D6875" t="s">
        <v>7934</v>
      </c>
      <c r="E6875" s="1">
        <v>44991</v>
      </c>
      <c r="F6875" s="6">
        <v>12431.25</v>
      </c>
      <c r="G6875">
        <v>622</v>
      </c>
      <c r="H6875" t="s">
        <v>3</v>
      </c>
      <c r="I6875">
        <f>IF(shipments[[#This Row],[Boxes]]&gt;0,shipments[[#This Row],[Amount]]/shipments[[#This Row],[Boxes]],"NA")</f>
        <v>19.985932475884244</v>
      </c>
      <c r="J6875" t="str">
        <f>IF(shipments[[#This Row],[Order_Status]] = "Delivered","Yes","No")</f>
        <v>Yes</v>
      </c>
      <c r="K6875" t="str">
        <f>TEXT(shipments[[#This Row],[Shipdate]],"MMMM")</f>
        <v>March</v>
      </c>
      <c r="L6875">
        <f>YEAR(shipments[[#This Row],[Shipdate]])</f>
        <v>2023</v>
      </c>
    </row>
    <row r="6876" spans="1:12" x14ac:dyDescent="0.3">
      <c r="A6876" t="s">
        <v>6880</v>
      </c>
      <c r="B6876" t="s">
        <v>7962</v>
      </c>
      <c r="C6876" t="s">
        <v>7927</v>
      </c>
      <c r="D6876" t="s">
        <v>7935</v>
      </c>
      <c r="E6876" s="1">
        <v>45366</v>
      </c>
      <c r="F6876" s="6">
        <v>1665</v>
      </c>
      <c r="G6876">
        <v>105</v>
      </c>
      <c r="H6876" t="s">
        <v>3</v>
      </c>
      <c r="I6876">
        <f>IF(shipments[[#This Row],[Boxes]]&gt;0,shipments[[#This Row],[Amount]]/shipments[[#This Row],[Boxes]],"NA")</f>
        <v>15.857142857142858</v>
      </c>
      <c r="J6876" t="str">
        <f>IF(shipments[[#This Row],[Order_Status]] = "Delivered","Yes","No")</f>
        <v>Yes</v>
      </c>
      <c r="K6876" t="str">
        <f>TEXT(shipments[[#This Row],[Shipdate]],"MMMM")</f>
        <v>March</v>
      </c>
      <c r="L6876">
        <f>YEAR(shipments[[#This Row],[Shipdate]])</f>
        <v>2024</v>
      </c>
    </row>
    <row r="6877" spans="1:12" x14ac:dyDescent="0.3">
      <c r="A6877" t="s">
        <v>6881</v>
      </c>
      <c r="B6877" t="s">
        <v>7962</v>
      </c>
      <c r="C6877" t="s">
        <v>7927</v>
      </c>
      <c r="D6877" t="s">
        <v>7938</v>
      </c>
      <c r="E6877" s="1">
        <v>45084</v>
      </c>
      <c r="F6877" s="6">
        <v>7215.75</v>
      </c>
      <c r="G6877">
        <v>425</v>
      </c>
      <c r="H6877" t="s">
        <v>3</v>
      </c>
      <c r="I6877">
        <f>IF(shipments[[#This Row],[Boxes]]&gt;0,shipments[[#This Row],[Amount]]/shipments[[#This Row],[Boxes]],"NA")</f>
        <v>16.978235294117646</v>
      </c>
      <c r="J6877" t="str">
        <f>IF(shipments[[#This Row],[Order_Status]] = "Delivered","Yes","No")</f>
        <v>Yes</v>
      </c>
      <c r="K6877" t="str">
        <f>TEXT(shipments[[#This Row],[Shipdate]],"MMMM")</f>
        <v>June</v>
      </c>
      <c r="L6877">
        <f>YEAR(shipments[[#This Row],[Shipdate]])</f>
        <v>2023</v>
      </c>
    </row>
    <row r="6878" spans="1:12" x14ac:dyDescent="0.3">
      <c r="A6878" t="s">
        <v>6882</v>
      </c>
      <c r="B6878" t="s">
        <v>7962</v>
      </c>
      <c r="C6878" t="s">
        <v>7927</v>
      </c>
      <c r="D6878" t="s">
        <v>7939</v>
      </c>
      <c r="E6878" s="1">
        <v>45456</v>
      </c>
      <c r="F6878" s="6">
        <v>3926.25</v>
      </c>
      <c r="G6878">
        <v>231</v>
      </c>
      <c r="H6878" t="s">
        <v>3</v>
      </c>
      <c r="I6878">
        <f>IF(shipments[[#This Row],[Boxes]]&gt;0,shipments[[#This Row],[Amount]]/shipments[[#This Row],[Boxes]],"NA")</f>
        <v>16.996753246753247</v>
      </c>
      <c r="J6878" t="str">
        <f>IF(shipments[[#This Row],[Order_Status]] = "Delivered","Yes","No")</f>
        <v>Yes</v>
      </c>
      <c r="K6878" t="str">
        <f>TEXT(shipments[[#This Row],[Shipdate]],"MMMM")</f>
        <v>June</v>
      </c>
      <c r="L6878">
        <f>YEAR(shipments[[#This Row],[Shipdate]])</f>
        <v>2024</v>
      </c>
    </row>
    <row r="6879" spans="1:12" x14ac:dyDescent="0.3">
      <c r="A6879" t="s">
        <v>6883</v>
      </c>
      <c r="B6879" t="s">
        <v>7962</v>
      </c>
      <c r="C6879" t="s">
        <v>7928</v>
      </c>
      <c r="D6879" t="s">
        <v>7935</v>
      </c>
      <c r="E6879" s="1">
        <v>45251</v>
      </c>
      <c r="F6879" s="6">
        <v>11245.5</v>
      </c>
      <c r="G6879">
        <v>1607</v>
      </c>
      <c r="H6879" t="s">
        <v>3</v>
      </c>
      <c r="I6879">
        <f>IF(shipments[[#This Row],[Boxes]]&gt;0,shipments[[#This Row],[Amount]]/shipments[[#This Row],[Boxes]],"NA")</f>
        <v>6.9978220286247668</v>
      </c>
      <c r="J6879" t="str">
        <f>IF(shipments[[#This Row],[Order_Status]] = "Delivered","Yes","No")</f>
        <v>Yes</v>
      </c>
      <c r="K6879" t="str">
        <f>TEXT(shipments[[#This Row],[Shipdate]],"MMMM")</f>
        <v>November</v>
      </c>
      <c r="L6879">
        <f>YEAR(shipments[[#This Row],[Shipdate]])</f>
        <v>2023</v>
      </c>
    </row>
    <row r="6880" spans="1:12" x14ac:dyDescent="0.3">
      <c r="A6880" t="s">
        <v>6884</v>
      </c>
      <c r="B6880" t="s">
        <v>7962</v>
      </c>
      <c r="C6880" t="s">
        <v>7928</v>
      </c>
      <c r="D6880" t="s">
        <v>7934</v>
      </c>
      <c r="E6880" s="1">
        <v>45188</v>
      </c>
      <c r="F6880" s="6">
        <v>1561.5</v>
      </c>
      <c r="G6880">
        <v>157</v>
      </c>
      <c r="H6880" t="s">
        <v>3</v>
      </c>
      <c r="I6880">
        <f>IF(shipments[[#This Row],[Boxes]]&gt;0,shipments[[#This Row],[Amount]]/shipments[[#This Row],[Boxes]],"NA")</f>
        <v>9.9458598726114644</v>
      </c>
      <c r="J6880" t="str">
        <f>IF(shipments[[#This Row],[Order_Status]] = "Delivered","Yes","No")</f>
        <v>Yes</v>
      </c>
      <c r="K6880" t="str">
        <f>TEXT(shipments[[#This Row],[Shipdate]],"MMMM")</f>
        <v>September</v>
      </c>
      <c r="L6880">
        <f>YEAR(shipments[[#This Row],[Shipdate]])</f>
        <v>2023</v>
      </c>
    </row>
    <row r="6881" spans="1:12" x14ac:dyDescent="0.3">
      <c r="A6881" t="s">
        <v>6885</v>
      </c>
      <c r="B6881" t="s">
        <v>7962</v>
      </c>
      <c r="C6881" t="s">
        <v>7928</v>
      </c>
      <c r="D6881" t="s">
        <v>7937</v>
      </c>
      <c r="E6881" s="1">
        <v>45323</v>
      </c>
      <c r="F6881" s="6">
        <v>1602</v>
      </c>
      <c r="G6881">
        <v>161</v>
      </c>
      <c r="H6881" t="s">
        <v>3</v>
      </c>
      <c r="I6881">
        <f>IF(shipments[[#This Row],[Boxes]]&gt;0,shipments[[#This Row],[Amount]]/shipments[[#This Row],[Boxes]],"NA")</f>
        <v>9.950310559006212</v>
      </c>
      <c r="J6881" t="str">
        <f>IF(shipments[[#This Row],[Order_Status]] = "Delivered","Yes","No")</f>
        <v>Yes</v>
      </c>
      <c r="K6881" t="str">
        <f>TEXT(shipments[[#This Row],[Shipdate]],"MMMM")</f>
        <v>February</v>
      </c>
      <c r="L6881">
        <f>YEAR(shipments[[#This Row],[Shipdate]])</f>
        <v>2024</v>
      </c>
    </row>
    <row r="6882" spans="1:12" x14ac:dyDescent="0.3">
      <c r="A6882" t="s">
        <v>6886</v>
      </c>
      <c r="B6882" t="s">
        <v>7962</v>
      </c>
      <c r="C6882" t="s">
        <v>7929</v>
      </c>
      <c r="D6882" t="s">
        <v>7935</v>
      </c>
      <c r="E6882" s="1">
        <v>45273</v>
      </c>
      <c r="F6882" s="6">
        <v>3559.5</v>
      </c>
      <c r="G6882">
        <v>396</v>
      </c>
      <c r="H6882" t="s">
        <v>3</v>
      </c>
      <c r="I6882">
        <f>IF(shipments[[#This Row],[Boxes]]&gt;0,shipments[[#This Row],[Amount]]/shipments[[#This Row],[Boxes]],"NA")</f>
        <v>8.9886363636363633</v>
      </c>
      <c r="J6882" t="str">
        <f>IF(shipments[[#This Row],[Order_Status]] = "Delivered","Yes","No")</f>
        <v>Yes</v>
      </c>
      <c r="K6882" t="str">
        <f>TEXT(shipments[[#This Row],[Shipdate]],"MMMM")</f>
        <v>December</v>
      </c>
      <c r="L6882">
        <f>YEAR(shipments[[#This Row],[Shipdate]])</f>
        <v>2023</v>
      </c>
    </row>
    <row r="6883" spans="1:12" x14ac:dyDescent="0.3">
      <c r="A6883" t="s">
        <v>6887</v>
      </c>
      <c r="B6883" t="s">
        <v>7962</v>
      </c>
      <c r="C6883" t="s">
        <v>7929</v>
      </c>
      <c r="D6883" t="s">
        <v>7934</v>
      </c>
      <c r="E6883" s="1">
        <v>44965</v>
      </c>
      <c r="F6883" s="6">
        <v>2216.25</v>
      </c>
      <c r="G6883">
        <v>278</v>
      </c>
      <c r="H6883" t="s">
        <v>3</v>
      </c>
      <c r="I6883">
        <f>IF(shipments[[#This Row],[Boxes]]&gt;0,shipments[[#This Row],[Amount]]/shipments[[#This Row],[Boxes]],"NA")</f>
        <v>7.9721223021582732</v>
      </c>
      <c r="J6883" t="str">
        <f>IF(shipments[[#This Row],[Order_Status]] = "Delivered","Yes","No")</f>
        <v>Yes</v>
      </c>
      <c r="K6883" t="str">
        <f>TEXT(shipments[[#This Row],[Shipdate]],"MMMM")</f>
        <v>February</v>
      </c>
      <c r="L6883">
        <f>YEAR(shipments[[#This Row],[Shipdate]])</f>
        <v>2023</v>
      </c>
    </row>
    <row r="6884" spans="1:12" x14ac:dyDescent="0.3">
      <c r="A6884" t="s">
        <v>6888</v>
      </c>
      <c r="B6884" t="s">
        <v>7962</v>
      </c>
      <c r="C6884" t="s">
        <v>7929</v>
      </c>
      <c r="D6884" t="s">
        <v>7934</v>
      </c>
      <c r="E6884" s="1">
        <v>45190</v>
      </c>
      <c r="F6884" s="6">
        <v>1849.5</v>
      </c>
      <c r="G6884">
        <v>232</v>
      </c>
      <c r="H6884" t="s">
        <v>3</v>
      </c>
      <c r="I6884">
        <f>IF(shipments[[#This Row],[Boxes]]&gt;0,shipments[[#This Row],[Amount]]/shipments[[#This Row],[Boxes]],"NA")</f>
        <v>7.9719827586206895</v>
      </c>
      <c r="J6884" t="str">
        <f>IF(shipments[[#This Row],[Order_Status]] = "Delivered","Yes","No")</f>
        <v>Yes</v>
      </c>
      <c r="K6884" t="str">
        <f>TEXT(shipments[[#This Row],[Shipdate]],"MMMM")</f>
        <v>September</v>
      </c>
      <c r="L6884">
        <f>YEAR(shipments[[#This Row],[Shipdate]])</f>
        <v>2023</v>
      </c>
    </row>
    <row r="6885" spans="1:12" x14ac:dyDescent="0.3">
      <c r="A6885" t="s">
        <v>6889</v>
      </c>
      <c r="B6885" t="s">
        <v>7962</v>
      </c>
      <c r="C6885" t="s">
        <v>7929</v>
      </c>
      <c r="D6885" t="s">
        <v>7938</v>
      </c>
      <c r="E6885" s="1">
        <v>45124</v>
      </c>
      <c r="F6885" s="6">
        <v>2036.25</v>
      </c>
      <c r="G6885">
        <v>255</v>
      </c>
      <c r="H6885" t="s">
        <v>3</v>
      </c>
      <c r="I6885">
        <f>IF(shipments[[#This Row],[Boxes]]&gt;0,shipments[[#This Row],[Amount]]/shipments[[#This Row],[Boxes]],"NA")</f>
        <v>7.9852941176470589</v>
      </c>
      <c r="J6885" t="str">
        <f>IF(shipments[[#This Row],[Order_Status]] = "Delivered","Yes","No")</f>
        <v>Yes</v>
      </c>
      <c r="K6885" t="str">
        <f>TEXT(shipments[[#This Row],[Shipdate]],"MMMM")</f>
        <v>July</v>
      </c>
      <c r="L6885">
        <f>YEAR(shipments[[#This Row],[Shipdate]])</f>
        <v>2023</v>
      </c>
    </row>
    <row r="6886" spans="1:12" x14ac:dyDescent="0.3">
      <c r="A6886" t="s">
        <v>6890</v>
      </c>
      <c r="B6886" t="s">
        <v>7962</v>
      </c>
      <c r="C6886" t="s">
        <v>7930</v>
      </c>
      <c r="D6886" t="s">
        <v>7934</v>
      </c>
      <c r="E6886" s="1">
        <v>45288</v>
      </c>
      <c r="F6886" s="6">
        <v>807.75</v>
      </c>
      <c r="G6886">
        <v>28</v>
      </c>
      <c r="H6886" t="s">
        <v>3</v>
      </c>
      <c r="I6886">
        <f>IF(shipments[[#This Row],[Boxes]]&gt;0,shipments[[#This Row],[Amount]]/shipments[[#This Row],[Boxes]],"NA")</f>
        <v>28.848214285714285</v>
      </c>
      <c r="J6886" t="str">
        <f>IF(shipments[[#This Row],[Order_Status]] = "Delivered","Yes","No")</f>
        <v>Yes</v>
      </c>
      <c r="K6886" t="str">
        <f>TEXT(shipments[[#This Row],[Shipdate]],"MMMM")</f>
        <v>December</v>
      </c>
      <c r="L6886">
        <f>YEAR(shipments[[#This Row],[Shipdate]])</f>
        <v>2023</v>
      </c>
    </row>
    <row r="6887" spans="1:12" x14ac:dyDescent="0.3">
      <c r="A6887" t="s">
        <v>6891</v>
      </c>
      <c r="B6887" t="s">
        <v>7962</v>
      </c>
      <c r="C6887" t="s">
        <v>7930</v>
      </c>
      <c r="D6887" t="s">
        <v>7936</v>
      </c>
      <c r="E6887" s="1">
        <v>45209</v>
      </c>
      <c r="F6887" s="6">
        <v>3330</v>
      </c>
      <c r="G6887">
        <v>124</v>
      </c>
      <c r="H6887" t="s">
        <v>3</v>
      </c>
      <c r="I6887">
        <f>IF(shipments[[#This Row],[Boxes]]&gt;0,shipments[[#This Row],[Amount]]/shipments[[#This Row],[Boxes]],"NA")</f>
        <v>26.85483870967742</v>
      </c>
      <c r="J6887" t="str">
        <f>IF(shipments[[#This Row],[Order_Status]] = "Delivered","Yes","No")</f>
        <v>Yes</v>
      </c>
      <c r="K6887" t="str">
        <f>TEXT(shipments[[#This Row],[Shipdate]],"MMMM")</f>
        <v>October</v>
      </c>
      <c r="L6887">
        <f>YEAR(shipments[[#This Row],[Shipdate]])</f>
        <v>2023</v>
      </c>
    </row>
    <row r="6888" spans="1:12" x14ac:dyDescent="0.3">
      <c r="A6888" t="s">
        <v>6892</v>
      </c>
      <c r="B6888" t="s">
        <v>7962</v>
      </c>
      <c r="C6888" t="s">
        <v>7930</v>
      </c>
      <c r="D6888" t="s">
        <v>7937</v>
      </c>
      <c r="E6888" s="1">
        <v>44966</v>
      </c>
      <c r="F6888" s="6">
        <v>6358.5</v>
      </c>
      <c r="G6888">
        <v>245</v>
      </c>
      <c r="H6888" t="s">
        <v>3</v>
      </c>
      <c r="I6888">
        <f>IF(shipments[[#This Row],[Boxes]]&gt;0,shipments[[#This Row],[Amount]]/shipments[[#This Row],[Boxes]],"NA")</f>
        <v>25.953061224489797</v>
      </c>
      <c r="J6888" t="str">
        <f>IF(shipments[[#This Row],[Order_Status]] = "Delivered","Yes","No")</f>
        <v>Yes</v>
      </c>
      <c r="K6888" t="str">
        <f>TEXT(shipments[[#This Row],[Shipdate]],"MMMM")</f>
        <v>February</v>
      </c>
      <c r="L6888">
        <f>YEAR(shipments[[#This Row],[Shipdate]])</f>
        <v>2023</v>
      </c>
    </row>
    <row r="6889" spans="1:12" x14ac:dyDescent="0.3">
      <c r="A6889" t="s">
        <v>6893</v>
      </c>
      <c r="B6889" t="s">
        <v>7962</v>
      </c>
      <c r="C6889" t="s">
        <v>7930</v>
      </c>
      <c r="D6889" t="s">
        <v>7934</v>
      </c>
      <c r="E6889" s="1">
        <v>44945</v>
      </c>
      <c r="F6889" s="6">
        <v>10323</v>
      </c>
      <c r="G6889">
        <v>369</v>
      </c>
      <c r="H6889" t="s">
        <v>3</v>
      </c>
      <c r="I6889">
        <f>IF(shipments[[#This Row],[Boxes]]&gt;0,shipments[[#This Row],[Amount]]/shipments[[#This Row],[Boxes]],"NA")</f>
        <v>27.975609756097562</v>
      </c>
      <c r="J6889" t="str">
        <f>IF(shipments[[#This Row],[Order_Status]] = "Delivered","Yes","No")</f>
        <v>Yes</v>
      </c>
      <c r="K6889" t="str">
        <f>TEXT(shipments[[#This Row],[Shipdate]],"MMMM")</f>
        <v>January</v>
      </c>
      <c r="L6889">
        <f>YEAR(shipments[[#This Row],[Shipdate]])</f>
        <v>2023</v>
      </c>
    </row>
    <row r="6890" spans="1:12" x14ac:dyDescent="0.3">
      <c r="A6890" t="s">
        <v>6894</v>
      </c>
      <c r="B6890" t="s">
        <v>7962</v>
      </c>
      <c r="C6890" t="s">
        <v>7931</v>
      </c>
      <c r="D6890" t="s">
        <v>7935</v>
      </c>
      <c r="E6890" s="1">
        <v>45338</v>
      </c>
      <c r="F6890" s="6">
        <v>1010.25</v>
      </c>
      <c r="G6890">
        <v>85</v>
      </c>
      <c r="H6890" t="s">
        <v>3</v>
      </c>
      <c r="I6890">
        <f>IF(shipments[[#This Row],[Boxes]]&gt;0,shipments[[#This Row],[Amount]]/shipments[[#This Row],[Boxes]],"NA")</f>
        <v>11.885294117647058</v>
      </c>
      <c r="J6890" t="str">
        <f>IF(shipments[[#This Row],[Order_Status]] = "Delivered","Yes","No")</f>
        <v>Yes</v>
      </c>
      <c r="K6890" t="str">
        <f>TEXT(shipments[[#This Row],[Shipdate]],"MMMM")</f>
        <v>February</v>
      </c>
      <c r="L6890">
        <f>YEAR(shipments[[#This Row],[Shipdate]])</f>
        <v>2024</v>
      </c>
    </row>
    <row r="6891" spans="1:12" x14ac:dyDescent="0.3">
      <c r="A6891" t="s">
        <v>6895</v>
      </c>
      <c r="B6891" t="s">
        <v>7962</v>
      </c>
      <c r="C6891" t="s">
        <v>7931</v>
      </c>
      <c r="D6891" t="s">
        <v>7934</v>
      </c>
      <c r="E6891" s="1">
        <v>45267</v>
      </c>
      <c r="F6891" s="6">
        <v>19701</v>
      </c>
      <c r="G6891">
        <v>1642</v>
      </c>
      <c r="H6891" t="s">
        <v>3</v>
      </c>
      <c r="I6891">
        <f>IF(shipments[[#This Row],[Boxes]]&gt;0,shipments[[#This Row],[Amount]]/shipments[[#This Row],[Boxes]],"NA")</f>
        <v>11.998172959805116</v>
      </c>
      <c r="J6891" t="str">
        <f>IF(shipments[[#This Row],[Order_Status]] = "Delivered","Yes","No")</f>
        <v>Yes</v>
      </c>
      <c r="K6891" t="str">
        <f>TEXT(shipments[[#This Row],[Shipdate]],"MMMM")</f>
        <v>December</v>
      </c>
      <c r="L6891">
        <f>YEAR(shipments[[#This Row],[Shipdate]])</f>
        <v>2023</v>
      </c>
    </row>
    <row r="6892" spans="1:12" x14ac:dyDescent="0.3">
      <c r="A6892" t="s">
        <v>6896</v>
      </c>
      <c r="B6892" t="s">
        <v>7962</v>
      </c>
      <c r="C6892" t="s">
        <v>7931</v>
      </c>
      <c r="D6892" t="s">
        <v>7939</v>
      </c>
      <c r="E6892" s="1">
        <v>45301</v>
      </c>
      <c r="F6892" s="6">
        <v>10489.5</v>
      </c>
      <c r="G6892">
        <v>954</v>
      </c>
      <c r="H6892" t="s">
        <v>3</v>
      </c>
      <c r="I6892">
        <f>IF(shipments[[#This Row],[Boxes]]&gt;0,shipments[[#This Row],[Amount]]/shipments[[#This Row],[Boxes]],"NA")</f>
        <v>10.995283018867925</v>
      </c>
      <c r="J6892" t="str">
        <f>IF(shipments[[#This Row],[Order_Status]] = "Delivered","Yes","No")</f>
        <v>Yes</v>
      </c>
      <c r="K6892" t="str">
        <f>TEXT(shipments[[#This Row],[Shipdate]],"MMMM")</f>
        <v>January</v>
      </c>
      <c r="L6892">
        <f>YEAR(shipments[[#This Row],[Shipdate]])</f>
        <v>2024</v>
      </c>
    </row>
    <row r="6893" spans="1:12" x14ac:dyDescent="0.3">
      <c r="A6893" t="s">
        <v>6897</v>
      </c>
      <c r="B6893" t="s">
        <v>7962</v>
      </c>
      <c r="C6893" t="s">
        <v>7932</v>
      </c>
      <c r="D6893" t="s">
        <v>7934</v>
      </c>
      <c r="E6893" s="1">
        <v>45448</v>
      </c>
      <c r="F6893" s="6">
        <v>3084.75</v>
      </c>
      <c r="G6893">
        <v>281</v>
      </c>
      <c r="H6893" t="s">
        <v>3</v>
      </c>
      <c r="I6893">
        <f>IF(shipments[[#This Row],[Boxes]]&gt;0,shipments[[#This Row],[Amount]]/shipments[[#This Row],[Boxes]],"NA")</f>
        <v>10.977758007117437</v>
      </c>
      <c r="J6893" t="str">
        <f>IF(shipments[[#This Row],[Order_Status]] = "Delivered","Yes","No")</f>
        <v>Yes</v>
      </c>
      <c r="K6893" t="str">
        <f>TEXT(shipments[[#This Row],[Shipdate]],"MMMM")</f>
        <v>June</v>
      </c>
      <c r="L6893">
        <f>YEAR(shipments[[#This Row],[Shipdate]])</f>
        <v>2024</v>
      </c>
    </row>
    <row r="6894" spans="1:12" x14ac:dyDescent="0.3">
      <c r="A6894" t="s">
        <v>6898</v>
      </c>
      <c r="B6894" t="s">
        <v>7962</v>
      </c>
      <c r="C6894" t="s">
        <v>7932</v>
      </c>
      <c r="D6894" t="s">
        <v>7935</v>
      </c>
      <c r="E6894" s="1">
        <v>45352</v>
      </c>
      <c r="F6894" s="6">
        <v>5971.5</v>
      </c>
      <c r="G6894">
        <v>543</v>
      </c>
      <c r="H6894" t="s">
        <v>3</v>
      </c>
      <c r="I6894">
        <f>IF(shipments[[#This Row],[Boxes]]&gt;0,shipments[[#This Row],[Amount]]/shipments[[#This Row],[Boxes]],"NA")</f>
        <v>10.997237569060774</v>
      </c>
      <c r="J6894" t="str">
        <f>IF(shipments[[#This Row],[Order_Status]] = "Delivered","Yes","No")</f>
        <v>Yes</v>
      </c>
      <c r="K6894" t="str">
        <f>TEXT(shipments[[#This Row],[Shipdate]],"MMMM")</f>
        <v>March</v>
      </c>
      <c r="L6894">
        <f>YEAR(shipments[[#This Row],[Shipdate]])</f>
        <v>2024</v>
      </c>
    </row>
    <row r="6895" spans="1:12" x14ac:dyDescent="0.3">
      <c r="A6895" t="s">
        <v>6899</v>
      </c>
      <c r="B6895" t="s">
        <v>7962</v>
      </c>
      <c r="C6895" t="s">
        <v>7932</v>
      </c>
      <c r="D6895" t="s">
        <v>7934</v>
      </c>
      <c r="E6895" s="1">
        <v>45173</v>
      </c>
      <c r="F6895" s="6">
        <v>1914.75</v>
      </c>
      <c r="G6895">
        <v>192</v>
      </c>
      <c r="H6895" t="s">
        <v>3</v>
      </c>
      <c r="I6895">
        <f>IF(shipments[[#This Row],[Boxes]]&gt;0,shipments[[#This Row],[Amount]]/shipments[[#This Row],[Boxes]],"NA")</f>
        <v>9.97265625</v>
      </c>
      <c r="J6895" t="str">
        <f>IF(shipments[[#This Row],[Order_Status]] = "Delivered","Yes","No")</f>
        <v>Yes</v>
      </c>
      <c r="K6895" t="str">
        <f>TEXT(shipments[[#This Row],[Shipdate]],"MMMM")</f>
        <v>September</v>
      </c>
      <c r="L6895">
        <f>YEAR(shipments[[#This Row],[Shipdate]])</f>
        <v>2023</v>
      </c>
    </row>
    <row r="6896" spans="1:12" x14ac:dyDescent="0.3">
      <c r="A6896" s="21" t="s">
        <v>6900</v>
      </c>
      <c r="B6896" s="21" t="s">
        <v>7962</v>
      </c>
      <c r="C6896" s="21" t="s">
        <v>7933</v>
      </c>
      <c r="D6896" s="21" t="s">
        <v>7939</v>
      </c>
      <c r="E6896" s="22">
        <v>45482</v>
      </c>
      <c r="F6896" s="23">
        <v>6617.25</v>
      </c>
      <c r="G6896" s="21">
        <v>368</v>
      </c>
      <c r="H6896" s="21" t="s">
        <v>9</v>
      </c>
      <c r="I6896" s="21">
        <f>IF(shipments[[#This Row],[Boxes]]&gt;0,shipments[[#This Row],[Amount]]/shipments[[#This Row],[Boxes]],"NA")</f>
        <v>17.981657608695652</v>
      </c>
      <c r="J6896" s="21" t="str">
        <f>IF(shipments[[#This Row],[Order_Status]] = "Delivered","Yes","No")</f>
        <v>No</v>
      </c>
      <c r="K6896" s="21" t="str">
        <f>TEXT(shipments[[#This Row],[Shipdate]],"MMMM")</f>
        <v>July</v>
      </c>
      <c r="L6896" s="21">
        <f>YEAR(shipments[[#This Row],[Shipdate]])</f>
        <v>2024</v>
      </c>
    </row>
    <row r="6897" spans="1:12" x14ac:dyDescent="0.3">
      <c r="A6897" t="s">
        <v>6901</v>
      </c>
      <c r="B6897" t="s">
        <v>7962</v>
      </c>
      <c r="C6897" t="s">
        <v>7933</v>
      </c>
      <c r="D6897" t="s">
        <v>7935</v>
      </c>
      <c r="E6897" s="1">
        <v>45244</v>
      </c>
      <c r="F6897" s="6">
        <v>13479.75</v>
      </c>
      <c r="G6897">
        <v>674</v>
      </c>
      <c r="H6897" t="s">
        <v>3</v>
      </c>
      <c r="I6897">
        <f>IF(shipments[[#This Row],[Boxes]]&gt;0,shipments[[#This Row],[Amount]]/shipments[[#This Row],[Boxes]],"NA")</f>
        <v>19.999629080118694</v>
      </c>
      <c r="J6897" t="str">
        <f>IF(shipments[[#This Row],[Order_Status]] = "Delivered","Yes","No")</f>
        <v>Yes</v>
      </c>
      <c r="K6897" t="str">
        <f>TEXT(shipments[[#This Row],[Shipdate]],"MMMM")</f>
        <v>November</v>
      </c>
      <c r="L6897">
        <f>YEAR(shipments[[#This Row],[Shipdate]])</f>
        <v>2023</v>
      </c>
    </row>
    <row r="6898" spans="1:12" x14ac:dyDescent="0.3">
      <c r="A6898" t="s">
        <v>6902</v>
      </c>
      <c r="B6898" t="s">
        <v>7962</v>
      </c>
      <c r="C6898" t="s">
        <v>7933</v>
      </c>
      <c r="D6898" t="s">
        <v>7936</v>
      </c>
      <c r="E6898" s="1">
        <v>45217</v>
      </c>
      <c r="F6898" s="6">
        <v>11623.5</v>
      </c>
      <c r="G6898">
        <v>612</v>
      </c>
      <c r="H6898" t="s">
        <v>3</v>
      </c>
      <c r="I6898">
        <f>IF(shipments[[#This Row],[Boxes]]&gt;0,shipments[[#This Row],[Amount]]/shipments[[#This Row],[Boxes]],"NA")</f>
        <v>18.992647058823529</v>
      </c>
      <c r="J6898" t="str">
        <f>IF(shipments[[#This Row],[Order_Status]] = "Delivered","Yes","No")</f>
        <v>Yes</v>
      </c>
      <c r="K6898" t="str">
        <f>TEXT(shipments[[#This Row],[Shipdate]],"MMMM")</f>
        <v>October</v>
      </c>
      <c r="L6898">
        <f>YEAR(shipments[[#This Row],[Shipdate]])</f>
        <v>2023</v>
      </c>
    </row>
    <row r="6899" spans="1:12" x14ac:dyDescent="0.3">
      <c r="A6899" t="s">
        <v>6903</v>
      </c>
      <c r="B6899" t="s">
        <v>7962</v>
      </c>
      <c r="C6899" t="s">
        <v>7933</v>
      </c>
      <c r="D6899" t="s">
        <v>7938</v>
      </c>
      <c r="E6899" s="1">
        <v>45323</v>
      </c>
      <c r="F6899" s="6">
        <v>7893</v>
      </c>
      <c r="G6899">
        <v>416</v>
      </c>
      <c r="H6899" t="s">
        <v>3</v>
      </c>
      <c r="I6899">
        <f>IF(shipments[[#This Row],[Boxes]]&gt;0,shipments[[#This Row],[Amount]]/shipments[[#This Row],[Boxes]],"NA")</f>
        <v>18.973557692307693</v>
      </c>
      <c r="J6899" t="str">
        <f>IF(shipments[[#This Row],[Order_Status]] = "Delivered","Yes","No")</f>
        <v>Yes</v>
      </c>
      <c r="K6899" t="str">
        <f>TEXT(shipments[[#This Row],[Shipdate]],"MMMM")</f>
        <v>February</v>
      </c>
      <c r="L6899">
        <f>YEAR(shipments[[#This Row],[Shipdate]])</f>
        <v>2024</v>
      </c>
    </row>
    <row r="6900" spans="1:12" x14ac:dyDescent="0.3">
      <c r="A6900" t="s">
        <v>6904</v>
      </c>
      <c r="B6900" t="s">
        <v>7962</v>
      </c>
      <c r="C6900" t="s">
        <v>7933</v>
      </c>
      <c r="D6900" t="s">
        <v>7935</v>
      </c>
      <c r="E6900" s="1">
        <v>44953</v>
      </c>
      <c r="F6900" s="6">
        <v>9108</v>
      </c>
      <c r="G6900">
        <v>506</v>
      </c>
      <c r="H6900" t="s">
        <v>3</v>
      </c>
      <c r="I6900">
        <f>IF(shipments[[#This Row],[Boxes]]&gt;0,shipments[[#This Row],[Amount]]/shipments[[#This Row],[Boxes]],"NA")</f>
        <v>18</v>
      </c>
      <c r="J6900" t="str">
        <f>IF(shipments[[#This Row],[Order_Status]] = "Delivered","Yes","No")</f>
        <v>Yes</v>
      </c>
      <c r="K6900" t="str">
        <f>TEXT(shipments[[#This Row],[Shipdate]],"MMMM")</f>
        <v>January</v>
      </c>
      <c r="L6900">
        <f>YEAR(shipments[[#This Row],[Shipdate]])</f>
        <v>2023</v>
      </c>
    </row>
    <row r="6901" spans="1:12" x14ac:dyDescent="0.3">
      <c r="A6901" t="s">
        <v>6905</v>
      </c>
      <c r="B6901" t="s">
        <v>7962</v>
      </c>
      <c r="C6901" t="s">
        <v>7912</v>
      </c>
      <c r="D6901" t="s">
        <v>7934</v>
      </c>
      <c r="E6901" s="1">
        <v>45089</v>
      </c>
      <c r="F6901" s="6">
        <v>7798.5</v>
      </c>
      <c r="G6901">
        <v>600</v>
      </c>
      <c r="H6901" t="s">
        <v>3</v>
      </c>
      <c r="I6901">
        <f>IF(shipments[[#This Row],[Boxes]]&gt;0,shipments[[#This Row],[Amount]]/shipments[[#This Row],[Boxes]],"NA")</f>
        <v>12.9975</v>
      </c>
      <c r="J6901" t="str">
        <f>IF(shipments[[#This Row],[Order_Status]] = "Delivered","Yes","No")</f>
        <v>Yes</v>
      </c>
      <c r="K6901" t="str">
        <f>TEXT(shipments[[#This Row],[Shipdate]],"MMMM")</f>
        <v>June</v>
      </c>
      <c r="L6901">
        <f>YEAR(shipments[[#This Row],[Shipdate]])</f>
        <v>2023</v>
      </c>
    </row>
    <row r="6902" spans="1:12" x14ac:dyDescent="0.3">
      <c r="A6902" t="s">
        <v>6906</v>
      </c>
      <c r="B6902" t="s">
        <v>7962</v>
      </c>
      <c r="C6902" t="s">
        <v>7912</v>
      </c>
      <c r="D6902" t="s">
        <v>7934</v>
      </c>
      <c r="E6902" s="1">
        <v>45420</v>
      </c>
      <c r="F6902" s="6">
        <v>1032.75</v>
      </c>
      <c r="G6902">
        <v>65</v>
      </c>
      <c r="H6902" t="s">
        <v>3</v>
      </c>
      <c r="I6902">
        <f>IF(shipments[[#This Row],[Boxes]]&gt;0,shipments[[#This Row],[Amount]]/shipments[[#This Row],[Boxes]],"NA")</f>
        <v>15.888461538461538</v>
      </c>
      <c r="J6902" t="str">
        <f>IF(shipments[[#This Row],[Order_Status]] = "Delivered","Yes","No")</f>
        <v>Yes</v>
      </c>
      <c r="K6902" t="str">
        <f>TEXT(shipments[[#This Row],[Shipdate]],"MMMM")</f>
        <v>May</v>
      </c>
      <c r="L6902">
        <f>YEAR(shipments[[#This Row],[Shipdate]])</f>
        <v>2024</v>
      </c>
    </row>
    <row r="6903" spans="1:12" x14ac:dyDescent="0.3">
      <c r="A6903" s="21" t="s">
        <v>6907</v>
      </c>
      <c r="B6903" s="21" t="s">
        <v>7962</v>
      </c>
      <c r="C6903" s="21" t="s">
        <v>7912</v>
      </c>
      <c r="D6903" s="21" t="s">
        <v>7935</v>
      </c>
      <c r="E6903" s="22">
        <v>45519</v>
      </c>
      <c r="F6903" s="23">
        <v>5103</v>
      </c>
      <c r="G6903" s="21">
        <v>341</v>
      </c>
      <c r="H6903" s="21" t="s">
        <v>9</v>
      </c>
      <c r="I6903" s="21">
        <f>IF(shipments[[#This Row],[Boxes]]&gt;0,shipments[[#This Row],[Amount]]/shipments[[#This Row],[Boxes]],"NA")</f>
        <v>14.964809384164223</v>
      </c>
      <c r="J6903" s="21" t="str">
        <f>IF(shipments[[#This Row],[Order_Status]] = "Delivered","Yes","No")</f>
        <v>No</v>
      </c>
      <c r="K6903" s="21" t="str">
        <f>TEXT(shipments[[#This Row],[Shipdate]],"MMMM")</f>
        <v>August</v>
      </c>
      <c r="L6903" s="21">
        <f>YEAR(shipments[[#This Row],[Shipdate]])</f>
        <v>2024</v>
      </c>
    </row>
    <row r="6904" spans="1:12" x14ac:dyDescent="0.3">
      <c r="A6904" t="s">
        <v>6908</v>
      </c>
      <c r="B6904" t="s">
        <v>7962</v>
      </c>
      <c r="C6904" t="s">
        <v>7912</v>
      </c>
      <c r="D6904" t="s">
        <v>7938</v>
      </c>
      <c r="E6904" s="1">
        <v>45448</v>
      </c>
      <c r="F6904" s="6">
        <v>10971</v>
      </c>
      <c r="G6904">
        <v>732</v>
      </c>
      <c r="H6904" t="s">
        <v>3</v>
      </c>
      <c r="I6904">
        <f>IF(shipments[[#This Row],[Boxes]]&gt;0,shipments[[#This Row],[Amount]]/shipments[[#This Row],[Boxes]],"NA")</f>
        <v>14.987704918032787</v>
      </c>
      <c r="J6904" t="str">
        <f>IF(shipments[[#This Row],[Order_Status]] = "Delivered","Yes","No")</f>
        <v>Yes</v>
      </c>
      <c r="K6904" t="str">
        <f>TEXT(shipments[[#This Row],[Shipdate]],"MMMM")</f>
        <v>June</v>
      </c>
      <c r="L6904">
        <f>YEAR(shipments[[#This Row],[Shipdate]])</f>
        <v>2024</v>
      </c>
    </row>
    <row r="6905" spans="1:12" x14ac:dyDescent="0.3">
      <c r="A6905" t="s">
        <v>6909</v>
      </c>
      <c r="B6905" t="s">
        <v>7962</v>
      </c>
      <c r="C6905" t="s">
        <v>7912</v>
      </c>
      <c r="D6905" t="s">
        <v>7937</v>
      </c>
      <c r="E6905" s="1">
        <v>45120</v>
      </c>
      <c r="F6905" s="6">
        <v>11144.25</v>
      </c>
      <c r="G6905">
        <v>697</v>
      </c>
      <c r="H6905" t="s">
        <v>3</v>
      </c>
      <c r="I6905">
        <f>IF(shipments[[#This Row],[Boxes]]&gt;0,shipments[[#This Row],[Amount]]/shipments[[#This Row],[Boxes]],"NA")</f>
        <v>15.988880918220946</v>
      </c>
      <c r="J6905" t="str">
        <f>IF(shipments[[#This Row],[Order_Status]] = "Delivered","Yes","No")</f>
        <v>Yes</v>
      </c>
      <c r="K6905" t="str">
        <f>TEXT(shipments[[#This Row],[Shipdate]],"MMMM")</f>
        <v>July</v>
      </c>
      <c r="L6905">
        <f>YEAR(shipments[[#This Row],[Shipdate]])</f>
        <v>2023</v>
      </c>
    </row>
    <row r="6906" spans="1:12" x14ac:dyDescent="0.3">
      <c r="A6906" t="s">
        <v>6910</v>
      </c>
      <c r="B6906" t="s">
        <v>7962</v>
      </c>
      <c r="C6906" t="s">
        <v>7912</v>
      </c>
      <c r="D6906" t="s">
        <v>7935</v>
      </c>
      <c r="E6906" s="1">
        <v>45006</v>
      </c>
      <c r="F6906" s="6">
        <v>8363.25</v>
      </c>
      <c r="G6906">
        <v>523</v>
      </c>
      <c r="H6906" t="s">
        <v>3</v>
      </c>
      <c r="I6906">
        <f>IF(shipments[[#This Row],[Boxes]]&gt;0,shipments[[#This Row],[Amount]]/shipments[[#This Row],[Boxes]],"NA")</f>
        <v>15.990917782026768</v>
      </c>
      <c r="J6906" t="str">
        <f>IF(shipments[[#This Row],[Order_Status]] = "Delivered","Yes","No")</f>
        <v>Yes</v>
      </c>
      <c r="K6906" t="str">
        <f>TEXT(shipments[[#This Row],[Shipdate]],"MMMM")</f>
        <v>March</v>
      </c>
      <c r="L6906">
        <f>YEAR(shipments[[#This Row],[Shipdate]])</f>
        <v>2023</v>
      </c>
    </row>
    <row r="6907" spans="1:12" x14ac:dyDescent="0.3">
      <c r="A6907" t="s">
        <v>6911</v>
      </c>
      <c r="B6907" t="s">
        <v>7962</v>
      </c>
      <c r="C6907" t="s">
        <v>7915</v>
      </c>
      <c r="D6907" t="s">
        <v>7938</v>
      </c>
      <c r="E6907" s="1">
        <v>45212</v>
      </c>
      <c r="F6907" s="6">
        <v>2421</v>
      </c>
      <c r="G6907">
        <v>303</v>
      </c>
      <c r="H6907" t="s">
        <v>3</v>
      </c>
      <c r="I6907">
        <f>IF(shipments[[#This Row],[Boxes]]&gt;0,shipments[[#This Row],[Amount]]/shipments[[#This Row],[Boxes]],"NA")</f>
        <v>7.9900990099009901</v>
      </c>
      <c r="J6907" t="str">
        <f>IF(shipments[[#This Row],[Order_Status]] = "Delivered","Yes","No")</f>
        <v>Yes</v>
      </c>
      <c r="K6907" t="str">
        <f>TEXT(shipments[[#This Row],[Shipdate]],"MMMM")</f>
        <v>October</v>
      </c>
      <c r="L6907">
        <f>YEAR(shipments[[#This Row],[Shipdate]])</f>
        <v>2023</v>
      </c>
    </row>
    <row r="6908" spans="1:12" x14ac:dyDescent="0.3">
      <c r="A6908" s="21" t="s">
        <v>6912</v>
      </c>
      <c r="B6908" s="21" t="s">
        <v>7962</v>
      </c>
      <c r="C6908" s="21" t="s">
        <v>7915</v>
      </c>
      <c r="D6908" s="21" t="s">
        <v>7936</v>
      </c>
      <c r="E6908" s="22">
        <v>45531</v>
      </c>
      <c r="F6908" s="23">
        <v>15475.5</v>
      </c>
      <c r="G6908" s="21">
        <v>1720</v>
      </c>
      <c r="H6908" s="21" t="s">
        <v>9</v>
      </c>
      <c r="I6908" s="21">
        <f>IF(shipments[[#This Row],[Boxes]]&gt;0,shipments[[#This Row],[Amount]]/shipments[[#This Row],[Boxes]],"NA")</f>
        <v>8.9973837209302321</v>
      </c>
      <c r="J6908" s="21" t="str">
        <f>IF(shipments[[#This Row],[Order_Status]] = "Delivered","Yes","No")</f>
        <v>No</v>
      </c>
      <c r="K6908" s="21" t="str">
        <f>TEXT(shipments[[#This Row],[Shipdate]],"MMMM")</f>
        <v>August</v>
      </c>
      <c r="L6908" s="21">
        <f>YEAR(shipments[[#This Row],[Shipdate]])</f>
        <v>2024</v>
      </c>
    </row>
    <row r="6909" spans="1:12" x14ac:dyDescent="0.3">
      <c r="A6909" t="s">
        <v>6913</v>
      </c>
      <c r="B6909" t="s">
        <v>7962</v>
      </c>
      <c r="C6909" t="s">
        <v>7916</v>
      </c>
      <c r="D6909" t="s">
        <v>7939</v>
      </c>
      <c r="E6909" s="1">
        <v>44987</v>
      </c>
      <c r="F6909" s="6">
        <v>1764</v>
      </c>
      <c r="G6909">
        <v>252</v>
      </c>
      <c r="H6909" t="s">
        <v>3</v>
      </c>
      <c r="I6909">
        <f>IF(shipments[[#This Row],[Boxes]]&gt;0,shipments[[#This Row],[Amount]]/shipments[[#This Row],[Boxes]],"NA")</f>
        <v>7</v>
      </c>
      <c r="J6909" t="str">
        <f>IF(shipments[[#This Row],[Order_Status]] = "Delivered","Yes","No")</f>
        <v>Yes</v>
      </c>
      <c r="K6909" t="str">
        <f>TEXT(shipments[[#This Row],[Shipdate]],"MMMM")</f>
        <v>March</v>
      </c>
      <c r="L6909">
        <f>YEAR(shipments[[#This Row],[Shipdate]])</f>
        <v>2023</v>
      </c>
    </row>
    <row r="6910" spans="1:12" x14ac:dyDescent="0.3">
      <c r="A6910" t="s">
        <v>6914</v>
      </c>
      <c r="B6910" t="s">
        <v>7962</v>
      </c>
      <c r="C6910" t="s">
        <v>7918</v>
      </c>
      <c r="D6910" t="s">
        <v>7939</v>
      </c>
      <c r="E6910" s="1">
        <v>45331</v>
      </c>
      <c r="F6910" s="6">
        <v>6363</v>
      </c>
      <c r="G6910">
        <v>245</v>
      </c>
      <c r="H6910" t="s">
        <v>3</v>
      </c>
      <c r="I6910">
        <f>IF(shipments[[#This Row],[Boxes]]&gt;0,shipments[[#This Row],[Amount]]/shipments[[#This Row],[Boxes]],"NA")</f>
        <v>25.971428571428572</v>
      </c>
      <c r="J6910" t="str">
        <f>IF(shipments[[#This Row],[Order_Status]] = "Delivered","Yes","No")</f>
        <v>Yes</v>
      </c>
      <c r="K6910" t="str">
        <f>TEXT(shipments[[#This Row],[Shipdate]],"MMMM")</f>
        <v>February</v>
      </c>
      <c r="L6910">
        <f>YEAR(shipments[[#This Row],[Shipdate]])</f>
        <v>2024</v>
      </c>
    </row>
    <row r="6911" spans="1:12" x14ac:dyDescent="0.3">
      <c r="A6911" t="s">
        <v>6915</v>
      </c>
      <c r="B6911" t="s">
        <v>7962</v>
      </c>
      <c r="C6911" t="s">
        <v>7918</v>
      </c>
      <c r="D6911" t="s">
        <v>7938</v>
      </c>
      <c r="E6911" s="1">
        <v>45180</v>
      </c>
      <c r="F6911" s="6">
        <v>5460.75</v>
      </c>
      <c r="G6911">
        <v>228</v>
      </c>
      <c r="H6911" t="s">
        <v>3</v>
      </c>
      <c r="I6911">
        <f>IF(shipments[[#This Row],[Boxes]]&gt;0,shipments[[#This Row],[Amount]]/shipments[[#This Row],[Boxes]],"NA")</f>
        <v>23.950657894736842</v>
      </c>
      <c r="J6911" t="str">
        <f>IF(shipments[[#This Row],[Order_Status]] = "Delivered","Yes","No")</f>
        <v>Yes</v>
      </c>
      <c r="K6911" t="str">
        <f>TEXT(shipments[[#This Row],[Shipdate]],"MMMM")</f>
        <v>September</v>
      </c>
      <c r="L6911">
        <f>YEAR(shipments[[#This Row],[Shipdate]])</f>
        <v>2023</v>
      </c>
    </row>
    <row r="6912" spans="1:12" x14ac:dyDescent="0.3">
      <c r="A6912" t="s">
        <v>6916</v>
      </c>
      <c r="B6912" t="s">
        <v>7962</v>
      </c>
      <c r="C6912" t="s">
        <v>7918</v>
      </c>
      <c r="D6912" t="s">
        <v>7934</v>
      </c>
      <c r="E6912" s="1">
        <v>45217</v>
      </c>
      <c r="F6912" s="6">
        <v>5265</v>
      </c>
      <c r="G6912">
        <v>189</v>
      </c>
      <c r="H6912" t="s">
        <v>3</v>
      </c>
      <c r="I6912">
        <f>IF(shipments[[#This Row],[Boxes]]&gt;0,shipments[[#This Row],[Amount]]/shipments[[#This Row],[Boxes]],"NA")</f>
        <v>27.857142857142858</v>
      </c>
      <c r="J6912" t="str">
        <f>IF(shipments[[#This Row],[Order_Status]] = "Delivered","Yes","No")</f>
        <v>Yes</v>
      </c>
      <c r="K6912" t="str">
        <f>TEXT(shipments[[#This Row],[Shipdate]],"MMMM")</f>
        <v>October</v>
      </c>
      <c r="L6912">
        <f>YEAR(shipments[[#This Row],[Shipdate]])</f>
        <v>2023</v>
      </c>
    </row>
    <row r="6913" spans="1:12" x14ac:dyDescent="0.3">
      <c r="A6913" t="s">
        <v>6917</v>
      </c>
      <c r="B6913" t="s">
        <v>7962</v>
      </c>
      <c r="C6913" t="s">
        <v>7918</v>
      </c>
      <c r="D6913" t="s">
        <v>7937</v>
      </c>
      <c r="E6913" s="1">
        <v>45148</v>
      </c>
      <c r="F6913" s="6">
        <v>5940</v>
      </c>
      <c r="G6913">
        <v>213</v>
      </c>
      <c r="H6913" t="s">
        <v>3</v>
      </c>
      <c r="I6913">
        <f>IF(shipments[[#This Row],[Boxes]]&gt;0,shipments[[#This Row],[Amount]]/shipments[[#This Row],[Boxes]],"NA")</f>
        <v>27.887323943661972</v>
      </c>
      <c r="J6913" t="str">
        <f>IF(shipments[[#This Row],[Order_Status]] = "Delivered","Yes","No")</f>
        <v>Yes</v>
      </c>
      <c r="K6913" t="str">
        <f>TEXT(shipments[[#This Row],[Shipdate]],"MMMM")</f>
        <v>August</v>
      </c>
      <c r="L6913">
        <f>YEAR(shipments[[#This Row],[Shipdate]])</f>
        <v>2023</v>
      </c>
    </row>
    <row r="6914" spans="1:12" x14ac:dyDescent="0.3">
      <c r="A6914" t="s">
        <v>6918</v>
      </c>
      <c r="B6914" t="s">
        <v>7962</v>
      </c>
      <c r="C6914" t="s">
        <v>7919</v>
      </c>
      <c r="D6914" t="s">
        <v>7939</v>
      </c>
      <c r="E6914" s="1">
        <v>45021</v>
      </c>
      <c r="F6914" s="6">
        <v>6761.25</v>
      </c>
      <c r="G6914">
        <v>322</v>
      </c>
      <c r="H6914" t="s">
        <v>3</v>
      </c>
      <c r="I6914">
        <f>IF(shipments[[#This Row],[Boxes]]&gt;0,shipments[[#This Row],[Amount]]/shipments[[#This Row],[Boxes]],"NA")</f>
        <v>20.997670807453417</v>
      </c>
      <c r="J6914" t="str">
        <f>IF(shipments[[#This Row],[Order_Status]] = "Delivered","Yes","No")</f>
        <v>Yes</v>
      </c>
      <c r="K6914" t="str">
        <f>TEXT(shipments[[#This Row],[Shipdate]],"MMMM")</f>
        <v>April</v>
      </c>
      <c r="L6914">
        <f>YEAR(shipments[[#This Row],[Shipdate]])</f>
        <v>2023</v>
      </c>
    </row>
    <row r="6915" spans="1:12" x14ac:dyDescent="0.3">
      <c r="A6915" t="s">
        <v>6919</v>
      </c>
      <c r="B6915" t="s">
        <v>7962</v>
      </c>
      <c r="C6915" t="s">
        <v>7921</v>
      </c>
      <c r="D6915" t="s">
        <v>7937</v>
      </c>
      <c r="E6915" s="1">
        <v>44999</v>
      </c>
      <c r="F6915" s="6">
        <v>4405.5</v>
      </c>
      <c r="G6915">
        <v>294</v>
      </c>
      <c r="H6915" t="s">
        <v>3</v>
      </c>
      <c r="I6915">
        <f>IF(shipments[[#This Row],[Boxes]]&gt;0,shipments[[#This Row],[Amount]]/shipments[[#This Row],[Boxes]],"NA")</f>
        <v>14.98469387755102</v>
      </c>
      <c r="J6915" t="str">
        <f>IF(shipments[[#This Row],[Order_Status]] = "Delivered","Yes","No")</f>
        <v>Yes</v>
      </c>
      <c r="K6915" t="str">
        <f>TEXT(shipments[[#This Row],[Shipdate]],"MMMM")</f>
        <v>March</v>
      </c>
      <c r="L6915">
        <f>YEAR(shipments[[#This Row],[Shipdate]])</f>
        <v>2023</v>
      </c>
    </row>
    <row r="6916" spans="1:12" x14ac:dyDescent="0.3">
      <c r="A6916" t="s">
        <v>6920</v>
      </c>
      <c r="B6916" t="s">
        <v>7962</v>
      </c>
      <c r="C6916" t="s">
        <v>7921</v>
      </c>
      <c r="D6916" t="s">
        <v>7937</v>
      </c>
      <c r="E6916" s="1">
        <v>45224</v>
      </c>
      <c r="F6916" s="6">
        <v>976.5</v>
      </c>
      <c r="G6916">
        <v>70</v>
      </c>
      <c r="H6916" t="s">
        <v>3</v>
      </c>
      <c r="I6916">
        <f>IF(shipments[[#This Row],[Boxes]]&gt;0,shipments[[#This Row],[Amount]]/shipments[[#This Row],[Boxes]],"NA")</f>
        <v>13.95</v>
      </c>
      <c r="J6916" t="str">
        <f>IF(shipments[[#This Row],[Order_Status]] = "Delivered","Yes","No")</f>
        <v>Yes</v>
      </c>
      <c r="K6916" t="str">
        <f>TEXT(shipments[[#This Row],[Shipdate]],"MMMM")</f>
        <v>October</v>
      </c>
      <c r="L6916">
        <f>YEAR(shipments[[#This Row],[Shipdate]])</f>
        <v>2023</v>
      </c>
    </row>
    <row r="6917" spans="1:12" x14ac:dyDescent="0.3">
      <c r="A6917" t="s">
        <v>6921</v>
      </c>
      <c r="B6917" t="s">
        <v>7962</v>
      </c>
      <c r="C6917" t="s">
        <v>7921</v>
      </c>
      <c r="D6917" t="s">
        <v>7934</v>
      </c>
      <c r="E6917" s="1">
        <v>45126</v>
      </c>
      <c r="F6917" s="6">
        <v>4497.75</v>
      </c>
      <c r="G6917">
        <v>282</v>
      </c>
      <c r="H6917" t="s">
        <v>3</v>
      </c>
      <c r="I6917">
        <f>IF(shipments[[#This Row],[Boxes]]&gt;0,shipments[[#This Row],[Amount]]/shipments[[#This Row],[Boxes]],"NA")</f>
        <v>15.949468085106384</v>
      </c>
      <c r="J6917" t="str">
        <f>IF(shipments[[#This Row],[Order_Status]] = "Delivered","Yes","No")</f>
        <v>Yes</v>
      </c>
      <c r="K6917" t="str">
        <f>TEXT(shipments[[#This Row],[Shipdate]],"MMMM")</f>
        <v>July</v>
      </c>
      <c r="L6917">
        <f>YEAR(shipments[[#This Row],[Shipdate]])</f>
        <v>2023</v>
      </c>
    </row>
    <row r="6918" spans="1:12" x14ac:dyDescent="0.3">
      <c r="A6918" t="s">
        <v>6922</v>
      </c>
      <c r="B6918" t="s">
        <v>7962</v>
      </c>
      <c r="C6918" t="s">
        <v>7921</v>
      </c>
      <c r="D6918" t="s">
        <v>7934</v>
      </c>
      <c r="E6918" s="1">
        <v>45135</v>
      </c>
      <c r="F6918" s="6">
        <v>1795.5</v>
      </c>
      <c r="G6918">
        <v>120</v>
      </c>
      <c r="H6918" t="s">
        <v>3</v>
      </c>
      <c r="I6918">
        <f>IF(shipments[[#This Row],[Boxes]]&gt;0,shipments[[#This Row],[Amount]]/shipments[[#This Row],[Boxes]],"NA")</f>
        <v>14.9625</v>
      </c>
      <c r="J6918" t="str">
        <f>IF(shipments[[#This Row],[Order_Status]] = "Delivered","Yes","No")</f>
        <v>Yes</v>
      </c>
      <c r="K6918" t="str">
        <f>TEXT(shipments[[#This Row],[Shipdate]],"MMMM")</f>
        <v>July</v>
      </c>
      <c r="L6918">
        <f>YEAR(shipments[[#This Row],[Shipdate]])</f>
        <v>2023</v>
      </c>
    </row>
    <row r="6919" spans="1:12" x14ac:dyDescent="0.3">
      <c r="A6919" t="s">
        <v>6923</v>
      </c>
      <c r="B6919" t="s">
        <v>7962</v>
      </c>
      <c r="C6919" t="s">
        <v>7922</v>
      </c>
      <c r="D6919" t="s">
        <v>7934</v>
      </c>
      <c r="E6919" s="1">
        <v>45210</v>
      </c>
      <c r="F6919" s="6">
        <v>1793.25</v>
      </c>
      <c r="G6919">
        <v>100</v>
      </c>
      <c r="H6919" t="s">
        <v>3</v>
      </c>
      <c r="I6919">
        <f>IF(shipments[[#This Row],[Boxes]]&gt;0,shipments[[#This Row],[Amount]]/shipments[[#This Row],[Boxes]],"NA")</f>
        <v>17.932500000000001</v>
      </c>
      <c r="J6919" t="str">
        <f>IF(shipments[[#This Row],[Order_Status]] = "Delivered","Yes","No")</f>
        <v>Yes</v>
      </c>
      <c r="K6919" t="str">
        <f>TEXT(shipments[[#This Row],[Shipdate]],"MMMM")</f>
        <v>October</v>
      </c>
      <c r="L6919">
        <f>YEAR(shipments[[#This Row],[Shipdate]])</f>
        <v>2023</v>
      </c>
    </row>
    <row r="6920" spans="1:12" x14ac:dyDescent="0.3">
      <c r="A6920" t="s">
        <v>6924</v>
      </c>
      <c r="B6920" t="s">
        <v>7962</v>
      </c>
      <c r="C6920" t="s">
        <v>7922</v>
      </c>
      <c r="D6920" t="s">
        <v>7937</v>
      </c>
      <c r="E6920" s="1">
        <v>45285</v>
      </c>
      <c r="F6920" s="6">
        <v>9738</v>
      </c>
      <c r="G6920">
        <v>513</v>
      </c>
      <c r="H6920" t="s">
        <v>3</v>
      </c>
      <c r="I6920">
        <f>IF(shipments[[#This Row],[Boxes]]&gt;0,shipments[[#This Row],[Amount]]/shipments[[#This Row],[Boxes]],"NA")</f>
        <v>18.982456140350877</v>
      </c>
      <c r="J6920" t="str">
        <f>IF(shipments[[#This Row],[Order_Status]] = "Delivered","Yes","No")</f>
        <v>Yes</v>
      </c>
      <c r="K6920" t="str">
        <f>TEXT(shipments[[#This Row],[Shipdate]],"MMMM")</f>
        <v>December</v>
      </c>
      <c r="L6920">
        <f>YEAR(shipments[[#This Row],[Shipdate]])</f>
        <v>2023</v>
      </c>
    </row>
    <row r="6921" spans="1:12" x14ac:dyDescent="0.3">
      <c r="A6921" s="21" t="s">
        <v>6925</v>
      </c>
      <c r="B6921" s="21" t="s">
        <v>7962</v>
      </c>
      <c r="C6921" s="21" t="s">
        <v>7922</v>
      </c>
      <c r="D6921" s="21" t="s">
        <v>7939</v>
      </c>
      <c r="E6921" s="22">
        <v>45481</v>
      </c>
      <c r="F6921" s="23">
        <v>7692.75</v>
      </c>
      <c r="G6921" s="21">
        <v>385</v>
      </c>
      <c r="H6921" s="21" t="s">
        <v>9</v>
      </c>
      <c r="I6921" s="21">
        <f>IF(shipments[[#This Row],[Boxes]]&gt;0,shipments[[#This Row],[Amount]]/shipments[[#This Row],[Boxes]],"NA")</f>
        <v>19.98116883116883</v>
      </c>
      <c r="J6921" s="21" t="str">
        <f>IF(shipments[[#This Row],[Order_Status]] = "Delivered","Yes","No")</f>
        <v>No</v>
      </c>
      <c r="K6921" s="21" t="str">
        <f>TEXT(shipments[[#This Row],[Shipdate]],"MMMM")</f>
        <v>July</v>
      </c>
      <c r="L6921" s="21">
        <f>YEAR(shipments[[#This Row],[Shipdate]])</f>
        <v>2024</v>
      </c>
    </row>
    <row r="6922" spans="1:12" x14ac:dyDescent="0.3">
      <c r="A6922" t="s">
        <v>6926</v>
      </c>
      <c r="B6922" t="s">
        <v>7962</v>
      </c>
      <c r="C6922" t="s">
        <v>7923</v>
      </c>
      <c r="D6922" t="s">
        <v>7938</v>
      </c>
      <c r="E6922" s="1">
        <v>45436</v>
      </c>
      <c r="F6922" s="6">
        <v>8397</v>
      </c>
      <c r="G6922">
        <v>560</v>
      </c>
      <c r="H6922" t="s">
        <v>3</v>
      </c>
      <c r="I6922">
        <f>IF(shipments[[#This Row],[Boxes]]&gt;0,shipments[[#This Row],[Amount]]/shipments[[#This Row],[Boxes]],"NA")</f>
        <v>14.994642857142857</v>
      </c>
      <c r="J6922" t="str">
        <f>IF(shipments[[#This Row],[Order_Status]] = "Delivered","Yes","No")</f>
        <v>Yes</v>
      </c>
      <c r="K6922" t="str">
        <f>TEXT(shipments[[#This Row],[Shipdate]],"MMMM")</f>
        <v>May</v>
      </c>
      <c r="L6922">
        <f>YEAR(shipments[[#This Row],[Shipdate]])</f>
        <v>2024</v>
      </c>
    </row>
    <row r="6923" spans="1:12" x14ac:dyDescent="0.3">
      <c r="A6923" t="s">
        <v>6927</v>
      </c>
      <c r="B6923" t="s">
        <v>7962</v>
      </c>
      <c r="C6923" t="s">
        <v>7923</v>
      </c>
      <c r="D6923" t="s">
        <v>7939</v>
      </c>
      <c r="E6923" s="1">
        <v>44937</v>
      </c>
      <c r="F6923" s="6">
        <v>10473.75</v>
      </c>
      <c r="G6923">
        <v>699</v>
      </c>
      <c r="H6923" t="s">
        <v>3</v>
      </c>
      <c r="I6923">
        <f>IF(shipments[[#This Row],[Boxes]]&gt;0,shipments[[#This Row],[Amount]]/shipments[[#This Row],[Boxes]],"NA")</f>
        <v>14.983905579399142</v>
      </c>
      <c r="J6923" t="str">
        <f>IF(shipments[[#This Row],[Order_Status]] = "Delivered","Yes","No")</f>
        <v>Yes</v>
      </c>
      <c r="K6923" t="str">
        <f>TEXT(shipments[[#This Row],[Shipdate]],"MMMM")</f>
        <v>January</v>
      </c>
      <c r="L6923">
        <f>YEAR(shipments[[#This Row],[Shipdate]])</f>
        <v>2023</v>
      </c>
    </row>
    <row r="6924" spans="1:12" x14ac:dyDescent="0.3">
      <c r="A6924" t="s">
        <v>6928</v>
      </c>
      <c r="B6924" t="s">
        <v>7962</v>
      </c>
      <c r="C6924" t="s">
        <v>7923</v>
      </c>
      <c r="D6924" t="s">
        <v>7939</v>
      </c>
      <c r="E6924" s="1">
        <v>45203</v>
      </c>
      <c r="F6924" s="6">
        <v>4592.25</v>
      </c>
      <c r="G6924">
        <v>329</v>
      </c>
      <c r="H6924" t="s">
        <v>3</v>
      </c>
      <c r="I6924">
        <f>IF(shipments[[#This Row],[Boxes]]&gt;0,shipments[[#This Row],[Amount]]/shipments[[#This Row],[Boxes]],"NA")</f>
        <v>13.958206686930092</v>
      </c>
      <c r="J6924" t="str">
        <f>IF(shipments[[#This Row],[Order_Status]] = "Delivered","Yes","No")</f>
        <v>Yes</v>
      </c>
      <c r="K6924" t="str">
        <f>TEXT(shipments[[#This Row],[Shipdate]],"MMMM")</f>
        <v>October</v>
      </c>
      <c r="L6924">
        <f>YEAR(shipments[[#This Row],[Shipdate]])</f>
        <v>2023</v>
      </c>
    </row>
    <row r="6925" spans="1:12" x14ac:dyDescent="0.3">
      <c r="A6925" t="s">
        <v>6929</v>
      </c>
      <c r="B6925" t="s">
        <v>7962</v>
      </c>
      <c r="C6925" t="s">
        <v>7923</v>
      </c>
      <c r="D6925" t="s">
        <v>7939</v>
      </c>
      <c r="E6925" s="1">
        <v>45372</v>
      </c>
      <c r="F6925" s="6">
        <v>10998</v>
      </c>
      <c r="G6925">
        <v>688</v>
      </c>
      <c r="H6925" t="s">
        <v>3</v>
      </c>
      <c r="I6925">
        <f>IF(shipments[[#This Row],[Boxes]]&gt;0,shipments[[#This Row],[Amount]]/shipments[[#This Row],[Boxes]],"NA")</f>
        <v>15.98546511627907</v>
      </c>
      <c r="J6925" t="str">
        <f>IF(shipments[[#This Row],[Order_Status]] = "Delivered","Yes","No")</f>
        <v>Yes</v>
      </c>
      <c r="K6925" t="str">
        <f>TEXT(shipments[[#This Row],[Shipdate]],"MMMM")</f>
        <v>March</v>
      </c>
      <c r="L6925">
        <f>YEAR(shipments[[#This Row],[Shipdate]])</f>
        <v>2024</v>
      </c>
    </row>
    <row r="6926" spans="1:12" x14ac:dyDescent="0.3">
      <c r="A6926" s="21" t="s">
        <v>6930</v>
      </c>
      <c r="B6926" s="21" t="s">
        <v>7962</v>
      </c>
      <c r="C6926" s="21" t="s">
        <v>7924</v>
      </c>
      <c r="D6926" s="21" t="s">
        <v>7934</v>
      </c>
      <c r="E6926" s="22">
        <v>45553</v>
      </c>
      <c r="F6926" s="23">
        <v>1989</v>
      </c>
      <c r="G6926" s="21">
        <v>332</v>
      </c>
      <c r="H6926" s="21" t="s">
        <v>16</v>
      </c>
      <c r="I6926" s="21">
        <f>IF(shipments[[#This Row],[Boxes]]&gt;0,shipments[[#This Row],[Amount]]/shipments[[#This Row],[Boxes]],"NA")</f>
        <v>5.9909638554216871</v>
      </c>
      <c r="J6926" s="21" t="str">
        <f>IF(shipments[[#This Row],[Order_Status]] = "Delivered","Yes","No")</f>
        <v>No</v>
      </c>
      <c r="K6926" s="21" t="str">
        <f>TEXT(shipments[[#This Row],[Shipdate]],"MMMM")</f>
        <v>September</v>
      </c>
      <c r="L6926" s="21">
        <f>YEAR(shipments[[#This Row],[Shipdate]])</f>
        <v>2024</v>
      </c>
    </row>
    <row r="6927" spans="1:12" x14ac:dyDescent="0.3">
      <c r="A6927" t="s">
        <v>6931</v>
      </c>
      <c r="B6927" t="s">
        <v>7962</v>
      </c>
      <c r="C6927" t="s">
        <v>7924</v>
      </c>
      <c r="D6927" t="s">
        <v>7939</v>
      </c>
      <c r="E6927" s="1">
        <v>45306</v>
      </c>
      <c r="F6927" s="6">
        <v>9069.75</v>
      </c>
      <c r="G6927">
        <v>1512</v>
      </c>
      <c r="H6927" t="s">
        <v>3</v>
      </c>
      <c r="I6927">
        <f>IF(shipments[[#This Row],[Boxes]]&gt;0,shipments[[#This Row],[Amount]]/shipments[[#This Row],[Boxes]],"NA")</f>
        <v>5.9985119047619051</v>
      </c>
      <c r="J6927" t="str">
        <f>IF(shipments[[#This Row],[Order_Status]] = "Delivered","Yes","No")</f>
        <v>Yes</v>
      </c>
      <c r="K6927" t="str">
        <f>TEXT(shipments[[#This Row],[Shipdate]],"MMMM")</f>
        <v>January</v>
      </c>
      <c r="L6927">
        <f>YEAR(shipments[[#This Row],[Shipdate]])</f>
        <v>2024</v>
      </c>
    </row>
    <row r="6928" spans="1:12" x14ac:dyDescent="0.3">
      <c r="A6928" t="s">
        <v>6932</v>
      </c>
      <c r="B6928" t="s">
        <v>7962</v>
      </c>
      <c r="C6928" t="s">
        <v>7924</v>
      </c>
      <c r="D6928" t="s">
        <v>7934</v>
      </c>
      <c r="E6928" s="1">
        <v>45302</v>
      </c>
      <c r="F6928" s="6">
        <v>6225.75</v>
      </c>
      <c r="G6928">
        <v>1038</v>
      </c>
      <c r="H6928" t="s">
        <v>3</v>
      </c>
      <c r="I6928">
        <f>IF(shipments[[#This Row],[Boxes]]&gt;0,shipments[[#This Row],[Amount]]/shipments[[#This Row],[Boxes]],"NA")</f>
        <v>5.9978323699421967</v>
      </c>
      <c r="J6928" t="str">
        <f>IF(shipments[[#This Row],[Order_Status]] = "Delivered","Yes","No")</f>
        <v>Yes</v>
      </c>
      <c r="K6928" t="str">
        <f>TEXT(shipments[[#This Row],[Shipdate]],"MMMM")</f>
        <v>January</v>
      </c>
      <c r="L6928">
        <f>YEAR(shipments[[#This Row],[Shipdate]])</f>
        <v>2024</v>
      </c>
    </row>
    <row r="6929" spans="1:12" x14ac:dyDescent="0.3">
      <c r="A6929" t="s">
        <v>6933</v>
      </c>
      <c r="B6929" t="s">
        <v>7962</v>
      </c>
      <c r="C6929" t="s">
        <v>7924</v>
      </c>
      <c r="D6929" t="s">
        <v>7934</v>
      </c>
      <c r="E6929" s="1">
        <v>45363</v>
      </c>
      <c r="F6929" s="6">
        <v>3314.25</v>
      </c>
      <c r="G6929">
        <v>553</v>
      </c>
      <c r="H6929" t="s">
        <v>3</v>
      </c>
      <c r="I6929">
        <f>IF(shipments[[#This Row],[Boxes]]&gt;0,shipments[[#This Row],[Amount]]/shipments[[#This Row],[Boxes]],"NA")</f>
        <v>5.9932188065099457</v>
      </c>
      <c r="J6929" t="str">
        <f>IF(shipments[[#This Row],[Order_Status]] = "Delivered","Yes","No")</f>
        <v>Yes</v>
      </c>
      <c r="K6929" t="str">
        <f>TEXT(shipments[[#This Row],[Shipdate]],"MMMM")</f>
        <v>March</v>
      </c>
      <c r="L6929">
        <f>YEAR(shipments[[#This Row],[Shipdate]])</f>
        <v>2024</v>
      </c>
    </row>
    <row r="6930" spans="1:12" x14ac:dyDescent="0.3">
      <c r="A6930" s="21" t="s">
        <v>6934</v>
      </c>
      <c r="B6930" s="21" t="s">
        <v>7962</v>
      </c>
      <c r="C6930" s="21" t="s">
        <v>7924</v>
      </c>
      <c r="D6930" s="21" t="s">
        <v>7939</v>
      </c>
      <c r="E6930" s="22">
        <v>45483</v>
      </c>
      <c r="F6930" s="23">
        <v>10089</v>
      </c>
      <c r="G6930" s="21">
        <v>1262</v>
      </c>
      <c r="H6930" s="21" t="s">
        <v>9</v>
      </c>
      <c r="I6930" s="21">
        <f>IF(shipments[[#This Row],[Boxes]]&gt;0,shipments[[#This Row],[Amount]]/shipments[[#This Row],[Boxes]],"NA")</f>
        <v>7.9944532488114106</v>
      </c>
      <c r="J6930" s="21" t="str">
        <f>IF(shipments[[#This Row],[Order_Status]] = "Delivered","Yes","No")</f>
        <v>No</v>
      </c>
      <c r="K6930" s="21" t="str">
        <f>TEXT(shipments[[#This Row],[Shipdate]],"MMMM")</f>
        <v>July</v>
      </c>
      <c r="L6930" s="21">
        <f>YEAR(shipments[[#This Row],[Shipdate]])</f>
        <v>2024</v>
      </c>
    </row>
    <row r="6931" spans="1:12" x14ac:dyDescent="0.3">
      <c r="A6931" s="21" t="s">
        <v>6935</v>
      </c>
      <c r="B6931" s="21" t="s">
        <v>7962</v>
      </c>
      <c r="C6931" s="21" t="s">
        <v>7925</v>
      </c>
      <c r="D6931" s="21" t="s">
        <v>7934</v>
      </c>
      <c r="E6931" s="22">
        <v>45492</v>
      </c>
      <c r="F6931" s="23">
        <v>2553.75</v>
      </c>
      <c r="G6931" s="21">
        <v>183</v>
      </c>
      <c r="H6931" s="21" t="s">
        <v>9</v>
      </c>
      <c r="I6931" s="21">
        <f>IF(shipments[[#This Row],[Boxes]]&gt;0,shipments[[#This Row],[Amount]]/shipments[[#This Row],[Boxes]],"NA")</f>
        <v>13.954918032786885</v>
      </c>
      <c r="J6931" s="21" t="str">
        <f>IF(shipments[[#This Row],[Order_Status]] = "Delivered","Yes","No")</f>
        <v>No</v>
      </c>
      <c r="K6931" s="21" t="str">
        <f>TEXT(shipments[[#This Row],[Shipdate]],"MMMM")</f>
        <v>July</v>
      </c>
      <c r="L6931" s="21">
        <f>YEAR(shipments[[#This Row],[Shipdate]])</f>
        <v>2024</v>
      </c>
    </row>
    <row r="6932" spans="1:12" x14ac:dyDescent="0.3">
      <c r="A6932" t="s">
        <v>6936</v>
      </c>
      <c r="B6932" t="s">
        <v>7962</v>
      </c>
      <c r="C6932" t="s">
        <v>7926</v>
      </c>
      <c r="D6932" t="s">
        <v>7939</v>
      </c>
      <c r="E6932" s="1">
        <v>45462</v>
      </c>
      <c r="F6932" s="6">
        <v>9429.75</v>
      </c>
      <c r="G6932">
        <v>555</v>
      </c>
      <c r="H6932" t="s">
        <v>3</v>
      </c>
      <c r="I6932">
        <f>IF(shipments[[#This Row],[Boxes]]&gt;0,shipments[[#This Row],[Amount]]/shipments[[#This Row],[Boxes]],"NA")</f>
        <v>16.99054054054054</v>
      </c>
      <c r="J6932" t="str">
        <f>IF(shipments[[#This Row],[Order_Status]] = "Delivered","Yes","No")</f>
        <v>Yes</v>
      </c>
      <c r="K6932" t="str">
        <f>TEXT(shipments[[#This Row],[Shipdate]],"MMMM")</f>
        <v>June</v>
      </c>
      <c r="L6932">
        <f>YEAR(shipments[[#This Row],[Shipdate]])</f>
        <v>2024</v>
      </c>
    </row>
    <row r="6933" spans="1:12" x14ac:dyDescent="0.3">
      <c r="A6933" s="21" t="s">
        <v>6937</v>
      </c>
      <c r="B6933" s="21" t="s">
        <v>7962</v>
      </c>
      <c r="C6933" s="21" t="s">
        <v>7927</v>
      </c>
      <c r="D6933" s="21" t="s">
        <v>7935</v>
      </c>
      <c r="E6933" s="22">
        <v>45554</v>
      </c>
      <c r="F6933" s="23">
        <v>5373</v>
      </c>
      <c r="G6933" s="21">
        <v>299</v>
      </c>
      <c r="H6933" s="21" t="s">
        <v>16</v>
      </c>
      <c r="I6933" s="21">
        <f>IF(shipments[[#This Row],[Boxes]]&gt;0,shipments[[#This Row],[Amount]]/shipments[[#This Row],[Boxes]],"NA")</f>
        <v>17.969899665551839</v>
      </c>
      <c r="J6933" s="21" t="str">
        <f>IF(shipments[[#This Row],[Order_Status]] = "Delivered","Yes","No")</f>
        <v>No</v>
      </c>
      <c r="K6933" s="21" t="str">
        <f>TEXT(shipments[[#This Row],[Shipdate]],"MMMM")</f>
        <v>September</v>
      </c>
      <c r="L6933" s="21">
        <f>YEAR(shipments[[#This Row],[Shipdate]])</f>
        <v>2024</v>
      </c>
    </row>
    <row r="6934" spans="1:12" x14ac:dyDescent="0.3">
      <c r="A6934" t="s">
        <v>6938</v>
      </c>
      <c r="B6934" t="s">
        <v>7962</v>
      </c>
      <c r="C6934" t="s">
        <v>7927</v>
      </c>
      <c r="D6934" t="s">
        <v>7937</v>
      </c>
      <c r="E6934" s="1">
        <v>45100</v>
      </c>
      <c r="F6934" s="6">
        <v>8741.25</v>
      </c>
      <c r="G6934">
        <v>486</v>
      </c>
      <c r="H6934" t="s">
        <v>3</v>
      </c>
      <c r="I6934">
        <f>IF(shipments[[#This Row],[Boxes]]&gt;0,shipments[[#This Row],[Amount]]/shipments[[#This Row],[Boxes]],"NA")</f>
        <v>17.986111111111111</v>
      </c>
      <c r="J6934" t="str">
        <f>IF(shipments[[#This Row],[Order_Status]] = "Delivered","Yes","No")</f>
        <v>Yes</v>
      </c>
      <c r="K6934" t="str">
        <f>TEXT(shipments[[#This Row],[Shipdate]],"MMMM")</f>
        <v>June</v>
      </c>
      <c r="L6934">
        <f>YEAR(shipments[[#This Row],[Shipdate]])</f>
        <v>2023</v>
      </c>
    </row>
    <row r="6935" spans="1:12" x14ac:dyDescent="0.3">
      <c r="A6935" t="s">
        <v>6939</v>
      </c>
      <c r="B6935" t="s">
        <v>7962</v>
      </c>
      <c r="C6935" t="s">
        <v>7927</v>
      </c>
      <c r="D6935" t="s">
        <v>7937</v>
      </c>
      <c r="E6935" s="1">
        <v>44966</v>
      </c>
      <c r="F6935" s="6">
        <v>10455.75</v>
      </c>
      <c r="G6935">
        <v>654</v>
      </c>
      <c r="H6935" t="s">
        <v>3</v>
      </c>
      <c r="I6935">
        <f>IF(shipments[[#This Row],[Boxes]]&gt;0,shipments[[#This Row],[Amount]]/shipments[[#This Row],[Boxes]],"NA")</f>
        <v>15.987385321100918</v>
      </c>
      <c r="J6935" t="str">
        <f>IF(shipments[[#This Row],[Order_Status]] = "Delivered","Yes","No")</f>
        <v>Yes</v>
      </c>
      <c r="K6935" t="str">
        <f>TEXT(shipments[[#This Row],[Shipdate]],"MMMM")</f>
        <v>February</v>
      </c>
      <c r="L6935">
        <f>YEAR(shipments[[#This Row],[Shipdate]])</f>
        <v>2023</v>
      </c>
    </row>
    <row r="6936" spans="1:12" x14ac:dyDescent="0.3">
      <c r="A6936" t="s">
        <v>6940</v>
      </c>
      <c r="B6936" t="s">
        <v>7962</v>
      </c>
      <c r="C6936" t="s">
        <v>7927</v>
      </c>
      <c r="D6936" t="s">
        <v>7939</v>
      </c>
      <c r="E6936" s="1">
        <v>45196</v>
      </c>
      <c r="F6936" s="6">
        <v>13002.75</v>
      </c>
      <c r="G6936">
        <v>723</v>
      </c>
      <c r="H6936" t="s">
        <v>3</v>
      </c>
      <c r="I6936">
        <f>IF(shipments[[#This Row],[Boxes]]&gt;0,shipments[[#This Row],[Amount]]/shipments[[#This Row],[Boxes]],"NA")</f>
        <v>17.984439834024897</v>
      </c>
      <c r="J6936" t="str">
        <f>IF(shipments[[#This Row],[Order_Status]] = "Delivered","Yes","No")</f>
        <v>Yes</v>
      </c>
      <c r="K6936" t="str">
        <f>TEXT(shipments[[#This Row],[Shipdate]],"MMMM")</f>
        <v>September</v>
      </c>
      <c r="L6936">
        <f>YEAR(shipments[[#This Row],[Shipdate]])</f>
        <v>2023</v>
      </c>
    </row>
    <row r="6937" spans="1:12" x14ac:dyDescent="0.3">
      <c r="A6937" t="s">
        <v>6941</v>
      </c>
      <c r="B6937" t="s">
        <v>7962</v>
      </c>
      <c r="C6937" t="s">
        <v>7928</v>
      </c>
      <c r="D6937" t="s">
        <v>7936</v>
      </c>
      <c r="E6937" s="1">
        <v>45271</v>
      </c>
      <c r="F6937" s="6">
        <v>654.75</v>
      </c>
      <c r="G6937">
        <v>73</v>
      </c>
      <c r="H6937" t="s">
        <v>3</v>
      </c>
      <c r="I6937">
        <f>IF(shipments[[#This Row],[Boxes]]&gt;0,shipments[[#This Row],[Amount]]/shipments[[#This Row],[Boxes]],"NA")</f>
        <v>8.9691780821917817</v>
      </c>
      <c r="J6937" t="str">
        <f>IF(shipments[[#This Row],[Order_Status]] = "Delivered","Yes","No")</f>
        <v>Yes</v>
      </c>
      <c r="K6937" t="str">
        <f>TEXT(shipments[[#This Row],[Shipdate]],"MMMM")</f>
        <v>December</v>
      </c>
      <c r="L6937">
        <f>YEAR(shipments[[#This Row],[Shipdate]])</f>
        <v>2023</v>
      </c>
    </row>
    <row r="6938" spans="1:12" x14ac:dyDescent="0.3">
      <c r="A6938" t="s">
        <v>6942</v>
      </c>
      <c r="B6938" t="s">
        <v>7962</v>
      </c>
      <c r="C6938" t="s">
        <v>7929</v>
      </c>
      <c r="D6938" t="s">
        <v>7939</v>
      </c>
      <c r="E6938" s="1">
        <v>45120</v>
      </c>
      <c r="F6938" s="6">
        <v>1005.75</v>
      </c>
      <c r="G6938">
        <v>101</v>
      </c>
      <c r="H6938" t="s">
        <v>3</v>
      </c>
      <c r="I6938">
        <f>IF(shipments[[#This Row],[Boxes]]&gt;0,shipments[[#This Row],[Amount]]/shipments[[#This Row],[Boxes]],"NA")</f>
        <v>9.9579207920792072</v>
      </c>
      <c r="J6938" t="str">
        <f>IF(shipments[[#This Row],[Order_Status]] = "Delivered","Yes","No")</f>
        <v>Yes</v>
      </c>
      <c r="K6938" t="str">
        <f>TEXT(shipments[[#This Row],[Shipdate]],"MMMM")</f>
        <v>July</v>
      </c>
      <c r="L6938">
        <f>YEAR(shipments[[#This Row],[Shipdate]])</f>
        <v>2023</v>
      </c>
    </row>
    <row r="6939" spans="1:12" x14ac:dyDescent="0.3">
      <c r="A6939" t="s">
        <v>6943</v>
      </c>
      <c r="B6939" t="s">
        <v>7962</v>
      </c>
      <c r="C6939" t="s">
        <v>7929</v>
      </c>
      <c r="D6939" t="s">
        <v>7934</v>
      </c>
      <c r="E6939" s="1">
        <v>45190</v>
      </c>
      <c r="F6939" s="6">
        <v>7611.75</v>
      </c>
      <c r="G6939">
        <v>762</v>
      </c>
      <c r="H6939" t="s">
        <v>3</v>
      </c>
      <c r="I6939">
        <f>IF(shipments[[#This Row],[Boxes]]&gt;0,shipments[[#This Row],[Amount]]/shipments[[#This Row],[Boxes]],"NA")</f>
        <v>9.9891732283464574</v>
      </c>
      <c r="J6939" t="str">
        <f>IF(shipments[[#This Row],[Order_Status]] = "Delivered","Yes","No")</f>
        <v>Yes</v>
      </c>
      <c r="K6939" t="str">
        <f>TEXT(shipments[[#This Row],[Shipdate]],"MMMM")</f>
        <v>September</v>
      </c>
      <c r="L6939">
        <f>YEAR(shipments[[#This Row],[Shipdate]])</f>
        <v>2023</v>
      </c>
    </row>
    <row r="6940" spans="1:12" x14ac:dyDescent="0.3">
      <c r="A6940" t="s">
        <v>6944</v>
      </c>
      <c r="B6940" t="s">
        <v>7962</v>
      </c>
      <c r="C6940" t="s">
        <v>7929</v>
      </c>
      <c r="D6940" t="s">
        <v>7939</v>
      </c>
      <c r="E6940" s="1">
        <v>45217</v>
      </c>
      <c r="F6940" s="6">
        <v>15167.25</v>
      </c>
      <c r="G6940">
        <v>1517</v>
      </c>
      <c r="H6940" t="s">
        <v>3</v>
      </c>
      <c r="I6940">
        <f>IF(shipments[[#This Row],[Boxes]]&gt;0,shipments[[#This Row],[Amount]]/shipments[[#This Row],[Boxes]],"NA")</f>
        <v>9.9981872116018451</v>
      </c>
      <c r="J6940" t="str">
        <f>IF(shipments[[#This Row],[Order_Status]] = "Delivered","Yes","No")</f>
        <v>Yes</v>
      </c>
      <c r="K6940" t="str">
        <f>TEXT(shipments[[#This Row],[Shipdate]],"MMMM")</f>
        <v>October</v>
      </c>
      <c r="L6940">
        <f>YEAR(shipments[[#This Row],[Shipdate]])</f>
        <v>2023</v>
      </c>
    </row>
    <row r="6941" spans="1:12" x14ac:dyDescent="0.3">
      <c r="A6941" t="s">
        <v>6945</v>
      </c>
      <c r="B6941" t="s">
        <v>7962</v>
      </c>
      <c r="C6941" t="s">
        <v>7929</v>
      </c>
      <c r="D6941" t="s">
        <v>7934</v>
      </c>
      <c r="E6941" s="1">
        <v>45342</v>
      </c>
      <c r="F6941" s="6">
        <v>1869.75</v>
      </c>
      <c r="G6941">
        <v>187</v>
      </c>
      <c r="H6941" t="s">
        <v>3</v>
      </c>
      <c r="I6941">
        <f>IF(shipments[[#This Row],[Boxes]]&gt;0,shipments[[#This Row],[Amount]]/shipments[[#This Row],[Boxes]],"NA")</f>
        <v>9.9986631016042775</v>
      </c>
      <c r="J6941" t="str">
        <f>IF(shipments[[#This Row],[Order_Status]] = "Delivered","Yes","No")</f>
        <v>Yes</v>
      </c>
      <c r="K6941" t="str">
        <f>TEXT(shipments[[#This Row],[Shipdate]],"MMMM")</f>
        <v>February</v>
      </c>
      <c r="L6941">
        <f>YEAR(shipments[[#This Row],[Shipdate]])</f>
        <v>2024</v>
      </c>
    </row>
    <row r="6942" spans="1:12" x14ac:dyDescent="0.3">
      <c r="A6942" t="s">
        <v>6946</v>
      </c>
      <c r="B6942" t="s">
        <v>7962</v>
      </c>
      <c r="C6942" t="s">
        <v>7929</v>
      </c>
      <c r="D6942" t="s">
        <v>7937</v>
      </c>
      <c r="E6942" s="1">
        <v>45075</v>
      </c>
      <c r="F6942" s="6">
        <v>13605.75</v>
      </c>
      <c r="G6942">
        <v>1361</v>
      </c>
      <c r="H6942" t="s">
        <v>3</v>
      </c>
      <c r="I6942">
        <f>IF(shipments[[#This Row],[Boxes]]&gt;0,shipments[[#This Row],[Amount]]/shipments[[#This Row],[Boxes]],"NA")</f>
        <v>9.9968772961058043</v>
      </c>
      <c r="J6942" t="str">
        <f>IF(shipments[[#This Row],[Order_Status]] = "Delivered","Yes","No")</f>
        <v>Yes</v>
      </c>
      <c r="K6942" t="str">
        <f>TEXT(shipments[[#This Row],[Shipdate]],"MMMM")</f>
        <v>May</v>
      </c>
      <c r="L6942">
        <f>YEAR(shipments[[#This Row],[Shipdate]])</f>
        <v>2023</v>
      </c>
    </row>
    <row r="6943" spans="1:12" x14ac:dyDescent="0.3">
      <c r="A6943" t="s">
        <v>6947</v>
      </c>
      <c r="B6943" t="s">
        <v>7962</v>
      </c>
      <c r="C6943" t="s">
        <v>7930</v>
      </c>
      <c r="D6943" t="s">
        <v>7935</v>
      </c>
      <c r="E6943" s="1">
        <v>45163</v>
      </c>
      <c r="F6943" s="6">
        <v>5514.75</v>
      </c>
      <c r="G6943">
        <v>205</v>
      </c>
      <c r="H6943" t="s">
        <v>3</v>
      </c>
      <c r="I6943">
        <f>IF(shipments[[#This Row],[Boxes]]&gt;0,shipments[[#This Row],[Amount]]/shipments[[#This Row],[Boxes]],"NA")</f>
        <v>26.901219512195123</v>
      </c>
      <c r="J6943" t="str">
        <f>IF(shipments[[#This Row],[Order_Status]] = "Delivered","Yes","No")</f>
        <v>Yes</v>
      </c>
      <c r="K6943" t="str">
        <f>TEXT(shipments[[#This Row],[Shipdate]],"MMMM")</f>
        <v>August</v>
      </c>
      <c r="L6943">
        <f>YEAR(shipments[[#This Row],[Shipdate]])</f>
        <v>2023</v>
      </c>
    </row>
    <row r="6944" spans="1:12" x14ac:dyDescent="0.3">
      <c r="A6944" t="s">
        <v>6948</v>
      </c>
      <c r="B6944" t="s">
        <v>7962</v>
      </c>
      <c r="C6944" t="s">
        <v>7930</v>
      </c>
      <c r="D6944" t="s">
        <v>7938</v>
      </c>
      <c r="E6944" s="1">
        <v>45464</v>
      </c>
      <c r="F6944" s="6">
        <v>6176.25</v>
      </c>
      <c r="G6944">
        <v>238</v>
      </c>
      <c r="H6944" t="s">
        <v>3</v>
      </c>
      <c r="I6944">
        <f>IF(shipments[[#This Row],[Boxes]]&gt;0,shipments[[#This Row],[Amount]]/shipments[[#This Row],[Boxes]],"NA")</f>
        <v>25.95063025210084</v>
      </c>
      <c r="J6944" t="str">
        <f>IF(shipments[[#This Row],[Order_Status]] = "Delivered","Yes","No")</f>
        <v>Yes</v>
      </c>
      <c r="K6944" t="str">
        <f>TEXT(shipments[[#This Row],[Shipdate]],"MMMM")</f>
        <v>June</v>
      </c>
      <c r="L6944">
        <f>YEAR(shipments[[#This Row],[Shipdate]])</f>
        <v>2024</v>
      </c>
    </row>
    <row r="6945" spans="1:12" x14ac:dyDescent="0.3">
      <c r="A6945" t="s">
        <v>6949</v>
      </c>
      <c r="B6945" t="s">
        <v>7962</v>
      </c>
      <c r="C6945" t="s">
        <v>7930</v>
      </c>
      <c r="D6945" t="s">
        <v>7939</v>
      </c>
      <c r="E6945" s="1">
        <v>45190</v>
      </c>
      <c r="F6945" s="6">
        <v>5818.5</v>
      </c>
      <c r="G6945">
        <v>216</v>
      </c>
      <c r="H6945" t="s">
        <v>3</v>
      </c>
      <c r="I6945">
        <f>IF(shipments[[#This Row],[Boxes]]&gt;0,shipments[[#This Row],[Amount]]/shipments[[#This Row],[Boxes]],"NA")</f>
        <v>26.9375</v>
      </c>
      <c r="J6945" t="str">
        <f>IF(shipments[[#This Row],[Order_Status]] = "Delivered","Yes","No")</f>
        <v>Yes</v>
      </c>
      <c r="K6945" t="str">
        <f>TEXT(shipments[[#This Row],[Shipdate]],"MMMM")</f>
        <v>September</v>
      </c>
      <c r="L6945">
        <f>YEAR(shipments[[#This Row],[Shipdate]])</f>
        <v>2023</v>
      </c>
    </row>
    <row r="6946" spans="1:12" x14ac:dyDescent="0.3">
      <c r="A6946" t="s">
        <v>6950</v>
      </c>
      <c r="B6946" t="s">
        <v>7962</v>
      </c>
      <c r="C6946" t="s">
        <v>7931</v>
      </c>
      <c r="D6946" t="s">
        <v>7935</v>
      </c>
      <c r="E6946" s="1">
        <v>45415</v>
      </c>
      <c r="F6946" s="6">
        <v>12237.75</v>
      </c>
      <c r="G6946">
        <v>1113</v>
      </c>
      <c r="H6946" t="s">
        <v>3</v>
      </c>
      <c r="I6946">
        <f>IF(shipments[[#This Row],[Boxes]]&gt;0,shipments[[#This Row],[Amount]]/shipments[[#This Row],[Boxes]],"NA")</f>
        <v>10.995283018867925</v>
      </c>
      <c r="J6946" t="str">
        <f>IF(shipments[[#This Row],[Order_Status]] = "Delivered","Yes","No")</f>
        <v>Yes</v>
      </c>
      <c r="K6946" t="str">
        <f>TEXT(shipments[[#This Row],[Shipdate]],"MMMM")</f>
        <v>May</v>
      </c>
      <c r="L6946">
        <f>YEAR(shipments[[#This Row],[Shipdate]])</f>
        <v>2024</v>
      </c>
    </row>
    <row r="6947" spans="1:12" x14ac:dyDescent="0.3">
      <c r="A6947" t="s">
        <v>6951</v>
      </c>
      <c r="B6947" t="s">
        <v>7962</v>
      </c>
      <c r="C6947" t="s">
        <v>7931</v>
      </c>
      <c r="D6947" t="s">
        <v>7939</v>
      </c>
      <c r="E6947" s="1">
        <v>45083</v>
      </c>
      <c r="F6947" s="6">
        <v>5519.25</v>
      </c>
      <c r="G6947">
        <v>502</v>
      </c>
      <c r="H6947" t="s">
        <v>3</v>
      </c>
      <c r="I6947">
        <f>IF(shipments[[#This Row],[Boxes]]&gt;0,shipments[[#This Row],[Amount]]/shipments[[#This Row],[Boxes]],"NA")</f>
        <v>10.994521912350598</v>
      </c>
      <c r="J6947" t="str">
        <f>IF(shipments[[#This Row],[Order_Status]] = "Delivered","Yes","No")</f>
        <v>Yes</v>
      </c>
      <c r="K6947" t="str">
        <f>TEXT(shipments[[#This Row],[Shipdate]],"MMMM")</f>
        <v>June</v>
      </c>
      <c r="L6947">
        <f>YEAR(shipments[[#This Row],[Shipdate]])</f>
        <v>2023</v>
      </c>
    </row>
    <row r="6948" spans="1:12" x14ac:dyDescent="0.3">
      <c r="A6948" t="s">
        <v>6952</v>
      </c>
      <c r="B6948" t="s">
        <v>7962</v>
      </c>
      <c r="C6948" t="s">
        <v>7931</v>
      </c>
      <c r="D6948" t="s">
        <v>7935</v>
      </c>
      <c r="E6948" s="1">
        <v>45397</v>
      </c>
      <c r="F6948" s="6">
        <v>470.25</v>
      </c>
      <c r="G6948">
        <v>48</v>
      </c>
      <c r="H6948" t="s">
        <v>3</v>
      </c>
      <c r="I6948">
        <f>IF(shipments[[#This Row],[Boxes]]&gt;0,shipments[[#This Row],[Amount]]/shipments[[#This Row],[Boxes]],"NA")</f>
        <v>9.796875</v>
      </c>
      <c r="J6948" t="str">
        <f>IF(shipments[[#This Row],[Order_Status]] = "Delivered","Yes","No")</f>
        <v>Yes</v>
      </c>
      <c r="K6948" t="str">
        <f>TEXT(shipments[[#This Row],[Shipdate]],"MMMM")</f>
        <v>April</v>
      </c>
      <c r="L6948">
        <f>YEAR(shipments[[#This Row],[Shipdate]])</f>
        <v>2024</v>
      </c>
    </row>
    <row r="6949" spans="1:12" x14ac:dyDescent="0.3">
      <c r="A6949" t="s">
        <v>6953</v>
      </c>
      <c r="B6949" t="s">
        <v>7962</v>
      </c>
      <c r="C6949" t="s">
        <v>7931</v>
      </c>
      <c r="D6949" t="s">
        <v>7938</v>
      </c>
      <c r="E6949" s="1">
        <v>45037</v>
      </c>
      <c r="F6949" s="6">
        <v>14503.5</v>
      </c>
      <c r="G6949">
        <v>1209</v>
      </c>
      <c r="H6949" t="s">
        <v>3</v>
      </c>
      <c r="I6949">
        <f>IF(shipments[[#This Row],[Boxes]]&gt;0,shipments[[#This Row],[Amount]]/shipments[[#This Row],[Boxes]],"NA")</f>
        <v>11.996277915632755</v>
      </c>
      <c r="J6949" t="str">
        <f>IF(shipments[[#This Row],[Order_Status]] = "Delivered","Yes","No")</f>
        <v>Yes</v>
      </c>
      <c r="K6949" t="str">
        <f>TEXT(shipments[[#This Row],[Shipdate]],"MMMM")</f>
        <v>April</v>
      </c>
      <c r="L6949">
        <f>YEAR(shipments[[#This Row],[Shipdate]])</f>
        <v>2023</v>
      </c>
    </row>
    <row r="6950" spans="1:12" x14ac:dyDescent="0.3">
      <c r="A6950" t="s">
        <v>6954</v>
      </c>
      <c r="B6950" t="s">
        <v>7962</v>
      </c>
      <c r="C6950" t="s">
        <v>7931</v>
      </c>
      <c r="D6950" t="s">
        <v>7938</v>
      </c>
      <c r="E6950" s="1">
        <v>45063</v>
      </c>
      <c r="F6950" s="6">
        <v>12642.75</v>
      </c>
      <c r="G6950">
        <v>1265</v>
      </c>
      <c r="H6950" t="s">
        <v>3</v>
      </c>
      <c r="I6950">
        <f>IF(shipments[[#This Row],[Boxes]]&gt;0,shipments[[#This Row],[Amount]]/shipments[[#This Row],[Boxes]],"NA")</f>
        <v>9.9942687747035581</v>
      </c>
      <c r="J6950" t="str">
        <f>IF(shipments[[#This Row],[Order_Status]] = "Delivered","Yes","No")</f>
        <v>Yes</v>
      </c>
      <c r="K6950" t="str">
        <f>TEXT(shipments[[#This Row],[Shipdate]],"MMMM")</f>
        <v>May</v>
      </c>
      <c r="L6950">
        <f>YEAR(shipments[[#This Row],[Shipdate]])</f>
        <v>2023</v>
      </c>
    </row>
    <row r="6951" spans="1:12" x14ac:dyDescent="0.3">
      <c r="A6951" t="s">
        <v>6955</v>
      </c>
      <c r="B6951" t="s">
        <v>7962</v>
      </c>
      <c r="C6951" t="s">
        <v>7932</v>
      </c>
      <c r="D6951" t="s">
        <v>7935</v>
      </c>
      <c r="E6951" s="1">
        <v>45120</v>
      </c>
      <c r="F6951" s="6">
        <v>7029</v>
      </c>
      <c r="G6951">
        <v>639</v>
      </c>
      <c r="H6951" t="s">
        <v>3</v>
      </c>
      <c r="I6951">
        <f>IF(shipments[[#This Row],[Boxes]]&gt;0,shipments[[#This Row],[Amount]]/shipments[[#This Row],[Boxes]],"NA")</f>
        <v>11</v>
      </c>
      <c r="J6951" t="str">
        <f>IF(shipments[[#This Row],[Order_Status]] = "Delivered","Yes","No")</f>
        <v>Yes</v>
      </c>
      <c r="K6951" t="str">
        <f>TEXT(shipments[[#This Row],[Shipdate]],"MMMM")</f>
        <v>July</v>
      </c>
      <c r="L6951">
        <f>YEAR(shipments[[#This Row],[Shipdate]])</f>
        <v>2023</v>
      </c>
    </row>
    <row r="6952" spans="1:12" x14ac:dyDescent="0.3">
      <c r="A6952" t="s">
        <v>6956</v>
      </c>
      <c r="B6952" t="s">
        <v>7962</v>
      </c>
      <c r="C6952" t="s">
        <v>7932</v>
      </c>
      <c r="D6952" t="s">
        <v>7937</v>
      </c>
      <c r="E6952" s="1">
        <v>44965</v>
      </c>
      <c r="F6952" s="6">
        <v>3240</v>
      </c>
      <c r="G6952">
        <v>360</v>
      </c>
      <c r="H6952" t="s">
        <v>3</v>
      </c>
      <c r="I6952">
        <f>IF(shipments[[#This Row],[Boxes]]&gt;0,shipments[[#This Row],[Amount]]/shipments[[#This Row],[Boxes]],"NA")</f>
        <v>9</v>
      </c>
      <c r="J6952" t="str">
        <f>IF(shipments[[#This Row],[Order_Status]] = "Delivered","Yes","No")</f>
        <v>Yes</v>
      </c>
      <c r="K6952" t="str">
        <f>TEXT(shipments[[#This Row],[Shipdate]],"MMMM")</f>
        <v>February</v>
      </c>
      <c r="L6952">
        <f>YEAR(shipments[[#This Row],[Shipdate]])</f>
        <v>2023</v>
      </c>
    </row>
    <row r="6953" spans="1:12" x14ac:dyDescent="0.3">
      <c r="A6953" t="s">
        <v>6957</v>
      </c>
      <c r="B6953" t="s">
        <v>7962</v>
      </c>
      <c r="C6953" t="s">
        <v>7932</v>
      </c>
      <c r="D6953" t="s">
        <v>7934</v>
      </c>
      <c r="E6953" s="1">
        <v>45328</v>
      </c>
      <c r="F6953" s="6">
        <v>200.25</v>
      </c>
      <c r="G6953">
        <v>21</v>
      </c>
      <c r="H6953" t="s">
        <v>3</v>
      </c>
      <c r="I6953">
        <f>IF(shipments[[#This Row],[Boxes]]&gt;0,shipments[[#This Row],[Amount]]/shipments[[#This Row],[Boxes]],"NA")</f>
        <v>9.5357142857142865</v>
      </c>
      <c r="J6953" t="str">
        <f>IF(shipments[[#This Row],[Order_Status]] = "Delivered","Yes","No")</f>
        <v>Yes</v>
      </c>
      <c r="K6953" t="str">
        <f>TEXT(shipments[[#This Row],[Shipdate]],"MMMM")</f>
        <v>February</v>
      </c>
      <c r="L6953">
        <f>YEAR(shipments[[#This Row],[Shipdate]])</f>
        <v>2024</v>
      </c>
    </row>
    <row r="6954" spans="1:12" x14ac:dyDescent="0.3">
      <c r="A6954" s="21" t="s">
        <v>6958</v>
      </c>
      <c r="B6954" s="21" t="s">
        <v>7962</v>
      </c>
      <c r="C6954" s="21" t="s">
        <v>7932</v>
      </c>
      <c r="D6954" s="21" t="s">
        <v>7937</v>
      </c>
      <c r="E6954" s="22">
        <v>45551</v>
      </c>
      <c r="F6954" s="23">
        <v>2126.25</v>
      </c>
      <c r="G6954" s="21">
        <v>213</v>
      </c>
      <c r="H6954" s="21" t="s">
        <v>16</v>
      </c>
      <c r="I6954" s="21">
        <f>IF(shipments[[#This Row],[Boxes]]&gt;0,shipments[[#This Row],[Amount]]/shipments[[#This Row],[Boxes]],"NA")</f>
        <v>9.9823943661971839</v>
      </c>
      <c r="J6954" s="21" t="str">
        <f>IF(shipments[[#This Row],[Order_Status]] = "Delivered","Yes","No")</f>
        <v>No</v>
      </c>
      <c r="K6954" s="21" t="str">
        <f>TEXT(shipments[[#This Row],[Shipdate]],"MMMM")</f>
        <v>September</v>
      </c>
      <c r="L6954" s="21">
        <f>YEAR(shipments[[#This Row],[Shipdate]])</f>
        <v>2024</v>
      </c>
    </row>
    <row r="6955" spans="1:12" x14ac:dyDescent="0.3">
      <c r="A6955" t="s">
        <v>6959</v>
      </c>
      <c r="B6955" t="s">
        <v>7962</v>
      </c>
      <c r="C6955" t="s">
        <v>7932</v>
      </c>
      <c r="D6955" t="s">
        <v>7938</v>
      </c>
      <c r="E6955" s="1">
        <v>44965</v>
      </c>
      <c r="F6955" s="6">
        <v>8336.25</v>
      </c>
      <c r="G6955">
        <v>1191</v>
      </c>
      <c r="H6955" t="s">
        <v>3</v>
      </c>
      <c r="I6955">
        <f>IF(shipments[[#This Row],[Boxes]]&gt;0,shipments[[#This Row],[Amount]]/shipments[[#This Row],[Boxes]],"NA")</f>
        <v>6.9993702770780857</v>
      </c>
      <c r="J6955" t="str">
        <f>IF(shipments[[#This Row],[Order_Status]] = "Delivered","Yes","No")</f>
        <v>Yes</v>
      </c>
      <c r="K6955" t="str">
        <f>TEXT(shipments[[#This Row],[Shipdate]],"MMMM")</f>
        <v>February</v>
      </c>
      <c r="L6955">
        <f>YEAR(shipments[[#This Row],[Shipdate]])</f>
        <v>2023</v>
      </c>
    </row>
    <row r="6956" spans="1:12" x14ac:dyDescent="0.3">
      <c r="A6956" t="s">
        <v>6960</v>
      </c>
      <c r="B6956" t="s">
        <v>7962</v>
      </c>
      <c r="C6956" t="s">
        <v>7933</v>
      </c>
      <c r="D6956" t="s">
        <v>7938</v>
      </c>
      <c r="E6956" s="1">
        <v>45170</v>
      </c>
      <c r="F6956" s="6">
        <v>769.5</v>
      </c>
      <c r="G6956">
        <v>35</v>
      </c>
      <c r="H6956" t="s">
        <v>3</v>
      </c>
      <c r="I6956">
        <f>IF(shipments[[#This Row],[Boxes]]&gt;0,shipments[[#This Row],[Amount]]/shipments[[#This Row],[Boxes]],"NA")</f>
        <v>21.985714285714284</v>
      </c>
      <c r="J6956" t="str">
        <f>IF(shipments[[#This Row],[Order_Status]] = "Delivered","Yes","No")</f>
        <v>Yes</v>
      </c>
      <c r="K6956" t="str">
        <f>TEXT(shipments[[#This Row],[Shipdate]],"MMMM")</f>
        <v>September</v>
      </c>
      <c r="L6956">
        <f>YEAR(shipments[[#This Row],[Shipdate]])</f>
        <v>2023</v>
      </c>
    </row>
    <row r="6957" spans="1:12" x14ac:dyDescent="0.3">
      <c r="A6957" t="s">
        <v>6961</v>
      </c>
      <c r="B6957" t="s">
        <v>7962</v>
      </c>
      <c r="C6957" t="s">
        <v>7933</v>
      </c>
      <c r="D6957" t="s">
        <v>7938</v>
      </c>
      <c r="E6957" s="1">
        <v>45001</v>
      </c>
      <c r="F6957" s="6">
        <v>7078.5</v>
      </c>
      <c r="G6957">
        <v>394</v>
      </c>
      <c r="H6957" t="s">
        <v>3</v>
      </c>
      <c r="I6957">
        <f>IF(shipments[[#This Row],[Boxes]]&gt;0,shipments[[#This Row],[Amount]]/shipments[[#This Row],[Boxes]],"NA")</f>
        <v>17.965736040609137</v>
      </c>
      <c r="J6957" t="str">
        <f>IF(shipments[[#This Row],[Order_Status]] = "Delivered","Yes","No")</f>
        <v>Yes</v>
      </c>
      <c r="K6957" t="str">
        <f>TEXT(shipments[[#This Row],[Shipdate]],"MMMM")</f>
        <v>March</v>
      </c>
      <c r="L6957">
        <f>YEAR(shipments[[#This Row],[Shipdate]])</f>
        <v>2023</v>
      </c>
    </row>
    <row r="6958" spans="1:12" x14ac:dyDescent="0.3">
      <c r="A6958" t="s">
        <v>6962</v>
      </c>
      <c r="B6958" t="s">
        <v>7962</v>
      </c>
      <c r="C6958" t="s">
        <v>7933</v>
      </c>
      <c r="D6958" t="s">
        <v>7936</v>
      </c>
      <c r="E6958" s="1">
        <v>45180</v>
      </c>
      <c r="F6958" s="6">
        <v>4925.25</v>
      </c>
      <c r="G6958">
        <v>224</v>
      </c>
      <c r="H6958" t="s">
        <v>3</v>
      </c>
      <c r="I6958">
        <f>IF(shipments[[#This Row],[Boxes]]&gt;0,shipments[[#This Row],[Amount]]/shipments[[#This Row],[Boxes]],"NA")</f>
        <v>21.987723214285715</v>
      </c>
      <c r="J6958" t="str">
        <f>IF(shipments[[#This Row],[Order_Status]] = "Delivered","Yes","No")</f>
        <v>Yes</v>
      </c>
      <c r="K6958" t="str">
        <f>TEXT(shipments[[#This Row],[Shipdate]],"MMMM")</f>
        <v>September</v>
      </c>
      <c r="L6958">
        <f>YEAR(shipments[[#This Row],[Shipdate]])</f>
        <v>2023</v>
      </c>
    </row>
    <row r="6959" spans="1:12" x14ac:dyDescent="0.3">
      <c r="A6959" t="s">
        <v>6963</v>
      </c>
      <c r="B6959" t="s">
        <v>7962</v>
      </c>
      <c r="C6959" t="s">
        <v>7933</v>
      </c>
      <c r="D6959" t="s">
        <v>7938</v>
      </c>
      <c r="E6959" s="1">
        <v>44993</v>
      </c>
      <c r="F6959" s="6">
        <v>990</v>
      </c>
      <c r="G6959">
        <v>55</v>
      </c>
      <c r="H6959" t="s">
        <v>3</v>
      </c>
      <c r="I6959">
        <f>IF(shipments[[#This Row],[Boxes]]&gt;0,shipments[[#This Row],[Amount]]/shipments[[#This Row],[Boxes]],"NA")</f>
        <v>18</v>
      </c>
      <c r="J6959" t="str">
        <f>IF(shipments[[#This Row],[Order_Status]] = "Delivered","Yes","No")</f>
        <v>Yes</v>
      </c>
      <c r="K6959" t="str">
        <f>TEXT(shipments[[#This Row],[Shipdate]],"MMMM")</f>
        <v>March</v>
      </c>
      <c r="L6959">
        <f>YEAR(shipments[[#This Row],[Shipdate]])</f>
        <v>2023</v>
      </c>
    </row>
    <row r="6960" spans="1:12" x14ac:dyDescent="0.3">
      <c r="A6960" t="s">
        <v>6964</v>
      </c>
      <c r="B6960" t="s">
        <v>7962</v>
      </c>
      <c r="C6960" t="s">
        <v>7912</v>
      </c>
      <c r="D6960" t="s">
        <v>7938</v>
      </c>
      <c r="E6960" s="1">
        <v>45293</v>
      </c>
      <c r="F6960" s="6">
        <v>3309.75</v>
      </c>
      <c r="G6960">
        <v>276</v>
      </c>
      <c r="H6960" t="s">
        <v>3</v>
      </c>
      <c r="I6960">
        <f>IF(shipments[[#This Row],[Boxes]]&gt;0,shipments[[#This Row],[Amount]]/shipments[[#This Row],[Boxes]],"NA")</f>
        <v>11.991847826086957</v>
      </c>
      <c r="J6960" t="str">
        <f>IF(shipments[[#This Row],[Order_Status]] = "Delivered","Yes","No")</f>
        <v>Yes</v>
      </c>
      <c r="K6960" t="str">
        <f>TEXT(shipments[[#This Row],[Shipdate]],"MMMM")</f>
        <v>January</v>
      </c>
      <c r="L6960">
        <f>YEAR(shipments[[#This Row],[Shipdate]])</f>
        <v>2024</v>
      </c>
    </row>
    <row r="6961" spans="1:12" x14ac:dyDescent="0.3">
      <c r="A6961" t="s">
        <v>6965</v>
      </c>
      <c r="B6961" t="s">
        <v>7962</v>
      </c>
      <c r="C6961" t="s">
        <v>7912</v>
      </c>
      <c r="D6961" t="s">
        <v>7936</v>
      </c>
      <c r="E6961" s="1">
        <v>45026</v>
      </c>
      <c r="F6961" s="6">
        <v>2925</v>
      </c>
      <c r="G6961">
        <v>244</v>
      </c>
      <c r="H6961" t="s">
        <v>3</v>
      </c>
      <c r="I6961">
        <f>IF(shipments[[#This Row],[Boxes]]&gt;0,shipments[[#This Row],[Amount]]/shipments[[#This Row],[Boxes]],"NA")</f>
        <v>11.987704918032787</v>
      </c>
      <c r="J6961" t="str">
        <f>IF(shipments[[#This Row],[Order_Status]] = "Delivered","Yes","No")</f>
        <v>Yes</v>
      </c>
      <c r="K6961" t="str">
        <f>TEXT(shipments[[#This Row],[Shipdate]],"MMMM")</f>
        <v>April</v>
      </c>
      <c r="L6961">
        <f>YEAR(shipments[[#This Row],[Shipdate]])</f>
        <v>2023</v>
      </c>
    </row>
    <row r="6962" spans="1:12" x14ac:dyDescent="0.3">
      <c r="A6962" s="21" t="s">
        <v>6966</v>
      </c>
      <c r="B6962" s="21" t="s">
        <v>7962</v>
      </c>
      <c r="C6962" s="21" t="s">
        <v>7912</v>
      </c>
      <c r="D6962" s="21" t="s">
        <v>7938</v>
      </c>
      <c r="E6962" s="22">
        <v>45553</v>
      </c>
      <c r="F6962" s="23">
        <v>7200</v>
      </c>
      <c r="G6962" s="21">
        <v>554</v>
      </c>
      <c r="H6962" s="21" t="s">
        <v>16</v>
      </c>
      <c r="I6962" s="21">
        <f>IF(shipments[[#This Row],[Boxes]]&gt;0,shipments[[#This Row],[Amount]]/shipments[[#This Row],[Boxes]],"NA")</f>
        <v>12.996389891696751</v>
      </c>
      <c r="J6962" s="21" t="str">
        <f>IF(shipments[[#This Row],[Order_Status]] = "Delivered","Yes","No")</f>
        <v>No</v>
      </c>
      <c r="K6962" s="21" t="str">
        <f>TEXT(shipments[[#This Row],[Shipdate]],"MMMM")</f>
        <v>September</v>
      </c>
      <c r="L6962" s="21">
        <f>YEAR(shipments[[#This Row],[Shipdate]])</f>
        <v>2024</v>
      </c>
    </row>
    <row r="6963" spans="1:12" x14ac:dyDescent="0.3">
      <c r="A6963" t="s">
        <v>6967</v>
      </c>
      <c r="B6963" t="s">
        <v>7962</v>
      </c>
      <c r="C6963" t="s">
        <v>7912</v>
      </c>
      <c r="D6963" t="s">
        <v>7935</v>
      </c>
      <c r="E6963" s="1">
        <v>45328</v>
      </c>
      <c r="F6963" s="6">
        <v>2317.5</v>
      </c>
      <c r="G6963">
        <v>179</v>
      </c>
      <c r="H6963" t="s">
        <v>3</v>
      </c>
      <c r="I6963">
        <f>IF(shipments[[#This Row],[Boxes]]&gt;0,shipments[[#This Row],[Amount]]/shipments[[#This Row],[Boxes]],"NA")</f>
        <v>12.946927374301676</v>
      </c>
      <c r="J6963" t="str">
        <f>IF(shipments[[#This Row],[Order_Status]] = "Delivered","Yes","No")</f>
        <v>Yes</v>
      </c>
      <c r="K6963" t="str">
        <f>TEXT(shipments[[#This Row],[Shipdate]],"MMMM")</f>
        <v>February</v>
      </c>
      <c r="L6963">
        <f>YEAR(shipments[[#This Row],[Shipdate]])</f>
        <v>2024</v>
      </c>
    </row>
    <row r="6964" spans="1:12" x14ac:dyDescent="0.3">
      <c r="A6964" t="s">
        <v>6968</v>
      </c>
      <c r="B6964" t="s">
        <v>7962</v>
      </c>
      <c r="C6964" t="s">
        <v>7915</v>
      </c>
      <c r="D6964" t="s">
        <v>7935</v>
      </c>
      <c r="E6964" s="1">
        <v>45022</v>
      </c>
      <c r="F6964" s="6">
        <v>2268</v>
      </c>
      <c r="G6964">
        <v>454</v>
      </c>
      <c r="H6964" t="s">
        <v>3</v>
      </c>
      <c r="I6964">
        <f>IF(shipments[[#This Row],[Boxes]]&gt;0,shipments[[#This Row],[Amount]]/shipments[[#This Row],[Boxes]],"NA")</f>
        <v>4.9955947136563879</v>
      </c>
      <c r="J6964" t="str">
        <f>IF(shipments[[#This Row],[Order_Status]] = "Delivered","Yes","No")</f>
        <v>Yes</v>
      </c>
      <c r="K6964" t="str">
        <f>TEXT(shipments[[#This Row],[Shipdate]],"MMMM")</f>
        <v>April</v>
      </c>
      <c r="L6964">
        <f>YEAR(shipments[[#This Row],[Shipdate]])</f>
        <v>2023</v>
      </c>
    </row>
    <row r="6965" spans="1:12" x14ac:dyDescent="0.3">
      <c r="A6965" t="s">
        <v>6969</v>
      </c>
      <c r="B6965" t="s">
        <v>7962</v>
      </c>
      <c r="C6965" t="s">
        <v>7915</v>
      </c>
      <c r="D6965" t="s">
        <v>7934</v>
      </c>
      <c r="E6965" s="1">
        <v>45323</v>
      </c>
      <c r="F6965" s="6">
        <v>6738.75</v>
      </c>
      <c r="G6965">
        <v>1348</v>
      </c>
      <c r="H6965" t="s">
        <v>3</v>
      </c>
      <c r="I6965">
        <f>IF(shipments[[#This Row],[Boxes]]&gt;0,shipments[[#This Row],[Amount]]/shipments[[#This Row],[Boxes]],"NA")</f>
        <v>4.9990727002967361</v>
      </c>
      <c r="J6965" t="str">
        <f>IF(shipments[[#This Row],[Order_Status]] = "Delivered","Yes","No")</f>
        <v>Yes</v>
      </c>
      <c r="K6965" t="str">
        <f>TEXT(shipments[[#This Row],[Shipdate]],"MMMM")</f>
        <v>February</v>
      </c>
      <c r="L6965">
        <f>YEAR(shipments[[#This Row],[Shipdate]])</f>
        <v>2024</v>
      </c>
    </row>
    <row r="6966" spans="1:12" x14ac:dyDescent="0.3">
      <c r="A6966" t="s">
        <v>6970</v>
      </c>
      <c r="B6966" t="s">
        <v>7962</v>
      </c>
      <c r="C6966" t="s">
        <v>7915</v>
      </c>
      <c r="D6966" t="s">
        <v>7934</v>
      </c>
      <c r="E6966" s="1">
        <v>45259</v>
      </c>
      <c r="F6966" s="6">
        <v>2436.75</v>
      </c>
      <c r="G6966">
        <v>305</v>
      </c>
      <c r="H6966" t="s">
        <v>3</v>
      </c>
      <c r="I6966">
        <f>IF(shipments[[#This Row],[Boxes]]&gt;0,shipments[[#This Row],[Amount]]/shipments[[#This Row],[Boxes]],"NA")</f>
        <v>7.9893442622950817</v>
      </c>
      <c r="J6966" t="str">
        <f>IF(shipments[[#This Row],[Order_Status]] = "Delivered","Yes","No")</f>
        <v>Yes</v>
      </c>
      <c r="K6966" t="str">
        <f>TEXT(shipments[[#This Row],[Shipdate]],"MMMM")</f>
        <v>November</v>
      </c>
      <c r="L6966">
        <f>YEAR(shipments[[#This Row],[Shipdate]])</f>
        <v>2023</v>
      </c>
    </row>
    <row r="6967" spans="1:12" x14ac:dyDescent="0.3">
      <c r="A6967" s="21" t="s">
        <v>6971</v>
      </c>
      <c r="B6967" s="21" t="s">
        <v>7962</v>
      </c>
      <c r="C6967" s="21" t="s">
        <v>7915</v>
      </c>
      <c r="D6967" s="21" t="s">
        <v>7934</v>
      </c>
      <c r="E6967" s="22">
        <v>45481</v>
      </c>
      <c r="F6967" s="23">
        <v>7479</v>
      </c>
      <c r="G6967" s="21">
        <v>935</v>
      </c>
      <c r="H6967" s="21" t="s">
        <v>9</v>
      </c>
      <c r="I6967" s="21">
        <f>IF(shipments[[#This Row],[Boxes]]&gt;0,shipments[[#This Row],[Amount]]/shipments[[#This Row],[Boxes]],"NA")</f>
        <v>7.9989304812834225</v>
      </c>
      <c r="J6967" s="21" t="str">
        <f>IF(shipments[[#This Row],[Order_Status]] = "Delivered","Yes","No")</f>
        <v>No</v>
      </c>
      <c r="K6967" s="21" t="str">
        <f>TEXT(shipments[[#This Row],[Shipdate]],"MMMM")</f>
        <v>July</v>
      </c>
      <c r="L6967" s="21">
        <f>YEAR(shipments[[#This Row],[Shipdate]])</f>
        <v>2024</v>
      </c>
    </row>
    <row r="6968" spans="1:12" x14ac:dyDescent="0.3">
      <c r="A6968" t="s">
        <v>6972</v>
      </c>
      <c r="B6968" t="s">
        <v>7962</v>
      </c>
      <c r="C6968" t="s">
        <v>7915</v>
      </c>
      <c r="D6968" t="s">
        <v>7937</v>
      </c>
      <c r="E6968" s="1">
        <v>45196</v>
      </c>
      <c r="F6968" s="6">
        <v>8048.25</v>
      </c>
      <c r="G6968">
        <v>895</v>
      </c>
      <c r="H6968" t="s">
        <v>3</v>
      </c>
      <c r="I6968">
        <f>IF(shipments[[#This Row],[Boxes]]&gt;0,shipments[[#This Row],[Amount]]/shipments[[#This Row],[Boxes]],"NA")</f>
        <v>8.9924581005586592</v>
      </c>
      <c r="J6968" t="str">
        <f>IF(shipments[[#This Row],[Order_Status]] = "Delivered","Yes","No")</f>
        <v>Yes</v>
      </c>
      <c r="K6968" t="str">
        <f>TEXT(shipments[[#This Row],[Shipdate]],"MMMM")</f>
        <v>September</v>
      </c>
      <c r="L6968">
        <f>YEAR(shipments[[#This Row],[Shipdate]])</f>
        <v>2023</v>
      </c>
    </row>
    <row r="6969" spans="1:12" x14ac:dyDescent="0.3">
      <c r="A6969" t="s">
        <v>6973</v>
      </c>
      <c r="B6969" t="s">
        <v>7962</v>
      </c>
      <c r="C6969" t="s">
        <v>7915</v>
      </c>
      <c r="D6969" t="s">
        <v>7939</v>
      </c>
      <c r="E6969" s="1">
        <v>45449</v>
      </c>
      <c r="F6969" s="6">
        <v>2335.5</v>
      </c>
      <c r="G6969">
        <v>390</v>
      </c>
      <c r="H6969" t="s">
        <v>3</v>
      </c>
      <c r="I6969">
        <f>IF(shipments[[#This Row],[Boxes]]&gt;0,shipments[[#This Row],[Amount]]/shipments[[#This Row],[Boxes]],"NA")</f>
        <v>5.9884615384615385</v>
      </c>
      <c r="J6969" t="str">
        <f>IF(shipments[[#This Row],[Order_Status]] = "Delivered","Yes","No")</f>
        <v>Yes</v>
      </c>
      <c r="K6969" t="str">
        <f>TEXT(shipments[[#This Row],[Shipdate]],"MMMM")</f>
        <v>June</v>
      </c>
      <c r="L6969">
        <f>YEAR(shipments[[#This Row],[Shipdate]])</f>
        <v>2024</v>
      </c>
    </row>
    <row r="6970" spans="1:12" x14ac:dyDescent="0.3">
      <c r="A6970" s="21" t="s">
        <v>6974</v>
      </c>
      <c r="B6970" s="21" t="s">
        <v>7962</v>
      </c>
      <c r="C6970" s="21" t="s">
        <v>7915</v>
      </c>
      <c r="D6970" s="21" t="s">
        <v>7939</v>
      </c>
      <c r="E6970" s="22">
        <v>45077</v>
      </c>
      <c r="F6970" s="23">
        <v>10347.75</v>
      </c>
      <c r="G6970" s="21">
        <v>1725</v>
      </c>
      <c r="H6970" s="21" t="s">
        <v>25</v>
      </c>
      <c r="I6970" s="21">
        <f>IF(shipments[[#This Row],[Boxes]]&gt;0,shipments[[#This Row],[Amount]]/shipments[[#This Row],[Boxes]],"NA")</f>
        <v>5.9986956521739128</v>
      </c>
      <c r="J6970" s="21" t="str">
        <f>IF(shipments[[#This Row],[Order_Status]] = "Delivered","Yes","No")</f>
        <v>No</v>
      </c>
      <c r="K6970" s="21" t="str">
        <f>TEXT(shipments[[#This Row],[Shipdate]],"MMMM")</f>
        <v>May</v>
      </c>
      <c r="L6970" s="21">
        <f>YEAR(shipments[[#This Row],[Shipdate]])</f>
        <v>2023</v>
      </c>
    </row>
    <row r="6971" spans="1:12" x14ac:dyDescent="0.3">
      <c r="A6971" s="21" t="s">
        <v>6975</v>
      </c>
      <c r="B6971" s="21" t="s">
        <v>7962</v>
      </c>
      <c r="C6971" s="21" t="s">
        <v>7916</v>
      </c>
      <c r="D6971" s="21" t="s">
        <v>7934</v>
      </c>
      <c r="E6971" s="22">
        <v>45083</v>
      </c>
      <c r="F6971" s="23">
        <v>3728.25</v>
      </c>
      <c r="G6971" s="21">
        <v>467</v>
      </c>
      <c r="H6971" s="21" t="s">
        <v>25</v>
      </c>
      <c r="I6971" s="21">
        <f>IF(shipments[[#This Row],[Boxes]]&gt;0,shipments[[#This Row],[Amount]]/shipments[[#This Row],[Boxes]],"NA")</f>
        <v>7.9834047109207713</v>
      </c>
      <c r="J6971" s="21" t="str">
        <f>IF(shipments[[#This Row],[Order_Status]] = "Delivered","Yes","No")</f>
        <v>No</v>
      </c>
      <c r="K6971" s="21" t="str">
        <f>TEXT(shipments[[#This Row],[Shipdate]],"MMMM")</f>
        <v>June</v>
      </c>
      <c r="L6971" s="21">
        <f>YEAR(shipments[[#This Row],[Shipdate]])</f>
        <v>2023</v>
      </c>
    </row>
    <row r="6972" spans="1:12" x14ac:dyDescent="0.3">
      <c r="A6972" t="s">
        <v>6976</v>
      </c>
      <c r="B6972" t="s">
        <v>7962</v>
      </c>
      <c r="C6972" t="s">
        <v>7916</v>
      </c>
      <c r="D6972" t="s">
        <v>7934</v>
      </c>
      <c r="E6972" s="1">
        <v>45022</v>
      </c>
      <c r="F6972" s="6">
        <v>5622.75</v>
      </c>
      <c r="G6972">
        <v>804</v>
      </c>
      <c r="H6972" t="s">
        <v>3</v>
      </c>
      <c r="I6972">
        <f>IF(shipments[[#This Row],[Boxes]]&gt;0,shipments[[#This Row],[Amount]]/shipments[[#This Row],[Boxes]],"NA")</f>
        <v>6.9934701492537314</v>
      </c>
      <c r="J6972" t="str">
        <f>IF(shipments[[#This Row],[Order_Status]] = "Delivered","Yes","No")</f>
        <v>Yes</v>
      </c>
      <c r="K6972" t="str">
        <f>TEXT(shipments[[#This Row],[Shipdate]],"MMMM")</f>
        <v>April</v>
      </c>
      <c r="L6972">
        <f>YEAR(shipments[[#This Row],[Shipdate]])</f>
        <v>2023</v>
      </c>
    </row>
    <row r="6973" spans="1:12" x14ac:dyDescent="0.3">
      <c r="A6973" t="s">
        <v>6977</v>
      </c>
      <c r="B6973" t="s">
        <v>7962</v>
      </c>
      <c r="C6973" t="s">
        <v>7916</v>
      </c>
      <c r="D6973" t="s">
        <v>7934</v>
      </c>
      <c r="E6973" s="1">
        <v>45208</v>
      </c>
      <c r="F6973" s="6">
        <v>2920.5</v>
      </c>
      <c r="G6973">
        <v>418</v>
      </c>
      <c r="H6973" t="s">
        <v>3</v>
      </c>
      <c r="I6973">
        <f>IF(shipments[[#This Row],[Boxes]]&gt;0,shipments[[#This Row],[Amount]]/shipments[[#This Row],[Boxes]],"NA")</f>
        <v>6.9868421052631575</v>
      </c>
      <c r="J6973" t="str">
        <f>IF(shipments[[#This Row],[Order_Status]] = "Delivered","Yes","No")</f>
        <v>Yes</v>
      </c>
      <c r="K6973" t="str">
        <f>TEXT(shipments[[#This Row],[Shipdate]],"MMMM")</f>
        <v>October</v>
      </c>
      <c r="L6973">
        <f>YEAR(shipments[[#This Row],[Shipdate]])</f>
        <v>2023</v>
      </c>
    </row>
    <row r="6974" spans="1:12" x14ac:dyDescent="0.3">
      <c r="A6974" t="s">
        <v>6978</v>
      </c>
      <c r="B6974" t="s">
        <v>7962</v>
      </c>
      <c r="C6974" t="s">
        <v>7916</v>
      </c>
      <c r="D6974" t="s">
        <v>7939</v>
      </c>
      <c r="E6974" s="1">
        <v>45029</v>
      </c>
      <c r="F6974" s="6">
        <v>8014.5</v>
      </c>
      <c r="G6974">
        <v>891</v>
      </c>
      <c r="H6974" t="s">
        <v>3</v>
      </c>
      <c r="I6974">
        <f>IF(shipments[[#This Row],[Boxes]]&gt;0,shipments[[#This Row],[Amount]]/shipments[[#This Row],[Boxes]],"NA")</f>
        <v>8.9949494949494948</v>
      </c>
      <c r="J6974" t="str">
        <f>IF(shipments[[#This Row],[Order_Status]] = "Delivered","Yes","No")</f>
        <v>Yes</v>
      </c>
      <c r="K6974" t="str">
        <f>TEXT(shipments[[#This Row],[Shipdate]],"MMMM")</f>
        <v>April</v>
      </c>
      <c r="L6974">
        <f>YEAR(shipments[[#This Row],[Shipdate]])</f>
        <v>2023</v>
      </c>
    </row>
    <row r="6975" spans="1:12" x14ac:dyDescent="0.3">
      <c r="A6975" t="s">
        <v>6979</v>
      </c>
      <c r="B6975" t="s">
        <v>7962</v>
      </c>
      <c r="C6975" t="s">
        <v>7916</v>
      </c>
      <c r="D6975" t="s">
        <v>7934</v>
      </c>
      <c r="E6975" s="1">
        <v>45047</v>
      </c>
      <c r="F6975" s="6">
        <v>5523.75</v>
      </c>
      <c r="G6975">
        <v>921</v>
      </c>
      <c r="H6975" t="s">
        <v>3</v>
      </c>
      <c r="I6975">
        <f>IF(shipments[[#This Row],[Boxes]]&gt;0,shipments[[#This Row],[Amount]]/shipments[[#This Row],[Boxes]],"NA")</f>
        <v>5.9975570032573291</v>
      </c>
      <c r="J6975" t="str">
        <f>IF(shipments[[#This Row],[Order_Status]] = "Delivered","Yes","No")</f>
        <v>Yes</v>
      </c>
      <c r="K6975" t="str">
        <f>TEXT(shipments[[#This Row],[Shipdate]],"MMMM")</f>
        <v>May</v>
      </c>
      <c r="L6975">
        <f>YEAR(shipments[[#This Row],[Shipdate]])</f>
        <v>2023</v>
      </c>
    </row>
    <row r="6976" spans="1:12" x14ac:dyDescent="0.3">
      <c r="A6976" t="s">
        <v>6980</v>
      </c>
      <c r="B6976" t="s">
        <v>7962</v>
      </c>
      <c r="C6976" t="s">
        <v>7916</v>
      </c>
      <c r="D6976" t="s">
        <v>7935</v>
      </c>
      <c r="E6976" s="1">
        <v>45040</v>
      </c>
      <c r="F6976" s="6">
        <v>841.5</v>
      </c>
      <c r="G6976">
        <v>94</v>
      </c>
      <c r="H6976" t="s">
        <v>3</v>
      </c>
      <c r="I6976">
        <f>IF(shipments[[#This Row],[Boxes]]&gt;0,shipments[[#This Row],[Amount]]/shipments[[#This Row],[Boxes]],"NA")</f>
        <v>8.9521276595744688</v>
      </c>
      <c r="J6976" t="str">
        <f>IF(shipments[[#This Row],[Order_Status]] = "Delivered","Yes","No")</f>
        <v>Yes</v>
      </c>
      <c r="K6976" t="str">
        <f>TEXT(shipments[[#This Row],[Shipdate]],"MMMM")</f>
        <v>April</v>
      </c>
      <c r="L6976">
        <f>YEAR(shipments[[#This Row],[Shipdate]])</f>
        <v>2023</v>
      </c>
    </row>
    <row r="6977" spans="1:12" x14ac:dyDescent="0.3">
      <c r="A6977" t="s">
        <v>6981</v>
      </c>
      <c r="B6977" t="s">
        <v>7962</v>
      </c>
      <c r="C6977" t="s">
        <v>7917</v>
      </c>
      <c r="D6977" t="s">
        <v>7937</v>
      </c>
      <c r="E6977" s="1">
        <v>45251</v>
      </c>
      <c r="F6977" s="6">
        <v>4758.75</v>
      </c>
      <c r="G6977">
        <v>170</v>
      </c>
      <c r="H6977" t="s">
        <v>3</v>
      </c>
      <c r="I6977">
        <f>IF(shipments[[#This Row],[Boxes]]&gt;0,shipments[[#This Row],[Amount]]/shipments[[#This Row],[Boxes]],"NA")</f>
        <v>27.992647058823529</v>
      </c>
      <c r="J6977" t="str">
        <f>IF(shipments[[#This Row],[Order_Status]] = "Delivered","Yes","No")</f>
        <v>Yes</v>
      </c>
      <c r="K6977" t="str">
        <f>TEXT(shipments[[#This Row],[Shipdate]],"MMMM")</f>
        <v>November</v>
      </c>
      <c r="L6977">
        <f>YEAR(shipments[[#This Row],[Shipdate]])</f>
        <v>2023</v>
      </c>
    </row>
    <row r="6978" spans="1:12" x14ac:dyDescent="0.3">
      <c r="A6978" t="s">
        <v>6982</v>
      </c>
      <c r="B6978" t="s">
        <v>7962</v>
      </c>
      <c r="C6978" t="s">
        <v>7917</v>
      </c>
      <c r="D6978" t="s">
        <v>7939</v>
      </c>
      <c r="E6978" s="1">
        <v>45393</v>
      </c>
      <c r="F6978" s="6">
        <v>7319.25</v>
      </c>
      <c r="G6978">
        <v>305</v>
      </c>
      <c r="H6978" t="s">
        <v>3</v>
      </c>
      <c r="I6978">
        <f>IF(shipments[[#This Row],[Boxes]]&gt;0,shipments[[#This Row],[Amount]]/shipments[[#This Row],[Boxes]],"NA")</f>
        <v>23.997540983606559</v>
      </c>
      <c r="J6978" t="str">
        <f>IF(shipments[[#This Row],[Order_Status]] = "Delivered","Yes","No")</f>
        <v>Yes</v>
      </c>
      <c r="K6978" t="str">
        <f>TEXT(shipments[[#This Row],[Shipdate]],"MMMM")</f>
        <v>April</v>
      </c>
      <c r="L6978">
        <f>YEAR(shipments[[#This Row],[Shipdate]])</f>
        <v>2024</v>
      </c>
    </row>
    <row r="6979" spans="1:12" x14ac:dyDescent="0.3">
      <c r="A6979" s="21" t="s">
        <v>6983</v>
      </c>
      <c r="B6979" s="21" t="s">
        <v>7962</v>
      </c>
      <c r="C6979" s="21" t="s">
        <v>7918</v>
      </c>
      <c r="D6979" s="21" t="s">
        <v>7938</v>
      </c>
      <c r="E6979" s="22">
        <v>45518</v>
      </c>
      <c r="F6979" s="23">
        <v>5096.25</v>
      </c>
      <c r="G6979" s="21">
        <v>204</v>
      </c>
      <c r="H6979" s="21" t="s">
        <v>9</v>
      </c>
      <c r="I6979" s="21">
        <f>IF(shipments[[#This Row],[Boxes]]&gt;0,shipments[[#This Row],[Amount]]/shipments[[#This Row],[Boxes]],"NA")</f>
        <v>24.981617647058822</v>
      </c>
      <c r="J6979" s="21" t="str">
        <f>IF(shipments[[#This Row],[Order_Status]] = "Delivered","Yes","No")</f>
        <v>No</v>
      </c>
      <c r="K6979" s="21" t="str">
        <f>TEXT(shipments[[#This Row],[Shipdate]],"MMMM")</f>
        <v>August</v>
      </c>
      <c r="L6979" s="21">
        <f>YEAR(shipments[[#This Row],[Shipdate]])</f>
        <v>2024</v>
      </c>
    </row>
    <row r="6980" spans="1:12" x14ac:dyDescent="0.3">
      <c r="A6980" t="s">
        <v>6984</v>
      </c>
      <c r="B6980" t="s">
        <v>7962</v>
      </c>
      <c r="C6980" t="s">
        <v>7918</v>
      </c>
      <c r="D6980" t="s">
        <v>7937</v>
      </c>
      <c r="E6980" s="1">
        <v>45219</v>
      </c>
      <c r="F6980" s="6">
        <v>5564.25</v>
      </c>
      <c r="G6980">
        <v>215</v>
      </c>
      <c r="H6980" t="s">
        <v>3</v>
      </c>
      <c r="I6980">
        <f>IF(shipments[[#This Row],[Boxes]]&gt;0,shipments[[#This Row],[Amount]]/shipments[[#This Row],[Boxes]],"NA")</f>
        <v>25.880232558139536</v>
      </c>
      <c r="J6980" t="str">
        <f>IF(shipments[[#This Row],[Order_Status]] = "Delivered","Yes","No")</f>
        <v>Yes</v>
      </c>
      <c r="K6980" t="str">
        <f>TEXT(shipments[[#This Row],[Shipdate]],"MMMM")</f>
        <v>October</v>
      </c>
      <c r="L6980">
        <f>YEAR(shipments[[#This Row],[Shipdate]])</f>
        <v>2023</v>
      </c>
    </row>
    <row r="6981" spans="1:12" x14ac:dyDescent="0.3">
      <c r="A6981" t="s">
        <v>6985</v>
      </c>
      <c r="B6981" t="s">
        <v>7962</v>
      </c>
      <c r="C6981" t="s">
        <v>7918</v>
      </c>
      <c r="D6981" t="s">
        <v>7937</v>
      </c>
      <c r="E6981" s="1">
        <v>45328</v>
      </c>
      <c r="F6981" s="6">
        <v>6007.5</v>
      </c>
      <c r="G6981">
        <v>215</v>
      </c>
      <c r="H6981" t="s">
        <v>3</v>
      </c>
      <c r="I6981">
        <f>IF(shipments[[#This Row],[Boxes]]&gt;0,shipments[[#This Row],[Amount]]/shipments[[#This Row],[Boxes]],"NA")</f>
        <v>27.941860465116278</v>
      </c>
      <c r="J6981" t="str">
        <f>IF(shipments[[#This Row],[Order_Status]] = "Delivered","Yes","No")</f>
        <v>Yes</v>
      </c>
      <c r="K6981" t="str">
        <f>TEXT(shipments[[#This Row],[Shipdate]],"MMMM")</f>
        <v>February</v>
      </c>
      <c r="L6981">
        <f>YEAR(shipments[[#This Row],[Shipdate]])</f>
        <v>2024</v>
      </c>
    </row>
    <row r="6982" spans="1:12" x14ac:dyDescent="0.3">
      <c r="A6982" t="s">
        <v>6986</v>
      </c>
      <c r="B6982" t="s">
        <v>7962</v>
      </c>
      <c r="C6982" t="s">
        <v>7919</v>
      </c>
      <c r="D6982" t="s">
        <v>7939</v>
      </c>
      <c r="E6982" s="1">
        <v>45377</v>
      </c>
      <c r="F6982" s="6">
        <v>4603.5</v>
      </c>
      <c r="G6982">
        <v>256</v>
      </c>
      <c r="H6982" t="s">
        <v>3</v>
      </c>
      <c r="I6982">
        <f>IF(shipments[[#This Row],[Boxes]]&gt;0,shipments[[#This Row],[Amount]]/shipments[[#This Row],[Boxes]],"NA")</f>
        <v>17.982421875</v>
      </c>
      <c r="J6982" t="str">
        <f>IF(shipments[[#This Row],[Order_Status]] = "Delivered","Yes","No")</f>
        <v>Yes</v>
      </c>
      <c r="K6982" t="str">
        <f>TEXT(shipments[[#This Row],[Shipdate]],"MMMM")</f>
        <v>March</v>
      </c>
      <c r="L6982">
        <f>YEAR(shipments[[#This Row],[Shipdate]])</f>
        <v>2024</v>
      </c>
    </row>
    <row r="6983" spans="1:12" x14ac:dyDescent="0.3">
      <c r="A6983" t="s">
        <v>6987</v>
      </c>
      <c r="B6983" t="s">
        <v>7962</v>
      </c>
      <c r="C6983" t="s">
        <v>7919</v>
      </c>
      <c r="D6983" t="s">
        <v>7934</v>
      </c>
      <c r="E6983" s="1">
        <v>45337</v>
      </c>
      <c r="F6983" s="6">
        <v>3975.75</v>
      </c>
      <c r="G6983">
        <v>199</v>
      </c>
      <c r="H6983" t="s">
        <v>3</v>
      </c>
      <c r="I6983">
        <f>IF(shipments[[#This Row],[Boxes]]&gt;0,shipments[[#This Row],[Amount]]/shipments[[#This Row],[Boxes]],"NA")</f>
        <v>19.978643216080403</v>
      </c>
      <c r="J6983" t="str">
        <f>IF(shipments[[#This Row],[Order_Status]] = "Delivered","Yes","No")</f>
        <v>Yes</v>
      </c>
      <c r="K6983" t="str">
        <f>TEXT(shipments[[#This Row],[Shipdate]],"MMMM")</f>
        <v>February</v>
      </c>
      <c r="L6983">
        <f>YEAR(shipments[[#This Row],[Shipdate]])</f>
        <v>2024</v>
      </c>
    </row>
    <row r="6984" spans="1:12" x14ac:dyDescent="0.3">
      <c r="A6984" t="s">
        <v>6988</v>
      </c>
      <c r="B6984" t="s">
        <v>7962</v>
      </c>
      <c r="C6984" t="s">
        <v>7920</v>
      </c>
      <c r="D6984" t="s">
        <v>7934</v>
      </c>
      <c r="E6984" s="1">
        <v>44984</v>
      </c>
      <c r="F6984" s="6">
        <v>5487.75</v>
      </c>
      <c r="G6984">
        <v>289</v>
      </c>
      <c r="H6984" t="s">
        <v>3</v>
      </c>
      <c r="I6984">
        <f>IF(shipments[[#This Row],[Boxes]]&gt;0,shipments[[#This Row],[Amount]]/shipments[[#This Row],[Boxes]],"NA")</f>
        <v>18.988754325259517</v>
      </c>
      <c r="J6984" t="str">
        <f>IF(shipments[[#This Row],[Order_Status]] = "Delivered","Yes","No")</f>
        <v>Yes</v>
      </c>
      <c r="K6984" t="str">
        <f>TEXT(shipments[[#This Row],[Shipdate]],"MMMM")</f>
        <v>February</v>
      </c>
      <c r="L6984">
        <f>YEAR(shipments[[#This Row],[Shipdate]])</f>
        <v>2023</v>
      </c>
    </row>
    <row r="6985" spans="1:12" x14ac:dyDescent="0.3">
      <c r="A6985" t="s">
        <v>6989</v>
      </c>
      <c r="B6985" t="s">
        <v>7962</v>
      </c>
      <c r="C6985" t="s">
        <v>7921</v>
      </c>
      <c r="D6985" t="s">
        <v>7939</v>
      </c>
      <c r="E6985" s="1">
        <v>45062</v>
      </c>
      <c r="F6985" s="6">
        <v>11875.5</v>
      </c>
      <c r="G6985">
        <v>914</v>
      </c>
      <c r="H6985" t="s">
        <v>3</v>
      </c>
      <c r="I6985">
        <f>IF(shipments[[#This Row],[Boxes]]&gt;0,shipments[[#This Row],[Amount]]/shipments[[#This Row],[Boxes]],"NA")</f>
        <v>12.992888402625821</v>
      </c>
      <c r="J6985" t="str">
        <f>IF(shipments[[#This Row],[Order_Status]] = "Delivered","Yes","No")</f>
        <v>Yes</v>
      </c>
      <c r="K6985" t="str">
        <f>TEXT(shipments[[#This Row],[Shipdate]],"MMMM")</f>
        <v>May</v>
      </c>
      <c r="L6985">
        <f>YEAR(shipments[[#This Row],[Shipdate]])</f>
        <v>2023</v>
      </c>
    </row>
    <row r="6986" spans="1:12" x14ac:dyDescent="0.3">
      <c r="A6986" t="s">
        <v>6990</v>
      </c>
      <c r="B6986" t="s">
        <v>7962</v>
      </c>
      <c r="C6986" t="s">
        <v>7921</v>
      </c>
      <c r="D6986" t="s">
        <v>7935</v>
      </c>
      <c r="E6986" s="1">
        <v>45348</v>
      </c>
      <c r="F6986" s="6">
        <v>8779.5</v>
      </c>
      <c r="G6986">
        <v>732</v>
      </c>
      <c r="H6986" t="s">
        <v>3</v>
      </c>
      <c r="I6986">
        <f>IF(shipments[[#This Row],[Boxes]]&gt;0,shipments[[#This Row],[Amount]]/shipments[[#This Row],[Boxes]],"NA")</f>
        <v>11.993852459016393</v>
      </c>
      <c r="J6986" t="str">
        <f>IF(shipments[[#This Row],[Order_Status]] = "Delivered","Yes","No")</f>
        <v>Yes</v>
      </c>
      <c r="K6986" t="str">
        <f>TEXT(shipments[[#This Row],[Shipdate]],"MMMM")</f>
        <v>February</v>
      </c>
      <c r="L6986">
        <f>YEAR(shipments[[#This Row],[Shipdate]])</f>
        <v>2024</v>
      </c>
    </row>
    <row r="6987" spans="1:12" x14ac:dyDescent="0.3">
      <c r="A6987" t="s">
        <v>6991</v>
      </c>
      <c r="B6987" t="s">
        <v>7962</v>
      </c>
      <c r="C6987" t="s">
        <v>7921</v>
      </c>
      <c r="D6987" t="s">
        <v>7935</v>
      </c>
      <c r="E6987" s="1">
        <v>45054</v>
      </c>
      <c r="F6987" s="6">
        <v>2218.5</v>
      </c>
      <c r="G6987">
        <v>148</v>
      </c>
      <c r="H6987" t="s">
        <v>3</v>
      </c>
      <c r="I6987">
        <f>IF(shipments[[#This Row],[Boxes]]&gt;0,shipments[[#This Row],[Amount]]/shipments[[#This Row],[Boxes]],"NA")</f>
        <v>14.989864864864865</v>
      </c>
      <c r="J6987" t="str">
        <f>IF(shipments[[#This Row],[Order_Status]] = "Delivered","Yes","No")</f>
        <v>Yes</v>
      </c>
      <c r="K6987" t="str">
        <f>TEXT(shipments[[#This Row],[Shipdate]],"MMMM")</f>
        <v>May</v>
      </c>
      <c r="L6987">
        <f>YEAR(shipments[[#This Row],[Shipdate]])</f>
        <v>2023</v>
      </c>
    </row>
    <row r="6988" spans="1:12" x14ac:dyDescent="0.3">
      <c r="A6988" t="s">
        <v>6992</v>
      </c>
      <c r="B6988" t="s">
        <v>7962</v>
      </c>
      <c r="C6988" t="s">
        <v>7921</v>
      </c>
      <c r="D6988" t="s">
        <v>7935</v>
      </c>
      <c r="E6988" s="1">
        <v>44943</v>
      </c>
      <c r="F6988" s="6">
        <v>4479.75</v>
      </c>
      <c r="G6988">
        <v>320</v>
      </c>
      <c r="H6988" t="s">
        <v>3</v>
      </c>
      <c r="I6988">
        <f>IF(shipments[[#This Row],[Boxes]]&gt;0,shipments[[#This Row],[Amount]]/shipments[[#This Row],[Boxes]],"NA")</f>
        <v>13.999218750000001</v>
      </c>
      <c r="J6988" t="str">
        <f>IF(shipments[[#This Row],[Order_Status]] = "Delivered","Yes","No")</f>
        <v>Yes</v>
      </c>
      <c r="K6988" t="str">
        <f>TEXT(shipments[[#This Row],[Shipdate]],"MMMM")</f>
        <v>January</v>
      </c>
      <c r="L6988">
        <f>YEAR(shipments[[#This Row],[Shipdate]])</f>
        <v>2023</v>
      </c>
    </row>
    <row r="6989" spans="1:12" x14ac:dyDescent="0.3">
      <c r="A6989" t="s">
        <v>6993</v>
      </c>
      <c r="B6989" t="s">
        <v>7962</v>
      </c>
      <c r="C6989" t="s">
        <v>7921</v>
      </c>
      <c r="D6989" t="s">
        <v>7939</v>
      </c>
      <c r="E6989" s="1">
        <v>45180</v>
      </c>
      <c r="F6989" s="6">
        <v>3129.75</v>
      </c>
      <c r="G6989">
        <v>196</v>
      </c>
      <c r="H6989" t="s">
        <v>3</v>
      </c>
      <c r="I6989">
        <f>IF(shipments[[#This Row],[Boxes]]&gt;0,shipments[[#This Row],[Amount]]/shipments[[#This Row],[Boxes]],"NA")</f>
        <v>15.968112244897959</v>
      </c>
      <c r="J6989" t="str">
        <f>IF(shipments[[#This Row],[Order_Status]] = "Delivered","Yes","No")</f>
        <v>Yes</v>
      </c>
      <c r="K6989" t="str">
        <f>TEXT(shipments[[#This Row],[Shipdate]],"MMMM")</f>
        <v>September</v>
      </c>
      <c r="L6989">
        <f>YEAR(shipments[[#This Row],[Shipdate]])</f>
        <v>2023</v>
      </c>
    </row>
    <row r="6990" spans="1:12" x14ac:dyDescent="0.3">
      <c r="A6990" t="s">
        <v>6994</v>
      </c>
      <c r="B6990" t="s">
        <v>7962</v>
      </c>
      <c r="C6990" t="s">
        <v>7922</v>
      </c>
      <c r="D6990" t="s">
        <v>7938</v>
      </c>
      <c r="E6990" s="1">
        <v>45051</v>
      </c>
      <c r="F6990" s="6">
        <v>3003.75</v>
      </c>
      <c r="G6990">
        <v>167</v>
      </c>
      <c r="H6990" t="s">
        <v>3</v>
      </c>
      <c r="I6990">
        <f>IF(shipments[[#This Row],[Boxes]]&gt;0,shipments[[#This Row],[Amount]]/shipments[[#This Row],[Boxes]],"NA")</f>
        <v>17.986526946107784</v>
      </c>
      <c r="J6990" t="str">
        <f>IF(shipments[[#This Row],[Order_Status]] = "Delivered","Yes","No")</f>
        <v>Yes</v>
      </c>
      <c r="K6990" t="str">
        <f>TEXT(shipments[[#This Row],[Shipdate]],"MMMM")</f>
        <v>May</v>
      </c>
      <c r="L6990">
        <f>YEAR(shipments[[#This Row],[Shipdate]])</f>
        <v>2023</v>
      </c>
    </row>
    <row r="6991" spans="1:12" x14ac:dyDescent="0.3">
      <c r="A6991" t="s">
        <v>6995</v>
      </c>
      <c r="B6991" t="s">
        <v>7962</v>
      </c>
      <c r="C6991" t="s">
        <v>7922</v>
      </c>
      <c r="D6991" t="s">
        <v>7934</v>
      </c>
      <c r="E6991" s="1">
        <v>45075</v>
      </c>
      <c r="F6991" s="6">
        <v>792</v>
      </c>
      <c r="G6991">
        <v>38</v>
      </c>
      <c r="H6991" t="s">
        <v>3</v>
      </c>
      <c r="I6991">
        <f>IF(shipments[[#This Row],[Boxes]]&gt;0,shipments[[#This Row],[Amount]]/shipments[[#This Row],[Boxes]],"NA")</f>
        <v>20.842105263157894</v>
      </c>
      <c r="J6991" t="str">
        <f>IF(shipments[[#This Row],[Order_Status]] = "Delivered","Yes","No")</f>
        <v>Yes</v>
      </c>
      <c r="K6991" t="str">
        <f>TEXT(shipments[[#This Row],[Shipdate]],"MMMM")</f>
        <v>May</v>
      </c>
      <c r="L6991">
        <f>YEAR(shipments[[#This Row],[Shipdate]])</f>
        <v>2023</v>
      </c>
    </row>
    <row r="6992" spans="1:12" x14ac:dyDescent="0.3">
      <c r="A6992" t="s">
        <v>6996</v>
      </c>
      <c r="B6992" t="s">
        <v>7962</v>
      </c>
      <c r="C6992" t="s">
        <v>7923</v>
      </c>
      <c r="D6992" t="s">
        <v>7939</v>
      </c>
      <c r="E6992" s="1">
        <v>45413</v>
      </c>
      <c r="F6992" s="6">
        <v>6972.75</v>
      </c>
      <c r="G6992">
        <v>465</v>
      </c>
      <c r="H6992" t="s">
        <v>3</v>
      </c>
      <c r="I6992">
        <f>IF(shipments[[#This Row],[Boxes]]&gt;0,shipments[[#This Row],[Amount]]/shipments[[#This Row],[Boxes]],"NA")</f>
        <v>14.995161290322581</v>
      </c>
      <c r="J6992" t="str">
        <f>IF(shipments[[#This Row],[Order_Status]] = "Delivered","Yes","No")</f>
        <v>Yes</v>
      </c>
      <c r="K6992" t="str">
        <f>TEXT(shipments[[#This Row],[Shipdate]],"MMMM")</f>
        <v>May</v>
      </c>
      <c r="L6992">
        <f>YEAR(shipments[[#This Row],[Shipdate]])</f>
        <v>2024</v>
      </c>
    </row>
    <row r="6993" spans="1:12" x14ac:dyDescent="0.3">
      <c r="A6993" t="s">
        <v>6997</v>
      </c>
      <c r="B6993" t="s">
        <v>7962</v>
      </c>
      <c r="C6993" t="s">
        <v>7924</v>
      </c>
      <c r="D6993" t="s">
        <v>7939</v>
      </c>
      <c r="E6993" s="1">
        <v>44972</v>
      </c>
      <c r="F6993" s="6">
        <v>3282.75</v>
      </c>
      <c r="G6993">
        <v>548</v>
      </c>
      <c r="H6993" t="s">
        <v>3</v>
      </c>
      <c r="I6993">
        <f>IF(shipments[[#This Row],[Boxes]]&gt;0,shipments[[#This Row],[Amount]]/shipments[[#This Row],[Boxes]],"NA")</f>
        <v>5.9904197080291972</v>
      </c>
      <c r="J6993" t="str">
        <f>IF(shipments[[#This Row],[Order_Status]] = "Delivered","Yes","No")</f>
        <v>Yes</v>
      </c>
      <c r="K6993" t="str">
        <f>TEXT(shipments[[#This Row],[Shipdate]],"MMMM")</f>
        <v>February</v>
      </c>
      <c r="L6993">
        <f>YEAR(shipments[[#This Row],[Shipdate]])</f>
        <v>2023</v>
      </c>
    </row>
    <row r="6994" spans="1:12" x14ac:dyDescent="0.3">
      <c r="A6994" t="s">
        <v>6998</v>
      </c>
      <c r="B6994" t="s">
        <v>7962</v>
      </c>
      <c r="C6994" t="s">
        <v>7924</v>
      </c>
      <c r="D6994" t="s">
        <v>7939</v>
      </c>
      <c r="E6994" s="1">
        <v>45120</v>
      </c>
      <c r="F6994" s="6">
        <v>8592.75</v>
      </c>
      <c r="G6994">
        <v>860</v>
      </c>
      <c r="H6994" t="s">
        <v>3</v>
      </c>
      <c r="I6994">
        <f>IF(shipments[[#This Row],[Boxes]]&gt;0,shipments[[#This Row],[Amount]]/shipments[[#This Row],[Boxes]],"NA")</f>
        <v>9.9915697674418613</v>
      </c>
      <c r="J6994" t="str">
        <f>IF(shipments[[#This Row],[Order_Status]] = "Delivered","Yes","No")</f>
        <v>Yes</v>
      </c>
      <c r="K6994" t="str">
        <f>TEXT(shipments[[#This Row],[Shipdate]],"MMMM")</f>
        <v>July</v>
      </c>
      <c r="L6994">
        <f>YEAR(shipments[[#This Row],[Shipdate]])</f>
        <v>2023</v>
      </c>
    </row>
    <row r="6995" spans="1:12" x14ac:dyDescent="0.3">
      <c r="A6995" t="s">
        <v>6999</v>
      </c>
      <c r="B6995" t="s">
        <v>7962</v>
      </c>
      <c r="C6995" t="s">
        <v>7924</v>
      </c>
      <c r="D6995" t="s">
        <v>7937</v>
      </c>
      <c r="E6995" s="1">
        <v>45275</v>
      </c>
      <c r="F6995" s="6">
        <v>2720.25</v>
      </c>
      <c r="G6995">
        <v>273</v>
      </c>
      <c r="H6995" t="s">
        <v>3</v>
      </c>
      <c r="I6995">
        <f>IF(shipments[[#This Row],[Boxes]]&gt;0,shipments[[#This Row],[Amount]]/shipments[[#This Row],[Boxes]],"NA")</f>
        <v>9.9642857142857135</v>
      </c>
      <c r="J6995" t="str">
        <f>IF(shipments[[#This Row],[Order_Status]] = "Delivered","Yes","No")</f>
        <v>Yes</v>
      </c>
      <c r="K6995" t="str">
        <f>TEXT(shipments[[#This Row],[Shipdate]],"MMMM")</f>
        <v>December</v>
      </c>
      <c r="L6995">
        <f>YEAR(shipments[[#This Row],[Shipdate]])</f>
        <v>2023</v>
      </c>
    </row>
    <row r="6996" spans="1:12" x14ac:dyDescent="0.3">
      <c r="A6996" t="s">
        <v>7000</v>
      </c>
      <c r="B6996" t="s">
        <v>7962</v>
      </c>
      <c r="C6996" t="s">
        <v>7924</v>
      </c>
      <c r="D6996" t="s">
        <v>7938</v>
      </c>
      <c r="E6996" s="1">
        <v>45113</v>
      </c>
      <c r="F6996" s="6">
        <v>9112.5</v>
      </c>
      <c r="G6996">
        <v>1519</v>
      </c>
      <c r="H6996" t="s">
        <v>3</v>
      </c>
      <c r="I6996">
        <f>IF(shipments[[#This Row],[Boxes]]&gt;0,shipments[[#This Row],[Amount]]/shipments[[#This Row],[Boxes]],"NA")</f>
        <v>5.9990125082290984</v>
      </c>
      <c r="J6996" t="str">
        <f>IF(shipments[[#This Row],[Order_Status]] = "Delivered","Yes","No")</f>
        <v>Yes</v>
      </c>
      <c r="K6996" t="str">
        <f>TEXT(shipments[[#This Row],[Shipdate]],"MMMM")</f>
        <v>July</v>
      </c>
      <c r="L6996">
        <f>YEAR(shipments[[#This Row],[Shipdate]])</f>
        <v>2023</v>
      </c>
    </row>
    <row r="6997" spans="1:12" x14ac:dyDescent="0.3">
      <c r="A6997" t="s">
        <v>7001</v>
      </c>
      <c r="B6997" t="s">
        <v>7962</v>
      </c>
      <c r="C6997" t="s">
        <v>7924</v>
      </c>
      <c r="D6997" t="s">
        <v>7939</v>
      </c>
      <c r="E6997" s="1">
        <v>45118</v>
      </c>
      <c r="F6997" s="6">
        <v>2425.5</v>
      </c>
      <c r="G6997">
        <v>304</v>
      </c>
      <c r="H6997" t="s">
        <v>3</v>
      </c>
      <c r="I6997">
        <f>IF(shipments[[#This Row],[Boxes]]&gt;0,shipments[[#This Row],[Amount]]/shipments[[#This Row],[Boxes]],"NA")</f>
        <v>7.9786184210526319</v>
      </c>
      <c r="J6997" t="str">
        <f>IF(shipments[[#This Row],[Order_Status]] = "Delivered","Yes","No")</f>
        <v>Yes</v>
      </c>
      <c r="K6997" t="str">
        <f>TEXT(shipments[[#This Row],[Shipdate]],"MMMM")</f>
        <v>July</v>
      </c>
      <c r="L6997">
        <f>YEAR(shipments[[#This Row],[Shipdate]])</f>
        <v>2023</v>
      </c>
    </row>
    <row r="6998" spans="1:12" x14ac:dyDescent="0.3">
      <c r="A6998" s="21" t="s">
        <v>7002</v>
      </c>
      <c r="B6998" s="21" t="s">
        <v>7962</v>
      </c>
      <c r="C6998" s="21" t="s">
        <v>7924</v>
      </c>
      <c r="D6998" s="21" t="s">
        <v>7936</v>
      </c>
      <c r="E6998" s="22">
        <v>45525</v>
      </c>
      <c r="F6998" s="23">
        <v>1795.5</v>
      </c>
      <c r="G6998" s="21">
        <v>180</v>
      </c>
      <c r="H6998" s="21" t="s">
        <v>9</v>
      </c>
      <c r="I6998" s="21">
        <f>IF(shipments[[#This Row],[Boxes]]&gt;0,shipments[[#This Row],[Amount]]/shipments[[#This Row],[Boxes]],"NA")</f>
        <v>9.9749999999999996</v>
      </c>
      <c r="J6998" s="21" t="str">
        <f>IF(shipments[[#This Row],[Order_Status]] = "Delivered","Yes","No")</f>
        <v>No</v>
      </c>
      <c r="K6998" s="21" t="str">
        <f>TEXT(shipments[[#This Row],[Shipdate]],"MMMM")</f>
        <v>August</v>
      </c>
      <c r="L6998" s="21">
        <f>YEAR(shipments[[#This Row],[Shipdate]])</f>
        <v>2024</v>
      </c>
    </row>
    <row r="6999" spans="1:12" x14ac:dyDescent="0.3">
      <c r="A6999" s="21" t="s">
        <v>7003</v>
      </c>
      <c r="B6999" s="21" t="s">
        <v>7962</v>
      </c>
      <c r="C6999" s="21" t="s">
        <v>7924</v>
      </c>
      <c r="D6999" s="21" t="s">
        <v>7938</v>
      </c>
      <c r="E6999" s="22">
        <v>45093</v>
      </c>
      <c r="F6999" s="23">
        <v>9533.25</v>
      </c>
      <c r="G6999" s="21">
        <v>1192</v>
      </c>
      <c r="H6999" s="21" t="s">
        <v>25</v>
      </c>
      <c r="I6999" s="21">
        <f>IF(shipments[[#This Row],[Boxes]]&gt;0,shipments[[#This Row],[Amount]]/shipments[[#This Row],[Boxes]],"NA")</f>
        <v>7.9976929530201346</v>
      </c>
      <c r="J6999" s="21" t="str">
        <f>IF(shipments[[#This Row],[Order_Status]] = "Delivered","Yes","No")</f>
        <v>No</v>
      </c>
      <c r="K6999" s="21" t="str">
        <f>TEXT(shipments[[#This Row],[Shipdate]],"MMMM")</f>
        <v>June</v>
      </c>
      <c r="L6999" s="21">
        <f>YEAR(shipments[[#This Row],[Shipdate]])</f>
        <v>2023</v>
      </c>
    </row>
    <row r="7000" spans="1:12" x14ac:dyDescent="0.3">
      <c r="A7000" s="21" t="s">
        <v>7004</v>
      </c>
      <c r="B7000" s="21" t="s">
        <v>7962</v>
      </c>
      <c r="C7000" s="21" t="s">
        <v>7924</v>
      </c>
      <c r="D7000" s="21" t="s">
        <v>7939</v>
      </c>
      <c r="E7000" s="22">
        <v>45397</v>
      </c>
      <c r="F7000" s="23">
        <v>1642.5</v>
      </c>
      <c r="G7000" s="21">
        <v>274</v>
      </c>
      <c r="H7000" s="21" t="s">
        <v>25</v>
      </c>
      <c r="I7000" s="21">
        <f>IF(shipments[[#This Row],[Boxes]]&gt;0,shipments[[#This Row],[Amount]]/shipments[[#This Row],[Boxes]],"NA")</f>
        <v>5.9945255474452557</v>
      </c>
      <c r="J7000" s="21" t="str">
        <f>IF(shipments[[#This Row],[Order_Status]] = "Delivered","Yes","No")</f>
        <v>No</v>
      </c>
      <c r="K7000" s="21" t="str">
        <f>TEXT(shipments[[#This Row],[Shipdate]],"MMMM")</f>
        <v>April</v>
      </c>
      <c r="L7000" s="21">
        <f>YEAR(shipments[[#This Row],[Shipdate]])</f>
        <v>2024</v>
      </c>
    </row>
    <row r="7001" spans="1:12" x14ac:dyDescent="0.3">
      <c r="A7001" s="21" t="s">
        <v>7005</v>
      </c>
      <c r="B7001" s="21" t="s">
        <v>7962</v>
      </c>
      <c r="C7001" s="21" t="s">
        <v>7925</v>
      </c>
      <c r="D7001" s="21" t="s">
        <v>7939</v>
      </c>
      <c r="E7001" s="22">
        <v>45519</v>
      </c>
      <c r="F7001" s="23">
        <v>7593.75</v>
      </c>
      <c r="G7001" s="21">
        <v>422</v>
      </c>
      <c r="H7001" s="21" t="s">
        <v>25</v>
      </c>
      <c r="I7001" s="21">
        <f>IF(shipments[[#This Row],[Boxes]]&gt;0,shipments[[#This Row],[Amount]]/shipments[[#This Row],[Boxes]],"NA")</f>
        <v>17.994668246445496</v>
      </c>
      <c r="J7001" s="21" t="str">
        <f>IF(shipments[[#This Row],[Order_Status]] = "Delivered","Yes","No")</f>
        <v>No</v>
      </c>
      <c r="K7001" s="21" t="str">
        <f>TEXT(shipments[[#This Row],[Shipdate]],"MMMM")</f>
        <v>August</v>
      </c>
      <c r="L7001" s="21">
        <f>YEAR(shipments[[#This Row],[Shipdate]])</f>
        <v>2024</v>
      </c>
    </row>
    <row r="7002" spans="1:12" x14ac:dyDescent="0.3">
      <c r="A7002" t="s">
        <v>7006</v>
      </c>
      <c r="B7002" t="s">
        <v>7962</v>
      </c>
      <c r="C7002" t="s">
        <v>7927</v>
      </c>
      <c r="D7002" t="s">
        <v>7938</v>
      </c>
      <c r="E7002" s="1">
        <v>45098</v>
      </c>
      <c r="F7002" s="6">
        <v>7344</v>
      </c>
      <c r="G7002">
        <v>408</v>
      </c>
      <c r="H7002" t="s">
        <v>3</v>
      </c>
      <c r="I7002">
        <f>IF(shipments[[#This Row],[Boxes]]&gt;0,shipments[[#This Row],[Amount]]/shipments[[#This Row],[Boxes]],"NA")</f>
        <v>18</v>
      </c>
      <c r="J7002" t="str">
        <f>IF(shipments[[#This Row],[Order_Status]] = "Delivered","Yes","No")</f>
        <v>Yes</v>
      </c>
      <c r="K7002" t="str">
        <f>TEXT(shipments[[#This Row],[Shipdate]],"MMMM")</f>
        <v>June</v>
      </c>
      <c r="L7002">
        <f>YEAR(shipments[[#This Row],[Shipdate]])</f>
        <v>2023</v>
      </c>
    </row>
    <row r="7003" spans="1:12" x14ac:dyDescent="0.3">
      <c r="A7003" t="s">
        <v>7007</v>
      </c>
      <c r="B7003" t="s">
        <v>7962</v>
      </c>
      <c r="C7003" t="s">
        <v>7927</v>
      </c>
      <c r="D7003" t="s">
        <v>7939</v>
      </c>
      <c r="E7003" s="1">
        <v>45418</v>
      </c>
      <c r="F7003" s="6">
        <v>1554.75</v>
      </c>
      <c r="G7003">
        <v>92</v>
      </c>
      <c r="H7003" t="s">
        <v>3</v>
      </c>
      <c r="I7003">
        <f>IF(shipments[[#This Row],[Boxes]]&gt;0,shipments[[#This Row],[Amount]]/shipments[[#This Row],[Boxes]],"NA")</f>
        <v>16.899456521739129</v>
      </c>
      <c r="J7003" t="str">
        <f>IF(shipments[[#This Row],[Order_Status]] = "Delivered","Yes","No")</f>
        <v>Yes</v>
      </c>
      <c r="K7003" t="str">
        <f>TEXT(shipments[[#This Row],[Shipdate]],"MMMM")</f>
        <v>May</v>
      </c>
      <c r="L7003">
        <f>YEAR(shipments[[#This Row],[Shipdate]])</f>
        <v>2024</v>
      </c>
    </row>
    <row r="7004" spans="1:12" x14ac:dyDescent="0.3">
      <c r="A7004" t="s">
        <v>7008</v>
      </c>
      <c r="B7004" t="s">
        <v>7962</v>
      </c>
      <c r="C7004" t="s">
        <v>7927</v>
      </c>
      <c r="D7004" t="s">
        <v>7935</v>
      </c>
      <c r="E7004" s="1">
        <v>45260</v>
      </c>
      <c r="F7004" s="6">
        <v>3827.25</v>
      </c>
      <c r="G7004">
        <v>274</v>
      </c>
      <c r="H7004" t="s">
        <v>3</v>
      </c>
      <c r="I7004">
        <f>IF(shipments[[#This Row],[Boxes]]&gt;0,shipments[[#This Row],[Amount]]/shipments[[#This Row],[Boxes]],"NA")</f>
        <v>13.968065693430656</v>
      </c>
      <c r="J7004" t="str">
        <f>IF(shipments[[#This Row],[Order_Status]] = "Delivered","Yes","No")</f>
        <v>Yes</v>
      </c>
      <c r="K7004" t="str">
        <f>TEXT(shipments[[#This Row],[Shipdate]],"MMMM")</f>
        <v>November</v>
      </c>
      <c r="L7004">
        <f>YEAR(shipments[[#This Row],[Shipdate]])</f>
        <v>2023</v>
      </c>
    </row>
    <row r="7005" spans="1:12" x14ac:dyDescent="0.3">
      <c r="A7005" t="s">
        <v>7009</v>
      </c>
      <c r="B7005" t="s">
        <v>7962</v>
      </c>
      <c r="C7005" t="s">
        <v>7928</v>
      </c>
      <c r="D7005" t="s">
        <v>7938</v>
      </c>
      <c r="E7005" s="1">
        <v>44971</v>
      </c>
      <c r="F7005" s="6">
        <v>2436.75</v>
      </c>
      <c r="G7005">
        <v>222</v>
      </c>
      <c r="H7005" t="s">
        <v>3</v>
      </c>
      <c r="I7005">
        <f>IF(shipments[[#This Row],[Boxes]]&gt;0,shipments[[#This Row],[Amount]]/shipments[[#This Row],[Boxes]],"NA")</f>
        <v>10.976351351351351</v>
      </c>
      <c r="J7005" t="str">
        <f>IF(shipments[[#This Row],[Order_Status]] = "Delivered","Yes","No")</f>
        <v>Yes</v>
      </c>
      <c r="K7005" t="str">
        <f>TEXT(shipments[[#This Row],[Shipdate]],"MMMM")</f>
        <v>February</v>
      </c>
      <c r="L7005">
        <f>YEAR(shipments[[#This Row],[Shipdate]])</f>
        <v>2023</v>
      </c>
    </row>
    <row r="7006" spans="1:12" x14ac:dyDescent="0.3">
      <c r="A7006" s="21" t="s">
        <v>7010</v>
      </c>
      <c r="B7006" s="21" t="s">
        <v>7962</v>
      </c>
      <c r="C7006" s="21" t="s">
        <v>7928</v>
      </c>
      <c r="D7006" s="21" t="s">
        <v>7939</v>
      </c>
      <c r="E7006" s="22">
        <v>45229</v>
      </c>
      <c r="F7006" s="23">
        <v>445.5</v>
      </c>
      <c r="G7006" s="21">
        <v>64</v>
      </c>
      <c r="H7006" s="21" t="s">
        <v>25</v>
      </c>
      <c r="I7006" s="21">
        <f>IF(shipments[[#This Row],[Boxes]]&gt;0,shipments[[#This Row],[Amount]]/shipments[[#This Row],[Boxes]],"NA")</f>
        <v>6.9609375</v>
      </c>
      <c r="J7006" s="21" t="str">
        <f>IF(shipments[[#This Row],[Order_Status]] = "Delivered","Yes","No")</f>
        <v>No</v>
      </c>
      <c r="K7006" s="21" t="str">
        <f>TEXT(shipments[[#This Row],[Shipdate]],"MMMM")</f>
        <v>October</v>
      </c>
      <c r="L7006" s="21">
        <f>YEAR(shipments[[#This Row],[Shipdate]])</f>
        <v>2023</v>
      </c>
    </row>
    <row r="7007" spans="1:12" x14ac:dyDescent="0.3">
      <c r="A7007" t="s">
        <v>7011</v>
      </c>
      <c r="B7007" t="s">
        <v>7962</v>
      </c>
      <c r="C7007" t="s">
        <v>7928</v>
      </c>
      <c r="D7007" t="s">
        <v>7935</v>
      </c>
      <c r="E7007" s="1">
        <v>45327</v>
      </c>
      <c r="F7007" s="6">
        <v>2668.5</v>
      </c>
      <c r="G7007">
        <v>267</v>
      </c>
      <c r="H7007" t="s">
        <v>3</v>
      </c>
      <c r="I7007">
        <f>IF(shipments[[#This Row],[Boxes]]&gt;0,shipments[[#This Row],[Amount]]/shipments[[#This Row],[Boxes]],"NA")</f>
        <v>9.9943820224719104</v>
      </c>
      <c r="J7007" t="str">
        <f>IF(shipments[[#This Row],[Order_Status]] = "Delivered","Yes","No")</f>
        <v>Yes</v>
      </c>
      <c r="K7007" t="str">
        <f>TEXT(shipments[[#This Row],[Shipdate]],"MMMM")</f>
        <v>February</v>
      </c>
      <c r="L7007">
        <f>YEAR(shipments[[#This Row],[Shipdate]])</f>
        <v>2024</v>
      </c>
    </row>
    <row r="7008" spans="1:12" x14ac:dyDescent="0.3">
      <c r="A7008" t="s">
        <v>7012</v>
      </c>
      <c r="B7008" t="s">
        <v>7962</v>
      </c>
      <c r="C7008" t="s">
        <v>7928</v>
      </c>
      <c r="D7008" t="s">
        <v>7938</v>
      </c>
      <c r="E7008" s="1">
        <v>45076</v>
      </c>
      <c r="F7008" s="6">
        <v>1183.5</v>
      </c>
      <c r="G7008">
        <v>108</v>
      </c>
      <c r="H7008" t="s">
        <v>3</v>
      </c>
      <c r="I7008">
        <f>IF(shipments[[#This Row],[Boxes]]&gt;0,shipments[[#This Row],[Amount]]/shipments[[#This Row],[Boxes]],"NA")</f>
        <v>10.958333333333334</v>
      </c>
      <c r="J7008" t="str">
        <f>IF(shipments[[#This Row],[Order_Status]] = "Delivered","Yes","No")</f>
        <v>Yes</v>
      </c>
      <c r="K7008" t="str">
        <f>TEXT(shipments[[#This Row],[Shipdate]],"MMMM")</f>
        <v>May</v>
      </c>
      <c r="L7008">
        <f>YEAR(shipments[[#This Row],[Shipdate]])</f>
        <v>2023</v>
      </c>
    </row>
    <row r="7009" spans="1:12" x14ac:dyDescent="0.3">
      <c r="A7009" t="s">
        <v>7013</v>
      </c>
      <c r="B7009" t="s">
        <v>7962</v>
      </c>
      <c r="C7009" t="s">
        <v>7928</v>
      </c>
      <c r="D7009" t="s">
        <v>7939</v>
      </c>
      <c r="E7009" s="1">
        <v>45013</v>
      </c>
      <c r="F7009" s="6">
        <v>6576.75</v>
      </c>
      <c r="G7009">
        <v>731</v>
      </c>
      <c r="H7009" t="s">
        <v>3</v>
      </c>
      <c r="I7009">
        <f>IF(shipments[[#This Row],[Boxes]]&gt;0,shipments[[#This Row],[Amount]]/shipments[[#This Row],[Boxes]],"NA")</f>
        <v>8.9969220246238031</v>
      </c>
      <c r="J7009" t="str">
        <f>IF(shipments[[#This Row],[Order_Status]] = "Delivered","Yes","No")</f>
        <v>Yes</v>
      </c>
      <c r="K7009" t="str">
        <f>TEXT(shipments[[#This Row],[Shipdate]],"MMMM")</f>
        <v>March</v>
      </c>
      <c r="L7009">
        <f>YEAR(shipments[[#This Row],[Shipdate]])</f>
        <v>2023</v>
      </c>
    </row>
    <row r="7010" spans="1:12" x14ac:dyDescent="0.3">
      <c r="A7010" t="s">
        <v>7014</v>
      </c>
      <c r="B7010" t="s">
        <v>7962</v>
      </c>
      <c r="C7010" t="s">
        <v>7929</v>
      </c>
      <c r="D7010" t="s">
        <v>7938</v>
      </c>
      <c r="E7010" s="1">
        <v>45372</v>
      </c>
      <c r="F7010" s="6">
        <v>8613</v>
      </c>
      <c r="G7010">
        <v>1077</v>
      </c>
      <c r="H7010" t="s">
        <v>3</v>
      </c>
      <c r="I7010">
        <f>IF(shipments[[#This Row],[Boxes]]&gt;0,shipments[[#This Row],[Amount]]/shipments[[#This Row],[Boxes]],"NA")</f>
        <v>7.9972144846796658</v>
      </c>
      <c r="J7010" t="str">
        <f>IF(shipments[[#This Row],[Order_Status]] = "Delivered","Yes","No")</f>
        <v>Yes</v>
      </c>
      <c r="K7010" t="str">
        <f>TEXT(shipments[[#This Row],[Shipdate]],"MMMM")</f>
        <v>March</v>
      </c>
      <c r="L7010">
        <f>YEAR(shipments[[#This Row],[Shipdate]])</f>
        <v>2024</v>
      </c>
    </row>
    <row r="7011" spans="1:12" x14ac:dyDescent="0.3">
      <c r="A7011" s="21" t="s">
        <v>7015</v>
      </c>
      <c r="B7011" s="21" t="s">
        <v>7962</v>
      </c>
      <c r="C7011" s="21" t="s">
        <v>7929</v>
      </c>
      <c r="D7011" s="21" t="s">
        <v>7934</v>
      </c>
      <c r="E7011" s="22">
        <v>45495</v>
      </c>
      <c r="F7011" s="23">
        <v>546.75</v>
      </c>
      <c r="G7011" s="21">
        <v>55</v>
      </c>
      <c r="H7011" s="21" t="s">
        <v>9</v>
      </c>
      <c r="I7011" s="21">
        <f>IF(shipments[[#This Row],[Boxes]]&gt;0,shipments[[#This Row],[Amount]]/shipments[[#This Row],[Boxes]],"NA")</f>
        <v>9.9409090909090914</v>
      </c>
      <c r="J7011" s="21" t="str">
        <f>IF(shipments[[#This Row],[Order_Status]] = "Delivered","Yes","No")</f>
        <v>No</v>
      </c>
      <c r="K7011" s="21" t="str">
        <f>TEXT(shipments[[#This Row],[Shipdate]],"MMMM")</f>
        <v>July</v>
      </c>
      <c r="L7011" s="21">
        <f>YEAR(shipments[[#This Row],[Shipdate]])</f>
        <v>2024</v>
      </c>
    </row>
    <row r="7012" spans="1:12" x14ac:dyDescent="0.3">
      <c r="A7012" t="s">
        <v>7016</v>
      </c>
      <c r="B7012" t="s">
        <v>7962</v>
      </c>
      <c r="C7012" t="s">
        <v>7929</v>
      </c>
      <c r="D7012" t="s">
        <v>7938</v>
      </c>
      <c r="E7012" s="1">
        <v>44977</v>
      </c>
      <c r="F7012" s="6">
        <v>2047.5</v>
      </c>
      <c r="G7012">
        <v>293</v>
      </c>
      <c r="H7012" t="s">
        <v>3</v>
      </c>
      <c r="I7012">
        <f>IF(shipments[[#This Row],[Boxes]]&gt;0,shipments[[#This Row],[Amount]]/shipments[[#This Row],[Boxes]],"NA")</f>
        <v>6.9880546075085324</v>
      </c>
      <c r="J7012" t="str">
        <f>IF(shipments[[#This Row],[Order_Status]] = "Delivered","Yes","No")</f>
        <v>Yes</v>
      </c>
      <c r="K7012" t="str">
        <f>TEXT(shipments[[#This Row],[Shipdate]],"MMMM")</f>
        <v>February</v>
      </c>
      <c r="L7012">
        <f>YEAR(shipments[[#This Row],[Shipdate]])</f>
        <v>2023</v>
      </c>
    </row>
    <row r="7013" spans="1:12" x14ac:dyDescent="0.3">
      <c r="A7013" s="21" t="s">
        <v>7017</v>
      </c>
      <c r="B7013" s="21" t="s">
        <v>7962</v>
      </c>
      <c r="C7013" s="21" t="s">
        <v>7929</v>
      </c>
      <c r="D7013" s="21" t="s">
        <v>7939</v>
      </c>
      <c r="E7013" s="22">
        <v>45537</v>
      </c>
      <c r="F7013" s="23">
        <v>6198.75</v>
      </c>
      <c r="G7013" s="21">
        <v>620</v>
      </c>
      <c r="H7013" s="21" t="s">
        <v>16</v>
      </c>
      <c r="I7013" s="21">
        <f>IF(shipments[[#This Row],[Boxes]]&gt;0,shipments[[#This Row],[Amount]]/shipments[[#This Row],[Boxes]],"NA")</f>
        <v>9.997983870967742</v>
      </c>
      <c r="J7013" s="21" t="str">
        <f>IF(shipments[[#This Row],[Order_Status]] = "Delivered","Yes","No")</f>
        <v>No</v>
      </c>
      <c r="K7013" s="21" t="str">
        <f>TEXT(shipments[[#This Row],[Shipdate]],"MMMM")</f>
        <v>September</v>
      </c>
      <c r="L7013" s="21">
        <f>YEAR(shipments[[#This Row],[Shipdate]])</f>
        <v>2024</v>
      </c>
    </row>
    <row r="7014" spans="1:12" x14ac:dyDescent="0.3">
      <c r="A7014" t="s">
        <v>7018</v>
      </c>
      <c r="B7014" t="s">
        <v>7962</v>
      </c>
      <c r="C7014" t="s">
        <v>7930</v>
      </c>
      <c r="D7014" t="s">
        <v>7937</v>
      </c>
      <c r="E7014" s="1">
        <v>45105</v>
      </c>
      <c r="F7014" s="6">
        <v>5271.75</v>
      </c>
      <c r="G7014">
        <v>196</v>
      </c>
      <c r="H7014" t="s">
        <v>3</v>
      </c>
      <c r="I7014">
        <f>IF(shipments[[#This Row],[Boxes]]&gt;0,shipments[[#This Row],[Amount]]/shipments[[#This Row],[Boxes]],"NA")</f>
        <v>26.896683673469386</v>
      </c>
      <c r="J7014" t="str">
        <f>IF(shipments[[#This Row],[Order_Status]] = "Delivered","Yes","No")</f>
        <v>Yes</v>
      </c>
      <c r="K7014" t="str">
        <f>TEXT(shipments[[#This Row],[Shipdate]],"MMMM")</f>
        <v>June</v>
      </c>
      <c r="L7014">
        <f>YEAR(shipments[[#This Row],[Shipdate]])</f>
        <v>2023</v>
      </c>
    </row>
    <row r="7015" spans="1:12" x14ac:dyDescent="0.3">
      <c r="A7015" t="s">
        <v>7019</v>
      </c>
      <c r="B7015" t="s">
        <v>7962</v>
      </c>
      <c r="C7015" t="s">
        <v>7930</v>
      </c>
      <c r="D7015" t="s">
        <v>7934</v>
      </c>
      <c r="E7015" s="1">
        <v>45317</v>
      </c>
      <c r="F7015" s="6">
        <v>2587.5</v>
      </c>
      <c r="G7015">
        <v>93</v>
      </c>
      <c r="H7015" t="s">
        <v>3</v>
      </c>
      <c r="I7015">
        <f>IF(shipments[[#This Row],[Boxes]]&gt;0,shipments[[#This Row],[Amount]]/shipments[[#This Row],[Boxes]],"NA")</f>
        <v>27.822580645161292</v>
      </c>
      <c r="J7015" t="str">
        <f>IF(shipments[[#This Row],[Order_Status]] = "Delivered","Yes","No")</f>
        <v>Yes</v>
      </c>
      <c r="K7015" t="str">
        <f>TEXT(shipments[[#This Row],[Shipdate]],"MMMM")</f>
        <v>January</v>
      </c>
      <c r="L7015">
        <f>YEAR(shipments[[#This Row],[Shipdate]])</f>
        <v>2024</v>
      </c>
    </row>
    <row r="7016" spans="1:12" x14ac:dyDescent="0.3">
      <c r="A7016" t="s">
        <v>7020</v>
      </c>
      <c r="B7016" t="s">
        <v>7962</v>
      </c>
      <c r="C7016" t="s">
        <v>7930</v>
      </c>
      <c r="D7016" t="s">
        <v>7934</v>
      </c>
      <c r="E7016" s="1">
        <v>45454</v>
      </c>
      <c r="F7016" s="6">
        <v>2592</v>
      </c>
      <c r="G7016">
        <v>90</v>
      </c>
      <c r="H7016" t="s">
        <v>3</v>
      </c>
      <c r="I7016">
        <f>IF(shipments[[#This Row],[Boxes]]&gt;0,shipments[[#This Row],[Amount]]/shipments[[#This Row],[Boxes]],"NA")</f>
        <v>28.8</v>
      </c>
      <c r="J7016" t="str">
        <f>IF(shipments[[#This Row],[Order_Status]] = "Delivered","Yes","No")</f>
        <v>Yes</v>
      </c>
      <c r="K7016" t="str">
        <f>TEXT(shipments[[#This Row],[Shipdate]],"MMMM")</f>
        <v>June</v>
      </c>
      <c r="L7016">
        <f>YEAR(shipments[[#This Row],[Shipdate]])</f>
        <v>2024</v>
      </c>
    </row>
    <row r="7017" spans="1:12" x14ac:dyDescent="0.3">
      <c r="A7017" t="s">
        <v>7021</v>
      </c>
      <c r="B7017" t="s">
        <v>7962</v>
      </c>
      <c r="C7017" t="s">
        <v>7931</v>
      </c>
      <c r="D7017" t="s">
        <v>7934</v>
      </c>
      <c r="E7017" s="1">
        <v>45371</v>
      </c>
      <c r="F7017" s="6">
        <v>16137</v>
      </c>
      <c r="G7017">
        <v>1345</v>
      </c>
      <c r="H7017" t="s">
        <v>3</v>
      </c>
      <c r="I7017">
        <f>IF(shipments[[#This Row],[Boxes]]&gt;0,shipments[[#This Row],[Amount]]/shipments[[#This Row],[Boxes]],"NA")</f>
        <v>11.997769516728624</v>
      </c>
      <c r="J7017" t="str">
        <f>IF(shipments[[#This Row],[Order_Status]] = "Delivered","Yes","No")</f>
        <v>Yes</v>
      </c>
      <c r="K7017" t="str">
        <f>TEXT(shipments[[#This Row],[Shipdate]],"MMMM")</f>
        <v>March</v>
      </c>
      <c r="L7017">
        <f>YEAR(shipments[[#This Row],[Shipdate]])</f>
        <v>2024</v>
      </c>
    </row>
    <row r="7018" spans="1:12" x14ac:dyDescent="0.3">
      <c r="A7018" s="21" t="s">
        <v>7022</v>
      </c>
      <c r="B7018" s="21" t="s">
        <v>7962</v>
      </c>
      <c r="C7018" s="21" t="s">
        <v>7932</v>
      </c>
      <c r="D7018" s="21" t="s">
        <v>7934</v>
      </c>
      <c r="E7018" s="22">
        <v>45414</v>
      </c>
      <c r="F7018" s="23">
        <v>2727</v>
      </c>
      <c r="G7018" s="21">
        <v>303</v>
      </c>
      <c r="H7018" s="21" t="s">
        <v>25</v>
      </c>
      <c r="I7018" s="21">
        <f>IF(shipments[[#This Row],[Boxes]]&gt;0,shipments[[#This Row],[Amount]]/shipments[[#This Row],[Boxes]],"NA")</f>
        <v>9</v>
      </c>
      <c r="J7018" s="21" t="str">
        <f>IF(shipments[[#This Row],[Order_Status]] = "Delivered","Yes","No")</f>
        <v>No</v>
      </c>
      <c r="K7018" s="21" t="str">
        <f>TEXT(shipments[[#This Row],[Shipdate]],"MMMM")</f>
        <v>May</v>
      </c>
      <c r="L7018" s="21">
        <f>YEAR(shipments[[#This Row],[Shipdate]])</f>
        <v>2024</v>
      </c>
    </row>
    <row r="7019" spans="1:12" x14ac:dyDescent="0.3">
      <c r="A7019" s="21" t="s">
        <v>7023</v>
      </c>
      <c r="B7019" s="21" t="s">
        <v>7962</v>
      </c>
      <c r="C7019" s="21" t="s">
        <v>7932</v>
      </c>
      <c r="D7019" s="21" t="s">
        <v>7939</v>
      </c>
      <c r="E7019" s="22">
        <v>45481</v>
      </c>
      <c r="F7019" s="23">
        <v>4486.5</v>
      </c>
      <c r="G7019" s="21">
        <v>449</v>
      </c>
      <c r="H7019" s="21" t="s">
        <v>9</v>
      </c>
      <c r="I7019" s="21">
        <f>IF(shipments[[#This Row],[Boxes]]&gt;0,shipments[[#This Row],[Amount]]/shipments[[#This Row],[Boxes]],"NA")</f>
        <v>9.992204899777283</v>
      </c>
      <c r="J7019" s="21" t="str">
        <f>IF(shipments[[#This Row],[Order_Status]] = "Delivered","Yes","No")</f>
        <v>No</v>
      </c>
      <c r="K7019" s="21" t="str">
        <f>TEXT(shipments[[#This Row],[Shipdate]],"MMMM")</f>
        <v>July</v>
      </c>
      <c r="L7019" s="21">
        <f>YEAR(shipments[[#This Row],[Shipdate]])</f>
        <v>2024</v>
      </c>
    </row>
    <row r="7020" spans="1:12" x14ac:dyDescent="0.3">
      <c r="A7020" t="s">
        <v>7024</v>
      </c>
      <c r="B7020" t="s">
        <v>7962</v>
      </c>
      <c r="C7020" t="s">
        <v>7932</v>
      </c>
      <c r="D7020" t="s">
        <v>7939</v>
      </c>
      <c r="E7020" s="1">
        <v>45141</v>
      </c>
      <c r="F7020" s="6">
        <v>5890.5</v>
      </c>
      <c r="G7020">
        <v>655</v>
      </c>
      <c r="H7020" t="s">
        <v>3</v>
      </c>
      <c r="I7020">
        <f>IF(shipments[[#This Row],[Boxes]]&gt;0,shipments[[#This Row],[Amount]]/shipments[[#This Row],[Boxes]],"NA")</f>
        <v>8.9931297709923665</v>
      </c>
      <c r="J7020" t="str">
        <f>IF(shipments[[#This Row],[Order_Status]] = "Delivered","Yes","No")</f>
        <v>Yes</v>
      </c>
      <c r="K7020" t="str">
        <f>TEXT(shipments[[#This Row],[Shipdate]],"MMMM")</f>
        <v>August</v>
      </c>
      <c r="L7020">
        <f>YEAR(shipments[[#This Row],[Shipdate]])</f>
        <v>2023</v>
      </c>
    </row>
    <row r="7021" spans="1:12" x14ac:dyDescent="0.3">
      <c r="A7021" t="s">
        <v>7025</v>
      </c>
      <c r="B7021" t="s">
        <v>7962</v>
      </c>
      <c r="C7021" t="s">
        <v>7932</v>
      </c>
      <c r="D7021" t="s">
        <v>7938</v>
      </c>
      <c r="E7021" s="1">
        <v>45237</v>
      </c>
      <c r="F7021" s="6">
        <v>2853</v>
      </c>
      <c r="G7021">
        <v>357</v>
      </c>
      <c r="H7021" t="s">
        <v>3</v>
      </c>
      <c r="I7021">
        <f>IF(shipments[[#This Row],[Boxes]]&gt;0,shipments[[#This Row],[Amount]]/shipments[[#This Row],[Boxes]],"NA")</f>
        <v>7.9915966386554622</v>
      </c>
      <c r="J7021" t="str">
        <f>IF(shipments[[#This Row],[Order_Status]] = "Delivered","Yes","No")</f>
        <v>Yes</v>
      </c>
      <c r="K7021" t="str">
        <f>TEXT(shipments[[#This Row],[Shipdate]],"MMMM")</f>
        <v>November</v>
      </c>
      <c r="L7021">
        <f>YEAR(shipments[[#This Row],[Shipdate]])</f>
        <v>2023</v>
      </c>
    </row>
    <row r="7022" spans="1:12" x14ac:dyDescent="0.3">
      <c r="A7022" t="s">
        <v>7026</v>
      </c>
      <c r="B7022" t="s">
        <v>7962</v>
      </c>
      <c r="C7022" t="s">
        <v>7932</v>
      </c>
      <c r="D7022" t="s">
        <v>7939</v>
      </c>
      <c r="E7022" s="1">
        <v>45051</v>
      </c>
      <c r="F7022" s="6">
        <v>4212</v>
      </c>
      <c r="G7022">
        <v>422</v>
      </c>
      <c r="H7022" t="s">
        <v>3</v>
      </c>
      <c r="I7022">
        <f>IF(shipments[[#This Row],[Boxes]]&gt;0,shipments[[#This Row],[Amount]]/shipments[[#This Row],[Boxes]],"NA")</f>
        <v>9.9810426540284354</v>
      </c>
      <c r="J7022" t="str">
        <f>IF(shipments[[#This Row],[Order_Status]] = "Delivered","Yes","No")</f>
        <v>Yes</v>
      </c>
      <c r="K7022" t="str">
        <f>TEXT(shipments[[#This Row],[Shipdate]],"MMMM")</f>
        <v>May</v>
      </c>
      <c r="L7022">
        <f>YEAR(shipments[[#This Row],[Shipdate]])</f>
        <v>2023</v>
      </c>
    </row>
    <row r="7023" spans="1:12" x14ac:dyDescent="0.3">
      <c r="A7023" t="s">
        <v>7027</v>
      </c>
      <c r="B7023" t="s">
        <v>7962</v>
      </c>
      <c r="C7023" t="s">
        <v>7933</v>
      </c>
      <c r="D7023" t="s">
        <v>7937</v>
      </c>
      <c r="E7023" s="1">
        <v>45208</v>
      </c>
      <c r="F7023" s="6">
        <v>4254.75</v>
      </c>
      <c r="G7023">
        <v>224</v>
      </c>
      <c r="H7023" t="s">
        <v>3</v>
      </c>
      <c r="I7023">
        <f>IF(shipments[[#This Row],[Boxes]]&gt;0,shipments[[#This Row],[Amount]]/shipments[[#This Row],[Boxes]],"NA")</f>
        <v>18.994419642857142</v>
      </c>
      <c r="J7023" t="str">
        <f>IF(shipments[[#This Row],[Order_Status]] = "Delivered","Yes","No")</f>
        <v>Yes</v>
      </c>
      <c r="K7023" t="str">
        <f>TEXT(shipments[[#This Row],[Shipdate]],"MMMM")</f>
        <v>October</v>
      </c>
      <c r="L7023">
        <f>YEAR(shipments[[#This Row],[Shipdate]])</f>
        <v>2023</v>
      </c>
    </row>
    <row r="7024" spans="1:12" x14ac:dyDescent="0.3">
      <c r="A7024" t="s">
        <v>7028</v>
      </c>
      <c r="B7024" t="s">
        <v>7961</v>
      </c>
      <c r="C7024" t="s">
        <v>7912</v>
      </c>
      <c r="D7024" t="s">
        <v>7937</v>
      </c>
      <c r="E7024" s="1">
        <v>45182</v>
      </c>
      <c r="F7024" s="6">
        <v>8851.5</v>
      </c>
      <c r="G7024">
        <v>554</v>
      </c>
      <c r="H7024" t="s">
        <v>3</v>
      </c>
      <c r="I7024">
        <f>IF(shipments[[#This Row],[Boxes]]&gt;0,shipments[[#This Row],[Amount]]/shipments[[#This Row],[Boxes]],"NA")</f>
        <v>15.977436823104693</v>
      </c>
      <c r="J7024" t="str">
        <f>IF(shipments[[#This Row],[Order_Status]] = "Delivered","Yes","No")</f>
        <v>Yes</v>
      </c>
      <c r="K7024" t="str">
        <f>TEXT(shipments[[#This Row],[Shipdate]],"MMMM")</f>
        <v>September</v>
      </c>
      <c r="L7024">
        <f>YEAR(shipments[[#This Row],[Shipdate]])</f>
        <v>2023</v>
      </c>
    </row>
    <row r="7025" spans="1:12" x14ac:dyDescent="0.3">
      <c r="A7025" t="s">
        <v>7029</v>
      </c>
      <c r="B7025" t="s">
        <v>7961</v>
      </c>
      <c r="C7025" t="s">
        <v>7912</v>
      </c>
      <c r="D7025" t="s">
        <v>7938</v>
      </c>
      <c r="E7025" s="1">
        <v>44987</v>
      </c>
      <c r="F7025" s="6">
        <v>7499.25</v>
      </c>
      <c r="G7025">
        <v>500</v>
      </c>
      <c r="H7025" t="s">
        <v>3</v>
      </c>
      <c r="I7025">
        <f>IF(shipments[[#This Row],[Boxes]]&gt;0,shipments[[#This Row],[Amount]]/shipments[[#This Row],[Boxes]],"NA")</f>
        <v>14.9985</v>
      </c>
      <c r="J7025" t="str">
        <f>IF(shipments[[#This Row],[Order_Status]] = "Delivered","Yes","No")</f>
        <v>Yes</v>
      </c>
      <c r="K7025" t="str">
        <f>TEXT(shipments[[#This Row],[Shipdate]],"MMMM")</f>
        <v>March</v>
      </c>
      <c r="L7025">
        <f>YEAR(shipments[[#This Row],[Shipdate]])</f>
        <v>2023</v>
      </c>
    </row>
    <row r="7026" spans="1:12" x14ac:dyDescent="0.3">
      <c r="A7026" t="s">
        <v>7030</v>
      </c>
      <c r="B7026" t="s">
        <v>7961</v>
      </c>
      <c r="C7026" t="s">
        <v>7913</v>
      </c>
      <c r="D7026" t="s">
        <v>7937</v>
      </c>
      <c r="E7026" s="1">
        <v>45363</v>
      </c>
      <c r="F7026" s="6">
        <v>1323</v>
      </c>
      <c r="G7026">
        <v>95</v>
      </c>
      <c r="H7026" t="s">
        <v>3</v>
      </c>
      <c r="I7026">
        <f>IF(shipments[[#This Row],[Boxes]]&gt;0,shipments[[#This Row],[Amount]]/shipments[[#This Row],[Boxes]],"NA")</f>
        <v>13.926315789473684</v>
      </c>
      <c r="J7026" t="str">
        <f>IF(shipments[[#This Row],[Order_Status]] = "Delivered","Yes","No")</f>
        <v>Yes</v>
      </c>
      <c r="K7026" t="str">
        <f>TEXT(shipments[[#This Row],[Shipdate]],"MMMM")</f>
        <v>March</v>
      </c>
      <c r="L7026">
        <f>YEAR(shipments[[#This Row],[Shipdate]])</f>
        <v>2024</v>
      </c>
    </row>
    <row r="7027" spans="1:12" x14ac:dyDescent="0.3">
      <c r="A7027" t="s">
        <v>7031</v>
      </c>
      <c r="B7027" t="s">
        <v>7961</v>
      </c>
      <c r="C7027" t="s">
        <v>7915</v>
      </c>
      <c r="D7027" t="s">
        <v>7934</v>
      </c>
      <c r="E7027" s="1">
        <v>45386</v>
      </c>
      <c r="F7027" s="6">
        <v>12474</v>
      </c>
      <c r="G7027">
        <v>1782</v>
      </c>
      <c r="H7027" t="s">
        <v>3</v>
      </c>
      <c r="I7027">
        <f>IF(shipments[[#This Row],[Boxes]]&gt;0,shipments[[#This Row],[Amount]]/shipments[[#This Row],[Boxes]],"NA")</f>
        <v>7</v>
      </c>
      <c r="J7027" t="str">
        <f>IF(shipments[[#This Row],[Order_Status]] = "Delivered","Yes","No")</f>
        <v>Yes</v>
      </c>
      <c r="K7027" t="str">
        <f>TEXT(shipments[[#This Row],[Shipdate]],"MMMM")</f>
        <v>April</v>
      </c>
      <c r="L7027">
        <f>YEAR(shipments[[#This Row],[Shipdate]])</f>
        <v>2024</v>
      </c>
    </row>
    <row r="7028" spans="1:12" x14ac:dyDescent="0.3">
      <c r="A7028" s="21" t="s">
        <v>7032</v>
      </c>
      <c r="B7028" s="21" t="s">
        <v>7961</v>
      </c>
      <c r="C7028" s="21" t="s">
        <v>7915</v>
      </c>
      <c r="D7028" s="21" t="s">
        <v>7939</v>
      </c>
      <c r="E7028" s="22">
        <v>45453</v>
      </c>
      <c r="F7028" s="23">
        <v>3978</v>
      </c>
      <c r="G7028" s="21">
        <v>796</v>
      </c>
      <c r="H7028" s="21" t="s">
        <v>25</v>
      </c>
      <c r="I7028" s="21">
        <f>IF(shipments[[#This Row],[Boxes]]&gt;0,shipments[[#This Row],[Amount]]/shipments[[#This Row],[Boxes]],"NA")</f>
        <v>4.9974874371859297</v>
      </c>
      <c r="J7028" s="21" t="str">
        <f>IF(shipments[[#This Row],[Order_Status]] = "Delivered","Yes","No")</f>
        <v>No</v>
      </c>
      <c r="K7028" s="21" t="str">
        <f>TEXT(shipments[[#This Row],[Shipdate]],"MMMM")</f>
        <v>June</v>
      </c>
      <c r="L7028" s="21">
        <f>YEAR(shipments[[#This Row],[Shipdate]])</f>
        <v>2024</v>
      </c>
    </row>
    <row r="7029" spans="1:12" x14ac:dyDescent="0.3">
      <c r="A7029" t="s">
        <v>7033</v>
      </c>
      <c r="B7029" t="s">
        <v>7961</v>
      </c>
      <c r="C7029" t="s">
        <v>7915</v>
      </c>
      <c r="D7029" t="s">
        <v>7938</v>
      </c>
      <c r="E7029" s="1">
        <v>45429</v>
      </c>
      <c r="F7029" s="6">
        <v>3721.5</v>
      </c>
      <c r="G7029">
        <v>466</v>
      </c>
      <c r="H7029" t="s">
        <v>3</v>
      </c>
      <c r="I7029">
        <f>IF(shipments[[#This Row],[Boxes]]&gt;0,shipments[[#This Row],[Amount]]/shipments[[#This Row],[Boxes]],"NA")</f>
        <v>7.9860515021459229</v>
      </c>
      <c r="J7029" t="str">
        <f>IF(shipments[[#This Row],[Order_Status]] = "Delivered","Yes","No")</f>
        <v>Yes</v>
      </c>
      <c r="K7029" t="str">
        <f>TEXT(shipments[[#This Row],[Shipdate]],"MMMM")</f>
        <v>May</v>
      </c>
      <c r="L7029">
        <f>YEAR(shipments[[#This Row],[Shipdate]])</f>
        <v>2024</v>
      </c>
    </row>
    <row r="7030" spans="1:12" x14ac:dyDescent="0.3">
      <c r="A7030" t="s">
        <v>7034</v>
      </c>
      <c r="B7030" t="s">
        <v>7961</v>
      </c>
      <c r="C7030" t="s">
        <v>7916</v>
      </c>
      <c r="D7030" t="s">
        <v>7939</v>
      </c>
      <c r="E7030" s="1">
        <v>45299</v>
      </c>
      <c r="F7030" s="6">
        <v>7272</v>
      </c>
      <c r="G7030">
        <v>1212</v>
      </c>
      <c r="H7030" t="s">
        <v>3</v>
      </c>
      <c r="I7030">
        <f>IF(shipments[[#This Row],[Boxes]]&gt;0,shipments[[#This Row],[Amount]]/shipments[[#This Row],[Boxes]],"NA")</f>
        <v>6</v>
      </c>
      <c r="J7030" t="str">
        <f>IF(shipments[[#This Row],[Order_Status]] = "Delivered","Yes","No")</f>
        <v>Yes</v>
      </c>
      <c r="K7030" t="str">
        <f>TEXT(shipments[[#This Row],[Shipdate]],"MMMM")</f>
        <v>January</v>
      </c>
      <c r="L7030">
        <f>YEAR(shipments[[#This Row],[Shipdate]])</f>
        <v>2024</v>
      </c>
    </row>
    <row r="7031" spans="1:12" x14ac:dyDescent="0.3">
      <c r="A7031" t="s">
        <v>7035</v>
      </c>
      <c r="B7031" t="s">
        <v>7961</v>
      </c>
      <c r="C7031" t="s">
        <v>7916</v>
      </c>
      <c r="D7031" t="s">
        <v>7939</v>
      </c>
      <c r="E7031" s="1">
        <v>45288</v>
      </c>
      <c r="F7031" s="6">
        <v>5316.75</v>
      </c>
      <c r="G7031">
        <v>760</v>
      </c>
      <c r="H7031" t="s">
        <v>3</v>
      </c>
      <c r="I7031">
        <f>IF(shipments[[#This Row],[Boxes]]&gt;0,shipments[[#This Row],[Amount]]/shipments[[#This Row],[Boxes]],"NA")</f>
        <v>6.9957236842105264</v>
      </c>
      <c r="J7031" t="str">
        <f>IF(shipments[[#This Row],[Order_Status]] = "Delivered","Yes","No")</f>
        <v>Yes</v>
      </c>
      <c r="K7031" t="str">
        <f>TEXT(shipments[[#This Row],[Shipdate]],"MMMM")</f>
        <v>December</v>
      </c>
      <c r="L7031">
        <f>YEAR(shipments[[#This Row],[Shipdate]])</f>
        <v>2023</v>
      </c>
    </row>
    <row r="7032" spans="1:12" x14ac:dyDescent="0.3">
      <c r="A7032" s="21" t="s">
        <v>7036</v>
      </c>
      <c r="B7032" s="21" t="s">
        <v>7961</v>
      </c>
      <c r="C7032" s="21" t="s">
        <v>7916</v>
      </c>
      <c r="D7032" s="21" t="s">
        <v>7934</v>
      </c>
      <c r="E7032" s="22">
        <v>45544</v>
      </c>
      <c r="F7032" s="23">
        <v>6241.5</v>
      </c>
      <c r="G7032" s="21">
        <v>781</v>
      </c>
      <c r="H7032" s="21" t="s">
        <v>16</v>
      </c>
      <c r="I7032" s="21">
        <f>IF(shipments[[#This Row],[Boxes]]&gt;0,shipments[[#This Row],[Amount]]/shipments[[#This Row],[Boxes]],"NA")</f>
        <v>7.9916773367477596</v>
      </c>
      <c r="J7032" s="21" t="str">
        <f>IF(shipments[[#This Row],[Order_Status]] = "Delivered","Yes","No")</f>
        <v>No</v>
      </c>
      <c r="K7032" s="21" t="str">
        <f>TEXT(shipments[[#This Row],[Shipdate]],"MMMM")</f>
        <v>September</v>
      </c>
      <c r="L7032" s="21">
        <f>YEAR(shipments[[#This Row],[Shipdate]])</f>
        <v>2024</v>
      </c>
    </row>
    <row r="7033" spans="1:12" x14ac:dyDescent="0.3">
      <c r="A7033" s="21" t="s">
        <v>7037</v>
      </c>
      <c r="B7033" s="21" t="s">
        <v>7961</v>
      </c>
      <c r="C7033" s="21" t="s">
        <v>7916</v>
      </c>
      <c r="D7033" s="21" t="s">
        <v>7939</v>
      </c>
      <c r="E7033" s="22">
        <v>45505</v>
      </c>
      <c r="F7033" s="23">
        <v>1500.75</v>
      </c>
      <c r="G7033" s="21">
        <v>251</v>
      </c>
      <c r="H7033" s="21" t="s">
        <v>9</v>
      </c>
      <c r="I7033" s="21">
        <f>IF(shipments[[#This Row],[Boxes]]&gt;0,shipments[[#This Row],[Amount]]/shipments[[#This Row],[Boxes]],"NA")</f>
        <v>5.9790836653386457</v>
      </c>
      <c r="J7033" s="21" t="str">
        <f>IF(shipments[[#This Row],[Order_Status]] = "Delivered","Yes","No")</f>
        <v>No</v>
      </c>
      <c r="K7033" s="21" t="str">
        <f>TEXT(shipments[[#This Row],[Shipdate]],"MMMM")</f>
        <v>August</v>
      </c>
      <c r="L7033" s="21">
        <f>YEAR(shipments[[#This Row],[Shipdate]])</f>
        <v>2024</v>
      </c>
    </row>
    <row r="7034" spans="1:12" x14ac:dyDescent="0.3">
      <c r="A7034" t="s">
        <v>7038</v>
      </c>
      <c r="B7034" t="s">
        <v>7961</v>
      </c>
      <c r="C7034" t="s">
        <v>7916</v>
      </c>
      <c r="D7034" t="s">
        <v>7934</v>
      </c>
      <c r="E7034" s="1">
        <v>45471</v>
      </c>
      <c r="F7034" s="6">
        <v>7319.25</v>
      </c>
      <c r="G7034">
        <v>814</v>
      </c>
      <c r="H7034" t="s">
        <v>3</v>
      </c>
      <c r="I7034">
        <f>IF(shipments[[#This Row],[Boxes]]&gt;0,shipments[[#This Row],[Amount]]/shipments[[#This Row],[Boxes]],"NA")</f>
        <v>8.9917076167076164</v>
      </c>
      <c r="J7034" t="str">
        <f>IF(shipments[[#This Row],[Order_Status]] = "Delivered","Yes","No")</f>
        <v>Yes</v>
      </c>
      <c r="K7034" t="str">
        <f>TEXT(shipments[[#This Row],[Shipdate]],"MMMM")</f>
        <v>June</v>
      </c>
      <c r="L7034">
        <f>YEAR(shipments[[#This Row],[Shipdate]])</f>
        <v>2024</v>
      </c>
    </row>
    <row r="7035" spans="1:12" x14ac:dyDescent="0.3">
      <c r="A7035" t="s">
        <v>7039</v>
      </c>
      <c r="B7035" t="s">
        <v>7961</v>
      </c>
      <c r="C7035" t="s">
        <v>7916</v>
      </c>
      <c r="D7035" t="s">
        <v>7938</v>
      </c>
      <c r="E7035" s="1">
        <v>45030</v>
      </c>
      <c r="F7035" s="6">
        <v>9812.25</v>
      </c>
      <c r="G7035">
        <v>1091</v>
      </c>
      <c r="H7035" t="s">
        <v>3</v>
      </c>
      <c r="I7035">
        <f>IF(shipments[[#This Row],[Boxes]]&gt;0,shipments[[#This Row],[Amount]]/shipments[[#This Row],[Boxes]],"NA")</f>
        <v>8.9938130155820346</v>
      </c>
      <c r="J7035" t="str">
        <f>IF(shipments[[#This Row],[Order_Status]] = "Delivered","Yes","No")</f>
        <v>Yes</v>
      </c>
      <c r="K7035" t="str">
        <f>TEXT(shipments[[#This Row],[Shipdate]],"MMMM")</f>
        <v>April</v>
      </c>
      <c r="L7035">
        <f>YEAR(shipments[[#This Row],[Shipdate]])</f>
        <v>2023</v>
      </c>
    </row>
    <row r="7036" spans="1:12" x14ac:dyDescent="0.3">
      <c r="A7036" t="s">
        <v>7040</v>
      </c>
      <c r="B7036" t="s">
        <v>7961</v>
      </c>
      <c r="C7036" t="s">
        <v>7918</v>
      </c>
      <c r="D7036" t="s">
        <v>7935</v>
      </c>
      <c r="E7036" s="1">
        <v>45114</v>
      </c>
      <c r="F7036" s="6">
        <v>5582.25</v>
      </c>
      <c r="G7036">
        <v>233</v>
      </c>
      <c r="H7036" t="s">
        <v>3</v>
      </c>
      <c r="I7036">
        <f>IF(shipments[[#This Row],[Boxes]]&gt;0,shipments[[#This Row],[Amount]]/shipments[[#This Row],[Boxes]],"NA")</f>
        <v>23.958154506437769</v>
      </c>
      <c r="J7036" t="str">
        <f>IF(shipments[[#This Row],[Order_Status]] = "Delivered","Yes","No")</f>
        <v>Yes</v>
      </c>
      <c r="K7036" t="str">
        <f>TEXT(shipments[[#This Row],[Shipdate]],"MMMM")</f>
        <v>July</v>
      </c>
      <c r="L7036">
        <f>YEAR(shipments[[#This Row],[Shipdate]])</f>
        <v>2023</v>
      </c>
    </row>
    <row r="7037" spans="1:12" x14ac:dyDescent="0.3">
      <c r="A7037" t="s">
        <v>7041</v>
      </c>
      <c r="B7037" t="s">
        <v>7961</v>
      </c>
      <c r="C7037" t="s">
        <v>7918</v>
      </c>
      <c r="D7037" t="s">
        <v>7934</v>
      </c>
      <c r="E7037" s="1">
        <v>45232</v>
      </c>
      <c r="F7037" s="6">
        <v>5103</v>
      </c>
      <c r="G7037">
        <v>213</v>
      </c>
      <c r="H7037" t="s">
        <v>3</v>
      </c>
      <c r="I7037">
        <f>IF(shipments[[#This Row],[Boxes]]&gt;0,shipments[[#This Row],[Amount]]/shipments[[#This Row],[Boxes]],"NA")</f>
        <v>23.95774647887324</v>
      </c>
      <c r="J7037" t="str">
        <f>IF(shipments[[#This Row],[Order_Status]] = "Delivered","Yes","No")</f>
        <v>Yes</v>
      </c>
      <c r="K7037" t="str">
        <f>TEXT(shipments[[#This Row],[Shipdate]],"MMMM")</f>
        <v>November</v>
      </c>
      <c r="L7037">
        <f>YEAR(shipments[[#This Row],[Shipdate]])</f>
        <v>2023</v>
      </c>
    </row>
    <row r="7038" spans="1:12" x14ac:dyDescent="0.3">
      <c r="A7038" t="s">
        <v>7042</v>
      </c>
      <c r="B7038" t="s">
        <v>7961</v>
      </c>
      <c r="C7038" t="s">
        <v>7919</v>
      </c>
      <c r="D7038" t="s">
        <v>7935</v>
      </c>
      <c r="E7038" s="1">
        <v>45425</v>
      </c>
      <c r="F7038" s="6">
        <v>13851</v>
      </c>
      <c r="G7038">
        <v>770</v>
      </c>
      <c r="H7038" t="s">
        <v>3</v>
      </c>
      <c r="I7038">
        <f>IF(shipments[[#This Row],[Boxes]]&gt;0,shipments[[#This Row],[Amount]]/shipments[[#This Row],[Boxes]],"NA")</f>
        <v>17.98831168831169</v>
      </c>
      <c r="J7038" t="str">
        <f>IF(shipments[[#This Row],[Order_Status]] = "Delivered","Yes","No")</f>
        <v>Yes</v>
      </c>
      <c r="K7038" t="str">
        <f>TEXT(shipments[[#This Row],[Shipdate]],"MMMM")</f>
        <v>May</v>
      </c>
      <c r="L7038">
        <f>YEAR(shipments[[#This Row],[Shipdate]])</f>
        <v>2024</v>
      </c>
    </row>
    <row r="7039" spans="1:12" x14ac:dyDescent="0.3">
      <c r="A7039" t="s">
        <v>7043</v>
      </c>
      <c r="B7039" t="s">
        <v>7961</v>
      </c>
      <c r="C7039" t="s">
        <v>7919</v>
      </c>
      <c r="D7039" t="s">
        <v>7939</v>
      </c>
      <c r="E7039" s="1">
        <v>44957</v>
      </c>
      <c r="F7039" s="6">
        <v>4916.25</v>
      </c>
      <c r="G7039">
        <v>274</v>
      </c>
      <c r="H7039" t="s">
        <v>3</v>
      </c>
      <c r="I7039">
        <f>IF(shipments[[#This Row],[Boxes]]&gt;0,shipments[[#This Row],[Amount]]/shipments[[#This Row],[Boxes]],"NA")</f>
        <v>17.942518248175183</v>
      </c>
      <c r="J7039" t="str">
        <f>IF(shipments[[#This Row],[Order_Status]] = "Delivered","Yes","No")</f>
        <v>Yes</v>
      </c>
      <c r="K7039" t="str">
        <f>TEXT(shipments[[#This Row],[Shipdate]],"MMMM")</f>
        <v>January</v>
      </c>
      <c r="L7039">
        <f>YEAR(shipments[[#This Row],[Shipdate]])</f>
        <v>2023</v>
      </c>
    </row>
    <row r="7040" spans="1:12" x14ac:dyDescent="0.3">
      <c r="A7040" t="s">
        <v>7044</v>
      </c>
      <c r="B7040" t="s">
        <v>7961</v>
      </c>
      <c r="C7040" t="s">
        <v>7919</v>
      </c>
      <c r="D7040" t="s">
        <v>7934</v>
      </c>
      <c r="E7040" s="1">
        <v>44942</v>
      </c>
      <c r="F7040" s="6">
        <v>4997.25</v>
      </c>
      <c r="G7040">
        <v>250</v>
      </c>
      <c r="H7040" t="s">
        <v>3</v>
      </c>
      <c r="I7040">
        <f>IF(shipments[[#This Row],[Boxes]]&gt;0,shipments[[#This Row],[Amount]]/shipments[[#This Row],[Boxes]],"NA")</f>
        <v>19.989000000000001</v>
      </c>
      <c r="J7040" t="str">
        <f>IF(shipments[[#This Row],[Order_Status]] = "Delivered","Yes","No")</f>
        <v>Yes</v>
      </c>
      <c r="K7040" t="str">
        <f>TEXT(shipments[[#This Row],[Shipdate]],"MMMM")</f>
        <v>January</v>
      </c>
      <c r="L7040">
        <f>YEAR(shipments[[#This Row],[Shipdate]])</f>
        <v>2023</v>
      </c>
    </row>
    <row r="7041" spans="1:12" x14ac:dyDescent="0.3">
      <c r="A7041" t="s">
        <v>7045</v>
      </c>
      <c r="B7041" t="s">
        <v>7961</v>
      </c>
      <c r="C7041" t="s">
        <v>7919</v>
      </c>
      <c r="D7041" t="s">
        <v>7935</v>
      </c>
      <c r="E7041" s="1">
        <v>45113</v>
      </c>
      <c r="F7041" s="6">
        <v>5242.5</v>
      </c>
      <c r="G7041">
        <v>250</v>
      </c>
      <c r="H7041" t="s">
        <v>3</v>
      </c>
      <c r="I7041">
        <f>IF(shipments[[#This Row],[Boxes]]&gt;0,shipments[[#This Row],[Amount]]/shipments[[#This Row],[Boxes]],"NA")</f>
        <v>20.97</v>
      </c>
      <c r="J7041" t="str">
        <f>IF(shipments[[#This Row],[Order_Status]] = "Delivered","Yes","No")</f>
        <v>Yes</v>
      </c>
      <c r="K7041" t="str">
        <f>TEXT(shipments[[#This Row],[Shipdate]],"MMMM")</f>
        <v>July</v>
      </c>
      <c r="L7041">
        <f>YEAR(shipments[[#This Row],[Shipdate]])</f>
        <v>2023</v>
      </c>
    </row>
    <row r="7042" spans="1:12" x14ac:dyDescent="0.3">
      <c r="A7042" t="s">
        <v>7046</v>
      </c>
      <c r="B7042" t="s">
        <v>7961</v>
      </c>
      <c r="C7042" t="s">
        <v>7921</v>
      </c>
      <c r="D7042" t="s">
        <v>7934</v>
      </c>
      <c r="E7042" s="1">
        <v>45211</v>
      </c>
      <c r="F7042" s="6">
        <v>6414.75</v>
      </c>
      <c r="G7042">
        <v>401</v>
      </c>
      <c r="H7042" t="s">
        <v>3</v>
      </c>
      <c r="I7042">
        <f>IF(shipments[[#This Row],[Boxes]]&gt;0,shipments[[#This Row],[Amount]]/shipments[[#This Row],[Boxes]],"NA")</f>
        <v>15.996882793017456</v>
      </c>
      <c r="J7042" t="str">
        <f>IF(shipments[[#This Row],[Order_Status]] = "Delivered","Yes","No")</f>
        <v>Yes</v>
      </c>
      <c r="K7042" t="str">
        <f>TEXT(shipments[[#This Row],[Shipdate]],"MMMM")</f>
        <v>October</v>
      </c>
      <c r="L7042">
        <f>YEAR(shipments[[#This Row],[Shipdate]])</f>
        <v>2023</v>
      </c>
    </row>
    <row r="7043" spans="1:12" x14ac:dyDescent="0.3">
      <c r="A7043" t="s">
        <v>7047</v>
      </c>
      <c r="B7043" t="s">
        <v>7961</v>
      </c>
      <c r="C7043" t="s">
        <v>7921</v>
      </c>
      <c r="D7043" t="s">
        <v>7935</v>
      </c>
      <c r="E7043" s="1">
        <v>45315</v>
      </c>
      <c r="F7043" s="6">
        <v>6489</v>
      </c>
      <c r="G7043">
        <v>541</v>
      </c>
      <c r="H7043" t="s">
        <v>3</v>
      </c>
      <c r="I7043">
        <f>IF(shipments[[#This Row],[Boxes]]&gt;0,shipments[[#This Row],[Amount]]/shipments[[#This Row],[Boxes]],"NA")</f>
        <v>11.99445471349353</v>
      </c>
      <c r="J7043" t="str">
        <f>IF(shipments[[#This Row],[Order_Status]] = "Delivered","Yes","No")</f>
        <v>Yes</v>
      </c>
      <c r="K7043" t="str">
        <f>TEXT(shipments[[#This Row],[Shipdate]],"MMMM")</f>
        <v>January</v>
      </c>
      <c r="L7043">
        <f>YEAR(shipments[[#This Row],[Shipdate]])</f>
        <v>2024</v>
      </c>
    </row>
    <row r="7044" spans="1:12" x14ac:dyDescent="0.3">
      <c r="A7044" s="21" t="s">
        <v>7048</v>
      </c>
      <c r="B7044" s="21" t="s">
        <v>7961</v>
      </c>
      <c r="C7044" s="21" t="s">
        <v>7921</v>
      </c>
      <c r="D7044" s="21" t="s">
        <v>7939</v>
      </c>
      <c r="E7044" s="22">
        <v>45481</v>
      </c>
      <c r="F7044" s="23">
        <v>10244.25</v>
      </c>
      <c r="G7044" s="21">
        <v>683</v>
      </c>
      <c r="H7044" s="21" t="s">
        <v>9</v>
      </c>
      <c r="I7044" s="21">
        <f>IF(shipments[[#This Row],[Boxes]]&gt;0,shipments[[#This Row],[Amount]]/shipments[[#This Row],[Boxes]],"NA")</f>
        <v>14.998901903367496</v>
      </c>
      <c r="J7044" s="21" t="str">
        <f>IF(shipments[[#This Row],[Order_Status]] = "Delivered","Yes","No")</f>
        <v>No</v>
      </c>
      <c r="K7044" s="21" t="str">
        <f>TEXT(shipments[[#This Row],[Shipdate]],"MMMM")</f>
        <v>July</v>
      </c>
      <c r="L7044" s="21">
        <f>YEAR(shipments[[#This Row],[Shipdate]])</f>
        <v>2024</v>
      </c>
    </row>
    <row r="7045" spans="1:12" x14ac:dyDescent="0.3">
      <c r="A7045" t="s">
        <v>7049</v>
      </c>
      <c r="B7045" t="s">
        <v>7961</v>
      </c>
      <c r="C7045" t="s">
        <v>7921</v>
      </c>
      <c r="D7045" t="s">
        <v>7934</v>
      </c>
      <c r="E7045" s="1">
        <v>45161</v>
      </c>
      <c r="F7045" s="6">
        <v>13421.25</v>
      </c>
      <c r="G7045">
        <v>839</v>
      </c>
      <c r="H7045" t="s">
        <v>3</v>
      </c>
      <c r="I7045">
        <f>IF(shipments[[#This Row],[Boxes]]&gt;0,shipments[[#This Row],[Amount]]/shipments[[#This Row],[Boxes]],"NA")</f>
        <v>15.996722288438617</v>
      </c>
      <c r="J7045" t="str">
        <f>IF(shipments[[#This Row],[Order_Status]] = "Delivered","Yes","No")</f>
        <v>Yes</v>
      </c>
      <c r="K7045" t="str">
        <f>TEXT(shipments[[#This Row],[Shipdate]],"MMMM")</f>
        <v>August</v>
      </c>
      <c r="L7045">
        <f>YEAR(shipments[[#This Row],[Shipdate]])</f>
        <v>2023</v>
      </c>
    </row>
    <row r="7046" spans="1:12" x14ac:dyDescent="0.3">
      <c r="A7046" s="21" t="s">
        <v>7050</v>
      </c>
      <c r="B7046" s="21" t="s">
        <v>7961</v>
      </c>
      <c r="C7046" s="21" t="s">
        <v>7921</v>
      </c>
      <c r="D7046" s="21" t="s">
        <v>7937</v>
      </c>
      <c r="E7046" s="22">
        <v>45503</v>
      </c>
      <c r="F7046" s="23">
        <v>393.75</v>
      </c>
      <c r="G7046" s="21">
        <v>25</v>
      </c>
      <c r="H7046" s="21" t="s">
        <v>25</v>
      </c>
      <c r="I7046" s="21">
        <f>IF(shipments[[#This Row],[Boxes]]&gt;0,shipments[[#This Row],[Amount]]/shipments[[#This Row],[Boxes]],"NA")</f>
        <v>15.75</v>
      </c>
      <c r="J7046" s="21" t="str">
        <f>IF(shipments[[#This Row],[Order_Status]] = "Delivered","Yes","No")</f>
        <v>No</v>
      </c>
      <c r="K7046" s="21" t="str">
        <f>TEXT(shipments[[#This Row],[Shipdate]],"MMMM")</f>
        <v>July</v>
      </c>
      <c r="L7046" s="21">
        <f>YEAR(shipments[[#This Row],[Shipdate]])</f>
        <v>2024</v>
      </c>
    </row>
    <row r="7047" spans="1:12" x14ac:dyDescent="0.3">
      <c r="A7047" t="s">
        <v>7051</v>
      </c>
      <c r="B7047" t="s">
        <v>7961</v>
      </c>
      <c r="C7047" t="s">
        <v>7921</v>
      </c>
      <c r="D7047" t="s">
        <v>7938</v>
      </c>
      <c r="E7047" s="1">
        <v>45461</v>
      </c>
      <c r="F7047" s="6">
        <v>2866.5</v>
      </c>
      <c r="G7047">
        <v>205</v>
      </c>
      <c r="H7047" t="s">
        <v>3</v>
      </c>
      <c r="I7047">
        <f>IF(shipments[[#This Row],[Boxes]]&gt;0,shipments[[#This Row],[Amount]]/shipments[[#This Row],[Boxes]],"NA")</f>
        <v>13.982926829268292</v>
      </c>
      <c r="J7047" t="str">
        <f>IF(shipments[[#This Row],[Order_Status]] = "Delivered","Yes","No")</f>
        <v>Yes</v>
      </c>
      <c r="K7047" t="str">
        <f>TEXT(shipments[[#This Row],[Shipdate]],"MMMM")</f>
        <v>June</v>
      </c>
      <c r="L7047">
        <f>YEAR(shipments[[#This Row],[Shipdate]])</f>
        <v>2024</v>
      </c>
    </row>
    <row r="7048" spans="1:12" x14ac:dyDescent="0.3">
      <c r="A7048" t="s">
        <v>7052</v>
      </c>
      <c r="B7048" t="s">
        <v>7961</v>
      </c>
      <c r="C7048" t="s">
        <v>7922</v>
      </c>
      <c r="D7048" t="s">
        <v>7934</v>
      </c>
      <c r="E7048" s="1">
        <v>45342</v>
      </c>
      <c r="F7048" s="6">
        <v>11616.75</v>
      </c>
      <c r="G7048">
        <v>646</v>
      </c>
      <c r="H7048" t="s">
        <v>3</v>
      </c>
      <c r="I7048">
        <f>IF(shipments[[#This Row],[Boxes]]&gt;0,shipments[[#This Row],[Amount]]/shipments[[#This Row],[Boxes]],"NA")</f>
        <v>17.982585139318886</v>
      </c>
      <c r="J7048" t="str">
        <f>IF(shipments[[#This Row],[Order_Status]] = "Delivered","Yes","No")</f>
        <v>Yes</v>
      </c>
      <c r="K7048" t="str">
        <f>TEXT(shipments[[#This Row],[Shipdate]],"MMMM")</f>
        <v>February</v>
      </c>
      <c r="L7048">
        <f>YEAR(shipments[[#This Row],[Shipdate]])</f>
        <v>2024</v>
      </c>
    </row>
    <row r="7049" spans="1:12" x14ac:dyDescent="0.3">
      <c r="A7049" s="21" t="s">
        <v>7053</v>
      </c>
      <c r="B7049" s="21" t="s">
        <v>7961</v>
      </c>
      <c r="C7049" s="21" t="s">
        <v>7922</v>
      </c>
      <c r="D7049" s="21" t="s">
        <v>7938</v>
      </c>
      <c r="E7049" s="22">
        <v>45476</v>
      </c>
      <c r="F7049" s="23">
        <v>7971.75</v>
      </c>
      <c r="G7049" s="21">
        <v>380</v>
      </c>
      <c r="H7049" s="21" t="s">
        <v>9</v>
      </c>
      <c r="I7049" s="21">
        <f>IF(shipments[[#This Row],[Boxes]]&gt;0,shipments[[#This Row],[Amount]]/shipments[[#This Row],[Boxes]],"NA")</f>
        <v>20.97828947368421</v>
      </c>
      <c r="J7049" s="21" t="str">
        <f>IF(shipments[[#This Row],[Order_Status]] = "Delivered","Yes","No")</f>
        <v>No</v>
      </c>
      <c r="K7049" s="21" t="str">
        <f>TEXT(shipments[[#This Row],[Shipdate]],"MMMM")</f>
        <v>July</v>
      </c>
      <c r="L7049" s="21">
        <f>YEAR(shipments[[#This Row],[Shipdate]])</f>
        <v>2024</v>
      </c>
    </row>
    <row r="7050" spans="1:12" x14ac:dyDescent="0.3">
      <c r="A7050" t="s">
        <v>7054</v>
      </c>
      <c r="B7050" t="s">
        <v>7961</v>
      </c>
      <c r="C7050" t="s">
        <v>7922</v>
      </c>
      <c r="D7050" t="s">
        <v>7938</v>
      </c>
      <c r="E7050" s="1">
        <v>45203</v>
      </c>
      <c r="F7050" s="6">
        <v>2522.25</v>
      </c>
      <c r="G7050">
        <v>149</v>
      </c>
      <c r="H7050" t="s">
        <v>3</v>
      </c>
      <c r="I7050">
        <f>IF(shipments[[#This Row],[Boxes]]&gt;0,shipments[[#This Row],[Amount]]/shipments[[#This Row],[Boxes]],"NA")</f>
        <v>16.927852348993287</v>
      </c>
      <c r="J7050" t="str">
        <f>IF(shipments[[#This Row],[Order_Status]] = "Delivered","Yes","No")</f>
        <v>Yes</v>
      </c>
      <c r="K7050" t="str">
        <f>TEXT(shipments[[#This Row],[Shipdate]],"MMMM")</f>
        <v>October</v>
      </c>
      <c r="L7050">
        <f>YEAR(shipments[[#This Row],[Shipdate]])</f>
        <v>2023</v>
      </c>
    </row>
    <row r="7051" spans="1:12" x14ac:dyDescent="0.3">
      <c r="A7051" t="s">
        <v>7055</v>
      </c>
      <c r="B7051" t="s">
        <v>7961</v>
      </c>
      <c r="C7051" t="s">
        <v>7923</v>
      </c>
      <c r="D7051" t="s">
        <v>7935</v>
      </c>
      <c r="E7051" s="1">
        <v>45114</v>
      </c>
      <c r="F7051" s="6">
        <v>8768.25</v>
      </c>
      <c r="G7051">
        <v>675</v>
      </c>
      <c r="H7051" t="s">
        <v>3</v>
      </c>
      <c r="I7051">
        <f>IF(shipments[[#This Row],[Boxes]]&gt;0,shipments[[#This Row],[Amount]]/shipments[[#This Row],[Boxes]],"NA")</f>
        <v>12.99</v>
      </c>
      <c r="J7051" t="str">
        <f>IF(shipments[[#This Row],[Order_Status]] = "Delivered","Yes","No")</f>
        <v>Yes</v>
      </c>
      <c r="K7051" t="str">
        <f>TEXT(shipments[[#This Row],[Shipdate]],"MMMM")</f>
        <v>July</v>
      </c>
      <c r="L7051">
        <f>YEAR(shipments[[#This Row],[Shipdate]])</f>
        <v>2023</v>
      </c>
    </row>
    <row r="7052" spans="1:12" x14ac:dyDescent="0.3">
      <c r="A7052" t="s">
        <v>7056</v>
      </c>
      <c r="B7052" t="s">
        <v>7961</v>
      </c>
      <c r="C7052" t="s">
        <v>7923</v>
      </c>
      <c r="D7052" t="s">
        <v>7937</v>
      </c>
      <c r="E7052" s="1">
        <v>44964</v>
      </c>
      <c r="F7052" s="6">
        <v>4070.25</v>
      </c>
      <c r="G7052">
        <v>314</v>
      </c>
      <c r="H7052" t="s">
        <v>3</v>
      </c>
      <c r="I7052">
        <f>IF(shipments[[#This Row],[Boxes]]&gt;0,shipments[[#This Row],[Amount]]/shipments[[#This Row],[Boxes]],"NA")</f>
        <v>12.962579617834395</v>
      </c>
      <c r="J7052" t="str">
        <f>IF(shipments[[#This Row],[Order_Status]] = "Delivered","Yes","No")</f>
        <v>Yes</v>
      </c>
      <c r="K7052" t="str">
        <f>TEXT(shipments[[#This Row],[Shipdate]],"MMMM")</f>
        <v>February</v>
      </c>
      <c r="L7052">
        <f>YEAR(shipments[[#This Row],[Shipdate]])</f>
        <v>2023</v>
      </c>
    </row>
    <row r="7053" spans="1:12" x14ac:dyDescent="0.3">
      <c r="A7053" t="s">
        <v>7057</v>
      </c>
      <c r="B7053" t="s">
        <v>7961</v>
      </c>
      <c r="C7053" t="s">
        <v>7923</v>
      </c>
      <c r="D7053" t="s">
        <v>7938</v>
      </c>
      <c r="E7053" s="1">
        <v>45309</v>
      </c>
      <c r="F7053" s="6">
        <v>2538</v>
      </c>
      <c r="G7053">
        <v>170</v>
      </c>
      <c r="H7053" t="s">
        <v>3</v>
      </c>
      <c r="I7053">
        <f>IF(shipments[[#This Row],[Boxes]]&gt;0,shipments[[#This Row],[Amount]]/shipments[[#This Row],[Boxes]],"NA")</f>
        <v>14.929411764705883</v>
      </c>
      <c r="J7053" t="str">
        <f>IF(shipments[[#This Row],[Order_Status]] = "Delivered","Yes","No")</f>
        <v>Yes</v>
      </c>
      <c r="K7053" t="str">
        <f>TEXT(shipments[[#This Row],[Shipdate]],"MMMM")</f>
        <v>January</v>
      </c>
      <c r="L7053">
        <f>YEAR(shipments[[#This Row],[Shipdate]])</f>
        <v>2024</v>
      </c>
    </row>
    <row r="7054" spans="1:12" x14ac:dyDescent="0.3">
      <c r="A7054" t="s">
        <v>7058</v>
      </c>
      <c r="B7054" t="s">
        <v>7961</v>
      </c>
      <c r="C7054" t="s">
        <v>7923</v>
      </c>
      <c r="D7054" t="s">
        <v>7939</v>
      </c>
      <c r="E7054" s="1">
        <v>45282</v>
      </c>
      <c r="F7054" s="6">
        <v>9094.5</v>
      </c>
      <c r="G7054">
        <v>650</v>
      </c>
      <c r="H7054" t="s">
        <v>3</v>
      </c>
      <c r="I7054">
        <f>IF(shipments[[#This Row],[Boxes]]&gt;0,shipments[[#This Row],[Amount]]/shipments[[#This Row],[Boxes]],"NA")</f>
        <v>13.991538461538461</v>
      </c>
      <c r="J7054" t="str">
        <f>IF(shipments[[#This Row],[Order_Status]] = "Delivered","Yes","No")</f>
        <v>Yes</v>
      </c>
      <c r="K7054" t="str">
        <f>TEXT(shipments[[#This Row],[Shipdate]],"MMMM")</f>
        <v>December</v>
      </c>
      <c r="L7054">
        <f>YEAR(shipments[[#This Row],[Shipdate]])</f>
        <v>2023</v>
      </c>
    </row>
    <row r="7055" spans="1:12" x14ac:dyDescent="0.3">
      <c r="A7055" t="s">
        <v>7059</v>
      </c>
      <c r="B7055" t="s">
        <v>7961</v>
      </c>
      <c r="C7055" t="s">
        <v>7924</v>
      </c>
      <c r="D7055" t="s">
        <v>7934</v>
      </c>
      <c r="E7055" s="1">
        <v>45225</v>
      </c>
      <c r="F7055" s="6">
        <v>8415</v>
      </c>
      <c r="G7055">
        <v>842</v>
      </c>
      <c r="H7055" t="s">
        <v>3</v>
      </c>
      <c r="I7055">
        <f>IF(shipments[[#This Row],[Boxes]]&gt;0,shipments[[#This Row],[Amount]]/shipments[[#This Row],[Boxes]],"NA")</f>
        <v>9.9940617577197148</v>
      </c>
      <c r="J7055" t="str">
        <f>IF(shipments[[#This Row],[Order_Status]] = "Delivered","Yes","No")</f>
        <v>Yes</v>
      </c>
      <c r="K7055" t="str">
        <f>TEXT(shipments[[#This Row],[Shipdate]],"MMMM")</f>
        <v>October</v>
      </c>
      <c r="L7055">
        <f>YEAR(shipments[[#This Row],[Shipdate]])</f>
        <v>2023</v>
      </c>
    </row>
    <row r="7056" spans="1:12" x14ac:dyDescent="0.3">
      <c r="A7056" t="s">
        <v>7060</v>
      </c>
      <c r="B7056" t="s">
        <v>7961</v>
      </c>
      <c r="C7056" t="s">
        <v>7924</v>
      </c>
      <c r="D7056" t="s">
        <v>7937</v>
      </c>
      <c r="E7056" s="1">
        <v>45232</v>
      </c>
      <c r="F7056" s="6">
        <v>679.5</v>
      </c>
      <c r="G7056">
        <v>98</v>
      </c>
      <c r="H7056" t="s">
        <v>3</v>
      </c>
      <c r="I7056">
        <f>IF(shipments[[#This Row],[Boxes]]&gt;0,shipments[[#This Row],[Amount]]/shipments[[#This Row],[Boxes]],"NA")</f>
        <v>6.9336734693877551</v>
      </c>
      <c r="J7056" t="str">
        <f>IF(shipments[[#This Row],[Order_Status]] = "Delivered","Yes","No")</f>
        <v>Yes</v>
      </c>
      <c r="K7056" t="str">
        <f>TEXT(shipments[[#This Row],[Shipdate]],"MMMM")</f>
        <v>November</v>
      </c>
      <c r="L7056">
        <f>YEAR(shipments[[#This Row],[Shipdate]])</f>
        <v>2023</v>
      </c>
    </row>
    <row r="7057" spans="1:12" x14ac:dyDescent="0.3">
      <c r="A7057" t="s">
        <v>7061</v>
      </c>
      <c r="B7057" t="s">
        <v>7961</v>
      </c>
      <c r="C7057" t="s">
        <v>7924</v>
      </c>
      <c r="D7057" t="s">
        <v>7935</v>
      </c>
      <c r="E7057" s="1">
        <v>45208</v>
      </c>
      <c r="F7057" s="6">
        <v>8212.5</v>
      </c>
      <c r="G7057">
        <v>1027</v>
      </c>
      <c r="H7057" t="s">
        <v>3</v>
      </c>
      <c r="I7057">
        <f>IF(shipments[[#This Row],[Boxes]]&gt;0,shipments[[#This Row],[Amount]]/shipments[[#This Row],[Boxes]],"NA")</f>
        <v>7.9965920155793571</v>
      </c>
      <c r="J7057" t="str">
        <f>IF(shipments[[#This Row],[Order_Status]] = "Delivered","Yes","No")</f>
        <v>Yes</v>
      </c>
      <c r="K7057" t="str">
        <f>TEXT(shipments[[#This Row],[Shipdate]],"MMMM")</f>
        <v>October</v>
      </c>
      <c r="L7057">
        <f>YEAR(shipments[[#This Row],[Shipdate]])</f>
        <v>2023</v>
      </c>
    </row>
    <row r="7058" spans="1:12" x14ac:dyDescent="0.3">
      <c r="A7058" s="21" t="s">
        <v>7062</v>
      </c>
      <c r="B7058" s="21" t="s">
        <v>7961</v>
      </c>
      <c r="C7058" s="21" t="s">
        <v>7924</v>
      </c>
      <c r="D7058" s="21" t="s">
        <v>7938</v>
      </c>
      <c r="E7058" s="22">
        <v>45554</v>
      </c>
      <c r="F7058" s="23">
        <v>6905.25</v>
      </c>
      <c r="G7058" s="21">
        <v>987</v>
      </c>
      <c r="H7058" s="21" t="s">
        <v>16</v>
      </c>
      <c r="I7058" s="21">
        <f>IF(shipments[[#This Row],[Boxes]]&gt;0,shipments[[#This Row],[Amount]]/shipments[[#This Row],[Boxes]],"NA")</f>
        <v>6.9962006079027352</v>
      </c>
      <c r="J7058" s="21" t="str">
        <f>IF(shipments[[#This Row],[Order_Status]] = "Delivered","Yes","No")</f>
        <v>No</v>
      </c>
      <c r="K7058" s="21" t="str">
        <f>TEXT(shipments[[#This Row],[Shipdate]],"MMMM")</f>
        <v>September</v>
      </c>
      <c r="L7058" s="21">
        <f>YEAR(shipments[[#This Row],[Shipdate]])</f>
        <v>2024</v>
      </c>
    </row>
    <row r="7059" spans="1:12" x14ac:dyDescent="0.3">
      <c r="A7059" t="s">
        <v>7063</v>
      </c>
      <c r="B7059" t="s">
        <v>7961</v>
      </c>
      <c r="C7059" t="s">
        <v>7924</v>
      </c>
      <c r="D7059" t="s">
        <v>7938</v>
      </c>
      <c r="E7059" s="1">
        <v>45391</v>
      </c>
      <c r="F7059" s="6">
        <v>12179.25</v>
      </c>
      <c r="G7059">
        <v>2030</v>
      </c>
      <c r="H7059" t="s">
        <v>3</v>
      </c>
      <c r="I7059">
        <f>IF(shipments[[#This Row],[Boxes]]&gt;0,shipments[[#This Row],[Amount]]/shipments[[#This Row],[Boxes]],"NA")</f>
        <v>5.9996305418719214</v>
      </c>
      <c r="J7059" t="str">
        <f>IF(shipments[[#This Row],[Order_Status]] = "Delivered","Yes","No")</f>
        <v>Yes</v>
      </c>
      <c r="K7059" t="str">
        <f>TEXT(shipments[[#This Row],[Shipdate]],"MMMM")</f>
        <v>April</v>
      </c>
      <c r="L7059">
        <f>YEAR(shipments[[#This Row],[Shipdate]])</f>
        <v>2024</v>
      </c>
    </row>
    <row r="7060" spans="1:12" x14ac:dyDescent="0.3">
      <c r="A7060" t="s">
        <v>7064</v>
      </c>
      <c r="B7060" t="s">
        <v>7961</v>
      </c>
      <c r="C7060" t="s">
        <v>7924</v>
      </c>
      <c r="D7060" t="s">
        <v>7939</v>
      </c>
      <c r="E7060" s="1">
        <v>45342</v>
      </c>
      <c r="F7060" s="6">
        <v>254.25</v>
      </c>
      <c r="G7060">
        <v>43</v>
      </c>
      <c r="H7060" t="s">
        <v>3</v>
      </c>
      <c r="I7060">
        <f>IF(shipments[[#This Row],[Boxes]]&gt;0,shipments[[#This Row],[Amount]]/shipments[[#This Row],[Boxes]],"NA")</f>
        <v>5.9127906976744189</v>
      </c>
      <c r="J7060" t="str">
        <f>IF(shipments[[#This Row],[Order_Status]] = "Delivered","Yes","No")</f>
        <v>Yes</v>
      </c>
      <c r="K7060" t="str">
        <f>TEXT(shipments[[#This Row],[Shipdate]],"MMMM")</f>
        <v>February</v>
      </c>
      <c r="L7060">
        <f>YEAR(shipments[[#This Row],[Shipdate]])</f>
        <v>2024</v>
      </c>
    </row>
    <row r="7061" spans="1:12" x14ac:dyDescent="0.3">
      <c r="A7061" t="s">
        <v>7065</v>
      </c>
      <c r="B7061" t="s">
        <v>7961</v>
      </c>
      <c r="C7061" t="s">
        <v>7925</v>
      </c>
      <c r="D7061" t="s">
        <v>7939</v>
      </c>
      <c r="E7061" s="1">
        <v>45362</v>
      </c>
      <c r="F7061" s="6">
        <v>2353.5</v>
      </c>
      <c r="G7061">
        <v>169</v>
      </c>
      <c r="H7061" t="s">
        <v>3</v>
      </c>
      <c r="I7061">
        <f>IF(shipments[[#This Row],[Boxes]]&gt;0,shipments[[#This Row],[Amount]]/shipments[[#This Row],[Boxes]],"NA")</f>
        <v>13.92603550295858</v>
      </c>
      <c r="J7061" t="str">
        <f>IF(shipments[[#This Row],[Order_Status]] = "Delivered","Yes","No")</f>
        <v>Yes</v>
      </c>
      <c r="K7061" t="str">
        <f>TEXT(shipments[[#This Row],[Shipdate]],"MMMM")</f>
        <v>March</v>
      </c>
      <c r="L7061">
        <f>YEAR(shipments[[#This Row],[Shipdate]])</f>
        <v>2024</v>
      </c>
    </row>
    <row r="7062" spans="1:12" x14ac:dyDescent="0.3">
      <c r="A7062" t="s">
        <v>7066</v>
      </c>
      <c r="B7062" t="s">
        <v>7961</v>
      </c>
      <c r="C7062" t="s">
        <v>7925</v>
      </c>
      <c r="D7062" t="s">
        <v>7937</v>
      </c>
      <c r="E7062" s="1">
        <v>45134</v>
      </c>
      <c r="F7062" s="6">
        <v>3471.75</v>
      </c>
      <c r="G7062">
        <v>248</v>
      </c>
      <c r="H7062" t="s">
        <v>3</v>
      </c>
      <c r="I7062">
        <f>IF(shipments[[#This Row],[Boxes]]&gt;0,shipments[[#This Row],[Amount]]/shipments[[#This Row],[Boxes]],"NA")</f>
        <v>13.99899193548387</v>
      </c>
      <c r="J7062" t="str">
        <f>IF(shipments[[#This Row],[Order_Status]] = "Delivered","Yes","No")</f>
        <v>Yes</v>
      </c>
      <c r="K7062" t="str">
        <f>TEXT(shipments[[#This Row],[Shipdate]],"MMMM")</f>
        <v>July</v>
      </c>
      <c r="L7062">
        <f>YEAR(shipments[[#This Row],[Shipdate]])</f>
        <v>2023</v>
      </c>
    </row>
    <row r="7063" spans="1:12" x14ac:dyDescent="0.3">
      <c r="A7063" t="s">
        <v>7067</v>
      </c>
      <c r="B7063" t="s">
        <v>7961</v>
      </c>
      <c r="C7063" t="s">
        <v>7927</v>
      </c>
      <c r="D7063" t="s">
        <v>7934</v>
      </c>
      <c r="E7063" s="1">
        <v>45090</v>
      </c>
      <c r="F7063" s="6">
        <v>8608.5</v>
      </c>
      <c r="G7063">
        <v>615</v>
      </c>
      <c r="H7063" t="s">
        <v>3</v>
      </c>
      <c r="I7063">
        <f>IF(shipments[[#This Row],[Boxes]]&gt;0,shipments[[#This Row],[Amount]]/shipments[[#This Row],[Boxes]],"NA")</f>
        <v>13.997560975609757</v>
      </c>
      <c r="J7063" t="str">
        <f>IF(shipments[[#This Row],[Order_Status]] = "Delivered","Yes","No")</f>
        <v>Yes</v>
      </c>
      <c r="K7063" t="str">
        <f>TEXT(shipments[[#This Row],[Shipdate]],"MMMM")</f>
        <v>June</v>
      </c>
      <c r="L7063">
        <f>YEAR(shipments[[#This Row],[Shipdate]])</f>
        <v>2023</v>
      </c>
    </row>
    <row r="7064" spans="1:12" x14ac:dyDescent="0.3">
      <c r="A7064" t="s">
        <v>7068</v>
      </c>
      <c r="B7064" t="s">
        <v>7961</v>
      </c>
      <c r="C7064" t="s">
        <v>7927</v>
      </c>
      <c r="D7064" t="s">
        <v>7939</v>
      </c>
      <c r="E7064" s="1">
        <v>45345</v>
      </c>
      <c r="F7064" s="6">
        <v>3087</v>
      </c>
      <c r="G7064">
        <v>206</v>
      </c>
      <c r="H7064" t="s">
        <v>3</v>
      </c>
      <c r="I7064">
        <f>IF(shipments[[#This Row],[Boxes]]&gt;0,shipments[[#This Row],[Amount]]/shipments[[#This Row],[Boxes]],"NA")</f>
        <v>14.985436893203884</v>
      </c>
      <c r="J7064" t="str">
        <f>IF(shipments[[#This Row],[Order_Status]] = "Delivered","Yes","No")</f>
        <v>Yes</v>
      </c>
      <c r="K7064" t="str">
        <f>TEXT(shipments[[#This Row],[Shipdate]],"MMMM")</f>
        <v>February</v>
      </c>
      <c r="L7064">
        <f>YEAR(shipments[[#This Row],[Shipdate]])</f>
        <v>2024</v>
      </c>
    </row>
    <row r="7065" spans="1:12" x14ac:dyDescent="0.3">
      <c r="A7065" t="s">
        <v>7069</v>
      </c>
      <c r="B7065" t="s">
        <v>7961</v>
      </c>
      <c r="C7065" t="s">
        <v>7927</v>
      </c>
      <c r="D7065" t="s">
        <v>7935</v>
      </c>
      <c r="E7065" s="1">
        <v>45391</v>
      </c>
      <c r="F7065" s="6">
        <v>11238.75</v>
      </c>
      <c r="G7065">
        <v>803</v>
      </c>
      <c r="H7065" t="s">
        <v>3</v>
      </c>
      <c r="I7065">
        <f>IF(shipments[[#This Row],[Boxes]]&gt;0,shipments[[#This Row],[Amount]]/shipments[[#This Row],[Boxes]],"NA")</f>
        <v>13.995952677459528</v>
      </c>
      <c r="J7065" t="str">
        <f>IF(shipments[[#This Row],[Order_Status]] = "Delivered","Yes","No")</f>
        <v>Yes</v>
      </c>
      <c r="K7065" t="str">
        <f>TEXT(shipments[[#This Row],[Shipdate]],"MMMM")</f>
        <v>April</v>
      </c>
      <c r="L7065">
        <f>YEAR(shipments[[#This Row],[Shipdate]])</f>
        <v>2024</v>
      </c>
    </row>
    <row r="7066" spans="1:12" x14ac:dyDescent="0.3">
      <c r="A7066" t="s">
        <v>7070</v>
      </c>
      <c r="B7066" t="s">
        <v>7961</v>
      </c>
      <c r="C7066" t="s">
        <v>7927</v>
      </c>
      <c r="D7066" t="s">
        <v>7939</v>
      </c>
      <c r="E7066" s="1">
        <v>45280</v>
      </c>
      <c r="F7066" s="6">
        <v>14908.5</v>
      </c>
      <c r="G7066">
        <v>829</v>
      </c>
      <c r="H7066" t="s">
        <v>3</v>
      </c>
      <c r="I7066">
        <f>IF(shipments[[#This Row],[Boxes]]&gt;0,shipments[[#This Row],[Amount]]/shipments[[#This Row],[Boxes]],"NA")</f>
        <v>17.983715319662245</v>
      </c>
      <c r="J7066" t="str">
        <f>IF(shipments[[#This Row],[Order_Status]] = "Delivered","Yes","No")</f>
        <v>Yes</v>
      </c>
      <c r="K7066" t="str">
        <f>TEXT(shipments[[#This Row],[Shipdate]],"MMMM")</f>
        <v>December</v>
      </c>
      <c r="L7066">
        <f>YEAR(shipments[[#This Row],[Shipdate]])</f>
        <v>2023</v>
      </c>
    </row>
    <row r="7067" spans="1:12" x14ac:dyDescent="0.3">
      <c r="A7067" t="s">
        <v>7071</v>
      </c>
      <c r="B7067" t="s">
        <v>7961</v>
      </c>
      <c r="C7067" t="s">
        <v>7928</v>
      </c>
      <c r="D7067" t="s">
        <v>7935</v>
      </c>
      <c r="E7067" s="1">
        <v>45442</v>
      </c>
      <c r="F7067" s="6">
        <v>7751.25</v>
      </c>
      <c r="G7067">
        <v>776</v>
      </c>
      <c r="H7067" t="s">
        <v>3</v>
      </c>
      <c r="I7067">
        <f>IF(shipments[[#This Row],[Boxes]]&gt;0,shipments[[#This Row],[Amount]]/shipments[[#This Row],[Boxes]],"NA")</f>
        <v>9.9887242268041234</v>
      </c>
      <c r="J7067" t="str">
        <f>IF(shipments[[#This Row],[Order_Status]] = "Delivered","Yes","No")</f>
        <v>Yes</v>
      </c>
      <c r="K7067" t="str">
        <f>TEXT(shipments[[#This Row],[Shipdate]],"MMMM")</f>
        <v>May</v>
      </c>
      <c r="L7067">
        <f>YEAR(shipments[[#This Row],[Shipdate]])</f>
        <v>2024</v>
      </c>
    </row>
    <row r="7068" spans="1:12" x14ac:dyDescent="0.3">
      <c r="A7068" t="s">
        <v>7072</v>
      </c>
      <c r="B7068" t="s">
        <v>7961</v>
      </c>
      <c r="C7068" t="s">
        <v>7928</v>
      </c>
      <c r="D7068" t="s">
        <v>7934</v>
      </c>
      <c r="E7068" s="1">
        <v>45293</v>
      </c>
      <c r="F7068" s="6">
        <v>9645.75</v>
      </c>
      <c r="G7068">
        <v>877</v>
      </c>
      <c r="H7068" t="s">
        <v>3</v>
      </c>
      <c r="I7068">
        <f>IF(shipments[[#This Row],[Boxes]]&gt;0,shipments[[#This Row],[Amount]]/shipments[[#This Row],[Boxes]],"NA")</f>
        <v>10.998574686431015</v>
      </c>
      <c r="J7068" t="str">
        <f>IF(shipments[[#This Row],[Order_Status]] = "Delivered","Yes","No")</f>
        <v>Yes</v>
      </c>
      <c r="K7068" t="str">
        <f>TEXT(shipments[[#This Row],[Shipdate]],"MMMM")</f>
        <v>January</v>
      </c>
      <c r="L7068">
        <f>YEAR(shipments[[#This Row],[Shipdate]])</f>
        <v>2024</v>
      </c>
    </row>
    <row r="7069" spans="1:12" x14ac:dyDescent="0.3">
      <c r="A7069" t="s">
        <v>7073</v>
      </c>
      <c r="B7069" t="s">
        <v>7961</v>
      </c>
      <c r="C7069" t="s">
        <v>7928</v>
      </c>
      <c r="D7069" t="s">
        <v>7939</v>
      </c>
      <c r="E7069" s="1">
        <v>45449</v>
      </c>
      <c r="F7069" s="6">
        <v>5114.25</v>
      </c>
      <c r="G7069">
        <v>731</v>
      </c>
      <c r="H7069" t="s">
        <v>3</v>
      </c>
      <c r="I7069">
        <f>IF(shipments[[#This Row],[Boxes]]&gt;0,shipments[[#This Row],[Amount]]/shipments[[#This Row],[Boxes]],"NA")</f>
        <v>6.9962380300957596</v>
      </c>
      <c r="J7069" t="str">
        <f>IF(shipments[[#This Row],[Order_Status]] = "Delivered","Yes","No")</f>
        <v>Yes</v>
      </c>
      <c r="K7069" t="str">
        <f>TEXT(shipments[[#This Row],[Shipdate]],"MMMM")</f>
        <v>June</v>
      </c>
      <c r="L7069">
        <f>YEAR(shipments[[#This Row],[Shipdate]])</f>
        <v>2024</v>
      </c>
    </row>
    <row r="7070" spans="1:12" x14ac:dyDescent="0.3">
      <c r="A7070" s="21" t="s">
        <v>7074</v>
      </c>
      <c r="B7070" s="21" t="s">
        <v>7961</v>
      </c>
      <c r="C7070" s="21" t="s">
        <v>7928</v>
      </c>
      <c r="D7070" s="21" t="s">
        <v>7935</v>
      </c>
      <c r="E7070" s="22">
        <v>45539</v>
      </c>
      <c r="F7070" s="23">
        <v>348.75</v>
      </c>
      <c r="G7070" s="21">
        <v>50</v>
      </c>
      <c r="H7070" s="21" t="s">
        <v>16</v>
      </c>
      <c r="I7070" s="21">
        <f>IF(shipments[[#This Row],[Boxes]]&gt;0,shipments[[#This Row],[Amount]]/shipments[[#This Row],[Boxes]],"NA")</f>
        <v>6.9749999999999996</v>
      </c>
      <c r="J7070" s="21" t="str">
        <f>IF(shipments[[#This Row],[Order_Status]] = "Delivered","Yes","No")</f>
        <v>No</v>
      </c>
      <c r="K7070" s="21" t="str">
        <f>TEXT(shipments[[#This Row],[Shipdate]],"MMMM")</f>
        <v>September</v>
      </c>
      <c r="L7070" s="21">
        <f>YEAR(shipments[[#This Row],[Shipdate]])</f>
        <v>2024</v>
      </c>
    </row>
    <row r="7071" spans="1:12" x14ac:dyDescent="0.3">
      <c r="A7071" t="s">
        <v>7075</v>
      </c>
      <c r="B7071" t="s">
        <v>7961</v>
      </c>
      <c r="C7071" t="s">
        <v>7929</v>
      </c>
      <c r="D7071" t="s">
        <v>7939</v>
      </c>
      <c r="E7071" s="1">
        <v>45282</v>
      </c>
      <c r="F7071" s="6">
        <v>3548.25</v>
      </c>
      <c r="G7071">
        <v>355</v>
      </c>
      <c r="H7071" t="s">
        <v>3</v>
      </c>
      <c r="I7071">
        <f>IF(shipments[[#This Row],[Boxes]]&gt;0,shipments[[#This Row],[Amount]]/shipments[[#This Row],[Boxes]],"NA")</f>
        <v>9.9950704225352105</v>
      </c>
      <c r="J7071" t="str">
        <f>IF(shipments[[#This Row],[Order_Status]] = "Delivered","Yes","No")</f>
        <v>Yes</v>
      </c>
      <c r="K7071" t="str">
        <f>TEXT(shipments[[#This Row],[Shipdate]],"MMMM")</f>
        <v>December</v>
      </c>
      <c r="L7071">
        <f>YEAR(shipments[[#This Row],[Shipdate]])</f>
        <v>2023</v>
      </c>
    </row>
    <row r="7072" spans="1:12" x14ac:dyDescent="0.3">
      <c r="A7072" t="s">
        <v>7076</v>
      </c>
      <c r="B7072" t="s">
        <v>7961</v>
      </c>
      <c r="C7072" t="s">
        <v>7929</v>
      </c>
      <c r="D7072" t="s">
        <v>7934</v>
      </c>
      <c r="E7072" s="1">
        <v>45086</v>
      </c>
      <c r="F7072" s="6">
        <v>4124.25</v>
      </c>
      <c r="G7072">
        <v>413</v>
      </c>
      <c r="H7072" t="s">
        <v>3</v>
      </c>
      <c r="I7072">
        <f>IF(shipments[[#This Row],[Boxes]]&gt;0,shipments[[#This Row],[Amount]]/shipments[[#This Row],[Boxes]],"NA")</f>
        <v>9.9860774818401943</v>
      </c>
      <c r="J7072" t="str">
        <f>IF(shipments[[#This Row],[Order_Status]] = "Delivered","Yes","No")</f>
        <v>Yes</v>
      </c>
      <c r="K7072" t="str">
        <f>TEXT(shipments[[#This Row],[Shipdate]],"MMMM")</f>
        <v>June</v>
      </c>
      <c r="L7072">
        <f>YEAR(shipments[[#This Row],[Shipdate]])</f>
        <v>2023</v>
      </c>
    </row>
    <row r="7073" spans="1:12" x14ac:dyDescent="0.3">
      <c r="A7073" s="21" t="s">
        <v>7077</v>
      </c>
      <c r="B7073" s="21" t="s">
        <v>7961</v>
      </c>
      <c r="C7073" s="21" t="s">
        <v>7929</v>
      </c>
      <c r="D7073" s="21" t="s">
        <v>7934</v>
      </c>
      <c r="E7073" s="22">
        <v>45530</v>
      </c>
      <c r="F7073" s="23">
        <v>4293</v>
      </c>
      <c r="G7073" s="21">
        <v>537</v>
      </c>
      <c r="H7073" s="21" t="s">
        <v>9</v>
      </c>
      <c r="I7073" s="21">
        <f>IF(shipments[[#This Row],[Boxes]]&gt;0,shipments[[#This Row],[Amount]]/shipments[[#This Row],[Boxes]],"NA")</f>
        <v>7.994413407821229</v>
      </c>
      <c r="J7073" s="21" t="str">
        <f>IF(shipments[[#This Row],[Order_Status]] = "Delivered","Yes","No")</f>
        <v>No</v>
      </c>
      <c r="K7073" s="21" t="str">
        <f>TEXT(shipments[[#This Row],[Shipdate]],"MMMM")</f>
        <v>August</v>
      </c>
      <c r="L7073" s="21">
        <f>YEAR(shipments[[#This Row],[Shipdate]])</f>
        <v>2024</v>
      </c>
    </row>
    <row r="7074" spans="1:12" x14ac:dyDescent="0.3">
      <c r="A7074" s="21" t="s">
        <v>7078</v>
      </c>
      <c r="B7074" s="21" t="s">
        <v>7961</v>
      </c>
      <c r="C7074" s="21" t="s">
        <v>7929</v>
      </c>
      <c r="D7074" s="21" t="s">
        <v>7935</v>
      </c>
      <c r="E7074" s="22">
        <v>45524</v>
      </c>
      <c r="F7074" s="23">
        <v>3962.25</v>
      </c>
      <c r="G7074" s="21">
        <v>496</v>
      </c>
      <c r="H7074" s="21" t="s">
        <v>9</v>
      </c>
      <c r="I7074" s="21">
        <f>IF(shipments[[#This Row],[Boxes]]&gt;0,shipments[[#This Row],[Amount]]/shipments[[#This Row],[Boxes]],"NA")</f>
        <v>7.988407258064516</v>
      </c>
      <c r="J7074" s="21" t="str">
        <f>IF(shipments[[#This Row],[Order_Status]] = "Delivered","Yes","No")</f>
        <v>No</v>
      </c>
      <c r="K7074" s="21" t="str">
        <f>TEXT(shipments[[#This Row],[Shipdate]],"MMMM")</f>
        <v>August</v>
      </c>
      <c r="L7074" s="21">
        <f>YEAR(shipments[[#This Row],[Shipdate]])</f>
        <v>2024</v>
      </c>
    </row>
    <row r="7075" spans="1:12" x14ac:dyDescent="0.3">
      <c r="A7075" t="s">
        <v>7079</v>
      </c>
      <c r="B7075" t="s">
        <v>7961</v>
      </c>
      <c r="C7075" t="s">
        <v>7929</v>
      </c>
      <c r="D7075" t="s">
        <v>7939</v>
      </c>
      <c r="E7075" s="1">
        <v>45023</v>
      </c>
      <c r="F7075" s="6">
        <v>3750.75</v>
      </c>
      <c r="G7075">
        <v>469</v>
      </c>
      <c r="H7075" t="s">
        <v>3</v>
      </c>
      <c r="I7075">
        <f>IF(shipments[[#This Row],[Boxes]]&gt;0,shipments[[#This Row],[Amount]]/shipments[[#This Row],[Boxes]],"NA")</f>
        <v>7.9973347547974409</v>
      </c>
      <c r="J7075" t="str">
        <f>IF(shipments[[#This Row],[Order_Status]] = "Delivered","Yes","No")</f>
        <v>Yes</v>
      </c>
      <c r="K7075" t="str">
        <f>TEXT(shipments[[#This Row],[Shipdate]],"MMMM")</f>
        <v>April</v>
      </c>
      <c r="L7075">
        <f>YEAR(shipments[[#This Row],[Shipdate]])</f>
        <v>2023</v>
      </c>
    </row>
    <row r="7076" spans="1:12" x14ac:dyDescent="0.3">
      <c r="A7076" t="s">
        <v>7080</v>
      </c>
      <c r="B7076" t="s">
        <v>7961</v>
      </c>
      <c r="C7076" t="s">
        <v>7930</v>
      </c>
      <c r="D7076" t="s">
        <v>7938</v>
      </c>
      <c r="E7076" s="1">
        <v>45407</v>
      </c>
      <c r="F7076" s="6">
        <v>7467.75</v>
      </c>
      <c r="G7076">
        <v>267</v>
      </c>
      <c r="H7076" t="s">
        <v>3</v>
      </c>
      <c r="I7076">
        <f>IF(shipments[[#This Row],[Boxes]]&gt;0,shipments[[#This Row],[Amount]]/shipments[[#This Row],[Boxes]],"NA")</f>
        <v>27.969101123595507</v>
      </c>
      <c r="J7076" t="str">
        <f>IF(shipments[[#This Row],[Order_Status]] = "Delivered","Yes","No")</f>
        <v>Yes</v>
      </c>
      <c r="K7076" t="str">
        <f>TEXT(shipments[[#This Row],[Shipdate]],"MMMM")</f>
        <v>April</v>
      </c>
      <c r="L7076">
        <f>YEAR(shipments[[#This Row],[Shipdate]])</f>
        <v>2024</v>
      </c>
    </row>
    <row r="7077" spans="1:12" x14ac:dyDescent="0.3">
      <c r="A7077" t="s">
        <v>7081</v>
      </c>
      <c r="B7077" t="s">
        <v>7961</v>
      </c>
      <c r="C7077" t="s">
        <v>7930</v>
      </c>
      <c r="D7077" t="s">
        <v>7938</v>
      </c>
      <c r="E7077" s="1">
        <v>45454</v>
      </c>
      <c r="F7077" s="6">
        <v>5046.75</v>
      </c>
      <c r="G7077">
        <v>187</v>
      </c>
      <c r="H7077" t="s">
        <v>3</v>
      </c>
      <c r="I7077">
        <f>IF(shipments[[#This Row],[Boxes]]&gt;0,shipments[[#This Row],[Amount]]/shipments[[#This Row],[Boxes]],"NA")</f>
        <v>26.987967914438503</v>
      </c>
      <c r="J7077" t="str">
        <f>IF(shipments[[#This Row],[Order_Status]] = "Delivered","Yes","No")</f>
        <v>Yes</v>
      </c>
      <c r="K7077" t="str">
        <f>TEXT(shipments[[#This Row],[Shipdate]],"MMMM")</f>
        <v>June</v>
      </c>
      <c r="L7077">
        <f>YEAR(shipments[[#This Row],[Shipdate]])</f>
        <v>2024</v>
      </c>
    </row>
    <row r="7078" spans="1:12" x14ac:dyDescent="0.3">
      <c r="A7078" t="s">
        <v>7082</v>
      </c>
      <c r="B7078" t="s">
        <v>7961</v>
      </c>
      <c r="C7078" t="s">
        <v>7932</v>
      </c>
      <c r="D7078" t="s">
        <v>7934</v>
      </c>
      <c r="E7078" s="1">
        <v>45104</v>
      </c>
      <c r="F7078" s="6">
        <v>2567.25</v>
      </c>
      <c r="G7078">
        <v>234</v>
      </c>
      <c r="H7078" t="s">
        <v>3</v>
      </c>
      <c r="I7078">
        <f>IF(shipments[[#This Row],[Boxes]]&gt;0,shipments[[#This Row],[Amount]]/shipments[[#This Row],[Boxes]],"NA")</f>
        <v>10.971153846153847</v>
      </c>
      <c r="J7078" t="str">
        <f>IF(shipments[[#This Row],[Order_Status]] = "Delivered","Yes","No")</f>
        <v>Yes</v>
      </c>
      <c r="K7078" t="str">
        <f>TEXT(shipments[[#This Row],[Shipdate]],"MMMM")</f>
        <v>June</v>
      </c>
      <c r="L7078">
        <f>YEAR(shipments[[#This Row],[Shipdate]])</f>
        <v>2023</v>
      </c>
    </row>
    <row r="7079" spans="1:12" x14ac:dyDescent="0.3">
      <c r="A7079" s="21" t="s">
        <v>7083</v>
      </c>
      <c r="B7079" s="21" t="s">
        <v>7961</v>
      </c>
      <c r="C7079" s="21" t="s">
        <v>7932</v>
      </c>
      <c r="D7079" s="21" t="s">
        <v>7939</v>
      </c>
      <c r="E7079" s="22">
        <v>45538</v>
      </c>
      <c r="F7079" s="23">
        <v>1374.75</v>
      </c>
      <c r="G7079" s="21">
        <v>172</v>
      </c>
      <c r="H7079" s="21" t="s">
        <v>16</v>
      </c>
      <c r="I7079" s="21">
        <f>IF(shipments[[#This Row],[Boxes]]&gt;0,shipments[[#This Row],[Amount]]/shipments[[#This Row],[Boxes]],"NA")</f>
        <v>7.9927325581395348</v>
      </c>
      <c r="J7079" s="21" t="str">
        <f>IF(shipments[[#This Row],[Order_Status]] = "Delivered","Yes","No")</f>
        <v>No</v>
      </c>
      <c r="K7079" s="21" t="str">
        <f>TEXT(shipments[[#This Row],[Shipdate]],"MMMM")</f>
        <v>September</v>
      </c>
      <c r="L7079" s="21">
        <f>YEAR(shipments[[#This Row],[Shipdate]])</f>
        <v>2024</v>
      </c>
    </row>
    <row r="7080" spans="1:12" x14ac:dyDescent="0.3">
      <c r="A7080" s="21" t="s">
        <v>7084</v>
      </c>
      <c r="B7080" s="21" t="s">
        <v>7961</v>
      </c>
      <c r="C7080" s="21" t="s">
        <v>7932</v>
      </c>
      <c r="D7080" s="21" t="s">
        <v>7934</v>
      </c>
      <c r="E7080" s="22">
        <v>45546</v>
      </c>
      <c r="F7080" s="23">
        <v>2202.75</v>
      </c>
      <c r="G7080" s="21">
        <v>245</v>
      </c>
      <c r="H7080" s="21" t="s">
        <v>16</v>
      </c>
      <c r="I7080" s="21">
        <f>IF(shipments[[#This Row],[Boxes]]&gt;0,shipments[[#This Row],[Amount]]/shipments[[#This Row],[Boxes]],"NA")</f>
        <v>8.9908163265306129</v>
      </c>
      <c r="J7080" s="21" t="str">
        <f>IF(shipments[[#This Row],[Order_Status]] = "Delivered","Yes","No")</f>
        <v>No</v>
      </c>
      <c r="K7080" s="21" t="str">
        <f>TEXT(shipments[[#This Row],[Shipdate]],"MMMM")</f>
        <v>September</v>
      </c>
      <c r="L7080" s="21">
        <f>YEAR(shipments[[#This Row],[Shipdate]])</f>
        <v>2024</v>
      </c>
    </row>
    <row r="7081" spans="1:12" x14ac:dyDescent="0.3">
      <c r="A7081" t="s">
        <v>7085</v>
      </c>
      <c r="B7081" t="s">
        <v>7961</v>
      </c>
      <c r="C7081" t="s">
        <v>7932</v>
      </c>
      <c r="D7081" t="s">
        <v>7934</v>
      </c>
      <c r="E7081" s="1">
        <v>45062</v>
      </c>
      <c r="F7081" s="6">
        <v>5105.25</v>
      </c>
      <c r="G7081">
        <v>511</v>
      </c>
      <c r="H7081" t="s">
        <v>3</v>
      </c>
      <c r="I7081">
        <f>IF(shipments[[#This Row],[Boxes]]&gt;0,shipments[[#This Row],[Amount]]/shipments[[#This Row],[Boxes]],"NA")</f>
        <v>9.9907045009784738</v>
      </c>
      <c r="J7081" t="str">
        <f>IF(shipments[[#This Row],[Order_Status]] = "Delivered","Yes","No")</f>
        <v>Yes</v>
      </c>
      <c r="K7081" t="str">
        <f>TEXT(shipments[[#This Row],[Shipdate]],"MMMM")</f>
        <v>May</v>
      </c>
      <c r="L7081">
        <f>YEAR(shipments[[#This Row],[Shipdate]])</f>
        <v>2023</v>
      </c>
    </row>
    <row r="7082" spans="1:12" x14ac:dyDescent="0.3">
      <c r="A7082" t="s">
        <v>7086</v>
      </c>
      <c r="B7082" t="s">
        <v>7961</v>
      </c>
      <c r="C7082" t="s">
        <v>7932</v>
      </c>
      <c r="D7082" t="s">
        <v>7934</v>
      </c>
      <c r="E7082" s="1">
        <v>45448</v>
      </c>
      <c r="F7082" s="6">
        <v>1057.5</v>
      </c>
      <c r="G7082">
        <v>118</v>
      </c>
      <c r="H7082" t="s">
        <v>3</v>
      </c>
      <c r="I7082">
        <f>IF(shipments[[#This Row],[Boxes]]&gt;0,shipments[[#This Row],[Amount]]/shipments[[#This Row],[Boxes]],"NA")</f>
        <v>8.9618644067796609</v>
      </c>
      <c r="J7082" t="str">
        <f>IF(shipments[[#This Row],[Order_Status]] = "Delivered","Yes","No")</f>
        <v>Yes</v>
      </c>
      <c r="K7082" t="str">
        <f>TEXT(shipments[[#This Row],[Shipdate]],"MMMM")</f>
        <v>June</v>
      </c>
      <c r="L7082">
        <f>YEAR(shipments[[#This Row],[Shipdate]])</f>
        <v>2024</v>
      </c>
    </row>
    <row r="7083" spans="1:12" x14ac:dyDescent="0.3">
      <c r="A7083" t="s">
        <v>7087</v>
      </c>
      <c r="B7083" t="s">
        <v>7961</v>
      </c>
      <c r="C7083" t="s">
        <v>7933</v>
      </c>
      <c r="D7083" t="s">
        <v>7934</v>
      </c>
      <c r="E7083" s="1">
        <v>45203</v>
      </c>
      <c r="F7083" s="6">
        <v>6477.75</v>
      </c>
      <c r="G7083">
        <v>309</v>
      </c>
      <c r="H7083" t="s">
        <v>3</v>
      </c>
      <c r="I7083">
        <f>IF(shipments[[#This Row],[Boxes]]&gt;0,shipments[[#This Row],[Amount]]/shipments[[#This Row],[Boxes]],"NA")</f>
        <v>20.96359223300971</v>
      </c>
      <c r="J7083" t="str">
        <f>IF(shipments[[#This Row],[Order_Status]] = "Delivered","Yes","No")</f>
        <v>Yes</v>
      </c>
      <c r="K7083" t="str">
        <f>TEXT(shipments[[#This Row],[Shipdate]],"MMMM")</f>
        <v>October</v>
      </c>
      <c r="L7083">
        <f>YEAR(shipments[[#This Row],[Shipdate]])</f>
        <v>2023</v>
      </c>
    </row>
    <row r="7084" spans="1:12" x14ac:dyDescent="0.3">
      <c r="A7084" t="s">
        <v>7088</v>
      </c>
      <c r="B7084" t="s">
        <v>7961</v>
      </c>
      <c r="C7084" t="s">
        <v>7933</v>
      </c>
      <c r="D7084" t="s">
        <v>7937</v>
      </c>
      <c r="E7084" s="1">
        <v>45099</v>
      </c>
      <c r="F7084" s="6">
        <v>5107.5</v>
      </c>
      <c r="G7084">
        <v>256</v>
      </c>
      <c r="H7084" t="s">
        <v>3</v>
      </c>
      <c r="I7084">
        <f>IF(shipments[[#This Row],[Boxes]]&gt;0,shipments[[#This Row],[Amount]]/shipments[[#This Row],[Boxes]],"NA")</f>
        <v>19.951171875</v>
      </c>
      <c r="J7084" t="str">
        <f>IF(shipments[[#This Row],[Order_Status]] = "Delivered","Yes","No")</f>
        <v>Yes</v>
      </c>
      <c r="K7084" t="str">
        <f>TEXT(shipments[[#This Row],[Shipdate]],"MMMM")</f>
        <v>June</v>
      </c>
      <c r="L7084">
        <f>YEAR(shipments[[#This Row],[Shipdate]])</f>
        <v>2023</v>
      </c>
    </row>
    <row r="7085" spans="1:12" x14ac:dyDescent="0.3">
      <c r="A7085" t="s">
        <v>7089</v>
      </c>
      <c r="B7085" t="s">
        <v>7961</v>
      </c>
      <c r="C7085" t="s">
        <v>7933</v>
      </c>
      <c r="D7085" t="s">
        <v>7934</v>
      </c>
      <c r="E7085" s="1">
        <v>45257</v>
      </c>
      <c r="F7085" s="6">
        <v>2268</v>
      </c>
      <c r="G7085">
        <v>104</v>
      </c>
      <c r="H7085" t="s">
        <v>3</v>
      </c>
      <c r="I7085">
        <f>IF(shipments[[#This Row],[Boxes]]&gt;0,shipments[[#This Row],[Amount]]/shipments[[#This Row],[Boxes]],"NA")</f>
        <v>21.807692307692307</v>
      </c>
      <c r="J7085" t="str">
        <f>IF(shipments[[#This Row],[Order_Status]] = "Delivered","Yes","No")</f>
        <v>Yes</v>
      </c>
      <c r="K7085" t="str">
        <f>TEXT(shipments[[#This Row],[Shipdate]],"MMMM")</f>
        <v>November</v>
      </c>
      <c r="L7085">
        <f>YEAR(shipments[[#This Row],[Shipdate]])</f>
        <v>2023</v>
      </c>
    </row>
    <row r="7086" spans="1:12" x14ac:dyDescent="0.3">
      <c r="A7086" t="s">
        <v>7090</v>
      </c>
      <c r="B7086" t="s">
        <v>7961</v>
      </c>
      <c r="C7086" t="s">
        <v>7933</v>
      </c>
      <c r="D7086" t="s">
        <v>7935</v>
      </c>
      <c r="E7086" s="1">
        <v>45009</v>
      </c>
      <c r="F7086" s="6">
        <v>4682.25</v>
      </c>
      <c r="G7086">
        <v>247</v>
      </c>
      <c r="H7086" t="s">
        <v>3</v>
      </c>
      <c r="I7086">
        <f>IF(shipments[[#This Row],[Boxes]]&gt;0,shipments[[#This Row],[Amount]]/shipments[[#This Row],[Boxes]],"NA")</f>
        <v>18.956477732793523</v>
      </c>
      <c r="J7086" t="str">
        <f>IF(shipments[[#This Row],[Order_Status]] = "Delivered","Yes","No")</f>
        <v>Yes</v>
      </c>
      <c r="K7086" t="str">
        <f>TEXT(shipments[[#This Row],[Shipdate]],"MMMM")</f>
        <v>March</v>
      </c>
      <c r="L7086">
        <f>YEAR(shipments[[#This Row],[Shipdate]])</f>
        <v>2023</v>
      </c>
    </row>
    <row r="7087" spans="1:12" x14ac:dyDescent="0.3">
      <c r="A7087" t="s">
        <v>7091</v>
      </c>
      <c r="B7087" t="s">
        <v>7961</v>
      </c>
      <c r="C7087" t="s">
        <v>7933</v>
      </c>
      <c r="D7087" t="s">
        <v>7939</v>
      </c>
      <c r="E7087" s="1">
        <v>44950</v>
      </c>
      <c r="F7087" s="6">
        <v>5406.75</v>
      </c>
      <c r="G7087">
        <v>258</v>
      </c>
      <c r="H7087" t="s">
        <v>3</v>
      </c>
      <c r="I7087">
        <f>IF(shipments[[#This Row],[Boxes]]&gt;0,shipments[[#This Row],[Amount]]/shipments[[#This Row],[Boxes]],"NA")</f>
        <v>20.956395348837209</v>
      </c>
      <c r="J7087" t="str">
        <f>IF(shipments[[#This Row],[Order_Status]] = "Delivered","Yes","No")</f>
        <v>Yes</v>
      </c>
      <c r="K7087" t="str">
        <f>TEXT(shipments[[#This Row],[Shipdate]],"MMMM")</f>
        <v>January</v>
      </c>
      <c r="L7087">
        <f>YEAR(shipments[[#This Row],[Shipdate]])</f>
        <v>2023</v>
      </c>
    </row>
    <row r="7088" spans="1:12" x14ac:dyDescent="0.3">
      <c r="A7088" t="s">
        <v>7092</v>
      </c>
      <c r="B7088" t="s">
        <v>7961</v>
      </c>
      <c r="C7088" t="s">
        <v>7933</v>
      </c>
      <c r="D7088" t="s">
        <v>7939</v>
      </c>
      <c r="E7088" s="1">
        <v>45246</v>
      </c>
      <c r="F7088" s="6">
        <v>3435.75</v>
      </c>
      <c r="G7088">
        <v>181</v>
      </c>
      <c r="H7088" t="s">
        <v>3</v>
      </c>
      <c r="I7088">
        <f>IF(shipments[[#This Row],[Boxes]]&gt;0,shipments[[#This Row],[Amount]]/shipments[[#This Row],[Boxes]],"NA")</f>
        <v>18.982044198895029</v>
      </c>
      <c r="J7088" t="str">
        <f>IF(shipments[[#This Row],[Order_Status]] = "Delivered","Yes","No")</f>
        <v>Yes</v>
      </c>
      <c r="K7088" t="str">
        <f>TEXT(shipments[[#This Row],[Shipdate]],"MMMM")</f>
        <v>November</v>
      </c>
      <c r="L7088">
        <f>YEAR(shipments[[#This Row],[Shipdate]])</f>
        <v>2023</v>
      </c>
    </row>
    <row r="7089" spans="1:12" x14ac:dyDescent="0.3">
      <c r="A7089" s="21" t="s">
        <v>7093</v>
      </c>
      <c r="B7089" s="21" t="s">
        <v>7961</v>
      </c>
      <c r="C7089" s="21" t="s">
        <v>7912</v>
      </c>
      <c r="D7089" s="21" t="s">
        <v>7939</v>
      </c>
      <c r="E7089" s="22">
        <v>45355</v>
      </c>
      <c r="F7089" s="23">
        <v>720</v>
      </c>
      <c r="G7089" s="21">
        <v>45</v>
      </c>
      <c r="H7089" s="21" t="s">
        <v>25</v>
      </c>
      <c r="I7089" s="21">
        <f>IF(shipments[[#This Row],[Boxes]]&gt;0,shipments[[#This Row],[Amount]]/shipments[[#This Row],[Boxes]],"NA")</f>
        <v>16</v>
      </c>
      <c r="J7089" s="21" t="str">
        <f>IF(shipments[[#This Row],[Order_Status]] = "Delivered","Yes","No")</f>
        <v>No</v>
      </c>
      <c r="K7089" s="21" t="str">
        <f>TEXT(shipments[[#This Row],[Shipdate]],"MMMM")</f>
        <v>March</v>
      </c>
      <c r="L7089" s="21">
        <f>YEAR(shipments[[#This Row],[Shipdate]])</f>
        <v>2024</v>
      </c>
    </row>
    <row r="7090" spans="1:12" x14ac:dyDescent="0.3">
      <c r="A7090" s="21" t="s">
        <v>7094</v>
      </c>
      <c r="B7090" s="21" t="s">
        <v>7961</v>
      </c>
      <c r="C7090" s="21" t="s">
        <v>7912</v>
      </c>
      <c r="D7090" s="21" t="s">
        <v>7935</v>
      </c>
      <c r="E7090" s="22">
        <v>45483</v>
      </c>
      <c r="F7090" s="23">
        <v>7191</v>
      </c>
      <c r="G7090" s="21">
        <v>480</v>
      </c>
      <c r="H7090" s="21" t="s">
        <v>9</v>
      </c>
      <c r="I7090" s="21">
        <f>IF(shipments[[#This Row],[Boxes]]&gt;0,shipments[[#This Row],[Amount]]/shipments[[#This Row],[Boxes]],"NA")</f>
        <v>14.981249999999999</v>
      </c>
      <c r="J7090" s="21" t="str">
        <f>IF(shipments[[#This Row],[Order_Status]] = "Delivered","Yes","No")</f>
        <v>No</v>
      </c>
      <c r="K7090" s="21" t="str">
        <f>TEXT(shipments[[#This Row],[Shipdate]],"MMMM")</f>
        <v>July</v>
      </c>
      <c r="L7090" s="21">
        <f>YEAR(shipments[[#This Row],[Shipdate]])</f>
        <v>2024</v>
      </c>
    </row>
    <row r="7091" spans="1:12" x14ac:dyDescent="0.3">
      <c r="A7091" t="s">
        <v>7095</v>
      </c>
      <c r="B7091" t="s">
        <v>7961</v>
      </c>
      <c r="C7091" t="s">
        <v>7915</v>
      </c>
      <c r="D7091" t="s">
        <v>7935</v>
      </c>
      <c r="E7091" s="1">
        <v>45448</v>
      </c>
      <c r="F7091" s="6">
        <v>3930.75</v>
      </c>
      <c r="G7091">
        <v>437</v>
      </c>
      <c r="H7091" t="s">
        <v>3</v>
      </c>
      <c r="I7091">
        <f>IF(shipments[[#This Row],[Boxes]]&gt;0,shipments[[#This Row],[Amount]]/shipments[[#This Row],[Boxes]],"NA")</f>
        <v>8.9948512585812352</v>
      </c>
      <c r="J7091" t="str">
        <f>IF(shipments[[#This Row],[Order_Status]] = "Delivered","Yes","No")</f>
        <v>Yes</v>
      </c>
      <c r="K7091" t="str">
        <f>TEXT(shipments[[#This Row],[Shipdate]],"MMMM")</f>
        <v>June</v>
      </c>
      <c r="L7091">
        <f>YEAR(shipments[[#This Row],[Shipdate]])</f>
        <v>2024</v>
      </c>
    </row>
    <row r="7092" spans="1:12" x14ac:dyDescent="0.3">
      <c r="A7092" t="s">
        <v>7096</v>
      </c>
      <c r="B7092" t="s">
        <v>7961</v>
      </c>
      <c r="C7092" t="s">
        <v>7915</v>
      </c>
      <c r="D7092" t="s">
        <v>7937</v>
      </c>
      <c r="E7092" s="1">
        <v>45338</v>
      </c>
      <c r="F7092" s="6">
        <v>12928.5</v>
      </c>
      <c r="G7092">
        <v>2586</v>
      </c>
      <c r="H7092" t="s">
        <v>3</v>
      </c>
      <c r="I7092">
        <f>IF(shipments[[#This Row],[Boxes]]&gt;0,shipments[[#This Row],[Amount]]/shipments[[#This Row],[Boxes]],"NA")</f>
        <v>4.9994199535962878</v>
      </c>
      <c r="J7092" t="str">
        <f>IF(shipments[[#This Row],[Order_Status]] = "Delivered","Yes","No")</f>
        <v>Yes</v>
      </c>
      <c r="K7092" t="str">
        <f>TEXT(shipments[[#This Row],[Shipdate]],"MMMM")</f>
        <v>February</v>
      </c>
      <c r="L7092">
        <f>YEAR(shipments[[#This Row],[Shipdate]])</f>
        <v>2024</v>
      </c>
    </row>
    <row r="7093" spans="1:12" x14ac:dyDescent="0.3">
      <c r="A7093" t="s">
        <v>7097</v>
      </c>
      <c r="B7093" t="s">
        <v>7961</v>
      </c>
      <c r="C7093" t="s">
        <v>7916</v>
      </c>
      <c r="D7093" t="s">
        <v>7939</v>
      </c>
      <c r="E7093" s="1">
        <v>45002</v>
      </c>
      <c r="F7093" s="6">
        <v>1068.75</v>
      </c>
      <c r="G7093">
        <v>153</v>
      </c>
      <c r="H7093" t="s">
        <v>3</v>
      </c>
      <c r="I7093">
        <f>IF(shipments[[#This Row],[Boxes]]&gt;0,shipments[[#This Row],[Amount]]/shipments[[#This Row],[Boxes]],"NA")</f>
        <v>6.9852941176470589</v>
      </c>
      <c r="J7093" t="str">
        <f>IF(shipments[[#This Row],[Order_Status]] = "Delivered","Yes","No")</f>
        <v>Yes</v>
      </c>
      <c r="K7093" t="str">
        <f>TEXT(shipments[[#This Row],[Shipdate]],"MMMM")</f>
        <v>March</v>
      </c>
      <c r="L7093">
        <f>YEAR(shipments[[#This Row],[Shipdate]])</f>
        <v>2023</v>
      </c>
    </row>
    <row r="7094" spans="1:12" x14ac:dyDescent="0.3">
      <c r="A7094" t="s">
        <v>7098</v>
      </c>
      <c r="B7094" t="s">
        <v>7961</v>
      </c>
      <c r="C7094" t="s">
        <v>7916</v>
      </c>
      <c r="D7094" t="s">
        <v>7939</v>
      </c>
      <c r="E7094" s="1">
        <v>45050</v>
      </c>
      <c r="F7094" s="6">
        <v>4882.5</v>
      </c>
      <c r="G7094">
        <v>814</v>
      </c>
      <c r="H7094" t="s">
        <v>3</v>
      </c>
      <c r="I7094">
        <f>IF(shipments[[#This Row],[Boxes]]&gt;0,shipments[[#This Row],[Amount]]/shipments[[#This Row],[Boxes]],"NA")</f>
        <v>5.9981572481572485</v>
      </c>
      <c r="J7094" t="str">
        <f>IF(shipments[[#This Row],[Order_Status]] = "Delivered","Yes","No")</f>
        <v>Yes</v>
      </c>
      <c r="K7094" t="str">
        <f>TEXT(shipments[[#This Row],[Shipdate]],"MMMM")</f>
        <v>May</v>
      </c>
      <c r="L7094">
        <f>YEAR(shipments[[#This Row],[Shipdate]])</f>
        <v>2023</v>
      </c>
    </row>
    <row r="7095" spans="1:12" x14ac:dyDescent="0.3">
      <c r="A7095" t="s">
        <v>7099</v>
      </c>
      <c r="B7095" t="s">
        <v>7961</v>
      </c>
      <c r="C7095" t="s">
        <v>7917</v>
      </c>
      <c r="D7095" t="s">
        <v>7938</v>
      </c>
      <c r="E7095" s="1">
        <v>45064</v>
      </c>
      <c r="F7095" s="6">
        <v>3226.5</v>
      </c>
      <c r="G7095">
        <v>120</v>
      </c>
      <c r="H7095" t="s">
        <v>3</v>
      </c>
      <c r="I7095">
        <f>IF(shipments[[#This Row],[Boxes]]&gt;0,shipments[[#This Row],[Amount]]/shipments[[#This Row],[Boxes]],"NA")</f>
        <v>26.887499999999999</v>
      </c>
      <c r="J7095" t="str">
        <f>IF(shipments[[#This Row],[Order_Status]] = "Delivered","Yes","No")</f>
        <v>Yes</v>
      </c>
      <c r="K7095" t="str">
        <f>TEXT(shipments[[#This Row],[Shipdate]],"MMMM")</f>
        <v>May</v>
      </c>
      <c r="L7095">
        <f>YEAR(shipments[[#This Row],[Shipdate]])</f>
        <v>2023</v>
      </c>
    </row>
    <row r="7096" spans="1:12" x14ac:dyDescent="0.3">
      <c r="A7096" s="21" t="s">
        <v>7100</v>
      </c>
      <c r="B7096" s="21" t="s">
        <v>7961</v>
      </c>
      <c r="C7096" s="21" t="s">
        <v>7917</v>
      </c>
      <c r="D7096" s="21" t="s">
        <v>7935</v>
      </c>
      <c r="E7096" s="22">
        <v>45559</v>
      </c>
      <c r="F7096" s="23">
        <v>3190.5</v>
      </c>
      <c r="G7096" s="21">
        <v>119</v>
      </c>
      <c r="H7096" s="21" t="s">
        <v>16</v>
      </c>
      <c r="I7096" s="21">
        <f>IF(shipments[[#This Row],[Boxes]]&gt;0,shipments[[#This Row],[Amount]]/shipments[[#This Row],[Boxes]],"NA")</f>
        <v>26.810924369747898</v>
      </c>
      <c r="J7096" s="21" t="str">
        <f>IF(shipments[[#This Row],[Order_Status]] = "Delivered","Yes","No")</f>
        <v>No</v>
      </c>
      <c r="K7096" s="21" t="str">
        <f>TEXT(shipments[[#This Row],[Shipdate]],"MMMM")</f>
        <v>September</v>
      </c>
      <c r="L7096" s="21">
        <f>YEAR(shipments[[#This Row],[Shipdate]])</f>
        <v>2024</v>
      </c>
    </row>
    <row r="7097" spans="1:12" x14ac:dyDescent="0.3">
      <c r="A7097" t="s">
        <v>7101</v>
      </c>
      <c r="B7097" t="s">
        <v>7961</v>
      </c>
      <c r="C7097" t="s">
        <v>7918</v>
      </c>
      <c r="D7097" t="s">
        <v>7934</v>
      </c>
      <c r="E7097" s="1">
        <v>45436</v>
      </c>
      <c r="F7097" s="6">
        <v>3944.25</v>
      </c>
      <c r="G7097">
        <v>141</v>
      </c>
      <c r="H7097" t="s">
        <v>3</v>
      </c>
      <c r="I7097">
        <f>IF(shipments[[#This Row],[Boxes]]&gt;0,shipments[[#This Row],[Amount]]/shipments[[#This Row],[Boxes]],"NA")</f>
        <v>27.973404255319149</v>
      </c>
      <c r="J7097" t="str">
        <f>IF(shipments[[#This Row],[Order_Status]] = "Delivered","Yes","No")</f>
        <v>Yes</v>
      </c>
      <c r="K7097" t="str">
        <f>TEXT(shipments[[#This Row],[Shipdate]],"MMMM")</f>
        <v>May</v>
      </c>
      <c r="L7097">
        <f>YEAR(shipments[[#This Row],[Shipdate]])</f>
        <v>2024</v>
      </c>
    </row>
    <row r="7098" spans="1:12" x14ac:dyDescent="0.3">
      <c r="A7098" t="s">
        <v>7102</v>
      </c>
      <c r="B7098" t="s">
        <v>7961</v>
      </c>
      <c r="C7098" t="s">
        <v>7920</v>
      </c>
      <c r="D7098" t="s">
        <v>7934</v>
      </c>
      <c r="E7098" s="1">
        <v>45300</v>
      </c>
      <c r="F7098" s="6">
        <v>789.75</v>
      </c>
      <c r="G7098">
        <v>42</v>
      </c>
      <c r="H7098" t="s">
        <v>3</v>
      </c>
      <c r="I7098">
        <f>IF(shipments[[#This Row],[Boxes]]&gt;0,shipments[[#This Row],[Amount]]/shipments[[#This Row],[Boxes]],"NA")</f>
        <v>18.803571428571427</v>
      </c>
      <c r="J7098" t="str">
        <f>IF(shipments[[#This Row],[Order_Status]] = "Delivered","Yes","No")</f>
        <v>Yes</v>
      </c>
      <c r="K7098" t="str">
        <f>TEXT(shipments[[#This Row],[Shipdate]],"MMMM")</f>
        <v>January</v>
      </c>
      <c r="L7098">
        <f>YEAR(shipments[[#This Row],[Shipdate]])</f>
        <v>2024</v>
      </c>
    </row>
    <row r="7099" spans="1:12" x14ac:dyDescent="0.3">
      <c r="A7099" t="s">
        <v>7103</v>
      </c>
      <c r="B7099" t="s">
        <v>7961</v>
      </c>
      <c r="C7099" t="s">
        <v>7920</v>
      </c>
      <c r="D7099" t="s">
        <v>7936</v>
      </c>
      <c r="E7099" s="1">
        <v>44979</v>
      </c>
      <c r="F7099" s="6">
        <v>542.25</v>
      </c>
      <c r="G7099">
        <v>29</v>
      </c>
      <c r="H7099" t="s">
        <v>3</v>
      </c>
      <c r="I7099">
        <f>IF(shipments[[#This Row],[Boxes]]&gt;0,shipments[[#This Row],[Amount]]/shipments[[#This Row],[Boxes]],"NA")</f>
        <v>18.698275862068964</v>
      </c>
      <c r="J7099" t="str">
        <f>IF(shipments[[#This Row],[Order_Status]] = "Delivered","Yes","No")</f>
        <v>Yes</v>
      </c>
      <c r="K7099" t="str">
        <f>TEXT(shipments[[#This Row],[Shipdate]],"MMMM")</f>
        <v>February</v>
      </c>
      <c r="L7099">
        <f>YEAR(shipments[[#This Row],[Shipdate]])</f>
        <v>2023</v>
      </c>
    </row>
    <row r="7100" spans="1:12" x14ac:dyDescent="0.3">
      <c r="A7100" s="21" t="s">
        <v>7104</v>
      </c>
      <c r="B7100" s="21" t="s">
        <v>7961</v>
      </c>
      <c r="C7100" s="21" t="s">
        <v>7921</v>
      </c>
      <c r="D7100" s="21" t="s">
        <v>7935</v>
      </c>
      <c r="E7100" s="22">
        <v>45558</v>
      </c>
      <c r="F7100" s="23">
        <v>9036</v>
      </c>
      <c r="G7100" s="21">
        <v>646</v>
      </c>
      <c r="H7100" s="21" t="s">
        <v>16</v>
      </c>
      <c r="I7100" s="21">
        <f>IF(shipments[[#This Row],[Boxes]]&gt;0,shipments[[#This Row],[Amount]]/shipments[[#This Row],[Boxes]],"NA")</f>
        <v>13.987616099071207</v>
      </c>
      <c r="J7100" s="21" t="str">
        <f>IF(shipments[[#This Row],[Order_Status]] = "Delivered","Yes","No")</f>
        <v>No</v>
      </c>
      <c r="K7100" s="21" t="str">
        <f>TEXT(shipments[[#This Row],[Shipdate]],"MMMM")</f>
        <v>September</v>
      </c>
      <c r="L7100" s="21">
        <f>YEAR(shipments[[#This Row],[Shipdate]])</f>
        <v>2024</v>
      </c>
    </row>
    <row r="7101" spans="1:12" x14ac:dyDescent="0.3">
      <c r="A7101" t="s">
        <v>7105</v>
      </c>
      <c r="B7101" t="s">
        <v>7961</v>
      </c>
      <c r="C7101" t="s">
        <v>7921</v>
      </c>
      <c r="D7101" t="s">
        <v>7939</v>
      </c>
      <c r="E7101" s="1">
        <v>45083</v>
      </c>
      <c r="F7101" s="6">
        <v>10489.5</v>
      </c>
      <c r="G7101">
        <v>750</v>
      </c>
      <c r="H7101" t="s">
        <v>3</v>
      </c>
      <c r="I7101">
        <f>IF(shipments[[#This Row],[Boxes]]&gt;0,shipments[[#This Row],[Amount]]/shipments[[#This Row],[Boxes]],"NA")</f>
        <v>13.986000000000001</v>
      </c>
      <c r="J7101" t="str">
        <f>IF(shipments[[#This Row],[Order_Status]] = "Delivered","Yes","No")</f>
        <v>Yes</v>
      </c>
      <c r="K7101" t="str">
        <f>TEXT(shipments[[#This Row],[Shipdate]],"MMMM")</f>
        <v>June</v>
      </c>
      <c r="L7101">
        <f>YEAR(shipments[[#This Row],[Shipdate]])</f>
        <v>2023</v>
      </c>
    </row>
    <row r="7102" spans="1:12" x14ac:dyDescent="0.3">
      <c r="A7102" t="s">
        <v>7106</v>
      </c>
      <c r="B7102" t="s">
        <v>7961</v>
      </c>
      <c r="C7102" t="s">
        <v>7921</v>
      </c>
      <c r="D7102" t="s">
        <v>7935</v>
      </c>
      <c r="E7102" s="1">
        <v>45369</v>
      </c>
      <c r="F7102" s="6">
        <v>7611.75</v>
      </c>
      <c r="G7102">
        <v>586</v>
      </c>
      <c r="H7102" t="s">
        <v>3</v>
      </c>
      <c r="I7102">
        <f>IF(shipments[[#This Row],[Boxes]]&gt;0,shipments[[#This Row],[Amount]]/shipments[[#This Row],[Boxes]],"NA")</f>
        <v>12.98933447098976</v>
      </c>
      <c r="J7102" t="str">
        <f>IF(shipments[[#This Row],[Order_Status]] = "Delivered","Yes","No")</f>
        <v>Yes</v>
      </c>
      <c r="K7102" t="str">
        <f>TEXT(shipments[[#This Row],[Shipdate]],"MMMM")</f>
        <v>March</v>
      </c>
      <c r="L7102">
        <f>YEAR(shipments[[#This Row],[Shipdate]])</f>
        <v>2024</v>
      </c>
    </row>
    <row r="7103" spans="1:12" x14ac:dyDescent="0.3">
      <c r="A7103" t="s">
        <v>7107</v>
      </c>
      <c r="B7103" t="s">
        <v>7961</v>
      </c>
      <c r="C7103" t="s">
        <v>7921</v>
      </c>
      <c r="D7103" t="s">
        <v>7937</v>
      </c>
      <c r="E7103" s="1">
        <v>45142</v>
      </c>
      <c r="F7103" s="6">
        <v>9024.75</v>
      </c>
      <c r="G7103">
        <v>565</v>
      </c>
      <c r="H7103" t="s">
        <v>3</v>
      </c>
      <c r="I7103">
        <f>IF(shipments[[#This Row],[Boxes]]&gt;0,shipments[[#This Row],[Amount]]/shipments[[#This Row],[Boxes]],"NA")</f>
        <v>15.973008849557521</v>
      </c>
      <c r="J7103" t="str">
        <f>IF(shipments[[#This Row],[Order_Status]] = "Delivered","Yes","No")</f>
        <v>Yes</v>
      </c>
      <c r="K7103" t="str">
        <f>TEXT(shipments[[#This Row],[Shipdate]],"MMMM")</f>
        <v>August</v>
      </c>
      <c r="L7103">
        <f>YEAR(shipments[[#This Row],[Shipdate]])</f>
        <v>2023</v>
      </c>
    </row>
    <row r="7104" spans="1:12" x14ac:dyDescent="0.3">
      <c r="A7104" t="s">
        <v>7108</v>
      </c>
      <c r="B7104" t="s">
        <v>7961</v>
      </c>
      <c r="C7104" t="s">
        <v>7921</v>
      </c>
      <c r="D7104" t="s">
        <v>7938</v>
      </c>
      <c r="E7104" s="1">
        <v>45377</v>
      </c>
      <c r="F7104" s="6">
        <v>1030.5</v>
      </c>
      <c r="G7104">
        <v>80</v>
      </c>
      <c r="H7104" t="s">
        <v>3</v>
      </c>
      <c r="I7104">
        <f>IF(shipments[[#This Row],[Boxes]]&gt;0,shipments[[#This Row],[Amount]]/shipments[[#This Row],[Boxes]],"NA")</f>
        <v>12.88125</v>
      </c>
      <c r="J7104" t="str">
        <f>IF(shipments[[#This Row],[Order_Status]] = "Delivered","Yes","No")</f>
        <v>Yes</v>
      </c>
      <c r="K7104" t="str">
        <f>TEXT(shipments[[#This Row],[Shipdate]],"MMMM")</f>
        <v>March</v>
      </c>
      <c r="L7104">
        <f>YEAR(shipments[[#This Row],[Shipdate]])</f>
        <v>2024</v>
      </c>
    </row>
    <row r="7105" spans="1:12" x14ac:dyDescent="0.3">
      <c r="A7105" t="s">
        <v>7109</v>
      </c>
      <c r="B7105" t="s">
        <v>7961</v>
      </c>
      <c r="C7105" t="s">
        <v>7921</v>
      </c>
      <c r="D7105" t="s">
        <v>7939</v>
      </c>
      <c r="E7105" s="1">
        <v>45132</v>
      </c>
      <c r="F7105" s="6">
        <v>7229.25</v>
      </c>
      <c r="G7105">
        <v>452</v>
      </c>
      <c r="H7105" t="s">
        <v>3</v>
      </c>
      <c r="I7105">
        <f>IF(shipments[[#This Row],[Boxes]]&gt;0,shipments[[#This Row],[Amount]]/shipments[[#This Row],[Boxes]],"NA")</f>
        <v>15.99391592920354</v>
      </c>
      <c r="J7105" t="str">
        <f>IF(shipments[[#This Row],[Order_Status]] = "Delivered","Yes","No")</f>
        <v>Yes</v>
      </c>
      <c r="K7105" t="str">
        <f>TEXT(shipments[[#This Row],[Shipdate]],"MMMM")</f>
        <v>July</v>
      </c>
      <c r="L7105">
        <f>YEAR(shipments[[#This Row],[Shipdate]])</f>
        <v>2023</v>
      </c>
    </row>
    <row r="7106" spans="1:12" x14ac:dyDescent="0.3">
      <c r="A7106" t="s">
        <v>7110</v>
      </c>
      <c r="B7106" t="s">
        <v>7961</v>
      </c>
      <c r="C7106" t="s">
        <v>7921</v>
      </c>
      <c r="D7106" t="s">
        <v>7936</v>
      </c>
      <c r="E7106" s="1">
        <v>45425</v>
      </c>
      <c r="F7106" s="6">
        <v>14593.5</v>
      </c>
      <c r="G7106">
        <v>1123</v>
      </c>
      <c r="H7106" t="s">
        <v>3</v>
      </c>
      <c r="I7106">
        <f>IF(shipments[[#This Row],[Boxes]]&gt;0,shipments[[#This Row],[Amount]]/shipments[[#This Row],[Boxes]],"NA")</f>
        <v>12.995102404274265</v>
      </c>
      <c r="J7106" t="str">
        <f>IF(shipments[[#This Row],[Order_Status]] = "Delivered","Yes","No")</f>
        <v>Yes</v>
      </c>
      <c r="K7106" t="str">
        <f>TEXT(shipments[[#This Row],[Shipdate]],"MMMM")</f>
        <v>May</v>
      </c>
      <c r="L7106">
        <f>YEAR(shipments[[#This Row],[Shipdate]])</f>
        <v>2024</v>
      </c>
    </row>
    <row r="7107" spans="1:12" x14ac:dyDescent="0.3">
      <c r="A7107" t="s">
        <v>7111</v>
      </c>
      <c r="B7107" t="s">
        <v>7961</v>
      </c>
      <c r="C7107" t="s">
        <v>7921</v>
      </c>
      <c r="D7107" t="s">
        <v>7937</v>
      </c>
      <c r="E7107" s="1">
        <v>45040</v>
      </c>
      <c r="F7107" s="6">
        <v>60.75</v>
      </c>
      <c r="G7107">
        <v>4</v>
      </c>
      <c r="H7107" t="s">
        <v>3</v>
      </c>
      <c r="I7107">
        <f>IF(shipments[[#This Row],[Boxes]]&gt;0,shipments[[#This Row],[Amount]]/shipments[[#This Row],[Boxes]],"NA")</f>
        <v>15.1875</v>
      </c>
      <c r="J7107" t="str">
        <f>IF(shipments[[#This Row],[Order_Status]] = "Delivered","Yes","No")</f>
        <v>Yes</v>
      </c>
      <c r="K7107" t="str">
        <f>TEXT(shipments[[#This Row],[Shipdate]],"MMMM")</f>
        <v>April</v>
      </c>
      <c r="L7107">
        <f>YEAR(shipments[[#This Row],[Shipdate]])</f>
        <v>2023</v>
      </c>
    </row>
    <row r="7108" spans="1:12" x14ac:dyDescent="0.3">
      <c r="A7108" t="s">
        <v>7112</v>
      </c>
      <c r="B7108" t="s">
        <v>7961</v>
      </c>
      <c r="C7108" t="s">
        <v>7921</v>
      </c>
      <c r="D7108" t="s">
        <v>7938</v>
      </c>
      <c r="E7108" s="1">
        <v>45266</v>
      </c>
      <c r="F7108" s="6">
        <v>3915</v>
      </c>
      <c r="G7108">
        <v>302</v>
      </c>
      <c r="H7108" t="s">
        <v>3</v>
      </c>
      <c r="I7108">
        <f>IF(shipments[[#This Row],[Boxes]]&gt;0,shipments[[#This Row],[Amount]]/shipments[[#This Row],[Boxes]],"NA")</f>
        <v>12.963576158940397</v>
      </c>
      <c r="J7108" t="str">
        <f>IF(shipments[[#This Row],[Order_Status]] = "Delivered","Yes","No")</f>
        <v>Yes</v>
      </c>
      <c r="K7108" t="str">
        <f>TEXT(shipments[[#This Row],[Shipdate]],"MMMM")</f>
        <v>December</v>
      </c>
      <c r="L7108">
        <f>YEAR(shipments[[#This Row],[Shipdate]])</f>
        <v>2023</v>
      </c>
    </row>
    <row r="7109" spans="1:12" x14ac:dyDescent="0.3">
      <c r="A7109" t="s">
        <v>7113</v>
      </c>
      <c r="B7109" t="s">
        <v>7961</v>
      </c>
      <c r="C7109" t="s">
        <v>7921</v>
      </c>
      <c r="D7109" t="s">
        <v>7935</v>
      </c>
      <c r="E7109" s="1">
        <v>45051</v>
      </c>
      <c r="F7109" s="6">
        <v>10741.5</v>
      </c>
      <c r="G7109">
        <v>827</v>
      </c>
      <c r="H7109" t="s">
        <v>3</v>
      </c>
      <c r="I7109">
        <f>IF(shipments[[#This Row],[Boxes]]&gt;0,shipments[[#This Row],[Amount]]/shipments[[#This Row],[Boxes]],"NA")</f>
        <v>12.98851269649335</v>
      </c>
      <c r="J7109" t="str">
        <f>IF(shipments[[#This Row],[Order_Status]] = "Delivered","Yes","No")</f>
        <v>Yes</v>
      </c>
      <c r="K7109" t="str">
        <f>TEXT(shipments[[#This Row],[Shipdate]],"MMMM")</f>
        <v>May</v>
      </c>
      <c r="L7109">
        <f>YEAR(shipments[[#This Row],[Shipdate]])</f>
        <v>2023</v>
      </c>
    </row>
    <row r="7110" spans="1:12" x14ac:dyDescent="0.3">
      <c r="A7110" t="s">
        <v>7114</v>
      </c>
      <c r="B7110" t="s">
        <v>7961</v>
      </c>
      <c r="C7110" t="s">
        <v>7921</v>
      </c>
      <c r="D7110" t="s">
        <v>7937</v>
      </c>
      <c r="E7110" s="1">
        <v>45261</v>
      </c>
      <c r="F7110" s="6">
        <v>3170.25</v>
      </c>
      <c r="G7110">
        <v>199</v>
      </c>
      <c r="H7110" t="s">
        <v>3</v>
      </c>
      <c r="I7110">
        <f>IF(shipments[[#This Row],[Boxes]]&gt;0,shipments[[#This Row],[Amount]]/shipments[[#This Row],[Boxes]],"NA")</f>
        <v>15.930904522613066</v>
      </c>
      <c r="J7110" t="str">
        <f>IF(shipments[[#This Row],[Order_Status]] = "Delivered","Yes","No")</f>
        <v>Yes</v>
      </c>
      <c r="K7110" t="str">
        <f>TEXT(shipments[[#This Row],[Shipdate]],"MMMM")</f>
        <v>December</v>
      </c>
      <c r="L7110">
        <f>YEAR(shipments[[#This Row],[Shipdate]])</f>
        <v>2023</v>
      </c>
    </row>
    <row r="7111" spans="1:12" x14ac:dyDescent="0.3">
      <c r="A7111" t="s">
        <v>7115</v>
      </c>
      <c r="B7111" t="s">
        <v>7961</v>
      </c>
      <c r="C7111" t="s">
        <v>7922</v>
      </c>
      <c r="D7111" t="s">
        <v>7934</v>
      </c>
      <c r="E7111" s="1">
        <v>44978</v>
      </c>
      <c r="F7111" s="6">
        <v>7164</v>
      </c>
      <c r="G7111">
        <v>378</v>
      </c>
      <c r="H7111" t="s">
        <v>3</v>
      </c>
      <c r="I7111">
        <f>IF(shipments[[#This Row],[Boxes]]&gt;0,shipments[[#This Row],[Amount]]/shipments[[#This Row],[Boxes]],"NA")</f>
        <v>18.952380952380953</v>
      </c>
      <c r="J7111" t="str">
        <f>IF(shipments[[#This Row],[Order_Status]] = "Delivered","Yes","No")</f>
        <v>Yes</v>
      </c>
      <c r="K7111" t="str">
        <f>TEXT(shipments[[#This Row],[Shipdate]],"MMMM")</f>
        <v>February</v>
      </c>
      <c r="L7111">
        <f>YEAR(shipments[[#This Row],[Shipdate]])</f>
        <v>2023</v>
      </c>
    </row>
    <row r="7112" spans="1:12" x14ac:dyDescent="0.3">
      <c r="A7112" s="21" t="s">
        <v>7116</v>
      </c>
      <c r="B7112" s="21" t="s">
        <v>7961</v>
      </c>
      <c r="C7112" s="21" t="s">
        <v>7922</v>
      </c>
      <c r="D7112" s="21" t="s">
        <v>7935</v>
      </c>
      <c r="E7112" s="22">
        <v>45512</v>
      </c>
      <c r="F7112" s="23">
        <v>6430.5</v>
      </c>
      <c r="G7112" s="21">
        <v>307</v>
      </c>
      <c r="H7112" s="21" t="s">
        <v>9</v>
      </c>
      <c r="I7112" s="21">
        <f>IF(shipments[[#This Row],[Boxes]]&gt;0,shipments[[#This Row],[Amount]]/shipments[[#This Row],[Boxes]],"NA")</f>
        <v>20.946254071661237</v>
      </c>
      <c r="J7112" s="21" t="str">
        <f>IF(shipments[[#This Row],[Order_Status]] = "Delivered","Yes","No")</f>
        <v>No</v>
      </c>
      <c r="K7112" s="21" t="str">
        <f>TEXT(shipments[[#This Row],[Shipdate]],"MMMM")</f>
        <v>August</v>
      </c>
      <c r="L7112" s="21">
        <f>YEAR(shipments[[#This Row],[Shipdate]])</f>
        <v>2024</v>
      </c>
    </row>
    <row r="7113" spans="1:12" x14ac:dyDescent="0.3">
      <c r="A7113" t="s">
        <v>7117</v>
      </c>
      <c r="B7113" t="s">
        <v>7961</v>
      </c>
      <c r="C7113" t="s">
        <v>7922</v>
      </c>
      <c r="D7113" t="s">
        <v>7938</v>
      </c>
      <c r="E7113" s="1">
        <v>45030</v>
      </c>
      <c r="F7113" s="6">
        <v>8914.5</v>
      </c>
      <c r="G7113">
        <v>470</v>
      </c>
      <c r="H7113" t="s">
        <v>3</v>
      </c>
      <c r="I7113">
        <f>IF(shipments[[#This Row],[Boxes]]&gt;0,shipments[[#This Row],[Amount]]/shipments[[#This Row],[Boxes]],"NA")</f>
        <v>18.967021276595744</v>
      </c>
      <c r="J7113" t="str">
        <f>IF(shipments[[#This Row],[Order_Status]] = "Delivered","Yes","No")</f>
        <v>Yes</v>
      </c>
      <c r="K7113" t="str">
        <f>TEXT(shipments[[#This Row],[Shipdate]],"MMMM")</f>
        <v>April</v>
      </c>
      <c r="L7113">
        <f>YEAR(shipments[[#This Row],[Shipdate]])</f>
        <v>2023</v>
      </c>
    </row>
    <row r="7114" spans="1:12" x14ac:dyDescent="0.3">
      <c r="A7114" t="s">
        <v>7118</v>
      </c>
      <c r="B7114" t="s">
        <v>7961</v>
      </c>
      <c r="C7114" t="s">
        <v>7923</v>
      </c>
      <c r="D7114" t="s">
        <v>7937</v>
      </c>
      <c r="E7114" s="1">
        <v>44957</v>
      </c>
      <c r="F7114" s="6">
        <v>6995.25</v>
      </c>
      <c r="G7114">
        <v>539</v>
      </c>
      <c r="H7114" t="s">
        <v>3</v>
      </c>
      <c r="I7114">
        <f>IF(shipments[[#This Row],[Boxes]]&gt;0,shipments[[#This Row],[Amount]]/shipments[[#This Row],[Boxes]],"NA")</f>
        <v>12.978200371057515</v>
      </c>
      <c r="J7114" t="str">
        <f>IF(shipments[[#This Row],[Order_Status]] = "Delivered","Yes","No")</f>
        <v>Yes</v>
      </c>
      <c r="K7114" t="str">
        <f>TEXT(shipments[[#This Row],[Shipdate]],"MMMM")</f>
        <v>January</v>
      </c>
      <c r="L7114">
        <f>YEAR(shipments[[#This Row],[Shipdate]])</f>
        <v>2023</v>
      </c>
    </row>
    <row r="7115" spans="1:12" x14ac:dyDescent="0.3">
      <c r="A7115" t="s">
        <v>7119</v>
      </c>
      <c r="B7115" t="s">
        <v>7961</v>
      </c>
      <c r="C7115" t="s">
        <v>7923</v>
      </c>
      <c r="D7115" t="s">
        <v>7934</v>
      </c>
      <c r="E7115" s="1">
        <v>45436</v>
      </c>
      <c r="F7115" s="6">
        <v>13252.5</v>
      </c>
      <c r="G7115">
        <v>829</v>
      </c>
      <c r="H7115" t="s">
        <v>3</v>
      </c>
      <c r="I7115">
        <f>IF(shipments[[#This Row],[Boxes]]&gt;0,shipments[[#This Row],[Amount]]/shipments[[#This Row],[Boxes]],"NA")</f>
        <v>15.986127864897467</v>
      </c>
      <c r="J7115" t="str">
        <f>IF(shipments[[#This Row],[Order_Status]] = "Delivered","Yes","No")</f>
        <v>Yes</v>
      </c>
      <c r="K7115" t="str">
        <f>TEXT(shipments[[#This Row],[Shipdate]],"MMMM")</f>
        <v>May</v>
      </c>
      <c r="L7115">
        <f>YEAR(shipments[[#This Row],[Shipdate]])</f>
        <v>2024</v>
      </c>
    </row>
    <row r="7116" spans="1:12" x14ac:dyDescent="0.3">
      <c r="A7116" t="s">
        <v>7120</v>
      </c>
      <c r="B7116" t="s">
        <v>7961</v>
      </c>
      <c r="C7116" t="s">
        <v>7923</v>
      </c>
      <c r="D7116" t="s">
        <v>7939</v>
      </c>
      <c r="E7116" s="1">
        <v>45044</v>
      </c>
      <c r="F7116" s="6">
        <v>589.5</v>
      </c>
      <c r="G7116">
        <v>35</v>
      </c>
      <c r="H7116" t="s">
        <v>3</v>
      </c>
      <c r="I7116">
        <f>IF(shipments[[#This Row],[Boxes]]&gt;0,shipments[[#This Row],[Amount]]/shipments[[#This Row],[Boxes]],"NA")</f>
        <v>16.842857142857142</v>
      </c>
      <c r="J7116" t="str">
        <f>IF(shipments[[#This Row],[Order_Status]] = "Delivered","Yes","No")</f>
        <v>Yes</v>
      </c>
      <c r="K7116" t="str">
        <f>TEXT(shipments[[#This Row],[Shipdate]],"MMMM")</f>
        <v>April</v>
      </c>
      <c r="L7116">
        <f>YEAR(shipments[[#This Row],[Shipdate]])</f>
        <v>2023</v>
      </c>
    </row>
    <row r="7117" spans="1:12" x14ac:dyDescent="0.3">
      <c r="A7117" t="s">
        <v>7121</v>
      </c>
      <c r="B7117" t="s">
        <v>7961</v>
      </c>
      <c r="C7117" t="s">
        <v>7924</v>
      </c>
      <c r="D7117" t="s">
        <v>7938</v>
      </c>
      <c r="E7117" s="1">
        <v>45273</v>
      </c>
      <c r="F7117" s="6">
        <v>5436</v>
      </c>
      <c r="G7117">
        <v>680</v>
      </c>
      <c r="H7117" t="s">
        <v>3</v>
      </c>
      <c r="I7117">
        <f>IF(shipments[[#This Row],[Boxes]]&gt;0,shipments[[#This Row],[Amount]]/shipments[[#This Row],[Boxes]],"NA")</f>
        <v>7.9941176470588236</v>
      </c>
      <c r="J7117" t="str">
        <f>IF(shipments[[#This Row],[Order_Status]] = "Delivered","Yes","No")</f>
        <v>Yes</v>
      </c>
      <c r="K7117" t="str">
        <f>TEXT(shipments[[#This Row],[Shipdate]],"MMMM")</f>
        <v>December</v>
      </c>
      <c r="L7117">
        <f>YEAR(shipments[[#This Row],[Shipdate]])</f>
        <v>2023</v>
      </c>
    </row>
    <row r="7118" spans="1:12" x14ac:dyDescent="0.3">
      <c r="A7118" t="s">
        <v>7122</v>
      </c>
      <c r="B7118" t="s">
        <v>7961</v>
      </c>
      <c r="C7118" t="s">
        <v>7924</v>
      </c>
      <c r="D7118" t="s">
        <v>7939</v>
      </c>
      <c r="E7118" s="1">
        <v>45173</v>
      </c>
      <c r="F7118" s="6">
        <v>7386.75</v>
      </c>
      <c r="G7118">
        <v>924</v>
      </c>
      <c r="H7118" t="s">
        <v>3</v>
      </c>
      <c r="I7118">
        <f>IF(shipments[[#This Row],[Boxes]]&gt;0,shipments[[#This Row],[Amount]]/shipments[[#This Row],[Boxes]],"NA")</f>
        <v>7.9943181818181817</v>
      </c>
      <c r="J7118" t="str">
        <f>IF(shipments[[#This Row],[Order_Status]] = "Delivered","Yes","No")</f>
        <v>Yes</v>
      </c>
      <c r="K7118" t="str">
        <f>TEXT(shipments[[#This Row],[Shipdate]],"MMMM")</f>
        <v>September</v>
      </c>
      <c r="L7118">
        <f>YEAR(shipments[[#This Row],[Shipdate]])</f>
        <v>2023</v>
      </c>
    </row>
    <row r="7119" spans="1:12" x14ac:dyDescent="0.3">
      <c r="A7119" s="21" t="s">
        <v>7123</v>
      </c>
      <c r="B7119" s="21" t="s">
        <v>7961</v>
      </c>
      <c r="C7119" s="21" t="s">
        <v>7924</v>
      </c>
      <c r="D7119" s="21" t="s">
        <v>7938</v>
      </c>
      <c r="E7119" s="22">
        <v>45541</v>
      </c>
      <c r="F7119" s="23">
        <v>7177.5</v>
      </c>
      <c r="G7119" s="21">
        <v>1197</v>
      </c>
      <c r="H7119" s="21" t="s">
        <v>16</v>
      </c>
      <c r="I7119" s="21">
        <f>IF(shipments[[#This Row],[Boxes]]&gt;0,shipments[[#This Row],[Amount]]/shipments[[#This Row],[Boxes]],"NA")</f>
        <v>5.996240601503759</v>
      </c>
      <c r="J7119" s="21" t="str">
        <f>IF(shipments[[#This Row],[Order_Status]] = "Delivered","Yes","No")</f>
        <v>No</v>
      </c>
      <c r="K7119" s="21" t="str">
        <f>TEXT(shipments[[#This Row],[Shipdate]],"MMMM")</f>
        <v>September</v>
      </c>
      <c r="L7119" s="21">
        <f>YEAR(shipments[[#This Row],[Shipdate]])</f>
        <v>2024</v>
      </c>
    </row>
    <row r="7120" spans="1:12" x14ac:dyDescent="0.3">
      <c r="A7120" t="s">
        <v>7124</v>
      </c>
      <c r="B7120" t="s">
        <v>7961</v>
      </c>
      <c r="C7120" t="s">
        <v>7924</v>
      </c>
      <c r="D7120" t="s">
        <v>7939</v>
      </c>
      <c r="E7120" s="1">
        <v>45390</v>
      </c>
      <c r="F7120" s="6">
        <v>236.25</v>
      </c>
      <c r="G7120">
        <v>24</v>
      </c>
      <c r="H7120" t="s">
        <v>3</v>
      </c>
      <c r="I7120">
        <f>IF(shipments[[#This Row],[Boxes]]&gt;0,shipments[[#This Row],[Amount]]/shipments[[#This Row],[Boxes]],"NA")</f>
        <v>9.84375</v>
      </c>
      <c r="J7120" t="str">
        <f>IF(shipments[[#This Row],[Order_Status]] = "Delivered","Yes","No")</f>
        <v>Yes</v>
      </c>
      <c r="K7120" t="str">
        <f>TEXT(shipments[[#This Row],[Shipdate]],"MMMM")</f>
        <v>April</v>
      </c>
      <c r="L7120">
        <f>YEAR(shipments[[#This Row],[Shipdate]])</f>
        <v>2024</v>
      </c>
    </row>
    <row r="7121" spans="1:12" x14ac:dyDescent="0.3">
      <c r="A7121" t="s">
        <v>7125</v>
      </c>
      <c r="B7121" t="s">
        <v>7961</v>
      </c>
      <c r="C7121" t="s">
        <v>7924</v>
      </c>
      <c r="D7121" t="s">
        <v>7935</v>
      </c>
      <c r="E7121" s="1">
        <v>45161</v>
      </c>
      <c r="F7121" s="6">
        <v>4347</v>
      </c>
      <c r="G7121">
        <v>435</v>
      </c>
      <c r="H7121" t="s">
        <v>3</v>
      </c>
      <c r="I7121">
        <f>IF(shipments[[#This Row],[Boxes]]&gt;0,shipments[[#This Row],[Amount]]/shipments[[#This Row],[Boxes]],"NA")</f>
        <v>9.9931034482758623</v>
      </c>
      <c r="J7121" t="str">
        <f>IF(shipments[[#This Row],[Order_Status]] = "Delivered","Yes","No")</f>
        <v>Yes</v>
      </c>
      <c r="K7121" t="str">
        <f>TEXT(shipments[[#This Row],[Shipdate]],"MMMM")</f>
        <v>August</v>
      </c>
      <c r="L7121">
        <f>YEAR(shipments[[#This Row],[Shipdate]])</f>
        <v>2023</v>
      </c>
    </row>
    <row r="7122" spans="1:12" x14ac:dyDescent="0.3">
      <c r="A7122" s="21" t="s">
        <v>7126</v>
      </c>
      <c r="B7122" s="21" t="s">
        <v>7961</v>
      </c>
      <c r="C7122" s="21" t="s">
        <v>7924</v>
      </c>
      <c r="D7122" s="21" t="s">
        <v>7936</v>
      </c>
      <c r="E7122" s="22">
        <v>45482</v>
      </c>
      <c r="F7122" s="23">
        <v>7312.5</v>
      </c>
      <c r="G7122" s="21">
        <v>915</v>
      </c>
      <c r="H7122" s="21" t="s">
        <v>9</v>
      </c>
      <c r="I7122" s="21">
        <f>IF(shipments[[#This Row],[Boxes]]&gt;0,shipments[[#This Row],[Amount]]/shipments[[#This Row],[Boxes]],"NA")</f>
        <v>7.9918032786885247</v>
      </c>
      <c r="J7122" s="21" t="str">
        <f>IF(shipments[[#This Row],[Order_Status]] = "Delivered","Yes","No")</f>
        <v>No</v>
      </c>
      <c r="K7122" s="21" t="str">
        <f>TEXT(shipments[[#This Row],[Shipdate]],"MMMM")</f>
        <v>July</v>
      </c>
      <c r="L7122" s="21">
        <f>YEAR(shipments[[#This Row],[Shipdate]])</f>
        <v>2024</v>
      </c>
    </row>
    <row r="7123" spans="1:12" x14ac:dyDescent="0.3">
      <c r="A7123" s="21" t="s">
        <v>7127</v>
      </c>
      <c r="B7123" s="21" t="s">
        <v>7961</v>
      </c>
      <c r="C7123" s="21" t="s">
        <v>7925</v>
      </c>
      <c r="D7123" s="21" t="s">
        <v>7935</v>
      </c>
      <c r="E7123" s="22">
        <v>45533</v>
      </c>
      <c r="F7123" s="23">
        <v>1962</v>
      </c>
      <c r="G7123" s="21">
        <v>123</v>
      </c>
      <c r="H7123" s="21" t="s">
        <v>9</v>
      </c>
      <c r="I7123" s="21">
        <f>IF(shipments[[#This Row],[Boxes]]&gt;0,shipments[[#This Row],[Amount]]/shipments[[#This Row],[Boxes]],"NA")</f>
        <v>15.951219512195122</v>
      </c>
      <c r="J7123" s="21" t="str">
        <f>IF(shipments[[#This Row],[Order_Status]] = "Delivered","Yes","No")</f>
        <v>No</v>
      </c>
      <c r="K7123" s="21" t="str">
        <f>TEXT(shipments[[#This Row],[Shipdate]],"MMMM")</f>
        <v>August</v>
      </c>
      <c r="L7123" s="21">
        <f>YEAR(shipments[[#This Row],[Shipdate]])</f>
        <v>2024</v>
      </c>
    </row>
    <row r="7124" spans="1:12" x14ac:dyDescent="0.3">
      <c r="A7124" t="s">
        <v>7128</v>
      </c>
      <c r="B7124" t="s">
        <v>7961</v>
      </c>
      <c r="C7124" t="s">
        <v>7925</v>
      </c>
      <c r="D7124" t="s">
        <v>7939</v>
      </c>
      <c r="E7124" s="1">
        <v>44977</v>
      </c>
      <c r="F7124" s="6">
        <v>1903.5</v>
      </c>
      <c r="G7124">
        <v>127</v>
      </c>
      <c r="H7124" t="s">
        <v>3</v>
      </c>
      <c r="I7124">
        <f>IF(shipments[[#This Row],[Boxes]]&gt;0,shipments[[#This Row],[Amount]]/shipments[[#This Row],[Boxes]],"NA")</f>
        <v>14.988188976377952</v>
      </c>
      <c r="J7124" t="str">
        <f>IF(shipments[[#This Row],[Order_Status]] = "Delivered","Yes","No")</f>
        <v>Yes</v>
      </c>
      <c r="K7124" t="str">
        <f>TEXT(shipments[[#This Row],[Shipdate]],"MMMM")</f>
        <v>February</v>
      </c>
      <c r="L7124">
        <f>YEAR(shipments[[#This Row],[Shipdate]])</f>
        <v>2023</v>
      </c>
    </row>
    <row r="7125" spans="1:12" x14ac:dyDescent="0.3">
      <c r="A7125" t="s">
        <v>7129</v>
      </c>
      <c r="B7125" t="s">
        <v>7961</v>
      </c>
      <c r="C7125" t="s">
        <v>7926</v>
      </c>
      <c r="D7125" t="s">
        <v>7934</v>
      </c>
      <c r="E7125" s="1">
        <v>45201</v>
      </c>
      <c r="F7125" s="6">
        <v>3197.25</v>
      </c>
      <c r="G7125">
        <v>189</v>
      </c>
      <c r="H7125" t="s">
        <v>3</v>
      </c>
      <c r="I7125">
        <f>IF(shipments[[#This Row],[Boxes]]&gt;0,shipments[[#This Row],[Amount]]/shipments[[#This Row],[Boxes]],"NA")</f>
        <v>16.916666666666668</v>
      </c>
      <c r="J7125" t="str">
        <f>IF(shipments[[#This Row],[Order_Status]] = "Delivered","Yes","No")</f>
        <v>Yes</v>
      </c>
      <c r="K7125" t="str">
        <f>TEXT(shipments[[#This Row],[Shipdate]],"MMMM")</f>
        <v>October</v>
      </c>
      <c r="L7125">
        <f>YEAR(shipments[[#This Row],[Shipdate]])</f>
        <v>2023</v>
      </c>
    </row>
    <row r="7126" spans="1:12" x14ac:dyDescent="0.3">
      <c r="A7126" t="s">
        <v>7130</v>
      </c>
      <c r="B7126" t="s">
        <v>7961</v>
      </c>
      <c r="C7126" t="s">
        <v>7926</v>
      </c>
      <c r="D7126" t="s">
        <v>7934</v>
      </c>
      <c r="E7126" s="1">
        <v>45126</v>
      </c>
      <c r="F7126" s="6">
        <v>6698.25</v>
      </c>
      <c r="G7126">
        <v>335</v>
      </c>
      <c r="H7126" t="s">
        <v>3</v>
      </c>
      <c r="I7126">
        <f>IF(shipments[[#This Row],[Boxes]]&gt;0,shipments[[#This Row],[Amount]]/shipments[[#This Row],[Boxes]],"NA")</f>
        <v>19.994776119402985</v>
      </c>
      <c r="J7126" t="str">
        <f>IF(shipments[[#This Row],[Order_Status]] = "Delivered","Yes","No")</f>
        <v>Yes</v>
      </c>
      <c r="K7126" t="str">
        <f>TEXT(shipments[[#This Row],[Shipdate]],"MMMM")</f>
        <v>July</v>
      </c>
      <c r="L7126">
        <f>YEAR(shipments[[#This Row],[Shipdate]])</f>
        <v>2023</v>
      </c>
    </row>
    <row r="7127" spans="1:12" x14ac:dyDescent="0.3">
      <c r="A7127" t="s">
        <v>7131</v>
      </c>
      <c r="B7127" t="s">
        <v>7961</v>
      </c>
      <c r="C7127" t="s">
        <v>7927</v>
      </c>
      <c r="D7127" t="s">
        <v>7939</v>
      </c>
      <c r="E7127" s="1">
        <v>45054</v>
      </c>
      <c r="F7127" s="6">
        <v>6556.5</v>
      </c>
      <c r="G7127">
        <v>469</v>
      </c>
      <c r="H7127" t="s">
        <v>3</v>
      </c>
      <c r="I7127">
        <f>IF(shipments[[#This Row],[Boxes]]&gt;0,shipments[[#This Row],[Amount]]/shipments[[#This Row],[Boxes]],"NA")</f>
        <v>13.979744136460555</v>
      </c>
      <c r="J7127" t="str">
        <f>IF(shipments[[#This Row],[Order_Status]] = "Delivered","Yes","No")</f>
        <v>Yes</v>
      </c>
      <c r="K7127" t="str">
        <f>TEXT(shipments[[#This Row],[Shipdate]],"MMMM")</f>
        <v>May</v>
      </c>
      <c r="L7127">
        <f>YEAR(shipments[[#This Row],[Shipdate]])</f>
        <v>2023</v>
      </c>
    </row>
    <row r="7128" spans="1:12" x14ac:dyDescent="0.3">
      <c r="A7128" s="21" t="s">
        <v>7132</v>
      </c>
      <c r="B7128" s="21" t="s">
        <v>7961</v>
      </c>
      <c r="C7128" s="21" t="s">
        <v>7928</v>
      </c>
      <c r="D7128" s="21" t="s">
        <v>7935</v>
      </c>
      <c r="E7128" s="22">
        <v>45520</v>
      </c>
      <c r="F7128" s="23">
        <v>5181.75</v>
      </c>
      <c r="G7128" s="21">
        <v>741</v>
      </c>
      <c r="H7128" s="21" t="s">
        <v>25</v>
      </c>
      <c r="I7128" s="21">
        <f>IF(shipments[[#This Row],[Boxes]]&gt;0,shipments[[#This Row],[Amount]]/shipments[[#This Row],[Boxes]],"NA")</f>
        <v>6.9929149797570851</v>
      </c>
      <c r="J7128" s="21" t="str">
        <f>IF(shipments[[#This Row],[Order_Status]] = "Delivered","Yes","No")</f>
        <v>No</v>
      </c>
      <c r="K7128" s="21" t="str">
        <f>TEXT(shipments[[#This Row],[Shipdate]],"MMMM")</f>
        <v>August</v>
      </c>
      <c r="L7128" s="21">
        <f>YEAR(shipments[[#This Row],[Shipdate]])</f>
        <v>2024</v>
      </c>
    </row>
    <row r="7129" spans="1:12" x14ac:dyDescent="0.3">
      <c r="A7129" t="s">
        <v>7133</v>
      </c>
      <c r="B7129" t="s">
        <v>7961</v>
      </c>
      <c r="C7129" t="s">
        <v>7928</v>
      </c>
      <c r="D7129" t="s">
        <v>7937</v>
      </c>
      <c r="E7129" s="1">
        <v>45350</v>
      </c>
      <c r="F7129" s="6">
        <v>2360.25</v>
      </c>
      <c r="G7129">
        <v>237</v>
      </c>
      <c r="H7129" t="s">
        <v>3</v>
      </c>
      <c r="I7129">
        <f>IF(shipments[[#This Row],[Boxes]]&gt;0,shipments[[#This Row],[Amount]]/shipments[[#This Row],[Boxes]],"NA")</f>
        <v>9.9588607594936711</v>
      </c>
      <c r="J7129" t="str">
        <f>IF(shipments[[#This Row],[Order_Status]] = "Delivered","Yes","No")</f>
        <v>Yes</v>
      </c>
      <c r="K7129" t="str">
        <f>TEXT(shipments[[#This Row],[Shipdate]],"MMMM")</f>
        <v>February</v>
      </c>
      <c r="L7129">
        <f>YEAR(shipments[[#This Row],[Shipdate]])</f>
        <v>2024</v>
      </c>
    </row>
    <row r="7130" spans="1:12" x14ac:dyDescent="0.3">
      <c r="A7130" t="s">
        <v>7134</v>
      </c>
      <c r="B7130" t="s">
        <v>7961</v>
      </c>
      <c r="C7130" t="s">
        <v>7928</v>
      </c>
      <c r="D7130" t="s">
        <v>7938</v>
      </c>
      <c r="E7130" s="1">
        <v>45371</v>
      </c>
      <c r="F7130" s="6">
        <v>13466.25</v>
      </c>
      <c r="G7130">
        <v>1924</v>
      </c>
      <c r="H7130" t="s">
        <v>3</v>
      </c>
      <c r="I7130">
        <f>IF(shipments[[#This Row],[Boxes]]&gt;0,shipments[[#This Row],[Amount]]/shipments[[#This Row],[Boxes]],"NA")</f>
        <v>6.9990904365904365</v>
      </c>
      <c r="J7130" t="str">
        <f>IF(shipments[[#This Row],[Order_Status]] = "Delivered","Yes","No")</f>
        <v>Yes</v>
      </c>
      <c r="K7130" t="str">
        <f>TEXT(shipments[[#This Row],[Shipdate]],"MMMM")</f>
        <v>March</v>
      </c>
      <c r="L7130">
        <f>YEAR(shipments[[#This Row],[Shipdate]])</f>
        <v>2024</v>
      </c>
    </row>
    <row r="7131" spans="1:12" x14ac:dyDescent="0.3">
      <c r="A7131" t="s">
        <v>7135</v>
      </c>
      <c r="B7131" t="s">
        <v>7961</v>
      </c>
      <c r="C7131" t="s">
        <v>7928</v>
      </c>
      <c r="D7131" t="s">
        <v>7939</v>
      </c>
      <c r="E7131" s="1">
        <v>45287</v>
      </c>
      <c r="F7131" s="6">
        <v>839.25</v>
      </c>
      <c r="G7131">
        <v>94</v>
      </c>
      <c r="H7131" t="s">
        <v>3</v>
      </c>
      <c r="I7131">
        <f>IF(shipments[[#This Row],[Boxes]]&gt;0,shipments[[#This Row],[Amount]]/shipments[[#This Row],[Boxes]],"NA")</f>
        <v>8.9281914893617014</v>
      </c>
      <c r="J7131" t="str">
        <f>IF(shipments[[#This Row],[Order_Status]] = "Delivered","Yes","No")</f>
        <v>Yes</v>
      </c>
      <c r="K7131" t="str">
        <f>TEXT(shipments[[#This Row],[Shipdate]],"MMMM")</f>
        <v>December</v>
      </c>
      <c r="L7131">
        <f>YEAR(shipments[[#This Row],[Shipdate]])</f>
        <v>2023</v>
      </c>
    </row>
    <row r="7132" spans="1:12" x14ac:dyDescent="0.3">
      <c r="A7132" s="21" t="s">
        <v>7136</v>
      </c>
      <c r="B7132" s="21" t="s">
        <v>7961</v>
      </c>
      <c r="C7132" s="21" t="s">
        <v>7928</v>
      </c>
      <c r="D7132" s="21" t="s">
        <v>7938</v>
      </c>
      <c r="E7132" s="22">
        <v>45555</v>
      </c>
      <c r="F7132" s="23">
        <v>3834</v>
      </c>
      <c r="G7132" s="21">
        <v>349</v>
      </c>
      <c r="H7132" s="21" t="s">
        <v>16</v>
      </c>
      <c r="I7132" s="21">
        <f>IF(shipments[[#This Row],[Boxes]]&gt;0,shipments[[#This Row],[Amount]]/shipments[[#This Row],[Boxes]],"NA")</f>
        <v>10.98567335243553</v>
      </c>
      <c r="J7132" s="21" t="str">
        <f>IF(shipments[[#This Row],[Order_Status]] = "Delivered","Yes","No")</f>
        <v>No</v>
      </c>
      <c r="K7132" s="21" t="str">
        <f>TEXT(shipments[[#This Row],[Shipdate]],"MMMM")</f>
        <v>September</v>
      </c>
      <c r="L7132" s="21">
        <f>YEAR(shipments[[#This Row],[Shipdate]])</f>
        <v>2024</v>
      </c>
    </row>
    <row r="7133" spans="1:12" x14ac:dyDescent="0.3">
      <c r="A7133" t="s">
        <v>7137</v>
      </c>
      <c r="B7133" t="s">
        <v>7961</v>
      </c>
      <c r="C7133" t="s">
        <v>7928</v>
      </c>
      <c r="D7133" t="s">
        <v>7935</v>
      </c>
      <c r="E7133" s="1">
        <v>45062</v>
      </c>
      <c r="F7133" s="6">
        <v>933.75</v>
      </c>
      <c r="G7133">
        <v>94</v>
      </c>
      <c r="H7133" t="s">
        <v>3</v>
      </c>
      <c r="I7133">
        <f>IF(shipments[[#This Row],[Boxes]]&gt;0,shipments[[#This Row],[Amount]]/shipments[[#This Row],[Boxes]],"NA")</f>
        <v>9.9335106382978715</v>
      </c>
      <c r="J7133" t="str">
        <f>IF(shipments[[#This Row],[Order_Status]] = "Delivered","Yes","No")</f>
        <v>Yes</v>
      </c>
      <c r="K7133" t="str">
        <f>TEXT(shipments[[#This Row],[Shipdate]],"MMMM")</f>
        <v>May</v>
      </c>
      <c r="L7133">
        <f>YEAR(shipments[[#This Row],[Shipdate]])</f>
        <v>2023</v>
      </c>
    </row>
    <row r="7134" spans="1:12" x14ac:dyDescent="0.3">
      <c r="A7134" t="s">
        <v>7138</v>
      </c>
      <c r="B7134" t="s">
        <v>7961</v>
      </c>
      <c r="C7134" t="s">
        <v>7929</v>
      </c>
      <c r="D7134" t="s">
        <v>7934</v>
      </c>
      <c r="E7134" s="1">
        <v>45244</v>
      </c>
      <c r="F7134" s="6">
        <v>6093</v>
      </c>
      <c r="G7134">
        <v>762</v>
      </c>
      <c r="H7134" t="s">
        <v>3</v>
      </c>
      <c r="I7134">
        <f>IF(shipments[[#This Row],[Boxes]]&gt;0,shipments[[#This Row],[Amount]]/shipments[[#This Row],[Boxes]],"NA")</f>
        <v>7.9960629921259843</v>
      </c>
      <c r="J7134" t="str">
        <f>IF(shipments[[#This Row],[Order_Status]] = "Delivered","Yes","No")</f>
        <v>Yes</v>
      </c>
      <c r="K7134" t="str">
        <f>TEXT(shipments[[#This Row],[Shipdate]],"MMMM")</f>
        <v>November</v>
      </c>
      <c r="L7134">
        <f>YEAR(shipments[[#This Row],[Shipdate]])</f>
        <v>2023</v>
      </c>
    </row>
    <row r="7135" spans="1:12" x14ac:dyDescent="0.3">
      <c r="A7135" s="21" t="s">
        <v>7139</v>
      </c>
      <c r="B7135" s="21" t="s">
        <v>7961</v>
      </c>
      <c r="C7135" s="21" t="s">
        <v>7929</v>
      </c>
      <c r="D7135" s="21" t="s">
        <v>7937</v>
      </c>
      <c r="E7135" s="22">
        <v>45301</v>
      </c>
      <c r="F7135" s="23">
        <v>10577.25</v>
      </c>
      <c r="G7135" s="21">
        <v>1058</v>
      </c>
      <c r="H7135" s="21" t="s">
        <v>25</v>
      </c>
      <c r="I7135" s="21">
        <f>IF(shipments[[#This Row],[Boxes]]&gt;0,shipments[[#This Row],[Amount]]/shipments[[#This Row],[Boxes]],"NA")</f>
        <v>9.9974007561436675</v>
      </c>
      <c r="J7135" s="21" t="str">
        <f>IF(shipments[[#This Row],[Order_Status]] = "Delivered","Yes","No")</f>
        <v>No</v>
      </c>
      <c r="K7135" s="21" t="str">
        <f>TEXT(shipments[[#This Row],[Shipdate]],"MMMM")</f>
        <v>January</v>
      </c>
      <c r="L7135" s="21">
        <f>YEAR(shipments[[#This Row],[Shipdate]])</f>
        <v>2024</v>
      </c>
    </row>
    <row r="7136" spans="1:12" x14ac:dyDescent="0.3">
      <c r="A7136" t="s">
        <v>7140</v>
      </c>
      <c r="B7136" t="s">
        <v>7961</v>
      </c>
      <c r="C7136" t="s">
        <v>7929</v>
      </c>
      <c r="D7136" t="s">
        <v>7934</v>
      </c>
      <c r="E7136" s="1">
        <v>45055</v>
      </c>
      <c r="F7136" s="6">
        <v>1201.5</v>
      </c>
      <c r="G7136">
        <v>121</v>
      </c>
      <c r="H7136" t="s">
        <v>3</v>
      </c>
      <c r="I7136">
        <f>IF(shipments[[#This Row],[Boxes]]&gt;0,shipments[[#This Row],[Amount]]/shipments[[#This Row],[Boxes]],"NA")</f>
        <v>9.9297520661157019</v>
      </c>
      <c r="J7136" t="str">
        <f>IF(shipments[[#This Row],[Order_Status]] = "Delivered","Yes","No")</f>
        <v>Yes</v>
      </c>
      <c r="K7136" t="str">
        <f>TEXT(shipments[[#This Row],[Shipdate]],"MMMM")</f>
        <v>May</v>
      </c>
      <c r="L7136">
        <f>YEAR(shipments[[#This Row],[Shipdate]])</f>
        <v>2023</v>
      </c>
    </row>
    <row r="7137" spans="1:12" x14ac:dyDescent="0.3">
      <c r="A7137" t="s">
        <v>7141</v>
      </c>
      <c r="B7137" t="s">
        <v>7961</v>
      </c>
      <c r="C7137" t="s">
        <v>7929</v>
      </c>
      <c r="D7137" t="s">
        <v>7938</v>
      </c>
      <c r="E7137" s="1">
        <v>45093</v>
      </c>
      <c r="F7137" s="6">
        <v>7236</v>
      </c>
      <c r="G7137">
        <v>905</v>
      </c>
      <c r="H7137" t="s">
        <v>3</v>
      </c>
      <c r="I7137">
        <f>IF(shipments[[#This Row],[Boxes]]&gt;0,shipments[[#This Row],[Amount]]/shipments[[#This Row],[Boxes]],"NA")</f>
        <v>7.9955801104972375</v>
      </c>
      <c r="J7137" t="str">
        <f>IF(shipments[[#This Row],[Order_Status]] = "Delivered","Yes","No")</f>
        <v>Yes</v>
      </c>
      <c r="K7137" t="str">
        <f>TEXT(shipments[[#This Row],[Shipdate]],"MMMM")</f>
        <v>June</v>
      </c>
      <c r="L7137">
        <f>YEAR(shipments[[#This Row],[Shipdate]])</f>
        <v>2023</v>
      </c>
    </row>
    <row r="7138" spans="1:12" x14ac:dyDescent="0.3">
      <c r="A7138" t="s">
        <v>7142</v>
      </c>
      <c r="B7138" t="s">
        <v>7961</v>
      </c>
      <c r="C7138" t="s">
        <v>7929</v>
      </c>
      <c r="D7138" t="s">
        <v>7938</v>
      </c>
      <c r="E7138" s="1">
        <v>44977</v>
      </c>
      <c r="F7138" s="6">
        <v>15000.75</v>
      </c>
      <c r="G7138">
        <v>1364</v>
      </c>
      <c r="H7138" t="s">
        <v>3</v>
      </c>
      <c r="I7138">
        <f>IF(shipments[[#This Row],[Boxes]]&gt;0,shipments[[#This Row],[Amount]]/shipments[[#This Row],[Boxes]],"NA")</f>
        <v>10.997617302052786</v>
      </c>
      <c r="J7138" t="str">
        <f>IF(shipments[[#This Row],[Order_Status]] = "Delivered","Yes","No")</f>
        <v>Yes</v>
      </c>
      <c r="K7138" t="str">
        <f>TEXT(shipments[[#This Row],[Shipdate]],"MMMM")</f>
        <v>February</v>
      </c>
      <c r="L7138">
        <f>YEAR(shipments[[#This Row],[Shipdate]])</f>
        <v>2023</v>
      </c>
    </row>
    <row r="7139" spans="1:12" x14ac:dyDescent="0.3">
      <c r="A7139" t="s">
        <v>7143</v>
      </c>
      <c r="B7139" t="s">
        <v>7961</v>
      </c>
      <c r="C7139" t="s">
        <v>7929</v>
      </c>
      <c r="D7139" t="s">
        <v>7939</v>
      </c>
      <c r="E7139" s="1">
        <v>45393</v>
      </c>
      <c r="F7139" s="6">
        <v>12035.25</v>
      </c>
      <c r="G7139">
        <v>1338</v>
      </c>
      <c r="H7139" t="s">
        <v>3</v>
      </c>
      <c r="I7139">
        <f>IF(shipments[[#This Row],[Boxes]]&gt;0,shipments[[#This Row],[Amount]]/shipments[[#This Row],[Boxes]],"NA")</f>
        <v>8.994955156950672</v>
      </c>
      <c r="J7139" t="str">
        <f>IF(shipments[[#This Row],[Order_Status]] = "Delivered","Yes","No")</f>
        <v>Yes</v>
      </c>
      <c r="K7139" t="str">
        <f>TEXT(shipments[[#This Row],[Shipdate]],"MMMM")</f>
        <v>April</v>
      </c>
      <c r="L7139">
        <f>YEAR(shipments[[#This Row],[Shipdate]])</f>
        <v>2024</v>
      </c>
    </row>
    <row r="7140" spans="1:12" x14ac:dyDescent="0.3">
      <c r="A7140" t="s">
        <v>7144</v>
      </c>
      <c r="B7140" t="s">
        <v>7961</v>
      </c>
      <c r="C7140" t="s">
        <v>7929</v>
      </c>
      <c r="D7140" t="s">
        <v>7934</v>
      </c>
      <c r="E7140" s="1">
        <v>44981</v>
      </c>
      <c r="F7140" s="6">
        <v>14834.25</v>
      </c>
      <c r="G7140">
        <v>1484</v>
      </c>
      <c r="H7140" t="s">
        <v>3</v>
      </c>
      <c r="I7140">
        <f>IF(shipments[[#This Row],[Boxes]]&gt;0,shipments[[#This Row],[Amount]]/shipments[[#This Row],[Boxes]],"NA")</f>
        <v>9.9961253369272232</v>
      </c>
      <c r="J7140" t="str">
        <f>IF(shipments[[#This Row],[Order_Status]] = "Delivered","Yes","No")</f>
        <v>Yes</v>
      </c>
      <c r="K7140" t="str">
        <f>TEXT(shipments[[#This Row],[Shipdate]],"MMMM")</f>
        <v>February</v>
      </c>
      <c r="L7140">
        <f>YEAR(shipments[[#This Row],[Shipdate]])</f>
        <v>2023</v>
      </c>
    </row>
    <row r="7141" spans="1:12" x14ac:dyDescent="0.3">
      <c r="A7141" t="s">
        <v>7145</v>
      </c>
      <c r="B7141" t="s">
        <v>7961</v>
      </c>
      <c r="C7141" t="s">
        <v>7931</v>
      </c>
      <c r="D7141" t="s">
        <v>7935</v>
      </c>
      <c r="E7141" s="1">
        <v>45216</v>
      </c>
      <c r="F7141" s="6">
        <v>3856.5</v>
      </c>
      <c r="G7141">
        <v>483</v>
      </c>
      <c r="H7141" t="s">
        <v>3</v>
      </c>
      <c r="I7141">
        <f>IF(shipments[[#This Row],[Boxes]]&gt;0,shipments[[#This Row],[Amount]]/shipments[[#This Row],[Boxes]],"NA")</f>
        <v>7.9844720496894412</v>
      </c>
      <c r="J7141" t="str">
        <f>IF(shipments[[#This Row],[Order_Status]] = "Delivered","Yes","No")</f>
        <v>Yes</v>
      </c>
      <c r="K7141" t="str">
        <f>TEXT(shipments[[#This Row],[Shipdate]],"MMMM")</f>
        <v>October</v>
      </c>
      <c r="L7141">
        <f>YEAR(shipments[[#This Row],[Shipdate]])</f>
        <v>2023</v>
      </c>
    </row>
    <row r="7142" spans="1:12" x14ac:dyDescent="0.3">
      <c r="A7142" t="s">
        <v>7146</v>
      </c>
      <c r="B7142" t="s">
        <v>7961</v>
      </c>
      <c r="C7142" t="s">
        <v>7931</v>
      </c>
      <c r="D7142" t="s">
        <v>7937</v>
      </c>
      <c r="E7142" s="1">
        <v>45328</v>
      </c>
      <c r="F7142" s="6">
        <v>9126</v>
      </c>
      <c r="G7142">
        <v>913</v>
      </c>
      <c r="H7142" t="s">
        <v>3</v>
      </c>
      <c r="I7142">
        <f>IF(shipments[[#This Row],[Boxes]]&gt;0,shipments[[#This Row],[Amount]]/shipments[[#This Row],[Boxes]],"NA")</f>
        <v>9.9956188389923337</v>
      </c>
      <c r="J7142" t="str">
        <f>IF(shipments[[#This Row],[Order_Status]] = "Delivered","Yes","No")</f>
        <v>Yes</v>
      </c>
      <c r="K7142" t="str">
        <f>TEXT(shipments[[#This Row],[Shipdate]],"MMMM")</f>
        <v>February</v>
      </c>
      <c r="L7142">
        <f>YEAR(shipments[[#This Row],[Shipdate]])</f>
        <v>2024</v>
      </c>
    </row>
    <row r="7143" spans="1:12" x14ac:dyDescent="0.3">
      <c r="A7143" t="s">
        <v>7147</v>
      </c>
      <c r="B7143" t="s">
        <v>7961</v>
      </c>
      <c r="C7143" t="s">
        <v>7931</v>
      </c>
      <c r="D7143" t="s">
        <v>7936</v>
      </c>
      <c r="E7143" s="1">
        <v>45240</v>
      </c>
      <c r="F7143" s="6">
        <v>1653.75</v>
      </c>
      <c r="G7143">
        <v>207</v>
      </c>
      <c r="H7143" t="s">
        <v>3</v>
      </c>
      <c r="I7143">
        <f>IF(shipments[[#This Row],[Boxes]]&gt;0,shipments[[#This Row],[Amount]]/shipments[[#This Row],[Boxes]],"NA")</f>
        <v>7.9891304347826084</v>
      </c>
      <c r="J7143" t="str">
        <f>IF(shipments[[#This Row],[Order_Status]] = "Delivered","Yes","No")</f>
        <v>Yes</v>
      </c>
      <c r="K7143" t="str">
        <f>TEXT(shipments[[#This Row],[Shipdate]],"MMMM")</f>
        <v>November</v>
      </c>
      <c r="L7143">
        <f>YEAR(shipments[[#This Row],[Shipdate]])</f>
        <v>2023</v>
      </c>
    </row>
    <row r="7144" spans="1:12" x14ac:dyDescent="0.3">
      <c r="A7144" t="s">
        <v>7148</v>
      </c>
      <c r="B7144" t="s">
        <v>7961</v>
      </c>
      <c r="C7144" t="s">
        <v>7931</v>
      </c>
      <c r="D7144" t="s">
        <v>7939</v>
      </c>
      <c r="E7144" s="1">
        <v>45119</v>
      </c>
      <c r="F7144" s="6">
        <v>10827</v>
      </c>
      <c r="G7144">
        <v>985</v>
      </c>
      <c r="H7144" t="s">
        <v>3</v>
      </c>
      <c r="I7144">
        <f>IF(shipments[[#This Row],[Boxes]]&gt;0,shipments[[#This Row],[Amount]]/shipments[[#This Row],[Boxes]],"NA")</f>
        <v>10.991878172588832</v>
      </c>
      <c r="J7144" t="str">
        <f>IF(shipments[[#This Row],[Order_Status]] = "Delivered","Yes","No")</f>
        <v>Yes</v>
      </c>
      <c r="K7144" t="str">
        <f>TEXT(shipments[[#This Row],[Shipdate]],"MMMM")</f>
        <v>July</v>
      </c>
      <c r="L7144">
        <f>YEAR(shipments[[#This Row],[Shipdate]])</f>
        <v>2023</v>
      </c>
    </row>
    <row r="7145" spans="1:12" x14ac:dyDescent="0.3">
      <c r="A7145" t="s">
        <v>7149</v>
      </c>
      <c r="B7145" t="s">
        <v>7961</v>
      </c>
      <c r="C7145" t="s">
        <v>7932</v>
      </c>
      <c r="D7145" t="s">
        <v>7937</v>
      </c>
      <c r="E7145" s="1">
        <v>45400</v>
      </c>
      <c r="F7145" s="6">
        <v>8734.5</v>
      </c>
      <c r="G7145">
        <v>795</v>
      </c>
      <c r="H7145" t="s">
        <v>3</v>
      </c>
      <c r="I7145">
        <f>IF(shipments[[#This Row],[Boxes]]&gt;0,shipments[[#This Row],[Amount]]/shipments[[#This Row],[Boxes]],"NA")</f>
        <v>10.986792452830189</v>
      </c>
      <c r="J7145" t="str">
        <f>IF(shipments[[#This Row],[Order_Status]] = "Delivered","Yes","No")</f>
        <v>Yes</v>
      </c>
      <c r="K7145" t="str">
        <f>TEXT(shipments[[#This Row],[Shipdate]],"MMMM")</f>
        <v>April</v>
      </c>
      <c r="L7145">
        <f>YEAR(shipments[[#This Row],[Shipdate]])</f>
        <v>2024</v>
      </c>
    </row>
    <row r="7146" spans="1:12" x14ac:dyDescent="0.3">
      <c r="A7146" t="s">
        <v>7150</v>
      </c>
      <c r="B7146" t="s">
        <v>7961</v>
      </c>
      <c r="C7146" t="s">
        <v>7932</v>
      </c>
      <c r="D7146" t="s">
        <v>7934</v>
      </c>
      <c r="E7146" s="1">
        <v>44965</v>
      </c>
      <c r="F7146" s="6">
        <v>8086.5</v>
      </c>
      <c r="G7146">
        <v>899</v>
      </c>
      <c r="H7146" t="s">
        <v>3</v>
      </c>
      <c r="I7146">
        <f>IF(shipments[[#This Row],[Boxes]]&gt;0,shipments[[#This Row],[Amount]]/shipments[[#This Row],[Boxes]],"NA")</f>
        <v>8.9949944382647384</v>
      </c>
      <c r="J7146" t="str">
        <f>IF(shipments[[#This Row],[Order_Status]] = "Delivered","Yes","No")</f>
        <v>Yes</v>
      </c>
      <c r="K7146" t="str">
        <f>TEXT(shipments[[#This Row],[Shipdate]],"MMMM")</f>
        <v>February</v>
      </c>
      <c r="L7146">
        <f>YEAR(shipments[[#This Row],[Shipdate]])</f>
        <v>2023</v>
      </c>
    </row>
    <row r="7147" spans="1:12" x14ac:dyDescent="0.3">
      <c r="A7147" s="21" t="s">
        <v>7151</v>
      </c>
      <c r="B7147" s="21" t="s">
        <v>7961</v>
      </c>
      <c r="C7147" s="21" t="s">
        <v>7932</v>
      </c>
      <c r="D7147" s="21" t="s">
        <v>7934</v>
      </c>
      <c r="E7147" s="22">
        <v>45481</v>
      </c>
      <c r="F7147" s="23">
        <v>677.25</v>
      </c>
      <c r="G7147" s="21">
        <v>97</v>
      </c>
      <c r="H7147" s="21" t="s">
        <v>9</v>
      </c>
      <c r="I7147" s="21">
        <f>IF(shipments[[#This Row],[Boxes]]&gt;0,shipments[[#This Row],[Amount]]/shipments[[#This Row],[Boxes]],"NA")</f>
        <v>6.981958762886598</v>
      </c>
      <c r="J7147" s="21" t="str">
        <f>IF(shipments[[#This Row],[Order_Status]] = "Delivered","Yes","No")</f>
        <v>No</v>
      </c>
      <c r="K7147" s="21" t="str">
        <f>TEXT(shipments[[#This Row],[Shipdate]],"MMMM")</f>
        <v>July</v>
      </c>
      <c r="L7147" s="21">
        <f>YEAR(shipments[[#This Row],[Shipdate]])</f>
        <v>2024</v>
      </c>
    </row>
    <row r="7148" spans="1:12" x14ac:dyDescent="0.3">
      <c r="A7148" t="s">
        <v>7152</v>
      </c>
      <c r="B7148" t="s">
        <v>7961</v>
      </c>
      <c r="C7148" t="s">
        <v>7933</v>
      </c>
      <c r="D7148" t="s">
        <v>7935</v>
      </c>
      <c r="E7148" s="1">
        <v>45079</v>
      </c>
      <c r="F7148" s="6">
        <v>3771</v>
      </c>
      <c r="G7148">
        <v>210</v>
      </c>
      <c r="H7148" t="s">
        <v>3</v>
      </c>
      <c r="I7148">
        <f>IF(shipments[[#This Row],[Boxes]]&gt;0,shipments[[#This Row],[Amount]]/shipments[[#This Row],[Boxes]],"NA")</f>
        <v>17.957142857142856</v>
      </c>
      <c r="J7148" t="str">
        <f>IF(shipments[[#This Row],[Order_Status]] = "Delivered","Yes","No")</f>
        <v>Yes</v>
      </c>
      <c r="K7148" t="str">
        <f>TEXT(shipments[[#This Row],[Shipdate]],"MMMM")</f>
        <v>June</v>
      </c>
      <c r="L7148">
        <f>YEAR(shipments[[#This Row],[Shipdate]])</f>
        <v>2023</v>
      </c>
    </row>
    <row r="7149" spans="1:12" x14ac:dyDescent="0.3">
      <c r="A7149" t="s">
        <v>7153</v>
      </c>
      <c r="B7149" t="s">
        <v>7961</v>
      </c>
      <c r="C7149" t="s">
        <v>7933</v>
      </c>
      <c r="D7149" t="s">
        <v>7939</v>
      </c>
      <c r="E7149" s="1">
        <v>44959</v>
      </c>
      <c r="F7149" s="6">
        <v>10649.25</v>
      </c>
      <c r="G7149">
        <v>592</v>
      </c>
      <c r="H7149" t="s">
        <v>3</v>
      </c>
      <c r="I7149">
        <f>IF(shipments[[#This Row],[Boxes]]&gt;0,shipments[[#This Row],[Amount]]/shipments[[#This Row],[Boxes]],"NA")</f>
        <v>17.988597972972972</v>
      </c>
      <c r="J7149" t="str">
        <f>IF(shipments[[#This Row],[Order_Status]] = "Delivered","Yes","No")</f>
        <v>Yes</v>
      </c>
      <c r="K7149" t="str">
        <f>TEXT(shipments[[#This Row],[Shipdate]],"MMMM")</f>
        <v>February</v>
      </c>
      <c r="L7149">
        <f>YEAR(shipments[[#This Row],[Shipdate]])</f>
        <v>2023</v>
      </c>
    </row>
    <row r="7150" spans="1:12" x14ac:dyDescent="0.3">
      <c r="A7150" t="s">
        <v>7154</v>
      </c>
      <c r="B7150" t="s">
        <v>7961</v>
      </c>
      <c r="C7150" t="s">
        <v>7933</v>
      </c>
      <c r="D7150" t="s">
        <v>7937</v>
      </c>
      <c r="E7150" s="1">
        <v>44931</v>
      </c>
      <c r="F7150" s="6">
        <v>12062.25</v>
      </c>
      <c r="G7150">
        <v>604</v>
      </c>
      <c r="H7150" t="s">
        <v>3</v>
      </c>
      <c r="I7150">
        <f>IF(shipments[[#This Row],[Boxes]]&gt;0,shipments[[#This Row],[Amount]]/shipments[[#This Row],[Boxes]],"NA")</f>
        <v>19.970612582781456</v>
      </c>
      <c r="J7150" t="str">
        <f>IF(shipments[[#This Row],[Order_Status]] = "Delivered","Yes","No")</f>
        <v>Yes</v>
      </c>
      <c r="K7150" t="str">
        <f>TEXT(shipments[[#This Row],[Shipdate]],"MMMM")</f>
        <v>January</v>
      </c>
      <c r="L7150">
        <f>YEAR(shipments[[#This Row],[Shipdate]])</f>
        <v>2023</v>
      </c>
    </row>
    <row r="7151" spans="1:12" x14ac:dyDescent="0.3">
      <c r="A7151" t="s">
        <v>7155</v>
      </c>
      <c r="B7151" t="s">
        <v>7961</v>
      </c>
      <c r="C7151" t="s">
        <v>7912</v>
      </c>
      <c r="D7151" t="s">
        <v>7935</v>
      </c>
      <c r="E7151" s="1">
        <v>45254</v>
      </c>
      <c r="F7151" s="6">
        <v>8802</v>
      </c>
      <c r="G7151">
        <v>629</v>
      </c>
      <c r="H7151" t="s">
        <v>3</v>
      </c>
      <c r="I7151">
        <f>IF(shipments[[#This Row],[Boxes]]&gt;0,shipments[[#This Row],[Amount]]/shipments[[#This Row],[Boxes]],"NA")</f>
        <v>13.993640699523052</v>
      </c>
      <c r="J7151" t="str">
        <f>IF(shipments[[#This Row],[Order_Status]] = "Delivered","Yes","No")</f>
        <v>Yes</v>
      </c>
      <c r="K7151" t="str">
        <f>TEXT(shipments[[#This Row],[Shipdate]],"MMMM")</f>
        <v>November</v>
      </c>
      <c r="L7151">
        <f>YEAR(shipments[[#This Row],[Shipdate]])</f>
        <v>2023</v>
      </c>
    </row>
    <row r="7152" spans="1:12" x14ac:dyDescent="0.3">
      <c r="A7152" s="21" t="s">
        <v>7156</v>
      </c>
      <c r="B7152" s="21" t="s">
        <v>7961</v>
      </c>
      <c r="C7152" s="21" t="s">
        <v>7912</v>
      </c>
      <c r="D7152" s="21" t="s">
        <v>7935</v>
      </c>
      <c r="E7152" s="22">
        <v>45519</v>
      </c>
      <c r="F7152" s="23">
        <v>11702.25</v>
      </c>
      <c r="G7152" s="21">
        <v>976</v>
      </c>
      <c r="H7152" s="21" t="s">
        <v>9</v>
      </c>
      <c r="I7152" s="21">
        <f>IF(shipments[[#This Row],[Boxes]]&gt;0,shipments[[#This Row],[Amount]]/shipments[[#This Row],[Boxes]],"NA")</f>
        <v>11.99001024590164</v>
      </c>
      <c r="J7152" s="21" t="str">
        <f>IF(shipments[[#This Row],[Order_Status]] = "Delivered","Yes","No")</f>
        <v>No</v>
      </c>
      <c r="K7152" s="21" t="str">
        <f>TEXT(shipments[[#This Row],[Shipdate]],"MMMM")</f>
        <v>August</v>
      </c>
      <c r="L7152" s="21">
        <f>YEAR(shipments[[#This Row],[Shipdate]])</f>
        <v>2024</v>
      </c>
    </row>
    <row r="7153" spans="1:12" x14ac:dyDescent="0.3">
      <c r="A7153" s="21" t="s">
        <v>7157</v>
      </c>
      <c r="B7153" s="21" t="s">
        <v>7961</v>
      </c>
      <c r="C7153" s="21" t="s">
        <v>7912</v>
      </c>
      <c r="D7153" s="21" t="s">
        <v>7935</v>
      </c>
      <c r="E7153" s="22">
        <v>45512</v>
      </c>
      <c r="F7153" s="23">
        <v>6437.25</v>
      </c>
      <c r="G7153" s="21">
        <v>537</v>
      </c>
      <c r="H7153" s="21" t="s">
        <v>9</v>
      </c>
      <c r="I7153" s="21">
        <f>IF(shipments[[#This Row],[Boxes]]&gt;0,shipments[[#This Row],[Amount]]/shipments[[#This Row],[Boxes]],"NA")</f>
        <v>11.987430167597765</v>
      </c>
      <c r="J7153" s="21" t="str">
        <f>IF(shipments[[#This Row],[Order_Status]] = "Delivered","Yes","No")</f>
        <v>No</v>
      </c>
      <c r="K7153" s="21" t="str">
        <f>TEXT(shipments[[#This Row],[Shipdate]],"MMMM")</f>
        <v>August</v>
      </c>
      <c r="L7153" s="21">
        <f>YEAR(shipments[[#This Row],[Shipdate]])</f>
        <v>2024</v>
      </c>
    </row>
    <row r="7154" spans="1:12" x14ac:dyDescent="0.3">
      <c r="A7154" t="s">
        <v>7158</v>
      </c>
      <c r="B7154" t="s">
        <v>7961</v>
      </c>
      <c r="C7154" t="s">
        <v>7912</v>
      </c>
      <c r="D7154" t="s">
        <v>7939</v>
      </c>
      <c r="E7154" s="1">
        <v>45268</v>
      </c>
      <c r="F7154" s="6">
        <v>8520.75</v>
      </c>
      <c r="G7154">
        <v>569</v>
      </c>
      <c r="H7154" t="s">
        <v>3</v>
      </c>
      <c r="I7154">
        <f>IF(shipments[[#This Row],[Boxes]]&gt;0,shipments[[#This Row],[Amount]]/shipments[[#This Row],[Boxes]],"NA")</f>
        <v>14.974956063268893</v>
      </c>
      <c r="J7154" t="str">
        <f>IF(shipments[[#This Row],[Order_Status]] = "Delivered","Yes","No")</f>
        <v>Yes</v>
      </c>
      <c r="K7154" t="str">
        <f>TEXT(shipments[[#This Row],[Shipdate]],"MMMM")</f>
        <v>December</v>
      </c>
      <c r="L7154">
        <f>YEAR(shipments[[#This Row],[Shipdate]])</f>
        <v>2023</v>
      </c>
    </row>
    <row r="7155" spans="1:12" x14ac:dyDescent="0.3">
      <c r="A7155" s="21" t="s">
        <v>7159</v>
      </c>
      <c r="B7155" s="21" t="s">
        <v>7961</v>
      </c>
      <c r="C7155" s="21" t="s">
        <v>7912</v>
      </c>
      <c r="D7155" s="21" t="s">
        <v>7939</v>
      </c>
      <c r="E7155" s="22">
        <v>45309</v>
      </c>
      <c r="F7155" s="23">
        <v>11907</v>
      </c>
      <c r="G7155" s="21">
        <v>993</v>
      </c>
      <c r="H7155" s="21" t="s">
        <v>25</v>
      </c>
      <c r="I7155" s="21">
        <f>IF(shipments[[#This Row],[Boxes]]&gt;0,shipments[[#This Row],[Amount]]/shipments[[#This Row],[Boxes]],"NA")</f>
        <v>11.990936555891238</v>
      </c>
      <c r="J7155" s="21" t="str">
        <f>IF(shipments[[#This Row],[Order_Status]] = "Delivered","Yes","No")</f>
        <v>No</v>
      </c>
      <c r="K7155" s="21" t="str">
        <f>TEXT(shipments[[#This Row],[Shipdate]],"MMMM")</f>
        <v>January</v>
      </c>
      <c r="L7155" s="21">
        <f>YEAR(shipments[[#This Row],[Shipdate]])</f>
        <v>2024</v>
      </c>
    </row>
    <row r="7156" spans="1:12" x14ac:dyDescent="0.3">
      <c r="A7156" t="s">
        <v>7160</v>
      </c>
      <c r="B7156" t="s">
        <v>7961</v>
      </c>
      <c r="C7156" t="s">
        <v>7913</v>
      </c>
      <c r="D7156" t="s">
        <v>7939</v>
      </c>
      <c r="E7156" s="1">
        <v>45204</v>
      </c>
      <c r="F7156" s="6">
        <v>5978.25</v>
      </c>
      <c r="G7156">
        <v>428</v>
      </c>
      <c r="H7156" t="s">
        <v>3</v>
      </c>
      <c r="I7156">
        <f>IF(shipments[[#This Row],[Boxes]]&gt;0,shipments[[#This Row],[Amount]]/shipments[[#This Row],[Boxes]],"NA")</f>
        <v>13.967873831775702</v>
      </c>
      <c r="J7156" t="str">
        <f>IF(shipments[[#This Row],[Order_Status]] = "Delivered","Yes","No")</f>
        <v>Yes</v>
      </c>
      <c r="K7156" t="str">
        <f>TEXT(shipments[[#This Row],[Shipdate]],"MMMM")</f>
        <v>October</v>
      </c>
      <c r="L7156">
        <f>YEAR(shipments[[#This Row],[Shipdate]])</f>
        <v>2023</v>
      </c>
    </row>
    <row r="7157" spans="1:12" x14ac:dyDescent="0.3">
      <c r="A7157" t="s">
        <v>7161</v>
      </c>
      <c r="B7157" t="s">
        <v>7961</v>
      </c>
      <c r="C7157" t="s">
        <v>7914</v>
      </c>
      <c r="D7157" t="s">
        <v>7939</v>
      </c>
      <c r="E7157" s="1">
        <v>45281</v>
      </c>
      <c r="F7157" s="6">
        <v>8419.5</v>
      </c>
      <c r="G7157">
        <v>842</v>
      </c>
      <c r="H7157" t="s">
        <v>3</v>
      </c>
      <c r="I7157">
        <f>IF(shipments[[#This Row],[Boxes]]&gt;0,shipments[[#This Row],[Amount]]/shipments[[#This Row],[Boxes]],"NA")</f>
        <v>9.9994061757719717</v>
      </c>
      <c r="J7157" t="str">
        <f>IF(shipments[[#This Row],[Order_Status]] = "Delivered","Yes","No")</f>
        <v>Yes</v>
      </c>
      <c r="K7157" t="str">
        <f>TEXT(shipments[[#This Row],[Shipdate]],"MMMM")</f>
        <v>December</v>
      </c>
      <c r="L7157">
        <f>YEAR(shipments[[#This Row],[Shipdate]])</f>
        <v>2023</v>
      </c>
    </row>
    <row r="7158" spans="1:12" x14ac:dyDescent="0.3">
      <c r="A7158" t="s">
        <v>7162</v>
      </c>
      <c r="B7158" t="s">
        <v>7961</v>
      </c>
      <c r="C7158" t="s">
        <v>7915</v>
      </c>
      <c r="D7158" t="s">
        <v>7938</v>
      </c>
      <c r="E7158" s="1">
        <v>45303</v>
      </c>
      <c r="F7158" s="6">
        <v>7184.25</v>
      </c>
      <c r="G7158">
        <v>1437</v>
      </c>
      <c r="H7158" t="s">
        <v>3</v>
      </c>
      <c r="I7158">
        <f>IF(shipments[[#This Row],[Boxes]]&gt;0,shipments[[#This Row],[Amount]]/shipments[[#This Row],[Boxes]],"NA")</f>
        <v>4.9994780793319418</v>
      </c>
      <c r="J7158" t="str">
        <f>IF(shipments[[#This Row],[Order_Status]] = "Delivered","Yes","No")</f>
        <v>Yes</v>
      </c>
      <c r="K7158" t="str">
        <f>TEXT(shipments[[#This Row],[Shipdate]],"MMMM")</f>
        <v>January</v>
      </c>
      <c r="L7158">
        <f>YEAR(shipments[[#This Row],[Shipdate]])</f>
        <v>2024</v>
      </c>
    </row>
    <row r="7159" spans="1:12" x14ac:dyDescent="0.3">
      <c r="A7159" t="s">
        <v>7163</v>
      </c>
      <c r="B7159" t="s">
        <v>7961</v>
      </c>
      <c r="C7159" t="s">
        <v>7915</v>
      </c>
      <c r="D7159" t="s">
        <v>7939</v>
      </c>
      <c r="E7159" s="1">
        <v>45285</v>
      </c>
      <c r="F7159" s="6">
        <v>2920.5</v>
      </c>
      <c r="G7159">
        <v>366</v>
      </c>
      <c r="H7159" t="s">
        <v>3</v>
      </c>
      <c r="I7159">
        <f>IF(shipments[[#This Row],[Boxes]]&gt;0,shipments[[#This Row],[Amount]]/shipments[[#This Row],[Boxes]],"NA")</f>
        <v>7.9795081967213113</v>
      </c>
      <c r="J7159" t="str">
        <f>IF(shipments[[#This Row],[Order_Status]] = "Delivered","Yes","No")</f>
        <v>Yes</v>
      </c>
      <c r="K7159" t="str">
        <f>TEXT(shipments[[#This Row],[Shipdate]],"MMMM")</f>
        <v>December</v>
      </c>
      <c r="L7159">
        <f>YEAR(shipments[[#This Row],[Shipdate]])</f>
        <v>2023</v>
      </c>
    </row>
    <row r="7160" spans="1:12" x14ac:dyDescent="0.3">
      <c r="A7160" t="s">
        <v>7164</v>
      </c>
      <c r="B7160" t="s">
        <v>7961</v>
      </c>
      <c r="C7160" t="s">
        <v>7915</v>
      </c>
      <c r="D7160" t="s">
        <v>7934</v>
      </c>
      <c r="E7160" s="1">
        <v>45127</v>
      </c>
      <c r="F7160" s="6">
        <v>999</v>
      </c>
      <c r="G7160">
        <v>143</v>
      </c>
      <c r="H7160" t="s">
        <v>3</v>
      </c>
      <c r="I7160">
        <f>IF(shipments[[#This Row],[Boxes]]&gt;0,shipments[[#This Row],[Amount]]/shipments[[#This Row],[Boxes]],"NA")</f>
        <v>6.9860139860139858</v>
      </c>
      <c r="J7160" t="str">
        <f>IF(shipments[[#This Row],[Order_Status]] = "Delivered","Yes","No")</f>
        <v>Yes</v>
      </c>
      <c r="K7160" t="str">
        <f>TEXT(shipments[[#This Row],[Shipdate]],"MMMM")</f>
        <v>July</v>
      </c>
      <c r="L7160">
        <f>YEAR(shipments[[#This Row],[Shipdate]])</f>
        <v>2023</v>
      </c>
    </row>
    <row r="7161" spans="1:12" x14ac:dyDescent="0.3">
      <c r="A7161" t="s">
        <v>7165</v>
      </c>
      <c r="B7161" t="s">
        <v>7961</v>
      </c>
      <c r="C7161" t="s">
        <v>7915</v>
      </c>
      <c r="D7161" t="s">
        <v>7937</v>
      </c>
      <c r="E7161" s="1">
        <v>45468</v>
      </c>
      <c r="F7161" s="6">
        <v>6633</v>
      </c>
      <c r="G7161">
        <v>830</v>
      </c>
      <c r="H7161" t="s">
        <v>3</v>
      </c>
      <c r="I7161">
        <f>IF(shipments[[#This Row],[Boxes]]&gt;0,shipments[[#This Row],[Amount]]/shipments[[#This Row],[Boxes]],"NA")</f>
        <v>7.991566265060241</v>
      </c>
      <c r="J7161" t="str">
        <f>IF(shipments[[#This Row],[Order_Status]] = "Delivered","Yes","No")</f>
        <v>Yes</v>
      </c>
      <c r="K7161" t="str">
        <f>TEXT(shipments[[#This Row],[Shipdate]],"MMMM")</f>
        <v>June</v>
      </c>
      <c r="L7161">
        <f>YEAR(shipments[[#This Row],[Shipdate]])</f>
        <v>2024</v>
      </c>
    </row>
    <row r="7162" spans="1:12" x14ac:dyDescent="0.3">
      <c r="A7162" t="s">
        <v>7166</v>
      </c>
      <c r="B7162" t="s">
        <v>7961</v>
      </c>
      <c r="C7162" t="s">
        <v>7915</v>
      </c>
      <c r="D7162" t="s">
        <v>7935</v>
      </c>
      <c r="E7162" s="1">
        <v>45246</v>
      </c>
      <c r="F7162" s="6">
        <v>5161.5</v>
      </c>
      <c r="G7162">
        <v>1033</v>
      </c>
      <c r="H7162" t="s">
        <v>3</v>
      </c>
      <c r="I7162">
        <f>IF(shipments[[#This Row],[Boxes]]&gt;0,shipments[[#This Row],[Amount]]/shipments[[#This Row],[Boxes]],"NA")</f>
        <v>4.996611810261375</v>
      </c>
      <c r="J7162" t="str">
        <f>IF(shipments[[#This Row],[Order_Status]] = "Delivered","Yes","No")</f>
        <v>Yes</v>
      </c>
      <c r="K7162" t="str">
        <f>TEXT(shipments[[#This Row],[Shipdate]],"MMMM")</f>
        <v>November</v>
      </c>
      <c r="L7162">
        <f>YEAR(shipments[[#This Row],[Shipdate]])</f>
        <v>2023</v>
      </c>
    </row>
    <row r="7163" spans="1:12" x14ac:dyDescent="0.3">
      <c r="A7163" t="s">
        <v>7167</v>
      </c>
      <c r="B7163" t="s">
        <v>7961</v>
      </c>
      <c r="C7163" t="s">
        <v>7915</v>
      </c>
      <c r="D7163" t="s">
        <v>7934</v>
      </c>
      <c r="E7163" s="1">
        <v>45069</v>
      </c>
      <c r="F7163" s="6">
        <v>7382.25</v>
      </c>
      <c r="G7163">
        <v>1231</v>
      </c>
      <c r="H7163" t="s">
        <v>3</v>
      </c>
      <c r="I7163">
        <f>IF(shipments[[#This Row],[Boxes]]&gt;0,shipments[[#This Row],[Amount]]/shipments[[#This Row],[Boxes]],"NA")</f>
        <v>5.9969536961819658</v>
      </c>
      <c r="J7163" t="str">
        <f>IF(shipments[[#This Row],[Order_Status]] = "Delivered","Yes","No")</f>
        <v>Yes</v>
      </c>
      <c r="K7163" t="str">
        <f>TEXT(shipments[[#This Row],[Shipdate]],"MMMM")</f>
        <v>May</v>
      </c>
      <c r="L7163">
        <f>YEAR(shipments[[#This Row],[Shipdate]])</f>
        <v>2023</v>
      </c>
    </row>
    <row r="7164" spans="1:12" x14ac:dyDescent="0.3">
      <c r="A7164" t="s">
        <v>7168</v>
      </c>
      <c r="B7164" t="s">
        <v>7961</v>
      </c>
      <c r="C7164" t="s">
        <v>7915</v>
      </c>
      <c r="D7164" t="s">
        <v>7935</v>
      </c>
      <c r="E7164" s="1">
        <v>45019</v>
      </c>
      <c r="F7164" s="6">
        <v>7337.25</v>
      </c>
      <c r="G7164">
        <v>1468</v>
      </c>
      <c r="H7164" t="s">
        <v>3</v>
      </c>
      <c r="I7164">
        <f>IF(shipments[[#This Row],[Boxes]]&gt;0,shipments[[#This Row],[Amount]]/shipments[[#This Row],[Boxes]],"NA")</f>
        <v>4.9981267029972756</v>
      </c>
      <c r="J7164" t="str">
        <f>IF(shipments[[#This Row],[Order_Status]] = "Delivered","Yes","No")</f>
        <v>Yes</v>
      </c>
      <c r="K7164" t="str">
        <f>TEXT(shipments[[#This Row],[Shipdate]],"MMMM")</f>
        <v>April</v>
      </c>
      <c r="L7164">
        <f>YEAR(shipments[[#This Row],[Shipdate]])</f>
        <v>2023</v>
      </c>
    </row>
    <row r="7165" spans="1:12" x14ac:dyDescent="0.3">
      <c r="A7165" t="s">
        <v>7169</v>
      </c>
      <c r="B7165" t="s">
        <v>7961</v>
      </c>
      <c r="C7165" t="s">
        <v>7915</v>
      </c>
      <c r="D7165" t="s">
        <v>7935</v>
      </c>
      <c r="E7165" s="1">
        <v>45099</v>
      </c>
      <c r="F7165" s="6">
        <v>2693.25</v>
      </c>
      <c r="G7165">
        <v>337</v>
      </c>
      <c r="H7165" t="s">
        <v>3</v>
      </c>
      <c r="I7165">
        <f>IF(shipments[[#This Row],[Boxes]]&gt;0,shipments[[#This Row],[Amount]]/shipments[[#This Row],[Boxes]],"NA")</f>
        <v>7.991839762611276</v>
      </c>
      <c r="J7165" t="str">
        <f>IF(shipments[[#This Row],[Order_Status]] = "Delivered","Yes","No")</f>
        <v>Yes</v>
      </c>
      <c r="K7165" t="str">
        <f>TEXT(shipments[[#This Row],[Shipdate]],"MMMM")</f>
        <v>June</v>
      </c>
      <c r="L7165">
        <f>YEAR(shipments[[#This Row],[Shipdate]])</f>
        <v>2023</v>
      </c>
    </row>
    <row r="7166" spans="1:12" x14ac:dyDescent="0.3">
      <c r="A7166" t="s">
        <v>7170</v>
      </c>
      <c r="B7166" t="s">
        <v>7961</v>
      </c>
      <c r="C7166" t="s">
        <v>7916</v>
      </c>
      <c r="D7166" t="s">
        <v>7934</v>
      </c>
      <c r="E7166" s="1">
        <v>45258</v>
      </c>
      <c r="F7166" s="6">
        <v>7956</v>
      </c>
      <c r="G7166">
        <v>1592</v>
      </c>
      <c r="H7166" t="s">
        <v>3</v>
      </c>
      <c r="I7166">
        <f>IF(shipments[[#This Row],[Boxes]]&gt;0,shipments[[#This Row],[Amount]]/shipments[[#This Row],[Boxes]],"NA")</f>
        <v>4.9974874371859297</v>
      </c>
      <c r="J7166" t="str">
        <f>IF(shipments[[#This Row],[Order_Status]] = "Delivered","Yes","No")</f>
        <v>Yes</v>
      </c>
      <c r="K7166" t="str">
        <f>TEXT(shipments[[#This Row],[Shipdate]],"MMMM")</f>
        <v>November</v>
      </c>
      <c r="L7166">
        <f>YEAR(shipments[[#This Row],[Shipdate]])</f>
        <v>2023</v>
      </c>
    </row>
    <row r="7167" spans="1:12" x14ac:dyDescent="0.3">
      <c r="A7167" t="s">
        <v>7171</v>
      </c>
      <c r="B7167" t="s">
        <v>7961</v>
      </c>
      <c r="C7167" t="s">
        <v>7916</v>
      </c>
      <c r="D7167" t="s">
        <v>7935</v>
      </c>
      <c r="E7167" s="1">
        <v>45194</v>
      </c>
      <c r="F7167" s="6">
        <v>1604.25</v>
      </c>
      <c r="G7167">
        <v>268</v>
      </c>
      <c r="H7167" t="s">
        <v>3</v>
      </c>
      <c r="I7167">
        <f>IF(shipments[[#This Row],[Boxes]]&gt;0,shipments[[#This Row],[Amount]]/shipments[[#This Row],[Boxes]],"NA")</f>
        <v>5.9860074626865671</v>
      </c>
      <c r="J7167" t="str">
        <f>IF(shipments[[#This Row],[Order_Status]] = "Delivered","Yes","No")</f>
        <v>Yes</v>
      </c>
      <c r="K7167" t="str">
        <f>TEXT(shipments[[#This Row],[Shipdate]],"MMMM")</f>
        <v>September</v>
      </c>
      <c r="L7167">
        <f>YEAR(shipments[[#This Row],[Shipdate]])</f>
        <v>2023</v>
      </c>
    </row>
    <row r="7168" spans="1:12" x14ac:dyDescent="0.3">
      <c r="A7168" t="s">
        <v>7172</v>
      </c>
      <c r="B7168" t="s">
        <v>7961</v>
      </c>
      <c r="C7168" t="s">
        <v>7917</v>
      </c>
      <c r="D7168" t="s">
        <v>7939</v>
      </c>
      <c r="E7168" s="1">
        <v>45260</v>
      </c>
      <c r="F7168" s="6">
        <v>2850.75</v>
      </c>
      <c r="G7168">
        <v>119</v>
      </c>
      <c r="H7168" t="s">
        <v>3</v>
      </c>
      <c r="I7168">
        <f>IF(shipments[[#This Row],[Boxes]]&gt;0,shipments[[#This Row],[Amount]]/shipments[[#This Row],[Boxes]],"NA")</f>
        <v>23.955882352941178</v>
      </c>
      <c r="J7168" t="str">
        <f>IF(shipments[[#This Row],[Order_Status]] = "Delivered","Yes","No")</f>
        <v>Yes</v>
      </c>
      <c r="K7168" t="str">
        <f>TEXT(shipments[[#This Row],[Shipdate]],"MMMM")</f>
        <v>November</v>
      </c>
      <c r="L7168">
        <f>YEAR(shipments[[#This Row],[Shipdate]])</f>
        <v>2023</v>
      </c>
    </row>
    <row r="7169" spans="1:12" x14ac:dyDescent="0.3">
      <c r="A7169" t="s">
        <v>7173</v>
      </c>
      <c r="B7169" t="s">
        <v>7961</v>
      </c>
      <c r="C7169" t="s">
        <v>7917</v>
      </c>
      <c r="D7169" t="s">
        <v>7939</v>
      </c>
      <c r="E7169" s="1">
        <v>45259</v>
      </c>
      <c r="F7169" s="6">
        <v>1120.5</v>
      </c>
      <c r="G7169">
        <v>45</v>
      </c>
      <c r="H7169" t="s">
        <v>3</v>
      </c>
      <c r="I7169">
        <f>IF(shipments[[#This Row],[Boxes]]&gt;0,shipments[[#This Row],[Amount]]/shipments[[#This Row],[Boxes]],"NA")</f>
        <v>24.9</v>
      </c>
      <c r="J7169" t="str">
        <f>IF(shipments[[#This Row],[Order_Status]] = "Delivered","Yes","No")</f>
        <v>Yes</v>
      </c>
      <c r="K7169" t="str">
        <f>TEXT(shipments[[#This Row],[Shipdate]],"MMMM")</f>
        <v>November</v>
      </c>
      <c r="L7169">
        <f>YEAR(shipments[[#This Row],[Shipdate]])</f>
        <v>2023</v>
      </c>
    </row>
    <row r="7170" spans="1:12" x14ac:dyDescent="0.3">
      <c r="A7170" t="s">
        <v>7174</v>
      </c>
      <c r="B7170" t="s">
        <v>7961</v>
      </c>
      <c r="C7170" t="s">
        <v>7918</v>
      </c>
      <c r="D7170" t="s">
        <v>7939</v>
      </c>
      <c r="E7170" s="1">
        <v>45287</v>
      </c>
      <c r="F7170" s="6">
        <v>5328</v>
      </c>
      <c r="G7170">
        <v>222</v>
      </c>
      <c r="H7170" t="s">
        <v>3</v>
      </c>
      <c r="I7170">
        <f>IF(shipments[[#This Row],[Boxes]]&gt;0,shipments[[#This Row],[Amount]]/shipments[[#This Row],[Boxes]],"NA")</f>
        <v>24</v>
      </c>
      <c r="J7170" t="str">
        <f>IF(shipments[[#This Row],[Order_Status]] = "Delivered","Yes","No")</f>
        <v>Yes</v>
      </c>
      <c r="K7170" t="str">
        <f>TEXT(shipments[[#This Row],[Shipdate]],"MMMM")</f>
        <v>December</v>
      </c>
      <c r="L7170">
        <f>YEAR(shipments[[#This Row],[Shipdate]])</f>
        <v>2023</v>
      </c>
    </row>
    <row r="7171" spans="1:12" x14ac:dyDescent="0.3">
      <c r="A7171" t="s">
        <v>7175</v>
      </c>
      <c r="B7171" t="s">
        <v>7961</v>
      </c>
      <c r="C7171" t="s">
        <v>7920</v>
      </c>
      <c r="D7171" t="s">
        <v>7939</v>
      </c>
      <c r="E7171" s="1">
        <v>45257</v>
      </c>
      <c r="F7171" s="6">
        <v>13689</v>
      </c>
      <c r="G7171">
        <v>652</v>
      </c>
      <c r="H7171" t="s">
        <v>3</v>
      </c>
      <c r="I7171">
        <f>IF(shipments[[#This Row],[Boxes]]&gt;0,shipments[[#This Row],[Amount]]/shipments[[#This Row],[Boxes]],"NA")</f>
        <v>20.995398773006134</v>
      </c>
      <c r="J7171" t="str">
        <f>IF(shipments[[#This Row],[Order_Status]] = "Delivered","Yes","No")</f>
        <v>Yes</v>
      </c>
      <c r="K7171" t="str">
        <f>TEXT(shipments[[#This Row],[Shipdate]],"MMMM")</f>
        <v>November</v>
      </c>
      <c r="L7171">
        <f>YEAR(shipments[[#This Row],[Shipdate]])</f>
        <v>2023</v>
      </c>
    </row>
    <row r="7172" spans="1:12" x14ac:dyDescent="0.3">
      <c r="A7172" t="s">
        <v>7176</v>
      </c>
      <c r="B7172" t="s">
        <v>7961</v>
      </c>
      <c r="C7172" t="s">
        <v>7921</v>
      </c>
      <c r="D7172" t="s">
        <v>7935</v>
      </c>
      <c r="E7172" s="1">
        <v>45414</v>
      </c>
      <c r="F7172" s="6">
        <v>6795</v>
      </c>
      <c r="G7172">
        <v>523</v>
      </c>
      <c r="H7172" t="s">
        <v>3</v>
      </c>
      <c r="I7172">
        <f>IF(shipments[[#This Row],[Boxes]]&gt;0,shipments[[#This Row],[Amount]]/shipments[[#This Row],[Boxes]],"NA")</f>
        <v>12.992351816443595</v>
      </c>
      <c r="J7172" t="str">
        <f>IF(shipments[[#This Row],[Order_Status]] = "Delivered","Yes","No")</f>
        <v>Yes</v>
      </c>
      <c r="K7172" t="str">
        <f>TEXT(shipments[[#This Row],[Shipdate]],"MMMM")</f>
        <v>May</v>
      </c>
      <c r="L7172">
        <f>YEAR(shipments[[#This Row],[Shipdate]])</f>
        <v>2024</v>
      </c>
    </row>
    <row r="7173" spans="1:12" x14ac:dyDescent="0.3">
      <c r="A7173" t="s">
        <v>7177</v>
      </c>
      <c r="B7173" t="s">
        <v>7961</v>
      </c>
      <c r="C7173" t="s">
        <v>7921</v>
      </c>
      <c r="D7173" t="s">
        <v>7937</v>
      </c>
      <c r="E7173" s="1">
        <v>45336</v>
      </c>
      <c r="F7173" s="6">
        <v>855</v>
      </c>
      <c r="G7173">
        <v>62</v>
      </c>
      <c r="H7173" t="s">
        <v>3</v>
      </c>
      <c r="I7173">
        <f>IF(shipments[[#This Row],[Boxes]]&gt;0,shipments[[#This Row],[Amount]]/shipments[[#This Row],[Boxes]],"NA")</f>
        <v>13.790322580645162</v>
      </c>
      <c r="J7173" t="str">
        <f>IF(shipments[[#This Row],[Order_Status]] = "Delivered","Yes","No")</f>
        <v>Yes</v>
      </c>
      <c r="K7173" t="str">
        <f>TEXT(shipments[[#This Row],[Shipdate]],"MMMM")</f>
        <v>February</v>
      </c>
      <c r="L7173">
        <f>YEAR(shipments[[#This Row],[Shipdate]])</f>
        <v>2024</v>
      </c>
    </row>
    <row r="7174" spans="1:12" x14ac:dyDescent="0.3">
      <c r="A7174" t="s">
        <v>7178</v>
      </c>
      <c r="B7174" t="s">
        <v>7961</v>
      </c>
      <c r="C7174" t="s">
        <v>7921</v>
      </c>
      <c r="D7174" t="s">
        <v>7934</v>
      </c>
      <c r="E7174" s="1">
        <v>44991</v>
      </c>
      <c r="F7174" s="6">
        <v>2299.5</v>
      </c>
      <c r="G7174">
        <v>177</v>
      </c>
      <c r="H7174" t="s">
        <v>3</v>
      </c>
      <c r="I7174">
        <f>IF(shipments[[#This Row],[Boxes]]&gt;0,shipments[[#This Row],[Amount]]/shipments[[#This Row],[Boxes]],"NA")</f>
        <v>12.991525423728813</v>
      </c>
      <c r="J7174" t="str">
        <f>IF(shipments[[#This Row],[Order_Status]] = "Delivered","Yes","No")</f>
        <v>Yes</v>
      </c>
      <c r="K7174" t="str">
        <f>TEXT(shipments[[#This Row],[Shipdate]],"MMMM")</f>
        <v>March</v>
      </c>
      <c r="L7174">
        <f>YEAR(shipments[[#This Row],[Shipdate]])</f>
        <v>2023</v>
      </c>
    </row>
    <row r="7175" spans="1:12" x14ac:dyDescent="0.3">
      <c r="A7175" s="21" t="s">
        <v>7179</v>
      </c>
      <c r="B7175" s="21" t="s">
        <v>7961</v>
      </c>
      <c r="C7175" s="21" t="s">
        <v>7921</v>
      </c>
      <c r="D7175" s="21" t="s">
        <v>7937</v>
      </c>
      <c r="E7175" s="22">
        <v>45212</v>
      </c>
      <c r="F7175" s="23">
        <v>5865.75</v>
      </c>
      <c r="G7175" s="21">
        <v>489</v>
      </c>
      <c r="H7175" s="21" t="s">
        <v>25</v>
      </c>
      <c r="I7175" s="21">
        <f>IF(shipments[[#This Row],[Boxes]]&gt;0,shipments[[#This Row],[Amount]]/shipments[[#This Row],[Boxes]],"NA")</f>
        <v>11.995398773006135</v>
      </c>
      <c r="J7175" s="21" t="str">
        <f>IF(shipments[[#This Row],[Order_Status]] = "Delivered","Yes","No")</f>
        <v>No</v>
      </c>
      <c r="K7175" s="21" t="str">
        <f>TEXT(shipments[[#This Row],[Shipdate]],"MMMM")</f>
        <v>October</v>
      </c>
      <c r="L7175" s="21">
        <f>YEAR(shipments[[#This Row],[Shipdate]])</f>
        <v>2023</v>
      </c>
    </row>
    <row r="7176" spans="1:12" x14ac:dyDescent="0.3">
      <c r="A7176" t="s">
        <v>7180</v>
      </c>
      <c r="B7176" t="s">
        <v>7961</v>
      </c>
      <c r="C7176" t="s">
        <v>7922</v>
      </c>
      <c r="D7176" t="s">
        <v>7939</v>
      </c>
      <c r="E7176" s="1">
        <v>45446</v>
      </c>
      <c r="F7176" s="6">
        <v>5670</v>
      </c>
      <c r="G7176">
        <v>299</v>
      </c>
      <c r="H7176" t="s">
        <v>3</v>
      </c>
      <c r="I7176">
        <f>IF(shipments[[#This Row],[Boxes]]&gt;0,shipments[[#This Row],[Amount]]/shipments[[#This Row],[Boxes]],"NA")</f>
        <v>18.963210702341136</v>
      </c>
      <c r="J7176" t="str">
        <f>IF(shipments[[#This Row],[Order_Status]] = "Delivered","Yes","No")</f>
        <v>Yes</v>
      </c>
      <c r="K7176" t="str">
        <f>TEXT(shipments[[#This Row],[Shipdate]],"MMMM")</f>
        <v>June</v>
      </c>
      <c r="L7176">
        <f>YEAR(shipments[[#This Row],[Shipdate]])</f>
        <v>2024</v>
      </c>
    </row>
    <row r="7177" spans="1:12" x14ac:dyDescent="0.3">
      <c r="A7177" t="s">
        <v>7181</v>
      </c>
      <c r="B7177" t="s">
        <v>7961</v>
      </c>
      <c r="C7177" t="s">
        <v>7922</v>
      </c>
      <c r="D7177" t="s">
        <v>7938</v>
      </c>
      <c r="E7177" s="1">
        <v>45133</v>
      </c>
      <c r="F7177" s="6">
        <v>5505.75</v>
      </c>
      <c r="G7177">
        <v>290</v>
      </c>
      <c r="H7177" t="s">
        <v>3</v>
      </c>
      <c r="I7177">
        <f>IF(shipments[[#This Row],[Boxes]]&gt;0,shipments[[#This Row],[Amount]]/shipments[[#This Row],[Boxes]],"NA")</f>
        <v>18.985344827586207</v>
      </c>
      <c r="J7177" t="str">
        <f>IF(shipments[[#This Row],[Order_Status]] = "Delivered","Yes","No")</f>
        <v>Yes</v>
      </c>
      <c r="K7177" t="str">
        <f>TEXT(shipments[[#This Row],[Shipdate]],"MMMM")</f>
        <v>July</v>
      </c>
      <c r="L7177">
        <f>YEAR(shipments[[#This Row],[Shipdate]])</f>
        <v>2023</v>
      </c>
    </row>
    <row r="7178" spans="1:12" x14ac:dyDescent="0.3">
      <c r="A7178" t="s">
        <v>7182</v>
      </c>
      <c r="B7178" t="s">
        <v>7961</v>
      </c>
      <c r="C7178" t="s">
        <v>7923</v>
      </c>
      <c r="D7178" t="s">
        <v>7937</v>
      </c>
      <c r="E7178" s="1">
        <v>45371</v>
      </c>
      <c r="F7178" s="6">
        <v>2211.75</v>
      </c>
      <c r="G7178">
        <v>148</v>
      </c>
      <c r="H7178" t="s">
        <v>3</v>
      </c>
      <c r="I7178">
        <f>IF(shipments[[#This Row],[Boxes]]&gt;0,shipments[[#This Row],[Amount]]/shipments[[#This Row],[Boxes]],"NA")</f>
        <v>14.944256756756756</v>
      </c>
      <c r="J7178" t="str">
        <f>IF(shipments[[#This Row],[Order_Status]] = "Delivered","Yes","No")</f>
        <v>Yes</v>
      </c>
      <c r="K7178" t="str">
        <f>TEXT(shipments[[#This Row],[Shipdate]],"MMMM")</f>
        <v>March</v>
      </c>
      <c r="L7178">
        <f>YEAR(shipments[[#This Row],[Shipdate]])</f>
        <v>2024</v>
      </c>
    </row>
    <row r="7179" spans="1:12" x14ac:dyDescent="0.3">
      <c r="A7179" s="21" t="s">
        <v>7183</v>
      </c>
      <c r="B7179" s="21" t="s">
        <v>7961</v>
      </c>
      <c r="C7179" s="21" t="s">
        <v>7924</v>
      </c>
      <c r="D7179" s="21" t="s">
        <v>7934</v>
      </c>
      <c r="E7179" s="22">
        <v>45497</v>
      </c>
      <c r="F7179" s="23">
        <v>6907.5</v>
      </c>
      <c r="G7179" s="21">
        <v>1152</v>
      </c>
      <c r="H7179" s="21" t="s">
        <v>9</v>
      </c>
      <c r="I7179" s="21">
        <f>IF(shipments[[#This Row],[Boxes]]&gt;0,shipments[[#This Row],[Amount]]/shipments[[#This Row],[Boxes]],"NA")</f>
        <v>5.99609375</v>
      </c>
      <c r="J7179" s="21" t="str">
        <f>IF(shipments[[#This Row],[Order_Status]] = "Delivered","Yes","No")</f>
        <v>No</v>
      </c>
      <c r="K7179" s="21" t="str">
        <f>TEXT(shipments[[#This Row],[Shipdate]],"MMMM")</f>
        <v>July</v>
      </c>
      <c r="L7179" s="21">
        <f>YEAR(shipments[[#This Row],[Shipdate]])</f>
        <v>2024</v>
      </c>
    </row>
    <row r="7180" spans="1:12" x14ac:dyDescent="0.3">
      <c r="A7180" t="s">
        <v>7184</v>
      </c>
      <c r="B7180" t="s">
        <v>7961</v>
      </c>
      <c r="C7180" t="s">
        <v>7924</v>
      </c>
      <c r="D7180" t="s">
        <v>7934</v>
      </c>
      <c r="E7180" s="1">
        <v>45244</v>
      </c>
      <c r="F7180" s="6">
        <v>5852.25</v>
      </c>
      <c r="G7180">
        <v>586</v>
      </c>
      <c r="H7180" t="s">
        <v>3</v>
      </c>
      <c r="I7180">
        <f>IF(shipments[[#This Row],[Boxes]]&gt;0,shipments[[#This Row],[Amount]]/shipments[[#This Row],[Boxes]],"NA")</f>
        <v>9.9867747440273043</v>
      </c>
      <c r="J7180" t="str">
        <f>IF(shipments[[#This Row],[Order_Status]] = "Delivered","Yes","No")</f>
        <v>Yes</v>
      </c>
      <c r="K7180" t="str">
        <f>TEXT(shipments[[#This Row],[Shipdate]],"MMMM")</f>
        <v>November</v>
      </c>
      <c r="L7180">
        <f>YEAR(shipments[[#This Row],[Shipdate]])</f>
        <v>2023</v>
      </c>
    </row>
    <row r="7181" spans="1:12" x14ac:dyDescent="0.3">
      <c r="A7181" t="s">
        <v>7185</v>
      </c>
      <c r="B7181" t="s">
        <v>7961</v>
      </c>
      <c r="C7181" t="s">
        <v>7924</v>
      </c>
      <c r="D7181" t="s">
        <v>7939</v>
      </c>
      <c r="E7181" s="1">
        <v>45211</v>
      </c>
      <c r="F7181" s="6">
        <v>2022.75</v>
      </c>
      <c r="G7181">
        <v>338</v>
      </c>
      <c r="H7181" t="s">
        <v>3</v>
      </c>
      <c r="I7181">
        <f>IF(shipments[[#This Row],[Boxes]]&gt;0,shipments[[#This Row],[Amount]]/shipments[[#This Row],[Boxes]],"NA")</f>
        <v>5.984467455621302</v>
      </c>
      <c r="J7181" t="str">
        <f>IF(shipments[[#This Row],[Order_Status]] = "Delivered","Yes","No")</f>
        <v>Yes</v>
      </c>
      <c r="K7181" t="str">
        <f>TEXT(shipments[[#This Row],[Shipdate]],"MMMM")</f>
        <v>October</v>
      </c>
      <c r="L7181">
        <f>YEAR(shipments[[#This Row],[Shipdate]])</f>
        <v>2023</v>
      </c>
    </row>
    <row r="7182" spans="1:12" x14ac:dyDescent="0.3">
      <c r="A7182" t="s">
        <v>7186</v>
      </c>
      <c r="B7182" t="s">
        <v>7961</v>
      </c>
      <c r="C7182" t="s">
        <v>7924</v>
      </c>
      <c r="D7182" t="s">
        <v>7936</v>
      </c>
      <c r="E7182" s="1">
        <v>45243</v>
      </c>
      <c r="F7182" s="6">
        <v>4286.25</v>
      </c>
      <c r="G7182">
        <v>477</v>
      </c>
      <c r="H7182" t="s">
        <v>3</v>
      </c>
      <c r="I7182">
        <f>IF(shipments[[#This Row],[Boxes]]&gt;0,shipments[[#This Row],[Amount]]/shipments[[#This Row],[Boxes]],"NA")</f>
        <v>8.9858490566037741</v>
      </c>
      <c r="J7182" t="str">
        <f>IF(shipments[[#This Row],[Order_Status]] = "Delivered","Yes","No")</f>
        <v>Yes</v>
      </c>
      <c r="K7182" t="str">
        <f>TEXT(shipments[[#This Row],[Shipdate]],"MMMM")</f>
        <v>November</v>
      </c>
      <c r="L7182">
        <f>YEAR(shipments[[#This Row],[Shipdate]])</f>
        <v>2023</v>
      </c>
    </row>
    <row r="7183" spans="1:12" x14ac:dyDescent="0.3">
      <c r="A7183" t="s">
        <v>7187</v>
      </c>
      <c r="B7183" t="s">
        <v>7961</v>
      </c>
      <c r="C7183" t="s">
        <v>7925</v>
      </c>
      <c r="D7183" t="s">
        <v>7935</v>
      </c>
      <c r="E7183" s="1">
        <v>45246</v>
      </c>
      <c r="F7183" s="6">
        <v>3532.5</v>
      </c>
      <c r="G7183">
        <v>221</v>
      </c>
      <c r="H7183" t="s">
        <v>3</v>
      </c>
      <c r="I7183">
        <f>IF(shipments[[#This Row],[Boxes]]&gt;0,shipments[[#This Row],[Amount]]/shipments[[#This Row],[Boxes]],"NA")</f>
        <v>15.984162895927602</v>
      </c>
      <c r="J7183" t="str">
        <f>IF(shipments[[#This Row],[Order_Status]] = "Delivered","Yes","No")</f>
        <v>Yes</v>
      </c>
      <c r="K7183" t="str">
        <f>TEXT(shipments[[#This Row],[Shipdate]],"MMMM")</f>
        <v>November</v>
      </c>
      <c r="L7183">
        <f>YEAR(shipments[[#This Row],[Shipdate]])</f>
        <v>2023</v>
      </c>
    </row>
    <row r="7184" spans="1:12" x14ac:dyDescent="0.3">
      <c r="A7184" s="21" t="s">
        <v>7188</v>
      </c>
      <c r="B7184" s="21" t="s">
        <v>7961</v>
      </c>
      <c r="C7184" s="21" t="s">
        <v>7926</v>
      </c>
      <c r="D7184" s="21" t="s">
        <v>7939</v>
      </c>
      <c r="E7184" s="22">
        <v>45489</v>
      </c>
      <c r="F7184" s="23">
        <v>2391.75</v>
      </c>
      <c r="G7184" s="21">
        <v>141</v>
      </c>
      <c r="H7184" s="21" t="s">
        <v>9</v>
      </c>
      <c r="I7184" s="21">
        <f>IF(shipments[[#This Row],[Boxes]]&gt;0,shipments[[#This Row],[Amount]]/shipments[[#This Row],[Boxes]],"NA")</f>
        <v>16.962765957446809</v>
      </c>
      <c r="J7184" s="21" t="str">
        <f>IF(shipments[[#This Row],[Order_Status]] = "Delivered","Yes","No")</f>
        <v>No</v>
      </c>
      <c r="K7184" s="21" t="str">
        <f>TEXT(shipments[[#This Row],[Shipdate]],"MMMM")</f>
        <v>July</v>
      </c>
      <c r="L7184" s="21">
        <f>YEAR(shipments[[#This Row],[Shipdate]])</f>
        <v>2024</v>
      </c>
    </row>
    <row r="7185" spans="1:12" x14ac:dyDescent="0.3">
      <c r="A7185" t="s">
        <v>7189</v>
      </c>
      <c r="B7185" t="s">
        <v>7961</v>
      </c>
      <c r="C7185" t="s">
        <v>7926</v>
      </c>
      <c r="D7185" t="s">
        <v>7934</v>
      </c>
      <c r="E7185" s="1">
        <v>45266</v>
      </c>
      <c r="F7185" s="6">
        <v>1383.75</v>
      </c>
      <c r="G7185">
        <v>82</v>
      </c>
      <c r="H7185" t="s">
        <v>3</v>
      </c>
      <c r="I7185">
        <f>IF(shipments[[#This Row],[Boxes]]&gt;0,shipments[[#This Row],[Amount]]/shipments[[#This Row],[Boxes]],"NA")</f>
        <v>16.875</v>
      </c>
      <c r="J7185" t="str">
        <f>IF(shipments[[#This Row],[Order_Status]] = "Delivered","Yes","No")</f>
        <v>Yes</v>
      </c>
      <c r="K7185" t="str">
        <f>TEXT(shipments[[#This Row],[Shipdate]],"MMMM")</f>
        <v>December</v>
      </c>
      <c r="L7185">
        <f>YEAR(shipments[[#This Row],[Shipdate]])</f>
        <v>2023</v>
      </c>
    </row>
    <row r="7186" spans="1:12" x14ac:dyDescent="0.3">
      <c r="A7186" t="s">
        <v>7190</v>
      </c>
      <c r="B7186" t="s">
        <v>7961</v>
      </c>
      <c r="C7186" t="s">
        <v>7927</v>
      </c>
      <c r="D7186" t="s">
        <v>7939</v>
      </c>
      <c r="E7186" s="1">
        <v>45387</v>
      </c>
      <c r="F7186" s="6">
        <v>3692.25</v>
      </c>
      <c r="G7186">
        <v>218</v>
      </c>
      <c r="H7186" t="s">
        <v>3</v>
      </c>
      <c r="I7186">
        <f>IF(shipments[[#This Row],[Boxes]]&gt;0,shipments[[#This Row],[Amount]]/shipments[[#This Row],[Boxes]],"NA")</f>
        <v>16.936926605504588</v>
      </c>
      <c r="J7186" t="str">
        <f>IF(shipments[[#This Row],[Order_Status]] = "Delivered","Yes","No")</f>
        <v>Yes</v>
      </c>
      <c r="K7186" t="str">
        <f>TEXT(shipments[[#This Row],[Shipdate]],"MMMM")</f>
        <v>April</v>
      </c>
      <c r="L7186">
        <f>YEAR(shipments[[#This Row],[Shipdate]])</f>
        <v>2024</v>
      </c>
    </row>
    <row r="7187" spans="1:12" x14ac:dyDescent="0.3">
      <c r="A7187" t="s">
        <v>7191</v>
      </c>
      <c r="B7187" t="s">
        <v>7961</v>
      </c>
      <c r="C7187" t="s">
        <v>7927</v>
      </c>
      <c r="D7187" t="s">
        <v>7934</v>
      </c>
      <c r="E7187" s="1">
        <v>45280</v>
      </c>
      <c r="F7187" s="6">
        <v>5465.25</v>
      </c>
      <c r="G7187">
        <v>365</v>
      </c>
      <c r="H7187" t="s">
        <v>3</v>
      </c>
      <c r="I7187">
        <f>IF(shipments[[#This Row],[Boxes]]&gt;0,shipments[[#This Row],[Amount]]/shipments[[#This Row],[Boxes]],"NA")</f>
        <v>14.973287671232876</v>
      </c>
      <c r="J7187" t="str">
        <f>IF(shipments[[#This Row],[Order_Status]] = "Delivered","Yes","No")</f>
        <v>Yes</v>
      </c>
      <c r="K7187" t="str">
        <f>TEXT(shipments[[#This Row],[Shipdate]],"MMMM")</f>
        <v>December</v>
      </c>
      <c r="L7187">
        <f>YEAR(shipments[[#This Row],[Shipdate]])</f>
        <v>2023</v>
      </c>
    </row>
    <row r="7188" spans="1:12" x14ac:dyDescent="0.3">
      <c r="A7188" t="s">
        <v>7192</v>
      </c>
      <c r="B7188" t="s">
        <v>7961</v>
      </c>
      <c r="C7188" t="s">
        <v>7927</v>
      </c>
      <c r="D7188" t="s">
        <v>7934</v>
      </c>
      <c r="E7188" s="1">
        <v>45448</v>
      </c>
      <c r="F7188" s="6">
        <v>965.25</v>
      </c>
      <c r="G7188">
        <v>61</v>
      </c>
      <c r="H7188" t="s">
        <v>3</v>
      </c>
      <c r="I7188">
        <f>IF(shipments[[#This Row],[Boxes]]&gt;0,shipments[[#This Row],[Amount]]/shipments[[#This Row],[Boxes]],"NA")</f>
        <v>15.823770491803279</v>
      </c>
      <c r="J7188" t="str">
        <f>IF(shipments[[#This Row],[Order_Status]] = "Delivered","Yes","No")</f>
        <v>Yes</v>
      </c>
      <c r="K7188" t="str">
        <f>TEXT(shipments[[#This Row],[Shipdate]],"MMMM")</f>
        <v>June</v>
      </c>
      <c r="L7188">
        <f>YEAR(shipments[[#This Row],[Shipdate]])</f>
        <v>2024</v>
      </c>
    </row>
    <row r="7189" spans="1:12" x14ac:dyDescent="0.3">
      <c r="A7189" t="s">
        <v>7193</v>
      </c>
      <c r="B7189" t="s">
        <v>7961</v>
      </c>
      <c r="C7189" t="s">
        <v>7929</v>
      </c>
      <c r="D7189" t="s">
        <v>7936</v>
      </c>
      <c r="E7189" s="1">
        <v>45401</v>
      </c>
      <c r="F7189" s="6">
        <v>11119.5</v>
      </c>
      <c r="G7189">
        <v>1011</v>
      </c>
      <c r="H7189" t="s">
        <v>3</v>
      </c>
      <c r="I7189">
        <f>IF(shipments[[#This Row],[Boxes]]&gt;0,shipments[[#This Row],[Amount]]/shipments[[#This Row],[Boxes]],"NA")</f>
        <v>10.998516320474778</v>
      </c>
      <c r="J7189" t="str">
        <f>IF(shipments[[#This Row],[Order_Status]] = "Delivered","Yes","No")</f>
        <v>Yes</v>
      </c>
      <c r="K7189" t="str">
        <f>TEXT(shipments[[#This Row],[Shipdate]],"MMMM")</f>
        <v>April</v>
      </c>
      <c r="L7189">
        <f>YEAR(shipments[[#This Row],[Shipdate]])</f>
        <v>2024</v>
      </c>
    </row>
    <row r="7190" spans="1:12" x14ac:dyDescent="0.3">
      <c r="A7190" t="s">
        <v>7194</v>
      </c>
      <c r="B7190" t="s">
        <v>7961</v>
      </c>
      <c r="C7190" t="s">
        <v>7929</v>
      </c>
      <c r="D7190" t="s">
        <v>7935</v>
      </c>
      <c r="E7190" s="1">
        <v>44943</v>
      </c>
      <c r="F7190" s="6">
        <v>1485</v>
      </c>
      <c r="G7190">
        <v>186</v>
      </c>
      <c r="H7190" t="s">
        <v>3</v>
      </c>
      <c r="I7190">
        <f>IF(shipments[[#This Row],[Boxes]]&gt;0,shipments[[#This Row],[Amount]]/shipments[[#This Row],[Boxes]],"NA")</f>
        <v>7.9838709677419351</v>
      </c>
      <c r="J7190" t="str">
        <f>IF(shipments[[#This Row],[Order_Status]] = "Delivered","Yes","No")</f>
        <v>Yes</v>
      </c>
      <c r="K7190" t="str">
        <f>TEXT(shipments[[#This Row],[Shipdate]],"MMMM")</f>
        <v>January</v>
      </c>
      <c r="L7190">
        <f>YEAR(shipments[[#This Row],[Shipdate]])</f>
        <v>2023</v>
      </c>
    </row>
    <row r="7191" spans="1:12" x14ac:dyDescent="0.3">
      <c r="A7191" t="s">
        <v>7195</v>
      </c>
      <c r="B7191" t="s">
        <v>7961</v>
      </c>
      <c r="C7191" t="s">
        <v>7929</v>
      </c>
      <c r="D7191" t="s">
        <v>7935</v>
      </c>
      <c r="E7191" s="1">
        <v>45341</v>
      </c>
      <c r="F7191" s="6">
        <v>2153.25</v>
      </c>
      <c r="G7191">
        <v>216</v>
      </c>
      <c r="H7191" t="s">
        <v>3</v>
      </c>
      <c r="I7191">
        <f>IF(shipments[[#This Row],[Boxes]]&gt;0,shipments[[#This Row],[Amount]]/shipments[[#This Row],[Boxes]],"NA")</f>
        <v>9.96875</v>
      </c>
      <c r="J7191" t="str">
        <f>IF(shipments[[#This Row],[Order_Status]] = "Delivered","Yes","No")</f>
        <v>Yes</v>
      </c>
      <c r="K7191" t="str">
        <f>TEXT(shipments[[#This Row],[Shipdate]],"MMMM")</f>
        <v>February</v>
      </c>
      <c r="L7191">
        <f>YEAR(shipments[[#This Row],[Shipdate]])</f>
        <v>2024</v>
      </c>
    </row>
    <row r="7192" spans="1:12" x14ac:dyDescent="0.3">
      <c r="A7192" t="s">
        <v>7196</v>
      </c>
      <c r="B7192" t="s">
        <v>7961</v>
      </c>
      <c r="C7192" t="s">
        <v>7931</v>
      </c>
      <c r="D7192" t="s">
        <v>7934</v>
      </c>
      <c r="E7192" s="1">
        <v>45415</v>
      </c>
      <c r="F7192" s="6">
        <v>5886</v>
      </c>
      <c r="G7192">
        <v>536</v>
      </c>
      <c r="H7192" t="s">
        <v>3</v>
      </c>
      <c r="I7192">
        <f>IF(shipments[[#This Row],[Boxes]]&gt;0,shipments[[#This Row],[Amount]]/shipments[[#This Row],[Boxes]],"NA")</f>
        <v>10.98134328358209</v>
      </c>
      <c r="J7192" t="str">
        <f>IF(shipments[[#This Row],[Order_Status]] = "Delivered","Yes","No")</f>
        <v>Yes</v>
      </c>
      <c r="K7192" t="str">
        <f>TEXT(shipments[[#This Row],[Shipdate]],"MMMM")</f>
        <v>May</v>
      </c>
      <c r="L7192">
        <f>YEAR(shipments[[#This Row],[Shipdate]])</f>
        <v>2024</v>
      </c>
    </row>
    <row r="7193" spans="1:12" x14ac:dyDescent="0.3">
      <c r="A7193" s="21" t="s">
        <v>7197</v>
      </c>
      <c r="B7193" s="21" t="s">
        <v>7961</v>
      </c>
      <c r="C7193" s="21" t="s">
        <v>7931</v>
      </c>
      <c r="D7193" s="21" t="s">
        <v>7934</v>
      </c>
      <c r="E7193" s="22">
        <v>45506</v>
      </c>
      <c r="F7193" s="23">
        <v>1003.5</v>
      </c>
      <c r="G7193" s="21">
        <v>92</v>
      </c>
      <c r="H7193" s="21" t="s">
        <v>9</v>
      </c>
      <c r="I7193" s="21">
        <f>IF(shipments[[#This Row],[Boxes]]&gt;0,shipments[[#This Row],[Amount]]/shipments[[#This Row],[Boxes]],"NA")</f>
        <v>10.907608695652174</v>
      </c>
      <c r="J7193" s="21" t="str">
        <f>IF(shipments[[#This Row],[Order_Status]] = "Delivered","Yes","No")</f>
        <v>No</v>
      </c>
      <c r="K7193" s="21" t="str">
        <f>TEXT(shipments[[#This Row],[Shipdate]],"MMMM")</f>
        <v>August</v>
      </c>
      <c r="L7193" s="21">
        <f>YEAR(shipments[[#This Row],[Shipdate]])</f>
        <v>2024</v>
      </c>
    </row>
    <row r="7194" spans="1:12" x14ac:dyDescent="0.3">
      <c r="A7194" t="s">
        <v>7198</v>
      </c>
      <c r="B7194" t="s">
        <v>7961</v>
      </c>
      <c r="C7194" t="s">
        <v>7931</v>
      </c>
      <c r="D7194" t="s">
        <v>7934</v>
      </c>
      <c r="E7194" s="1">
        <v>45468</v>
      </c>
      <c r="F7194" s="6">
        <v>6882.75</v>
      </c>
      <c r="G7194">
        <v>689</v>
      </c>
      <c r="H7194" t="s">
        <v>3</v>
      </c>
      <c r="I7194">
        <f>IF(shipments[[#This Row],[Boxes]]&gt;0,shipments[[#This Row],[Amount]]/shipments[[#This Row],[Boxes]],"NA")</f>
        <v>9.9894775036284464</v>
      </c>
      <c r="J7194" t="str">
        <f>IF(shipments[[#This Row],[Order_Status]] = "Delivered","Yes","No")</f>
        <v>Yes</v>
      </c>
      <c r="K7194" t="str">
        <f>TEXT(shipments[[#This Row],[Shipdate]],"MMMM")</f>
        <v>June</v>
      </c>
      <c r="L7194">
        <f>YEAR(shipments[[#This Row],[Shipdate]])</f>
        <v>2024</v>
      </c>
    </row>
    <row r="7195" spans="1:12" x14ac:dyDescent="0.3">
      <c r="A7195" t="s">
        <v>7199</v>
      </c>
      <c r="B7195" t="s">
        <v>7961</v>
      </c>
      <c r="C7195" t="s">
        <v>7931</v>
      </c>
      <c r="D7195" t="s">
        <v>7935</v>
      </c>
      <c r="E7195" s="1">
        <v>45208</v>
      </c>
      <c r="F7195" s="6">
        <v>5530.5</v>
      </c>
      <c r="G7195">
        <v>503</v>
      </c>
      <c r="H7195" t="s">
        <v>3</v>
      </c>
      <c r="I7195">
        <f>IF(shipments[[#This Row],[Boxes]]&gt;0,shipments[[#This Row],[Amount]]/shipments[[#This Row],[Boxes]],"NA")</f>
        <v>10.995029821073558</v>
      </c>
      <c r="J7195" t="str">
        <f>IF(shipments[[#This Row],[Order_Status]] = "Delivered","Yes","No")</f>
        <v>Yes</v>
      </c>
      <c r="K7195" t="str">
        <f>TEXT(shipments[[#This Row],[Shipdate]],"MMMM")</f>
        <v>October</v>
      </c>
      <c r="L7195">
        <f>YEAR(shipments[[#This Row],[Shipdate]])</f>
        <v>2023</v>
      </c>
    </row>
    <row r="7196" spans="1:12" x14ac:dyDescent="0.3">
      <c r="A7196" t="s">
        <v>7200</v>
      </c>
      <c r="B7196" t="s">
        <v>7961</v>
      </c>
      <c r="C7196" t="s">
        <v>7931</v>
      </c>
      <c r="D7196" t="s">
        <v>7935</v>
      </c>
      <c r="E7196" s="1">
        <v>45121</v>
      </c>
      <c r="F7196" s="6">
        <v>7859.25</v>
      </c>
      <c r="G7196">
        <v>983</v>
      </c>
      <c r="H7196" t="s">
        <v>3</v>
      </c>
      <c r="I7196">
        <f>IF(shipments[[#This Row],[Boxes]]&gt;0,shipments[[#This Row],[Amount]]/shipments[[#This Row],[Boxes]],"NA")</f>
        <v>7.9951678535096642</v>
      </c>
      <c r="J7196" t="str">
        <f>IF(shipments[[#This Row],[Order_Status]] = "Delivered","Yes","No")</f>
        <v>Yes</v>
      </c>
      <c r="K7196" t="str">
        <f>TEXT(shipments[[#This Row],[Shipdate]],"MMMM")</f>
        <v>July</v>
      </c>
      <c r="L7196">
        <f>YEAR(shipments[[#This Row],[Shipdate]])</f>
        <v>2023</v>
      </c>
    </row>
    <row r="7197" spans="1:12" x14ac:dyDescent="0.3">
      <c r="A7197" t="s">
        <v>7201</v>
      </c>
      <c r="B7197" t="s">
        <v>7961</v>
      </c>
      <c r="C7197" t="s">
        <v>7931</v>
      </c>
      <c r="D7197" t="s">
        <v>7936</v>
      </c>
      <c r="E7197" s="1">
        <v>45252</v>
      </c>
      <c r="F7197" s="6">
        <v>1093.5</v>
      </c>
      <c r="G7197">
        <v>92</v>
      </c>
      <c r="H7197" t="s">
        <v>3</v>
      </c>
      <c r="I7197">
        <f>IF(shipments[[#This Row],[Boxes]]&gt;0,shipments[[#This Row],[Amount]]/shipments[[#This Row],[Boxes]],"NA")</f>
        <v>11.885869565217391</v>
      </c>
      <c r="J7197" t="str">
        <f>IF(shipments[[#This Row],[Order_Status]] = "Delivered","Yes","No")</f>
        <v>Yes</v>
      </c>
      <c r="K7197" t="str">
        <f>TEXT(shipments[[#This Row],[Shipdate]],"MMMM")</f>
        <v>November</v>
      </c>
      <c r="L7197">
        <f>YEAR(shipments[[#This Row],[Shipdate]])</f>
        <v>2023</v>
      </c>
    </row>
    <row r="7198" spans="1:12" x14ac:dyDescent="0.3">
      <c r="A7198" t="s">
        <v>7202</v>
      </c>
      <c r="B7198" t="s">
        <v>7961</v>
      </c>
      <c r="C7198" t="s">
        <v>7932</v>
      </c>
      <c r="D7198" t="s">
        <v>7934</v>
      </c>
      <c r="E7198" s="1">
        <v>44932</v>
      </c>
      <c r="F7198" s="6">
        <v>654.75</v>
      </c>
      <c r="G7198">
        <v>66</v>
      </c>
      <c r="H7198" t="s">
        <v>3</v>
      </c>
      <c r="I7198">
        <f>IF(shipments[[#This Row],[Boxes]]&gt;0,shipments[[#This Row],[Amount]]/shipments[[#This Row],[Boxes]],"NA")</f>
        <v>9.920454545454545</v>
      </c>
      <c r="J7198" t="str">
        <f>IF(shipments[[#This Row],[Order_Status]] = "Delivered","Yes","No")</f>
        <v>Yes</v>
      </c>
      <c r="K7198" t="str">
        <f>TEXT(shipments[[#This Row],[Shipdate]],"MMMM")</f>
        <v>January</v>
      </c>
      <c r="L7198">
        <f>YEAR(shipments[[#This Row],[Shipdate]])</f>
        <v>2023</v>
      </c>
    </row>
    <row r="7199" spans="1:12" x14ac:dyDescent="0.3">
      <c r="A7199" t="s">
        <v>7203</v>
      </c>
      <c r="B7199" t="s">
        <v>7961</v>
      </c>
      <c r="C7199" t="s">
        <v>7932</v>
      </c>
      <c r="D7199" t="s">
        <v>7934</v>
      </c>
      <c r="E7199" s="1">
        <v>45027</v>
      </c>
      <c r="F7199" s="6">
        <v>10680.75</v>
      </c>
      <c r="G7199">
        <v>1069</v>
      </c>
      <c r="H7199" t="s">
        <v>3</v>
      </c>
      <c r="I7199">
        <f>IF(shipments[[#This Row],[Boxes]]&gt;0,shipments[[#This Row],[Amount]]/shipments[[#This Row],[Boxes]],"NA")</f>
        <v>9.9913470533208599</v>
      </c>
      <c r="J7199" t="str">
        <f>IF(shipments[[#This Row],[Order_Status]] = "Delivered","Yes","No")</f>
        <v>Yes</v>
      </c>
      <c r="K7199" t="str">
        <f>TEXT(shipments[[#This Row],[Shipdate]],"MMMM")</f>
        <v>April</v>
      </c>
      <c r="L7199">
        <f>YEAR(shipments[[#This Row],[Shipdate]])</f>
        <v>2023</v>
      </c>
    </row>
    <row r="7200" spans="1:12" x14ac:dyDescent="0.3">
      <c r="A7200" t="s">
        <v>7204</v>
      </c>
      <c r="B7200" t="s">
        <v>7961</v>
      </c>
      <c r="C7200" t="s">
        <v>7932</v>
      </c>
      <c r="D7200" t="s">
        <v>7935</v>
      </c>
      <c r="E7200" s="1">
        <v>45461</v>
      </c>
      <c r="F7200" s="6">
        <v>5220</v>
      </c>
      <c r="G7200">
        <v>746</v>
      </c>
      <c r="H7200" t="s">
        <v>3</v>
      </c>
      <c r="I7200">
        <f>IF(shipments[[#This Row],[Boxes]]&gt;0,shipments[[#This Row],[Amount]]/shipments[[#This Row],[Boxes]],"NA")</f>
        <v>6.9973190348525467</v>
      </c>
      <c r="J7200" t="str">
        <f>IF(shipments[[#This Row],[Order_Status]] = "Delivered","Yes","No")</f>
        <v>Yes</v>
      </c>
      <c r="K7200" t="str">
        <f>TEXT(shipments[[#This Row],[Shipdate]],"MMMM")</f>
        <v>June</v>
      </c>
      <c r="L7200">
        <f>YEAR(shipments[[#This Row],[Shipdate]])</f>
        <v>2024</v>
      </c>
    </row>
    <row r="7201" spans="1:12" x14ac:dyDescent="0.3">
      <c r="A7201" s="21" t="s">
        <v>7205</v>
      </c>
      <c r="B7201" s="21" t="s">
        <v>7961</v>
      </c>
      <c r="C7201" s="21" t="s">
        <v>7932</v>
      </c>
      <c r="D7201" s="21" t="s">
        <v>7937</v>
      </c>
      <c r="E7201" s="22">
        <v>45021</v>
      </c>
      <c r="F7201" s="23">
        <v>4333.5</v>
      </c>
      <c r="G7201" s="21">
        <v>434</v>
      </c>
      <c r="H7201" s="21" t="s">
        <v>25</v>
      </c>
      <c r="I7201" s="21">
        <f>IF(shipments[[#This Row],[Boxes]]&gt;0,shipments[[#This Row],[Amount]]/shipments[[#This Row],[Boxes]],"NA")</f>
        <v>9.9850230414746548</v>
      </c>
      <c r="J7201" s="21" t="str">
        <f>IF(shipments[[#This Row],[Order_Status]] = "Delivered","Yes","No")</f>
        <v>No</v>
      </c>
      <c r="K7201" s="21" t="str">
        <f>TEXT(shipments[[#This Row],[Shipdate]],"MMMM")</f>
        <v>April</v>
      </c>
      <c r="L7201" s="21">
        <f>YEAR(shipments[[#This Row],[Shipdate]])</f>
        <v>2023</v>
      </c>
    </row>
    <row r="7202" spans="1:12" x14ac:dyDescent="0.3">
      <c r="A7202" t="s">
        <v>7206</v>
      </c>
      <c r="B7202" t="s">
        <v>7961</v>
      </c>
      <c r="C7202" t="s">
        <v>7932</v>
      </c>
      <c r="D7202" t="s">
        <v>7938</v>
      </c>
      <c r="E7202" s="1">
        <v>45468</v>
      </c>
      <c r="F7202" s="6">
        <v>693</v>
      </c>
      <c r="G7202">
        <v>70</v>
      </c>
      <c r="H7202" t="s">
        <v>3</v>
      </c>
      <c r="I7202">
        <f>IF(shipments[[#This Row],[Boxes]]&gt;0,shipments[[#This Row],[Amount]]/shipments[[#This Row],[Boxes]],"NA")</f>
        <v>9.9</v>
      </c>
      <c r="J7202" t="str">
        <f>IF(shipments[[#This Row],[Order_Status]] = "Delivered","Yes","No")</f>
        <v>Yes</v>
      </c>
      <c r="K7202" t="str">
        <f>TEXT(shipments[[#This Row],[Shipdate]],"MMMM")</f>
        <v>June</v>
      </c>
      <c r="L7202">
        <f>YEAR(shipments[[#This Row],[Shipdate]])</f>
        <v>2024</v>
      </c>
    </row>
    <row r="7203" spans="1:12" x14ac:dyDescent="0.3">
      <c r="A7203" s="21" t="s">
        <v>7207</v>
      </c>
      <c r="B7203" s="21" t="s">
        <v>7961</v>
      </c>
      <c r="C7203" s="21" t="s">
        <v>7932</v>
      </c>
      <c r="D7203" s="21" t="s">
        <v>7939</v>
      </c>
      <c r="E7203" s="22">
        <v>45512</v>
      </c>
      <c r="F7203" s="23">
        <v>1899</v>
      </c>
      <c r="G7203" s="21">
        <v>211</v>
      </c>
      <c r="H7203" s="21" t="s">
        <v>9</v>
      </c>
      <c r="I7203" s="21">
        <f>IF(shipments[[#This Row],[Boxes]]&gt;0,shipments[[#This Row],[Amount]]/shipments[[#This Row],[Boxes]],"NA")</f>
        <v>9</v>
      </c>
      <c r="J7203" s="21" t="str">
        <f>IF(shipments[[#This Row],[Order_Status]] = "Delivered","Yes","No")</f>
        <v>No</v>
      </c>
      <c r="K7203" s="21" t="str">
        <f>TEXT(shipments[[#This Row],[Shipdate]],"MMMM")</f>
        <v>August</v>
      </c>
      <c r="L7203" s="21">
        <f>YEAR(shipments[[#This Row],[Shipdate]])</f>
        <v>2024</v>
      </c>
    </row>
    <row r="7204" spans="1:12" x14ac:dyDescent="0.3">
      <c r="A7204" t="s">
        <v>7208</v>
      </c>
      <c r="B7204" t="s">
        <v>7961</v>
      </c>
      <c r="C7204" t="s">
        <v>7932</v>
      </c>
      <c r="D7204" t="s">
        <v>7935</v>
      </c>
      <c r="E7204" s="1">
        <v>45461</v>
      </c>
      <c r="F7204" s="6">
        <v>7546.5</v>
      </c>
      <c r="G7204">
        <v>1079</v>
      </c>
      <c r="H7204" t="s">
        <v>3</v>
      </c>
      <c r="I7204">
        <f>IF(shipments[[#This Row],[Boxes]]&gt;0,shipments[[#This Row],[Amount]]/shipments[[#This Row],[Boxes]],"NA")</f>
        <v>6.9939759036144578</v>
      </c>
      <c r="J7204" t="str">
        <f>IF(shipments[[#This Row],[Order_Status]] = "Delivered","Yes","No")</f>
        <v>Yes</v>
      </c>
      <c r="K7204" t="str">
        <f>TEXT(shipments[[#This Row],[Shipdate]],"MMMM")</f>
        <v>June</v>
      </c>
      <c r="L7204">
        <f>YEAR(shipments[[#This Row],[Shipdate]])</f>
        <v>2024</v>
      </c>
    </row>
    <row r="7205" spans="1:12" x14ac:dyDescent="0.3">
      <c r="A7205" t="s">
        <v>7209</v>
      </c>
      <c r="B7205" t="s">
        <v>7961</v>
      </c>
      <c r="C7205" t="s">
        <v>7933</v>
      </c>
      <c r="D7205" t="s">
        <v>7934</v>
      </c>
      <c r="E7205" s="1">
        <v>45462</v>
      </c>
      <c r="F7205" s="6">
        <v>3537</v>
      </c>
      <c r="G7205">
        <v>169</v>
      </c>
      <c r="H7205" t="s">
        <v>3</v>
      </c>
      <c r="I7205">
        <f>IF(shipments[[#This Row],[Boxes]]&gt;0,shipments[[#This Row],[Amount]]/shipments[[#This Row],[Boxes]],"NA")</f>
        <v>20.928994082840237</v>
      </c>
      <c r="J7205" t="str">
        <f>IF(shipments[[#This Row],[Order_Status]] = "Delivered","Yes","No")</f>
        <v>Yes</v>
      </c>
      <c r="K7205" t="str">
        <f>TEXT(shipments[[#This Row],[Shipdate]],"MMMM")</f>
        <v>June</v>
      </c>
      <c r="L7205">
        <f>YEAR(shipments[[#This Row],[Shipdate]])</f>
        <v>2024</v>
      </c>
    </row>
    <row r="7206" spans="1:12" x14ac:dyDescent="0.3">
      <c r="A7206" t="s">
        <v>7210</v>
      </c>
      <c r="B7206" t="s">
        <v>7961</v>
      </c>
      <c r="C7206" t="s">
        <v>7933</v>
      </c>
      <c r="D7206" t="s">
        <v>7938</v>
      </c>
      <c r="E7206" s="1">
        <v>45275</v>
      </c>
      <c r="F7206" s="6">
        <v>6437.25</v>
      </c>
      <c r="G7206">
        <v>307</v>
      </c>
      <c r="H7206" t="s">
        <v>3</v>
      </c>
      <c r="I7206">
        <f>IF(shipments[[#This Row],[Boxes]]&gt;0,shipments[[#This Row],[Amount]]/shipments[[#This Row],[Boxes]],"NA")</f>
        <v>20.968241042345277</v>
      </c>
      <c r="J7206" t="str">
        <f>IF(shipments[[#This Row],[Order_Status]] = "Delivered","Yes","No")</f>
        <v>Yes</v>
      </c>
      <c r="K7206" t="str">
        <f>TEXT(shipments[[#This Row],[Shipdate]],"MMMM")</f>
        <v>December</v>
      </c>
      <c r="L7206">
        <f>YEAR(shipments[[#This Row],[Shipdate]])</f>
        <v>2023</v>
      </c>
    </row>
    <row r="7207" spans="1:12" x14ac:dyDescent="0.3">
      <c r="A7207" s="21" t="s">
        <v>7211</v>
      </c>
      <c r="B7207" s="21" t="s">
        <v>7961</v>
      </c>
      <c r="C7207" s="21" t="s">
        <v>7933</v>
      </c>
      <c r="D7207" s="21" t="s">
        <v>7939</v>
      </c>
      <c r="E7207" s="22">
        <v>45553</v>
      </c>
      <c r="F7207" s="23">
        <v>2043</v>
      </c>
      <c r="G7207" s="21">
        <v>98</v>
      </c>
      <c r="H7207" s="21" t="s">
        <v>16</v>
      </c>
      <c r="I7207" s="21">
        <f>IF(shipments[[#This Row],[Boxes]]&gt;0,shipments[[#This Row],[Amount]]/shipments[[#This Row],[Boxes]],"NA")</f>
        <v>20.846938775510203</v>
      </c>
      <c r="J7207" s="21" t="str">
        <f>IF(shipments[[#This Row],[Order_Status]] = "Delivered","Yes","No")</f>
        <v>No</v>
      </c>
      <c r="K7207" s="21" t="str">
        <f>TEXT(shipments[[#This Row],[Shipdate]],"MMMM")</f>
        <v>September</v>
      </c>
      <c r="L7207" s="21">
        <f>YEAR(shipments[[#This Row],[Shipdate]])</f>
        <v>2024</v>
      </c>
    </row>
    <row r="7208" spans="1:12" x14ac:dyDescent="0.3">
      <c r="A7208" t="s">
        <v>7212</v>
      </c>
      <c r="B7208" t="s">
        <v>7961</v>
      </c>
      <c r="C7208" t="s">
        <v>7933</v>
      </c>
      <c r="D7208" t="s">
        <v>7934</v>
      </c>
      <c r="E7208" s="1">
        <v>45469</v>
      </c>
      <c r="F7208" s="6">
        <v>10071</v>
      </c>
      <c r="G7208">
        <v>458</v>
      </c>
      <c r="H7208" t="s">
        <v>3</v>
      </c>
      <c r="I7208">
        <f>IF(shipments[[#This Row],[Boxes]]&gt;0,shipments[[#This Row],[Amount]]/shipments[[#This Row],[Boxes]],"NA")</f>
        <v>21.989082969432314</v>
      </c>
      <c r="J7208" t="str">
        <f>IF(shipments[[#This Row],[Order_Status]] = "Delivered","Yes","No")</f>
        <v>Yes</v>
      </c>
      <c r="K7208" t="str">
        <f>TEXT(shipments[[#This Row],[Shipdate]],"MMMM")</f>
        <v>June</v>
      </c>
      <c r="L7208">
        <f>YEAR(shipments[[#This Row],[Shipdate]])</f>
        <v>2024</v>
      </c>
    </row>
    <row r="7209" spans="1:12" x14ac:dyDescent="0.3">
      <c r="A7209" t="s">
        <v>7213</v>
      </c>
      <c r="B7209" t="s">
        <v>7961</v>
      </c>
      <c r="C7209" t="s">
        <v>7912</v>
      </c>
      <c r="D7209" t="s">
        <v>7939</v>
      </c>
      <c r="E7209" s="1">
        <v>45153</v>
      </c>
      <c r="F7209" s="6">
        <v>4610.25</v>
      </c>
      <c r="G7209">
        <v>308</v>
      </c>
      <c r="H7209" t="s">
        <v>3</v>
      </c>
      <c r="I7209">
        <f>IF(shipments[[#This Row],[Boxes]]&gt;0,shipments[[#This Row],[Amount]]/shipments[[#This Row],[Boxes]],"NA")</f>
        <v>14.968344155844155</v>
      </c>
      <c r="J7209" t="str">
        <f>IF(shipments[[#This Row],[Order_Status]] = "Delivered","Yes","No")</f>
        <v>Yes</v>
      </c>
      <c r="K7209" t="str">
        <f>TEXT(shipments[[#This Row],[Shipdate]],"MMMM")</f>
        <v>August</v>
      </c>
      <c r="L7209">
        <f>YEAR(shipments[[#This Row],[Shipdate]])</f>
        <v>2023</v>
      </c>
    </row>
    <row r="7210" spans="1:12" x14ac:dyDescent="0.3">
      <c r="A7210" t="s">
        <v>7214</v>
      </c>
      <c r="B7210" t="s">
        <v>7961</v>
      </c>
      <c r="C7210" t="s">
        <v>7912</v>
      </c>
      <c r="D7210" t="s">
        <v>7934</v>
      </c>
      <c r="E7210" s="1">
        <v>45091</v>
      </c>
      <c r="F7210" s="6">
        <v>9018</v>
      </c>
      <c r="G7210">
        <v>752</v>
      </c>
      <c r="H7210" t="s">
        <v>3</v>
      </c>
      <c r="I7210">
        <f>IF(shipments[[#This Row],[Boxes]]&gt;0,shipments[[#This Row],[Amount]]/shipments[[#This Row],[Boxes]],"NA")</f>
        <v>11.992021276595745</v>
      </c>
      <c r="J7210" t="str">
        <f>IF(shipments[[#This Row],[Order_Status]] = "Delivered","Yes","No")</f>
        <v>Yes</v>
      </c>
      <c r="K7210" t="str">
        <f>TEXT(shipments[[#This Row],[Shipdate]],"MMMM")</f>
        <v>June</v>
      </c>
      <c r="L7210">
        <f>YEAR(shipments[[#This Row],[Shipdate]])</f>
        <v>2023</v>
      </c>
    </row>
    <row r="7211" spans="1:12" x14ac:dyDescent="0.3">
      <c r="A7211" t="s">
        <v>7215</v>
      </c>
      <c r="B7211" t="s">
        <v>7961</v>
      </c>
      <c r="C7211" t="s">
        <v>7912</v>
      </c>
      <c r="D7211" t="s">
        <v>7939</v>
      </c>
      <c r="E7211" s="1">
        <v>45223</v>
      </c>
      <c r="F7211" s="6">
        <v>1453.5</v>
      </c>
      <c r="G7211">
        <v>112</v>
      </c>
      <c r="H7211" t="s">
        <v>3</v>
      </c>
      <c r="I7211">
        <f>IF(shipments[[#This Row],[Boxes]]&gt;0,shipments[[#This Row],[Amount]]/shipments[[#This Row],[Boxes]],"NA")</f>
        <v>12.977678571428571</v>
      </c>
      <c r="J7211" t="str">
        <f>IF(shipments[[#This Row],[Order_Status]] = "Delivered","Yes","No")</f>
        <v>Yes</v>
      </c>
      <c r="K7211" t="str">
        <f>TEXT(shipments[[#This Row],[Shipdate]],"MMMM")</f>
        <v>October</v>
      </c>
      <c r="L7211">
        <f>YEAR(shipments[[#This Row],[Shipdate]])</f>
        <v>2023</v>
      </c>
    </row>
    <row r="7212" spans="1:12" x14ac:dyDescent="0.3">
      <c r="A7212" t="s">
        <v>7216</v>
      </c>
      <c r="B7212" t="s">
        <v>7961</v>
      </c>
      <c r="C7212" t="s">
        <v>7912</v>
      </c>
      <c r="D7212" t="s">
        <v>7934</v>
      </c>
      <c r="E7212" s="1">
        <v>45209</v>
      </c>
      <c r="F7212" s="6">
        <v>10104.75</v>
      </c>
      <c r="G7212">
        <v>778</v>
      </c>
      <c r="H7212" t="s">
        <v>3</v>
      </c>
      <c r="I7212">
        <f>IF(shipments[[#This Row],[Boxes]]&gt;0,shipments[[#This Row],[Amount]]/shipments[[#This Row],[Boxes]],"NA")</f>
        <v>12.988110539845758</v>
      </c>
      <c r="J7212" t="str">
        <f>IF(shipments[[#This Row],[Order_Status]] = "Delivered","Yes","No")</f>
        <v>Yes</v>
      </c>
      <c r="K7212" t="str">
        <f>TEXT(shipments[[#This Row],[Shipdate]],"MMMM")</f>
        <v>October</v>
      </c>
      <c r="L7212">
        <f>YEAR(shipments[[#This Row],[Shipdate]])</f>
        <v>2023</v>
      </c>
    </row>
    <row r="7213" spans="1:12" x14ac:dyDescent="0.3">
      <c r="A7213" t="s">
        <v>7217</v>
      </c>
      <c r="B7213" t="s">
        <v>7961</v>
      </c>
      <c r="C7213" t="s">
        <v>7913</v>
      </c>
      <c r="D7213" t="s">
        <v>7936</v>
      </c>
      <c r="E7213" s="1">
        <v>45078</v>
      </c>
      <c r="F7213" s="6">
        <v>3289.5</v>
      </c>
      <c r="G7213">
        <v>220</v>
      </c>
      <c r="H7213" t="s">
        <v>3</v>
      </c>
      <c r="I7213">
        <f>IF(shipments[[#This Row],[Boxes]]&gt;0,shipments[[#This Row],[Amount]]/shipments[[#This Row],[Boxes]],"NA")</f>
        <v>14.952272727272728</v>
      </c>
      <c r="J7213" t="str">
        <f>IF(shipments[[#This Row],[Order_Status]] = "Delivered","Yes","No")</f>
        <v>Yes</v>
      </c>
      <c r="K7213" t="str">
        <f>TEXT(shipments[[#This Row],[Shipdate]],"MMMM")</f>
        <v>June</v>
      </c>
      <c r="L7213">
        <f>YEAR(shipments[[#This Row],[Shipdate]])</f>
        <v>2023</v>
      </c>
    </row>
    <row r="7214" spans="1:12" x14ac:dyDescent="0.3">
      <c r="A7214" t="s">
        <v>7218</v>
      </c>
      <c r="B7214" t="s">
        <v>7961</v>
      </c>
      <c r="C7214" t="s">
        <v>7913</v>
      </c>
      <c r="D7214" t="s">
        <v>7938</v>
      </c>
      <c r="E7214" s="1">
        <v>45106</v>
      </c>
      <c r="F7214" s="6">
        <v>227.25</v>
      </c>
      <c r="G7214">
        <v>16</v>
      </c>
      <c r="H7214" t="s">
        <v>3</v>
      </c>
      <c r="I7214">
        <f>IF(shipments[[#This Row],[Boxes]]&gt;0,shipments[[#This Row],[Amount]]/shipments[[#This Row],[Boxes]],"NA")</f>
        <v>14.203125</v>
      </c>
      <c r="J7214" t="str">
        <f>IF(shipments[[#This Row],[Order_Status]] = "Delivered","Yes","No")</f>
        <v>Yes</v>
      </c>
      <c r="K7214" t="str">
        <f>TEXT(shipments[[#This Row],[Shipdate]],"MMMM")</f>
        <v>June</v>
      </c>
      <c r="L7214">
        <f>YEAR(shipments[[#This Row],[Shipdate]])</f>
        <v>2023</v>
      </c>
    </row>
    <row r="7215" spans="1:12" x14ac:dyDescent="0.3">
      <c r="A7215" t="s">
        <v>7219</v>
      </c>
      <c r="B7215" t="s">
        <v>7961</v>
      </c>
      <c r="C7215" t="s">
        <v>7913</v>
      </c>
      <c r="D7215" t="s">
        <v>7939</v>
      </c>
      <c r="E7215" s="1">
        <v>45310</v>
      </c>
      <c r="F7215" s="6">
        <v>10545.75</v>
      </c>
      <c r="G7215">
        <v>812</v>
      </c>
      <c r="H7215" t="s">
        <v>3</v>
      </c>
      <c r="I7215">
        <f>IF(shipments[[#This Row],[Boxes]]&gt;0,shipments[[#This Row],[Amount]]/shipments[[#This Row],[Boxes]],"NA")</f>
        <v>12.987376847290641</v>
      </c>
      <c r="J7215" t="str">
        <f>IF(shipments[[#This Row],[Order_Status]] = "Delivered","Yes","No")</f>
        <v>Yes</v>
      </c>
      <c r="K7215" t="str">
        <f>TEXT(shipments[[#This Row],[Shipdate]],"MMMM")</f>
        <v>January</v>
      </c>
      <c r="L7215">
        <f>YEAR(shipments[[#This Row],[Shipdate]])</f>
        <v>2024</v>
      </c>
    </row>
    <row r="7216" spans="1:12" x14ac:dyDescent="0.3">
      <c r="A7216" t="s">
        <v>7220</v>
      </c>
      <c r="B7216" t="s">
        <v>7961</v>
      </c>
      <c r="C7216" t="s">
        <v>7914</v>
      </c>
      <c r="D7216" t="s">
        <v>7937</v>
      </c>
      <c r="E7216" s="1">
        <v>45328</v>
      </c>
      <c r="F7216" s="6">
        <v>6813</v>
      </c>
      <c r="G7216">
        <v>568</v>
      </c>
      <c r="H7216" t="s">
        <v>3</v>
      </c>
      <c r="I7216">
        <f>IF(shipments[[#This Row],[Boxes]]&gt;0,shipments[[#This Row],[Amount]]/shipments[[#This Row],[Boxes]],"NA")</f>
        <v>11.994718309859154</v>
      </c>
      <c r="J7216" t="str">
        <f>IF(shipments[[#This Row],[Order_Status]] = "Delivered","Yes","No")</f>
        <v>Yes</v>
      </c>
      <c r="K7216" t="str">
        <f>TEXT(shipments[[#This Row],[Shipdate]],"MMMM")</f>
        <v>February</v>
      </c>
      <c r="L7216">
        <f>YEAR(shipments[[#This Row],[Shipdate]])</f>
        <v>2024</v>
      </c>
    </row>
    <row r="7217" spans="1:12" x14ac:dyDescent="0.3">
      <c r="A7217" t="s">
        <v>7221</v>
      </c>
      <c r="B7217" t="s">
        <v>7961</v>
      </c>
      <c r="C7217" t="s">
        <v>7915</v>
      </c>
      <c r="D7217" t="s">
        <v>7934</v>
      </c>
      <c r="E7217" s="1">
        <v>45349</v>
      </c>
      <c r="F7217" s="6">
        <v>5580</v>
      </c>
      <c r="G7217">
        <v>798</v>
      </c>
      <c r="H7217" t="s">
        <v>3</v>
      </c>
      <c r="I7217">
        <f>IF(shipments[[#This Row],[Boxes]]&gt;0,shipments[[#This Row],[Amount]]/shipments[[#This Row],[Boxes]],"NA")</f>
        <v>6.992481203007519</v>
      </c>
      <c r="J7217" t="str">
        <f>IF(shipments[[#This Row],[Order_Status]] = "Delivered","Yes","No")</f>
        <v>Yes</v>
      </c>
      <c r="K7217" t="str">
        <f>TEXT(shipments[[#This Row],[Shipdate]],"MMMM")</f>
        <v>February</v>
      </c>
      <c r="L7217">
        <f>YEAR(shipments[[#This Row],[Shipdate]])</f>
        <v>2024</v>
      </c>
    </row>
    <row r="7218" spans="1:12" x14ac:dyDescent="0.3">
      <c r="A7218" t="s">
        <v>7222</v>
      </c>
      <c r="B7218" t="s">
        <v>7961</v>
      </c>
      <c r="C7218" t="s">
        <v>7915</v>
      </c>
      <c r="D7218" t="s">
        <v>7934</v>
      </c>
      <c r="E7218" s="1">
        <v>45246</v>
      </c>
      <c r="F7218" s="6">
        <v>6682.5</v>
      </c>
      <c r="G7218">
        <v>743</v>
      </c>
      <c r="H7218" t="s">
        <v>3</v>
      </c>
      <c r="I7218">
        <f>IF(shipments[[#This Row],[Boxes]]&gt;0,shipments[[#This Row],[Amount]]/shipments[[#This Row],[Boxes]],"NA")</f>
        <v>8.9939434724091516</v>
      </c>
      <c r="J7218" t="str">
        <f>IF(shipments[[#This Row],[Order_Status]] = "Delivered","Yes","No")</f>
        <v>Yes</v>
      </c>
      <c r="K7218" t="str">
        <f>TEXT(shipments[[#This Row],[Shipdate]],"MMMM")</f>
        <v>November</v>
      </c>
      <c r="L7218">
        <f>YEAR(shipments[[#This Row],[Shipdate]])</f>
        <v>2023</v>
      </c>
    </row>
    <row r="7219" spans="1:12" x14ac:dyDescent="0.3">
      <c r="A7219" t="s">
        <v>7223</v>
      </c>
      <c r="B7219" t="s">
        <v>7961</v>
      </c>
      <c r="C7219" t="s">
        <v>7915</v>
      </c>
      <c r="D7219" t="s">
        <v>7939</v>
      </c>
      <c r="E7219" s="1">
        <v>45111</v>
      </c>
      <c r="F7219" s="6">
        <v>8646.75</v>
      </c>
      <c r="G7219">
        <v>1442</v>
      </c>
      <c r="H7219" t="s">
        <v>3</v>
      </c>
      <c r="I7219">
        <f>IF(shipments[[#This Row],[Boxes]]&gt;0,shipments[[#This Row],[Amount]]/shipments[[#This Row],[Boxes]],"NA")</f>
        <v>5.9963592233009706</v>
      </c>
      <c r="J7219" t="str">
        <f>IF(shipments[[#This Row],[Order_Status]] = "Delivered","Yes","No")</f>
        <v>Yes</v>
      </c>
      <c r="K7219" t="str">
        <f>TEXT(shipments[[#This Row],[Shipdate]],"MMMM")</f>
        <v>July</v>
      </c>
      <c r="L7219">
        <f>YEAR(shipments[[#This Row],[Shipdate]])</f>
        <v>2023</v>
      </c>
    </row>
    <row r="7220" spans="1:12" x14ac:dyDescent="0.3">
      <c r="A7220" t="s">
        <v>7224</v>
      </c>
      <c r="B7220" t="s">
        <v>7961</v>
      </c>
      <c r="C7220" t="s">
        <v>7915</v>
      </c>
      <c r="D7220" t="s">
        <v>7938</v>
      </c>
      <c r="E7220" s="1">
        <v>44937</v>
      </c>
      <c r="F7220" s="6">
        <v>1509.75</v>
      </c>
      <c r="G7220">
        <v>252</v>
      </c>
      <c r="H7220" t="s">
        <v>3</v>
      </c>
      <c r="I7220">
        <f>IF(shipments[[#This Row],[Boxes]]&gt;0,shipments[[#This Row],[Amount]]/shipments[[#This Row],[Boxes]],"NA")</f>
        <v>5.9910714285714288</v>
      </c>
      <c r="J7220" t="str">
        <f>IF(shipments[[#This Row],[Order_Status]] = "Delivered","Yes","No")</f>
        <v>Yes</v>
      </c>
      <c r="K7220" t="str">
        <f>TEXT(shipments[[#This Row],[Shipdate]],"MMMM")</f>
        <v>January</v>
      </c>
      <c r="L7220">
        <f>YEAR(shipments[[#This Row],[Shipdate]])</f>
        <v>2023</v>
      </c>
    </row>
    <row r="7221" spans="1:12" x14ac:dyDescent="0.3">
      <c r="A7221" t="s">
        <v>7225</v>
      </c>
      <c r="B7221" t="s">
        <v>7961</v>
      </c>
      <c r="C7221" t="s">
        <v>7916</v>
      </c>
      <c r="D7221" t="s">
        <v>7934</v>
      </c>
      <c r="E7221" s="1">
        <v>45471</v>
      </c>
      <c r="F7221" s="6">
        <v>2571.75</v>
      </c>
      <c r="G7221">
        <v>322</v>
      </c>
      <c r="H7221" t="s">
        <v>3</v>
      </c>
      <c r="I7221">
        <f>IF(shipments[[#This Row],[Boxes]]&gt;0,shipments[[#This Row],[Amount]]/shipments[[#This Row],[Boxes]],"NA")</f>
        <v>7.9868012422360248</v>
      </c>
      <c r="J7221" t="str">
        <f>IF(shipments[[#This Row],[Order_Status]] = "Delivered","Yes","No")</f>
        <v>Yes</v>
      </c>
      <c r="K7221" t="str">
        <f>TEXT(shipments[[#This Row],[Shipdate]],"MMMM")</f>
        <v>June</v>
      </c>
      <c r="L7221">
        <f>YEAR(shipments[[#This Row],[Shipdate]])</f>
        <v>2024</v>
      </c>
    </row>
    <row r="7222" spans="1:12" x14ac:dyDescent="0.3">
      <c r="A7222" t="s">
        <v>7226</v>
      </c>
      <c r="B7222" t="s">
        <v>7961</v>
      </c>
      <c r="C7222" t="s">
        <v>7916</v>
      </c>
      <c r="D7222" t="s">
        <v>7938</v>
      </c>
      <c r="E7222" s="1">
        <v>45370</v>
      </c>
      <c r="F7222" s="6">
        <v>1293.75</v>
      </c>
      <c r="G7222">
        <v>185</v>
      </c>
      <c r="H7222" t="s">
        <v>3</v>
      </c>
      <c r="I7222">
        <f>IF(shipments[[#This Row],[Boxes]]&gt;0,shipments[[#This Row],[Amount]]/shipments[[#This Row],[Boxes]],"NA")</f>
        <v>6.993243243243243</v>
      </c>
      <c r="J7222" t="str">
        <f>IF(shipments[[#This Row],[Order_Status]] = "Delivered","Yes","No")</f>
        <v>Yes</v>
      </c>
      <c r="K7222" t="str">
        <f>TEXT(shipments[[#This Row],[Shipdate]],"MMMM")</f>
        <v>March</v>
      </c>
      <c r="L7222">
        <f>YEAR(shipments[[#This Row],[Shipdate]])</f>
        <v>2024</v>
      </c>
    </row>
    <row r="7223" spans="1:12" x14ac:dyDescent="0.3">
      <c r="A7223" t="s">
        <v>7227</v>
      </c>
      <c r="B7223" t="s">
        <v>7961</v>
      </c>
      <c r="C7223" t="s">
        <v>7916</v>
      </c>
      <c r="D7223" t="s">
        <v>7939</v>
      </c>
      <c r="E7223" s="1">
        <v>44965</v>
      </c>
      <c r="F7223" s="6">
        <v>9029.25</v>
      </c>
      <c r="G7223">
        <v>1806</v>
      </c>
      <c r="H7223" t="s">
        <v>3</v>
      </c>
      <c r="I7223">
        <f>IF(shipments[[#This Row],[Boxes]]&gt;0,shipments[[#This Row],[Amount]]/shipments[[#This Row],[Boxes]],"NA")</f>
        <v>4.9995847176079735</v>
      </c>
      <c r="J7223" t="str">
        <f>IF(shipments[[#This Row],[Order_Status]] = "Delivered","Yes","No")</f>
        <v>Yes</v>
      </c>
      <c r="K7223" t="str">
        <f>TEXT(shipments[[#This Row],[Shipdate]],"MMMM")</f>
        <v>February</v>
      </c>
      <c r="L7223">
        <f>YEAR(shipments[[#This Row],[Shipdate]])</f>
        <v>2023</v>
      </c>
    </row>
    <row r="7224" spans="1:12" x14ac:dyDescent="0.3">
      <c r="A7224" t="s">
        <v>7228</v>
      </c>
      <c r="B7224" t="s">
        <v>7961</v>
      </c>
      <c r="C7224" t="s">
        <v>7916</v>
      </c>
      <c r="D7224" t="s">
        <v>7935</v>
      </c>
      <c r="E7224" s="1">
        <v>45462</v>
      </c>
      <c r="F7224" s="6">
        <v>4315.5</v>
      </c>
      <c r="G7224">
        <v>540</v>
      </c>
      <c r="H7224" t="s">
        <v>3</v>
      </c>
      <c r="I7224">
        <f>IF(shipments[[#This Row],[Boxes]]&gt;0,shipments[[#This Row],[Amount]]/shipments[[#This Row],[Boxes]],"NA")</f>
        <v>7.9916666666666663</v>
      </c>
      <c r="J7224" t="str">
        <f>IF(shipments[[#This Row],[Order_Status]] = "Delivered","Yes","No")</f>
        <v>Yes</v>
      </c>
      <c r="K7224" t="str">
        <f>TEXT(shipments[[#This Row],[Shipdate]],"MMMM")</f>
        <v>June</v>
      </c>
      <c r="L7224">
        <f>YEAR(shipments[[#This Row],[Shipdate]])</f>
        <v>2024</v>
      </c>
    </row>
    <row r="7225" spans="1:12" x14ac:dyDescent="0.3">
      <c r="A7225" t="s">
        <v>7229</v>
      </c>
      <c r="B7225" t="s">
        <v>7961</v>
      </c>
      <c r="C7225" t="s">
        <v>7916</v>
      </c>
      <c r="D7225" t="s">
        <v>7937</v>
      </c>
      <c r="E7225" s="1">
        <v>45237</v>
      </c>
      <c r="F7225" s="6">
        <v>8178.75</v>
      </c>
      <c r="G7225">
        <v>1023</v>
      </c>
      <c r="H7225" t="s">
        <v>3</v>
      </c>
      <c r="I7225">
        <f>IF(shipments[[#This Row],[Boxes]]&gt;0,shipments[[#This Row],[Amount]]/shipments[[#This Row],[Boxes]],"NA")</f>
        <v>7.9948680351906161</v>
      </c>
      <c r="J7225" t="str">
        <f>IF(shipments[[#This Row],[Order_Status]] = "Delivered","Yes","No")</f>
        <v>Yes</v>
      </c>
      <c r="K7225" t="str">
        <f>TEXT(shipments[[#This Row],[Shipdate]],"MMMM")</f>
        <v>November</v>
      </c>
      <c r="L7225">
        <f>YEAR(shipments[[#This Row],[Shipdate]])</f>
        <v>2023</v>
      </c>
    </row>
    <row r="7226" spans="1:12" x14ac:dyDescent="0.3">
      <c r="A7226" t="s">
        <v>7230</v>
      </c>
      <c r="B7226" t="s">
        <v>7961</v>
      </c>
      <c r="C7226" t="s">
        <v>7917</v>
      </c>
      <c r="D7226" t="s">
        <v>7934</v>
      </c>
      <c r="E7226" s="1">
        <v>44957</v>
      </c>
      <c r="F7226" s="6">
        <v>4360.5</v>
      </c>
      <c r="G7226">
        <v>156</v>
      </c>
      <c r="H7226" t="s">
        <v>3</v>
      </c>
      <c r="I7226">
        <f>IF(shipments[[#This Row],[Boxes]]&gt;0,shipments[[#This Row],[Amount]]/shipments[[#This Row],[Boxes]],"NA")</f>
        <v>27.951923076923077</v>
      </c>
      <c r="J7226" t="str">
        <f>IF(shipments[[#This Row],[Order_Status]] = "Delivered","Yes","No")</f>
        <v>Yes</v>
      </c>
      <c r="K7226" t="str">
        <f>TEXT(shipments[[#This Row],[Shipdate]],"MMMM")</f>
        <v>January</v>
      </c>
      <c r="L7226">
        <f>YEAR(shipments[[#This Row],[Shipdate]])</f>
        <v>2023</v>
      </c>
    </row>
    <row r="7227" spans="1:12" x14ac:dyDescent="0.3">
      <c r="A7227" s="21" t="s">
        <v>7231</v>
      </c>
      <c r="B7227" s="21" t="s">
        <v>7961</v>
      </c>
      <c r="C7227" s="21" t="s">
        <v>7918</v>
      </c>
      <c r="D7227" s="21" t="s">
        <v>7938</v>
      </c>
      <c r="E7227" s="22">
        <v>45551</v>
      </c>
      <c r="F7227" s="23">
        <v>5233.5</v>
      </c>
      <c r="G7227" s="21">
        <v>187</v>
      </c>
      <c r="H7227" s="21" t="s">
        <v>16</v>
      </c>
      <c r="I7227" s="21">
        <f>IF(shipments[[#This Row],[Boxes]]&gt;0,shipments[[#This Row],[Amount]]/shipments[[#This Row],[Boxes]],"NA")</f>
        <v>27.986631016042782</v>
      </c>
      <c r="J7227" s="21" t="str">
        <f>IF(shipments[[#This Row],[Order_Status]] = "Delivered","Yes","No")</f>
        <v>No</v>
      </c>
      <c r="K7227" s="21" t="str">
        <f>TEXT(shipments[[#This Row],[Shipdate]],"MMMM")</f>
        <v>September</v>
      </c>
      <c r="L7227" s="21">
        <f>YEAR(shipments[[#This Row],[Shipdate]])</f>
        <v>2024</v>
      </c>
    </row>
    <row r="7228" spans="1:12" x14ac:dyDescent="0.3">
      <c r="A7228" t="s">
        <v>7232</v>
      </c>
      <c r="B7228" t="s">
        <v>7961</v>
      </c>
      <c r="C7228" t="s">
        <v>7918</v>
      </c>
      <c r="D7228" t="s">
        <v>7937</v>
      </c>
      <c r="E7228" s="1">
        <v>45429</v>
      </c>
      <c r="F7228" s="6">
        <v>4970.25</v>
      </c>
      <c r="G7228">
        <v>199</v>
      </c>
      <c r="H7228" t="s">
        <v>3</v>
      </c>
      <c r="I7228">
        <f>IF(shipments[[#This Row],[Boxes]]&gt;0,shipments[[#This Row],[Amount]]/shipments[[#This Row],[Boxes]],"NA")</f>
        <v>24.976130653266331</v>
      </c>
      <c r="J7228" t="str">
        <f>IF(shipments[[#This Row],[Order_Status]] = "Delivered","Yes","No")</f>
        <v>Yes</v>
      </c>
      <c r="K7228" t="str">
        <f>TEXT(shipments[[#This Row],[Shipdate]],"MMMM")</f>
        <v>May</v>
      </c>
      <c r="L7228">
        <f>YEAR(shipments[[#This Row],[Shipdate]])</f>
        <v>2024</v>
      </c>
    </row>
    <row r="7229" spans="1:12" x14ac:dyDescent="0.3">
      <c r="A7229" t="s">
        <v>7233</v>
      </c>
      <c r="B7229" t="s">
        <v>7961</v>
      </c>
      <c r="C7229" t="s">
        <v>7918</v>
      </c>
      <c r="D7229" t="s">
        <v>7934</v>
      </c>
      <c r="E7229" s="1">
        <v>45103</v>
      </c>
      <c r="F7229" s="6">
        <v>5186.25</v>
      </c>
      <c r="G7229">
        <v>186</v>
      </c>
      <c r="H7229" t="s">
        <v>3</v>
      </c>
      <c r="I7229">
        <f>IF(shipments[[#This Row],[Boxes]]&gt;0,shipments[[#This Row],[Amount]]/shipments[[#This Row],[Boxes]],"NA")</f>
        <v>27.883064516129032</v>
      </c>
      <c r="J7229" t="str">
        <f>IF(shipments[[#This Row],[Order_Status]] = "Delivered","Yes","No")</f>
        <v>Yes</v>
      </c>
      <c r="K7229" t="str">
        <f>TEXT(shipments[[#This Row],[Shipdate]],"MMMM")</f>
        <v>June</v>
      </c>
      <c r="L7229">
        <f>YEAR(shipments[[#This Row],[Shipdate]])</f>
        <v>2023</v>
      </c>
    </row>
    <row r="7230" spans="1:12" x14ac:dyDescent="0.3">
      <c r="A7230" t="s">
        <v>7234</v>
      </c>
      <c r="B7230" t="s">
        <v>7961</v>
      </c>
      <c r="C7230" t="s">
        <v>7918</v>
      </c>
      <c r="D7230" t="s">
        <v>7939</v>
      </c>
      <c r="E7230" s="1">
        <v>45331</v>
      </c>
      <c r="F7230" s="6">
        <v>5573.25</v>
      </c>
      <c r="G7230">
        <v>233</v>
      </c>
      <c r="H7230" t="s">
        <v>3</v>
      </c>
      <c r="I7230">
        <f>IF(shipments[[#This Row],[Boxes]]&gt;0,shipments[[#This Row],[Amount]]/shipments[[#This Row],[Boxes]],"NA")</f>
        <v>23.919527896995707</v>
      </c>
      <c r="J7230" t="str">
        <f>IF(shipments[[#This Row],[Order_Status]] = "Delivered","Yes","No")</f>
        <v>Yes</v>
      </c>
      <c r="K7230" t="str">
        <f>TEXT(shipments[[#This Row],[Shipdate]],"MMMM")</f>
        <v>February</v>
      </c>
      <c r="L7230">
        <f>YEAR(shipments[[#This Row],[Shipdate]])</f>
        <v>2024</v>
      </c>
    </row>
    <row r="7231" spans="1:12" x14ac:dyDescent="0.3">
      <c r="A7231" t="s">
        <v>7235</v>
      </c>
      <c r="B7231" t="s">
        <v>7961</v>
      </c>
      <c r="C7231" t="s">
        <v>7919</v>
      </c>
      <c r="D7231" t="s">
        <v>7934</v>
      </c>
      <c r="E7231" s="1">
        <v>44963</v>
      </c>
      <c r="F7231" s="6">
        <v>10113.75</v>
      </c>
      <c r="G7231">
        <v>482</v>
      </c>
      <c r="H7231" t="s">
        <v>3</v>
      </c>
      <c r="I7231">
        <f>IF(shipments[[#This Row],[Boxes]]&gt;0,shipments[[#This Row],[Amount]]/shipments[[#This Row],[Boxes]],"NA")</f>
        <v>20.982883817427386</v>
      </c>
      <c r="J7231" t="str">
        <f>IF(shipments[[#This Row],[Order_Status]] = "Delivered","Yes","No")</f>
        <v>Yes</v>
      </c>
      <c r="K7231" t="str">
        <f>TEXT(shipments[[#This Row],[Shipdate]],"MMMM")</f>
        <v>February</v>
      </c>
      <c r="L7231">
        <f>YEAR(shipments[[#This Row],[Shipdate]])</f>
        <v>2023</v>
      </c>
    </row>
    <row r="7232" spans="1:12" x14ac:dyDescent="0.3">
      <c r="A7232" t="s">
        <v>7236</v>
      </c>
      <c r="B7232" t="s">
        <v>7961</v>
      </c>
      <c r="C7232" t="s">
        <v>7919</v>
      </c>
      <c r="D7232" t="s">
        <v>7934</v>
      </c>
      <c r="E7232" s="1">
        <v>45182</v>
      </c>
      <c r="F7232" s="6">
        <v>7249.5</v>
      </c>
      <c r="G7232">
        <v>382</v>
      </c>
      <c r="H7232" t="s">
        <v>3</v>
      </c>
      <c r="I7232">
        <f>IF(shipments[[#This Row],[Boxes]]&gt;0,shipments[[#This Row],[Amount]]/shipments[[#This Row],[Boxes]],"NA")</f>
        <v>18.977748691099478</v>
      </c>
      <c r="J7232" t="str">
        <f>IF(shipments[[#This Row],[Order_Status]] = "Delivered","Yes","No")</f>
        <v>Yes</v>
      </c>
      <c r="K7232" t="str">
        <f>TEXT(shipments[[#This Row],[Shipdate]],"MMMM")</f>
        <v>September</v>
      </c>
      <c r="L7232">
        <f>YEAR(shipments[[#This Row],[Shipdate]])</f>
        <v>2023</v>
      </c>
    </row>
    <row r="7233" spans="1:12" x14ac:dyDescent="0.3">
      <c r="A7233" t="s">
        <v>7237</v>
      </c>
      <c r="B7233" t="s">
        <v>7961</v>
      </c>
      <c r="C7233" t="s">
        <v>7919</v>
      </c>
      <c r="D7233" t="s">
        <v>7938</v>
      </c>
      <c r="E7233" s="1">
        <v>45267</v>
      </c>
      <c r="F7233" s="6">
        <v>8466.75</v>
      </c>
      <c r="G7233">
        <v>471</v>
      </c>
      <c r="H7233" t="s">
        <v>3</v>
      </c>
      <c r="I7233">
        <f>IF(shipments[[#This Row],[Boxes]]&gt;0,shipments[[#This Row],[Amount]]/shipments[[#This Row],[Boxes]],"NA")</f>
        <v>17.976114649681527</v>
      </c>
      <c r="J7233" t="str">
        <f>IF(shipments[[#This Row],[Order_Status]] = "Delivered","Yes","No")</f>
        <v>Yes</v>
      </c>
      <c r="K7233" t="str">
        <f>TEXT(shipments[[#This Row],[Shipdate]],"MMMM")</f>
        <v>December</v>
      </c>
      <c r="L7233">
        <f>YEAR(shipments[[#This Row],[Shipdate]])</f>
        <v>2023</v>
      </c>
    </row>
    <row r="7234" spans="1:12" x14ac:dyDescent="0.3">
      <c r="A7234" t="s">
        <v>7238</v>
      </c>
      <c r="B7234" t="s">
        <v>7961</v>
      </c>
      <c r="C7234" t="s">
        <v>7919</v>
      </c>
      <c r="D7234" t="s">
        <v>7937</v>
      </c>
      <c r="E7234" s="1">
        <v>45309</v>
      </c>
      <c r="F7234" s="6">
        <v>2711.25</v>
      </c>
      <c r="G7234">
        <v>143</v>
      </c>
      <c r="H7234" t="s">
        <v>3</v>
      </c>
      <c r="I7234">
        <f>IF(shipments[[#This Row],[Boxes]]&gt;0,shipments[[#This Row],[Amount]]/shipments[[#This Row],[Boxes]],"NA")</f>
        <v>18.95979020979021</v>
      </c>
      <c r="J7234" t="str">
        <f>IF(shipments[[#This Row],[Order_Status]] = "Delivered","Yes","No")</f>
        <v>Yes</v>
      </c>
      <c r="K7234" t="str">
        <f>TEXT(shipments[[#This Row],[Shipdate]],"MMMM")</f>
        <v>January</v>
      </c>
      <c r="L7234">
        <f>YEAR(shipments[[#This Row],[Shipdate]])</f>
        <v>2024</v>
      </c>
    </row>
    <row r="7235" spans="1:12" x14ac:dyDescent="0.3">
      <c r="A7235" s="21" t="s">
        <v>7239</v>
      </c>
      <c r="B7235" s="21" t="s">
        <v>7961</v>
      </c>
      <c r="C7235" s="21" t="s">
        <v>7919</v>
      </c>
      <c r="D7235" s="21" t="s">
        <v>7936</v>
      </c>
      <c r="E7235" s="22">
        <v>45552</v>
      </c>
      <c r="F7235" s="23">
        <v>3631.5</v>
      </c>
      <c r="G7235" s="21">
        <v>192</v>
      </c>
      <c r="H7235" s="21" t="s">
        <v>16</v>
      </c>
      <c r="I7235" s="21">
        <f>IF(shipments[[#This Row],[Boxes]]&gt;0,shipments[[#This Row],[Amount]]/shipments[[#This Row],[Boxes]],"NA")</f>
        <v>18.9140625</v>
      </c>
      <c r="J7235" s="21" t="str">
        <f>IF(shipments[[#This Row],[Order_Status]] = "Delivered","Yes","No")</f>
        <v>No</v>
      </c>
      <c r="K7235" s="21" t="str">
        <f>TEXT(shipments[[#This Row],[Shipdate]],"MMMM")</f>
        <v>September</v>
      </c>
      <c r="L7235" s="21">
        <f>YEAR(shipments[[#This Row],[Shipdate]])</f>
        <v>2024</v>
      </c>
    </row>
    <row r="7236" spans="1:12" x14ac:dyDescent="0.3">
      <c r="A7236" t="s">
        <v>7240</v>
      </c>
      <c r="B7236" t="s">
        <v>7961</v>
      </c>
      <c r="C7236" t="s">
        <v>7919</v>
      </c>
      <c r="D7236" t="s">
        <v>7937</v>
      </c>
      <c r="E7236" s="1">
        <v>44957</v>
      </c>
      <c r="F7236" s="6">
        <v>2529</v>
      </c>
      <c r="G7236">
        <v>115</v>
      </c>
      <c r="H7236" t="s">
        <v>3</v>
      </c>
      <c r="I7236">
        <f>IF(shipments[[#This Row],[Boxes]]&gt;0,shipments[[#This Row],[Amount]]/shipments[[#This Row],[Boxes]],"NA")</f>
        <v>21.991304347826087</v>
      </c>
      <c r="J7236" t="str">
        <f>IF(shipments[[#This Row],[Order_Status]] = "Delivered","Yes","No")</f>
        <v>Yes</v>
      </c>
      <c r="K7236" t="str">
        <f>TEXT(shipments[[#This Row],[Shipdate]],"MMMM")</f>
        <v>January</v>
      </c>
      <c r="L7236">
        <f>YEAR(shipments[[#This Row],[Shipdate]])</f>
        <v>2023</v>
      </c>
    </row>
    <row r="7237" spans="1:12" x14ac:dyDescent="0.3">
      <c r="A7237" t="s">
        <v>7241</v>
      </c>
      <c r="B7237" t="s">
        <v>7961</v>
      </c>
      <c r="C7237" t="s">
        <v>7919</v>
      </c>
      <c r="D7237" t="s">
        <v>7936</v>
      </c>
      <c r="E7237" s="1">
        <v>45237</v>
      </c>
      <c r="F7237" s="6">
        <v>4619.25</v>
      </c>
      <c r="G7237">
        <v>231</v>
      </c>
      <c r="H7237" t="s">
        <v>3</v>
      </c>
      <c r="I7237">
        <f>IF(shipments[[#This Row],[Boxes]]&gt;0,shipments[[#This Row],[Amount]]/shipments[[#This Row],[Boxes]],"NA")</f>
        <v>19.996753246753247</v>
      </c>
      <c r="J7237" t="str">
        <f>IF(shipments[[#This Row],[Order_Status]] = "Delivered","Yes","No")</f>
        <v>Yes</v>
      </c>
      <c r="K7237" t="str">
        <f>TEXT(shipments[[#This Row],[Shipdate]],"MMMM")</f>
        <v>November</v>
      </c>
      <c r="L7237">
        <f>YEAR(shipments[[#This Row],[Shipdate]])</f>
        <v>2023</v>
      </c>
    </row>
    <row r="7238" spans="1:12" x14ac:dyDescent="0.3">
      <c r="A7238" t="s">
        <v>7242</v>
      </c>
      <c r="B7238" t="s">
        <v>7961</v>
      </c>
      <c r="C7238" t="s">
        <v>7920</v>
      </c>
      <c r="D7238" t="s">
        <v>7934</v>
      </c>
      <c r="E7238" s="1">
        <v>45174</v>
      </c>
      <c r="F7238" s="6">
        <v>10147.5</v>
      </c>
      <c r="G7238">
        <v>535</v>
      </c>
      <c r="H7238" t="s">
        <v>3</v>
      </c>
      <c r="I7238">
        <f>IF(shipments[[#This Row],[Boxes]]&gt;0,shipments[[#This Row],[Amount]]/shipments[[#This Row],[Boxes]],"NA")</f>
        <v>18.967289719626169</v>
      </c>
      <c r="J7238" t="str">
        <f>IF(shipments[[#This Row],[Order_Status]] = "Delivered","Yes","No")</f>
        <v>Yes</v>
      </c>
      <c r="K7238" t="str">
        <f>TEXT(shipments[[#This Row],[Shipdate]],"MMMM")</f>
        <v>September</v>
      </c>
      <c r="L7238">
        <f>YEAR(shipments[[#This Row],[Shipdate]])</f>
        <v>2023</v>
      </c>
    </row>
    <row r="7239" spans="1:12" x14ac:dyDescent="0.3">
      <c r="A7239" t="s">
        <v>7243</v>
      </c>
      <c r="B7239" t="s">
        <v>7961</v>
      </c>
      <c r="C7239" t="s">
        <v>7921</v>
      </c>
      <c r="D7239" t="s">
        <v>7934</v>
      </c>
      <c r="E7239" s="1">
        <v>45413</v>
      </c>
      <c r="F7239" s="6">
        <v>6898.5</v>
      </c>
      <c r="G7239">
        <v>460</v>
      </c>
      <c r="H7239" t="s">
        <v>3</v>
      </c>
      <c r="I7239">
        <f>IF(shipments[[#This Row],[Boxes]]&gt;0,shipments[[#This Row],[Amount]]/shipments[[#This Row],[Boxes]],"NA")</f>
        <v>14.996739130434783</v>
      </c>
      <c r="J7239" t="str">
        <f>IF(shipments[[#This Row],[Order_Status]] = "Delivered","Yes","No")</f>
        <v>Yes</v>
      </c>
      <c r="K7239" t="str">
        <f>TEXT(shipments[[#This Row],[Shipdate]],"MMMM")</f>
        <v>May</v>
      </c>
      <c r="L7239">
        <f>YEAR(shipments[[#This Row],[Shipdate]])</f>
        <v>2024</v>
      </c>
    </row>
    <row r="7240" spans="1:12" x14ac:dyDescent="0.3">
      <c r="A7240" t="s">
        <v>7244</v>
      </c>
      <c r="B7240" t="s">
        <v>7961</v>
      </c>
      <c r="C7240" t="s">
        <v>7921</v>
      </c>
      <c r="D7240" t="s">
        <v>7935</v>
      </c>
      <c r="E7240" s="1">
        <v>45091</v>
      </c>
      <c r="F7240" s="6">
        <v>967.5</v>
      </c>
      <c r="G7240">
        <v>70</v>
      </c>
      <c r="H7240" t="s">
        <v>3</v>
      </c>
      <c r="I7240">
        <f>IF(shipments[[#This Row],[Boxes]]&gt;0,shipments[[#This Row],[Amount]]/shipments[[#This Row],[Boxes]],"NA")</f>
        <v>13.821428571428571</v>
      </c>
      <c r="J7240" t="str">
        <f>IF(shipments[[#This Row],[Order_Status]] = "Delivered","Yes","No")</f>
        <v>Yes</v>
      </c>
      <c r="K7240" t="str">
        <f>TEXT(shipments[[#This Row],[Shipdate]],"MMMM")</f>
        <v>June</v>
      </c>
      <c r="L7240">
        <f>YEAR(shipments[[#This Row],[Shipdate]])</f>
        <v>2023</v>
      </c>
    </row>
    <row r="7241" spans="1:12" x14ac:dyDescent="0.3">
      <c r="A7241" t="s">
        <v>7245</v>
      </c>
      <c r="B7241" t="s">
        <v>7961</v>
      </c>
      <c r="C7241" t="s">
        <v>7921</v>
      </c>
      <c r="D7241" t="s">
        <v>7936</v>
      </c>
      <c r="E7241" s="1">
        <v>45161</v>
      </c>
      <c r="F7241" s="6">
        <v>740.25</v>
      </c>
      <c r="G7241">
        <v>62</v>
      </c>
      <c r="H7241" t="s">
        <v>3</v>
      </c>
      <c r="I7241">
        <f>IF(shipments[[#This Row],[Boxes]]&gt;0,shipments[[#This Row],[Amount]]/shipments[[#This Row],[Boxes]],"NA")</f>
        <v>11.939516129032258</v>
      </c>
      <c r="J7241" t="str">
        <f>IF(shipments[[#This Row],[Order_Status]] = "Delivered","Yes","No")</f>
        <v>Yes</v>
      </c>
      <c r="K7241" t="str">
        <f>TEXT(shipments[[#This Row],[Shipdate]],"MMMM")</f>
        <v>August</v>
      </c>
      <c r="L7241">
        <f>YEAR(shipments[[#This Row],[Shipdate]])</f>
        <v>2023</v>
      </c>
    </row>
    <row r="7242" spans="1:12" x14ac:dyDescent="0.3">
      <c r="A7242" s="21" t="s">
        <v>7246</v>
      </c>
      <c r="B7242" s="21" t="s">
        <v>7961</v>
      </c>
      <c r="C7242" s="21" t="s">
        <v>7921</v>
      </c>
      <c r="D7242" s="21" t="s">
        <v>7937</v>
      </c>
      <c r="E7242" s="22">
        <v>45258</v>
      </c>
      <c r="F7242" s="23">
        <v>13585.5</v>
      </c>
      <c r="G7242" s="21">
        <v>850</v>
      </c>
      <c r="H7242" s="21" t="s">
        <v>25</v>
      </c>
      <c r="I7242" s="21">
        <f>IF(shipments[[#This Row],[Boxes]]&gt;0,shipments[[#This Row],[Amount]]/shipments[[#This Row],[Boxes]],"NA")</f>
        <v>15.982941176470588</v>
      </c>
      <c r="J7242" s="21" t="str">
        <f>IF(shipments[[#This Row],[Order_Status]] = "Delivered","Yes","No")</f>
        <v>No</v>
      </c>
      <c r="K7242" s="21" t="str">
        <f>TEXT(shipments[[#This Row],[Shipdate]],"MMMM")</f>
        <v>November</v>
      </c>
      <c r="L7242" s="21">
        <f>YEAR(shipments[[#This Row],[Shipdate]])</f>
        <v>2023</v>
      </c>
    </row>
    <row r="7243" spans="1:12" x14ac:dyDescent="0.3">
      <c r="A7243" s="21" t="s">
        <v>7247</v>
      </c>
      <c r="B7243" s="21" t="s">
        <v>7961</v>
      </c>
      <c r="C7243" s="21" t="s">
        <v>7921</v>
      </c>
      <c r="D7243" s="21" t="s">
        <v>7934</v>
      </c>
      <c r="E7243" s="22">
        <v>45519</v>
      </c>
      <c r="F7243" s="23">
        <v>3717</v>
      </c>
      <c r="G7243" s="21">
        <v>286</v>
      </c>
      <c r="H7243" s="21" t="s">
        <v>25</v>
      </c>
      <c r="I7243" s="21">
        <f>IF(shipments[[#This Row],[Boxes]]&gt;0,shipments[[#This Row],[Amount]]/shipments[[#This Row],[Boxes]],"NA")</f>
        <v>12.996503496503497</v>
      </c>
      <c r="J7243" s="21" t="str">
        <f>IF(shipments[[#This Row],[Order_Status]] = "Delivered","Yes","No")</f>
        <v>No</v>
      </c>
      <c r="K7243" s="21" t="str">
        <f>TEXT(shipments[[#This Row],[Shipdate]],"MMMM")</f>
        <v>August</v>
      </c>
      <c r="L7243" s="21">
        <f>YEAR(shipments[[#This Row],[Shipdate]])</f>
        <v>2024</v>
      </c>
    </row>
    <row r="7244" spans="1:12" x14ac:dyDescent="0.3">
      <c r="A7244" t="s">
        <v>7248</v>
      </c>
      <c r="B7244" t="s">
        <v>7961</v>
      </c>
      <c r="C7244" t="s">
        <v>7921</v>
      </c>
      <c r="D7244" t="s">
        <v>7938</v>
      </c>
      <c r="E7244" s="1">
        <v>45063</v>
      </c>
      <c r="F7244" s="6">
        <v>4160.25</v>
      </c>
      <c r="G7244">
        <v>298</v>
      </c>
      <c r="H7244" t="s">
        <v>3</v>
      </c>
      <c r="I7244">
        <f>IF(shipments[[#This Row],[Boxes]]&gt;0,shipments[[#This Row],[Amount]]/shipments[[#This Row],[Boxes]],"NA")</f>
        <v>13.960570469798657</v>
      </c>
      <c r="J7244" t="str">
        <f>IF(shipments[[#This Row],[Order_Status]] = "Delivered","Yes","No")</f>
        <v>Yes</v>
      </c>
      <c r="K7244" t="str">
        <f>TEXT(shipments[[#This Row],[Shipdate]],"MMMM")</f>
        <v>May</v>
      </c>
      <c r="L7244">
        <f>YEAR(shipments[[#This Row],[Shipdate]])</f>
        <v>2023</v>
      </c>
    </row>
    <row r="7245" spans="1:12" x14ac:dyDescent="0.3">
      <c r="A7245" t="s">
        <v>7249</v>
      </c>
      <c r="B7245" t="s">
        <v>7961</v>
      </c>
      <c r="C7245" t="s">
        <v>7922</v>
      </c>
      <c r="D7245" t="s">
        <v>7935</v>
      </c>
      <c r="E7245" s="1">
        <v>45201</v>
      </c>
      <c r="F7245" s="6">
        <v>7337.25</v>
      </c>
      <c r="G7245">
        <v>350</v>
      </c>
      <c r="H7245" t="s">
        <v>3</v>
      </c>
      <c r="I7245">
        <f>IF(shipments[[#This Row],[Boxes]]&gt;0,shipments[[#This Row],[Amount]]/shipments[[#This Row],[Boxes]],"NA")</f>
        <v>20.963571428571427</v>
      </c>
      <c r="J7245" t="str">
        <f>IF(shipments[[#This Row],[Order_Status]] = "Delivered","Yes","No")</f>
        <v>Yes</v>
      </c>
      <c r="K7245" t="str">
        <f>TEXT(shipments[[#This Row],[Shipdate]],"MMMM")</f>
        <v>October</v>
      </c>
      <c r="L7245">
        <f>YEAR(shipments[[#This Row],[Shipdate]])</f>
        <v>2023</v>
      </c>
    </row>
    <row r="7246" spans="1:12" x14ac:dyDescent="0.3">
      <c r="A7246" t="s">
        <v>7250</v>
      </c>
      <c r="B7246" t="s">
        <v>7961</v>
      </c>
      <c r="C7246" t="s">
        <v>7923</v>
      </c>
      <c r="D7246" t="s">
        <v>7939</v>
      </c>
      <c r="E7246" s="1">
        <v>45316</v>
      </c>
      <c r="F7246" s="6">
        <v>10926</v>
      </c>
      <c r="G7246">
        <v>781</v>
      </c>
      <c r="H7246" t="s">
        <v>3</v>
      </c>
      <c r="I7246">
        <f>IF(shipments[[#This Row],[Boxes]]&gt;0,shipments[[#This Row],[Amount]]/shipments[[#This Row],[Boxes]],"NA")</f>
        <v>13.989756722151089</v>
      </c>
      <c r="J7246" t="str">
        <f>IF(shipments[[#This Row],[Order_Status]] = "Delivered","Yes","No")</f>
        <v>Yes</v>
      </c>
      <c r="K7246" t="str">
        <f>TEXT(shipments[[#This Row],[Shipdate]],"MMMM")</f>
        <v>January</v>
      </c>
      <c r="L7246">
        <f>YEAR(shipments[[#This Row],[Shipdate]])</f>
        <v>2024</v>
      </c>
    </row>
    <row r="7247" spans="1:12" x14ac:dyDescent="0.3">
      <c r="A7247" t="s">
        <v>7251</v>
      </c>
      <c r="B7247" t="s">
        <v>7961</v>
      </c>
      <c r="C7247" t="s">
        <v>7924</v>
      </c>
      <c r="D7247" t="s">
        <v>7939</v>
      </c>
      <c r="E7247" s="1">
        <v>45275</v>
      </c>
      <c r="F7247" s="6">
        <v>9047.25</v>
      </c>
      <c r="G7247">
        <v>1508</v>
      </c>
      <c r="H7247" t="s">
        <v>3</v>
      </c>
      <c r="I7247">
        <f>IF(shipments[[#This Row],[Boxes]]&gt;0,shipments[[#This Row],[Amount]]/shipments[[#This Row],[Boxes]],"NA")</f>
        <v>5.9995026525198938</v>
      </c>
      <c r="J7247" t="str">
        <f>IF(shipments[[#This Row],[Order_Status]] = "Delivered","Yes","No")</f>
        <v>Yes</v>
      </c>
      <c r="K7247" t="str">
        <f>TEXT(shipments[[#This Row],[Shipdate]],"MMMM")</f>
        <v>December</v>
      </c>
      <c r="L7247">
        <f>YEAR(shipments[[#This Row],[Shipdate]])</f>
        <v>2023</v>
      </c>
    </row>
    <row r="7248" spans="1:12" x14ac:dyDescent="0.3">
      <c r="A7248" t="s">
        <v>7252</v>
      </c>
      <c r="B7248" t="s">
        <v>7961</v>
      </c>
      <c r="C7248" t="s">
        <v>7924</v>
      </c>
      <c r="D7248" t="s">
        <v>7934</v>
      </c>
      <c r="E7248" s="1">
        <v>45183</v>
      </c>
      <c r="F7248" s="6">
        <v>1111.5</v>
      </c>
      <c r="G7248">
        <v>159</v>
      </c>
      <c r="H7248" t="s">
        <v>3</v>
      </c>
      <c r="I7248">
        <f>IF(shipments[[#This Row],[Boxes]]&gt;0,shipments[[#This Row],[Amount]]/shipments[[#This Row],[Boxes]],"NA")</f>
        <v>6.9905660377358494</v>
      </c>
      <c r="J7248" t="str">
        <f>IF(shipments[[#This Row],[Order_Status]] = "Delivered","Yes","No")</f>
        <v>Yes</v>
      </c>
      <c r="K7248" t="str">
        <f>TEXT(shipments[[#This Row],[Shipdate]],"MMMM")</f>
        <v>September</v>
      </c>
      <c r="L7248">
        <f>YEAR(shipments[[#This Row],[Shipdate]])</f>
        <v>2023</v>
      </c>
    </row>
    <row r="7249" spans="1:12" x14ac:dyDescent="0.3">
      <c r="A7249" t="s">
        <v>7253</v>
      </c>
      <c r="B7249" t="s">
        <v>7961</v>
      </c>
      <c r="C7249" t="s">
        <v>7925</v>
      </c>
      <c r="D7249" t="s">
        <v>7937</v>
      </c>
      <c r="E7249" s="1">
        <v>45453</v>
      </c>
      <c r="F7249" s="6">
        <v>4587.75</v>
      </c>
      <c r="G7249">
        <v>255</v>
      </c>
      <c r="H7249" t="s">
        <v>3</v>
      </c>
      <c r="I7249">
        <f>IF(shipments[[#This Row],[Boxes]]&gt;0,shipments[[#This Row],[Amount]]/shipments[[#This Row],[Boxes]],"NA")</f>
        <v>17.991176470588236</v>
      </c>
      <c r="J7249" t="str">
        <f>IF(shipments[[#This Row],[Order_Status]] = "Delivered","Yes","No")</f>
        <v>Yes</v>
      </c>
      <c r="K7249" t="str">
        <f>TEXT(shipments[[#This Row],[Shipdate]],"MMMM")</f>
        <v>June</v>
      </c>
      <c r="L7249">
        <f>YEAR(shipments[[#This Row],[Shipdate]])</f>
        <v>2024</v>
      </c>
    </row>
    <row r="7250" spans="1:12" x14ac:dyDescent="0.3">
      <c r="A7250" t="s">
        <v>7254</v>
      </c>
      <c r="B7250" t="s">
        <v>7961</v>
      </c>
      <c r="C7250" t="s">
        <v>7925</v>
      </c>
      <c r="D7250" t="s">
        <v>7936</v>
      </c>
      <c r="E7250" s="1">
        <v>45419</v>
      </c>
      <c r="F7250" s="6">
        <v>4943.25</v>
      </c>
      <c r="G7250">
        <v>309</v>
      </c>
      <c r="H7250" t="s">
        <v>3</v>
      </c>
      <c r="I7250">
        <f>IF(shipments[[#This Row],[Boxes]]&gt;0,shipments[[#This Row],[Amount]]/shipments[[#This Row],[Boxes]],"NA")</f>
        <v>15.99757281553398</v>
      </c>
      <c r="J7250" t="str">
        <f>IF(shipments[[#This Row],[Order_Status]] = "Delivered","Yes","No")</f>
        <v>Yes</v>
      </c>
      <c r="K7250" t="str">
        <f>TEXT(shipments[[#This Row],[Shipdate]],"MMMM")</f>
        <v>May</v>
      </c>
      <c r="L7250">
        <f>YEAR(shipments[[#This Row],[Shipdate]])</f>
        <v>2024</v>
      </c>
    </row>
    <row r="7251" spans="1:12" x14ac:dyDescent="0.3">
      <c r="A7251" t="s">
        <v>7255</v>
      </c>
      <c r="B7251" t="s">
        <v>7961</v>
      </c>
      <c r="C7251" t="s">
        <v>7925</v>
      </c>
      <c r="D7251" t="s">
        <v>7937</v>
      </c>
      <c r="E7251" s="1">
        <v>45140</v>
      </c>
      <c r="F7251" s="6">
        <v>3674.25</v>
      </c>
      <c r="G7251">
        <v>263</v>
      </c>
      <c r="H7251" t="s">
        <v>3</v>
      </c>
      <c r="I7251">
        <f>IF(shipments[[#This Row],[Boxes]]&gt;0,shipments[[#This Row],[Amount]]/shipments[[#This Row],[Boxes]],"NA")</f>
        <v>13.970532319391635</v>
      </c>
      <c r="J7251" t="str">
        <f>IF(shipments[[#This Row],[Order_Status]] = "Delivered","Yes","No")</f>
        <v>Yes</v>
      </c>
      <c r="K7251" t="str">
        <f>TEXT(shipments[[#This Row],[Shipdate]],"MMMM")</f>
        <v>August</v>
      </c>
      <c r="L7251">
        <f>YEAR(shipments[[#This Row],[Shipdate]])</f>
        <v>2023</v>
      </c>
    </row>
    <row r="7252" spans="1:12" x14ac:dyDescent="0.3">
      <c r="A7252" t="s">
        <v>7256</v>
      </c>
      <c r="B7252" t="s">
        <v>7961</v>
      </c>
      <c r="C7252" t="s">
        <v>7925</v>
      </c>
      <c r="D7252" t="s">
        <v>7939</v>
      </c>
      <c r="E7252" s="1">
        <v>45377</v>
      </c>
      <c r="F7252" s="6">
        <v>1552.5</v>
      </c>
      <c r="G7252">
        <v>104</v>
      </c>
      <c r="H7252" t="s">
        <v>3</v>
      </c>
      <c r="I7252">
        <f>IF(shipments[[#This Row],[Boxes]]&gt;0,shipments[[#This Row],[Amount]]/shipments[[#This Row],[Boxes]],"NA")</f>
        <v>14.927884615384615</v>
      </c>
      <c r="J7252" t="str">
        <f>IF(shipments[[#This Row],[Order_Status]] = "Delivered","Yes","No")</f>
        <v>Yes</v>
      </c>
      <c r="K7252" t="str">
        <f>TEXT(shipments[[#This Row],[Shipdate]],"MMMM")</f>
        <v>March</v>
      </c>
      <c r="L7252">
        <f>YEAR(shipments[[#This Row],[Shipdate]])</f>
        <v>2024</v>
      </c>
    </row>
    <row r="7253" spans="1:12" x14ac:dyDescent="0.3">
      <c r="A7253" s="21" t="s">
        <v>7257</v>
      </c>
      <c r="B7253" s="21" t="s">
        <v>7961</v>
      </c>
      <c r="C7253" s="21" t="s">
        <v>7925</v>
      </c>
      <c r="D7253" s="21" t="s">
        <v>7936</v>
      </c>
      <c r="E7253" s="22">
        <v>45496</v>
      </c>
      <c r="F7253" s="23">
        <v>4941</v>
      </c>
      <c r="G7253" s="21">
        <v>275</v>
      </c>
      <c r="H7253" s="21" t="s">
        <v>9</v>
      </c>
      <c r="I7253" s="21">
        <f>IF(shipments[[#This Row],[Boxes]]&gt;0,shipments[[#This Row],[Amount]]/shipments[[#This Row],[Boxes]],"NA")</f>
        <v>17.967272727272729</v>
      </c>
      <c r="J7253" s="21" t="str">
        <f>IF(shipments[[#This Row],[Order_Status]] = "Delivered","Yes","No")</f>
        <v>No</v>
      </c>
      <c r="K7253" s="21" t="str">
        <f>TEXT(shipments[[#This Row],[Shipdate]],"MMMM")</f>
        <v>July</v>
      </c>
      <c r="L7253" s="21">
        <f>YEAR(shipments[[#This Row],[Shipdate]])</f>
        <v>2024</v>
      </c>
    </row>
    <row r="7254" spans="1:12" x14ac:dyDescent="0.3">
      <c r="A7254" t="s">
        <v>7258</v>
      </c>
      <c r="B7254" t="s">
        <v>7961</v>
      </c>
      <c r="C7254" t="s">
        <v>7926</v>
      </c>
      <c r="D7254" t="s">
        <v>7934</v>
      </c>
      <c r="E7254" s="1">
        <v>45083</v>
      </c>
      <c r="F7254" s="6">
        <v>137.25</v>
      </c>
      <c r="G7254">
        <v>7</v>
      </c>
      <c r="H7254" t="s">
        <v>3</v>
      </c>
      <c r="I7254">
        <f>IF(shipments[[#This Row],[Boxes]]&gt;0,shipments[[#This Row],[Amount]]/shipments[[#This Row],[Boxes]],"NA")</f>
        <v>19.607142857142858</v>
      </c>
      <c r="J7254" t="str">
        <f>IF(shipments[[#This Row],[Order_Status]] = "Delivered","Yes","No")</f>
        <v>Yes</v>
      </c>
      <c r="K7254" t="str">
        <f>TEXT(shipments[[#This Row],[Shipdate]],"MMMM")</f>
        <v>June</v>
      </c>
      <c r="L7254">
        <f>YEAR(shipments[[#This Row],[Shipdate]])</f>
        <v>2023</v>
      </c>
    </row>
    <row r="7255" spans="1:12" x14ac:dyDescent="0.3">
      <c r="A7255" t="s">
        <v>7259</v>
      </c>
      <c r="B7255" t="s">
        <v>7961</v>
      </c>
      <c r="C7255" t="s">
        <v>7927</v>
      </c>
      <c r="D7255" t="s">
        <v>7935</v>
      </c>
      <c r="E7255" s="1">
        <v>45202</v>
      </c>
      <c r="F7255" s="6">
        <v>2810.25</v>
      </c>
      <c r="G7255">
        <v>188</v>
      </c>
      <c r="H7255" t="s">
        <v>3</v>
      </c>
      <c r="I7255">
        <f>IF(shipments[[#This Row],[Boxes]]&gt;0,shipments[[#This Row],[Amount]]/shipments[[#This Row],[Boxes]],"NA")</f>
        <v>14.94813829787234</v>
      </c>
      <c r="J7255" t="str">
        <f>IF(shipments[[#This Row],[Order_Status]] = "Delivered","Yes","No")</f>
        <v>Yes</v>
      </c>
      <c r="K7255" t="str">
        <f>TEXT(shipments[[#This Row],[Shipdate]],"MMMM")</f>
        <v>October</v>
      </c>
      <c r="L7255">
        <f>YEAR(shipments[[#This Row],[Shipdate]])</f>
        <v>2023</v>
      </c>
    </row>
    <row r="7256" spans="1:12" x14ac:dyDescent="0.3">
      <c r="A7256" t="s">
        <v>7260</v>
      </c>
      <c r="B7256" t="s">
        <v>7961</v>
      </c>
      <c r="C7256" t="s">
        <v>7927</v>
      </c>
      <c r="D7256" t="s">
        <v>7935</v>
      </c>
      <c r="E7256" s="1">
        <v>45296</v>
      </c>
      <c r="F7256" s="6">
        <v>7904.25</v>
      </c>
      <c r="G7256">
        <v>495</v>
      </c>
      <c r="H7256" t="s">
        <v>3</v>
      </c>
      <c r="I7256">
        <f>IF(shipments[[#This Row],[Boxes]]&gt;0,shipments[[#This Row],[Amount]]/shipments[[#This Row],[Boxes]],"NA")</f>
        <v>15.968181818181819</v>
      </c>
      <c r="J7256" t="str">
        <f>IF(shipments[[#This Row],[Order_Status]] = "Delivered","Yes","No")</f>
        <v>Yes</v>
      </c>
      <c r="K7256" t="str">
        <f>TEXT(shipments[[#This Row],[Shipdate]],"MMMM")</f>
        <v>January</v>
      </c>
      <c r="L7256">
        <f>YEAR(shipments[[#This Row],[Shipdate]])</f>
        <v>2024</v>
      </c>
    </row>
    <row r="7257" spans="1:12" x14ac:dyDescent="0.3">
      <c r="A7257" t="s">
        <v>7261</v>
      </c>
      <c r="B7257" t="s">
        <v>7961</v>
      </c>
      <c r="C7257" t="s">
        <v>7927</v>
      </c>
      <c r="D7257" t="s">
        <v>7939</v>
      </c>
      <c r="E7257" s="1">
        <v>45190</v>
      </c>
      <c r="F7257" s="6">
        <v>5186.25</v>
      </c>
      <c r="G7257">
        <v>289</v>
      </c>
      <c r="H7257" t="s">
        <v>3</v>
      </c>
      <c r="I7257">
        <f>IF(shipments[[#This Row],[Boxes]]&gt;0,shipments[[#This Row],[Amount]]/shipments[[#This Row],[Boxes]],"NA")</f>
        <v>17.945501730103807</v>
      </c>
      <c r="J7257" t="str">
        <f>IF(shipments[[#This Row],[Order_Status]] = "Delivered","Yes","No")</f>
        <v>Yes</v>
      </c>
      <c r="K7257" t="str">
        <f>TEXT(shipments[[#This Row],[Shipdate]],"MMMM")</f>
        <v>September</v>
      </c>
      <c r="L7257">
        <f>YEAR(shipments[[#This Row],[Shipdate]])</f>
        <v>2023</v>
      </c>
    </row>
    <row r="7258" spans="1:12" x14ac:dyDescent="0.3">
      <c r="A7258" t="s">
        <v>7262</v>
      </c>
      <c r="B7258" t="s">
        <v>7961</v>
      </c>
      <c r="C7258" t="s">
        <v>7927</v>
      </c>
      <c r="D7258" t="s">
        <v>7938</v>
      </c>
      <c r="E7258" s="1">
        <v>45203</v>
      </c>
      <c r="F7258" s="6">
        <v>2594.25</v>
      </c>
      <c r="G7258">
        <v>173</v>
      </c>
      <c r="H7258" t="s">
        <v>3</v>
      </c>
      <c r="I7258">
        <f>IF(shipments[[#This Row],[Boxes]]&gt;0,shipments[[#This Row],[Amount]]/shipments[[#This Row],[Boxes]],"NA")</f>
        <v>14.995664739884393</v>
      </c>
      <c r="J7258" t="str">
        <f>IF(shipments[[#This Row],[Order_Status]] = "Delivered","Yes","No")</f>
        <v>Yes</v>
      </c>
      <c r="K7258" t="str">
        <f>TEXT(shipments[[#This Row],[Shipdate]],"MMMM")</f>
        <v>October</v>
      </c>
      <c r="L7258">
        <f>YEAR(shipments[[#This Row],[Shipdate]])</f>
        <v>2023</v>
      </c>
    </row>
    <row r="7259" spans="1:12" x14ac:dyDescent="0.3">
      <c r="A7259" t="s">
        <v>7263</v>
      </c>
      <c r="B7259" t="s">
        <v>7961</v>
      </c>
      <c r="C7259" t="s">
        <v>7928</v>
      </c>
      <c r="D7259" t="s">
        <v>7939</v>
      </c>
      <c r="E7259" s="1">
        <v>44971</v>
      </c>
      <c r="F7259" s="6">
        <v>7805.25</v>
      </c>
      <c r="G7259">
        <v>1116</v>
      </c>
      <c r="H7259" t="s">
        <v>3</v>
      </c>
      <c r="I7259">
        <f>IF(shipments[[#This Row],[Boxes]]&gt;0,shipments[[#This Row],[Amount]]/shipments[[#This Row],[Boxes]],"NA")</f>
        <v>6.993951612903226</v>
      </c>
      <c r="J7259" t="str">
        <f>IF(shipments[[#This Row],[Order_Status]] = "Delivered","Yes","No")</f>
        <v>Yes</v>
      </c>
      <c r="K7259" t="str">
        <f>TEXT(shipments[[#This Row],[Shipdate]],"MMMM")</f>
        <v>February</v>
      </c>
      <c r="L7259">
        <f>YEAR(shipments[[#This Row],[Shipdate]])</f>
        <v>2023</v>
      </c>
    </row>
    <row r="7260" spans="1:12" x14ac:dyDescent="0.3">
      <c r="A7260" s="21" t="s">
        <v>7264</v>
      </c>
      <c r="B7260" s="21" t="s">
        <v>7961</v>
      </c>
      <c r="C7260" s="21" t="s">
        <v>7928</v>
      </c>
      <c r="D7260" s="21" t="s">
        <v>7936</v>
      </c>
      <c r="E7260" s="22">
        <v>45527</v>
      </c>
      <c r="F7260" s="23">
        <v>2085.75</v>
      </c>
      <c r="G7260" s="21">
        <v>209</v>
      </c>
      <c r="H7260" s="21" t="s">
        <v>9</v>
      </c>
      <c r="I7260" s="21">
        <f>IF(shipments[[#This Row],[Boxes]]&gt;0,shipments[[#This Row],[Amount]]/shipments[[#This Row],[Boxes]],"NA")</f>
        <v>9.9796650717703344</v>
      </c>
      <c r="J7260" s="21" t="str">
        <f>IF(shipments[[#This Row],[Order_Status]] = "Delivered","Yes","No")</f>
        <v>No</v>
      </c>
      <c r="K7260" s="21" t="str">
        <f>TEXT(shipments[[#This Row],[Shipdate]],"MMMM")</f>
        <v>August</v>
      </c>
      <c r="L7260" s="21">
        <f>YEAR(shipments[[#This Row],[Shipdate]])</f>
        <v>2024</v>
      </c>
    </row>
    <row r="7261" spans="1:12" x14ac:dyDescent="0.3">
      <c r="A7261" t="s">
        <v>7265</v>
      </c>
      <c r="B7261" t="s">
        <v>7961</v>
      </c>
      <c r="C7261" t="s">
        <v>7928</v>
      </c>
      <c r="D7261" t="s">
        <v>7938</v>
      </c>
      <c r="E7261" s="1">
        <v>45247</v>
      </c>
      <c r="F7261" s="6">
        <v>3429</v>
      </c>
      <c r="G7261">
        <v>381</v>
      </c>
      <c r="H7261" t="s">
        <v>3</v>
      </c>
      <c r="I7261">
        <f>IF(shipments[[#This Row],[Boxes]]&gt;0,shipments[[#This Row],[Amount]]/shipments[[#This Row],[Boxes]],"NA")</f>
        <v>9</v>
      </c>
      <c r="J7261" t="str">
        <f>IF(shipments[[#This Row],[Order_Status]] = "Delivered","Yes","No")</f>
        <v>Yes</v>
      </c>
      <c r="K7261" t="str">
        <f>TEXT(shipments[[#This Row],[Shipdate]],"MMMM")</f>
        <v>November</v>
      </c>
      <c r="L7261">
        <f>YEAR(shipments[[#This Row],[Shipdate]])</f>
        <v>2023</v>
      </c>
    </row>
    <row r="7262" spans="1:12" x14ac:dyDescent="0.3">
      <c r="A7262" t="s">
        <v>7266</v>
      </c>
      <c r="B7262" t="s">
        <v>7961</v>
      </c>
      <c r="C7262" t="s">
        <v>7928</v>
      </c>
      <c r="D7262" t="s">
        <v>7939</v>
      </c>
      <c r="E7262" s="1">
        <v>45219</v>
      </c>
      <c r="F7262" s="6">
        <v>888.75</v>
      </c>
      <c r="G7262">
        <v>112</v>
      </c>
      <c r="H7262" t="s">
        <v>3</v>
      </c>
      <c r="I7262">
        <f>IF(shipments[[#This Row],[Boxes]]&gt;0,shipments[[#This Row],[Amount]]/shipments[[#This Row],[Boxes]],"NA")</f>
        <v>7.9352678571428568</v>
      </c>
      <c r="J7262" t="str">
        <f>IF(shipments[[#This Row],[Order_Status]] = "Delivered","Yes","No")</f>
        <v>Yes</v>
      </c>
      <c r="K7262" t="str">
        <f>TEXT(shipments[[#This Row],[Shipdate]],"MMMM")</f>
        <v>October</v>
      </c>
      <c r="L7262">
        <f>YEAR(shipments[[#This Row],[Shipdate]])</f>
        <v>2023</v>
      </c>
    </row>
    <row r="7263" spans="1:12" x14ac:dyDescent="0.3">
      <c r="A7263" t="s">
        <v>7267</v>
      </c>
      <c r="B7263" t="s">
        <v>7961</v>
      </c>
      <c r="C7263" t="s">
        <v>7929</v>
      </c>
      <c r="D7263" t="s">
        <v>7935</v>
      </c>
      <c r="E7263" s="1">
        <v>44974</v>
      </c>
      <c r="F7263" s="6">
        <v>3771</v>
      </c>
      <c r="G7263">
        <v>419</v>
      </c>
      <c r="H7263" t="s">
        <v>3</v>
      </c>
      <c r="I7263">
        <f>IF(shipments[[#This Row],[Boxes]]&gt;0,shipments[[#This Row],[Amount]]/shipments[[#This Row],[Boxes]],"NA")</f>
        <v>9</v>
      </c>
      <c r="J7263" t="str">
        <f>IF(shipments[[#This Row],[Order_Status]] = "Delivered","Yes","No")</f>
        <v>Yes</v>
      </c>
      <c r="K7263" t="str">
        <f>TEXT(shipments[[#This Row],[Shipdate]],"MMMM")</f>
        <v>February</v>
      </c>
      <c r="L7263">
        <f>YEAR(shipments[[#This Row],[Shipdate]])</f>
        <v>2023</v>
      </c>
    </row>
    <row r="7264" spans="1:12" x14ac:dyDescent="0.3">
      <c r="A7264" t="s">
        <v>7268</v>
      </c>
      <c r="B7264" t="s">
        <v>7961</v>
      </c>
      <c r="C7264" t="s">
        <v>7929</v>
      </c>
      <c r="D7264" t="s">
        <v>7934</v>
      </c>
      <c r="E7264" s="1">
        <v>45433</v>
      </c>
      <c r="F7264" s="6">
        <v>2142</v>
      </c>
      <c r="G7264">
        <v>268</v>
      </c>
      <c r="H7264" t="s">
        <v>3</v>
      </c>
      <c r="I7264">
        <f>IF(shipments[[#This Row],[Boxes]]&gt;0,shipments[[#This Row],[Amount]]/shipments[[#This Row],[Boxes]],"NA")</f>
        <v>7.9925373134328357</v>
      </c>
      <c r="J7264" t="str">
        <f>IF(shipments[[#This Row],[Order_Status]] = "Delivered","Yes","No")</f>
        <v>Yes</v>
      </c>
      <c r="K7264" t="str">
        <f>TEXT(shipments[[#This Row],[Shipdate]],"MMMM")</f>
        <v>May</v>
      </c>
      <c r="L7264">
        <f>YEAR(shipments[[#This Row],[Shipdate]])</f>
        <v>2024</v>
      </c>
    </row>
    <row r="7265" spans="1:12" x14ac:dyDescent="0.3">
      <c r="A7265" t="s">
        <v>7269</v>
      </c>
      <c r="B7265" t="s">
        <v>7961</v>
      </c>
      <c r="C7265" t="s">
        <v>7929</v>
      </c>
      <c r="D7265" t="s">
        <v>7934</v>
      </c>
      <c r="E7265" s="1">
        <v>45012</v>
      </c>
      <c r="F7265" s="6">
        <v>1509.75</v>
      </c>
      <c r="G7265">
        <v>168</v>
      </c>
      <c r="H7265" t="s">
        <v>3</v>
      </c>
      <c r="I7265">
        <f>IF(shipments[[#This Row],[Boxes]]&gt;0,shipments[[#This Row],[Amount]]/shipments[[#This Row],[Boxes]],"NA")</f>
        <v>8.9866071428571423</v>
      </c>
      <c r="J7265" t="str">
        <f>IF(shipments[[#This Row],[Order_Status]] = "Delivered","Yes","No")</f>
        <v>Yes</v>
      </c>
      <c r="K7265" t="str">
        <f>TEXT(shipments[[#This Row],[Shipdate]],"MMMM")</f>
        <v>March</v>
      </c>
      <c r="L7265">
        <f>YEAR(shipments[[#This Row],[Shipdate]])</f>
        <v>2023</v>
      </c>
    </row>
    <row r="7266" spans="1:12" x14ac:dyDescent="0.3">
      <c r="A7266" t="s">
        <v>7270</v>
      </c>
      <c r="B7266" t="s">
        <v>7961</v>
      </c>
      <c r="C7266" t="s">
        <v>7929</v>
      </c>
      <c r="D7266" t="s">
        <v>7938</v>
      </c>
      <c r="E7266" s="1">
        <v>45320</v>
      </c>
      <c r="F7266" s="6">
        <v>1692</v>
      </c>
      <c r="G7266">
        <v>212</v>
      </c>
      <c r="H7266" t="s">
        <v>3</v>
      </c>
      <c r="I7266">
        <f>IF(shipments[[#This Row],[Boxes]]&gt;0,shipments[[#This Row],[Amount]]/shipments[[#This Row],[Boxes]],"NA")</f>
        <v>7.9811320754716979</v>
      </c>
      <c r="J7266" t="str">
        <f>IF(shipments[[#This Row],[Order_Status]] = "Delivered","Yes","No")</f>
        <v>Yes</v>
      </c>
      <c r="K7266" t="str">
        <f>TEXT(shipments[[#This Row],[Shipdate]],"MMMM")</f>
        <v>January</v>
      </c>
      <c r="L7266">
        <f>YEAR(shipments[[#This Row],[Shipdate]])</f>
        <v>2024</v>
      </c>
    </row>
    <row r="7267" spans="1:12" x14ac:dyDescent="0.3">
      <c r="A7267" t="s">
        <v>7271</v>
      </c>
      <c r="B7267" t="s">
        <v>7961</v>
      </c>
      <c r="C7267" t="s">
        <v>7930</v>
      </c>
      <c r="D7267" t="s">
        <v>7936</v>
      </c>
      <c r="E7267" s="1">
        <v>45337</v>
      </c>
      <c r="F7267" s="6">
        <v>51.75</v>
      </c>
      <c r="G7267">
        <v>3</v>
      </c>
      <c r="H7267" t="s">
        <v>3</v>
      </c>
      <c r="I7267">
        <f>IF(shipments[[#This Row],[Boxes]]&gt;0,shipments[[#This Row],[Amount]]/shipments[[#This Row],[Boxes]],"NA")</f>
        <v>17.25</v>
      </c>
      <c r="J7267" t="str">
        <f>IF(shipments[[#This Row],[Order_Status]] = "Delivered","Yes","No")</f>
        <v>Yes</v>
      </c>
      <c r="K7267" t="str">
        <f>TEXT(shipments[[#This Row],[Shipdate]],"MMMM")</f>
        <v>February</v>
      </c>
      <c r="L7267">
        <f>YEAR(shipments[[#This Row],[Shipdate]])</f>
        <v>2024</v>
      </c>
    </row>
    <row r="7268" spans="1:12" x14ac:dyDescent="0.3">
      <c r="A7268" t="s">
        <v>7272</v>
      </c>
      <c r="B7268" t="s">
        <v>7961</v>
      </c>
      <c r="C7268" t="s">
        <v>7930</v>
      </c>
      <c r="D7268" t="s">
        <v>7938</v>
      </c>
      <c r="E7268" s="1">
        <v>45202</v>
      </c>
      <c r="F7268" s="6">
        <v>996.75</v>
      </c>
      <c r="G7268">
        <v>35</v>
      </c>
      <c r="H7268" t="s">
        <v>3</v>
      </c>
      <c r="I7268">
        <f>IF(shipments[[#This Row],[Boxes]]&gt;0,shipments[[#This Row],[Amount]]/shipments[[#This Row],[Boxes]],"NA")</f>
        <v>28.478571428571428</v>
      </c>
      <c r="J7268" t="str">
        <f>IF(shipments[[#This Row],[Order_Status]] = "Delivered","Yes","No")</f>
        <v>Yes</v>
      </c>
      <c r="K7268" t="str">
        <f>TEXT(shipments[[#This Row],[Shipdate]],"MMMM")</f>
        <v>October</v>
      </c>
      <c r="L7268">
        <f>YEAR(shipments[[#This Row],[Shipdate]])</f>
        <v>2023</v>
      </c>
    </row>
    <row r="7269" spans="1:12" x14ac:dyDescent="0.3">
      <c r="A7269" t="s">
        <v>7273</v>
      </c>
      <c r="B7269" t="s">
        <v>7961</v>
      </c>
      <c r="C7269" t="s">
        <v>7930</v>
      </c>
      <c r="D7269" t="s">
        <v>7934</v>
      </c>
      <c r="E7269" s="1">
        <v>45141</v>
      </c>
      <c r="F7269" s="6">
        <v>9258.75</v>
      </c>
      <c r="G7269">
        <v>371</v>
      </c>
      <c r="H7269" t="s">
        <v>3</v>
      </c>
      <c r="I7269">
        <f>IF(shipments[[#This Row],[Boxes]]&gt;0,shipments[[#This Row],[Amount]]/shipments[[#This Row],[Boxes]],"NA")</f>
        <v>24.956199460916441</v>
      </c>
      <c r="J7269" t="str">
        <f>IF(shipments[[#This Row],[Order_Status]] = "Delivered","Yes","No")</f>
        <v>Yes</v>
      </c>
      <c r="K7269" t="str">
        <f>TEXT(shipments[[#This Row],[Shipdate]],"MMMM")</f>
        <v>August</v>
      </c>
      <c r="L7269">
        <f>YEAR(shipments[[#This Row],[Shipdate]])</f>
        <v>2023</v>
      </c>
    </row>
    <row r="7270" spans="1:12" x14ac:dyDescent="0.3">
      <c r="A7270" t="s">
        <v>7274</v>
      </c>
      <c r="B7270" t="s">
        <v>7961</v>
      </c>
      <c r="C7270" t="s">
        <v>7930</v>
      </c>
      <c r="D7270" t="s">
        <v>7937</v>
      </c>
      <c r="E7270" s="1">
        <v>45436</v>
      </c>
      <c r="F7270" s="6">
        <v>3741.75</v>
      </c>
      <c r="G7270">
        <v>144</v>
      </c>
      <c r="H7270" t="s">
        <v>3</v>
      </c>
      <c r="I7270">
        <f>IF(shipments[[#This Row],[Boxes]]&gt;0,shipments[[#This Row],[Amount]]/shipments[[#This Row],[Boxes]],"NA")</f>
        <v>25.984375</v>
      </c>
      <c r="J7270" t="str">
        <f>IF(shipments[[#This Row],[Order_Status]] = "Delivered","Yes","No")</f>
        <v>Yes</v>
      </c>
      <c r="K7270" t="str">
        <f>TEXT(shipments[[#This Row],[Shipdate]],"MMMM")</f>
        <v>May</v>
      </c>
      <c r="L7270">
        <f>YEAR(shipments[[#This Row],[Shipdate]])</f>
        <v>2024</v>
      </c>
    </row>
    <row r="7271" spans="1:12" x14ac:dyDescent="0.3">
      <c r="A7271" t="s">
        <v>7275</v>
      </c>
      <c r="B7271" t="s">
        <v>7961</v>
      </c>
      <c r="C7271" t="s">
        <v>7930</v>
      </c>
      <c r="D7271" t="s">
        <v>7936</v>
      </c>
      <c r="E7271" s="1">
        <v>45461</v>
      </c>
      <c r="F7271" s="6">
        <v>9072</v>
      </c>
      <c r="G7271">
        <v>363</v>
      </c>
      <c r="H7271" t="s">
        <v>3</v>
      </c>
      <c r="I7271">
        <f>IF(shipments[[#This Row],[Boxes]]&gt;0,shipments[[#This Row],[Amount]]/shipments[[#This Row],[Boxes]],"NA")</f>
        <v>24.991735537190081</v>
      </c>
      <c r="J7271" t="str">
        <f>IF(shipments[[#This Row],[Order_Status]] = "Delivered","Yes","No")</f>
        <v>Yes</v>
      </c>
      <c r="K7271" t="str">
        <f>TEXT(shipments[[#This Row],[Shipdate]],"MMMM")</f>
        <v>June</v>
      </c>
      <c r="L7271">
        <f>YEAR(shipments[[#This Row],[Shipdate]])</f>
        <v>2024</v>
      </c>
    </row>
    <row r="7272" spans="1:12" x14ac:dyDescent="0.3">
      <c r="A7272" t="s">
        <v>7276</v>
      </c>
      <c r="B7272" t="s">
        <v>7961</v>
      </c>
      <c r="C7272" t="s">
        <v>7931</v>
      </c>
      <c r="D7272" t="s">
        <v>7938</v>
      </c>
      <c r="E7272" s="1">
        <v>45020</v>
      </c>
      <c r="F7272" s="6">
        <v>7618.5</v>
      </c>
      <c r="G7272">
        <v>635</v>
      </c>
      <c r="H7272" t="s">
        <v>3</v>
      </c>
      <c r="I7272">
        <f>IF(shipments[[#This Row],[Boxes]]&gt;0,shipments[[#This Row],[Amount]]/shipments[[#This Row],[Boxes]],"NA")</f>
        <v>11.99763779527559</v>
      </c>
      <c r="J7272" t="str">
        <f>IF(shipments[[#This Row],[Order_Status]] = "Delivered","Yes","No")</f>
        <v>Yes</v>
      </c>
      <c r="K7272" t="str">
        <f>TEXT(shipments[[#This Row],[Shipdate]],"MMMM")</f>
        <v>April</v>
      </c>
      <c r="L7272">
        <f>YEAR(shipments[[#This Row],[Shipdate]])</f>
        <v>2023</v>
      </c>
    </row>
    <row r="7273" spans="1:12" x14ac:dyDescent="0.3">
      <c r="A7273" t="s">
        <v>7277</v>
      </c>
      <c r="B7273" t="s">
        <v>7961</v>
      </c>
      <c r="C7273" t="s">
        <v>7931</v>
      </c>
      <c r="D7273" t="s">
        <v>7936</v>
      </c>
      <c r="E7273" s="1">
        <v>45362</v>
      </c>
      <c r="F7273" s="6">
        <v>137.25</v>
      </c>
      <c r="G7273">
        <v>13</v>
      </c>
      <c r="H7273" t="s">
        <v>3</v>
      </c>
      <c r="I7273">
        <f>IF(shipments[[#This Row],[Boxes]]&gt;0,shipments[[#This Row],[Amount]]/shipments[[#This Row],[Boxes]],"NA")</f>
        <v>10.557692307692308</v>
      </c>
      <c r="J7273" t="str">
        <f>IF(shipments[[#This Row],[Order_Status]] = "Delivered","Yes","No")</f>
        <v>Yes</v>
      </c>
      <c r="K7273" t="str">
        <f>TEXT(shipments[[#This Row],[Shipdate]],"MMMM")</f>
        <v>March</v>
      </c>
      <c r="L7273">
        <f>YEAR(shipments[[#This Row],[Shipdate]])</f>
        <v>2024</v>
      </c>
    </row>
    <row r="7274" spans="1:12" x14ac:dyDescent="0.3">
      <c r="A7274" s="21" t="s">
        <v>7278</v>
      </c>
      <c r="B7274" s="21" t="s">
        <v>7961</v>
      </c>
      <c r="C7274" s="21" t="s">
        <v>7932</v>
      </c>
      <c r="D7274" s="21" t="s">
        <v>7935</v>
      </c>
      <c r="E7274" s="22">
        <v>45547</v>
      </c>
      <c r="F7274" s="23">
        <v>2889</v>
      </c>
      <c r="G7274" s="21">
        <v>362</v>
      </c>
      <c r="H7274" s="21" t="s">
        <v>16</v>
      </c>
      <c r="I7274" s="21">
        <f>IF(shipments[[#This Row],[Boxes]]&gt;0,shipments[[#This Row],[Amount]]/shipments[[#This Row],[Boxes]],"NA")</f>
        <v>7.9806629834254146</v>
      </c>
      <c r="J7274" s="21" t="str">
        <f>IF(shipments[[#This Row],[Order_Status]] = "Delivered","Yes","No")</f>
        <v>No</v>
      </c>
      <c r="K7274" s="21" t="str">
        <f>TEXT(shipments[[#This Row],[Shipdate]],"MMMM")</f>
        <v>September</v>
      </c>
      <c r="L7274" s="21">
        <f>YEAR(shipments[[#This Row],[Shipdate]])</f>
        <v>2024</v>
      </c>
    </row>
    <row r="7275" spans="1:12" x14ac:dyDescent="0.3">
      <c r="A7275" t="s">
        <v>7279</v>
      </c>
      <c r="B7275" t="s">
        <v>7961</v>
      </c>
      <c r="C7275" t="s">
        <v>7933</v>
      </c>
      <c r="D7275" t="s">
        <v>7935</v>
      </c>
      <c r="E7275" s="1">
        <v>45138</v>
      </c>
      <c r="F7275" s="6">
        <v>1559.25</v>
      </c>
      <c r="G7275">
        <v>78</v>
      </c>
      <c r="H7275" t="s">
        <v>3</v>
      </c>
      <c r="I7275">
        <f>IF(shipments[[#This Row],[Boxes]]&gt;0,shipments[[#This Row],[Amount]]/shipments[[#This Row],[Boxes]],"NA")</f>
        <v>19.990384615384617</v>
      </c>
      <c r="J7275" t="str">
        <f>IF(shipments[[#This Row],[Order_Status]] = "Delivered","Yes","No")</f>
        <v>Yes</v>
      </c>
      <c r="K7275" t="str">
        <f>TEXT(shipments[[#This Row],[Shipdate]],"MMMM")</f>
        <v>July</v>
      </c>
      <c r="L7275">
        <f>YEAR(shipments[[#This Row],[Shipdate]])</f>
        <v>2023</v>
      </c>
    </row>
    <row r="7276" spans="1:12" x14ac:dyDescent="0.3">
      <c r="A7276" t="s">
        <v>7280</v>
      </c>
      <c r="B7276" t="s">
        <v>7961</v>
      </c>
      <c r="C7276" t="s">
        <v>7933</v>
      </c>
      <c r="D7276" t="s">
        <v>7939</v>
      </c>
      <c r="E7276" s="1">
        <v>45357</v>
      </c>
      <c r="F7276" s="6">
        <v>969.75</v>
      </c>
      <c r="G7276">
        <v>47</v>
      </c>
      <c r="H7276" t="s">
        <v>3</v>
      </c>
      <c r="I7276">
        <f>IF(shipments[[#This Row],[Boxes]]&gt;0,shipments[[#This Row],[Amount]]/shipments[[#This Row],[Boxes]],"NA")</f>
        <v>20.632978723404257</v>
      </c>
      <c r="J7276" t="str">
        <f>IF(shipments[[#This Row],[Order_Status]] = "Delivered","Yes","No")</f>
        <v>Yes</v>
      </c>
      <c r="K7276" t="str">
        <f>TEXT(shipments[[#This Row],[Shipdate]],"MMMM")</f>
        <v>March</v>
      </c>
      <c r="L7276">
        <f>YEAR(shipments[[#This Row],[Shipdate]])</f>
        <v>2024</v>
      </c>
    </row>
    <row r="7277" spans="1:12" x14ac:dyDescent="0.3">
      <c r="A7277" t="s">
        <v>7281</v>
      </c>
      <c r="B7277" t="s">
        <v>7961</v>
      </c>
      <c r="C7277" t="s">
        <v>7933</v>
      </c>
      <c r="D7277" t="s">
        <v>7935</v>
      </c>
      <c r="E7277" s="1">
        <v>45300</v>
      </c>
      <c r="F7277" s="6">
        <v>5454</v>
      </c>
      <c r="G7277">
        <v>273</v>
      </c>
      <c r="H7277" t="s">
        <v>3</v>
      </c>
      <c r="I7277">
        <f>IF(shipments[[#This Row],[Boxes]]&gt;0,shipments[[#This Row],[Amount]]/shipments[[#This Row],[Boxes]],"NA")</f>
        <v>19.978021978021978</v>
      </c>
      <c r="J7277" t="str">
        <f>IF(shipments[[#This Row],[Order_Status]] = "Delivered","Yes","No")</f>
        <v>Yes</v>
      </c>
      <c r="K7277" t="str">
        <f>TEXT(shipments[[#This Row],[Shipdate]],"MMMM")</f>
        <v>January</v>
      </c>
      <c r="L7277">
        <f>YEAR(shipments[[#This Row],[Shipdate]])</f>
        <v>2024</v>
      </c>
    </row>
    <row r="7278" spans="1:12" x14ac:dyDescent="0.3">
      <c r="A7278" s="21" t="s">
        <v>7282</v>
      </c>
      <c r="B7278" s="21" t="s">
        <v>7961</v>
      </c>
      <c r="C7278" s="21" t="s">
        <v>7933</v>
      </c>
      <c r="D7278" s="21" t="s">
        <v>7935</v>
      </c>
      <c r="E7278" s="22">
        <v>45523</v>
      </c>
      <c r="F7278" s="23">
        <v>8095.5</v>
      </c>
      <c r="G7278" s="21">
        <v>405</v>
      </c>
      <c r="H7278" s="21" t="s">
        <v>9</v>
      </c>
      <c r="I7278" s="21">
        <f>IF(shipments[[#This Row],[Boxes]]&gt;0,shipments[[#This Row],[Amount]]/shipments[[#This Row],[Boxes]],"NA")</f>
        <v>19.988888888888887</v>
      </c>
      <c r="J7278" s="21" t="str">
        <f>IF(shipments[[#This Row],[Order_Status]] = "Delivered","Yes","No")</f>
        <v>No</v>
      </c>
      <c r="K7278" s="21" t="str">
        <f>TEXT(shipments[[#This Row],[Shipdate]],"MMMM")</f>
        <v>August</v>
      </c>
      <c r="L7278" s="21">
        <f>YEAR(shipments[[#This Row],[Shipdate]])</f>
        <v>2024</v>
      </c>
    </row>
    <row r="7279" spans="1:12" x14ac:dyDescent="0.3">
      <c r="A7279" t="s">
        <v>7283</v>
      </c>
      <c r="B7279" t="s">
        <v>7961</v>
      </c>
      <c r="C7279" t="s">
        <v>7933</v>
      </c>
      <c r="D7279" t="s">
        <v>7938</v>
      </c>
      <c r="E7279" s="1">
        <v>45125</v>
      </c>
      <c r="F7279" s="6">
        <v>5829.75</v>
      </c>
      <c r="G7279">
        <v>324</v>
      </c>
      <c r="H7279" t="s">
        <v>3</v>
      </c>
      <c r="I7279">
        <f>IF(shipments[[#This Row],[Boxes]]&gt;0,shipments[[#This Row],[Amount]]/shipments[[#This Row],[Boxes]],"NA")</f>
        <v>17.993055555555557</v>
      </c>
      <c r="J7279" t="str">
        <f>IF(shipments[[#This Row],[Order_Status]] = "Delivered","Yes","No")</f>
        <v>Yes</v>
      </c>
      <c r="K7279" t="str">
        <f>TEXT(shipments[[#This Row],[Shipdate]],"MMMM")</f>
        <v>July</v>
      </c>
      <c r="L7279">
        <f>YEAR(shipments[[#This Row],[Shipdate]])</f>
        <v>2023</v>
      </c>
    </row>
    <row r="7280" spans="1:12" x14ac:dyDescent="0.3">
      <c r="A7280" t="s">
        <v>7284</v>
      </c>
      <c r="B7280" t="s">
        <v>7961</v>
      </c>
      <c r="C7280" t="s">
        <v>7933</v>
      </c>
      <c r="D7280" t="s">
        <v>7934</v>
      </c>
      <c r="E7280" s="1">
        <v>45327</v>
      </c>
      <c r="F7280" s="6">
        <v>5411.25</v>
      </c>
      <c r="G7280">
        <v>271</v>
      </c>
      <c r="H7280" t="s">
        <v>3</v>
      </c>
      <c r="I7280">
        <f>IF(shipments[[#This Row],[Boxes]]&gt;0,shipments[[#This Row],[Amount]]/shipments[[#This Row],[Boxes]],"NA")</f>
        <v>19.967712177121772</v>
      </c>
      <c r="J7280" t="str">
        <f>IF(shipments[[#This Row],[Order_Status]] = "Delivered","Yes","No")</f>
        <v>Yes</v>
      </c>
      <c r="K7280" t="str">
        <f>TEXT(shipments[[#This Row],[Shipdate]],"MMMM")</f>
        <v>February</v>
      </c>
      <c r="L7280">
        <f>YEAR(shipments[[#This Row],[Shipdate]])</f>
        <v>2024</v>
      </c>
    </row>
    <row r="7281" spans="1:12" x14ac:dyDescent="0.3">
      <c r="A7281" t="s">
        <v>7285</v>
      </c>
      <c r="B7281" t="s">
        <v>7961</v>
      </c>
      <c r="C7281" t="s">
        <v>7933</v>
      </c>
      <c r="D7281" t="s">
        <v>7936</v>
      </c>
      <c r="E7281" s="1">
        <v>44950</v>
      </c>
      <c r="F7281" s="6">
        <v>11425.5</v>
      </c>
      <c r="G7281">
        <v>602</v>
      </c>
      <c r="H7281" t="s">
        <v>3</v>
      </c>
      <c r="I7281">
        <f>IF(shipments[[#This Row],[Boxes]]&gt;0,shipments[[#This Row],[Amount]]/shipments[[#This Row],[Boxes]],"NA")</f>
        <v>18.979235880398672</v>
      </c>
      <c r="J7281" t="str">
        <f>IF(shipments[[#This Row],[Order_Status]] = "Delivered","Yes","No")</f>
        <v>Yes</v>
      </c>
      <c r="K7281" t="str">
        <f>TEXT(shipments[[#This Row],[Shipdate]],"MMMM")</f>
        <v>January</v>
      </c>
      <c r="L7281">
        <f>YEAR(shipments[[#This Row],[Shipdate]])</f>
        <v>2023</v>
      </c>
    </row>
    <row r="7282" spans="1:12" x14ac:dyDescent="0.3">
      <c r="A7282" t="s">
        <v>7286</v>
      </c>
      <c r="B7282" t="s">
        <v>7961</v>
      </c>
      <c r="C7282" t="s">
        <v>7933</v>
      </c>
      <c r="D7282" t="s">
        <v>7939</v>
      </c>
      <c r="E7282" s="1">
        <v>45254</v>
      </c>
      <c r="F7282" s="6">
        <v>13477.5</v>
      </c>
      <c r="G7282">
        <v>642</v>
      </c>
      <c r="H7282" t="s">
        <v>3</v>
      </c>
      <c r="I7282">
        <f>IF(shipments[[#This Row],[Boxes]]&gt;0,shipments[[#This Row],[Amount]]/shipments[[#This Row],[Boxes]],"NA")</f>
        <v>20.992990654205606</v>
      </c>
      <c r="J7282" t="str">
        <f>IF(shipments[[#This Row],[Order_Status]] = "Delivered","Yes","No")</f>
        <v>Yes</v>
      </c>
      <c r="K7282" t="str">
        <f>TEXT(shipments[[#This Row],[Shipdate]],"MMMM")</f>
        <v>November</v>
      </c>
      <c r="L7282">
        <f>YEAR(shipments[[#This Row],[Shipdate]])</f>
        <v>2023</v>
      </c>
    </row>
    <row r="7283" spans="1:12" x14ac:dyDescent="0.3">
      <c r="A7283" t="s">
        <v>7287</v>
      </c>
      <c r="B7283" t="s">
        <v>7961</v>
      </c>
      <c r="C7283" t="s">
        <v>7912</v>
      </c>
      <c r="D7283" t="s">
        <v>7935</v>
      </c>
      <c r="E7283" s="1">
        <v>45049</v>
      </c>
      <c r="F7283" s="6">
        <v>7636.5</v>
      </c>
      <c r="G7283">
        <v>637</v>
      </c>
      <c r="H7283" t="s">
        <v>3</v>
      </c>
      <c r="I7283">
        <f>IF(shipments[[#This Row],[Boxes]]&gt;0,shipments[[#This Row],[Amount]]/shipments[[#This Row],[Boxes]],"NA")</f>
        <v>11.988226059654631</v>
      </c>
      <c r="J7283" t="str">
        <f>IF(shipments[[#This Row],[Order_Status]] = "Delivered","Yes","No")</f>
        <v>Yes</v>
      </c>
      <c r="K7283" t="str">
        <f>TEXT(shipments[[#This Row],[Shipdate]],"MMMM")</f>
        <v>May</v>
      </c>
      <c r="L7283">
        <f>YEAR(shipments[[#This Row],[Shipdate]])</f>
        <v>2023</v>
      </c>
    </row>
    <row r="7284" spans="1:12" x14ac:dyDescent="0.3">
      <c r="A7284" t="s">
        <v>7288</v>
      </c>
      <c r="B7284" t="s">
        <v>7961</v>
      </c>
      <c r="C7284" t="s">
        <v>7912</v>
      </c>
      <c r="D7284" t="s">
        <v>7938</v>
      </c>
      <c r="E7284" s="1">
        <v>45082</v>
      </c>
      <c r="F7284" s="6">
        <v>3102.75</v>
      </c>
      <c r="G7284">
        <v>239</v>
      </c>
      <c r="H7284" t="s">
        <v>3</v>
      </c>
      <c r="I7284">
        <f>IF(shipments[[#This Row],[Boxes]]&gt;0,shipments[[#This Row],[Amount]]/shipments[[#This Row],[Boxes]],"NA")</f>
        <v>12.982217573221757</v>
      </c>
      <c r="J7284" t="str">
        <f>IF(shipments[[#This Row],[Order_Status]] = "Delivered","Yes","No")</f>
        <v>Yes</v>
      </c>
      <c r="K7284" t="str">
        <f>TEXT(shipments[[#This Row],[Shipdate]],"MMMM")</f>
        <v>June</v>
      </c>
      <c r="L7284">
        <f>YEAR(shipments[[#This Row],[Shipdate]])</f>
        <v>2023</v>
      </c>
    </row>
    <row r="7285" spans="1:12" x14ac:dyDescent="0.3">
      <c r="A7285" t="s">
        <v>7289</v>
      </c>
      <c r="B7285" t="s">
        <v>7961</v>
      </c>
      <c r="C7285" t="s">
        <v>7912</v>
      </c>
      <c r="D7285" t="s">
        <v>7939</v>
      </c>
      <c r="E7285" s="1">
        <v>45041</v>
      </c>
      <c r="F7285" s="6">
        <v>7157.25</v>
      </c>
      <c r="G7285">
        <v>597</v>
      </c>
      <c r="H7285" t="s">
        <v>3</v>
      </c>
      <c r="I7285">
        <f>IF(shipments[[#This Row],[Boxes]]&gt;0,shipments[[#This Row],[Amount]]/shipments[[#This Row],[Boxes]],"NA")</f>
        <v>11.988693467336683</v>
      </c>
      <c r="J7285" t="str">
        <f>IF(shipments[[#This Row],[Order_Status]] = "Delivered","Yes","No")</f>
        <v>Yes</v>
      </c>
      <c r="K7285" t="str">
        <f>TEXT(shipments[[#This Row],[Shipdate]],"MMMM")</f>
        <v>April</v>
      </c>
      <c r="L7285">
        <f>YEAR(shipments[[#This Row],[Shipdate]])</f>
        <v>2023</v>
      </c>
    </row>
    <row r="7286" spans="1:12" x14ac:dyDescent="0.3">
      <c r="A7286" t="s">
        <v>7290</v>
      </c>
      <c r="B7286" t="s">
        <v>7961</v>
      </c>
      <c r="C7286" t="s">
        <v>7912</v>
      </c>
      <c r="D7286" t="s">
        <v>7935</v>
      </c>
      <c r="E7286" s="1">
        <v>44979</v>
      </c>
      <c r="F7286" s="6">
        <v>9841.5</v>
      </c>
      <c r="G7286">
        <v>703</v>
      </c>
      <c r="H7286" t="s">
        <v>3</v>
      </c>
      <c r="I7286">
        <f>IF(shipments[[#This Row],[Boxes]]&gt;0,shipments[[#This Row],[Amount]]/shipments[[#This Row],[Boxes]],"NA")</f>
        <v>13.999288762446657</v>
      </c>
      <c r="J7286" t="str">
        <f>IF(shipments[[#This Row],[Order_Status]] = "Delivered","Yes","No")</f>
        <v>Yes</v>
      </c>
      <c r="K7286" t="str">
        <f>TEXT(shipments[[#This Row],[Shipdate]],"MMMM")</f>
        <v>February</v>
      </c>
      <c r="L7286">
        <f>YEAR(shipments[[#This Row],[Shipdate]])</f>
        <v>2023</v>
      </c>
    </row>
    <row r="7287" spans="1:12" x14ac:dyDescent="0.3">
      <c r="A7287" t="s">
        <v>7291</v>
      </c>
      <c r="B7287" t="s">
        <v>7961</v>
      </c>
      <c r="C7287" t="s">
        <v>7912</v>
      </c>
      <c r="D7287" t="s">
        <v>7934</v>
      </c>
      <c r="E7287" s="1">
        <v>45107</v>
      </c>
      <c r="F7287" s="6">
        <v>5820.75</v>
      </c>
      <c r="G7287">
        <v>364</v>
      </c>
      <c r="H7287" t="s">
        <v>3</v>
      </c>
      <c r="I7287">
        <f>IF(shipments[[#This Row],[Boxes]]&gt;0,shipments[[#This Row],[Amount]]/shipments[[#This Row],[Boxes]],"NA")</f>
        <v>15.991071428571429</v>
      </c>
      <c r="J7287" t="str">
        <f>IF(shipments[[#This Row],[Order_Status]] = "Delivered","Yes","No")</f>
        <v>Yes</v>
      </c>
      <c r="K7287" t="str">
        <f>TEXT(shipments[[#This Row],[Shipdate]],"MMMM")</f>
        <v>June</v>
      </c>
      <c r="L7287">
        <f>YEAR(shipments[[#This Row],[Shipdate]])</f>
        <v>2023</v>
      </c>
    </row>
    <row r="7288" spans="1:12" x14ac:dyDescent="0.3">
      <c r="A7288" t="s">
        <v>7292</v>
      </c>
      <c r="B7288" t="s">
        <v>7961</v>
      </c>
      <c r="C7288" t="s">
        <v>7912</v>
      </c>
      <c r="D7288" t="s">
        <v>7935</v>
      </c>
      <c r="E7288" s="1">
        <v>45168</v>
      </c>
      <c r="F7288" s="6">
        <v>4090.5</v>
      </c>
      <c r="G7288">
        <v>315</v>
      </c>
      <c r="H7288" t="s">
        <v>3</v>
      </c>
      <c r="I7288">
        <f>IF(shipments[[#This Row],[Boxes]]&gt;0,shipments[[#This Row],[Amount]]/shipments[[#This Row],[Boxes]],"NA")</f>
        <v>12.985714285714286</v>
      </c>
      <c r="J7288" t="str">
        <f>IF(shipments[[#This Row],[Order_Status]] = "Delivered","Yes","No")</f>
        <v>Yes</v>
      </c>
      <c r="K7288" t="str">
        <f>TEXT(shipments[[#This Row],[Shipdate]],"MMMM")</f>
        <v>August</v>
      </c>
      <c r="L7288">
        <f>YEAR(shipments[[#This Row],[Shipdate]])</f>
        <v>2023</v>
      </c>
    </row>
    <row r="7289" spans="1:12" x14ac:dyDescent="0.3">
      <c r="A7289" s="21" t="s">
        <v>7293</v>
      </c>
      <c r="B7289" s="21" t="s">
        <v>7961</v>
      </c>
      <c r="C7289" s="21" t="s">
        <v>7914</v>
      </c>
      <c r="D7289" s="21" t="s">
        <v>7938</v>
      </c>
      <c r="E7289" s="22">
        <v>45278</v>
      </c>
      <c r="F7289" s="23">
        <v>5523.75</v>
      </c>
      <c r="G7289" s="21">
        <v>425</v>
      </c>
      <c r="H7289" s="21" t="s">
        <v>25</v>
      </c>
      <c r="I7289" s="21">
        <f>IF(shipments[[#This Row],[Boxes]]&gt;0,shipments[[#This Row],[Amount]]/shipments[[#This Row],[Boxes]],"NA")</f>
        <v>12.997058823529411</v>
      </c>
      <c r="J7289" s="21" t="str">
        <f>IF(shipments[[#This Row],[Order_Status]] = "Delivered","Yes","No")</f>
        <v>No</v>
      </c>
      <c r="K7289" s="21" t="str">
        <f>TEXT(shipments[[#This Row],[Shipdate]],"MMMM")</f>
        <v>December</v>
      </c>
      <c r="L7289" s="21">
        <f>YEAR(shipments[[#This Row],[Shipdate]])</f>
        <v>2023</v>
      </c>
    </row>
    <row r="7290" spans="1:12" x14ac:dyDescent="0.3">
      <c r="A7290" s="21" t="s">
        <v>7294</v>
      </c>
      <c r="B7290" s="21" t="s">
        <v>7961</v>
      </c>
      <c r="C7290" s="21" t="s">
        <v>7914</v>
      </c>
      <c r="D7290" s="21" t="s">
        <v>7939</v>
      </c>
      <c r="E7290" s="22">
        <v>45484</v>
      </c>
      <c r="F7290" s="23">
        <v>1842.75</v>
      </c>
      <c r="G7290" s="21">
        <v>142</v>
      </c>
      <c r="H7290" s="21" t="s">
        <v>9</v>
      </c>
      <c r="I7290" s="21">
        <f>IF(shipments[[#This Row],[Boxes]]&gt;0,shipments[[#This Row],[Amount]]/shipments[[#This Row],[Boxes]],"NA")</f>
        <v>12.977112676056338</v>
      </c>
      <c r="J7290" s="21" t="str">
        <f>IF(shipments[[#This Row],[Order_Status]] = "Delivered","Yes","No")</f>
        <v>No</v>
      </c>
      <c r="K7290" s="21" t="str">
        <f>TEXT(shipments[[#This Row],[Shipdate]],"MMMM")</f>
        <v>July</v>
      </c>
      <c r="L7290" s="21">
        <f>YEAR(shipments[[#This Row],[Shipdate]])</f>
        <v>2024</v>
      </c>
    </row>
    <row r="7291" spans="1:12" x14ac:dyDescent="0.3">
      <c r="A7291" t="s">
        <v>7295</v>
      </c>
      <c r="B7291" t="s">
        <v>7961</v>
      </c>
      <c r="C7291" t="s">
        <v>7915</v>
      </c>
      <c r="D7291" t="s">
        <v>7937</v>
      </c>
      <c r="E7291" s="1">
        <v>45225</v>
      </c>
      <c r="F7291" s="6">
        <v>7490.25</v>
      </c>
      <c r="G7291">
        <v>937</v>
      </c>
      <c r="H7291" t="s">
        <v>3</v>
      </c>
      <c r="I7291">
        <f>IF(shipments[[#This Row],[Boxes]]&gt;0,shipments[[#This Row],[Amount]]/shipments[[#This Row],[Boxes]],"NA")</f>
        <v>7.9938633938100319</v>
      </c>
      <c r="J7291" t="str">
        <f>IF(shipments[[#This Row],[Order_Status]] = "Delivered","Yes","No")</f>
        <v>Yes</v>
      </c>
      <c r="K7291" t="str">
        <f>TEXT(shipments[[#This Row],[Shipdate]],"MMMM")</f>
        <v>October</v>
      </c>
      <c r="L7291">
        <f>YEAR(shipments[[#This Row],[Shipdate]])</f>
        <v>2023</v>
      </c>
    </row>
    <row r="7292" spans="1:12" x14ac:dyDescent="0.3">
      <c r="A7292" t="s">
        <v>7296</v>
      </c>
      <c r="B7292" t="s">
        <v>7961</v>
      </c>
      <c r="C7292" t="s">
        <v>7915</v>
      </c>
      <c r="D7292" t="s">
        <v>7935</v>
      </c>
      <c r="E7292" s="1">
        <v>44957</v>
      </c>
      <c r="F7292" s="6">
        <v>12726</v>
      </c>
      <c r="G7292">
        <v>1818</v>
      </c>
      <c r="H7292" t="s">
        <v>3</v>
      </c>
      <c r="I7292">
        <f>IF(shipments[[#This Row],[Boxes]]&gt;0,shipments[[#This Row],[Amount]]/shipments[[#This Row],[Boxes]],"NA")</f>
        <v>7</v>
      </c>
      <c r="J7292" t="str">
        <f>IF(shipments[[#This Row],[Order_Status]] = "Delivered","Yes","No")</f>
        <v>Yes</v>
      </c>
      <c r="K7292" t="str">
        <f>TEXT(shipments[[#This Row],[Shipdate]],"MMMM")</f>
        <v>January</v>
      </c>
      <c r="L7292">
        <f>YEAR(shipments[[#This Row],[Shipdate]])</f>
        <v>2023</v>
      </c>
    </row>
    <row r="7293" spans="1:12" x14ac:dyDescent="0.3">
      <c r="A7293" t="s">
        <v>7297</v>
      </c>
      <c r="B7293" t="s">
        <v>7961</v>
      </c>
      <c r="C7293" t="s">
        <v>7915</v>
      </c>
      <c r="D7293" t="s">
        <v>7938</v>
      </c>
      <c r="E7293" s="1">
        <v>45064</v>
      </c>
      <c r="F7293" s="6">
        <v>852.75</v>
      </c>
      <c r="G7293">
        <v>171</v>
      </c>
      <c r="H7293" t="s">
        <v>3</v>
      </c>
      <c r="I7293">
        <f>IF(shipments[[#This Row],[Boxes]]&gt;0,shipments[[#This Row],[Amount]]/shipments[[#This Row],[Boxes]],"NA")</f>
        <v>4.9868421052631575</v>
      </c>
      <c r="J7293" t="str">
        <f>IF(shipments[[#This Row],[Order_Status]] = "Delivered","Yes","No")</f>
        <v>Yes</v>
      </c>
      <c r="K7293" t="str">
        <f>TEXT(shipments[[#This Row],[Shipdate]],"MMMM")</f>
        <v>May</v>
      </c>
      <c r="L7293">
        <f>YEAR(shipments[[#This Row],[Shipdate]])</f>
        <v>2023</v>
      </c>
    </row>
    <row r="7294" spans="1:12" x14ac:dyDescent="0.3">
      <c r="A7294" t="s">
        <v>7298</v>
      </c>
      <c r="B7294" t="s">
        <v>7961</v>
      </c>
      <c r="C7294" t="s">
        <v>7915</v>
      </c>
      <c r="D7294" t="s">
        <v>7939</v>
      </c>
      <c r="E7294" s="1">
        <v>45205</v>
      </c>
      <c r="F7294" s="6">
        <v>1089</v>
      </c>
      <c r="G7294">
        <v>182</v>
      </c>
      <c r="H7294" t="s">
        <v>3</v>
      </c>
      <c r="I7294">
        <f>IF(shipments[[#This Row],[Boxes]]&gt;0,shipments[[#This Row],[Amount]]/shipments[[#This Row],[Boxes]],"NA")</f>
        <v>5.9835164835164836</v>
      </c>
      <c r="J7294" t="str">
        <f>IF(shipments[[#This Row],[Order_Status]] = "Delivered","Yes","No")</f>
        <v>Yes</v>
      </c>
      <c r="K7294" t="str">
        <f>TEXT(shipments[[#This Row],[Shipdate]],"MMMM")</f>
        <v>October</v>
      </c>
      <c r="L7294">
        <f>YEAR(shipments[[#This Row],[Shipdate]])</f>
        <v>2023</v>
      </c>
    </row>
    <row r="7295" spans="1:12" x14ac:dyDescent="0.3">
      <c r="A7295" s="21" t="s">
        <v>7299</v>
      </c>
      <c r="B7295" s="21" t="s">
        <v>7961</v>
      </c>
      <c r="C7295" s="21" t="s">
        <v>7915</v>
      </c>
      <c r="D7295" s="21" t="s">
        <v>7939</v>
      </c>
      <c r="E7295" s="22">
        <v>45299</v>
      </c>
      <c r="F7295" s="23">
        <v>2058.75</v>
      </c>
      <c r="G7295" s="21">
        <v>344</v>
      </c>
      <c r="H7295" s="21" t="s">
        <v>25</v>
      </c>
      <c r="I7295" s="21">
        <f>IF(shipments[[#This Row],[Boxes]]&gt;0,shipments[[#This Row],[Amount]]/shipments[[#This Row],[Boxes]],"NA")</f>
        <v>5.9847383720930232</v>
      </c>
      <c r="J7295" s="21" t="str">
        <f>IF(shipments[[#This Row],[Order_Status]] = "Delivered","Yes","No")</f>
        <v>No</v>
      </c>
      <c r="K7295" s="21" t="str">
        <f>TEXT(shipments[[#This Row],[Shipdate]],"MMMM")</f>
        <v>January</v>
      </c>
      <c r="L7295" s="21">
        <f>YEAR(shipments[[#This Row],[Shipdate]])</f>
        <v>2024</v>
      </c>
    </row>
    <row r="7296" spans="1:12" x14ac:dyDescent="0.3">
      <c r="A7296" t="s">
        <v>7300</v>
      </c>
      <c r="B7296" t="s">
        <v>7961</v>
      </c>
      <c r="C7296" t="s">
        <v>7915</v>
      </c>
      <c r="D7296" t="s">
        <v>7939</v>
      </c>
      <c r="E7296" s="1">
        <v>45208</v>
      </c>
      <c r="F7296" s="6">
        <v>3865.5</v>
      </c>
      <c r="G7296">
        <v>553</v>
      </c>
      <c r="H7296" t="s">
        <v>3</v>
      </c>
      <c r="I7296">
        <f>IF(shipments[[#This Row],[Boxes]]&gt;0,shipments[[#This Row],[Amount]]/shipments[[#This Row],[Boxes]],"NA")</f>
        <v>6.9900542495479208</v>
      </c>
      <c r="J7296" t="str">
        <f>IF(shipments[[#This Row],[Order_Status]] = "Delivered","Yes","No")</f>
        <v>Yes</v>
      </c>
      <c r="K7296" t="str">
        <f>TEXT(shipments[[#This Row],[Shipdate]],"MMMM")</f>
        <v>October</v>
      </c>
      <c r="L7296">
        <f>YEAR(shipments[[#This Row],[Shipdate]])</f>
        <v>2023</v>
      </c>
    </row>
    <row r="7297" spans="1:12" x14ac:dyDescent="0.3">
      <c r="A7297" s="21" t="s">
        <v>7301</v>
      </c>
      <c r="B7297" s="21" t="s">
        <v>7961</v>
      </c>
      <c r="C7297" s="21" t="s">
        <v>7915</v>
      </c>
      <c r="D7297" s="21" t="s">
        <v>7934</v>
      </c>
      <c r="E7297" s="22">
        <v>45209</v>
      </c>
      <c r="F7297" s="23">
        <v>7449.75</v>
      </c>
      <c r="G7297" s="21">
        <v>1065</v>
      </c>
      <c r="H7297" s="21" t="s">
        <v>25</v>
      </c>
      <c r="I7297" s="21">
        <f>IF(shipments[[#This Row],[Boxes]]&gt;0,shipments[[#This Row],[Amount]]/shipments[[#This Row],[Boxes]],"NA")</f>
        <v>6.9950704225352114</v>
      </c>
      <c r="J7297" s="21" t="str">
        <f>IF(shipments[[#This Row],[Order_Status]] = "Delivered","Yes","No")</f>
        <v>No</v>
      </c>
      <c r="K7297" s="21" t="str">
        <f>TEXT(shipments[[#This Row],[Shipdate]],"MMMM")</f>
        <v>October</v>
      </c>
      <c r="L7297" s="21">
        <f>YEAR(shipments[[#This Row],[Shipdate]])</f>
        <v>2023</v>
      </c>
    </row>
    <row r="7298" spans="1:12" x14ac:dyDescent="0.3">
      <c r="A7298" t="s">
        <v>7302</v>
      </c>
      <c r="B7298" t="s">
        <v>7961</v>
      </c>
      <c r="C7298" t="s">
        <v>7916</v>
      </c>
      <c r="D7298" t="s">
        <v>7934</v>
      </c>
      <c r="E7298" s="1">
        <v>45126</v>
      </c>
      <c r="F7298" s="6">
        <v>573.75</v>
      </c>
      <c r="G7298">
        <v>115</v>
      </c>
      <c r="H7298" t="s">
        <v>3</v>
      </c>
      <c r="I7298">
        <f>IF(shipments[[#This Row],[Boxes]]&gt;0,shipments[[#This Row],[Amount]]/shipments[[#This Row],[Boxes]],"NA")</f>
        <v>4.9891304347826084</v>
      </c>
      <c r="J7298" t="str">
        <f>IF(shipments[[#This Row],[Order_Status]] = "Delivered","Yes","No")</f>
        <v>Yes</v>
      </c>
      <c r="K7298" t="str">
        <f>TEXT(shipments[[#This Row],[Shipdate]],"MMMM")</f>
        <v>July</v>
      </c>
      <c r="L7298">
        <f>YEAR(shipments[[#This Row],[Shipdate]])</f>
        <v>2023</v>
      </c>
    </row>
    <row r="7299" spans="1:12" x14ac:dyDescent="0.3">
      <c r="A7299" t="s">
        <v>7303</v>
      </c>
      <c r="B7299" t="s">
        <v>7961</v>
      </c>
      <c r="C7299" t="s">
        <v>7916</v>
      </c>
      <c r="D7299" t="s">
        <v>7935</v>
      </c>
      <c r="E7299" s="1">
        <v>45446</v>
      </c>
      <c r="F7299" s="6">
        <v>684</v>
      </c>
      <c r="G7299">
        <v>137</v>
      </c>
      <c r="H7299" t="s">
        <v>3</v>
      </c>
      <c r="I7299">
        <f>IF(shipments[[#This Row],[Boxes]]&gt;0,shipments[[#This Row],[Amount]]/shipments[[#This Row],[Boxes]],"NA")</f>
        <v>4.992700729927007</v>
      </c>
      <c r="J7299" t="str">
        <f>IF(shipments[[#This Row],[Order_Status]] = "Delivered","Yes","No")</f>
        <v>Yes</v>
      </c>
      <c r="K7299" t="str">
        <f>TEXT(shipments[[#This Row],[Shipdate]],"MMMM")</f>
        <v>June</v>
      </c>
      <c r="L7299">
        <f>YEAR(shipments[[#This Row],[Shipdate]])</f>
        <v>2024</v>
      </c>
    </row>
    <row r="7300" spans="1:12" x14ac:dyDescent="0.3">
      <c r="A7300" s="21" t="s">
        <v>7304</v>
      </c>
      <c r="B7300" s="21" t="s">
        <v>7961</v>
      </c>
      <c r="C7300" s="21" t="s">
        <v>7916</v>
      </c>
      <c r="D7300" s="21" t="s">
        <v>7939</v>
      </c>
      <c r="E7300" s="22">
        <v>45547</v>
      </c>
      <c r="F7300" s="23">
        <v>2810.25</v>
      </c>
      <c r="G7300" s="21">
        <v>313</v>
      </c>
      <c r="H7300" s="21" t="s">
        <v>16</v>
      </c>
      <c r="I7300" s="21">
        <f>IF(shipments[[#This Row],[Boxes]]&gt;0,shipments[[#This Row],[Amount]]/shipments[[#This Row],[Boxes]],"NA")</f>
        <v>8.9784345047923324</v>
      </c>
      <c r="J7300" s="21" t="str">
        <f>IF(shipments[[#This Row],[Order_Status]] = "Delivered","Yes","No")</f>
        <v>No</v>
      </c>
      <c r="K7300" s="21" t="str">
        <f>TEXT(shipments[[#This Row],[Shipdate]],"MMMM")</f>
        <v>September</v>
      </c>
      <c r="L7300" s="21">
        <f>YEAR(shipments[[#This Row],[Shipdate]])</f>
        <v>2024</v>
      </c>
    </row>
    <row r="7301" spans="1:12" x14ac:dyDescent="0.3">
      <c r="A7301" t="s">
        <v>7305</v>
      </c>
      <c r="B7301" t="s">
        <v>7961</v>
      </c>
      <c r="C7301" t="s">
        <v>7916</v>
      </c>
      <c r="D7301" t="s">
        <v>7939</v>
      </c>
      <c r="E7301" s="1">
        <v>45313</v>
      </c>
      <c r="F7301" s="6">
        <v>6745.5</v>
      </c>
      <c r="G7301">
        <v>844</v>
      </c>
      <c r="H7301" t="s">
        <v>3</v>
      </c>
      <c r="I7301">
        <f>IF(shipments[[#This Row],[Boxes]]&gt;0,shipments[[#This Row],[Amount]]/shipments[[#This Row],[Boxes]],"NA")</f>
        <v>7.9922985781990521</v>
      </c>
      <c r="J7301" t="str">
        <f>IF(shipments[[#This Row],[Order_Status]] = "Delivered","Yes","No")</f>
        <v>Yes</v>
      </c>
      <c r="K7301" t="str">
        <f>TEXT(shipments[[#This Row],[Shipdate]],"MMMM")</f>
        <v>January</v>
      </c>
      <c r="L7301">
        <f>YEAR(shipments[[#This Row],[Shipdate]])</f>
        <v>2024</v>
      </c>
    </row>
    <row r="7302" spans="1:12" x14ac:dyDescent="0.3">
      <c r="A7302" t="s">
        <v>7306</v>
      </c>
      <c r="B7302" t="s">
        <v>7961</v>
      </c>
      <c r="C7302" t="s">
        <v>7916</v>
      </c>
      <c r="D7302" t="s">
        <v>7935</v>
      </c>
      <c r="E7302" s="1">
        <v>45135</v>
      </c>
      <c r="F7302" s="6">
        <v>3312</v>
      </c>
      <c r="G7302">
        <v>474</v>
      </c>
      <c r="H7302" t="s">
        <v>3</v>
      </c>
      <c r="I7302">
        <f>IF(shipments[[#This Row],[Boxes]]&gt;0,shipments[[#This Row],[Amount]]/shipments[[#This Row],[Boxes]],"NA")</f>
        <v>6.9873417721518987</v>
      </c>
      <c r="J7302" t="str">
        <f>IF(shipments[[#This Row],[Order_Status]] = "Delivered","Yes","No")</f>
        <v>Yes</v>
      </c>
      <c r="K7302" t="str">
        <f>TEXT(shipments[[#This Row],[Shipdate]],"MMMM")</f>
        <v>July</v>
      </c>
      <c r="L7302">
        <f>YEAR(shipments[[#This Row],[Shipdate]])</f>
        <v>2023</v>
      </c>
    </row>
    <row r="7303" spans="1:12" x14ac:dyDescent="0.3">
      <c r="A7303" t="s">
        <v>7307</v>
      </c>
      <c r="B7303" t="s">
        <v>7961</v>
      </c>
      <c r="C7303" t="s">
        <v>7916</v>
      </c>
      <c r="D7303" t="s">
        <v>7939</v>
      </c>
      <c r="E7303" s="1">
        <v>44930</v>
      </c>
      <c r="F7303" s="6">
        <v>405</v>
      </c>
      <c r="G7303">
        <v>51</v>
      </c>
      <c r="H7303" t="s">
        <v>3</v>
      </c>
      <c r="I7303">
        <f>IF(shipments[[#This Row],[Boxes]]&gt;0,shipments[[#This Row],[Amount]]/shipments[[#This Row],[Boxes]],"NA")</f>
        <v>7.9411764705882355</v>
      </c>
      <c r="J7303" t="str">
        <f>IF(shipments[[#This Row],[Order_Status]] = "Delivered","Yes","No")</f>
        <v>Yes</v>
      </c>
      <c r="K7303" t="str">
        <f>TEXT(shipments[[#This Row],[Shipdate]],"MMMM")</f>
        <v>January</v>
      </c>
      <c r="L7303">
        <f>YEAR(shipments[[#This Row],[Shipdate]])</f>
        <v>2023</v>
      </c>
    </row>
    <row r="7304" spans="1:12" x14ac:dyDescent="0.3">
      <c r="A7304" t="s">
        <v>7308</v>
      </c>
      <c r="B7304" t="s">
        <v>7961</v>
      </c>
      <c r="C7304" t="s">
        <v>7917</v>
      </c>
      <c r="D7304" t="s">
        <v>7938</v>
      </c>
      <c r="E7304" s="1">
        <v>45209</v>
      </c>
      <c r="F7304" s="6">
        <v>3372.75</v>
      </c>
      <c r="G7304">
        <v>130</v>
      </c>
      <c r="H7304" t="s">
        <v>3</v>
      </c>
      <c r="I7304">
        <f>IF(shipments[[#This Row],[Boxes]]&gt;0,shipments[[#This Row],[Amount]]/shipments[[#This Row],[Boxes]],"NA")</f>
        <v>25.944230769230771</v>
      </c>
      <c r="J7304" t="str">
        <f>IF(shipments[[#This Row],[Order_Status]] = "Delivered","Yes","No")</f>
        <v>Yes</v>
      </c>
      <c r="K7304" t="str">
        <f>TEXT(shipments[[#This Row],[Shipdate]],"MMMM")</f>
        <v>October</v>
      </c>
      <c r="L7304">
        <f>YEAR(shipments[[#This Row],[Shipdate]])</f>
        <v>2023</v>
      </c>
    </row>
    <row r="7305" spans="1:12" x14ac:dyDescent="0.3">
      <c r="A7305" t="s">
        <v>7309</v>
      </c>
      <c r="B7305" t="s">
        <v>7961</v>
      </c>
      <c r="C7305" t="s">
        <v>7917</v>
      </c>
      <c r="D7305" t="s">
        <v>7939</v>
      </c>
      <c r="E7305" s="1">
        <v>44963</v>
      </c>
      <c r="F7305" s="6">
        <v>2781</v>
      </c>
      <c r="G7305">
        <v>107</v>
      </c>
      <c r="H7305" t="s">
        <v>3</v>
      </c>
      <c r="I7305">
        <f>IF(shipments[[#This Row],[Boxes]]&gt;0,shipments[[#This Row],[Amount]]/shipments[[#This Row],[Boxes]],"NA")</f>
        <v>25.990654205607477</v>
      </c>
      <c r="J7305" t="str">
        <f>IF(shipments[[#This Row],[Order_Status]] = "Delivered","Yes","No")</f>
        <v>Yes</v>
      </c>
      <c r="K7305" t="str">
        <f>TEXT(shipments[[#This Row],[Shipdate]],"MMMM")</f>
        <v>February</v>
      </c>
      <c r="L7305">
        <f>YEAR(shipments[[#This Row],[Shipdate]])</f>
        <v>2023</v>
      </c>
    </row>
    <row r="7306" spans="1:12" x14ac:dyDescent="0.3">
      <c r="A7306" s="21" t="s">
        <v>7310</v>
      </c>
      <c r="B7306" s="21" t="s">
        <v>7961</v>
      </c>
      <c r="C7306" s="21" t="s">
        <v>7917</v>
      </c>
      <c r="D7306" s="21" t="s">
        <v>7939</v>
      </c>
      <c r="E7306" s="22">
        <v>45411</v>
      </c>
      <c r="F7306" s="23">
        <v>3386.25</v>
      </c>
      <c r="G7306" s="21">
        <v>131</v>
      </c>
      <c r="H7306" s="21" t="s">
        <v>25</v>
      </c>
      <c r="I7306" s="21">
        <f>IF(shipments[[#This Row],[Boxes]]&gt;0,shipments[[#This Row],[Amount]]/shipments[[#This Row],[Boxes]],"NA")</f>
        <v>25.849236641221374</v>
      </c>
      <c r="J7306" s="21" t="str">
        <f>IF(shipments[[#This Row],[Order_Status]] = "Delivered","Yes","No")</f>
        <v>No</v>
      </c>
      <c r="K7306" s="21" t="str">
        <f>TEXT(shipments[[#This Row],[Shipdate]],"MMMM")</f>
        <v>April</v>
      </c>
      <c r="L7306" s="21">
        <f>YEAR(shipments[[#This Row],[Shipdate]])</f>
        <v>2024</v>
      </c>
    </row>
    <row r="7307" spans="1:12" x14ac:dyDescent="0.3">
      <c r="A7307" s="21" t="s">
        <v>7311</v>
      </c>
      <c r="B7307" s="21" t="s">
        <v>7961</v>
      </c>
      <c r="C7307" s="21" t="s">
        <v>7918</v>
      </c>
      <c r="D7307" s="21" t="s">
        <v>7934</v>
      </c>
      <c r="E7307" s="22">
        <v>45491</v>
      </c>
      <c r="F7307" s="23">
        <v>6203.25</v>
      </c>
      <c r="G7307" s="21">
        <v>222</v>
      </c>
      <c r="H7307" s="21" t="s">
        <v>9</v>
      </c>
      <c r="I7307" s="21">
        <f>IF(shipments[[#This Row],[Boxes]]&gt;0,shipments[[#This Row],[Amount]]/shipments[[#This Row],[Boxes]],"NA")</f>
        <v>27.942567567567568</v>
      </c>
      <c r="J7307" s="21" t="str">
        <f>IF(shipments[[#This Row],[Order_Status]] = "Delivered","Yes","No")</f>
        <v>No</v>
      </c>
      <c r="K7307" s="21" t="str">
        <f>TEXT(shipments[[#This Row],[Shipdate]],"MMMM")</f>
        <v>July</v>
      </c>
      <c r="L7307" s="21">
        <f>YEAR(shipments[[#This Row],[Shipdate]])</f>
        <v>2024</v>
      </c>
    </row>
    <row r="7308" spans="1:12" x14ac:dyDescent="0.3">
      <c r="A7308" t="s">
        <v>7312</v>
      </c>
      <c r="B7308" t="s">
        <v>7961</v>
      </c>
      <c r="C7308" t="s">
        <v>7919</v>
      </c>
      <c r="D7308" t="s">
        <v>7934</v>
      </c>
      <c r="E7308" s="1">
        <v>45110</v>
      </c>
      <c r="F7308" s="6">
        <v>1836</v>
      </c>
      <c r="G7308">
        <v>97</v>
      </c>
      <c r="H7308" t="s">
        <v>3</v>
      </c>
      <c r="I7308">
        <f>IF(shipments[[#This Row],[Boxes]]&gt;0,shipments[[#This Row],[Amount]]/shipments[[#This Row],[Boxes]],"NA")</f>
        <v>18.927835051546392</v>
      </c>
      <c r="J7308" t="str">
        <f>IF(shipments[[#This Row],[Order_Status]] = "Delivered","Yes","No")</f>
        <v>Yes</v>
      </c>
      <c r="K7308" t="str">
        <f>TEXT(shipments[[#This Row],[Shipdate]],"MMMM")</f>
        <v>July</v>
      </c>
      <c r="L7308">
        <f>YEAR(shipments[[#This Row],[Shipdate]])</f>
        <v>2023</v>
      </c>
    </row>
    <row r="7309" spans="1:12" x14ac:dyDescent="0.3">
      <c r="A7309" s="21" t="s">
        <v>7313</v>
      </c>
      <c r="B7309" s="21" t="s">
        <v>7961</v>
      </c>
      <c r="C7309" s="21" t="s">
        <v>7919</v>
      </c>
      <c r="D7309" s="21" t="s">
        <v>7935</v>
      </c>
      <c r="E7309" s="22">
        <v>45488</v>
      </c>
      <c r="F7309" s="23">
        <v>16488</v>
      </c>
      <c r="G7309" s="21">
        <v>825</v>
      </c>
      <c r="H7309" s="21" t="s">
        <v>9</v>
      </c>
      <c r="I7309" s="21">
        <f>IF(shipments[[#This Row],[Boxes]]&gt;0,shipments[[#This Row],[Amount]]/shipments[[#This Row],[Boxes]],"NA")</f>
        <v>19.985454545454544</v>
      </c>
      <c r="J7309" s="21" t="str">
        <f>IF(shipments[[#This Row],[Order_Status]] = "Delivered","Yes","No")</f>
        <v>No</v>
      </c>
      <c r="K7309" s="21" t="str">
        <f>TEXT(shipments[[#This Row],[Shipdate]],"MMMM")</f>
        <v>July</v>
      </c>
      <c r="L7309" s="21">
        <f>YEAR(shipments[[#This Row],[Shipdate]])</f>
        <v>2024</v>
      </c>
    </row>
    <row r="7310" spans="1:12" x14ac:dyDescent="0.3">
      <c r="A7310" t="s">
        <v>7314</v>
      </c>
      <c r="B7310" t="s">
        <v>7961</v>
      </c>
      <c r="C7310" t="s">
        <v>7919</v>
      </c>
      <c r="D7310" t="s">
        <v>7934</v>
      </c>
      <c r="E7310" s="1">
        <v>45167</v>
      </c>
      <c r="F7310" s="6">
        <v>10599.75</v>
      </c>
      <c r="G7310">
        <v>558</v>
      </c>
      <c r="H7310" t="s">
        <v>3</v>
      </c>
      <c r="I7310">
        <f>IF(shipments[[#This Row],[Boxes]]&gt;0,shipments[[#This Row],[Amount]]/shipments[[#This Row],[Boxes]],"NA")</f>
        <v>18.995967741935484</v>
      </c>
      <c r="J7310" t="str">
        <f>IF(shipments[[#This Row],[Order_Status]] = "Delivered","Yes","No")</f>
        <v>Yes</v>
      </c>
      <c r="K7310" t="str">
        <f>TEXT(shipments[[#This Row],[Shipdate]],"MMMM")</f>
        <v>August</v>
      </c>
      <c r="L7310">
        <f>YEAR(shipments[[#This Row],[Shipdate]])</f>
        <v>2023</v>
      </c>
    </row>
    <row r="7311" spans="1:12" x14ac:dyDescent="0.3">
      <c r="A7311" t="s">
        <v>7315</v>
      </c>
      <c r="B7311" t="s">
        <v>7961</v>
      </c>
      <c r="C7311" t="s">
        <v>7919</v>
      </c>
      <c r="D7311" t="s">
        <v>7935</v>
      </c>
      <c r="E7311" s="1">
        <v>45106</v>
      </c>
      <c r="F7311" s="6">
        <v>11225.25</v>
      </c>
      <c r="G7311">
        <v>535</v>
      </c>
      <c r="H7311" t="s">
        <v>3</v>
      </c>
      <c r="I7311">
        <f>IF(shipments[[#This Row],[Boxes]]&gt;0,shipments[[#This Row],[Amount]]/shipments[[#This Row],[Boxes]],"NA")</f>
        <v>20.98177570093458</v>
      </c>
      <c r="J7311" t="str">
        <f>IF(shipments[[#This Row],[Order_Status]] = "Delivered","Yes","No")</f>
        <v>Yes</v>
      </c>
      <c r="K7311" t="str">
        <f>TEXT(shipments[[#This Row],[Shipdate]],"MMMM")</f>
        <v>June</v>
      </c>
      <c r="L7311">
        <f>YEAR(shipments[[#This Row],[Shipdate]])</f>
        <v>2023</v>
      </c>
    </row>
    <row r="7312" spans="1:12" x14ac:dyDescent="0.3">
      <c r="A7312" t="s">
        <v>7316</v>
      </c>
      <c r="B7312" t="s">
        <v>7961</v>
      </c>
      <c r="C7312" t="s">
        <v>7919</v>
      </c>
      <c r="D7312" t="s">
        <v>7934</v>
      </c>
      <c r="E7312" s="1">
        <v>44953</v>
      </c>
      <c r="F7312" s="6">
        <v>5276.25</v>
      </c>
      <c r="G7312">
        <v>264</v>
      </c>
      <c r="H7312" t="s">
        <v>3</v>
      </c>
      <c r="I7312">
        <f>IF(shipments[[#This Row],[Boxes]]&gt;0,shipments[[#This Row],[Amount]]/shipments[[#This Row],[Boxes]],"NA")</f>
        <v>19.985795454545453</v>
      </c>
      <c r="J7312" t="str">
        <f>IF(shipments[[#This Row],[Order_Status]] = "Delivered","Yes","No")</f>
        <v>Yes</v>
      </c>
      <c r="K7312" t="str">
        <f>TEXT(shipments[[#This Row],[Shipdate]],"MMMM")</f>
        <v>January</v>
      </c>
      <c r="L7312">
        <f>YEAR(shipments[[#This Row],[Shipdate]])</f>
        <v>2023</v>
      </c>
    </row>
    <row r="7313" spans="1:12" x14ac:dyDescent="0.3">
      <c r="A7313" t="s">
        <v>7317</v>
      </c>
      <c r="B7313" t="s">
        <v>7961</v>
      </c>
      <c r="C7313" t="s">
        <v>7921</v>
      </c>
      <c r="D7313" t="s">
        <v>7935</v>
      </c>
      <c r="E7313" s="1">
        <v>45259</v>
      </c>
      <c r="F7313" s="6">
        <v>1791</v>
      </c>
      <c r="G7313">
        <v>150</v>
      </c>
      <c r="H7313" t="s">
        <v>3</v>
      </c>
      <c r="I7313">
        <f>IF(shipments[[#This Row],[Boxes]]&gt;0,shipments[[#This Row],[Amount]]/shipments[[#This Row],[Boxes]],"NA")</f>
        <v>11.94</v>
      </c>
      <c r="J7313" t="str">
        <f>IF(shipments[[#This Row],[Order_Status]] = "Delivered","Yes","No")</f>
        <v>Yes</v>
      </c>
      <c r="K7313" t="str">
        <f>TEXT(shipments[[#This Row],[Shipdate]],"MMMM")</f>
        <v>November</v>
      </c>
      <c r="L7313">
        <f>YEAR(shipments[[#This Row],[Shipdate]])</f>
        <v>2023</v>
      </c>
    </row>
    <row r="7314" spans="1:12" x14ac:dyDescent="0.3">
      <c r="A7314" t="s">
        <v>7318</v>
      </c>
      <c r="B7314" t="s">
        <v>7961</v>
      </c>
      <c r="C7314" t="s">
        <v>7921</v>
      </c>
      <c r="D7314" t="s">
        <v>7935</v>
      </c>
      <c r="E7314" s="1">
        <v>45266</v>
      </c>
      <c r="F7314" s="6">
        <v>3442.5</v>
      </c>
      <c r="G7314">
        <v>287</v>
      </c>
      <c r="H7314" t="s">
        <v>3</v>
      </c>
      <c r="I7314">
        <f>IF(shipments[[#This Row],[Boxes]]&gt;0,shipments[[#This Row],[Amount]]/shipments[[#This Row],[Boxes]],"NA")</f>
        <v>11.994773519163763</v>
      </c>
      <c r="J7314" t="str">
        <f>IF(shipments[[#This Row],[Order_Status]] = "Delivered","Yes","No")</f>
        <v>Yes</v>
      </c>
      <c r="K7314" t="str">
        <f>TEXT(shipments[[#This Row],[Shipdate]],"MMMM")</f>
        <v>December</v>
      </c>
      <c r="L7314">
        <f>YEAR(shipments[[#This Row],[Shipdate]])</f>
        <v>2023</v>
      </c>
    </row>
    <row r="7315" spans="1:12" x14ac:dyDescent="0.3">
      <c r="A7315" t="s">
        <v>7319</v>
      </c>
      <c r="B7315" t="s">
        <v>7961</v>
      </c>
      <c r="C7315" t="s">
        <v>7921</v>
      </c>
      <c r="D7315" t="s">
        <v>7938</v>
      </c>
      <c r="E7315" s="1">
        <v>45191</v>
      </c>
      <c r="F7315" s="6">
        <v>3354.75</v>
      </c>
      <c r="G7315">
        <v>259</v>
      </c>
      <c r="H7315" t="s">
        <v>3</v>
      </c>
      <c r="I7315">
        <f>IF(shipments[[#This Row],[Boxes]]&gt;0,shipments[[#This Row],[Amount]]/shipments[[#This Row],[Boxes]],"NA")</f>
        <v>12.952702702702704</v>
      </c>
      <c r="J7315" t="str">
        <f>IF(shipments[[#This Row],[Order_Status]] = "Delivered","Yes","No")</f>
        <v>Yes</v>
      </c>
      <c r="K7315" t="str">
        <f>TEXT(shipments[[#This Row],[Shipdate]],"MMMM")</f>
        <v>September</v>
      </c>
      <c r="L7315">
        <f>YEAR(shipments[[#This Row],[Shipdate]])</f>
        <v>2023</v>
      </c>
    </row>
    <row r="7316" spans="1:12" x14ac:dyDescent="0.3">
      <c r="A7316" t="s">
        <v>7320</v>
      </c>
      <c r="B7316" t="s">
        <v>7961</v>
      </c>
      <c r="C7316" t="s">
        <v>7921</v>
      </c>
      <c r="D7316" t="s">
        <v>7934</v>
      </c>
      <c r="E7316" s="1">
        <v>45469</v>
      </c>
      <c r="F7316" s="6">
        <v>8903.25</v>
      </c>
      <c r="G7316">
        <v>685</v>
      </c>
      <c r="H7316" t="s">
        <v>3</v>
      </c>
      <c r="I7316">
        <f>IF(shipments[[#This Row],[Boxes]]&gt;0,shipments[[#This Row],[Amount]]/shipments[[#This Row],[Boxes]],"NA")</f>
        <v>12.997445255474453</v>
      </c>
      <c r="J7316" t="str">
        <f>IF(shipments[[#This Row],[Order_Status]] = "Delivered","Yes","No")</f>
        <v>Yes</v>
      </c>
      <c r="K7316" t="str">
        <f>TEXT(shipments[[#This Row],[Shipdate]],"MMMM")</f>
        <v>June</v>
      </c>
      <c r="L7316">
        <f>YEAR(shipments[[#This Row],[Shipdate]])</f>
        <v>2024</v>
      </c>
    </row>
    <row r="7317" spans="1:12" x14ac:dyDescent="0.3">
      <c r="A7317" t="s">
        <v>7321</v>
      </c>
      <c r="B7317" t="s">
        <v>7961</v>
      </c>
      <c r="C7317" t="s">
        <v>7921</v>
      </c>
      <c r="D7317" t="s">
        <v>7937</v>
      </c>
      <c r="E7317" s="1">
        <v>45093</v>
      </c>
      <c r="F7317" s="6">
        <v>8293.5</v>
      </c>
      <c r="G7317">
        <v>638</v>
      </c>
      <c r="H7317" t="s">
        <v>3</v>
      </c>
      <c r="I7317">
        <f>IF(shipments[[#This Row],[Boxes]]&gt;0,shipments[[#This Row],[Amount]]/shipments[[#This Row],[Boxes]],"NA")</f>
        <v>12.999216300940439</v>
      </c>
      <c r="J7317" t="str">
        <f>IF(shipments[[#This Row],[Order_Status]] = "Delivered","Yes","No")</f>
        <v>Yes</v>
      </c>
      <c r="K7317" t="str">
        <f>TEXT(shipments[[#This Row],[Shipdate]],"MMMM")</f>
        <v>June</v>
      </c>
      <c r="L7317">
        <f>YEAR(shipments[[#This Row],[Shipdate]])</f>
        <v>2023</v>
      </c>
    </row>
    <row r="7318" spans="1:12" x14ac:dyDescent="0.3">
      <c r="A7318" t="s">
        <v>7322</v>
      </c>
      <c r="B7318" t="s">
        <v>7961</v>
      </c>
      <c r="C7318" t="s">
        <v>7922</v>
      </c>
      <c r="D7318" t="s">
        <v>7936</v>
      </c>
      <c r="E7318" s="1">
        <v>45063</v>
      </c>
      <c r="F7318" s="6">
        <v>14989.5</v>
      </c>
      <c r="G7318">
        <v>789</v>
      </c>
      <c r="H7318" t="s">
        <v>3</v>
      </c>
      <c r="I7318">
        <f>IF(shipments[[#This Row],[Boxes]]&gt;0,shipments[[#This Row],[Amount]]/shipments[[#This Row],[Boxes]],"NA")</f>
        <v>18.99809885931559</v>
      </c>
      <c r="J7318" t="str">
        <f>IF(shipments[[#This Row],[Order_Status]] = "Delivered","Yes","No")</f>
        <v>Yes</v>
      </c>
      <c r="K7318" t="str">
        <f>TEXT(shipments[[#This Row],[Shipdate]],"MMMM")</f>
        <v>May</v>
      </c>
      <c r="L7318">
        <f>YEAR(shipments[[#This Row],[Shipdate]])</f>
        <v>2023</v>
      </c>
    </row>
    <row r="7319" spans="1:12" x14ac:dyDescent="0.3">
      <c r="A7319" s="21" t="s">
        <v>7323</v>
      </c>
      <c r="B7319" s="21" t="s">
        <v>7961</v>
      </c>
      <c r="C7319" s="21" t="s">
        <v>7923</v>
      </c>
      <c r="D7319" s="21" t="s">
        <v>7939</v>
      </c>
      <c r="E7319" s="22">
        <v>45554</v>
      </c>
      <c r="F7319" s="23">
        <v>6637.5</v>
      </c>
      <c r="G7319" s="21">
        <v>415</v>
      </c>
      <c r="H7319" s="21" t="s">
        <v>16</v>
      </c>
      <c r="I7319" s="21">
        <f>IF(shipments[[#This Row],[Boxes]]&gt;0,shipments[[#This Row],[Amount]]/shipments[[#This Row],[Boxes]],"NA")</f>
        <v>15.993975903614459</v>
      </c>
      <c r="J7319" s="21" t="str">
        <f>IF(shipments[[#This Row],[Order_Status]] = "Delivered","Yes","No")</f>
        <v>No</v>
      </c>
      <c r="K7319" s="21" t="str">
        <f>TEXT(shipments[[#This Row],[Shipdate]],"MMMM")</f>
        <v>September</v>
      </c>
      <c r="L7319" s="21">
        <f>YEAR(shipments[[#This Row],[Shipdate]])</f>
        <v>2024</v>
      </c>
    </row>
    <row r="7320" spans="1:12" x14ac:dyDescent="0.3">
      <c r="A7320" t="s">
        <v>7324</v>
      </c>
      <c r="B7320" t="s">
        <v>7961</v>
      </c>
      <c r="C7320" t="s">
        <v>7923</v>
      </c>
      <c r="D7320" t="s">
        <v>7939</v>
      </c>
      <c r="E7320" s="1">
        <v>45404</v>
      </c>
      <c r="F7320" s="6">
        <v>603</v>
      </c>
      <c r="G7320">
        <v>38</v>
      </c>
      <c r="H7320" t="s">
        <v>3</v>
      </c>
      <c r="I7320">
        <f>IF(shipments[[#This Row],[Boxes]]&gt;0,shipments[[#This Row],[Amount]]/shipments[[#This Row],[Boxes]],"NA")</f>
        <v>15.868421052631579</v>
      </c>
      <c r="J7320" t="str">
        <f>IF(shipments[[#This Row],[Order_Status]] = "Delivered","Yes","No")</f>
        <v>Yes</v>
      </c>
      <c r="K7320" t="str">
        <f>TEXT(shipments[[#This Row],[Shipdate]],"MMMM")</f>
        <v>April</v>
      </c>
      <c r="L7320">
        <f>YEAR(shipments[[#This Row],[Shipdate]])</f>
        <v>2024</v>
      </c>
    </row>
    <row r="7321" spans="1:12" x14ac:dyDescent="0.3">
      <c r="A7321" t="s">
        <v>7325</v>
      </c>
      <c r="B7321" t="s">
        <v>7961</v>
      </c>
      <c r="C7321" t="s">
        <v>7923</v>
      </c>
      <c r="D7321" t="s">
        <v>7939</v>
      </c>
      <c r="E7321" s="1">
        <v>45279</v>
      </c>
      <c r="F7321" s="6">
        <v>7290</v>
      </c>
      <c r="G7321">
        <v>486</v>
      </c>
      <c r="H7321" t="s">
        <v>3</v>
      </c>
      <c r="I7321">
        <f>IF(shipments[[#This Row],[Boxes]]&gt;0,shipments[[#This Row],[Amount]]/shipments[[#This Row],[Boxes]],"NA")</f>
        <v>15</v>
      </c>
      <c r="J7321" t="str">
        <f>IF(shipments[[#This Row],[Order_Status]] = "Delivered","Yes","No")</f>
        <v>Yes</v>
      </c>
      <c r="K7321" t="str">
        <f>TEXT(shipments[[#This Row],[Shipdate]],"MMMM")</f>
        <v>December</v>
      </c>
      <c r="L7321">
        <f>YEAR(shipments[[#This Row],[Shipdate]])</f>
        <v>2023</v>
      </c>
    </row>
    <row r="7322" spans="1:12" x14ac:dyDescent="0.3">
      <c r="A7322" t="s">
        <v>7326</v>
      </c>
      <c r="B7322" t="s">
        <v>7961</v>
      </c>
      <c r="C7322" t="s">
        <v>7923</v>
      </c>
      <c r="D7322" t="s">
        <v>7935</v>
      </c>
      <c r="E7322" s="1">
        <v>45440</v>
      </c>
      <c r="F7322" s="6">
        <v>715.5</v>
      </c>
      <c r="G7322">
        <v>48</v>
      </c>
      <c r="H7322" t="s">
        <v>3</v>
      </c>
      <c r="I7322">
        <f>IF(shipments[[#This Row],[Boxes]]&gt;0,shipments[[#This Row],[Amount]]/shipments[[#This Row],[Boxes]],"NA")</f>
        <v>14.90625</v>
      </c>
      <c r="J7322" t="str">
        <f>IF(shipments[[#This Row],[Order_Status]] = "Delivered","Yes","No")</f>
        <v>Yes</v>
      </c>
      <c r="K7322" t="str">
        <f>TEXT(shipments[[#This Row],[Shipdate]],"MMMM")</f>
        <v>May</v>
      </c>
      <c r="L7322">
        <f>YEAR(shipments[[#This Row],[Shipdate]])</f>
        <v>2024</v>
      </c>
    </row>
    <row r="7323" spans="1:12" x14ac:dyDescent="0.3">
      <c r="A7323" t="s">
        <v>7327</v>
      </c>
      <c r="B7323" t="s">
        <v>7961</v>
      </c>
      <c r="C7323" t="s">
        <v>7923</v>
      </c>
      <c r="D7323" t="s">
        <v>7936</v>
      </c>
      <c r="E7323" s="1">
        <v>45324</v>
      </c>
      <c r="F7323" s="6">
        <v>4248</v>
      </c>
      <c r="G7323">
        <v>304</v>
      </c>
      <c r="H7323" t="s">
        <v>3</v>
      </c>
      <c r="I7323">
        <f>IF(shipments[[#This Row],[Boxes]]&gt;0,shipments[[#This Row],[Amount]]/shipments[[#This Row],[Boxes]],"NA")</f>
        <v>13.973684210526315</v>
      </c>
      <c r="J7323" t="str">
        <f>IF(shipments[[#This Row],[Order_Status]] = "Delivered","Yes","No")</f>
        <v>Yes</v>
      </c>
      <c r="K7323" t="str">
        <f>TEXT(shipments[[#This Row],[Shipdate]],"MMMM")</f>
        <v>February</v>
      </c>
      <c r="L7323">
        <f>YEAR(shipments[[#This Row],[Shipdate]])</f>
        <v>2024</v>
      </c>
    </row>
    <row r="7324" spans="1:12" x14ac:dyDescent="0.3">
      <c r="A7324" t="s">
        <v>7328</v>
      </c>
      <c r="B7324" t="s">
        <v>7961</v>
      </c>
      <c r="C7324" t="s">
        <v>7924</v>
      </c>
      <c r="D7324" t="s">
        <v>7934</v>
      </c>
      <c r="E7324" s="1">
        <v>45169</v>
      </c>
      <c r="F7324" s="6">
        <v>8887.5</v>
      </c>
      <c r="G7324">
        <v>1270</v>
      </c>
      <c r="H7324" t="s">
        <v>3</v>
      </c>
      <c r="I7324">
        <f>IF(shipments[[#This Row],[Boxes]]&gt;0,shipments[[#This Row],[Amount]]/shipments[[#This Row],[Boxes]],"NA")</f>
        <v>6.9980314960629917</v>
      </c>
      <c r="J7324" t="str">
        <f>IF(shipments[[#This Row],[Order_Status]] = "Delivered","Yes","No")</f>
        <v>Yes</v>
      </c>
      <c r="K7324" t="str">
        <f>TEXT(shipments[[#This Row],[Shipdate]],"MMMM")</f>
        <v>August</v>
      </c>
      <c r="L7324">
        <f>YEAR(shipments[[#This Row],[Shipdate]])</f>
        <v>2023</v>
      </c>
    </row>
    <row r="7325" spans="1:12" x14ac:dyDescent="0.3">
      <c r="A7325" t="s">
        <v>7329</v>
      </c>
      <c r="B7325" t="s">
        <v>7961</v>
      </c>
      <c r="C7325" t="s">
        <v>7924</v>
      </c>
      <c r="D7325" t="s">
        <v>7934</v>
      </c>
      <c r="E7325" s="1">
        <v>45110</v>
      </c>
      <c r="F7325" s="6">
        <v>7452</v>
      </c>
      <c r="G7325">
        <v>1065</v>
      </c>
      <c r="H7325" t="s">
        <v>3</v>
      </c>
      <c r="I7325">
        <f>IF(shipments[[#This Row],[Boxes]]&gt;0,shipments[[#This Row],[Amount]]/shipments[[#This Row],[Boxes]],"NA")</f>
        <v>6.9971830985915489</v>
      </c>
      <c r="J7325" t="str">
        <f>IF(shipments[[#This Row],[Order_Status]] = "Delivered","Yes","No")</f>
        <v>Yes</v>
      </c>
      <c r="K7325" t="str">
        <f>TEXT(shipments[[#This Row],[Shipdate]],"MMMM")</f>
        <v>July</v>
      </c>
      <c r="L7325">
        <f>YEAR(shipments[[#This Row],[Shipdate]])</f>
        <v>2023</v>
      </c>
    </row>
    <row r="7326" spans="1:12" x14ac:dyDescent="0.3">
      <c r="A7326" t="s">
        <v>7330</v>
      </c>
      <c r="B7326" t="s">
        <v>7961</v>
      </c>
      <c r="C7326" t="s">
        <v>7924</v>
      </c>
      <c r="D7326" t="s">
        <v>7935</v>
      </c>
      <c r="E7326" s="1">
        <v>45134</v>
      </c>
      <c r="F7326" s="6">
        <v>7447.5</v>
      </c>
      <c r="G7326">
        <v>931</v>
      </c>
      <c r="H7326" t="s">
        <v>3</v>
      </c>
      <c r="I7326">
        <f>IF(shipments[[#This Row],[Boxes]]&gt;0,shipments[[#This Row],[Amount]]/shipments[[#This Row],[Boxes]],"NA")</f>
        <v>7.9994629430719657</v>
      </c>
      <c r="J7326" t="str">
        <f>IF(shipments[[#This Row],[Order_Status]] = "Delivered","Yes","No")</f>
        <v>Yes</v>
      </c>
      <c r="K7326" t="str">
        <f>TEXT(shipments[[#This Row],[Shipdate]],"MMMM")</f>
        <v>July</v>
      </c>
      <c r="L7326">
        <f>YEAR(shipments[[#This Row],[Shipdate]])</f>
        <v>2023</v>
      </c>
    </row>
    <row r="7327" spans="1:12" x14ac:dyDescent="0.3">
      <c r="A7327" t="s">
        <v>7331</v>
      </c>
      <c r="B7327" t="s">
        <v>7961</v>
      </c>
      <c r="C7327" t="s">
        <v>7924</v>
      </c>
      <c r="D7327" t="s">
        <v>7939</v>
      </c>
      <c r="E7327" s="1">
        <v>45432</v>
      </c>
      <c r="F7327" s="6">
        <v>9742.5</v>
      </c>
      <c r="G7327">
        <v>1624</v>
      </c>
      <c r="H7327" t="s">
        <v>3</v>
      </c>
      <c r="I7327">
        <f>IF(shipments[[#This Row],[Boxes]]&gt;0,shipments[[#This Row],[Amount]]/shipments[[#This Row],[Boxes]],"NA")</f>
        <v>5.9990763546798034</v>
      </c>
      <c r="J7327" t="str">
        <f>IF(shipments[[#This Row],[Order_Status]] = "Delivered","Yes","No")</f>
        <v>Yes</v>
      </c>
      <c r="K7327" t="str">
        <f>TEXT(shipments[[#This Row],[Shipdate]],"MMMM")</f>
        <v>May</v>
      </c>
      <c r="L7327">
        <f>YEAR(shipments[[#This Row],[Shipdate]])</f>
        <v>2024</v>
      </c>
    </row>
    <row r="7328" spans="1:12" x14ac:dyDescent="0.3">
      <c r="A7328" t="s">
        <v>7332</v>
      </c>
      <c r="B7328" t="s">
        <v>7961</v>
      </c>
      <c r="C7328" t="s">
        <v>7924</v>
      </c>
      <c r="D7328" t="s">
        <v>7937</v>
      </c>
      <c r="E7328" s="1">
        <v>45047</v>
      </c>
      <c r="F7328" s="6">
        <v>4378.5</v>
      </c>
      <c r="G7328">
        <v>626</v>
      </c>
      <c r="H7328" t="s">
        <v>3</v>
      </c>
      <c r="I7328">
        <f>IF(shipments[[#This Row],[Boxes]]&gt;0,shipments[[#This Row],[Amount]]/shipments[[#This Row],[Boxes]],"NA")</f>
        <v>6.9944089456869012</v>
      </c>
      <c r="J7328" t="str">
        <f>IF(shipments[[#This Row],[Order_Status]] = "Delivered","Yes","No")</f>
        <v>Yes</v>
      </c>
      <c r="K7328" t="str">
        <f>TEXT(shipments[[#This Row],[Shipdate]],"MMMM")</f>
        <v>May</v>
      </c>
      <c r="L7328">
        <f>YEAR(shipments[[#This Row],[Shipdate]])</f>
        <v>2023</v>
      </c>
    </row>
    <row r="7329" spans="1:12" x14ac:dyDescent="0.3">
      <c r="A7329" t="s">
        <v>7333</v>
      </c>
      <c r="B7329" t="s">
        <v>7961</v>
      </c>
      <c r="C7329" t="s">
        <v>7924</v>
      </c>
      <c r="D7329" t="s">
        <v>7939</v>
      </c>
      <c r="E7329" s="1">
        <v>45292</v>
      </c>
      <c r="F7329" s="6">
        <v>1962</v>
      </c>
      <c r="G7329">
        <v>197</v>
      </c>
      <c r="H7329" t="s">
        <v>3</v>
      </c>
      <c r="I7329">
        <f>IF(shipments[[#This Row],[Boxes]]&gt;0,shipments[[#This Row],[Amount]]/shipments[[#This Row],[Boxes]],"NA")</f>
        <v>9.9593908629441632</v>
      </c>
      <c r="J7329" t="str">
        <f>IF(shipments[[#This Row],[Order_Status]] = "Delivered","Yes","No")</f>
        <v>Yes</v>
      </c>
      <c r="K7329" t="str">
        <f>TEXT(shipments[[#This Row],[Shipdate]],"MMMM")</f>
        <v>January</v>
      </c>
      <c r="L7329">
        <f>YEAR(shipments[[#This Row],[Shipdate]])</f>
        <v>2024</v>
      </c>
    </row>
    <row r="7330" spans="1:12" x14ac:dyDescent="0.3">
      <c r="A7330" t="s">
        <v>7334</v>
      </c>
      <c r="B7330" t="s">
        <v>7961</v>
      </c>
      <c r="C7330" t="s">
        <v>7924</v>
      </c>
      <c r="D7330" t="s">
        <v>7939</v>
      </c>
      <c r="E7330" s="1">
        <v>45287</v>
      </c>
      <c r="F7330" s="6">
        <v>11488.5</v>
      </c>
      <c r="G7330">
        <v>1277</v>
      </c>
      <c r="H7330" t="s">
        <v>3</v>
      </c>
      <c r="I7330">
        <f>IF(shipments[[#This Row],[Boxes]]&gt;0,shipments[[#This Row],[Amount]]/shipments[[#This Row],[Boxes]],"NA")</f>
        <v>8.9964761158966322</v>
      </c>
      <c r="J7330" t="str">
        <f>IF(shipments[[#This Row],[Order_Status]] = "Delivered","Yes","No")</f>
        <v>Yes</v>
      </c>
      <c r="K7330" t="str">
        <f>TEXT(shipments[[#This Row],[Shipdate]],"MMMM")</f>
        <v>December</v>
      </c>
      <c r="L7330">
        <f>YEAR(shipments[[#This Row],[Shipdate]])</f>
        <v>2023</v>
      </c>
    </row>
    <row r="7331" spans="1:12" x14ac:dyDescent="0.3">
      <c r="A7331" t="s">
        <v>7335</v>
      </c>
      <c r="B7331" t="s">
        <v>7961</v>
      </c>
      <c r="C7331" t="s">
        <v>7924</v>
      </c>
      <c r="D7331" t="s">
        <v>7934</v>
      </c>
      <c r="E7331" s="1">
        <v>44951</v>
      </c>
      <c r="F7331" s="6">
        <v>2004.75</v>
      </c>
      <c r="G7331">
        <v>251</v>
      </c>
      <c r="H7331" t="s">
        <v>3</v>
      </c>
      <c r="I7331">
        <f>IF(shipments[[#This Row],[Boxes]]&gt;0,shipments[[#This Row],[Amount]]/shipments[[#This Row],[Boxes]],"NA")</f>
        <v>7.9870517928286855</v>
      </c>
      <c r="J7331" t="str">
        <f>IF(shipments[[#This Row],[Order_Status]] = "Delivered","Yes","No")</f>
        <v>Yes</v>
      </c>
      <c r="K7331" t="str">
        <f>TEXT(shipments[[#This Row],[Shipdate]],"MMMM")</f>
        <v>January</v>
      </c>
      <c r="L7331">
        <f>YEAR(shipments[[#This Row],[Shipdate]])</f>
        <v>2023</v>
      </c>
    </row>
    <row r="7332" spans="1:12" x14ac:dyDescent="0.3">
      <c r="A7332" t="s">
        <v>7336</v>
      </c>
      <c r="B7332" t="s">
        <v>7961</v>
      </c>
      <c r="C7332" t="s">
        <v>7924</v>
      </c>
      <c r="D7332" t="s">
        <v>7938</v>
      </c>
      <c r="E7332" s="1">
        <v>45288</v>
      </c>
      <c r="F7332" s="6">
        <v>1892.25</v>
      </c>
      <c r="G7332">
        <v>237</v>
      </c>
      <c r="H7332" t="s">
        <v>3</v>
      </c>
      <c r="I7332">
        <f>IF(shipments[[#This Row],[Boxes]]&gt;0,shipments[[#This Row],[Amount]]/shipments[[#This Row],[Boxes]],"NA")</f>
        <v>7.9841772151898738</v>
      </c>
      <c r="J7332" t="str">
        <f>IF(shipments[[#This Row],[Order_Status]] = "Delivered","Yes","No")</f>
        <v>Yes</v>
      </c>
      <c r="K7332" t="str">
        <f>TEXT(shipments[[#This Row],[Shipdate]],"MMMM")</f>
        <v>December</v>
      </c>
      <c r="L7332">
        <f>YEAR(shipments[[#This Row],[Shipdate]])</f>
        <v>2023</v>
      </c>
    </row>
    <row r="7333" spans="1:12" x14ac:dyDescent="0.3">
      <c r="A7333" t="s">
        <v>7337</v>
      </c>
      <c r="B7333" t="s">
        <v>7961</v>
      </c>
      <c r="C7333" t="s">
        <v>7924</v>
      </c>
      <c r="D7333" t="s">
        <v>7937</v>
      </c>
      <c r="E7333" s="1">
        <v>45449</v>
      </c>
      <c r="F7333" s="6">
        <v>7611.75</v>
      </c>
      <c r="G7333">
        <v>1269</v>
      </c>
      <c r="H7333" t="s">
        <v>3</v>
      </c>
      <c r="I7333">
        <f>IF(shipments[[#This Row],[Boxes]]&gt;0,shipments[[#This Row],[Amount]]/shipments[[#This Row],[Boxes]],"NA")</f>
        <v>5.99822695035461</v>
      </c>
      <c r="J7333" t="str">
        <f>IF(shipments[[#This Row],[Order_Status]] = "Delivered","Yes","No")</f>
        <v>Yes</v>
      </c>
      <c r="K7333" t="str">
        <f>TEXT(shipments[[#This Row],[Shipdate]],"MMMM")</f>
        <v>June</v>
      </c>
      <c r="L7333">
        <f>YEAR(shipments[[#This Row],[Shipdate]])</f>
        <v>2024</v>
      </c>
    </row>
    <row r="7334" spans="1:12" x14ac:dyDescent="0.3">
      <c r="A7334" t="s">
        <v>7338</v>
      </c>
      <c r="B7334" t="s">
        <v>7961</v>
      </c>
      <c r="C7334" t="s">
        <v>7925</v>
      </c>
      <c r="D7334" t="s">
        <v>7939</v>
      </c>
      <c r="E7334" s="1">
        <v>45288</v>
      </c>
      <c r="F7334" s="6">
        <v>7773.75</v>
      </c>
      <c r="G7334">
        <v>486</v>
      </c>
      <c r="H7334" t="s">
        <v>3</v>
      </c>
      <c r="I7334">
        <f>IF(shipments[[#This Row],[Boxes]]&gt;0,shipments[[#This Row],[Amount]]/shipments[[#This Row],[Boxes]],"NA")</f>
        <v>15.99537037037037</v>
      </c>
      <c r="J7334" t="str">
        <f>IF(shipments[[#This Row],[Order_Status]] = "Delivered","Yes","No")</f>
        <v>Yes</v>
      </c>
      <c r="K7334" t="str">
        <f>TEXT(shipments[[#This Row],[Shipdate]],"MMMM")</f>
        <v>December</v>
      </c>
      <c r="L7334">
        <f>YEAR(shipments[[#This Row],[Shipdate]])</f>
        <v>2023</v>
      </c>
    </row>
    <row r="7335" spans="1:12" x14ac:dyDescent="0.3">
      <c r="A7335" t="s">
        <v>7339</v>
      </c>
      <c r="B7335" t="s">
        <v>7961</v>
      </c>
      <c r="C7335" t="s">
        <v>7925</v>
      </c>
      <c r="D7335" t="s">
        <v>7935</v>
      </c>
      <c r="E7335" s="1">
        <v>45251</v>
      </c>
      <c r="F7335" s="6">
        <v>4299.75</v>
      </c>
      <c r="G7335">
        <v>239</v>
      </c>
      <c r="H7335" t="s">
        <v>3</v>
      </c>
      <c r="I7335">
        <f>IF(shipments[[#This Row],[Boxes]]&gt;0,shipments[[#This Row],[Amount]]/shipments[[#This Row],[Boxes]],"NA")</f>
        <v>17.990585774058577</v>
      </c>
      <c r="J7335" t="str">
        <f>IF(shipments[[#This Row],[Order_Status]] = "Delivered","Yes","No")</f>
        <v>Yes</v>
      </c>
      <c r="K7335" t="str">
        <f>TEXT(shipments[[#This Row],[Shipdate]],"MMMM")</f>
        <v>November</v>
      </c>
      <c r="L7335">
        <f>YEAR(shipments[[#This Row],[Shipdate]])</f>
        <v>2023</v>
      </c>
    </row>
    <row r="7336" spans="1:12" x14ac:dyDescent="0.3">
      <c r="A7336" t="s">
        <v>7340</v>
      </c>
      <c r="B7336" t="s">
        <v>7961</v>
      </c>
      <c r="C7336" t="s">
        <v>7926</v>
      </c>
      <c r="D7336" t="s">
        <v>7939</v>
      </c>
      <c r="E7336" s="1">
        <v>45180</v>
      </c>
      <c r="F7336" s="6">
        <v>9931.5</v>
      </c>
      <c r="G7336">
        <v>585</v>
      </c>
      <c r="H7336" t="s">
        <v>3</v>
      </c>
      <c r="I7336">
        <f>IF(shipments[[#This Row],[Boxes]]&gt;0,shipments[[#This Row],[Amount]]/shipments[[#This Row],[Boxes]],"NA")</f>
        <v>16.976923076923075</v>
      </c>
      <c r="J7336" t="str">
        <f>IF(shipments[[#This Row],[Order_Status]] = "Delivered","Yes","No")</f>
        <v>Yes</v>
      </c>
      <c r="K7336" t="str">
        <f>TEXT(shipments[[#This Row],[Shipdate]],"MMMM")</f>
        <v>September</v>
      </c>
      <c r="L7336">
        <f>YEAR(shipments[[#This Row],[Shipdate]])</f>
        <v>2023</v>
      </c>
    </row>
    <row r="7337" spans="1:12" x14ac:dyDescent="0.3">
      <c r="A7337" s="21" t="s">
        <v>7341</v>
      </c>
      <c r="B7337" s="21" t="s">
        <v>7961</v>
      </c>
      <c r="C7337" s="21" t="s">
        <v>7926</v>
      </c>
      <c r="D7337" s="21" t="s">
        <v>7934</v>
      </c>
      <c r="E7337" s="22">
        <v>45545</v>
      </c>
      <c r="F7337" s="23">
        <v>12840.75</v>
      </c>
      <c r="G7337" s="21">
        <v>676</v>
      </c>
      <c r="H7337" s="21" t="s">
        <v>16</v>
      </c>
      <c r="I7337" s="21">
        <f>IF(shipments[[#This Row],[Boxes]]&gt;0,shipments[[#This Row],[Amount]]/shipments[[#This Row],[Boxes]],"NA")</f>
        <v>18.995192307692307</v>
      </c>
      <c r="J7337" s="21" t="str">
        <f>IF(shipments[[#This Row],[Order_Status]] = "Delivered","Yes","No")</f>
        <v>No</v>
      </c>
      <c r="K7337" s="21" t="str">
        <f>TEXT(shipments[[#This Row],[Shipdate]],"MMMM")</f>
        <v>September</v>
      </c>
      <c r="L7337" s="21">
        <f>YEAR(shipments[[#This Row],[Shipdate]])</f>
        <v>2024</v>
      </c>
    </row>
    <row r="7338" spans="1:12" x14ac:dyDescent="0.3">
      <c r="A7338" t="s">
        <v>7342</v>
      </c>
      <c r="B7338" t="s">
        <v>7961</v>
      </c>
      <c r="C7338" t="s">
        <v>7927</v>
      </c>
      <c r="D7338" t="s">
        <v>7935</v>
      </c>
      <c r="E7338" s="1">
        <v>44952</v>
      </c>
      <c r="F7338" s="6">
        <v>8703</v>
      </c>
      <c r="G7338">
        <v>512</v>
      </c>
      <c r="H7338" t="s">
        <v>3</v>
      </c>
      <c r="I7338">
        <f>IF(shipments[[#This Row],[Boxes]]&gt;0,shipments[[#This Row],[Amount]]/shipments[[#This Row],[Boxes]],"NA")</f>
        <v>16.998046875</v>
      </c>
      <c r="J7338" t="str">
        <f>IF(shipments[[#This Row],[Order_Status]] = "Delivered","Yes","No")</f>
        <v>Yes</v>
      </c>
      <c r="K7338" t="str">
        <f>TEXT(shipments[[#This Row],[Shipdate]],"MMMM")</f>
        <v>January</v>
      </c>
      <c r="L7338">
        <f>YEAR(shipments[[#This Row],[Shipdate]])</f>
        <v>2023</v>
      </c>
    </row>
    <row r="7339" spans="1:12" x14ac:dyDescent="0.3">
      <c r="A7339" s="21" t="s">
        <v>7343</v>
      </c>
      <c r="B7339" s="21" t="s">
        <v>7961</v>
      </c>
      <c r="C7339" s="21" t="s">
        <v>7927</v>
      </c>
      <c r="D7339" s="21" t="s">
        <v>7935</v>
      </c>
      <c r="E7339" s="22">
        <v>45533</v>
      </c>
      <c r="F7339" s="23">
        <v>3017.25</v>
      </c>
      <c r="G7339" s="21">
        <v>216</v>
      </c>
      <c r="H7339" s="21" t="s">
        <v>9</v>
      </c>
      <c r="I7339" s="21">
        <f>IF(shipments[[#This Row],[Boxes]]&gt;0,shipments[[#This Row],[Amount]]/shipments[[#This Row],[Boxes]],"NA")</f>
        <v>13.96875</v>
      </c>
      <c r="J7339" s="21" t="str">
        <f>IF(shipments[[#This Row],[Order_Status]] = "Delivered","Yes","No")</f>
        <v>No</v>
      </c>
      <c r="K7339" s="21" t="str">
        <f>TEXT(shipments[[#This Row],[Shipdate]],"MMMM")</f>
        <v>August</v>
      </c>
      <c r="L7339" s="21">
        <f>YEAR(shipments[[#This Row],[Shipdate]])</f>
        <v>2024</v>
      </c>
    </row>
    <row r="7340" spans="1:12" x14ac:dyDescent="0.3">
      <c r="A7340" t="s">
        <v>7344</v>
      </c>
      <c r="B7340" t="s">
        <v>7961</v>
      </c>
      <c r="C7340" t="s">
        <v>7927</v>
      </c>
      <c r="D7340" t="s">
        <v>7934</v>
      </c>
      <c r="E7340" s="1">
        <v>45468</v>
      </c>
      <c r="F7340" s="6">
        <v>4614.75</v>
      </c>
      <c r="G7340">
        <v>308</v>
      </c>
      <c r="H7340" t="s">
        <v>3</v>
      </c>
      <c r="I7340">
        <f>IF(shipments[[#This Row],[Boxes]]&gt;0,shipments[[#This Row],[Amount]]/shipments[[#This Row],[Boxes]],"NA")</f>
        <v>14.982954545454545</v>
      </c>
      <c r="J7340" t="str">
        <f>IF(shipments[[#This Row],[Order_Status]] = "Delivered","Yes","No")</f>
        <v>Yes</v>
      </c>
      <c r="K7340" t="str">
        <f>TEXT(shipments[[#This Row],[Shipdate]],"MMMM")</f>
        <v>June</v>
      </c>
      <c r="L7340">
        <f>YEAR(shipments[[#This Row],[Shipdate]])</f>
        <v>2024</v>
      </c>
    </row>
    <row r="7341" spans="1:12" x14ac:dyDescent="0.3">
      <c r="A7341" t="s">
        <v>7345</v>
      </c>
      <c r="B7341" t="s">
        <v>7961</v>
      </c>
      <c r="C7341" t="s">
        <v>7928</v>
      </c>
      <c r="D7341" t="s">
        <v>7934</v>
      </c>
      <c r="E7341" s="1">
        <v>45287</v>
      </c>
      <c r="F7341" s="6">
        <v>3494.25</v>
      </c>
      <c r="G7341">
        <v>389</v>
      </c>
      <c r="H7341" t="s">
        <v>3</v>
      </c>
      <c r="I7341">
        <f>IF(shipments[[#This Row],[Boxes]]&gt;0,shipments[[#This Row],[Amount]]/shipments[[#This Row],[Boxes]],"NA")</f>
        <v>8.9826478149100257</v>
      </c>
      <c r="J7341" t="str">
        <f>IF(shipments[[#This Row],[Order_Status]] = "Delivered","Yes","No")</f>
        <v>Yes</v>
      </c>
      <c r="K7341" t="str">
        <f>TEXT(shipments[[#This Row],[Shipdate]],"MMMM")</f>
        <v>December</v>
      </c>
      <c r="L7341">
        <f>YEAR(shipments[[#This Row],[Shipdate]])</f>
        <v>2023</v>
      </c>
    </row>
    <row r="7342" spans="1:12" x14ac:dyDescent="0.3">
      <c r="A7342" t="s">
        <v>7346</v>
      </c>
      <c r="B7342" t="s">
        <v>7961</v>
      </c>
      <c r="C7342" t="s">
        <v>7928</v>
      </c>
      <c r="D7342" t="s">
        <v>7934</v>
      </c>
      <c r="E7342" s="1">
        <v>45147</v>
      </c>
      <c r="F7342" s="6">
        <v>3474</v>
      </c>
      <c r="G7342">
        <v>386</v>
      </c>
      <c r="H7342" t="s">
        <v>3</v>
      </c>
      <c r="I7342">
        <f>IF(shipments[[#This Row],[Boxes]]&gt;0,shipments[[#This Row],[Amount]]/shipments[[#This Row],[Boxes]],"NA")</f>
        <v>9</v>
      </c>
      <c r="J7342" t="str">
        <f>IF(shipments[[#This Row],[Order_Status]] = "Delivered","Yes","No")</f>
        <v>Yes</v>
      </c>
      <c r="K7342" t="str">
        <f>TEXT(shipments[[#This Row],[Shipdate]],"MMMM")</f>
        <v>August</v>
      </c>
      <c r="L7342">
        <f>YEAR(shipments[[#This Row],[Shipdate]])</f>
        <v>2023</v>
      </c>
    </row>
    <row r="7343" spans="1:12" x14ac:dyDescent="0.3">
      <c r="A7343" t="s">
        <v>7347</v>
      </c>
      <c r="B7343" t="s">
        <v>7961</v>
      </c>
      <c r="C7343" t="s">
        <v>7928</v>
      </c>
      <c r="D7343" t="s">
        <v>7936</v>
      </c>
      <c r="E7343" s="1">
        <v>45138</v>
      </c>
      <c r="F7343" s="6">
        <v>8160.75</v>
      </c>
      <c r="G7343">
        <v>1021</v>
      </c>
      <c r="H7343" t="s">
        <v>3</v>
      </c>
      <c r="I7343">
        <f>IF(shipments[[#This Row],[Boxes]]&gt;0,shipments[[#This Row],[Amount]]/shipments[[#This Row],[Boxes]],"NA")</f>
        <v>7.9928991185112634</v>
      </c>
      <c r="J7343" t="str">
        <f>IF(shipments[[#This Row],[Order_Status]] = "Delivered","Yes","No")</f>
        <v>Yes</v>
      </c>
      <c r="K7343" t="str">
        <f>TEXT(shipments[[#This Row],[Shipdate]],"MMMM")</f>
        <v>July</v>
      </c>
      <c r="L7343">
        <f>YEAR(shipments[[#This Row],[Shipdate]])</f>
        <v>2023</v>
      </c>
    </row>
    <row r="7344" spans="1:12" x14ac:dyDescent="0.3">
      <c r="A7344" s="21" t="s">
        <v>7348</v>
      </c>
      <c r="B7344" s="21" t="s">
        <v>7961</v>
      </c>
      <c r="C7344" s="21" t="s">
        <v>7928</v>
      </c>
      <c r="D7344" s="21" t="s">
        <v>7934</v>
      </c>
      <c r="E7344" s="22">
        <v>45512</v>
      </c>
      <c r="F7344" s="23">
        <v>4290.75</v>
      </c>
      <c r="G7344" s="21">
        <v>391</v>
      </c>
      <c r="H7344" s="21" t="s">
        <v>9</v>
      </c>
      <c r="I7344" s="21">
        <f>IF(shipments[[#This Row],[Boxes]]&gt;0,shipments[[#This Row],[Amount]]/shipments[[#This Row],[Boxes]],"NA")</f>
        <v>10.973785166240409</v>
      </c>
      <c r="J7344" s="21" t="str">
        <f>IF(shipments[[#This Row],[Order_Status]] = "Delivered","Yes","No")</f>
        <v>No</v>
      </c>
      <c r="K7344" s="21" t="str">
        <f>TEXT(shipments[[#This Row],[Shipdate]],"MMMM")</f>
        <v>August</v>
      </c>
      <c r="L7344" s="21">
        <f>YEAR(shipments[[#This Row],[Shipdate]])</f>
        <v>2024</v>
      </c>
    </row>
    <row r="7345" spans="1:12" x14ac:dyDescent="0.3">
      <c r="A7345" t="s">
        <v>7349</v>
      </c>
      <c r="B7345" t="s">
        <v>7961</v>
      </c>
      <c r="C7345" t="s">
        <v>7928</v>
      </c>
      <c r="D7345" t="s">
        <v>7939</v>
      </c>
      <c r="E7345" s="1">
        <v>45230</v>
      </c>
      <c r="F7345" s="6">
        <v>15198.75</v>
      </c>
      <c r="G7345">
        <v>1689</v>
      </c>
      <c r="H7345" t="s">
        <v>3</v>
      </c>
      <c r="I7345">
        <f>IF(shipments[[#This Row],[Boxes]]&gt;0,shipments[[#This Row],[Amount]]/shipments[[#This Row],[Boxes]],"NA")</f>
        <v>8.9986678507992899</v>
      </c>
      <c r="J7345" t="str">
        <f>IF(shipments[[#This Row],[Order_Status]] = "Delivered","Yes","No")</f>
        <v>Yes</v>
      </c>
      <c r="K7345" t="str">
        <f>TEXT(shipments[[#This Row],[Shipdate]],"MMMM")</f>
        <v>October</v>
      </c>
      <c r="L7345">
        <f>YEAR(shipments[[#This Row],[Shipdate]])</f>
        <v>2023</v>
      </c>
    </row>
    <row r="7346" spans="1:12" x14ac:dyDescent="0.3">
      <c r="A7346" t="s">
        <v>7350</v>
      </c>
      <c r="B7346" t="s">
        <v>7961</v>
      </c>
      <c r="C7346" t="s">
        <v>7929</v>
      </c>
      <c r="D7346" t="s">
        <v>7936</v>
      </c>
      <c r="E7346" s="1">
        <v>44935</v>
      </c>
      <c r="F7346" s="6">
        <v>18659.25</v>
      </c>
      <c r="G7346">
        <v>2074</v>
      </c>
      <c r="H7346" t="s">
        <v>3</v>
      </c>
      <c r="I7346">
        <f>IF(shipments[[#This Row],[Boxes]]&gt;0,shipments[[#This Row],[Amount]]/shipments[[#This Row],[Boxes]],"NA")</f>
        <v>8.996745419479268</v>
      </c>
      <c r="J7346" t="str">
        <f>IF(shipments[[#This Row],[Order_Status]] = "Delivered","Yes","No")</f>
        <v>Yes</v>
      </c>
      <c r="K7346" t="str">
        <f>TEXT(shipments[[#This Row],[Shipdate]],"MMMM")</f>
        <v>January</v>
      </c>
      <c r="L7346">
        <f>YEAR(shipments[[#This Row],[Shipdate]])</f>
        <v>2023</v>
      </c>
    </row>
    <row r="7347" spans="1:12" x14ac:dyDescent="0.3">
      <c r="A7347" t="s">
        <v>7351</v>
      </c>
      <c r="B7347" t="s">
        <v>7961</v>
      </c>
      <c r="C7347" t="s">
        <v>7929</v>
      </c>
      <c r="D7347" t="s">
        <v>7935</v>
      </c>
      <c r="E7347" s="1">
        <v>45299</v>
      </c>
      <c r="F7347" s="6">
        <v>17887.5</v>
      </c>
      <c r="G7347">
        <v>2236</v>
      </c>
      <c r="H7347" t="s">
        <v>3</v>
      </c>
      <c r="I7347">
        <f>IF(shipments[[#This Row],[Boxes]]&gt;0,shipments[[#This Row],[Amount]]/shipments[[#This Row],[Boxes]],"NA")</f>
        <v>7.9997763864042932</v>
      </c>
      <c r="J7347" t="str">
        <f>IF(shipments[[#This Row],[Order_Status]] = "Delivered","Yes","No")</f>
        <v>Yes</v>
      </c>
      <c r="K7347" t="str">
        <f>TEXT(shipments[[#This Row],[Shipdate]],"MMMM")</f>
        <v>January</v>
      </c>
      <c r="L7347">
        <f>YEAR(shipments[[#This Row],[Shipdate]])</f>
        <v>2024</v>
      </c>
    </row>
    <row r="7348" spans="1:12" x14ac:dyDescent="0.3">
      <c r="A7348" t="s">
        <v>7352</v>
      </c>
      <c r="B7348" t="s">
        <v>7961</v>
      </c>
      <c r="C7348" t="s">
        <v>7929</v>
      </c>
      <c r="D7348" t="s">
        <v>7939</v>
      </c>
      <c r="E7348" s="1">
        <v>45131</v>
      </c>
      <c r="F7348" s="6">
        <v>19901.25</v>
      </c>
      <c r="G7348">
        <v>2844</v>
      </c>
      <c r="H7348" t="s">
        <v>3</v>
      </c>
      <c r="I7348">
        <f>IF(shipments[[#This Row],[Boxes]]&gt;0,shipments[[#This Row],[Amount]]/shipments[[#This Row],[Boxes]],"NA")</f>
        <v>6.9976265822784809</v>
      </c>
      <c r="J7348" t="str">
        <f>IF(shipments[[#This Row],[Order_Status]] = "Delivered","Yes","No")</f>
        <v>Yes</v>
      </c>
      <c r="K7348" t="str">
        <f>TEXT(shipments[[#This Row],[Shipdate]],"MMMM")</f>
        <v>July</v>
      </c>
      <c r="L7348">
        <f>YEAR(shipments[[#This Row],[Shipdate]])</f>
        <v>2023</v>
      </c>
    </row>
    <row r="7349" spans="1:12" x14ac:dyDescent="0.3">
      <c r="A7349" s="21" t="s">
        <v>7353</v>
      </c>
      <c r="B7349" s="21" t="s">
        <v>7961</v>
      </c>
      <c r="C7349" s="21" t="s">
        <v>7929</v>
      </c>
      <c r="D7349" s="21" t="s">
        <v>7934</v>
      </c>
      <c r="E7349" s="22">
        <v>45538</v>
      </c>
      <c r="F7349" s="23">
        <v>5526</v>
      </c>
      <c r="G7349" s="21">
        <v>691</v>
      </c>
      <c r="H7349" s="21" t="s">
        <v>16</v>
      </c>
      <c r="I7349" s="21">
        <f>IF(shipments[[#This Row],[Boxes]]&gt;0,shipments[[#This Row],[Amount]]/shipments[[#This Row],[Boxes]],"NA")</f>
        <v>7.9971056439942112</v>
      </c>
      <c r="J7349" s="21" t="str">
        <f>IF(shipments[[#This Row],[Order_Status]] = "Delivered","Yes","No")</f>
        <v>No</v>
      </c>
      <c r="K7349" s="21" t="str">
        <f>TEXT(shipments[[#This Row],[Shipdate]],"MMMM")</f>
        <v>September</v>
      </c>
      <c r="L7349" s="21">
        <f>YEAR(shipments[[#This Row],[Shipdate]])</f>
        <v>2024</v>
      </c>
    </row>
    <row r="7350" spans="1:12" x14ac:dyDescent="0.3">
      <c r="A7350" s="21" t="s">
        <v>7354</v>
      </c>
      <c r="B7350" s="21" t="s">
        <v>7961</v>
      </c>
      <c r="C7350" s="21" t="s">
        <v>7930</v>
      </c>
      <c r="D7350" s="21" t="s">
        <v>7935</v>
      </c>
      <c r="E7350" s="22">
        <v>45147</v>
      </c>
      <c r="F7350" s="23">
        <v>1284.75</v>
      </c>
      <c r="G7350" s="21">
        <v>46</v>
      </c>
      <c r="H7350" s="21" t="s">
        <v>25</v>
      </c>
      <c r="I7350" s="21">
        <f>IF(shipments[[#This Row],[Boxes]]&gt;0,shipments[[#This Row],[Amount]]/shipments[[#This Row],[Boxes]],"NA")</f>
        <v>27.929347826086957</v>
      </c>
      <c r="J7350" s="21" t="str">
        <f>IF(shipments[[#This Row],[Order_Status]] = "Delivered","Yes","No")</f>
        <v>No</v>
      </c>
      <c r="K7350" s="21" t="str">
        <f>TEXT(shipments[[#This Row],[Shipdate]],"MMMM")</f>
        <v>August</v>
      </c>
      <c r="L7350" s="21">
        <f>YEAR(shipments[[#This Row],[Shipdate]])</f>
        <v>2023</v>
      </c>
    </row>
    <row r="7351" spans="1:12" x14ac:dyDescent="0.3">
      <c r="A7351" t="s">
        <v>7355</v>
      </c>
      <c r="B7351" t="s">
        <v>7961</v>
      </c>
      <c r="C7351" t="s">
        <v>7931</v>
      </c>
      <c r="D7351" t="s">
        <v>7938</v>
      </c>
      <c r="E7351" s="1">
        <v>45097</v>
      </c>
      <c r="F7351" s="6">
        <v>6909.75</v>
      </c>
      <c r="G7351">
        <v>691</v>
      </c>
      <c r="H7351" t="s">
        <v>3</v>
      </c>
      <c r="I7351">
        <f>IF(shipments[[#This Row],[Boxes]]&gt;0,shipments[[#This Row],[Amount]]/shipments[[#This Row],[Boxes]],"NA")</f>
        <v>9.9996382054992772</v>
      </c>
      <c r="J7351" t="str">
        <f>IF(shipments[[#This Row],[Order_Status]] = "Delivered","Yes","No")</f>
        <v>Yes</v>
      </c>
      <c r="K7351" t="str">
        <f>TEXT(shipments[[#This Row],[Shipdate]],"MMMM")</f>
        <v>June</v>
      </c>
      <c r="L7351">
        <f>YEAR(shipments[[#This Row],[Shipdate]])</f>
        <v>2023</v>
      </c>
    </row>
    <row r="7352" spans="1:12" x14ac:dyDescent="0.3">
      <c r="A7352" t="s">
        <v>7356</v>
      </c>
      <c r="B7352" t="s">
        <v>7961</v>
      </c>
      <c r="C7352" t="s">
        <v>7932</v>
      </c>
      <c r="D7352" t="s">
        <v>7937</v>
      </c>
      <c r="E7352" s="1">
        <v>45188</v>
      </c>
      <c r="F7352" s="6">
        <v>866.25</v>
      </c>
      <c r="G7352">
        <v>79</v>
      </c>
      <c r="H7352" t="s">
        <v>3</v>
      </c>
      <c r="I7352">
        <f>IF(shipments[[#This Row],[Boxes]]&gt;0,shipments[[#This Row],[Amount]]/shipments[[#This Row],[Boxes]],"NA")</f>
        <v>10.965189873417721</v>
      </c>
      <c r="J7352" t="str">
        <f>IF(shipments[[#This Row],[Order_Status]] = "Delivered","Yes","No")</f>
        <v>Yes</v>
      </c>
      <c r="K7352" t="str">
        <f>TEXT(shipments[[#This Row],[Shipdate]],"MMMM")</f>
        <v>September</v>
      </c>
      <c r="L7352">
        <f>YEAR(shipments[[#This Row],[Shipdate]])</f>
        <v>2023</v>
      </c>
    </row>
    <row r="7353" spans="1:12" x14ac:dyDescent="0.3">
      <c r="A7353" t="s">
        <v>7357</v>
      </c>
      <c r="B7353" t="s">
        <v>7961</v>
      </c>
      <c r="C7353" t="s">
        <v>7932</v>
      </c>
      <c r="D7353" t="s">
        <v>7939</v>
      </c>
      <c r="E7353" s="1">
        <v>44960</v>
      </c>
      <c r="F7353" s="6">
        <v>1966.5</v>
      </c>
      <c r="G7353">
        <v>219</v>
      </c>
      <c r="H7353" t="s">
        <v>3</v>
      </c>
      <c r="I7353">
        <f>IF(shipments[[#This Row],[Boxes]]&gt;0,shipments[[#This Row],[Amount]]/shipments[[#This Row],[Boxes]],"NA")</f>
        <v>8.9794520547945211</v>
      </c>
      <c r="J7353" t="str">
        <f>IF(shipments[[#This Row],[Order_Status]] = "Delivered","Yes","No")</f>
        <v>Yes</v>
      </c>
      <c r="K7353" t="str">
        <f>TEXT(shipments[[#This Row],[Shipdate]],"MMMM")</f>
        <v>February</v>
      </c>
      <c r="L7353">
        <f>YEAR(shipments[[#This Row],[Shipdate]])</f>
        <v>2023</v>
      </c>
    </row>
    <row r="7354" spans="1:12" x14ac:dyDescent="0.3">
      <c r="A7354" t="s">
        <v>7358</v>
      </c>
      <c r="B7354" t="s">
        <v>7961</v>
      </c>
      <c r="C7354" t="s">
        <v>7933</v>
      </c>
      <c r="D7354" t="s">
        <v>7939</v>
      </c>
      <c r="E7354" s="1">
        <v>45083</v>
      </c>
      <c r="F7354" s="6">
        <v>14179.5</v>
      </c>
      <c r="G7354">
        <v>747</v>
      </c>
      <c r="H7354" t="s">
        <v>3</v>
      </c>
      <c r="I7354">
        <f>IF(shipments[[#This Row],[Boxes]]&gt;0,shipments[[#This Row],[Amount]]/shipments[[#This Row],[Boxes]],"NA")</f>
        <v>18.981927710843372</v>
      </c>
      <c r="J7354" t="str">
        <f>IF(shipments[[#This Row],[Order_Status]] = "Delivered","Yes","No")</f>
        <v>Yes</v>
      </c>
      <c r="K7354" t="str">
        <f>TEXT(shipments[[#This Row],[Shipdate]],"MMMM")</f>
        <v>June</v>
      </c>
      <c r="L7354">
        <f>YEAR(shipments[[#This Row],[Shipdate]])</f>
        <v>2023</v>
      </c>
    </row>
    <row r="7355" spans="1:12" x14ac:dyDescent="0.3">
      <c r="A7355" t="s">
        <v>7359</v>
      </c>
      <c r="B7355" t="s">
        <v>7961</v>
      </c>
      <c r="C7355" t="s">
        <v>7933</v>
      </c>
      <c r="D7355" t="s">
        <v>7935</v>
      </c>
      <c r="E7355" s="1">
        <v>45349</v>
      </c>
      <c r="F7355" s="6">
        <v>5798.25</v>
      </c>
      <c r="G7355">
        <v>306</v>
      </c>
      <c r="H7355" t="s">
        <v>3</v>
      </c>
      <c r="I7355">
        <f>IF(shipments[[#This Row],[Boxes]]&gt;0,shipments[[#This Row],[Amount]]/shipments[[#This Row],[Boxes]],"NA")</f>
        <v>18.948529411764707</v>
      </c>
      <c r="J7355" t="str">
        <f>IF(shipments[[#This Row],[Order_Status]] = "Delivered","Yes","No")</f>
        <v>Yes</v>
      </c>
      <c r="K7355" t="str">
        <f>TEXT(shipments[[#This Row],[Shipdate]],"MMMM")</f>
        <v>February</v>
      </c>
      <c r="L7355">
        <f>YEAR(shipments[[#This Row],[Shipdate]])</f>
        <v>2024</v>
      </c>
    </row>
    <row r="7356" spans="1:12" x14ac:dyDescent="0.3">
      <c r="A7356" t="s">
        <v>7360</v>
      </c>
      <c r="B7356" t="s">
        <v>7963</v>
      </c>
      <c r="C7356" t="s">
        <v>7912</v>
      </c>
      <c r="D7356" t="s">
        <v>7934</v>
      </c>
      <c r="E7356" s="1">
        <v>45034</v>
      </c>
      <c r="F7356" s="6">
        <v>8838</v>
      </c>
      <c r="G7356">
        <v>553</v>
      </c>
      <c r="H7356" t="s">
        <v>3</v>
      </c>
      <c r="I7356">
        <f>IF(shipments[[#This Row],[Boxes]]&gt;0,shipments[[#This Row],[Amount]]/shipments[[#This Row],[Boxes]],"NA")</f>
        <v>15.981916817359854</v>
      </c>
      <c r="J7356" t="str">
        <f>IF(shipments[[#This Row],[Order_Status]] = "Delivered","Yes","No")</f>
        <v>Yes</v>
      </c>
      <c r="K7356" t="str">
        <f>TEXT(shipments[[#This Row],[Shipdate]],"MMMM")</f>
        <v>April</v>
      </c>
      <c r="L7356">
        <f>YEAR(shipments[[#This Row],[Shipdate]])</f>
        <v>2023</v>
      </c>
    </row>
    <row r="7357" spans="1:12" x14ac:dyDescent="0.3">
      <c r="A7357" t="s">
        <v>7361</v>
      </c>
      <c r="B7357" t="s">
        <v>7963</v>
      </c>
      <c r="C7357" t="s">
        <v>7912</v>
      </c>
      <c r="D7357" t="s">
        <v>7935</v>
      </c>
      <c r="E7357" s="1">
        <v>45331</v>
      </c>
      <c r="F7357" s="6">
        <v>1095.75</v>
      </c>
      <c r="G7357">
        <v>79</v>
      </c>
      <c r="H7357" t="s">
        <v>3</v>
      </c>
      <c r="I7357">
        <f>IF(shipments[[#This Row],[Boxes]]&gt;0,shipments[[#This Row],[Amount]]/shipments[[#This Row],[Boxes]],"NA")</f>
        <v>13.870253164556962</v>
      </c>
      <c r="J7357" t="str">
        <f>IF(shipments[[#This Row],[Order_Status]] = "Delivered","Yes","No")</f>
        <v>Yes</v>
      </c>
      <c r="K7357" t="str">
        <f>TEXT(shipments[[#This Row],[Shipdate]],"MMMM")</f>
        <v>February</v>
      </c>
      <c r="L7357">
        <f>YEAR(shipments[[#This Row],[Shipdate]])</f>
        <v>2024</v>
      </c>
    </row>
    <row r="7358" spans="1:12" x14ac:dyDescent="0.3">
      <c r="A7358" t="s">
        <v>7362</v>
      </c>
      <c r="B7358" t="s">
        <v>7963</v>
      </c>
      <c r="C7358" t="s">
        <v>7912</v>
      </c>
      <c r="D7358" t="s">
        <v>7939</v>
      </c>
      <c r="E7358" s="1">
        <v>45448</v>
      </c>
      <c r="F7358" s="6">
        <v>1509.75</v>
      </c>
      <c r="G7358">
        <v>117</v>
      </c>
      <c r="H7358" t="s">
        <v>3</v>
      </c>
      <c r="I7358">
        <f>IF(shipments[[#This Row],[Boxes]]&gt;0,shipments[[#This Row],[Amount]]/shipments[[#This Row],[Boxes]],"NA")</f>
        <v>12.903846153846153</v>
      </c>
      <c r="J7358" t="str">
        <f>IF(shipments[[#This Row],[Order_Status]] = "Delivered","Yes","No")</f>
        <v>Yes</v>
      </c>
      <c r="K7358" t="str">
        <f>TEXT(shipments[[#This Row],[Shipdate]],"MMMM")</f>
        <v>June</v>
      </c>
      <c r="L7358">
        <f>YEAR(shipments[[#This Row],[Shipdate]])</f>
        <v>2024</v>
      </c>
    </row>
    <row r="7359" spans="1:12" x14ac:dyDescent="0.3">
      <c r="A7359" t="s">
        <v>7363</v>
      </c>
      <c r="B7359" t="s">
        <v>7963</v>
      </c>
      <c r="C7359" t="s">
        <v>7913</v>
      </c>
      <c r="D7359" t="s">
        <v>7939</v>
      </c>
      <c r="E7359" s="1">
        <v>45244</v>
      </c>
      <c r="F7359" s="6">
        <v>3613.5</v>
      </c>
      <c r="G7359">
        <v>241</v>
      </c>
      <c r="H7359" t="s">
        <v>3</v>
      </c>
      <c r="I7359">
        <f>IF(shipments[[#This Row],[Boxes]]&gt;0,shipments[[#This Row],[Amount]]/shipments[[#This Row],[Boxes]],"NA")</f>
        <v>14.993775933609959</v>
      </c>
      <c r="J7359" t="str">
        <f>IF(shipments[[#This Row],[Order_Status]] = "Delivered","Yes","No")</f>
        <v>Yes</v>
      </c>
      <c r="K7359" t="str">
        <f>TEXT(shipments[[#This Row],[Shipdate]],"MMMM")</f>
        <v>November</v>
      </c>
      <c r="L7359">
        <f>YEAR(shipments[[#This Row],[Shipdate]])</f>
        <v>2023</v>
      </c>
    </row>
    <row r="7360" spans="1:12" x14ac:dyDescent="0.3">
      <c r="A7360" t="s">
        <v>7364</v>
      </c>
      <c r="B7360" t="s">
        <v>7963</v>
      </c>
      <c r="C7360" t="s">
        <v>7915</v>
      </c>
      <c r="D7360" t="s">
        <v>7935</v>
      </c>
      <c r="E7360" s="1">
        <v>45350</v>
      </c>
      <c r="F7360" s="6">
        <v>5879.25</v>
      </c>
      <c r="G7360">
        <v>840</v>
      </c>
      <c r="H7360" t="s">
        <v>3</v>
      </c>
      <c r="I7360">
        <f>IF(shipments[[#This Row],[Boxes]]&gt;0,shipments[[#This Row],[Amount]]/shipments[[#This Row],[Boxes]],"NA")</f>
        <v>6.9991071428571425</v>
      </c>
      <c r="J7360" t="str">
        <f>IF(shipments[[#This Row],[Order_Status]] = "Delivered","Yes","No")</f>
        <v>Yes</v>
      </c>
      <c r="K7360" t="str">
        <f>TEXT(shipments[[#This Row],[Shipdate]],"MMMM")</f>
        <v>February</v>
      </c>
      <c r="L7360">
        <f>YEAR(shipments[[#This Row],[Shipdate]])</f>
        <v>2024</v>
      </c>
    </row>
    <row r="7361" spans="1:12" x14ac:dyDescent="0.3">
      <c r="A7361" t="s">
        <v>7365</v>
      </c>
      <c r="B7361" t="s">
        <v>7963</v>
      </c>
      <c r="C7361" t="s">
        <v>7915</v>
      </c>
      <c r="D7361" t="s">
        <v>7934</v>
      </c>
      <c r="E7361" s="1">
        <v>45022</v>
      </c>
      <c r="F7361" s="6">
        <v>3939.75</v>
      </c>
      <c r="G7361">
        <v>438</v>
      </c>
      <c r="H7361" t="s">
        <v>3</v>
      </c>
      <c r="I7361">
        <f>IF(shipments[[#This Row],[Boxes]]&gt;0,shipments[[#This Row],[Amount]]/shipments[[#This Row],[Boxes]],"NA")</f>
        <v>8.9948630136986303</v>
      </c>
      <c r="J7361" t="str">
        <f>IF(shipments[[#This Row],[Order_Status]] = "Delivered","Yes","No")</f>
        <v>Yes</v>
      </c>
      <c r="K7361" t="str">
        <f>TEXT(shipments[[#This Row],[Shipdate]],"MMMM")</f>
        <v>April</v>
      </c>
      <c r="L7361">
        <f>YEAR(shipments[[#This Row],[Shipdate]])</f>
        <v>2023</v>
      </c>
    </row>
    <row r="7362" spans="1:12" x14ac:dyDescent="0.3">
      <c r="A7362" s="21" t="s">
        <v>7366</v>
      </c>
      <c r="B7362" s="21" t="s">
        <v>7963</v>
      </c>
      <c r="C7362" s="21" t="s">
        <v>7915</v>
      </c>
      <c r="D7362" s="21" t="s">
        <v>7938</v>
      </c>
      <c r="E7362" s="22">
        <v>45511</v>
      </c>
      <c r="F7362" s="23">
        <v>2632.5</v>
      </c>
      <c r="G7362" s="21">
        <v>377</v>
      </c>
      <c r="H7362" s="21" t="s">
        <v>9</v>
      </c>
      <c r="I7362" s="21">
        <f>IF(shipments[[#This Row],[Boxes]]&gt;0,shipments[[#This Row],[Amount]]/shipments[[#This Row],[Boxes]],"NA")</f>
        <v>6.9827586206896548</v>
      </c>
      <c r="J7362" s="21" t="str">
        <f>IF(shipments[[#This Row],[Order_Status]] = "Delivered","Yes","No")</f>
        <v>No</v>
      </c>
      <c r="K7362" s="21" t="str">
        <f>TEXT(shipments[[#This Row],[Shipdate]],"MMMM")</f>
        <v>August</v>
      </c>
      <c r="L7362" s="21">
        <f>YEAR(shipments[[#This Row],[Shipdate]])</f>
        <v>2024</v>
      </c>
    </row>
    <row r="7363" spans="1:12" x14ac:dyDescent="0.3">
      <c r="A7363" t="s">
        <v>7367</v>
      </c>
      <c r="B7363" t="s">
        <v>7963</v>
      </c>
      <c r="C7363" t="s">
        <v>7915</v>
      </c>
      <c r="D7363" t="s">
        <v>7934</v>
      </c>
      <c r="E7363" s="1">
        <v>45085</v>
      </c>
      <c r="F7363" s="6">
        <v>312.75</v>
      </c>
      <c r="G7363">
        <v>63</v>
      </c>
      <c r="H7363" t="s">
        <v>3</v>
      </c>
      <c r="I7363">
        <f>IF(shipments[[#This Row],[Boxes]]&gt;0,shipments[[#This Row],[Amount]]/shipments[[#This Row],[Boxes]],"NA")</f>
        <v>4.9642857142857144</v>
      </c>
      <c r="J7363" t="str">
        <f>IF(shipments[[#This Row],[Order_Status]] = "Delivered","Yes","No")</f>
        <v>Yes</v>
      </c>
      <c r="K7363" t="str">
        <f>TEXT(shipments[[#This Row],[Shipdate]],"MMMM")</f>
        <v>June</v>
      </c>
      <c r="L7363">
        <f>YEAR(shipments[[#This Row],[Shipdate]])</f>
        <v>2023</v>
      </c>
    </row>
    <row r="7364" spans="1:12" x14ac:dyDescent="0.3">
      <c r="A7364" t="s">
        <v>7368</v>
      </c>
      <c r="B7364" t="s">
        <v>7963</v>
      </c>
      <c r="C7364" t="s">
        <v>7916</v>
      </c>
      <c r="D7364" t="s">
        <v>7935</v>
      </c>
      <c r="E7364" s="1">
        <v>45156</v>
      </c>
      <c r="F7364" s="6">
        <v>1741.5</v>
      </c>
      <c r="G7364">
        <v>194</v>
      </c>
      <c r="H7364" t="s">
        <v>3</v>
      </c>
      <c r="I7364">
        <f>IF(shipments[[#This Row],[Boxes]]&gt;0,shipments[[#This Row],[Amount]]/shipments[[#This Row],[Boxes]],"NA")</f>
        <v>8.9768041237113394</v>
      </c>
      <c r="J7364" t="str">
        <f>IF(shipments[[#This Row],[Order_Status]] = "Delivered","Yes","No")</f>
        <v>Yes</v>
      </c>
      <c r="K7364" t="str">
        <f>TEXT(shipments[[#This Row],[Shipdate]],"MMMM")</f>
        <v>August</v>
      </c>
      <c r="L7364">
        <f>YEAR(shipments[[#This Row],[Shipdate]])</f>
        <v>2023</v>
      </c>
    </row>
    <row r="7365" spans="1:12" x14ac:dyDescent="0.3">
      <c r="A7365" t="s">
        <v>7369</v>
      </c>
      <c r="B7365" t="s">
        <v>7963</v>
      </c>
      <c r="C7365" t="s">
        <v>7916</v>
      </c>
      <c r="D7365" t="s">
        <v>7938</v>
      </c>
      <c r="E7365" s="1">
        <v>45211</v>
      </c>
      <c r="F7365" s="6">
        <v>8196.75</v>
      </c>
      <c r="G7365">
        <v>1640</v>
      </c>
      <c r="H7365" t="s">
        <v>3</v>
      </c>
      <c r="I7365">
        <f>IF(shipments[[#This Row],[Boxes]]&gt;0,shipments[[#This Row],[Amount]]/shipments[[#This Row],[Boxes]],"NA")</f>
        <v>4.9980182926829269</v>
      </c>
      <c r="J7365" t="str">
        <f>IF(shipments[[#This Row],[Order_Status]] = "Delivered","Yes","No")</f>
        <v>Yes</v>
      </c>
      <c r="K7365" t="str">
        <f>TEXT(shipments[[#This Row],[Shipdate]],"MMMM")</f>
        <v>October</v>
      </c>
      <c r="L7365">
        <f>YEAR(shipments[[#This Row],[Shipdate]])</f>
        <v>2023</v>
      </c>
    </row>
    <row r="7366" spans="1:12" x14ac:dyDescent="0.3">
      <c r="A7366" s="21" t="s">
        <v>7370</v>
      </c>
      <c r="B7366" s="21" t="s">
        <v>7963</v>
      </c>
      <c r="C7366" s="21" t="s">
        <v>7916</v>
      </c>
      <c r="D7366" s="21" t="s">
        <v>7939</v>
      </c>
      <c r="E7366" s="22">
        <v>45560</v>
      </c>
      <c r="F7366" s="23">
        <v>5796</v>
      </c>
      <c r="G7366" s="21">
        <v>644</v>
      </c>
      <c r="H7366" s="21" t="s">
        <v>25</v>
      </c>
      <c r="I7366" s="21">
        <f>IF(shipments[[#This Row],[Boxes]]&gt;0,shipments[[#This Row],[Amount]]/shipments[[#This Row],[Boxes]],"NA")</f>
        <v>9</v>
      </c>
      <c r="J7366" s="21" t="str">
        <f>IF(shipments[[#This Row],[Order_Status]] = "Delivered","Yes","No")</f>
        <v>No</v>
      </c>
      <c r="K7366" s="21" t="str">
        <f>TEXT(shipments[[#This Row],[Shipdate]],"MMMM")</f>
        <v>September</v>
      </c>
      <c r="L7366" s="21">
        <f>YEAR(shipments[[#This Row],[Shipdate]])</f>
        <v>2024</v>
      </c>
    </row>
    <row r="7367" spans="1:12" x14ac:dyDescent="0.3">
      <c r="A7367" t="s">
        <v>7371</v>
      </c>
      <c r="B7367" t="s">
        <v>7963</v>
      </c>
      <c r="C7367" t="s">
        <v>7916</v>
      </c>
      <c r="D7367" t="s">
        <v>7934</v>
      </c>
      <c r="E7367" s="1">
        <v>45021</v>
      </c>
      <c r="F7367" s="6">
        <v>474.75</v>
      </c>
      <c r="G7367">
        <v>53</v>
      </c>
      <c r="H7367" t="s">
        <v>3</v>
      </c>
      <c r="I7367">
        <f>IF(shipments[[#This Row],[Boxes]]&gt;0,shipments[[#This Row],[Amount]]/shipments[[#This Row],[Boxes]],"NA")</f>
        <v>8.9575471698113205</v>
      </c>
      <c r="J7367" t="str">
        <f>IF(shipments[[#This Row],[Order_Status]] = "Delivered","Yes","No")</f>
        <v>Yes</v>
      </c>
      <c r="K7367" t="str">
        <f>TEXT(shipments[[#This Row],[Shipdate]],"MMMM")</f>
        <v>April</v>
      </c>
      <c r="L7367">
        <f>YEAR(shipments[[#This Row],[Shipdate]])</f>
        <v>2023</v>
      </c>
    </row>
    <row r="7368" spans="1:12" x14ac:dyDescent="0.3">
      <c r="A7368" s="21" t="s">
        <v>7372</v>
      </c>
      <c r="B7368" s="21" t="s">
        <v>7963</v>
      </c>
      <c r="C7368" s="21" t="s">
        <v>7916</v>
      </c>
      <c r="D7368" s="21" t="s">
        <v>7934</v>
      </c>
      <c r="E7368" s="22">
        <v>45502</v>
      </c>
      <c r="F7368" s="23">
        <v>5375.25</v>
      </c>
      <c r="G7368" s="21">
        <v>896</v>
      </c>
      <c r="H7368" s="21" t="s">
        <v>9</v>
      </c>
      <c r="I7368" s="21">
        <f>IF(shipments[[#This Row],[Boxes]]&gt;0,shipments[[#This Row],[Amount]]/shipments[[#This Row],[Boxes]],"NA")</f>
        <v>5.9991629464285712</v>
      </c>
      <c r="J7368" s="21" t="str">
        <f>IF(shipments[[#This Row],[Order_Status]] = "Delivered","Yes","No")</f>
        <v>No</v>
      </c>
      <c r="K7368" s="21" t="str">
        <f>TEXT(shipments[[#This Row],[Shipdate]],"MMMM")</f>
        <v>July</v>
      </c>
      <c r="L7368" s="21">
        <f>YEAR(shipments[[#This Row],[Shipdate]])</f>
        <v>2024</v>
      </c>
    </row>
    <row r="7369" spans="1:12" x14ac:dyDescent="0.3">
      <c r="A7369" t="s">
        <v>7373</v>
      </c>
      <c r="B7369" t="s">
        <v>7963</v>
      </c>
      <c r="C7369" t="s">
        <v>7916</v>
      </c>
      <c r="D7369" t="s">
        <v>7934</v>
      </c>
      <c r="E7369" s="1">
        <v>45307</v>
      </c>
      <c r="F7369" s="6">
        <v>8493.75</v>
      </c>
      <c r="G7369">
        <v>1416</v>
      </c>
      <c r="H7369" t="s">
        <v>3</v>
      </c>
      <c r="I7369">
        <f>IF(shipments[[#This Row],[Boxes]]&gt;0,shipments[[#This Row],[Amount]]/shipments[[#This Row],[Boxes]],"NA")</f>
        <v>5.9984110169491522</v>
      </c>
      <c r="J7369" t="str">
        <f>IF(shipments[[#This Row],[Order_Status]] = "Delivered","Yes","No")</f>
        <v>Yes</v>
      </c>
      <c r="K7369" t="str">
        <f>TEXT(shipments[[#This Row],[Shipdate]],"MMMM")</f>
        <v>January</v>
      </c>
      <c r="L7369">
        <f>YEAR(shipments[[#This Row],[Shipdate]])</f>
        <v>2024</v>
      </c>
    </row>
    <row r="7370" spans="1:12" x14ac:dyDescent="0.3">
      <c r="A7370" t="s">
        <v>7374</v>
      </c>
      <c r="B7370" t="s">
        <v>7963</v>
      </c>
      <c r="C7370" t="s">
        <v>7917</v>
      </c>
      <c r="D7370" t="s">
        <v>7939</v>
      </c>
      <c r="E7370" s="1">
        <v>45208</v>
      </c>
      <c r="F7370" s="6">
        <v>2783.25</v>
      </c>
      <c r="G7370">
        <v>108</v>
      </c>
      <c r="H7370" t="s">
        <v>3</v>
      </c>
      <c r="I7370">
        <f>IF(shipments[[#This Row],[Boxes]]&gt;0,shipments[[#This Row],[Amount]]/shipments[[#This Row],[Boxes]],"NA")</f>
        <v>25.770833333333332</v>
      </c>
      <c r="J7370" t="str">
        <f>IF(shipments[[#This Row],[Order_Status]] = "Delivered","Yes","No")</f>
        <v>Yes</v>
      </c>
      <c r="K7370" t="str">
        <f>TEXT(shipments[[#This Row],[Shipdate]],"MMMM")</f>
        <v>October</v>
      </c>
      <c r="L7370">
        <f>YEAR(shipments[[#This Row],[Shipdate]])</f>
        <v>2023</v>
      </c>
    </row>
    <row r="7371" spans="1:12" x14ac:dyDescent="0.3">
      <c r="A7371" t="s">
        <v>7375</v>
      </c>
      <c r="B7371" t="s">
        <v>7963</v>
      </c>
      <c r="C7371" t="s">
        <v>7917</v>
      </c>
      <c r="D7371" t="s">
        <v>7934</v>
      </c>
      <c r="E7371" s="1">
        <v>44949</v>
      </c>
      <c r="F7371" s="6">
        <v>3991.5</v>
      </c>
      <c r="G7371">
        <v>154</v>
      </c>
      <c r="H7371" t="s">
        <v>3</v>
      </c>
      <c r="I7371">
        <f>IF(shipments[[#This Row],[Boxes]]&gt;0,shipments[[#This Row],[Amount]]/shipments[[#This Row],[Boxes]],"NA")</f>
        <v>25.918831168831169</v>
      </c>
      <c r="J7371" t="str">
        <f>IF(shipments[[#This Row],[Order_Status]] = "Delivered","Yes","No")</f>
        <v>Yes</v>
      </c>
      <c r="K7371" t="str">
        <f>TEXT(shipments[[#This Row],[Shipdate]],"MMMM")</f>
        <v>January</v>
      </c>
      <c r="L7371">
        <f>YEAR(shipments[[#This Row],[Shipdate]])</f>
        <v>2023</v>
      </c>
    </row>
    <row r="7372" spans="1:12" x14ac:dyDescent="0.3">
      <c r="A7372" t="s">
        <v>7376</v>
      </c>
      <c r="B7372" t="s">
        <v>7963</v>
      </c>
      <c r="C7372" t="s">
        <v>7917</v>
      </c>
      <c r="D7372" t="s">
        <v>7939</v>
      </c>
      <c r="E7372" s="1">
        <v>45121</v>
      </c>
      <c r="F7372" s="6">
        <v>2756.25</v>
      </c>
      <c r="G7372">
        <v>107</v>
      </c>
      <c r="H7372" t="s">
        <v>3</v>
      </c>
      <c r="I7372">
        <f>IF(shipments[[#This Row],[Boxes]]&gt;0,shipments[[#This Row],[Amount]]/shipments[[#This Row],[Boxes]],"NA")</f>
        <v>25.759345794392523</v>
      </c>
      <c r="J7372" t="str">
        <f>IF(shipments[[#This Row],[Order_Status]] = "Delivered","Yes","No")</f>
        <v>Yes</v>
      </c>
      <c r="K7372" t="str">
        <f>TEXT(shipments[[#This Row],[Shipdate]],"MMMM")</f>
        <v>July</v>
      </c>
      <c r="L7372">
        <f>YEAR(shipments[[#This Row],[Shipdate]])</f>
        <v>2023</v>
      </c>
    </row>
    <row r="7373" spans="1:12" x14ac:dyDescent="0.3">
      <c r="A7373" t="s">
        <v>7377</v>
      </c>
      <c r="B7373" t="s">
        <v>7963</v>
      </c>
      <c r="C7373" t="s">
        <v>7918</v>
      </c>
      <c r="D7373" t="s">
        <v>7935</v>
      </c>
      <c r="E7373" s="1">
        <v>44984</v>
      </c>
      <c r="F7373" s="6">
        <v>4113</v>
      </c>
      <c r="G7373">
        <v>165</v>
      </c>
      <c r="H7373" t="s">
        <v>3</v>
      </c>
      <c r="I7373">
        <f>IF(shipments[[#This Row],[Boxes]]&gt;0,shipments[[#This Row],[Amount]]/shipments[[#This Row],[Boxes]],"NA")</f>
        <v>24.927272727272726</v>
      </c>
      <c r="J7373" t="str">
        <f>IF(shipments[[#This Row],[Order_Status]] = "Delivered","Yes","No")</f>
        <v>Yes</v>
      </c>
      <c r="K7373" t="str">
        <f>TEXT(shipments[[#This Row],[Shipdate]],"MMMM")</f>
        <v>February</v>
      </c>
      <c r="L7373">
        <f>YEAR(shipments[[#This Row],[Shipdate]])</f>
        <v>2023</v>
      </c>
    </row>
    <row r="7374" spans="1:12" x14ac:dyDescent="0.3">
      <c r="A7374" t="s">
        <v>7378</v>
      </c>
      <c r="B7374" t="s">
        <v>7963</v>
      </c>
      <c r="C7374" t="s">
        <v>7918</v>
      </c>
      <c r="D7374" t="s">
        <v>7938</v>
      </c>
      <c r="E7374" s="1">
        <v>45212</v>
      </c>
      <c r="F7374" s="6">
        <v>6567.75</v>
      </c>
      <c r="G7374">
        <v>253</v>
      </c>
      <c r="H7374" t="s">
        <v>3</v>
      </c>
      <c r="I7374">
        <f>IF(shipments[[#This Row],[Boxes]]&gt;0,shipments[[#This Row],[Amount]]/shipments[[#This Row],[Boxes]],"NA")</f>
        <v>25.959486166007906</v>
      </c>
      <c r="J7374" t="str">
        <f>IF(shipments[[#This Row],[Order_Status]] = "Delivered","Yes","No")</f>
        <v>Yes</v>
      </c>
      <c r="K7374" t="str">
        <f>TEXT(shipments[[#This Row],[Shipdate]],"MMMM")</f>
        <v>October</v>
      </c>
      <c r="L7374">
        <f>YEAR(shipments[[#This Row],[Shipdate]])</f>
        <v>2023</v>
      </c>
    </row>
    <row r="7375" spans="1:12" x14ac:dyDescent="0.3">
      <c r="A7375" s="21" t="s">
        <v>7379</v>
      </c>
      <c r="B7375" s="21" t="s">
        <v>7963</v>
      </c>
      <c r="C7375" s="21" t="s">
        <v>7918</v>
      </c>
      <c r="D7375" s="21" t="s">
        <v>7939</v>
      </c>
      <c r="E7375" s="22">
        <v>45492</v>
      </c>
      <c r="F7375" s="23">
        <v>5829.75</v>
      </c>
      <c r="G7375" s="21">
        <v>225</v>
      </c>
      <c r="H7375" s="21" t="s">
        <v>9</v>
      </c>
      <c r="I7375" s="21">
        <f>IF(shipments[[#This Row],[Boxes]]&gt;0,shipments[[#This Row],[Amount]]/shipments[[#This Row],[Boxes]],"NA")</f>
        <v>25.91</v>
      </c>
      <c r="J7375" s="21" t="str">
        <f>IF(shipments[[#This Row],[Order_Status]] = "Delivered","Yes","No")</f>
        <v>No</v>
      </c>
      <c r="K7375" s="21" t="str">
        <f>TEXT(shipments[[#This Row],[Shipdate]],"MMMM")</f>
        <v>July</v>
      </c>
      <c r="L7375" s="21">
        <f>YEAR(shipments[[#This Row],[Shipdate]])</f>
        <v>2024</v>
      </c>
    </row>
    <row r="7376" spans="1:12" x14ac:dyDescent="0.3">
      <c r="A7376" t="s">
        <v>7380</v>
      </c>
      <c r="B7376" t="s">
        <v>7963</v>
      </c>
      <c r="C7376" t="s">
        <v>7918</v>
      </c>
      <c r="D7376" t="s">
        <v>7935</v>
      </c>
      <c r="E7376" s="1">
        <v>45323</v>
      </c>
      <c r="F7376" s="6">
        <v>5528.25</v>
      </c>
      <c r="G7376">
        <v>198</v>
      </c>
      <c r="H7376" t="s">
        <v>3</v>
      </c>
      <c r="I7376">
        <f>IF(shipments[[#This Row],[Boxes]]&gt;0,shipments[[#This Row],[Amount]]/shipments[[#This Row],[Boxes]],"NA")</f>
        <v>27.920454545454547</v>
      </c>
      <c r="J7376" t="str">
        <f>IF(shipments[[#This Row],[Order_Status]] = "Delivered","Yes","No")</f>
        <v>Yes</v>
      </c>
      <c r="K7376" t="str">
        <f>TEXT(shipments[[#This Row],[Shipdate]],"MMMM")</f>
        <v>February</v>
      </c>
      <c r="L7376">
        <f>YEAR(shipments[[#This Row],[Shipdate]])</f>
        <v>2024</v>
      </c>
    </row>
    <row r="7377" spans="1:12" x14ac:dyDescent="0.3">
      <c r="A7377" t="s">
        <v>7381</v>
      </c>
      <c r="B7377" t="s">
        <v>7963</v>
      </c>
      <c r="C7377" t="s">
        <v>7919</v>
      </c>
      <c r="D7377" t="s">
        <v>7935</v>
      </c>
      <c r="E7377" s="1">
        <v>45152</v>
      </c>
      <c r="F7377" s="6">
        <v>3685.5</v>
      </c>
      <c r="G7377">
        <v>168</v>
      </c>
      <c r="H7377" t="s">
        <v>3</v>
      </c>
      <c r="I7377">
        <f>IF(shipments[[#This Row],[Boxes]]&gt;0,shipments[[#This Row],[Amount]]/shipments[[#This Row],[Boxes]],"NA")</f>
        <v>21.9375</v>
      </c>
      <c r="J7377" t="str">
        <f>IF(shipments[[#This Row],[Order_Status]] = "Delivered","Yes","No")</f>
        <v>Yes</v>
      </c>
      <c r="K7377" t="str">
        <f>TEXT(shipments[[#This Row],[Shipdate]],"MMMM")</f>
        <v>August</v>
      </c>
      <c r="L7377">
        <f>YEAR(shipments[[#This Row],[Shipdate]])</f>
        <v>2023</v>
      </c>
    </row>
    <row r="7378" spans="1:12" x14ac:dyDescent="0.3">
      <c r="A7378" t="s">
        <v>7382</v>
      </c>
      <c r="B7378" t="s">
        <v>7963</v>
      </c>
      <c r="C7378" t="s">
        <v>7919</v>
      </c>
      <c r="D7378" t="s">
        <v>7937</v>
      </c>
      <c r="E7378" s="1">
        <v>45182</v>
      </c>
      <c r="F7378" s="6">
        <v>7272</v>
      </c>
      <c r="G7378">
        <v>331</v>
      </c>
      <c r="H7378" t="s">
        <v>3</v>
      </c>
      <c r="I7378">
        <f>IF(shipments[[#This Row],[Boxes]]&gt;0,shipments[[#This Row],[Amount]]/shipments[[#This Row],[Boxes]],"NA")</f>
        <v>21.969788519637461</v>
      </c>
      <c r="J7378" t="str">
        <f>IF(shipments[[#This Row],[Order_Status]] = "Delivered","Yes","No")</f>
        <v>Yes</v>
      </c>
      <c r="K7378" t="str">
        <f>TEXT(shipments[[#This Row],[Shipdate]],"MMMM")</f>
        <v>September</v>
      </c>
      <c r="L7378">
        <f>YEAR(shipments[[#This Row],[Shipdate]])</f>
        <v>2023</v>
      </c>
    </row>
    <row r="7379" spans="1:12" x14ac:dyDescent="0.3">
      <c r="A7379" t="s">
        <v>7383</v>
      </c>
      <c r="B7379" t="s">
        <v>7963</v>
      </c>
      <c r="C7379" t="s">
        <v>7920</v>
      </c>
      <c r="D7379" t="s">
        <v>7937</v>
      </c>
      <c r="E7379" s="1">
        <v>45097</v>
      </c>
      <c r="F7379" s="6">
        <v>9634.5</v>
      </c>
      <c r="G7379">
        <v>419</v>
      </c>
      <c r="H7379" t="s">
        <v>3</v>
      </c>
      <c r="I7379">
        <f>IF(shipments[[#This Row],[Boxes]]&gt;0,shipments[[#This Row],[Amount]]/shipments[[#This Row],[Boxes]],"NA")</f>
        <v>22.994033412887827</v>
      </c>
      <c r="J7379" t="str">
        <f>IF(shipments[[#This Row],[Order_Status]] = "Delivered","Yes","No")</f>
        <v>Yes</v>
      </c>
      <c r="K7379" t="str">
        <f>TEXT(shipments[[#This Row],[Shipdate]],"MMMM")</f>
        <v>June</v>
      </c>
      <c r="L7379">
        <f>YEAR(shipments[[#This Row],[Shipdate]])</f>
        <v>2023</v>
      </c>
    </row>
    <row r="7380" spans="1:12" x14ac:dyDescent="0.3">
      <c r="A7380" t="s">
        <v>7384</v>
      </c>
      <c r="B7380" t="s">
        <v>7963</v>
      </c>
      <c r="C7380" t="s">
        <v>7921</v>
      </c>
      <c r="D7380" t="s">
        <v>7934</v>
      </c>
      <c r="E7380" s="1">
        <v>45063</v>
      </c>
      <c r="F7380" s="6">
        <v>3179.25</v>
      </c>
      <c r="G7380">
        <v>228</v>
      </c>
      <c r="H7380" t="s">
        <v>3</v>
      </c>
      <c r="I7380">
        <f>IF(shipments[[#This Row],[Boxes]]&gt;0,shipments[[#This Row],[Amount]]/shipments[[#This Row],[Boxes]],"NA")</f>
        <v>13.944078947368421</v>
      </c>
      <c r="J7380" t="str">
        <f>IF(shipments[[#This Row],[Order_Status]] = "Delivered","Yes","No")</f>
        <v>Yes</v>
      </c>
      <c r="K7380" t="str">
        <f>TEXT(shipments[[#This Row],[Shipdate]],"MMMM")</f>
        <v>May</v>
      </c>
      <c r="L7380">
        <f>YEAR(shipments[[#This Row],[Shipdate]])</f>
        <v>2023</v>
      </c>
    </row>
    <row r="7381" spans="1:12" x14ac:dyDescent="0.3">
      <c r="A7381" t="s">
        <v>7385</v>
      </c>
      <c r="B7381" t="s">
        <v>7963</v>
      </c>
      <c r="C7381" t="s">
        <v>7921</v>
      </c>
      <c r="D7381" t="s">
        <v>7934</v>
      </c>
      <c r="E7381" s="1">
        <v>45134</v>
      </c>
      <c r="F7381" s="6">
        <v>1487.25</v>
      </c>
      <c r="G7381">
        <v>107</v>
      </c>
      <c r="H7381" t="s">
        <v>3</v>
      </c>
      <c r="I7381">
        <f>IF(shipments[[#This Row],[Boxes]]&gt;0,shipments[[#This Row],[Amount]]/shipments[[#This Row],[Boxes]],"NA")</f>
        <v>13.899532710280374</v>
      </c>
      <c r="J7381" t="str">
        <f>IF(shipments[[#This Row],[Order_Status]] = "Delivered","Yes","No")</f>
        <v>Yes</v>
      </c>
      <c r="K7381" t="str">
        <f>TEXT(shipments[[#This Row],[Shipdate]],"MMMM")</f>
        <v>July</v>
      </c>
      <c r="L7381">
        <f>YEAR(shipments[[#This Row],[Shipdate]])</f>
        <v>2023</v>
      </c>
    </row>
    <row r="7382" spans="1:12" x14ac:dyDescent="0.3">
      <c r="A7382" t="s">
        <v>7386</v>
      </c>
      <c r="B7382" t="s">
        <v>7963</v>
      </c>
      <c r="C7382" t="s">
        <v>7921</v>
      </c>
      <c r="D7382" t="s">
        <v>7935</v>
      </c>
      <c r="E7382" s="1">
        <v>45236</v>
      </c>
      <c r="F7382" s="6">
        <v>3186</v>
      </c>
      <c r="G7382">
        <v>200</v>
      </c>
      <c r="H7382" t="s">
        <v>3</v>
      </c>
      <c r="I7382">
        <f>IF(shipments[[#This Row],[Boxes]]&gt;0,shipments[[#This Row],[Amount]]/shipments[[#This Row],[Boxes]],"NA")</f>
        <v>15.93</v>
      </c>
      <c r="J7382" t="str">
        <f>IF(shipments[[#This Row],[Order_Status]] = "Delivered","Yes","No")</f>
        <v>Yes</v>
      </c>
      <c r="K7382" t="str">
        <f>TEXT(shipments[[#This Row],[Shipdate]],"MMMM")</f>
        <v>November</v>
      </c>
      <c r="L7382">
        <f>YEAR(shipments[[#This Row],[Shipdate]])</f>
        <v>2023</v>
      </c>
    </row>
    <row r="7383" spans="1:12" x14ac:dyDescent="0.3">
      <c r="A7383" t="s">
        <v>7387</v>
      </c>
      <c r="B7383" t="s">
        <v>7963</v>
      </c>
      <c r="C7383" t="s">
        <v>7921</v>
      </c>
      <c r="D7383" t="s">
        <v>7936</v>
      </c>
      <c r="E7383" s="1">
        <v>45435</v>
      </c>
      <c r="F7383" s="6">
        <v>1028.25</v>
      </c>
      <c r="G7383">
        <v>86</v>
      </c>
      <c r="H7383" t="s">
        <v>3</v>
      </c>
      <c r="I7383">
        <f>IF(shipments[[#This Row],[Boxes]]&gt;0,shipments[[#This Row],[Amount]]/shipments[[#This Row],[Boxes]],"NA")</f>
        <v>11.956395348837209</v>
      </c>
      <c r="J7383" t="str">
        <f>IF(shipments[[#This Row],[Order_Status]] = "Delivered","Yes","No")</f>
        <v>Yes</v>
      </c>
      <c r="K7383" t="str">
        <f>TEXT(shipments[[#This Row],[Shipdate]],"MMMM")</f>
        <v>May</v>
      </c>
      <c r="L7383">
        <f>YEAR(shipments[[#This Row],[Shipdate]])</f>
        <v>2024</v>
      </c>
    </row>
    <row r="7384" spans="1:12" x14ac:dyDescent="0.3">
      <c r="A7384" s="21" t="s">
        <v>7388</v>
      </c>
      <c r="B7384" s="21" t="s">
        <v>7963</v>
      </c>
      <c r="C7384" s="21" t="s">
        <v>7921</v>
      </c>
      <c r="D7384" s="21" t="s">
        <v>7939</v>
      </c>
      <c r="E7384" s="22">
        <v>45555</v>
      </c>
      <c r="F7384" s="23">
        <v>10793.25</v>
      </c>
      <c r="G7384" s="21">
        <v>675</v>
      </c>
      <c r="H7384" s="21" t="s">
        <v>16</v>
      </c>
      <c r="I7384" s="21">
        <f>IF(shipments[[#This Row],[Boxes]]&gt;0,shipments[[#This Row],[Amount]]/shipments[[#This Row],[Boxes]],"NA")</f>
        <v>15.99</v>
      </c>
      <c r="J7384" s="21" t="str">
        <f>IF(shipments[[#This Row],[Order_Status]] = "Delivered","Yes","No")</f>
        <v>No</v>
      </c>
      <c r="K7384" s="21" t="str">
        <f>TEXT(shipments[[#This Row],[Shipdate]],"MMMM")</f>
        <v>September</v>
      </c>
      <c r="L7384" s="21">
        <f>YEAR(shipments[[#This Row],[Shipdate]])</f>
        <v>2024</v>
      </c>
    </row>
    <row r="7385" spans="1:12" x14ac:dyDescent="0.3">
      <c r="A7385" s="21" t="s">
        <v>7389</v>
      </c>
      <c r="B7385" s="21" t="s">
        <v>7963</v>
      </c>
      <c r="C7385" s="21" t="s">
        <v>7922</v>
      </c>
      <c r="D7385" s="21" t="s">
        <v>7939</v>
      </c>
      <c r="E7385" s="22">
        <v>45484</v>
      </c>
      <c r="F7385" s="23">
        <v>12096</v>
      </c>
      <c r="G7385" s="21">
        <v>637</v>
      </c>
      <c r="H7385" s="21" t="s">
        <v>9</v>
      </c>
      <c r="I7385" s="21">
        <f>IF(shipments[[#This Row],[Boxes]]&gt;0,shipments[[#This Row],[Amount]]/shipments[[#This Row],[Boxes]],"NA")</f>
        <v>18.989010989010989</v>
      </c>
      <c r="J7385" s="21" t="str">
        <f>IF(shipments[[#This Row],[Order_Status]] = "Delivered","Yes","No")</f>
        <v>No</v>
      </c>
      <c r="K7385" s="21" t="str">
        <f>TEXT(shipments[[#This Row],[Shipdate]],"MMMM")</f>
        <v>July</v>
      </c>
      <c r="L7385" s="21">
        <f>YEAR(shipments[[#This Row],[Shipdate]])</f>
        <v>2024</v>
      </c>
    </row>
    <row r="7386" spans="1:12" x14ac:dyDescent="0.3">
      <c r="A7386" t="s">
        <v>7390</v>
      </c>
      <c r="B7386" t="s">
        <v>7963</v>
      </c>
      <c r="C7386" t="s">
        <v>7923</v>
      </c>
      <c r="D7386" t="s">
        <v>7938</v>
      </c>
      <c r="E7386" s="1">
        <v>45393</v>
      </c>
      <c r="F7386" s="6">
        <v>10919.25</v>
      </c>
      <c r="G7386">
        <v>728</v>
      </c>
      <c r="H7386" t="s">
        <v>3</v>
      </c>
      <c r="I7386">
        <f>IF(shipments[[#This Row],[Boxes]]&gt;0,shipments[[#This Row],[Amount]]/shipments[[#This Row],[Boxes]],"NA")</f>
        <v>14.998969780219781</v>
      </c>
      <c r="J7386" t="str">
        <f>IF(shipments[[#This Row],[Order_Status]] = "Delivered","Yes","No")</f>
        <v>Yes</v>
      </c>
      <c r="K7386" t="str">
        <f>TEXT(shipments[[#This Row],[Shipdate]],"MMMM")</f>
        <v>April</v>
      </c>
      <c r="L7386">
        <f>YEAR(shipments[[#This Row],[Shipdate]])</f>
        <v>2024</v>
      </c>
    </row>
    <row r="7387" spans="1:12" x14ac:dyDescent="0.3">
      <c r="A7387" t="s">
        <v>7391</v>
      </c>
      <c r="B7387" t="s">
        <v>7963</v>
      </c>
      <c r="C7387" t="s">
        <v>7923</v>
      </c>
      <c r="D7387" t="s">
        <v>7938</v>
      </c>
      <c r="E7387" s="1">
        <v>45180</v>
      </c>
      <c r="F7387" s="6">
        <v>6669</v>
      </c>
      <c r="G7387">
        <v>477</v>
      </c>
      <c r="H7387" t="s">
        <v>3</v>
      </c>
      <c r="I7387">
        <f>IF(shipments[[#This Row],[Boxes]]&gt;0,shipments[[#This Row],[Amount]]/shipments[[#This Row],[Boxes]],"NA")</f>
        <v>13.981132075471699</v>
      </c>
      <c r="J7387" t="str">
        <f>IF(shipments[[#This Row],[Order_Status]] = "Delivered","Yes","No")</f>
        <v>Yes</v>
      </c>
      <c r="K7387" t="str">
        <f>TEXT(shipments[[#This Row],[Shipdate]],"MMMM")</f>
        <v>September</v>
      </c>
      <c r="L7387">
        <f>YEAR(shipments[[#This Row],[Shipdate]])</f>
        <v>2023</v>
      </c>
    </row>
    <row r="7388" spans="1:12" x14ac:dyDescent="0.3">
      <c r="A7388" t="s">
        <v>7392</v>
      </c>
      <c r="B7388" t="s">
        <v>7963</v>
      </c>
      <c r="C7388" t="s">
        <v>7923</v>
      </c>
      <c r="D7388" t="s">
        <v>7937</v>
      </c>
      <c r="E7388" s="1">
        <v>45135</v>
      </c>
      <c r="F7388" s="6">
        <v>5107.5</v>
      </c>
      <c r="G7388">
        <v>393</v>
      </c>
      <c r="H7388" t="s">
        <v>3</v>
      </c>
      <c r="I7388">
        <f>IF(shipments[[#This Row],[Boxes]]&gt;0,shipments[[#This Row],[Amount]]/shipments[[#This Row],[Boxes]],"NA")</f>
        <v>12.996183206106871</v>
      </c>
      <c r="J7388" t="str">
        <f>IF(shipments[[#This Row],[Order_Status]] = "Delivered","Yes","No")</f>
        <v>Yes</v>
      </c>
      <c r="K7388" t="str">
        <f>TEXT(shipments[[#This Row],[Shipdate]],"MMMM")</f>
        <v>July</v>
      </c>
      <c r="L7388">
        <f>YEAR(shipments[[#This Row],[Shipdate]])</f>
        <v>2023</v>
      </c>
    </row>
    <row r="7389" spans="1:12" x14ac:dyDescent="0.3">
      <c r="A7389" t="s">
        <v>7393</v>
      </c>
      <c r="B7389" t="s">
        <v>7963</v>
      </c>
      <c r="C7389" t="s">
        <v>7923</v>
      </c>
      <c r="D7389" t="s">
        <v>7939</v>
      </c>
      <c r="E7389" s="1">
        <v>45048</v>
      </c>
      <c r="F7389" s="6">
        <v>4610.25</v>
      </c>
      <c r="G7389">
        <v>355</v>
      </c>
      <c r="H7389" t="s">
        <v>3</v>
      </c>
      <c r="I7389">
        <f>IF(shipments[[#This Row],[Boxes]]&gt;0,shipments[[#This Row],[Amount]]/shipments[[#This Row],[Boxes]],"NA")</f>
        <v>12.986619718309859</v>
      </c>
      <c r="J7389" t="str">
        <f>IF(shipments[[#This Row],[Order_Status]] = "Delivered","Yes","No")</f>
        <v>Yes</v>
      </c>
      <c r="K7389" t="str">
        <f>TEXT(shipments[[#This Row],[Shipdate]],"MMMM")</f>
        <v>May</v>
      </c>
      <c r="L7389">
        <f>YEAR(shipments[[#This Row],[Shipdate]])</f>
        <v>2023</v>
      </c>
    </row>
    <row r="7390" spans="1:12" x14ac:dyDescent="0.3">
      <c r="A7390" t="s">
        <v>7394</v>
      </c>
      <c r="B7390" t="s">
        <v>7963</v>
      </c>
      <c r="C7390" t="s">
        <v>7924</v>
      </c>
      <c r="D7390" t="s">
        <v>7934</v>
      </c>
      <c r="E7390" s="1">
        <v>45392</v>
      </c>
      <c r="F7390" s="6">
        <v>1347.75</v>
      </c>
      <c r="G7390">
        <v>169</v>
      </c>
      <c r="H7390" t="s">
        <v>3</v>
      </c>
      <c r="I7390">
        <f>IF(shipments[[#This Row],[Boxes]]&gt;0,shipments[[#This Row],[Amount]]/shipments[[#This Row],[Boxes]],"NA")</f>
        <v>7.974852071005917</v>
      </c>
      <c r="J7390" t="str">
        <f>IF(shipments[[#This Row],[Order_Status]] = "Delivered","Yes","No")</f>
        <v>Yes</v>
      </c>
      <c r="K7390" t="str">
        <f>TEXT(shipments[[#This Row],[Shipdate]],"MMMM")</f>
        <v>April</v>
      </c>
      <c r="L7390">
        <f>YEAR(shipments[[#This Row],[Shipdate]])</f>
        <v>2024</v>
      </c>
    </row>
    <row r="7391" spans="1:12" x14ac:dyDescent="0.3">
      <c r="A7391" t="s">
        <v>7395</v>
      </c>
      <c r="B7391" t="s">
        <v>7963</v>
      </c>
      <c r="C7391" t="s">
        <v>7924</v>
      </c>
      <c r="D7391" t="s">
        <v>7938</v>
      </c>
      <c r="E7391" s="1">
        <v>44964</v>
      </c>
      <c r="F7391" s="6">
        <v>4547.25</v>
      </c>
      <c r="G7391">
        <v>758</v>
      </c>
      <c r="H7391" t="s">
        <v>3</v>
      </c>
      <c r="I7391">
        <f>IF(shipments[[#This Row],[Boxes]]&gt;0,shipments[[#This Row],[Amount]]/shipments[[#This Row],[Boxes]],"NA")</f>
        <v>5.9990105540897094</v>
      </c>
      <c r="J7391" t="str">
        <f>IF(shipments[[#This Row],[Order_Status]] = "Delivered","Yes","No")</f>
        <v>Yes</v>
      </c>
      <c r="K7391" t="str">
        <f>TEXT(shipments[[#This Row],[Shipdate]],"MMMM")</f>
        <v>February</v>
      </c>
      <c r="L7391">
        <f>YEAR(shipments[[#This Row],[Shipdate]])</f>
        <v>2023</v>
      </c>
    </row>
    <row r="7392" spans="1:12" x14ac:dyDescent="0.3">
      <c r="A7392" t="s">
        <v>7396</v>
      </c>
      <c r="B7392" t="s">
        <v>7963</v>
      </c>
      <c r="C7392" t="s">
        <v>7924</v>
      </c>
      <c r="D7392" t="s">
        <v>7934</v>
      </c>
      <c r="E7392" s="1">
        <v>45190</v>
      </c>
      <c r="F7392" s="6">
        <v>1471.5</v>
      </c>
      <c r="G7392">
        <v>211</v>
      </c>
      <c r="H7392" t="s">
        <v>3</v>
      </c>
      <c r="I7392">
        <f>IF(shipments[[#This Row],[Boxes]]&gt;0,shipments[[#This Row],[Amount]]/shipments[[#This Row],[Boxes]],"NA")</f>
        <v>6.9739336492890995</v>
      </c>
      <c r="J7392" t="str">
        <f>IF(shipments[[#This Row],[Order_Status]] = "Delivered","Yes","No")</f>
        <v>Yes</v>
      </c>
      <c r="K7392" t="str">
        <f>TEXT(shipments[[#This Row],[Shipdate]],"MMMM")</f>
        <v>September</v>
      </c>
      <c r="L7392">
        <f>YEAR(shipments[[#This Row],[Shipdate]])</f>
        <v>2023</v>
      </c>
    </row>
    <row r="7393" spans="1:12" x14ac:dyDescent="0.3">
      <c r="A7393" t="s">
        <v>7397</v>
      </c>
      <c r="B7393" t="s">
        <v>7963</v>
      </c>
      <c r="C7393" t="s">
        <v>7924</v>
      </c>
      <c r="D7393" t="s">
        <v>7935</v>
      </c>
      <c r="E7393" s="1">
        <v>45082</v>
      </c>
      <c r="F7393" s="6">
        <v>7818.75</v>
      </c>
      <c r="G7393">
        <v>869</v>
      </c>
      <c r="H7393" t="s">
        <v>3</v>
      </c>
      <c r="I7393">
        <f>IF(shipments[[#This Row],[Boxes]]&gt;0,shipments[[#This Row],[Amount]]/shipments[[#This Row],[Boxes]],"NA")</f>
        <v>8.9974108170310707</v>
      </c>
      <c r="J7393" t="str">
        <f>IF(shipments[[#This Row],[Order_Status]] = "Delivered","Yes","No")</f>
        <v>Yes</v>
      </c>
      <c r="K7393" t="str">
        <f>TEXT(shipments[[#This Row],[Shipdate]],"MMMM")</f>
        <v>June</v>
      </c>
      <c r="L7393">
        <f>YEAR(shipments[[#This Row],[Shipdate]])</f>
        <v>2023</v>
      </c>
    </row>
    <row r="7394" spans="1:12" x14ac:dyDescent="0.3">
      <c r="A7394" s="21" t="s">
        <v>7398</v>
      </c>
      <c r="B7394" s="21" t="s">
        <v>7963</v>
      </c>
      <c r="C7394" s="21" t="s">
        <v>7925</v>
      </c>
      <c r="D7394" s="21" t="s">
        <v>7934</v>
      </c>
      <c r="E7394" s="22">
        <v>45427</v>
      </c>
      <c r="F7394" s="23">
        <v>4313.25</v>
      </c>
      <c r="G7394" s="21">
        <v>240</v>
      </c>
      <c r="H7394" s="21" t="s">
        <v>25</v>
      </c>
      <c r="I7394" s="21">
        <f>IF(shipments[[#This Row],[Boxes]]&gt;0,shipments[[#This Row],[Amount]]/shipments[[#This Row],[Boxes]],"NA")</f>
        <v>17.971875000000001</v>
      </c>
      <c r="J7394" s="21" t="str">
        <f>IF(shipments[[#This Row],[Order_Status]] = "Delivered","Yes","No")</f>
        <v>No</v>
      </c>
      <c r="K7394" s="21" t="str">
        <f>TEXT(shipments[[#This Row],[Shipdate]],"MMMM")</f>
        <v>May</v>
      </c>
      <c r="L7394" s="21">
        <f>YEAR(shipments[[#This Row],[Shipdate]])</f>
        <v>2024</v>
      </c>
    </row>
    <row r="7395" spans="1:12" x14ac:dyDescent="0.3">
      <c r="A7395" t="s">
        <v>7399</v>
      </c>
      <c r="B7395" t="s">
        <v>7963</v>
      </c>
      <c r="C7395" t="s">
        <v>7925</v>
      </c>
      <c r="D7395" t="s">
        <v>7938</v>
      </c>
      <c r="E7395" s="1">
        <v>45020</v>
      </c>
      <c r="F7395" s="6">
        <v>3971.25</v>
      </c>
      <c r="G7395">
        <v>284</v>
      </c>
      <c r="H7395" t="s">
        <v>3</v>
      </c>
      <c r="I7395">
        <f>IF(shipments[[#This Row],[Boxes]]&gt;0,shipments[[#This Row],[Amount]]/shipments[[#This Row],[Boxes]],"NA")</f>
        <v>13.983274647887324</v>
      </c>
      <c r="J7395" t="str">
        <f>IF(shipments[[#This Row],[Order_Status]] = "Delivered","Yes","No")</f>
        <v>Yes</v>
      </c>
      <c r="K7395" t="str">
        <f>TEXT(shipments[[#This Row],[Shipdate]],"MMMM")</f>
        <v>April</v>
      </c>
      <c r="L7395">
        <f>YEAR(shipments[[#This Row],[Shipdate]])</f>
        <v>2023</v>
      </c>
    </row>
    <row r="7396" spans="1:12" x14ac:dyDescent="0.3">
      <c r="A7396" t="s">
        <v>7400</v>
      </c>
      <c r="B7396" t="s">
        <v>7963</v>
      </c>
      <c r="C7396" t="s">
        <v>7925</v>
      </c>
      <c r="D7396" t="s">
        <v>7939</v>
      </c>
      <c r="E7396" s="1">
        <v>45120</v>
      </c>
      <c r="F7396" s="6">
        <v>4286.25</v>
      </c>
      <c r="G7396">
        <v>253</v>
      </c>
      <c r="H7396" t="s">
        <v>3</v>
      </c>
      <c r="I7396">
        <f>IF(shipments[[#This Row],[Boxes]]&gt;0,shipments[[#This Row],[Amount]]/shipments[[#This Row],[Boxes]],"NA")</f>
        <v>16.941699604743082</v>
      </c>
      <c r="J7396" t="str">
        <f>IF(shipments[[#This Row],[Order_Status]] = "Delivered","Yes","No")</f>
        <v>Yes</v>
      </c>
      <c r="K7396" t="str">
        <f>TEXT(shipments[[#This Row],[Shipdate]],"MMMM")</f>
        <v>July</v>
      </c>
      <c r="L7396">
        <f>YEAR(shipments[[#This Row],[Shipdate]])</f>
        <v>2023</v>
      </c>
    </row>
    <row r="7397" spans="1:12" x14ac:dyDescent="0.3">
      <c r="A7397" t="s">
        <v>7401</v>
      </c>
      <c r="B7397" t="s">
        <v>7963</v>
      </c>
      <c r="C7397" t="s">
        <v>7925</v>
      </c>
      <c r="D7397" t="s">
        <v>7939</v>
      </c>
      <c r="E7397" s="1">
        <v>45425</v>
      </c>
      <c r="F7397" s="6">
        <v>4907.25</v>
      </c>
      <c r="G7397">
        <v>289</v>
      </c>
      <c r="H7397" t="s">
        <v>3</v>
      </c>
      <c r="I7397">
        <f>IF(shipments[[#This Row],[Boxes]]&gt;0,shipments[[#This Row],[Amount]]/shipments[[#This Row],[Boxes]],"NA")</f>
        <v>16.980103806228374</v>
      </c>
      <c r="J7397" t="str">
        <f>IF(shipments[[#This Row],[Order_Status]] = "Delivered","Yes","No")</f>
        <v>Yes</v>
      </c>
      <c r="K7397" t="str">
        <f>TEXT(shipments[[#This Row],[Shipdate]],"MMMM")</f>
        <v>May</v>
      </c>
      <c r="L7397">
        <f>YEAR(shipments[[#This Row],[Shipdate]])</f>
        <v>2024</v>
      </c>
    </row>
    <row r="7398" spans="1:12" x14ac:dyDescent="0.3">
      <c r="A7398" t="s">
        <v>7402</v>
      </c>
      <c r="B7398" t="s">
        <v>7963</v>
      </c>
      <c r="C7398" t="s">
        <v>7925</v>
      </c>
      <c r="D7398" t="s">
        <v>7938</v>
      </c>
      <c r="E7398" s="1">
        <v>45278</v>
      </c>
      <c r="F7398" s="6">
        <v>202.5</v>
      </c>
      <c r="G7398">
        <v>14</v>
      </c>
      <c r="H7398" t="s">
        <v>3</v>
      </c>
      <c r="I7398">
        <f>IF(shipments[[#This Row],[Boxes]]&gt;0,shipments[[#This Row],[Amount]]/shipments[[#This Row],[Boxes]],"NA")</f>
        <v>14.464285714285714</v>
      </c>
      <c r="J7398" t="str">
        <f>IF(shipments[[#This Row],[Order_Status]] = "Delivered","Yes","No")</f>
        <v>Yes</v>
      </c>
      <c r="K7398" t="str">
        <f>TEXT(shipments[[#This Row],[Shipdate]],"MMMM")</f>
        <v>December</v>
      </c>
      <c r="L7398">
        <f>YEAR(shipments[[#This Row],[Shipdate]])</f>
        <v>2023</v>
      </c>
    </row>
    <row r="7399" spans="1:12" x14ac:dyDescent="0.3">
      <c r="A7399" t="s">
        <v>7403</v>
      </c>
      <c r="B7399" t="s">
        <v>7963</v>
      </c>
      <c r="C7399" t="s">
        <v>7925</v>
      </c>
      <c r="D7399" t="s">
        <v>7939</v>
      </c>
      <c r="E7399" s="1">
        <v>45370</v>
      </c>
      <c r="F7399" s="6">
        <v>4965.75</v>
      </c>
      <c r="G7399">
        <v>293</v>
      </c>
      <c r="H7399" t="s">
        <v>3</v>
      </c>
      <c r="I7399">
        <f>IF(shipments[[#This Row],[Boxes]]&gt;0,shipments[[#This Row],[Amount]]/shipments[[#This Row],[Boxes]],"NA")</f>
        <v>16.947952218430036</v>
      </c>
      <c r="J7399" t="str">
        <f>IF(shipments[[#This Row],[Order_Status]] = "Delivered","Yes","No")</f>
        <v>Yes</v>
      </c>
      <c r="K7399" t="str">
        <f>TEXT(shipments[[#This Row],[Shipdate]],"MMMM")</f>
        <v>March</v>
      </c>
      <c r="L7399">
        <f>YEAR(shipments[[#This Row],[Shipdate]])</f>
        <v>2024</v>
      </c>
    </row>
    <row r="7400" spans="1:12" x14ac:dyDescent="0.3">
      <c r="A7400" t="s">
        <v>7404</v>
      </c>
      <c r="B7400" t="s">
        <v>7963</v>
      </c>
      <c r="C7400" t="s">
        <v>7926</v>
      </c>
      <c r="D7400" t="s">
        <v>7935</v>
      </c>
      <c r="E7400" s="1">
        <v>45231</v>
      </c>
      <c r="F7400" s="6">
        <v>8100</v>
      </c>
      <c r="G7400">
        <v>405</v>
      </c>
      <c r="H7400" t="s">
        <v>3</v>
      </c>
      <c r="I7400">
        <f>IF(shipments[[#This Row],[Boxes]]&gt;0,shipments[[#This Row],[Amount]]/shipments[[#This Row],[Boxes]],"NA")</f>
        <v>20</v>
      </c>
      <c r="J7400" t="str">
        <f>IF(shipments[[#This Row],[Order_Status]] = "Delivered","Yes","No")</f>
        <v>Yes</v>
      </c>
      <c r="K7400" t="str">
        <f>TEXT(shipments[[#This Row],[Shipdate]],"MMMM")</f>
        <v>November</v>
      </c>
      <c r="L7400">
        <f>YEAR(shipments[[#This Row],[Shipdate]])</f>
        <v>2023</v>
      </c>
    </row>
    <row r="7401" spans="1:12" x14ac:dyDescent="0.3">
      <c r="A7401" t="s">
        <v>7405</v>
      </c>
      <c r="B7401" t="s">
        <v>7963</v>
      </c>
      <c r="C7401" t="s">
        <v>7926</v>
      </c>
      <c r="D7401" t="s">
        <v>7939</v>
      </c>
      <c r="E7401" s="1">
        <v>45125</v>
      </c>
      <c r="F7401" s="6">
        <v>10838.25</v>
      </c>
      <c r="G7401">
        <v>571</v>
      </c>
      <c r="H7401" t="s">
        <v>3</v>
      </c>
      <c r="I7401">
        <f>IF(shipments[[#This Row],[Boxes]]&gt;0,shipments[[#This Row],[Amount]]/shipments[[#This Row],[Boxes]],"NA")</f>
        <v>18.981173380035028</v>
      </c>
      <c r="J7401" t="str">
        <f>IF(shipments[[#This Row],[Order_Status]] = "Delivered","Yes","No")</f>
        <v>Yes</v>
      </c>
      <c r="K7401" t="str">
        <f>TEXT(shipments[[#This Row],[Shipdate]],"MMMM")</f>
        <v>July</v>
      </c>
      <c r="L7401">
        <f>YEAR(shipments[[#This Row],[Shipdate]])</f>
        <v>2023</v>
      </c>
    </row>
    <row r="7402" spans="1:12" x14ac:dyDescent="0.3">
      <c r="A7402" t="s">
        <v>7406</v>
      </c>
      <c r="B7402" t="s">
        <v>7963</v>
      </c>
      <c r="C7402" t="s">
        <v>7927</v>
      </c>
      <c r="D7402" t="s">
        <v>7934</v>
      </c>
      <c r="E7402" s="1">
        <v>45427</v>
      </c>
      <c r="F7402" s="6">
        <v>8660.25</v>
      </c>
      <c r="G7402">
        <v>542</v>
      </c>
      <c r="H7402" t="s">
        <v>3</v>
      </c>
      <c r="I7402">
        <f>IF(shipments[[#This Row],[Boxes]]&gt;0,shipments[[#This Row],[Amount]]/shipments[[#This Row],[Boxes]],"NA")</f>
        <v>15.978321033210332</v>
      </c>
      <c r="J7402" t="str">
        <f>IF(shipments[[#This Row],[Order_Status]] = "Delivered","Yes","No")</f>
        <v>Yes</v>
      </c>
      <c r="K7402" t="str">
        <f>TEXT(shipments[[#This Row],[Shipdate]],"MMMM")</f>
        <v>May</v>
      </c>
      <c r="L7402">
        <f>YEAR(shipments[[#This Row],[Shipdate]])</f>
        <v>2024</v>
      </c>
    </row>
    <row r="7403" spans="1:12" x14ac:dyDescent="0.3">
      <c r="A7403" t="s">
        <v>7407</v>
      </c>
      <c r="B7403" t="s">
        <v>7963</v>
      </c>
      <c r="C7403" t="s">
        <v>7927</v>
      </c>
      <c r="D7403" t="s">
        <v>7934</v>
      </c>
      <c r="E7403" s="1">
        <v>45190</v>
      </c>
      <c r="F7403" s="6">
        <v>4063.5</v>
      </c>
      <c r="G7403">
        <v>291</v>
      </c>
      <c r="H7403" t="s">
        <v>3</v>
      </c>
      <c r="I7403">
        <f>IF(shipments[[#This Row],[Boxes]]&gt;0,shipments[[#This Row],[Amount]]/shipments[[#This Row],[Boxes]],"NA")</f>
        <v>13.963917525773196</v>
      </c>
      <c r="J7403" t="str">
        <f>IF(shipments[[#This Row],[Order_Status]] = "Delivered","Yes","No")</f>
        <v>Yes</v>
      </c>
      <c r="K7403" t="str">
        <f>TEXT(shipments[[#This Row],[Shipdate]],"MMMM")</f>
        <v>September</v>
      </c>
      <c r="L7403">
        <f>YEAR(shipments[[#This Row],[Shipdate]])</f>
        <v>2023</v>
      </c>
    </row>
    <row r="7404" spans="1:12" x14ac:dyDescent="0.3">
      <c r="A7404" t="s">
        <v>7408</v>
      </c>
      <c r="B7404" t="s">
        <v>7963</v>
      </c>
      <c r="C7404" t="s">
        <v>7929</v>
      </c>
      <c r="D7404" t="s">
        <v>7934</v>
      </c>
      <c r="E7404" s="1">
        <v>45455</v>
      </c>
      <c r="F7404" s="6">
        <v>9423</v>
      </c>
      <c r="G7404">
        <v>1047</v>
      </c>
      <c r="H7404" t="s">
        <v>3</v>
      </c>
      <c r="I7404">
        <f>IF(shipments[[#This Row],[Boxes]]&gt;0,shipments[[#This Row],[Amount]]/shipments[[#This Row],[Boxes]],"NA")</f>
        <v>9</v>
      </c>
      <c r="J7404" t="str">
        <f>IF(shipments[[#This Row],[Order_Status]] = "Delivered","Yes","No")</f>
        <v>Yes</v>
      </c>
      <c r="K7404" t="str">
        <f>TEXT(shipments[[#This Row],[Shipdate]],"MMMM")</f>
        <v>June</v>
      </c>
      <c r="L7404">
        <f>YEAR(shipments[[#This Row],[Shipdate]])</f>
        <v>2024</v>
      </c>
    </row>
    <row r="7405" spans="1:12" x14ac:dyDescent="0.3">
      <c r="A7405" t="s">
        <v>7409</v>
      </c>
      <c r="B7405" t="s">
        <v>7963</v>
      </c>
      <c r="C7405" t="s">
        <v>7929</v>
      </c>
      <c r="D7405" t="s">
        <v>7937</v>
      </c>
      <c r="E7405" s="1">
        <v>45219</v>
      </c>
      <c r="F7405" s="6">
        <v>8986.5</v>
      </c>
      <c r="G7405">
        <v>899</v>
      </c>
      <c r="H7405" t="s">
        <v>3</v>
      </c>
      <c r="I7405">
        <f>IF(shipments[[#This Row],[Boxes]]&gt;0,shipments[[#This Row],[Amount]]/shipments[[#This Row],[Boxes]],"NA")</f>
        <v>9.9961067853170196</v>
      </c>
      <c r="J7405" t="str">
        <f>IF(shipments[[#This Row],[Order_Status]] = "Delivered","Yes","No")</f>
        <v>Yes</v>
      </c>
      <c r="K7405" t="str">
        <f>TEXT(shipments[[#This Row],[Shipdate]],"MMMM")</f>
        <v>October</v>
      </c>
      <c r="L7405">
        <f>YEAR(shipments[[#This Row],[Shipdate]])</f>
        <v>2023</v>
      </c>
    </row>
    <row r="7406" spans="1:12" x14ac:dyDescent="0.3">
      <c r="A7406" t="s">
        <v>7410</v>
      </c>
      <c r="B7406" t="s">
        <v>7963</v>
      </c>
      <c r="C7406" t="s">
        <v>7930</v>
      </c>
      <c r="D7406" t="s">
        <v>7936</v>
      </c>
      <c r="E7406" s="1">
        <v>45194</v>
      </c>
      <c r="F7406" s="6">
        <v>821.25</v>
      </c>
      <c r="G7406">
        <v>31</v>
      </c>
      <c r="H7406" t="s">
        <v>3</v>
      </c>
      <c r="I7406">
        <f>IF(shipments[[#This Row],[Boxes]]&gt;0,shipments[[#This Row],[Amount]]/shipments[[#This Row],[Boxes]],"NA")</f>
        <v>26.491935483870968</v>
      </c>
      <c r="J7406" t="str">
        <f>IF(shipments[[#This Row],[Order_Status]] = "Delivered","Yes","No")</f>
        <v>Yes</v>
      </c>
      <c r="K7406" t="str">
        <f>TEXT(shipments[[#This Row],[Shipdate]],"MMMM")</f>
        <v>September</v>
      </c>
      <c r="L7406">
        <f>YEAR(shipments[[#This Row],[Shipdate]])</f>
        <v>2023</v>
      </c>
    </row>
    <row r="7407" spans="1:12" x14ac:dyDescent="0.3">
      <c r="A7407" t="s">
        <v>7411</v>
      </c>
      <c r="B7407" t="s">
        <v>7963</v>
      </c>
      <c r="C7407" t="s">
        <v>7930</v>
      </c>
      <c r="D7407" t="s">
        <v>7938</v>
      </c>
      <c r="E7407" s="1">
        <v>45226</v>
      </c>
      <c r="F7407" s="6">
        <v>7589.25</v>
      </c>
      <c r="G7407">
        <v>304</v>
      </c>
      <c r="H7407" t="s">
        <v>3</v>
      </c>
      <c r="I7407">
        <f>IF(shipments[[#This Row],[Boxes]]&gt;0,shipments[[#This Row],[Amount]]/shipments[[#This Row],[Boxes]],"NA")</f>
        <v>24.964638157894736</v>
      </c>
      <c r="J7407" t="str">
        <f>IF(shipments[[#This Row],[Order_Status]] = "Delivered","Yes","No")</f>
        <v>Yes</v>
      </c>
      <c r="K7407" t="str">
        <f>TEXT(shipments[[#This Row],[Shipdate]],"MMMM")</f>
        <v>October</v>
      </c>
      <c r="L7407">
        <f>YEAR(shipments[[#This Row],[Shipdate]])</f>
        <v>2023</v>
      </c>
    </row>
    <row r="7408" spans="1:12" x14ac:dyDescent="0.3">
      <c r="A7408" t="s">
        <v>7412</v>
      </c>
      <c r="B7408" t="s">
        <v>7963</v>
      </c>
      <c r="C7408" t="s">
        <v>7931</v>
      </c>
      <c r="D7408" t="s">
        <v>7937</v>
      </c>
      <c r="E7408" s="1">
        <v>45429</v>
      </c>
      <c r="F7408" s="6">
        <v>6648.75</v>
      </c>
      <c r="G7408">
        <v>555</v>
      </c>
      <c r="H7408" t="s">
        <v>3</v>
      </c>
      <c r="I7408">
        <f>IF(shipments[[#This Row],[Boxes]]&gt;0,shipments[[#This Row],[Amount]]/shipments[[#This Row],[Boxes]],"NA")</f>
        <v>11.97972972972973</v>
      </c>
      <c r="J7408" t="str">
        <f>IF(shipments[[#This Row],[Order_Status]] = "Delivered","Yes","No")</f>
        <v>Yes</v>
      </c>
      <c r="K7408" t="str">
        <f>TEXT(shipments[[#This Row],[Shipdate]],"MMMM")</f>
        <v>May</v>
      </c>
      <c r="L7408">
        <f>YEAR(shipments[[#This Row],[Shipdate]])</f>
        <v>2024</v>
      </c>
    </row>
    <row r="7409" spans="1:12" x14ac:dyDescent="0.3">
      <c r="A7409" t="s">
        <v>7413</v>
      </c>
      <c r="B7409" t="s">
        <v>7963</v>
      </c>
      <c r="C7409" t="s">
        <v>7932</v>
      </c>
      <c r="D7409" t="s">
        <v>7939</v>
      </c>
      <c r="E7409" s="1">
        <v>45110</v>
      </c>
      <c r="F7409" s="6">
        <v>2331</v>
      </c>
      <c r="G7409">
        <v>234</v>
      </c>
      <c r="H7409" t="s">
        <v>3</v>
      </c>
      <c r="I7409">
        <f>IF(shipments[[#This Row],[Boxes]]&gt;0,shipments[[#This Row],[Amount]]/shipments[[#This Row],[Boxes]],"NA")</f>
        <v>9.9615384615384617</v>
      </c>
      <c r="J7409" t="str">
        <f>IF(shipments[[#This Row],[Order_Status]] = "Delivered","Yes","No")</f>
        <v>Yes</v>
      </c>
      <c r="K7409" t="str">
        <f>TEXT(shipments[[#This Row],[Shipdate]],"MMMM")</f>
        <v>July</v>
      </c>
      <c r="L7409">
        <f>YEAR(shipments[[#This Row],[Shipdate]])</f>
        <v>2023</v>
      </c>
    </row>
    <row r="7410" spans="1:12" x14ac:dyDescent="0.3">
      <c r="A7410" s="21" t="s">
        <v>7414</v>
      </c>
      <c r="B7410" s="21" t="s">
        <v>7963</v>
      </c>
      <c r="C7410" s="21" t="s">
        <v>7932</v>
      </c>
      <c r="D7410" s="21" t="s">
        <v>7935</v>
      </c>
      <c r="E7410" s="22">
        <v>45342</v>
      </c>
      <c r="F7410" s="23">
        <v>7040.25</v>
      </c>
      <c r="G7410" s="21">
        <v>881</v>
      </c>
      <c r="H7410" s="21" t="s">
        <v>25</v>
      </c>
      <c r="I7410" s="21">
        <f>IF(shipments[[#This Row],[Boxes]]&gt;0,shipments[[#This Row],[Amount]]/shipments[[#This Row],[Boxes]],"NA")</f>
        <v>7.9912031782065833</v>
      </c>
      <c r="J7410" s="21" t="str">
        <f>IF(shipments[[#This Row],[Order_Status]] = "Delivered","Yes","No")</f>
        <v>No</v>
      </c>
      <c r="K7410" s="21" t="str">
        <f>TEXT(shipments[[#This Row],[Shipdate]],"MMMM")</f>
        <v>February</v>
      </c>
      <c r="L7410" s="21">
        <f>YEAR(shipments[[#This Row],[Shipdate]])</f>
        <v>2024</v>
      </c>
    </row>
    <row r="7411" spans="1:12" x14ac:dyDescent="0.3">
      <c r="A7411" t="s">
        <v>7415</v>
      </c>
      <c r="B7411" t="s">
        <v>7963</v>
      </c>
      <c r="C7411" t="s">
        <v>7933</v>
      </c>
      <c r="D7411" t="s">
        <v>7934</v>
      </c>
      <c r="E7411" s="1">
        <v>45043</v>
      </c>
      <c r="F7411" s="6">
        <v>6810.75</v>
      </c>
      <c r="G7411">
        <v>341</v>
      </c>
      <c r="H7411" t="s">
        <v>3</v>
      </c>
      <c r="I7411">
        <f>IF(shipments[[#This Row],[Boxes]]&gt;0,shipments[[#This Row],[Amount]]/shipments[[#This Row],[Boxes]],"NA")</f>
        <v>19.972873900293255</v>
      </c>
      <c r="J7411" t="str">
        <f>IF(shipments[[#This Row],[Order_Status]] = "Delivered","Yes","No")</f>
        <v>Yes</v>
      </c>
      <c r="K7411" t="str">
        <f>TEXT(shipments[[#This Row],[Shipdate]],"MMMM")</f>
        <v>April</v>
      </c>
      <c r="L7411">
        <f>YEAR(shipments[[#This Row],[Shipdate]])</f>
        <v>2023</v>
      </c>
    </row>
    <row r="7412" spans="1:12" x14ac:dyDescent="0.3">
      <c r="A7412" s="21" t="s">
        <v>7416</v>
      </c>
      <c r="B7412" s="21" t="s">
        <v>7963</v>
      </c>
      <c r="C7412" s="21" t="s">
        <v>7933</v>
      </c>
      <c r="D7412" s="21" t="s">
        <v>7934</v>
      </c>
      <c r="E7412" s="22">
        <v>45504</v>
      </c>
      <c r="F7412" s="23">
        <v>3415.5</v>
      </c>
      <c r="G7412" s="21">
        <v>180</v>
      </c>
      <c r="H7412" s="21" t="s">
        <v>9</v>
      </c>
      <c r="I7412" s="21">
        <f>IF(shipments[[#This Row],[Boxes]]&gt;0,shipments[[#This Row],[Amount]]/shipments[[#This Row],[Boxes]],"NA")</f>
        <v>18.975000000000001</v>
      </c>
      <c r="J7412" s="21" t="str">
        <f>IF(shipments[[#This Row],[Order_Status]] = "Delivered","Yes","No")</f>
        <v>No</v>
      </c>
      <c r="K7412" s="21" t="str">
        <f>TEXT(shipments[[#This Row],[Shipdate]],"MMMM")</f>
        <v>July</v>
      </c>
      <c r="L7412" s="21">
        <f>YEAR(shipments[[#This Row],[Shipdate]])</f>
        <v>2024</v>
      </c>
    </row>
    <row r="7413" spans="1:12" x14ac:dyDescent="0.3">
      <c r="A7413" t="s">
        <v>7417</v>
      </c>
      <c r="B7413" t="s">
        <v>7963</v>
      </c>
      <c r="C7413" t="s">
        <v>7933</v>
      </c>
      <c r="D7413" t="s">
        <v>7939</v>
      </c>
      <c r="E7413" s="1">
        <v>45076</v>
      </c>
      <c r="F7413" s="6">
        <v>11180.25</v>
      </c>
      <c r="G7413">
        <v>622</v>
      </c>
      <c r="H7413" t="s">
        <v>3</v>
      </c>
      <c r="I7413">
        <f>IF(shipments[[#This Row],[Boxes]]&gt;0,shipments[[#This Row],[Amount]]/shipments[[#This Row],[Boxes]],"NA")</f>
        <v>17.97467845659164</v>
      </c>
      <c r="J7413" t="str">
        <f>IF(shipments[[#This Row],[Order_Status]] = "Delivered","Yes","No")</f>
        <v>Yes</v>
      </c>
      <c r="K7413" t="str">
        <f>TEXT(shipments[[#This Row],[Shipdate]],"MMMM")</f>
        <v>May</v>
      </c>
      <c r="L7413">
        <f>YEAR(shipments[[#This Row],[Shipdate]])</f>
        <v>2023</v>
      </c>
    </row>
    <row r="7414" spans="1:12" x14ac:dyDescent="0.3">
      <c r="A7414" t="s">
        <v>7418</v>
      </c>
      <c r="B7414" t="s">
        <v>7963</v>
      </c>
      <c r="C7414" t="s">
        <v>7912</v>
      </c>
      <c r="D7414" t="s">
        <v>7937</v>
      </c>
      <c r="E7414" s="1">
        <v>45209</v>
      </c>
      <c r="F7414" s="6">
        <v>13558.5</v>
      </c>
      <c r="G7414">
        <v>969</v>
      </c>
      <c r="H7414" t="s">
        <v>3</v>
      </c>
      <c r="I7414">
        <f>IF(shipments[[#This Row],[Boxes]]&gt;0,shipments[[#This Row],[Amount]]/shipments[[#This Row],[Boxes]],"NA")</f>
        <v>13.992260061919504</v>
      </c>
      <c r="J7414" t="str">
        <f>IF(shipments[[#This Row],[Order_Status]] = "Delivered","Yes","No")</f>
        <v>Yes</v>
      </c>
      <c r="K7414" t="str">
        <f>TEXT(shipments[[#This Row],[Shipdate]],"MMMM")</f>
        <v>October</v>
      </c>
      <c r="L7414">
        <f>YEAR(shipments[[#This Row],[Shipdate]])</f>
        <v>2023</v>
      </c>
    </row>
    <row r="7415" spans="1:12" x14ac:dyDescent="0.3">
      <c r="A7415" t="s">
        <v>7419</v>
      </c>
      <c r="B7415" t="s">
        <v>7963</v>
      </c>
      <c r="C7415" t="s">
        <v>7912</v>
      </c>
      <c r="D7415" t="s">
        <v>7938</v>
      </c>
      <c r="E7415" s="1">
        <v>45121</v>
      </c>
      <c r="F7415" s="6">
        <v>1433.25</v>
      </c>
      <c r="G7415">
        <v>96</v>
      </c>
      <c r="H7415" t="s">
        <v>3</v>
      </c>
      <c r="I7415">
        <f>IF(shipments[[#This Row],[Boxes]]&gt;0,shipments[[#This Row],[Amount]]/shipments[[#This Row],[Boxes]],"NA")</f>
        <v>14.9296875</v>
      </c>
      <c r="J7415" t="str">
        <f>IF(shipments[[#This Row],[Order_Status]] = "Delivered","Yes","No")</f>
        <v>Yes</v>
      </c>
      <c r="K7415" t="str">
        <f>TEXT(shipments[[#This Row],[Shipdate]],"MMMM")</f>
        <v>July</v>
      </c>
      <c r="L7415">
        <f>YEAR(shipments[[#This Row],[Shipdate]])</f>
        <v>2023</v>
      </c>
    </row>
    <row r="7416" spans="1:12" x14ac:dyDescent="0.3">
      <c r="A7416" s="21" t="s">
        <v>7420</v>
      </c>
      <c r="B7416" s="21" t="s">
        <v>7963</v>
      </c>
      <c r="C7416" s="21" t="s">
        <v>7912</v>
      </c>
      <c r="D7416" s="21" t="s">
        <v>7938</v>
      </c>
      <c r="E7416" s="22">
        <v>45526</v>
      </c>
      <c r="F7416" s="23">
        <v>686.25</v>
      </c>
      <c r="G7416" s="21">
        <v>50</v>
      </c>
      <c r="H7416" s="21" t="s">
        <v>9</v>
      </c>
      <c r="I7416" s="21">
        <f>IF(shipments[[#This Row],[Boxes]]&gt;0,shipments[[#This Row],[Amount]]/shipments[[#This Row],[Boxes]],"NA")</f>
        <v>13.725</v>
      </c>
      <c r="J7416" s="21" t="str">
        <f>IF(shipments[[#This Row],[Order_Status]] = "Delivered","Yes","No")</f>
        <v>No</v>
      </c>
      <c r="K7416" s="21" t="str">
        <f>TEXT(shipments[[#This Row],[Shipdate]],"MMMM")</f>
        <v>August</v>
      </c>
      <c r="L7416" s="21">
        <f>YEAR(shipments[[#This Row],[Shipdate]])</f>
        <v>2024</v>
      </c>
    </row>
    <row r="7417" spans="1:12" x14ac:dyDescent="0.3">
      <c r="A7417" s="21" t="s">
        <v>7421</v>
      </c>
      <c r="B7417" s="21" t="s">
        <v>7963</v>
      </c>
      <c r="C7417" s="21" t="s">
        <v>7912</v>
      </c>
      <c r="D7417" s="21" t="s">
        <v>7934</v>
      </c>
      <c r="E7417" s="22">
        <v>45483</v>
      </c>
      <c r="F7417" s="23">
        <v>6871.5</v>
      </c>
      <c r="G7417" s="21">
        <v>459</v>
      </c>
      <c r="H7417" s="21" t="s">
        <v>9</v>
      </c>
      <c r="I7417" s="21">
        <f>IF(shipments[[#This Row],[Boxes]]&gt;0,shipments[[#This Row],[Amount]]/shipments[[#This Row],[Boxes]],"NA")</f>
        <v>14.970588235294118</v>
      </c>
      <c r="J7417" s="21" t="str">
        <f>IF(shipments[[#This Row],[Order_Status]] = "Delivered","Yes","No")</f>
        <v>No</v>
      </c>
      <c r="K7417" s="21" t="str">
        <f>TEXT(shipments[[#This Row],[Shipdate]],"MMMM")</f>
        <v>July</v>
      </c>
      <c r="L7417" s="21">
        <f>YEAR(shipments[[#This Row],[Shipdate]])</f>
        <v>2024</v>
      </c>
    </row>
    <row r="7418" spans="1:12" x14ac:dyDescent="0.3">
      <c r="A7418" t="s">
        <v>7422</v>
      </c>
      <c r="B7418" t="s">
        <v>7963</v>
      </c>
      <c r="C7418" t="s">
        <v>7912</v>
      </c>
      <c r="D7418" t="s">
        <v>7939</v>
      </c>
      <c r="E7418" s="1">
        <v>45020</v>
      </c>
      <c r="F7418" s="6">
        <v>342</v>
      </c>
      <c r="G7418">
        <v>22</v>
      </c>
      <c r="H7418" t="s">
        <v>3</v>
      </c>
      <c r="I7418">
        <f>IF(shipments[[#This Row],[Boxes]]&gt;0,shipments[[#This Row],[Amount]]/shipments[[#This Row],[Boxes]],"NA")</f>
        <v>15.545454545454545</v>
      </c>
      <c r="J7418" t="str">
        <f>IF(shipments[[#This Row],[Order_Status]] = "Delivered","Yes","No")</f>
        <v>Yes</v>
      </c>
      <c r="K7418" t="str">
        <f>TEXT(shipments[[#This Row],[Shipdate]],"MMMM")</f>
        <v>April</v>
      </c>
      <c r="L7418">
        <f>YEAR(shipments[[#This Row],[Shipdate]])</f>
        <v>2023</v>
      </c>
    </row>
    <row r="7419" spans="1:12" x14ac:dyDescent="0.3">
      <c r="A7419" t="s">
        <v>7423</v>
      </c>
      <c r="B7419" t="s">
        <v>7963</v>
      </c>
      <c r="C7419" t="s">
        <v>7914</v>
      </c>
      <c r="D7419" t="s">
        <v>7935</v>
      </c>
      <c r="E7419" s="1">
        <v>45394</v>
      </c>
      <c r="F7419" s="6">
        <v>1824.75</v>
      </c>
      <c r="G7419">
        <v>141</v>
      </c>
      <c r="H7419" t="s">
        <v>3</v>
      </c>
      <c r="I7419">
        <f>IF(shipments[[#This Row],[Boxes]]&gt;0,shipments[[#This Row],[Amount]]/shipments[[#This Row],[Boxes]],"NA")</f>
        <v>12.941489361702128</v>
      </c>
      <c r="J7419" t="str">
        <f>IF(shipments[[#This Row],[Order_Status]] = "Delivered","Yes","No")</f>
        <v>Yes</v>
      </c>
      <c r="K7419" t="str">
        <f>TEXT(shipments[[#This Row],[Shipdate]],"MMMM")</f>
        <v>April</v>
      </c>
      <c r="L7419">
        <f>YEAR(shipments[[#This Row],[Shipdate]])</f>
        <v>2024</v>
      </c>
    </row>
    <row r="7420" spans="1:12" x14ac:dyDescent="0.3">
      <c r="A7420" t="s">
        <v>7424</v>
      </c>
      <c r="B7420" t="s">
        <v>7963</v>
      </c>
      <c r="C7420" t="s">
        <v>7915</v>
      </c>
      <c r="D7420" t="s">
        <v>7939</v>
      </c>
      <c r="E7420" s="1">
        <v>45247</v>
      </c>
      <c r="F7420" s="6">
        <v>8379</v>
      </c>
      <c r="G7420">
        <v>1676</v>
      </c>
      <c r="H7420" t="s">
        <v>3</v>
      </c>
      <c r="I7420">
        <f>IF(shipments[[#This Row],[Boxes]]&gt;0,shipments[[#This Row],[Amount]]/shipments[[#This Row],[Boxes]],"NA")</f>
        <v>4.9994033412887831</v>
      </c>
      <c r="J7420" t="str">
        <f>IF(shipments[[#This Row],[Order_Status]] = "Delivered","Yes","No")</f>
        <v>Yes</v>
      </c>
      <c r="K7420" t="str">
        <f>TEXT(shipments[[#This Row],[Shipdate]],"MMMM")</f>
        <v>November</v>
      </c>
      <c r="L7420">
        <f>YEAR(shipments[[#This Row],[Shipdate]])</f>
        <v>2023</v>
      </c>
    </row>
    <row r="7421" spans="1:12" x14ac:dyDescent="0.3">
      <c r="A7421" t="s">
        <v>7425</v>
      </c>
      <c r="B7421" t="s">
        <v>7963</v>
      </c>
      <c r="C7421" t="s">
        <v>7915</v>
      </c>
      <c r="D7421" t="s">
        <v>7938</v>
      </c>
      <c r="E7421" s="1">
        <v>45047</v>
      </c>
      <c r="F7421" s="6">
        <v>1651.5</v>
      </c>
      <c r="G7421">
        <v>236</v>
      </c>
      <c r="H7421" t="s">
        <v>3</v>
      </c>
      <c r="I7421">
        <f>IF(shipments[[#This Row],[Boxes]]&gt;0,shipments[[#This Row],[Amount]]/shipments[[#This Row],[Boxes]],"NA")</f>
        <v>6.9978813559322033</v>
      </c>
      <c r="J7421" t="str">
        <f>IF(shipments[[#This Row],[Order_Status]] = "Delivered","Yes","No")</f>
        <v>Yes</v>
      </c>
      <c r="K7421" t="str">
        <f>TEXT(shipments[[#This Row],[Shipdate]],"MMMM")</f>
        <v>May</v>
      </c>
      <c r="L7421">
        <f>YEAR(shipments[[#This Row],[Shipdate]])</f>
        <v>2023</v>
      </c>
    </row>
    <row r="7422" spans="1:12" x14ac:dyDescent="0.3">
      <c r="A7422" t="s">
        <v>7426</v>
      </c>
      <c r="B7422" t="s">
        <v>7963</v>
      </c>
      <c r="C7422" t="s">
        <v>7915</v>
      </c>
      <c r="D7422" t="s">
        <v>7938</v>
      </c>
      <c r="E7422" s="1">
        <v>45265</v>
      </c>
      <c r="F7422" s="6">
        <v>11342.25</v>
      </c>
      <c r="G7422">
        <v>1261</v>
      </c>
      <c r="H7422" t="s">
        <v>3</v>
      </c>
      <c r="I7422">
        <f>IF(shipments[[#This Row],[Boxes]]&gt;0,shipments[[#This Row],[Amount]]/shipments[[#This Row],[Boxes]],"NA")</f>
        <v>8.9946471054718469</v>
      </c>
      <c r="J7422" t="str">
        <f>IF(shipments[[#This Row],[Order_Status]] = "Delivered","Yes","No")</f>
        <v>Yes</v>
      </c>
      <c r="K7422" t="str">
        <f>TEXT(shipments[[#This Row],[Shipdate]],"MMMM")</f>
        <v>December</v>
      </c>
      <c r="L7422">
        <f>YEAR(shipments[[#This Row],[Shipdate]])</f>
        <v>2023</v>
      </c>
    </row>
    <row r="7423" spans="1:12" x14ac:dyDescent="0.3">
      <c r="A7423" t="s">
        <v>7427</v>
      </c>
      <c r="B7423" t="s">
        <v>7963</v>
      </c>
      <c r="C7423" t="s">
        <v>7915</v>
      </c>
      <c r="D7423" t="s">
        <v>7939</v>
      </c>
      <c r="E7423" s="1">
        <v>45432</v>
      </c>
      <c r="F7423" s="6">
        <v>3181.5</v>
      </c>
      <c r="G7423">
        <v>354</v>
      </c>
      <c r="H7423" t="s">
        <v>3</v>
      </c>
      <c r="I7423">
        <f>IF(shipments[[#This Row],[Boxes]]&gt;0,shipments[[#This Row],[Amount]]/shipments[[#This Row],[Boxes]],"NA")</f>
        <v>8.9872881355932197</v>
      </c>
      <c r="J7423" t="str">
        <f>IF(shipments[[#This Row],[Order_Status]] = "Delivered","Yes","No")</f>
        <v>Yes</v>
      </c>
      <c r="K7423" t="str">
        <f>TEXT(shipments[[#This Row],[Shipdate]],"MMMM")</f>
        <v>May</v>
      </c>
      <c r="L7423">
        <f>YEAR(shipments[[#This Row],[Shipdate]])</f>
        <v>2024</v>
      </c>
    </row>
    <row r="7424" spans="1:12" x14ac:dyDescent="0.3">
      <c r="A7424" t="s">
        <v>7428</v>
      </c>
      <c r="B7424" t="s">
        <v>7963</v>
      </c>
      <c r="C7424" t="s">
        <v>7915</v>
      </c>
      <c r="D7424" t="s">
        <v>7939</v>
      </c>
      <c r="E7424" s="1">
        <v>45127</v>
      </c>
      <c r="F7424" s="6">
        <v>6718.5</v>
      </c>
      <c r="G7424">
        <v>1120</v>
      </c>
      <c r="H7424" t="s">
        <v>3</v>
      </c>
      <c r="I7424">
        <f>IF(shipments[[#This Row],[Boxes]]&gt;0,shipments[[#This Row],[Amount]]/shipments[[#This Row],[Boxes]],"NA")</f>
        <v>5.9986607142857142</v>
      </c>
      <c r="J7424" t="str">
        <f>IF(shipments[[#This Row],[Order_Status]] = "Delivered","Yes","No")</f>
        <v>Yes</v>
      </c>
      <c r="K7424" t="str">
        <f>TEXT(shipments[[#This Row],[Shipdate]],"MMMM")</f>
        <v>July</v>
      </c>
      <c r="L7424">
        <f>YEAR(shipments[[#This Row],[Shipdate]])</f>
        <v>2023</v>
      </c>
    </row>
    <row r="7425" spans="1:12" x14ac:dyDescent="0.3">
      <c r="A7425" t="s">
        <v>7429</v>
      </c>
      <c r="B7425" t="s">
        <v>7963</v>
      </c>
      <c r="C7425" t="s">
        <v>7916</v>
      </c>
      <c r="D7425" t="s">
        <v>7939</v>
      </c>
      <c r="E7425" s="1">
        <v>45054</v>
      </c>
      <c r="F7425" s="6">
        <v>7629.75</v>
      </c>
      <c r="G7425">
        <v>954</v>
      </c>
      <c r="H7425" t="s">
        <v>3</v>
      </c>
      <c r="I7425">
        <f>IF(shipments[[#This Row],[Boxes]]&gt;0,shipments[[#This Row],[Amount]]/shipments[[#This Row],[Boxes]],"NA")</f>
        <v>7.9976415094339623</v>
      </c>
      <c r="J7425" t="str">
        <f>IF(shipments[[#This Row],[Order_Status]] = "Delivered","Yes","No")</f>
        <v>Yes</v>
      </c>
      <c r="K7425" t="str">
        <f>TEXT(shipments[[#This Row],[Shipdate]],"MMMM")</f>
        <v>May</v>
      </c>
      <c r="L7425">
        <f>YEAR(shipments[[#This Row],[Shipdate]])</f>
        <v>2023</v>
      </c>
    </row>
    <row r="7426" spans="1:12" x14ac:dyDescent="0.3">
      <c r="A7426" t="s">
        <v>7430</v>
      </c>
      <c r="B7426" t="s">
        <v>7963</v>
      </c>
      <c r="C7426" t="s">
        <v>7916</v>
      </c>
      <c r="D7426" t="s">
        <v>7935</v>
      </c>
      <c r="E7426" s="1">
        <v>45099</v>
      </c>
      <c r="F7426" s="6">
        <v>2524.5</v>
      </c>
      <c r="G7426">
        <v>505</v>
      </c>
      <c r="H7426" t="s">
        <v>3</v>
      </c>
      <c r="I7426">
        <f>IF(shipments[[#This Row],[Boxes]]&gt;0,shipments[[#This Row],[Amount]]/shipments[[#This Row],[Boxes]],"NA")</f>
        <v>4.9990099009900995</v>
      </c>
      <c r="J7426" t="str">
        <f>IF(shipments[[#This Row],[Order_Status]] = "Delivered","Yes","No")</f>
        <v>Yes</v>
      </c>
      <c r="K7426" t="str">
        <f>TEXT(shipments[[#This Row],[Shipdate]],"MMMM")</f>
        <v>June</v>
      </c>
      <c r="L7426">
        <f>YEAR(shipments[[#This Row],[Shipdate]])</f>
        <v>2023</v>
      </c>
    </row>
    <row r="7427" spans="1:12" x14ac:dyDescent="0.3">
      <c r="A7427" s="21" t="s">
        <v>7431</v>
      </c>
      <c r="B7427" s="21" t="s">
        <v>7963</v>
      </c>
      <c r="C7427" s="21" t="s">
        <v>7916</v>
      </c>
      <c r="D7427" s="21" t="s">
        <v>7938</v>
      </c>
      <c r="E7427" s="22">
        <v>45448</v>
      </c>
      <c r="F7427" s="23">
        <v>3865.5</v>
      </c>
      <c r="G7427" s="21">
        <v>484</v>
      </c>
      <c r="H7427" s="21" t="s">
        <v>25</v>
      </c>
      <c r="I7427" s="21">
        <f>IF(shipments[[#This Row],[Boxes]]&gt;0,shipments[[#This Row],[Amount]]/shipments[[#This Row],[Boxes]],"NA")</f>
        <v>7.9865702479338845</v>
      </c>
      <c r="J7427" s="21" t="str">
        <f>IF(shipments[[#This Row],[Order_Status]] = "Delivered","Yes","No")</f>
        <v>No</v>
      </c>
      <c r="K7427" s="21" t="str">
        <f>TEXT(shipments[[#This Row],[Shipdate]],"MMMM")</f>
        <v>June</v>
      </c>
      <c r="L7427" s="21">
        <f>YEAR(shipments[[#This Row],[Shipdate]])</f>
        <v>2024</v>
      </c>
    </row>
    <row r="7428" spans="1:12" x14ac:dyDescent="0.3">
      <c r="A7428" t="s">
        <v>7432</v>
      </c>
      <c r="B7428" t="s">
        <v>7963</v>
      </c>
      <c r="C7428" t="s">
        <v>7916</v>
      </c>
      <c r="D7428" t="s">
        <v>7934</v>
      </c>
      <c r="E7428" s="1">
        <v>45338</v>
      </c>
      <c r="F7428" s="6">
        <v>7449.75</v>
      </c>
      <c r="G7428">
        <v>828</v>
      </c>
      <c r="H7428" t="s">
        <v>3</v>
      </c>
      <c r="I7428">
        <f>IF(shipments[[#This Row],[Boxes]]&gt;0,shipments[[#This Row],[Amount]]/shipments[[#This Row],[Boxes]],"NA")</f>
        <v>8.9972826086956523</v>
      </c>
      <c r="J7428" t="str">
        <f>IF(shipments[[#This Row],[Order_Status]] = "Delivered","Yes","No")</f>
        <v>Yes</v>
      </c>
      <c r="K7428" t="str">
        <f>TEXT(shipments[[#This Row],[Shipdate]],"MMMM")</f>
        <v>February</v>
      </c>
      <c r="L7428">
        <f>YEAR(shipments[[#This Row],[Shipdate]])</f>
        <v>2024</v>
      </c>
    </row>
    <row r="7429" spans="1:12" x14ac:dyDescent="0.3">
      <c r="A7429" s="21" t="s">
        <v>7433</v>
      </c>
      <c r="B7429" s="21" t="s">
        <v>7963</v>
      </c>
      <c r="C7429" s="21" t="s">
        <v>7917</v>
      </c>
      <c r="D7429" s="21" t="s">
        <v>7939</v>
      </c>
      <c r="E7429" s="22">
        <v>45502</v>
      </c>
      <c r="F7429" s="23">
        <v>2124</v>
      </c>
      <c r="G7429" s="21">
        <v>89</v>
      </c>
      <c r="H7429" s="21" t="s">
        <v>9</v>
      </c>
      <c r="I7429" s="21">
        <f>IF(shipments[[#This Row],[Boxes]]&gt;0,shipments[[#This Row],[Amount]]/shipments[[#This Row],[Boxes]],"NA")</f>
        <v>23.865168539325843</v>
      </c>
      <c r="J7429" s="21" t="str">
        <f>IF(shipments[[#This Row],[Order_Status]] = "Delivered","Yes","No")</f>
        <v>No</v>
      </c>
      <c r="K7429" s="21" t="str">
        <f>TEXT(shipments[[#This Row],[Shipdate]],"MMMM")</f>
        <v>July</v>
      </c>
      <c r="L7429" s="21">
        <f>YEAR(shipments[[#This Row],[Shipdate]])</f>
        <v>2024</v>
      </c>
    </row>
    <row r="7430" spans="1:12" x14ac:dyDescent="0.3">
      <c r="A7430" t="s">
        <v>7434</v>
      </c>
      <c r="B7430" t="s">
        <v>7963</v>
      </c>
      <c r="C7430" t="s">
        <v>7918</v>
      </c>
      <c r="D7430" t="s">
        <v>7935</v>
      </c>
      <c r="E7430" s="1">
        <v>45313</v>
      </c>
      <c r="F7430" s="6">
        <v>5532.75</v>
      </c>
      <c r="G7430">
        <v>213</v>
      </c>
      <c r="H7430" t="s">
        <v>3</v>
      </c>
      <c r="I7430">
        <f>IF(shipments[[#This Row],[Boxes]]&gt;0,shipments[[#This Row],[Amount]]/shipments[[#This Row],[Boxes]],"NA")</f>
        <v>25.975352112676056</v>
      </c>
      <c r="J7430" t="str">
        <f>IF(shipments[[#This Row],[Order_Status]] = "Delivered","Yes","No")</f>
        <v>Yes</v>
      </c>
      <c r="K7430" t="str">
        <f>TEXT(shipments[[#This Row],[Shipdate]],"MMMM")</f>
        <v>January</v>
      </c>
      <c r="L7430">
        <f>YEAR(shipments[[#This Row],[Shipdate]])</f>
        <v>2024</v>
      </c>
    </row>
    <row r="7431" spans="1:12" x14ac:dyDescent="0.3">
      <c r="A7431" t="s">
        <v>7435</v>
      </c>
      <c r="B7431" t="s">
        <v>7963</v>
      </c>
      <c r="C7431" t="s">
        <v>7918</v>
      </c>
      <c r="D7431" t="s">
        <v>7935</v>
      </c>
      <c r="E7431" s="1">
        <v>45330</v>
      </c>
      <c r="F7431" s="6">
        <v>3921.75</v>
      </c>
      <c r="G7431">
        <v>164</v>
      </c>
      <c r="H7431" t="s">
        <v>3</v>
      </c>
      <c r="I7431">
        <f>IF(shipments[[#This Row],[Boxes]]&gt;0,shipments[[#This Row],[Amount]]/shipments[[#This Row],[Boxes]],"NA")</f>
        <v>23.913109756097562</v>
      </c>
      <c r="J7431" t="str">
        <f>IF(shipments[[#This Row],[Order_Status]] = "Delivered","Yes","No")</f>
        <v>Yes</v>
      </c>
      <c r="K7431" t="str">
        <f>TEXT(shipments[[#This Row],[Shipdate]],"MMMM")</f>
        <v>February</v>
      </c>
      <c r="L7431">
        <f>YEAR(shipments[[#This Row],[Shipdate]])</f>
        <v>2024</v>
      </c>
    </row>
    <row r="7432" spans="1:12" x14ac:dyDescent="0.3">
      <c r="A7432" t="s">
        <v>7436</v>
      </c>
      <c r="B7432" t="s">
        <v>7963</v>
      </c>
      <c r="C7432" t="s">
        <v>7919</v>
      </c>
      <c r="D7432" t="s">
        <v>7939</v>
      </c>
      <c r="E7432" s="1">
        <v>45247</v>
      </c>
      <c r="F7432" s="6">
        <v>3649.5</v>
      </c>
      <c r="G7432">
        <v>174</v>
      </c>
      <c r="H7432" t="s">
        <v>3</v>
      </c>
      <c r="I7432">
        <f>IF(shipments[[#This Row],[Boxes]]&gt;0,shipments[[#This Row],[Amount]]/shipments[[#This Row],[Boxes]],"NA")</f>
        <v>20.974137931034484</v>
      </c>
      <c r="J7432" t="str">
        <f>IF(shipments[[#This Row],[Order_Status]] = "Delivered","Yes","No")</f>
        <v>Yes</v>
      </c>
      <c r="K7432" t="str">
        <f>TEXT(shipments[[#This Row],[Shipdate]],"MMMM")</f>
        <v>November</v>
      </c>
      <c r="L7432">
        <f>YEAR(shipments[[#This Row],[Shipdate]])</f>
        <v>2023</v>
      </c>
    </row>
    <row r="7433" spans="1:12" x14ac:dyDescent="0.3">
      <c r="A7433" t="s">
        <v>7437</v>
      </c>
      <c r="B7433" t="s">
        <v>7963</v>
      </c>
      <c r="C7433" t="s">
        <v>7919</v>
      </c>
      <c r="D7433" t="s">
        <v>7934</v>
      </c>
      <c r="E7433" s="1">
        <v>45028</v>
      </c>
      <c r="F7433" s="6">
        <v>13252.5</v>
      </c>
      <c r="G7433">
        <v>663</v>
      </c>
      <c r="H7433" t="s">
        <v>3</v>
      </c>
      <c r="I7433">
        <f>IF(shipments[[#This Row],[Boxes]]&gt;0,shipments[[#This Row],[Amount]]/shipments[[#This Row],[Boxes]],"NA")</f>
        <v>19.988687782805428</v>
      </c>
      <c r="J7433" t="str">
        <f>IF(shipments[[#This Row],[Order_Status]] = "Delivered","Yes","No")</f>
        <v>Yes</v>
      </c>
      <c r="K7433" t="str">
        <f>TEXT(shipments[[#This Row],[Shipdate]],"MMMM")</f>
        <v>April</v>
      </c>
      <c r="L7433">
        <f>YEAR(shipments[[#This Row],[Shipdate]])</f>
        <v>2023</v>
      </c>
    </row>
    <row r="7434" spans="1:12" x14ac:dyDescent="0.3">
      <c r="A7434" s="21" t="s">
        <v>7438</v>
      </c>
      <c r="B7434" s="21" t="s">
        <v>7963</v>
      </c>
      <c r="C7434" s="21" t="s">
        <v>7919</v>
      </c>
      <c r="D7434" s="21" t="s">
        <v>7935</v>
      </c>
      <c r="E7434" s="22">
        <v>45484</v>
      </c>
      <c r="F7434" s="23">
        <v>6531.75</v>
      </c>
      <c r="G7434" s="21">
        <v>363</v>
      </c>
      <c r="H7434" s="21" t="s">
        <v>9</v>
      </c>
      <c r="I7434" s="21">
        <f>IF(shipments[[#This Row],[Boxes]]&gt;0,shipments[[#This Row],[Amount]]/shipments[[#This Row],[Boxes]],"NA")</f>
        <v>17.993801652892561</v>
      </c>
      <c r="J7434" s="21" t="str">
        <f>IF(shipments[[#This Row],[Order_Status]] = "Delivered","Yes","No")</f>
        <v>No</v>
      </c>
      <c r="K7434" s="21" t="str">
        <f>TEXT(shipments[[#This Row],[Shipdate]],"MMMM")</f>
        <v>July</v>
      </c>
      <c r="L7434" s="21">
        <f>YEAR(shipments[[#This Row],[Shipdate]])</f>
        <v>2024</v>
      </c>
    </row>
    <row r="7435" spans="1:12" x14ac:dyDescent="0.3">
      <c r="A7435" t="s">
        <v>7439</v>
      </c>
      <c r="B7435" t="s">
        <v>7963</v>
      </c>
      <c r="C7435" t="s">
        <v>7919</v>
      </c>
      <c r="D7435" t="s">
        <v>7937</v>
      </c>
      <c r="E7435" s="1">
        <v>44965</v>
      </c>
      <c r="F7435" s="6">
        <v>13407.75</v>
      </c>
      <c r="G7435">
        <v>745</v>
      </c>
      <c r="H7435" t="s">
        <v>3</v>
      </c>
      <c r="I7435">
        <f>IF(shipments[[#This Row],[Boxes]]&gt;0,shipments[[#This Row],[Amount]]/shipments[[#This Row],[Boxes]],"NA")</f>
        <v>17.996979865771813</v>
      </c>
      <c r="J7435" t="str">
        <f>IF(shipments[[#This Row],[Order_Status]] = "Delivered","Yes","No")</f>
        <v>Yes</v>
      </c>
      <c r="K7435" t="str">
        <f>TEXT(shipments[[#This Row],[Shipdate]],"MMMM")</f>
        <v>February</v>
      </c>
      <c r="L7435">
        <f>YEAR(shipments[[#This Row],[Shipdate]])</f>
        <v>2023</v>
      </c>
    </row>
    <row r="7436" spans="1:12" x14ac:dyDescent="0.3">
      <c r="A7436" s="21" t="s">
        <v>7440</v>
      </c>
      <c r="B7436" s="21" t="s">
        <v>7963</v>
      </c>
      <c r="C7436" s="21" t="s">
        <v>7920</v>
      </c>
      <c r="D7436" s="21" t="s">
        <v>7939</v>
      </c>
      <c r="E7436" s="22">
        <v>44999</v>
      </c>
      <c r="F7436" s="23">
        <v>1989</v>
      </c>
      <c r="G7436" s="21">
        <v>87</v>
      </c>
      <c r="H7436" s="21" t="s">
        <v>25</v>
      </c>
      <c r="I7436" s="21">
        <f>IF(shipments[[#This Row],[Boxes]]&gt;0,shipments[[#This Row],[Amount]]/shipments[[#This Row],[Boxes]],"NA")</f>
        <v>22.862068965517242</v>
      </c>
      <c r="J7436" s="21" t="str">
        <f>IF(shipments[[#This Row],[Order_Status]] = "Delivered","Yes","No")</f>
        <v>No</v>
      </c>
      <c r="K7436" s="21" t="str">
        <f>TEXT(shipments[[#This Row],[Shipdate]],"MMMM")</f>
        <v>March</v>
      </c>
      <c r="L7436" s="21">
        <f>YEAR(shipments[[#This Row],[Shipdate]])</f>
        <v>2023</v>
      </c>
    </row>
    <row r="7437" spans="1:12" x14ac:dyDescent="0.3">
      <c r="A7437" t="s">
        <v>7441</v>
      </c>
      <c r="B7437" t="s">
        <v>7963</v>
      </c>
      <c r="C7437" t="s">
        <v>7921</v>
      </c>
      <c r="D7437" t="s">
        <v>7935</v>
      </c>
      <c r="E7437" s="1">
        <v>45335</v>
      </c>
      <c r="F7437" s="6">
        <v>288</v>
      </c>
      <c r="G7437">
        <v>20</v>
      </c>
      <c r="H7437" t="s">
        <v>3</v>
      </c>
      <c r="I7437">
        <f>IF(shipments[[#This Row],[Boxes]]&gt;0,shipments[[#This Row],[Amount]]/shipments[[#This Row],[Boxes]],"NA")</f>
        <v>14.4</v>
      </c>
      <c r="J7437" t="str">
        <f>IF(shipments[[#This Row],[Order_Status]] = "Delivered","Yes","No")</f>
        <v>Yes</v>
      </c>
      <c r="K7437" t="str">
        <f>TEXT(shipments[[#This Row],[Shipdate]],"MMMM")</f>
        <v>February</v>
      </c>
      <c r="L7437">
        <f>YEAR(shipments[[#This Row],[Shipdate]])</f>
        <v>2024</v>
      </c>
    </row>
    <row r="7438" spans="1:12" x14ac:dyDescent="0.3">
      <c r="A7438" t="s">
        <v>7442</v>
      </c>
      <c r="B7438" t="s">
        <v>7963</v>
      </c>
      <c r="C7438" t="s">
        <v>7921</v>
      </c>
      <c r="D7438" t="s">
        <v>7939</v>
      </c>
      <c r="E7438" s="1">
        <v>45050</v>
      </c>
      <c r="F7438" s="6">
        <v>6356.25</v>
      </c>
      <c r="G7438">
        <v>455</v>
      </c>
      <c r="H7438" t="s">
        <v>3</v>
      </c>
      <c r="I7438">
        <f>IF(shipments[[#This Row],[Boxes]]&gt;0,shipments[[#This Row],[Amount]]/shipments[[#This Row],[Boxes]],"NA")</f>
        <v>13.969780219780219</v>
      </c>
      <c r="J7438" t="str">
        <f>IF(shipments[[#This Row],[Order_Status]] = "Delivered","Yes","No")</f>
        <v>Yes</v>
      </c>
      <c r="K7438" t="str">
        <f>TEXT(shipments[[#This Row],[Shipdate]],"MMMM")</f>
        <v>May</v>
      </c>
      <c r="L7438">
        <f>YEAR(shipments[[#This Row],[Shipdate]])</f>
        <v>2023</v>
      </c>
    </row>
    <row r="7439" spans="1:12" x14ac:dyDescent="0.3">
      <c r="A7439" t="s">
        <v>7443</v>
      </c>
      <c r="B7439" t="s">
        <v>7963</v>
      </c>
      <c r="C7439" t="s">
        <v>7921</v>
      </c>
      <c r="D7439" t="s">
        <v>7939</v>
      </c>
      <c r="E7439" s="1">
        <v>45468</v>
      </c>
      <c r="F7439" s="6">
        <v>1469.25</v>
      </c>
      <c r="G7439">
        <v>105</v>
      </c>
      <c r="H7439" t="s">
        <v>3</v>
      </c>
      <c r="I7439">
        <f>IF(shipments[[#This Row],[Boxes]]&gt;0,shipments[[#This Row],[Amount]]/shipments[[#This Row],[Boxes]],"NA")</f>
        <v>13.992857142857142</v>
      </c>
      <c r="J7439" t="str">
        <f>IF(shipments[[#This Row],[Order_Status]] = "Delivered","Yes","No")</f>
        <v>Yes</v>
      </c>
      <c r="K7439" t="str">
        <f>TEXT(shipments[[#This Row],[Shipdate]],"MMMM")</f>
        <v>June</v>
      </c>
      <c r="L7439">
        <f>YEAR(shipments[[#This Row],[Shipdate]])</f>
        <v>2024</v>
      </c>
    </row>
    <row r="7440" spans="1:12" x14ac:dyDescent="0.3">
      <c r="A7440" t="s">
        <v>7444</v>
      </c>
      <c r="B7440" t="s">
        <v>7963</v>
      </c>
      <c r="C7440" t="s">
        <v>7923</v>
      </c>
      <c r="D7440" t="s">
        <v>7938</v>
      </c>
      <c r="E7440" s="1">
        <v>45113</v>
      </c>
      <c r="F7440" s="6">
        <v>1401.75</v>
      </c>
      <c r="G7440">
        <v>108</v>
      </c>
      <c r="H7440" t="s">
        <v>3</v>
      </c>
      <c r="I7440">
        <f>IF(shipments[[#This Row],[Boxes]]&gt;0,shipments[[#This Row],[Amount]]/shipments[[#This Row],[Boxes]],"NA")</f>
        <v>12.979166666666666</v>
      </c>
      <c r="J7440" t="str">
        <f>IF(shipments[[#This Row],[Order_Status]] = "Delivered","Yes","No")</f>
        <v>Yes</v>
      </c>
      <c r="K7440" t="str">
        <f>TEXT(shipments[[#This Row],[Shipdate]],"MMMM")</f>
        <v>July</v>
      </c>
      <c r="L7440">
        <f>YEAR(shipments[[#This Row],[Shipdate]])</f>
        <v>2023</v>
      </c>
    </row>
    <row r="7441" spans="1:12" x14ac:dyDescent="0.3">
      <c r="A7441" s="21" t="s">
        <v>7445</v>
      </c>
      <c r="B7441" s="21" t="s">
        <v>7963</v>
      </c>
      <c r="C7441" s="21" t="s">
        <v>7923</v>
      </c>
      <c r="D7441" s="21" t="s">
        <v>7935</v>
      </c>
      <c r="E7441" s="22">
        <v>45511</v>
      </c>
      <c r="F7441" s="23">
        <v>4803.75</v>
      </c>
      <c r="G7441" s="21">
        <v>344</v>
      </c>
      <c r="H7441" s="21" t="s">
        <v>9</v>
      </c>
      <c r="I7441" s="21">
        <f>IF(shipments[[#This Row],[Boxes]]&gt;0,shipments[[#This Row],[Amount]]/shipments[[#This Row],[Boxes]],"NA")</f>
        <v>13.96438953488372</v>
      </c>
      <c r="J7441" s="21" t="str">
        <f>IF(shipments[[#This Row],[Order_Status]] = "Delivered","Yes","No")</f>
        <v>No</v>
      </c>
      <c r="K7441" s="21" t="str">
        <f>TEXT(shipments[[#This Row],[Shipdate]],"MMMM")</f>
        <v>August</v>
      </c>
      <c r="L7441" s="21">
        <f>YEAR(shipments[[#This Row],[Shipdate]])</f>
        <v>2024</v>
      </c>
    </row>
    <row r="7442" spans="1:12" x14ac:dyDescent="0.3">
      <c r="A7442" s="21" t="s">
        <v>7446</v>
      </c>
      <c r="B7442" s="21" t="s">
        <v>7963</v>
      </c>
      <c r="C7442" s="21" t="s">
        <v>7923</v>
      </c>
      <c r="D7442" s="21" t="s">
        <v>7938</v>
      </c>
      <c r="E7442" s="22">
        <v>45488</v>
      </c>
      <c r="F7442" s="23">
        <v>4632.75</v>
      </c>
      <c r="G7442" s="21">
        <v>290</v>
      </c>
      <c r="H7442" s="21" t="s">
        <v>9</v>
      </c>
      <c r="I7442" s="21">
        <f>IF(shipments[[#This Row],[Boxes]]&gt;0,shipments[[#This Row],[Amount]]/shipments[[#This Row],[Boxes]],"NA")</f>
        <v>15.975</v>
      </c>
      <c r="J7442" s="21" t="str">
        <f>IF(shipments[[#This Row],[Order_Status]] = "Delivered","Yes","No")</f>
        <v>No</v>
      </c>
      <c r="K7442" s="21" t="str">
        <f>TEXT(shipments[[#This Row],[Shipdate]],"MMMM")</f>
        <v>July</v>
      </c>
      <c r="L7442" s="21">
        <f>YEAR(shipments[[#This Row],[Shipdate]])</f>
        <v>2024</v>
      </c>
    </row>
    <row r="7443" spans="1:12" x14ac:dyDescent="0.3">
      <c r="A7443" t="s">
        <v>7447</v>
      </c>
      <c r="B7443" t="s">
        <v>7963</v>
      </c>
      <c r="C7443" t="s">
        <v>7923</v>
      </c>
      <c r="D7443" t="s">
        <v>7939</v>
      </c>
      <c r="E7443" s="1">
        <v>45019</v>
      </c>
      <c r="F7443" s="6">
        <v>4158</v>
      </c>
      <c r="G7443">
        <v>297</v>
      </c>
      <c r="H7443" t="s">
        <v>3</v>
      </c>
      <c r="I7443">
        <f>IF(shipments[[#This Row],[Boxes]]&gt;0,shipments[[#This Row],[Amount]]/shipments[[#This Row],[Boxes]],"NA")</f>
        <v>14</v>
      </c>
      <c r="J7443" t="str">
        <f>IF(shipments[[#This Row],[Order_Status]] = "Delivered","Yes","No")</f>
        <v>Yes</v>
      </c>
      <c r="K7443" t="str">
        <f>TEXT(shipments[[#This Row],[Shipdate]],"MMMM")</f>
        <v>April</v>
      </c>
      <c r="L7443">
        <f>YEAR(shipments[[#This Row],[Shipdate]])</f>
        <v>2023</v>
      </c>
    </row>
    <row r="7444" spans="1:12" x14ac:dyDescent="0.3">
      <c r="A7444" t="s">
        <v>7448</v>
      </c>
      <c r="B7444" t="s">
        <v>7963</v>
      </c>
      <c r="C7444" t="s">
        <v>7924</v>
      </c>
      <c r="D7444" t="s">
        <v>7936</v>
      </c>
      <c r="E7444" s="1">
        <v>44960</v>
      </c>
      <c r="F7444" s="6">
        <v>3246.75</v>
      </c>
      <c r="G7444">
        <v>406</v>
      </c>
      <c r="H7444" t="s">
        <v>3</v>
      </c>
      <c r="I7444">
        <f>IF(shipments[[#This Row],[Boxes]]&gt;0,shipments[[#This Row],[Amount]]/shipments[[#This Row],[Boxes]],"NA")</f>
        <v>7.9969211822660098</v>
      </c>
      <c r="J7444" t="str">
        <f>IF(shipments[[#This Row],[Order_Status]] = "Delivered","Yes","No")</f>
        <v>Yes</v>
      </c>
      <c r="K7444" t="str">
        <f>TEXT(shipments[[#This Row],[Shipdate]],"MMMM")</f>
        <v>February</v>
      </c>
      <c r="L7444">
        <f>YEAR(shipments[[#This Row],[Shipdate]])</f>
        <v>2023</v>
      </c>
    </row>
    <row r="7445" spans="1:12" x14ac:dyDescent="0.3">
      <c r="A7445" t="s">
        <v>7449</v>
      </c>
      <c r="B7445" t="s">
        <v>7963</v>
      </c>
      <c r="C7445" t="s">
        <v>7924</v>
      </c>
      <c r="D7445" t="s">
        <v>7939</v>
      </c>
      <c r="E7445" s="1">
        <v>45404</v>
      </c>
      <c r="F7445" s="6">
        <v>4097.25</v>
      </c>
      <c r="G7445">
        <v>456</v>
      </c>
      <c r="H7445" t="s">
        <v>3</v>
      </c>
      <c r="I7445">
        <f>IF(shipments[[#This Row],[Boxes]]&gt;0,shipments[[#This Row],[Amount]]/shipments[[#This Row],[Boxes]],"NA")</f>
        <v>8.9851973684210531</v>
      </c>
      <c r="J7445" t="str">
        <f>IF(shipments[[#This Row],[Order_Status]] = "Delivered","Yes","No")</f>
        <v>Yes</v>
      </c>
      <c r="K7445" t="str">
        <f>TEXT(shipments[[#This Row],[Shipdate]],"MMMM")</f>
        <v>April</v>
      </c>
      <c r="L7445">
        <f>YEAR(shipments[[#This Row],[Shipdate]])</f>
        <v>2024</v>
      </c>
    </row>
    <row r="7446" spans="1:12" x14ac:dyDescent="0.3">
      <c r="A7446" s="21" t="s">
        <v>7450</v>
      </c>
      <c r="B7446" s="21" t="s">
        <v>7963</v>
      </c>
      <c r="C7446" s="21" t="s">
        <v>7924</v>
      </c>
      <c r="D7446" s="21" t="s">
        <v>7939</v>
      </c>
      <c r="E7446" s="22">
        <v>45553</v>
      </c>
      <c r="F7446" s="23">
        <v>2544.75</v>
      </c>
      <c r="G7446" s="21">
        <v>425</v>
      </c>
      <c r="H7446" s="21" t="s">
        <v>16</v>
      </c>
      <c r="I7446" s="21">
        <f>IF(shipments[[#This Row],[Boxes]]&gt;0,shipments[[#This Row],[Amount]]/shipments[[#This Row],[Boxes]],"NA")</f>
        <v>5.9876470588235291</v>
      </c>
      <c r="J7446" s="21" t="str">
        <f>IF(shipments[[#This Row],[Order_Status]] = "Delivered","Yes","No")</f>
        <v>No</v>
      </c>
      <c r="K7446" s="21" t="str">
        <f>TEXT(shipments[[#This Row],[Shipdate]],"MMMM")</f>
        <v>September</v>
      </c>
      <c r="L7446" s="21">
        <f>YEAR(shipments[[#This Row],[Shipdate]])</f>
        <v>2024</v>
      </c>
    </row>
    <row r="7447" spans="1:12" x14ac:dyDescent="0.3">
      <c r="A7447" s="21" t="s">
        <v>7451</v>
      </c>
      <c r="B7447" s="21" t="s">
        <v>7963</v>
      </c>
      <c r="C7447" s="21" t="s">
        <v>7924</v>
      </c>
      <c r="D7447" s="21" t="s">
        <v>7939</v>
      </c>
      <c r="E7447" s="22">
        <v>45519</v>
      </c>
      <c r="F7447" s="23">
        <v>101.25</v>
      </c>
      <c r="G7447" s="21">
        <v>11</v>
      </c>
      <c r="H7447" s="21" t="s">
        <v>9</v>
      </c>
      <c r="I7447" s="21">
        <f>IF(shipments[[#This Row],[Boxes]]&gt;0,shipments[[#This Row],[Amount]]/shipments[[#This Row],[Boxes]],"NA")</f>
        <v>9.204545454545455</v>
      </c>
      <c r="J7447" s="21" t="str">
        <f>IF(shipments[[#This Row],[Order_Status]] = "Delivered","Yes","No")</f>
        <v>No</v>
      </c>
      <c r="K7447" s="21" t="str">
        <f>TEXT(shipments[[#This Row],[Shipdate]],"MMMM")</f>
        <v>August</v>
      </c>
      <c r="L7447" s="21">
        <f>YEAR(shipments[[#This Row],[Shipdate]])</f>
        <v>2024</v>
      </c>
    </row>
    <row r="7448" spans="1:12" x14ac:dyDescent="0.3">
      <c r="A7448" t="s">
        <v>7452</v>
      </c>
      <c r="B7448" t="s">
        <v>7963</v>
      </c>
      <c r="C7448" t="s">
        <v>7924</v>
      </c>
      <c r="D7448" t="s">
        <v>7938</v>
      </c>
      <c r="E7448" s="1">
        <v>44965</v>
      </c>
      <c r="F7448" s="6">
        <v>668.25</v>
      </c>
      <c r="G7448">
        <v>112</v>
      </c>
      <c r="H7448" t="s">
        <v>3</v>
      </c>
      <c r="I7448">
        <f>IF(shipments[[#This Row],[Boxes]]&gt;0,shipments[[#This Row],[Amount]]/shipments[[#This Row],[Boxes]],"NA")</f>
        <v>5.9665178571428568</v>
      </c>
      <c r="J7448" t="str">
        <f>IF(shipments[[#This Row],[Order_Status]] = "Delivered","Yes","No")</f>
        <v>Yes</v>
      </c>
      <c r="K7448" t="str">
        <f>TEXT(shipments[[#This Row],[Shipdate]],"MMMM")</f>
        <v>February</v>
      </c>
      <c r="L7448">
        <f>YEAR(shipments[[#This Row],[Shipdate]])</f>
        <v>2023</v>
      </c>
    </row>
    <row r="7449" spans="1:12" x14ac:dyDescent="0.3">
      <c r="A7449" t="s">
        <v>7453</v>
      </c>
      <c r="B7449" t="s">
        <v>7963</v>
      </c>
      <c r="C7449" t="s">
        <v>7927</v>
      </c>
      <c r="D7449" t="s">
        <v>7937</v>
      </c>
      <c r="E7449" s="1">
        <v>45286</v>
      </c>
      <c r="F7449" s="6">
        <v>947.25</v>
      </c>
      <c r="G7449">
        <v>64</v>
      </c>
      <c r="H7449" t="s">
        <v>3</v>
      </c>
      <c r="I7449">
        <f>IF(shipments[[#This Row],[Boxes]]&gt;0,shipments[[#This Row],[Amount]]/shipments[[#This Row],[Boxes]],"NA")</f>
        <v>14.80078125</v>
      </c>
      <c r="J7449" t="str">
        <f>IF(shipments[[#This Row],[Order_Status]] = "Delivered","Yes","No")</f>
        <v>Yes</v>
      </c>
      <c r="K7449" t="str">
        <f>TEXT(shipments[[#This Row],[Shipdate]],"MMMM")</f>
        <v>December</v>
      </c>
      <c r="L7449">
        <f>YEAR(shipments[[#This Row],[Shipdate]])</f>
        <v>2023</v>
      </c>
    </row>
    <row r="7450" spans="1:12" x14ac:dyDescent="0.3">
      <c r="A7450" t="s">
        <v>7454</v>
      </c>
      <c r="B7450" t="s">
        <v>7963</v>
      </c>
      <c r="C7450" t="s">
        <v>7928</v>
      </c>
      <c r="D7450" t="s">
        <v>7939</v>
      </c>
      <c r="E7450" s="1">
        <v>45439</v>
      </c>
      <c r="F7450" s="6">
        <v>5874.75</v>
      </c>
      <c r="G7450">
        <v>735</v>
      </c>
      <c r="H7450" t="s">
        <v>3</v>
      </c>
      <c r="I7450">
        <f>IF(shipments[[#This Row],[Boxes]]&gt;0,shipments[[#This Row],[Amount]]/shipments[[#This Row],[Boxes]],"NA")</f>
        <v>7.9928571428571429</v>
      </c>
      <c r="J7450" t="str">
        <f>IF(shipments[[#This Row],[Order_Status]] = "Delivered","Yes","No")</f>
        <v>Yes</v>
      </c>
      <c r="K7450" t="str">
        <f>TEXT(shipments[[#This Row],[Shipdate]],"MMMM")</f>
        <v>May</v>
      </c>
      <c r="L7450">
        <f>YEAR(shipments[[#This Row],[Shipdate]])</f>
        <v>2024</v>
      </c>
    </row>
    <row r="7451" spans="1:12" x14ac:dyDescent="0.3">
      <c r="A7451" t="s">
        <v>7455</v>
      </c>
      <c r="B7451" t="s">
        <v>7963</v>
      </c>
      <c r="C7451" t="s">
        <v>7928</v>
      </c>
      <c r="D7451" t="s">
        <v>7934</v>
      </c>
      <c r="E7451" s="1">
        <v>45467</v>
      </c>
      <c r="F7451" s="6">
        <v>918</v>
      </c>
      <c r="G7451">
        <v>115</v>
      </c>
      <c r="H7451" t="s">
        <v>3</v>
      </c>
      <c r="I7451">
        <f>IF(shipments[[#This Row],[Boxes]]&gt;0,shipments[[#This Row],[Amount]]/shipments[[#This Row],[Boxes]],"NA")</f>
        <v>7.982608695652174</v>
      </c>
      <c r="J7451" t="str">
        <f>IF(shipments[[#This Row],[Order_Status]] = "Delivered","Yes","No")</f>
        <v>Yes</v>
      </c>
      <c r="K7451" t="str">
        <f>TEXT(shipments[[#This Row],[Shipdate]],"MMMM")</f>
        <v>June</v>
      </c>
      <c r="L7451">
        <f>YEAR(shipments[[#This Row],[Shipdate]])</f>
        <v>2024</v>
      </c>
    </row>
    <row r="7452" spans="1:12" x14ac:dyDescent="0.3">
      <c r="A7452" t="s">
        <v>7456</v>
      </c>
      <c r="B7452" t="s">
        <v>7963</v>
      </c>
      <c r="C7452" t="s">
        <v>7928</v>
      </c>
      <c r="D7452" t="s">
        <v>7936</v>
      </c>
      <c r="E7452" s="1">
        <v>45140</v>
      </c>
      <c r="F7452" s="6">
        <v>110.25</v>
      </c>
      <c r="G7452">
        <v>12</v>
      </c>
      <c r="H7452" t="s">
        <v>3</v>
      </c>
      <c r="I7452">
        <f>IF(shipments[[#This Row],[Boxes]]&gt;0,shipments[[#This Row],[Amount]]/shipments[[#This Row],[Boxes]],"NA")</f>
        <v>9.1875</v>
      </c>
      <c r="J7452" t="str">
        <f>IF(shipments[[#This Row],[Order_Status]] = "Delivered","Yes","No")</f>
        <v>Yes</v>
      </c>
      <c r="K7452" t="str">
        <f>TEXT(shipments[[#This Row],[Shipdate]],"MMMM")</f>
        <v>August</v>
      </c>
      <c r="L7452">
        <f>YEAR(shipments[[#This Row],[Shipdate]])</f>
        <v>2023</v>
      </c>
    </row>
    <row r="7453" spans="1:12" x14ac:dyDescent="0.3">
      <c r="A7453" t="s">
        <v>7457</v>
      </c>
      <c r="B7453" t="s">
        <v>7963</v>
      </c>
      <c r="C7453" t="s">
        <v>7928</v>
      </c>
      <c r="D7453" t="s">
        <v>7937</v>
      </c>
      <c r="E7453" s="1">
        <v>45182</v>
      </c>
      <c r="F7453" s="6">
        <v>3087</v>
      </c>
      <c r="G7453">
        <v>281</v>
      </c>
      <c r="H7453" t="s">
        <v>3</v>
      </c>
      <c r="I7453">
        <f>IF(shipments[[#This Row],[Boxes]]&gt;0,shipments[[#This Row],[Amount]]/shipments[[#This Row],[Boxes]],"NA")</f>
        <v>10.98576512455516</v>
      </c>
      <c r="J7453" t="str">
        <f>IF(shipments[[#This Row],[Order_Status]] = "Delivered","Yes","No")</f>
        <v>Yes</v>
      </c>
      <c r="K7453" t="str">
        <f>TEXT(shipments[[#This Row],[Shipdate]],"MMMM")</f>
        <v>September</v>
      </c>
      <c r="L7453">
        <f>YEAR(shipments[[#This Row],[Shipdate]])</f>
        <v>2023</v>
      </c>
    </row>
    <row r="7454" spans="1:12" x14ac:dyDescent="0.3">
      <c r="A7454" t="s">
        <v>7458</v>
      </c>
      <c r="B7454" t="s">
        <v>7963</v>
      </c>
      <c r="C7454" t="s">
        <v>7929</v>
      </c>
      <c r="D7454" t="s">
        <v>7935</v>
      </c>
      <c r="E7454" s="1">
        <v>45104</v>
      </c>
      <c r="F7454" s="6">
        <v>10302.75</v>
      </c>
      <c r="G7454">
        <v>1145</v>
      </c>
      <c r="H7454" t="s">
        <v>3</v>
      </c>
      <c r="I7454">
        <f>IF(shipments[[#This Row],[Boxes]]&gt;0,shipments[[#This Row],[Amount]]/shipments[[#This Row],[Boxes]],"NA")</f>
        <v>8.9980349344978166</v>
      </c>
      <c r="J7454" t="str">
        <f>IF(shipments[[#This Row],[Order_Status]] = "Delivered","Yes","No")</f>
        <v>Yes</v>
      </c>
      <c r="K7454" t="str">
        <f>TEXT(shipments[[#This Row],[Shipdate]],"MMMM")</f>
        <v>June</v>
      </c>
      <c r="L7454">
        <f>YEAR(shipments[[#This Row],[Shipdate]])</f>
        <v>2023</v>
      </c>
    </row>
    <row r="7455" spans="1:12" x14ac:dyDescent="0.3">
      <c r="A7455" t="s">
        <v>7459</v>
      </c>
      <c r="B7455" t="s">
        <v>7963</v>
      </c>
      <c r="C7455" t="s">
        <v>7929</v>
      </c>
      <c r="D7455" t="s">
        <v>7938</v>
      </c>
      <c r="E7455" s="1">
        <v>44964</v>
      </c>
      <c r="F7455" s="6">
        <v>11765.25</v>
      </c>
      <c r="G7455">
        <v>1308</v>
      </c>
      <c r="H7455" t="s">
        <v>3</v>
      </c>
      <c r="I7455">
        <f>IF(shipments[[#This Row],[Boxes]]&gt;0,shipments[[#This Row],[Amount]]/shipments[[#This Row],[Boxes]],"NA")</f>
        <v>8.9948394495412849</v>
      </c>
      <c r="J7455" t="str">
        <f>IF(shipments[[#This Row],[Order_Status]] = "Delivered","Yes","No")</f>
        <v>Yes</v>
      </c>
      <c r="K7455" t="str">
        <f>TEXT(shipments[[#This Row],[Shipdate]],"MMMM")</f>
        <v>February</v>
      </c>
      <c r="L7455">
        <f>YEAR(shipments[[#This Row],[Shipdate]])</f>
        <v>2023</v>
      </c>
    </row>
    <row r="7456" spans="1:12" x14ac:dyDescent="0.3">
      <c r="A7456" t="s">
        <v>7460</v>
      </c>
      <c r="B7456" t="s">
        <v>7963</v>
      </c>
      <c r="C7456" t="s">
        <v>7929</v>
      </c>
      <c r="D7456" t="s">
        <v>7939</v>
      </c>
      <c r="E7456" s="1">
        <v>45331</v>
      </c>
      <c r="F7456" s="6">
        <v>5233.5</v>
      </c>
      <c r="G7456">
        <v>582</v>
      </c>
      <c r="H7456" t="s">
        <v>3</v>
      </c>
      <c r="I7456">
        <f>IF(shipments[[#This Row],[Boxes]]&gt;0,shipments[[#This Row],[Amount]]/shipments[[#This Row],[Boxes]],"NA")</f>
        <v>8.9922680412371125</v>
      </c>
      <c r="J7456" t="str">
        <f>IF(shipments[[#This Row],[Order_Status]] = "Delivered","Yes","No")</f>
        <v>Yes</v>
      </c>
      <c r="K7456" t="str">
        <f>TEXT(shipments[[#This Row],[Shipdate]],"MMMM")</f>
        <v>February</v>
      </c>
      <c r="L7456">
        <f>YEAR(shipments[[#This Row],[Shipdate]])</f>
        <v>2024</v>
      </c>
    </row>
    <row r="7457" spans="1:12" x14ac:dyDescent="0.3">
      <c r="A7457" s="21" t="s">
        <v>7461</v>
      </c>
      <c r="B7457" s="21" t="s">
        <v>7963</v>
      </c>
      <c r="C7457" s="21" t="s">
        <v>7930</v>
      </c>
      <c r="D7457" s="21" t="s">
        <v>7939</v>
      </c>
      <c r="E7457" s="22">
        <v>45506</v>
      </c>
      <c r="F7457" s="23">
        <v>1980</v>
      </c>
      <c r="G7457" s="21">
        <v>77</v>
      </c>
      <c r="H7457" s="21" t="s">
        <v>9</v>
      </c>
      <c r="I7457" s="21">
        <f>IF(shipments[[#This Row],[Boxes]]&gt;0,shipments[[#This Row],[Amount]]/shipments[[#This Row],[Boxes]],"NA")</f>
        <v>25.714285714285715</v>
      </c>
      <c r="J7457" s="21" t="str">
        <f>IF(shipments[[#This Row],[Order_Status]] = "Delivered","Yes","No")</f>
        <v>No</v>
      </c>
      <c r="K7457" s="21" t="str">
        <f>TEXT(shipments[[#This Row],[Shipdate]],"MMMM")</f>
        <v>August</v>
      </c>
      <c r="L7457" s="21">
        <f>YEAR(shipments[[#This Row],[Shipdate]])</f>
        <v>2024</v>
      </c>
    </row>
    <row r="7458" spans="1:12" x14ac:dyDescent="0.3">
      <c r="A7458" t="s">
        <v>7462</v>
      </c>
      <c r="B7458" t="s">
        <v>7963</v>
      </c>
      <c r="C7458" t="s">
        <v>7931</v>
      </c>
      <c r="D7458" t="s">
        <v>7939</v>
      </c>
      <c r="E7458" s="1">
        <v>45455</v>
      </c>
      <c r="F7458" s="6">
        <v>722.25</v>
      </c>
      <c r="G7458">
        <v>91</v>
      </c>
      <c r="H7458" t="s">
        <v>3</v>
      </c>
      <c r="I7458">
        <f>IF(shipments[[#This Row],[Boxes]]&gt;0,shipments[[#This Row],[Amount]]/shipments[[#This Row],[Boxes]],"NA")</f>
        <v>7.936813186813187</v>
      </c>
      <c r="J7458" t="str">
        <f>IF(shipments[[#This Row],[Order_Status]] = "Delivered","Yes","No")</f>
        <v>Yes</v>
      </c>
      <c r="K7458" t="str">
        <f>TEXT(shipments[[#This Row],[Shipdate]],"MMMM")</f>
        <v>June</v>
      </c>
      <c r="L7458">
        <f>YEAR(shipments[[#This Row],[Shipdate]])</f>
        <v>2024</v>
      </c>
    </row>
    <row r="7459" spans="1:12" x14ac:dyDescent="0.3">
      <c r="A7459" t="s">
        <v>7463</v>
      </c>
      <c r="B7459" t="s">
        <v>7963</v>
      </c>
      <c r="C7459" t="s">
        <v>7931</v>
      </c>
      <c r="D7459" t="s">
        <v>7934</v>
      </c>
      <c r="E7459" s="1">
        <v>45327</v>
      </c>
      <c r="F7459" s="6">
        <v>1847.25</v>
      </c>
      <c r="G7459">
        <v>154</v>
      </c>
      <c r="H7459" t="s">
        <v>3</v>
      </c>
      <c r="I7459">
        <f>IF(shipments[[#This Row],[Boxes]]&gt;0,shipments[[#This Row],[Amount]]/shipments[[#This Row],[Boxes]],"NA")</f>
        <v>11.995129870129871</v>
      </c>
      <c r="J7459" t="str">
        <f>IF(shipments[[#This Row],[Order_Status]] = "Delivered","Yes","No")</f>
        <v>Yes</v>
      </c>
      <c r="K7459" t="str">
        <f>TEXT(shipments[[#This Row],[Shipdate]],"MMMM")</f>
        <v>February</v>
      </c>
      <c r="L7459">
        <f>YEAR(shipments[[#This Row],[Shipdate]])</f>
        <v>2024</v>
      </c>
    </row>
    <row r="7460" spans="1:12" x14ac:dyDescent="0.3">
      <c r="A7460" t="s">
        <v>7464</v>
      </c>
      <c r="B7460" t="s">
        <v>7963</v>
      </c>
      <c r="C7460" t="s">
        <v>7931</v>
      </c>
      <c r="D7460" t="s">
        <v>7937</v>
      </c>
      <c r="E7460" s="1">
        <v>45328</v>
      </c>
      <c r="F7460" s="6">
        <v>3642.75</v>
      </c>
      <c r="G7460">
        <v>332</v>
      </c>
      <c r="H7460" t="s">
        <v>3</v>
      </c>
      <c r="I7460">
        <f>IF(shipments[[#This Row],[Boxes]]&gt;0,shipments[[#This Row],[Amount]]/shipments[[#This Row],[Boxes]],"NA")</f>
        <v>10.972138554216867</v>
      </c>
      <c r="J7460" t="str">
        <f>IF(shipments[[#This Row],[Order_Status]] = "Delivered","Yes","No")</f>
        <v>Yes</v>
      </c>
      <c r="K7460" t="str">
        <f>TEXT(shipments[[#This Row],[Shipdate]],"MMMM")</f>
        <v>February</v>
      </c>
      <c r="L7460">
        <f>YEAR(shipments[[#This Row],[Shipdate]])</f>
        <v>2024</v>
      </c>
    </row>
    <row r="7461" spans="1:12" x14ac:dyDescent="0.3">
      <c r="A7461" t="s">
        <v>7465</v>
      </c>
      <c r="B7461" t="s">
        <v>7963</v>
      </c>
      <c r="C7461" t="s">
        <v>7932</v>
      </c>
      <c r="D7461" t="s">
        <v>7935</v>
      </c>
      <c r="E7461" s="1">
        <v>45329</v>
      </c>
      <c r="F7461" s="6">
        <v>5487.75</v>
      </c>
      <c r="G7461">
        <v>549</v>
      </c>
      <c r="H7461" t="s">
        <v>3</v>
      </c>
      <c r="I7461">
        <f>IF(shipments[[#This Row],[Boxes]]&gt;0,shipments[[#This Row],[Amount]]/shipments[[#This Row],[Boxes]],"NA")</f>
        <v>9.9959016393442628</v>
      </c>
      <c r="J7461" t="str">
        <f>IF(shipments[[#This Row],[Order_Status]] = "Delivered","Yes","No")</f>
        <v>Yes</v>
      </c>
      <c r="K7461" t="str">
        <f>TEXT(shipments[[#This Row],[Shipdate]],"MMMM")</f>
        <v>February</v>
      </c>
      <c r="L7461">
        <f>YEAR(shipments[[#This Row],[Shipdate]])</f>
        <v>2024</v>
      </c>
    </row>
    <row r="7462" spans="1:12" x14ac:dyDescent="0.3">
      <c r="A7462" t="s">
        <v>7466</v>
      </c>
      <c r="B7462" t="s">
        <v>7963</v>
      </c>
      <c r="C7462" t="s">
        <v>7932</v>
      </c>
      <c r="D7462" t="s">
        <v>7937</v>
      </c>
      <c r="E7462" s="1">
        <v>44949</v>
      </c>
      <c r="F7462" s="6">
        <v>6696</v>
      </c>
      <c r="G7462">
        <v>609</v>
      </c>
      <c r="H7462" t="s">
        <v>3</v>
      </c>
      <c r="I7462">
        <f>IF(shipments[[#This Row],[Boxes]]&gt;0,shipments[[#This Row],[Amount]]/shipments[[#This Row],[Boxes]],"NA")</f>
        <v>10.995073891625616</v>
      </c>
      <c r="J7462" t="str">
        <f>IF(shipments[[#This Row],[Order_Status]] = "Delivered","Yes","No")</f>
        <v>Yes</v>
      </c>
      <c r="K7462" t="str">
        <f>TEXT(shipments[[#This Row],[Shipdate]],"MMMM")</f>
        <v>January</v>
      </c>
      <c r="L7462">
        <f>YEAR(shipments[[#This Row],[Shipdate]])</f>
        <v>2023</v>
      </c>
    </row>
    <row r="7463" spans="1:12" x14ac:dyDescent="0.3">
      <c r="A7463" t="s">
        <v>7467</v>
      </c>
      <c r="B7463" t="s">
        <v>7963</v>
      </c>
      <c r="C7463" t="s">
        <v>7932</v>
      </c>
      <c r="D7463" t="s">
        <v>7937</v>
      </c>
      <c r="E7463" s="1">
        <v>45436</v>
      </c>
      <c r="F7463" s="6">
        <v>4765.5</v>
      </c>
      <c r="G7463">
        <v>477</v>
      </c>
      <c r="H7463" t="s">
        <v>3</v>
      </c>
      <c r="I7463">
        <f>IF(shipments[[#This Row],[Boxes]]&gt;0,shipments[[#This Row],[Amount]]/shipments[[#This Row],[Boxes]],"NA")</f>
        <v>9.9905660377358494</v>
      </c>
      <c r="J7463" t="str">
        <f>IF(shipments[[#This Row],[Order_Status]] = "Delivered","Yes","No")</f>
        <v>Yes</v>
      </c>
      <c r="K7463" t="str">
        <f>TEXT(shipments[[#This Row],[Shipdate]],"MMMM")</f>
        <v>May</v>
      </c>
      <c r="L7463">
        <f>YEAR(shipments[[#This Row],[Shipdate]])</f>
        <v>2024</v>
      </c>
    </row>
    <row r="7464" spans="1:12" x14ac:dyDescent="0.3">
      <c r="A7464" s="21" t="s">
        <v>7468</v>
      </c>
      <c r="B7464" s="21" t="s">
        <v>7963</v>
      </c>
      <c r="C7464" s="21" t="s">
        <v>7932</v>
      </c>
      <c r="D7464" s="21" t="s">
        <v>7934</v>
      </c>
      <c r="E7464" s="22">
        <v>45551</v>
      </c>
      <c r="F7464" s="23">
        <v>4716</v>
      </c>
      <c r="G7464" s="21">
        <v>590</v>
      </c>
      <c r="H7464" s="21" t="s">
        <v>16</v>
      </c>
      <c r="I7464" s="21">
        <f>IF(shipments[[#This Row],[Boxes]]&gt;0,shipments[[#This Row],[Amount]]/shipments[[#This Row],[Boxes]],"NA")</f>
        <v>7.9932203389830505</v>
      </c>
      <c r="J7464" s="21" t="str">
        <f>IF(shipments[[#This Row],[Order_Status]] = "Delivered","Yes","No")</f>
        <v>No</v>
      </c>
      <c r="K7464" s="21" t="str">
        <f>TEXT(shipments[[#This Row],[Shipdate]],"MMMM")</f>
        <v>September</v>
      </c>
      <c r="L7464" s="21">
        <f>YEAR(shipments[[#This Row],[Shipdate]])</f>
        <v>2024</v>
      </c>
    </row>
    <row r="7465" spans="1:12" x14ac:dyDescent="0.3">
      <c r="A7465" s="21" t="s">
        <v>7469</v>
      </c>
      <c r="B7465" s="21" t="s">
        <v>7963</v>
      </c>
      <c r="C7465" s="21" t="s">
        <v>7932</v>
      </c>
      <c r="D7465" s="21" t="s">
        <v>7935</v>
      </c>
      <c r="E7465" s="22">
        <v>45525</v>
      </c>
      <c r="F7465" s="23">
        <v>6039</v>
      </c>
      <c r="G7465" s="21">
        <v>863</v>
      </c>
      <c r="H7465" s="21" t="s">
        <v>9</v>
      </c>
      <c r="I7465" s="21">
        <f>IF(shipments[[#This Row],[Boxes]]&gt;0,shipments[[#This Row],[Amount]]/shipments[[#This Row],[Boxes]],"NA")</f>
        <v>6.997682502896871</v>
      </c>
      <c r="J7465" s="21" t="str">
        <f>IF(shipments[[#This Row],[Order_Status]] = "Delivered","Yes","No")</f>
        <v>No</v>
      </c>
      <c r="K7465" s="21" t="str">
        <f>TEXT(shipments[[#This Row],[Shipdate]],"MMMM")</f>
        <v>August</v>
      </c>
      <c r="L7465" s="21">
        <f>YEAR(shipments[[#This Row],[Shipdate]])</f>
        <v>2024</v>
      </c>
    </row>
    <row r="7466" spans="1:12" x14ac:dyDescent="0.3">
      <c r="A7466" t="s">
        <v>7470</v>
      </c>
      <c r="B7466" t="s">
        <v>7963</v>
      </c>
      <c r="C7466" t="s">
        <v>7933</v>
      </c>
      <c r="D7466" t="s">
        <v>7938</v>
      </c>
      <c r="E7466" s="1">
        <v>45148</v>
      </c>
      <c r="F7466" s="6">
        <v>9675</v>
      </c>
      <c r="G7466">
        <v>538</v>
      </c>
      <c r="H7466" t="s">
        <v>3</v>
      </c>
      <c r="I7466">
        <f>IF(shipments[[#This Row],[Boxes]]&gt;0,shipments[[#This Row],[Amount]]/shipments[[#This Row],[Boxes]],"NA")</f>
        <v>17.983271375464685</v>
      </c>
      <c r="J7466" t="str">
        <f>IF(shipments[[#This Row],[Order_Status]] = "Delivered","Yes","No")</f>
        <v>Yes</v>
      </c>
      <c r="K7466" t="str">
        <f>TEXT(shipments[[#This Row],[Shipdate]],"MMMM")</f>
        <v>August</v>
      </c>
      <c r="L7466">
        <f>YEAR(shipments[[#This Row],[Shipdate]])</f>
        <v>2023</v>
      </c>
    </row>
    <row r="7467" spans="1:12" x14ac:dyDescent="0.3">
      <c r="A7467" t="s">
        <v>7471</v>
      </c>
      <c r="B7467" t="s">
        <v>7963</v>
      </c>
      <c r="C7467" t="s">
        <v>7933</v>
      </c>
      <c r="D7467" t="s">
        <v>7934</v>
      </c>
      <c r="E7467" s="1">
        <v>44928</v>
      </c>
      <c r="F7467" s="6">
        <v>4374</v>
      </c>
      <c r="G7467">
        <v>199</v>
      </c>
      <c r="H7467" t="s">
        <v>3</v>
      </c>
      <c r="I7467">
        <f>IF(shipments[[#This Row],[Boxes]]&gt;0,shipments[[#This Row],[Amount]]/shipments[[#This Row],[Boxes]],"NA")</f>
        <v>21.979899497487438</v>
      </c>
      <c r="J7467" t="str">
        <f>IF(shipments[[#This Row],[Order_Status]] = "Delivered","Yes","No")</f>
        <v>Yes</v>
      </c>
      <c r="K7467" t="str">
        <f>TEXT(shipments[[#This Row],[Shipdate]],"MMMM")</f>
        <v>January</v>
      </c>
      <c r="L7467">
        <f>YEAR(shipments[[#This Row],[Shipdate]])</f>
        <v>2023</v>
      </c>
    </row>
    <row r="7468" spans="1:12" x14ac:dyDescent="0.3">
      <c r="A7468" t="s">
        <v>7472</v>
      </c>
      <c r="B7468" t="s">
        <v>7963</v>
      </c>
      <c r="C7468" t="s">
        <v>7933</v>
      </c>
      <c r="D7468" t="s">
        <v>7939</v>
      </c>
      <c r="E7468" s="1">
        <v>45163</v>
      </c>
      <c r="F7468" s="6">
        <v>8347.5</v>
      </c>
      <c r="G7468">
        <v>440</v>
      </c>
      <c r="H7468" t="s">
        <v>3</v>
      </c>
      <c r="I7468">
        <f>IF(shipments[[#This Row],[Boxes]]&gt;0,shipments[[#This Row],[Amount]]/shipments[[#This Row],[Boxes]],"NA")</f>
        <v>18.97159090909091</v>
      </c>
      <c r="J7468" t="str">
        <f>IF(shipments[[#This Row],[Order_Status]] = "Delivered","Yes","No")</f>
        <v>Yes</v>
      </c>
      <c r="K7468" t="str">
        <f>TEXT(shipments[[#This Row],[Shipdate]],"MMMM")</f>
        <v>August</v>
      </c>
      <c r="L7468">
        <f>YEAR(shipments[[#This Row],[Shipdate]])</f>
        <v>2023</v>
      </c>
    </row>
    <row r="7469" spans="1:12" x14ac:dyDescent="0.3">
      <c r="A7469" s="21" t="s">
        <v>7473</v>
      </c>
      <c r="B7469" s="21" t="s">
        <v>7964</v>
      </c>
      <c r="C7469" s="21" t="s">
        <v>7912</v>
      </c>
      <c r="D7469" s="21" t="s">
        <v>7937</v>
      </c>
      <c r="E7469" s="22">
        <v>45559</v>
      </c>
      <c r="F7469" s="23">
        <v>15241.5</v>
      </c>
      <c r="G7469" s="21">
        <v>1173</v>
      </c>
      <c r="H7469" s="21" t="s">
        <v>16</v>
      </c>
      <c r="I7469" s="21">
        <f>IF(shipments[[#This Row],[Boxes]]&gt;0,shipments[[#This Row],[Amount]]/shipments[[#This Row],[Boxes]],"NA")</f>
        <v>12.993606138107417</v>
      </c>
      <c r="J7469" s="21" t="str">
        <f>IF(shipments[[#This Row],[Order_Status]] = "Delivered","Yes","No")</f>
        <v>No</v>
      </c>
      <c r="K7469" s="21" t="str">
        <f>TEXT(shipments[[#This Row],[Shipdate]],"MMMM")</f>
        <v>September</v>
      </c>
      <c r="L7469" s="21">
        <f>YEAR(shipments[[#This Row],[Shipdate]])</f>
        <v>2024</v>
      </c>
    </row>
    <row r="7470" spans="1:12" x14ac:dyDescent="0.3">
      <c r="A7470" s="21" t="s">
        <v>7474</v>
      </c>
      <c r="B7470" s="21" t="s">
        <v>7964</v>
      </c>
      <c r="C7470" s="21" t="s">
        <v>7912</v>
      </c>
      <c r="D7470" s="21" t="s">
        <v>7938</v>
      </c>
      <c r="E7470" s="22">
        <v>45484</v>
      </c>
      <c r="F7470" s="23">
        <v>5980.5</v>
      </c>
      <c r="G7470" s="21">
        <v>461</v>
      </c>
      <c r="H7470" s="21" t="s">
        <v>9</v>
      </c>
      <c r="I7470" s="21">
        <f>IF(shipments[[#This Row],[Boxes]]&gt;0,shipments[[#This Row],[Amount]]/shipments[[#This Row],[Boxes]],"NA")</f>
        <v>12.972885032537961</v>
      </c>
      <c r="J7470" s="21" t="str">
        <f>IF(shipments[[#This Row],[Order_Status]] = "Delivered","Yes","No")</f>
        <v>No</v>
      </c>
      <c r="K7470" s="21" t="str">
        <f>TEXT(shipments[[#This Row],[Shipdate]],"MMMM")</f>
        <v>July</v>
      </c>
      <c r="L7470" s="21">
        <f>YEAR(shipments[[#This Row],[Shipdate]])</f>
        <v>2024</v>
      </c>
    </row>
    <row r="7471" spans="1:12" x14ac:dyDescent="0.3">
      <c r="A7471" t="s">
        <v>7475</v>
      </c>
      <c r="B7471" t="s">
        <v>7964</v>
      </c>
      <c r="C7471" t="s">
        <v>7912</v>
      </c>
      <c r="D7471" t="s">
        <v>7934</v>
      </c>
      <c r="E7471" s="1">
        <v>45415</v>
      </c>
      <c r="F7471" s="6">
        <v>10894.5</v>
      </c>
      <c r="G7471">
        <v>681</v>
      </c>
      <c r="H7471" t="s">
        <v>3</v>
      </c>
      <c r="I7471">
        <f>IF(shipments[[#This Row],[Boxes]]&gt;0,shipments[[#This Row],[Amount]]/shipments[[#This Row],[Boxes]],"NA")</f>
        <v>15.997797356828194</v>
      </c>
      <c r="J7471" t="str">
        <f>IF(shipments[[#This Row],[Order_Status]] = "Delivered","Yes","No")</f>
        <v>Yes</v>
      </c>
      <c r="K7471" t="str">
        <f>TEXT(shipments[[#This Row],[Shipdate]],"MMMM")</f>
        <v>May</v>
      </c>
      <c r="L7471">
        <f>YEAR(shipments[[#This Row],[Shipdate]])</f>
        <v>2024</v>
      </c>
    </row>
    <row r="7472" spans="1:12" x14ac:dyDescent="0.3">
      <c r="A7472" t="s">
        <v>7476</v>
      </c>
      <c r="B7472" t="s">
        <v>7964</v>
      </c>
      <c r="C7472" t="s">
        <v>7912</v>
      </c>
      <c r="D7472" t="s">
        <v>7936</v>
      </c>
      <c r="E7472" s="1">
        <v>44956</v>
      </c>
      <c r="F7472" s="6">
        <v>1671.75</v>
      </c>
      <c r="G7472">
        <v>129</v>
      </c>
      <c r="H7472" t="s">
        <v>3</v>
      </c>
      <c r="I7472">
        <f>IF(shipments[[#This Row],[Boxes]]&gt;0,shipments[[#This Row],[Amount]]/shipments[[#This Row],[Boxes]],"NA")</f>
        <v>12.959302325581396</v>
      </c>
      <c r="J7472" t="str">
        <f>IF(shipments[[#This Row],[Order_Status]] = "Delivered","Yes","No")</f>
        <v>Yes</v>
      </c>
      <c r="K7472" t="str">
        <f>TEXT(shipments[[#This Row],[Shipdate]],"MMMM")</f>
        <v>January</v>
      </c>
      <c r="L7472">
        <f>YEAR(shipments[[#This Row],[Shipdate]])</f>
        <v>2023</v>
      </c>
    </row>
    <row r="7473" spans="1:12" x14ac:dyDescent="0.3">
      <c r="A7473" s="21" t="s">
        <v>7477</v>
      </c>
      <c r="B7473" s="21" t="s">
        <v>7964</v>
      </c>
      <c r="C7473" s="21" t="s">
        <v>7913</v>
      </c>
      <c r="D7473" s="21" t="s">
        <v>7934</v>
      </c>
      <c r="E7473" s="22">
        <v>45400</v>
      </c>
      <c r="F7473" s="23">
        <v>5550.75</v>
      </c>
      <c r="G7473" s="21">
        <v>427</v>
      </c>
      <c r="H7473" s="21" t="s">
        <v>25</v>
      </c>
      <c r="I7473" s="21">
        <f>IF(shipments[[#This Row],[Boxes]]&gt;0,shipments[[#This Row],[Amount]]/shipments[[#This Row],[Boxes]],"NA")</f>
        <v>12.999414519906324</v>
      </c>
      <c r="J7473" s="21" t="str">
        <f>IF(shipments[[#This Row],[Order_Status]] = "Delivered","Yes","No")</f>
        <v>No</v>
      </c>
      <c r="K7473" s="21" t="str">
        <f>TEXT(shipments[[#This Row],[Shipdate]],"MMMM")</f>
        <v>April</v>
      </c>
      <c r="L7473" s="21">
        <f>YEAR(shipments[[#This Row],[Shipdate]])</f>
        <v>2024</v>
      </c>
    </row>
    <row r="7474" spans="1:12" x14ac:dyDescent="0.3">
      <c r="A7474" t="s">
        <v>7478</v>
      </c>
      <c r="B7474" t="s">
        <v>7964</v>
      </c>
      <c r="C7474" t="s">
        <v>7913</v>
      </c>
      <c r="D7474" t="s">
        <v>7939</v>
      </c>
      <c r="E7474" s="1">
        <v>45341</v>
      </c>
      <c r="F7474" s="6">
        <v>6180.75</v>
      </c>
      <c r="G7474">
        <v>364</v>
      </c>
      <c r="H7474" t="s">
        <v>3</v>
      </c>
      <c r="I7474">
        <f>IF(shipments[[#This Row],[Boxes]]&gt;0,shipments[[#This Row],[Amount]]/shipments[[#This Row],[Boxes]],"NA")</f>
        <v>16.980082417582416</v>
      </c>
      <c r="J7474" t="str">
        <f>IF(shipments[[#This Row],[Order_Status]] = "Delivered","Yes","No")</f>
        <v>Yes</v>
      </c>
      <c r="K7474" t="str">
        <f>TEXT(shipments[[#This Row],[Shipdate]],"MMMM")</f>
        <v>February</v>
      </c>
      <c r="L7474">
        <f>YEAR(shipments[[#This Row],[Shipdate]])</f>
        <v>2024</v>
      </c>
    </row>
    <row r="7475" spans="1:12" x14ac:dyDescent="0.3">
      <c r="A7475" t="s">
        <v>7479</v>
      </c>
      <c r="B7475" t="s">
        <v>7964</v>
      </c>
      <c r="C7475" t="s">
        <v>7914</v>
      </c>
      <c r="D7475" t="s">
        <v>7938</v>
      </c>
      <c r="E7475" s="1">
        <v>45139</v>
      </c>
      <c r="F7475" s="6">
        <v>7344</v>
      </c>
      <c r="G7475">
        <v>612</v>
      </c>
      <c r="H7475" t="s">
        <v>3</v>
      </c>
      <c r="I7475">
        <f>IF(shipments[[#This Row],[Boxes]]&gt;0,shipments[[#This Row],[Amount]]/shipments[[#This Row],[Boxes]],"NA")</f>
        <v>12</v>
      </c>
      <c r="J7475" t="str">
        <f>IF(shipments[[#This Row],[Order_Status]] = "Delivered","Yes","No")</f>
        <v>Yes</v>
      </c>
      <c r="K7475" t="str">
        <f>TEXT(shipments[[#This Row],[Shipdate]],"MMMM")</f>
        <v>August</v>
      </c>
      <c r="L7475">
        <f>YEAR(shipments[[#This Row],[Shipdate]])</f>
        <v>2023</v>
      </c>
    </row>
    <row r="7476" spans="1:12" x14ac:dyDescent="0.3">
      <c r="A7476" t="s">
        <v>7480</v>
      </c>
      <c r="B7476" t="s">
        <v>7964</v>
      </c>
      <c r="C7476" t="s">
        <v>7915</v>
      </c>
      <c r="D7476" t="s">
        <v>7939</v>
      </c>
      <c r="E7476" s="1">
        <v>45350</v>
      </c>
      <c r="F7476" s="6">
        <v>3042</v>
      </c>
      <c r="G7476">
        <v>507</v>
      </c>
      <c r="H7476" t="s">
        <v>3</v>
      </c>
      <c r="I7476">
        <f>IF(shipments[[#This Row],[Boxes]]&gt;0,shipments[[#This Row],[Amount]]/shipments[[#This Row],[Boxes]],"NA")</f>
        <v>6</v>
      </c>
      <c r="J7476" t="str">
        <f>IF(shipments[[#This Row],[Order_Status]] = "Delivered","Yes","No")</f>
        <v>Yes</v>
      </c>
      <c r="K7476" t="str">
        <f>TEXT(shipments[[#This Row],[Shipdate]],"MMMM")</f>
        <v>February</v>
      </c>
      <c r="L7476">
        <f>YEAR(shipments[[#This Row],[Shipdate]])</f>
        <v>2024</v>
      </c>
    </row>
    <row r="7477" spans="1:12" x14ac:dyDescent="0.3">
      <c r="A7477" t="s">
        <v>7481</v>
      </c>
      <c r="B7477" t="s">
        <v>7964</v>
      </c>
      <c r="C7477" t="s">
        <v>7915</v>
      </c>
      <c r="D7477" t="s">
        <v>7934</v>
      </c>
      <c r="E7477" s="1">
        <v>45299</v>
      </c>
      <c r="F7477" s="6">
        <v>5985</v>
      </c>
      <c r="G7477">
        <v>855</v>
      </c>
      <c r="H7477" t="s">
        <v>3</v>
      </c>
      <c r="I7477">
        <f>IF(shipments[[#This Row],[Boxes]]&gt;0,shipments[[#This Row],[Amount]]/shipments[[#This Row],[Boxes]],"NA")</f>
        <v>7</v>
      </c>
      <c r="J7477" t="str">
        <f>IF(shipments[[#This Row],[Order_Status]] = "Delivered","Yes","No")</f>
        <v>Yes</v>
      </c>
      <c r="K7477" t="str">
        <f>TEXT(shipments[[#This Row],[Shipdate]],"MMMM")</f>
        <v>January</v>
      </c>
      <c r="L7477">
        <f>YEAR(shipments[[#This Row],[Shipdate]])</f>
        <v>2024</v>
      </c>
    </row>
    <row r="7478" spans="1:12" x14ac:dyDescent="0.3">
      <c r="A7478" t="s">
        <v>7482</v>
      </c>
      <c r="B7478" t="s">
        <v>7964</v>
      </c>
      <c r="C7478" t="s">
        <v>7915</v>
      </c>
      <c r="D7478" t="s">
        <v>7934</v>
      </c>
      <c r="E7478" s="1">
        <v>45096</v>
      </c>
      <c r="F7478" s="6">
        <v>1642.5</v>
      </c>
      <c r="G7478">
        <v>274</v>
      </c>
      <c r="H7478" t="s">
        <v>3</v>
      </c>
      <c r="I7478">
        <f>IF(shipments[[#This Row],[Boxes]]&gt;0,shipments[[#This Row],[Amount]]/shipments[[#This Row],[Boxes]],"NA")</f>
        <v>5.9945255474452557</v>
      </c>
      <c r="J7478" t="str">
        <f>IF(shipments[[#This Row],[Order_Status]] = "Delivered","Yes","No")</f>
        <v>Yes</v>
      </c>
      <c r="K7478" t="str">
        <f>TEXT(shipments[[#This Row],[Shipdate]],"MMMM")</f>
        <v>June</v>
      </c>
      <c r="L7478">
        <f>YEAR(shipments[[#This Row],[Shipdate]])</f>
        <v>2023</v>
      </c>
    </row>
    <row r="7479" spans="1:12" x14ac:dyDescent="0.3">
      <c r="A7479" t="s">
        <v>7483</v>
      </c>
      <c r="B7479" t="s">
        <v>7964</v>
      </c>
      <c r="C7479" t="s">
        <v>7916</v>
      </c>
      <c r="D7479" t="s">
        <v>7934</v>
      </c>
      <c r="E7479" s="1">
        <v>45153</v>
      </c>
      <c r="F7479" s="6">
        <v>1793.25</v>
      </c>
      <c r="G7479">
        <v>225</v>
      </c>
      <c r="H7479" t="s">
        <v>3</v>
      </c>
      <c r="I7479">
        <f>IF(shipments[[#This Row],[Boxes]]&gt;0,shipments[[#This Row],[Amount]]/shipments[[#This Row],[Boxes]],"NA")</f>
        <v>7.97</v>
      </c>
      <c r="J7479" t="str">
        <f>IF(shipments[[#This Row],[Order_Status]] = "Delivered","Yes","No")</f>
        <v>Yes</v>
      </c>
      <c r="K7479" t="str">
        <f>TEXT(shipments[[#This Row],[Shipdate]],"MMMM")</f>
        <v>August</v>
      </c>
      <c r="L7479">
        <f>YEAR(shipments[[#This Row],[Shipdate]])</f>
        <v>2023</v>
      </c>
    </row>
    <row r="7480" spans="1:12" x14ac:dyDescent="0.3">
      <c r="A7480" t="s">
        <v>7484</v>
      </c>
      <c r="B7480" t="s">
        <v>7964</v>
      </c>
      <c r="C7480" t="s">
        <v>7916</v>
      </c>
      <c r="D7480" t="s">
        <v>7935</v>
      </c>
      <c r="E7480" s="1">
        <v>45180</v>
      </c>
      <c r="F7480" s="6">
        <v>5217.75</v>
      </c>
      <c r="G7480">
        <v>580</v>
      </c>
      <c r="H7480" t="s">
        <v>3</v>
      </c>
      <c r="I7480">
        <f>IF(shipments[[#This Row],[Boxes]]&gt;0,shipments[[#This Row],[Amount]]/shipments[[#This Row],[Boxes]],"NA")</f>
        <v>8.9961206896551715</v>
      </c>
      <c r="J7480" t="str">
        <f>IF(shipments[[#This Row],[Order_Status]] = "Delivered","Yes","No")</f>
        <v>Yes</v>
      </c>
      <c r="K7480" t="str">
        <f>TEXT(shipments[[#This Row],[Shipdate]],"MMMM")</f>
        <v>September</v>
      </c>
      <c r="L7480">
        <f>YEAR(shipments[[#This Row],[Shipdate]])</f>
        <v>2023</v>
      </c>
    </row>
    <row r="7481" spans="1:12" x14ac:dyDescent="0.3">
      <c r="A7481" s="21" t="s">
        <v>7485</v>
      </c>
      <c r="B7481" s="21" t="s">
        <v>7964</v>
      </c>
      <c r="C7481" s="21" t="s">
        <v>7916</v>
      </c>
      <c r="D7481" s="21" t="s">
        <v>7935</v>
      </c>
      <c r="E7481" s="22">
        <v>45505</v>
      </c>
      <c r="F7481" s="23">
        <v>2202.75</v>
      </c>
      <c r="G7481" s="21">
        <v>315</v>
      </c>
      <c r="H7481" s="21" t="s">
        <v>9</v>
      </c>
      <c r="I7481" s="21">
        <f>IF(shipments[[#This Row],[Boxes]]&gt;0,shipments[[#This Row],[Amount]]/shipments[[#This Row],[Boxes]],"NA")</f>
        <v>6.9928571428571429</v>
      </c>
      <c r="J7481" s="21" t="str">
        <f>IF(shipments[[#This Row],[Order_Status]] = "Delivered","Yes","No")</f>
        <v>No</v>
      </c>
      <c r="K7481" s="21" t="str">
        <f>TEXT(shipments[[#This Row],[Shipdate]],"MMMM")</f>
        <v>August</v>
      </c>
      <c r="L7481" s="21">
        <f>YEAR(shipments[[#This Row],[Shipdate]])</f>
        <v>2024</v>
      </c>
    </row>
    <row r="7482" spans="1:12" x14ac:dyDescent="0.3">
      <c r="A7482" s="21" t="s">
        <v>7486</v>
      </c>
      <c r="B7482" s="21" t="s">
        <v>7964</v>
      </c>
      <c r="C7482" s="21" t="s">
        <v>7916</v>
      </c>
      <c r="D7482" s="21" t="s">
        <v>7938</v>
      </c>
      <c r="E7482" s="22">
        <v>45516</v>
      </c>
      <c r="F7482" s="23">
        <v>2954.25</v>
      </c>
      <c r="G7482" s="21">
        <v>423</v>
      </c>
      <c r="H7482" s="21" t="s">
        <v>9</v>
      </c>
      <c r="I7482" s="21">
        <f>IF(shipments[[#This Row],[Boxes]]&gt;0,shipments[[#This Row],[Amount]]/shipments[[#This Row],[Boxes]],"NA")</f>
        <v>6.9840425531914896</v>
      </c>
      <c r="J7482" s="21" t="str">
        <f>IF(shipments[[#This Row],[Order_Status]] = "Delivered","Yes","No")</f>
        <v>No</v>
      </c>
      <c r="K7482" s="21" t="str">
        <f>TEXT(shipments[[#This Row],[Shipdate]],"MMMM")</f>
        <v>August</v>
      </c>
      <c r="L7482" s="21">
        <f>YEAR(shipments[[#This Row],[Shipdate]])</f>
        <v>2024</v>
      </c>
    </row>
    <row r="7483" spans="1:12" x14ac:dyDescent="0.3">
      <c r="A7483" t="s">
        <v>7487</v>
      </c>
      <c r="B7483" t="s">
        <v>7964</v>
      </c>
      <c r="C7483" t="s">
        <v>7916</v>
      </c>
      <c r="D7483" t="s">
        <v>7939</v>
      </c>
      <c r="E7483" s="1">
        <v>44967</v>
      </c>
      <c r="F7483" s="6">
        <v>11459.25</v>
      </c>
      <c r="G7483">
        <v>1910</v>
      </c>
      <c r="H7483" t="s">
        <v>3</v>
      </c>
      <c r="I7483">
        <f>IF(shipments[[#This Row],[Boxes]]&gt;0,shipments[[#This Row],[Amount]]/shipments[[#This Row],[Boxes]],"NA")</f>
        <v>5.9996073298429318</v>
      </c>
      <c r="J7483" t="str">
        <f>IF(shipments[[#This Row],[Order_Status]] = "Delivered","Yes","No")</f>
        <v>Yes</v>
      </c>
      <c r="K7483" t="str">
        <f>TEXT(shipments[[#This Row],[Shipdate]],"MMMM")</f>
        <v>February</v>
      </c>
      <c r="L7483">
        <f>YEAR(shipments[[#This Row],[Shipdate]])</f>
        <v>2023</v>
      </c>
    </row>
    <row r="7484" spans="1:12" x14ac:dyDescent="0.3">
      <c r="A7484" t="s">
        <v>7488</v>
      </c>
      <c r="B7484" t="s">
        <v>7964</v>
      </c>
      <c r="C7484" t="s">
        <v>7916</v>
      </c>
      <c r="D7484" t="s">
        <v>7934</v>
      </c>
      <c r="E7484" s="1">
        <v>45090</v>
      </c>
      <c r="F7484" s="6">
        <v>544.5</v>
      </c>
      <c r="G7484">
        <v>61</v>
      </c>
      <c r="H7484" t="s">
        <v>3</v>
      </c>
      <c r="I7484">
        <f>IF(shipments[[#This Row],[Boxes]]&gt;0,shipments[[#This Row],[Amount]]/shipments[[#This Row],[Boxes]],"NA")</f>
        <v>8.9262295081967213</v>
      </c>
      <c r="J7484" t="str">
        <f>IF(shipments[[#This Row],[Order_Status]] = "Delivered","Yes","No")</f>
        <v>Yes</v>
      </c>
      <c r="K7484" t="str">
        <f>TEXT(shipments[[#This Row],[Shipdate]],"MMMM")</f>
        <v>June</v>
      </c>
      <c r="L7484">
        <f>YEAR(shipments[[#This Row],[Shipdate]])</f>
        <v>2023</v>
      </c>
    </row>
    <row r="7485" spans="1:12" x14ac:dyDescent="0.3">
      <c r="A7485" s="21" t="s">
        <v>7489</v>
      </c>
      <c r="B7485" s="21" t="s">
        <v>7964</v>
      </c>
      <c r="C7485" s="21" t="s">
        <v>7916</v>
      </c>
      <c r="D7485" s="21" t="s">
        <v>7938</v>
      </c>
      <c r="E7485" s="22">
        <v>45503</v>
      </c>
      <c r="F7485" s="23">
        <v>9400.5</v>
      </c>
      <c r="G7485" s="21">
        <v>1176</v>
      </c>
      <c r="H7485" s="21" t="s">
        <v>9</v>
      </c>
      <c r="I7485" s="21">
        <f>IF(shipments[[#This Row],[Boxes]]&gt;0,shipments[[#This Row],[Amount]]/shipments[[#This Row],[Boxes]],"NA")</f>
        <v>7.9936224489795915</v>
      </c>
      <c r="J7485" s="21" t="str">
        <f>IF(shipments[[#This Row],[Order_Status]] = "Delivered","Yes","No")</f>
        <v>No</v>
      </c>
      <c r="K7485" s="21" t="str">
        <f>TEXT(shipments[[#This Row],[Shipdate]],"MMMM")</f>
        <v>July</v>
      </c>
      <c r="L7485" s="21">
        <f>YEAR(shipments[[#This Row],[Shipdate]])</f>
        <v>2024</v>
      </c>
    </row>
    <row r="7486" spans="1:12" x14ac:dyDescent="0.3">
      <c r="A7486" t="s">
        <v>7490</v>
      </c>
      <c r="B7486" t="s">
        <v>7964</v>
      </c>
      <c r="C7486" t="s">
        <v>7916</v>
      </c>
      <c r="D7486" t="s">
        <v>7934</v>
      </c>
      <c r="E7486" s="1">
        <v>45383</v>
      </c>
      <c r="F7486" s="6">
        <v>8244</v>
      </c>
      <c r="G7486">
        <v>1031</v>
      </c>
      <c r="H7486" t="s">
        <v>3</v>
      </c>
      <c r="I7486">
        <f>IF(shipments[[#This Row],[Boxes]]&gt;0,shipments[[#This Row],[Amount]]/shipments[[#This Row],[Boxes]],"NA")</f>
        <v>7.9961202715809891</v>
      </c>
      <c r="J7486" t="str">
        <f>IF(shipments[[#This Row],[Order_Status]] = "Delivered","Yes","No")</f>
        <v>Yes</v>
      </c>
      <c r="K7486" t="str">
        <f>TEXT(shipments[[#This Row],[Shipdate]],"MMMM")</f>
        <v>April</v>
      </c>
      <c r="L7486">
        <f>YEAR(shipments[[#This Row],[Shipdate]])</f>
        <v>2024</v>
      </c>
    </row>
    <row r="7487" spans="1:12" x14ac:dyDescent="0.3">
      <c r="A7487" t="s">
        <v>7491</v>
      </c>
      <c r="B7487" t="s">
        <v>7964</v>
      </c>
      <c r="C7487" t="s">
        <v>7916</v>
      </c>
      <c r="D7487" t="s">
        <v>7935</v>
      </c>
      <c r="E7487" s="1">
        <v>45105</v>
      </c>
      <c r="F7487" s="6">
        <v>816.75</v>
      </c>
      <c r="G7487">
        <v>164</v>
      </c>
      <c r="H7487" t="s">
        <v>3</v>
      </c>
      <c r="I7487">
        <f>IF(shipments[[#This Row],[Boxes]]&gt;0,shipments[[#This Row],[Amount]]/shipments[[#This Row],[Boxes]],"NA")</f>
        <v>4.9801829268292686</v>
      </c>
      <c r="J7487" t="str">
        <f>IF(shipments[[#This Row],[Order_Status]] = "Delivered","Yes","No")</f>
        <v>Yes</v>
      </c>
      <c r="K7487" t="str">
        <f>TEXT(shipments[[#This Row],[Shipdate]],"MMMM")</f>
        <v>June</v>
      </c>
      <c r="L7487">
        <f>YEAR(shipments[[#This Row],[Shipdate]])</f>
        <v>2023</v>
      </c>
    </row>
    <row r="7488" spans="1:12" x14ac:dyDescent="0.3">
      <c r="A7488" t="s">
        <v>7492</v>
      </c>
      <c r="B7488" t="s">
        <v>7964</v>
      </c>
      <c r="C7488" t="s">
        <v>7916</v>
      </c>
      <c r="D7488" t="s">
        <v>7937</v>
      </c>
      <c r="E7488" s="1">
        <v>45425</v>
      </c>
      <c r="F7488" s="6">
        <v>2139.75</v>
      </c>
      <c r="G7488">
        <v>268</v>
      </c>
      <c r="H7488" t="s">
        <v>3</v>
      </c>
      <c r="I7488">
        <f>IF(shipments[[#This Row],[Boxes]]&gt;0,shipments[[#This Row],[Amount]]/shipments[[#This Row],[Boxes]],"NA")</f>
        <v>7.9841417910447765</v>
      </c>
      <c r="J7488" t="str">
        <f>IF(shipments[[#This Row],[Order_Status]] = "Delivered","Yes","No")</f>
        <v>Yes</v>
      </c>
      <c r="K7488" t="str">
        <f>TEXT(shipments[[#This Row],[Shipdate]],"MMMM")</f>
        <v>May</v>
      </c>
      <c r="L7488">
        <f>YEAR(shipments[[#This Row],[Shipdate]])</f>
        <v>2024</v>
      </c>
    </row>
    <row r="7489" spans="1:12" x14ac:dyDescent="0.3">
      <c r="A7489" t="s">
        <v>7493</v>
      </c>
      <c r="B7489" t="s">
        <v>7964</v>
      </c>
      <c r="C7489" t="s">
        <v>7918</v>
      </c>
      <c r="D7489" t="s">
        <v>7936</v>
      </c>
      <c r="E7489" s="1">
        <v>45372</v>
      </c>
      <c r="F7489" s="6">
        <v>5834.25</v>
      </c>
      <c r="G7489">
        <v>234</v>
      </c>
      <c r="H7489" t="s">
        <v>3</v>
      </c>
      <c r="I7489">
        <f>IF(shipments[[#This Row],[Boxes]]&gt;0,shipments[[#This Row],[Amount]]/shipments[[#This Row],[Boxes]],"NA")</f>
        <v>24.932692307692307</v>
      </c>
      <c r="J7489" t="str">
        <f>IF(shipments[[#This Row],[Order_Status]] = "Delivered","Yes","No")</f>
        <v>Yes</v>
      </c>
      <c r="K7489" t="str">
        <f>TEXT(shipments[[#This Row],[Shipdate]],"MMMM")</f>
        <v>March</v>
      </c>
      <c r="L7489">
        <f>YEAR(shipments[[#This Row],[Shipdate]])</f>
        <v>2024</v>
      </c>
    </row>
    <row r="7490" spans="1:12" x14ac:dyDescent="0.3">
      <c r="A7490" t="s">
        <v>7494</v>
      </c>
      <c r="B7490" t="s">
        <v>7964</v>
      </c>
      <c r="C7490" t="s">
        <v>7918</v>
      </c>
      <c r="D7490" t="s">
        <v>7934</v>
      </c>
      <c r="E7490" s="1">
        <v>45149</v>
      </c>
      <c r="F7490" s="6">
        <v>4367.25</v>
      </c>
      <c r="G7490">
        <v>156</v>
      </c>
      <c r="H7490" t="s">
        <v>3</v>
      </c>
      <c r="I7490">
        <f>IF(shipments[[#This Row],[Boxes]]&gt;0,shipments[[#This Row],[Amount]]/shipments[[#This Row],[Boxes]],"NA")</f>
        <v>27.995192307692307</v>
      </c>
      <c r="J7490" t="str">
        <f>IF(shipments[[#This Row],[Order_Status]] = "Delivered","Yes","No")</f>
        <v>Yes</v>
      </c>
      <c r="K7490" t="str">
        <f>TEXT(shipments[[#This Row],[Shipdate]],"MMMM")</f>
        <v>August</v>
      </c>
      <c r="L7490">
        <f>YEAR(shipments[[#This Row],[Shipdate]])</f>
        <v>2023</v>
      </c>
    </row>
    <row r="7491" spans="1:12" x14ac:dyDescent="0.3">
      <c r="A7491" t="s">
        <v>7495</v>
      </c>
      <c r="B7491" t="s">
        <v>7964</v>
      </c>
      <c r="C7491" t="s">
        <v>7918</v>
      </c>
      <c r="D7491" t="s">
        <v>7939</v>
      </c>
      <c r="E7491" s="1">
        <v>45127</v>
      </c>
      <c r="F7491" s="6">
        <v>3937.5</v>
      </c>
      <c r="G7491">
        <v>146</v>
      </c>
      <c r="H7491" t="s">
        <v>3</v>
      </c>
      <c r="I7491">
        <f>IF(shipments[[#This Row],[Boxes]]&gt;0,shipments[[#This Row],[Amount]]/shipments[[#This Row],[Boxes]],"NA")</f>
        <v>26.969178082191782</v>
      </c>
      <c r="J7491" t="str">
        <f>IF(shipments[[#This Row],[Order_Status]] = "Delivered","Yes","No")</f>
        <v>Yes</v>
      </c>
      <c r="K7491" t="str">
        <f>TEXT(shipments[[#This Row],[Shipdate]],"MMMM")</f>
        <v>July</v>
      </c>
      <c r="L7491">
        <f>YEAR(shipments[[#This Row],[Shipdate]])</f>
        <v>2023</v>
      </c>
    </row>
    <row r="7492" spans="1:12" x14ac:dyDescent="0.3">
      <c r="A7492" t="s">
        <v>7496</v>
      </c>
      <c r="B7492" t="s">
        <v>7964</v>
      </c>
      <c r="C7492" t="s">
        <v>7919</v>
      </c>
      <c r="D7492" t="s">
        <v>7936</v>
      </c>
      <c r="E7492" s="1">
        <v>44999</v>
      </c>
      <c r="F7492" s="6">
        <v>4565.25</v>
      </c>
      <c r="G7492">
        <v>208</v>
      </c>
      <c r="H7492" t="s">
        <v>3</v>
      </c>
      <c r="I7492">
        <f>IF(shipments[[#This Row],[Boxes]]&gt;0,shipments[[#This Row],[Amount]]/shipments[[#This Row],[Boxes]],"NA")</f>
        <v>21.948317307692307</v>
      </c>
      <c r="J7492" t="str">
        <f>IF(shipments[[#This Row],[Order_Status]] = "Delivered","Yes","No")</f>
        <v>Yes</v>
      </c>
      <c r="K7492" t="str">
        <f>TEXT(shipments[[#This Row],[Shipdate]],"MMMM")</f>
        <v>March</v>
      </c>
      <c r="L7492">
        <f>YEAR(shipments[[#This Row],[Shipdate]])</f>
        <v>2023</v>
      </c>
    </row>
    <row r="7493" spans="1:12" x14ac:dyDescent="0.3">
      <c r="A7493" t="s">
        <v>7497</v>
      </c>
      <c r="B7493" t="s">
        <v>7964</v>
      </c>
      <c r="C7493" t="s">
        <v>7919</v>
      </c>
      <c r="D7493" t="s">
        <v>7939</v>
      </c>
      <c r="E7493" s="1">
        <v>45294</v>
      </c>
      <c r="F7493" s="6">
        <v>11297.25</v>
      </c>
      <c r="G7493">
        <v>628</v>
      </c>
      <c r="H7493" t="s">
        <v>3</v>
      </c>
      <c r="I7493">
        <f>IF(shipments[[#This Row],[Boxes]]&gt;0,shipments[[#This Row],[Amount]]/shipments[[#This Row],[Boxes]],"NA")</f>
        <v>17.989251592356688</v>
      </c>
      <c r="J7493" t="str">
        <f>IF(shipments[[#This Row],[Order_Status]] = "Delivered","Yes","No")</f>
        <v>Yes</v>
      </c>
      <c r="K7493" t="str">
        <f>TEXT(shipments[[#This Row],[Shipdate]],"MMMM")</f>
        <v>January</v>
      </c>
      <c r="L7493">
        <f>YEAR(shipments[[#This Row],[Shipdate]])</f>
        <v>2024</v>
      </c>
    </row>
    <row r="7494" spans="1:12" x14ac:dyDescent="0.3">
      <c r="A7494" t="s">
        <v>7498</v>
      </c>
      <c r="B7494" t="s">
        <v>7964</v>
      </c>
      <c r="C7494" t="s">
        <v>7919</v>
      </c>
      <c r="D7494" t="s">
        <v>7939</v>
      </c>
      <c r="E7494" s="1">
        <v>45127</v>
      </c>
      <c r="F7494" s="6">
        <v>10093.5</v>
      </c>
      <c r="G7494">
        <v>561</v>
      </c>
      <c r="H7494" t="s">
        <v>3</v>
      </c>
      <c r="I7494">
        <f>IF(shipments[[#This Row],[Boxes]]&gt;0,shipments[[#This Row],[Amount]]/shipments[[#This Row],[Boxes]],"NA")</f>
        <v>17.991978609625669</v>
      </c>
      <c r="J7494" t="str">
        <f>IF(shipments[[#This Row],[Order_Status]] = "Delivered","Yes","No")</f>
        <v>Yes</v>
      </c>
      <c r="K7494" t="str">
        <f>TEXT(shipments[[#This Row],[Shipdate]],"MMMM")</f>
        <v>July</v>
      </c>
      <c r="L7494">
        <f>YEAR(shipments[[#This Row],[Shipdate]])</f>
        <v>2023</v>
      </c>
    </row>
    <row r="7495" spans="1:12" x14ac:dyDescent="0.3">
      <c r="A7495" t="s">
        <v>7499</v>
      </c>
      <c r="B7495" t="s">
        <v>7964</v>
      </c>
      <c r="C7495" t="s">
        <v>7919</v>
      </c>
      <c r="D7495" t="s">
        <v>7937</v>
      </c>
      <c r="E7495" s="1">
        <v>44946</v>
      </c>
      <c r="F7495" s="6">
        <v>14285.25</v>
      </c>
      <c r="G7495">
        <v>650</v>
      </c>
      <c r="H7495" t="s">
        <v>3</v>
      </c>
      <c r="I7495">
        <f>IF(shipments[[#This Row],[Boxes]]&gt;0,shipments[[#This Row],[Amount]]/shipments[[#This Row],[Boxes]],"NA")</f>
        <v>21.977307692307694</v>
      </c>
      <c r="J7495" t="str">
        <f>IF(shipments[[#This Row],[Order_Status]] = "Delivered","Yes","No")</f>
        <v>Yes</v>
      </c>
      <c r="K7495" t="str">
        <f>TEXT(shipments[[#This Row],[Shipdate]],"MMMM")</f>
        <v>January</v>
      </c>
      <c r="L7495">
        <f>YEAR(shipments[[#This Row],[Shipdate]])</f>
        <v>2023</v>
      </c>
    </row>
    <row r="7496" spans="1:12" x14ac:dyDescent="0.3">
      <c r="A7496" t="s">
        <v>7500</v>
      </c>
      <c r="B7496" t="s">
        <v>7964</v>
      </c>
      <c r="C7496" t="s">
        <v>7919</v>
      </c>
      <c r="D7496" t="s">
        <v>7939</v>
      </c>
      <c r="E7496" s="1">
        <v>45272</v>
      </c>
      <c r="F7496" s="6">
        <v>11868.75</v>
      </c>
      <c r="G7496">
        <v>594</v>
      </c>
      <c r="H7496" t="s">
        <v>3</v>
      </c>
      <c r="I7496">
        <f>IF(shipments[[#This Row],[Boxes]]&gt;0,shipments[[#This Row],[Amount]]/shipments[[#This Row],[Boxes]],"NA")</f>
        <v>19.981060606060606</v>
      </c>
      <c r="J7496" t="str">
        <f>IF(shipments[[#This Row],[Order_Status]] = "Delivered","Yes","No")</f>
        <v>Yes</v>
      </c>
      <c r="K7496" t="str">
        <f>TEXT(shipments[[#This Row],[Shipdate]],"MMMM")</f>
        <v>December</v>
      </c>
      <c r="L7496">
        <f>YEAR(shipments[[#This Row],[Shipdate]])</f>
        <v>2023</v>
      </c>
    </row>
    <row r="7497" spans="1:12" x14ac:dyDescent="0.3">
      <c r="A7497" s="21" t="s">
        <v>7501</v>
      </c>
      <c r="B7497" s="21" t="s">
        <v>7964</v>
      </c>
      <c r="C7497" s="21" t="s">
        <v>7921</v>
      </c>
      <c r="D7497" s="21" t="s">
        <v>7938</v>
      </c>
      <c r="E7497" s="22">
        <v>45495</v>
      </c>
      <c r="F7497" s="23">
        <v>5377.5</v>
      </c>
      <c r="G7497" s="21">
        <v>359</v>
      </c>
      <c r="H7497" s="21" t="s">
        <v>9</v>
      </c>
      <c r="I7497" s="21">
        <f>IF(shipments[[#This Row],[Boxes]]&gt;0,shipments[[#This Row],[Amount]]/shipments[[#This Row],[Boxes]],"NA")</f>
        <v>14.979108635097493</v>
      </c>
      <c r="J7497" s="21" t="str">
        <f>IF(shipments[[#This Row],[Order_Status]] = "Delivered","Yes","No")</f>
        <v>No</v>
      </c>
      <c r="K7497" s="21" t="str">
        <f>TEXT(shipments[[#This Row],[Shipdate]],"MMMM")</f>
        <v>July</v>
      </c>
      <c r="L7497" s="21">
        <f>YEAR(shipments[[#This Row],[Shipdate]])</f>
        <v>2024</v>
      </c>
    </row>
    <row r="7498" spans="1:12" x14ac:dyDescent="0.3">
      <c r="A7498" s="21" t="s">
        <v>7502</v>
      </c>
      <c r="B7498" s="21" t="s">
        <v>7964</v>
      </c>
      <c r="C7498" s="21" t="s">
        <v>7922</v>
      </c>
      <c r="D7498" s="21" t="s">
        <v>7934</v>
      </c>
      <c r="E7498" s="22">
        <v>45502</v>
      </c>
      <c r="F7498" s="23">
        <v>8579.25</v>
      </c>
      <c r="G7498" s="21">
        <v>505</v>
      </c>
      <c r="H7498" s="21" t="s">
        <v>25</v>
      </c>
      <c r="I7498" s="21">
        <f>IF(shipments[[#This Row],[Boxes]]&gt;0,shipments[[#This Row],[Amount]]/shipments[[#This Row],[Boxes]],"NA")</f>
        <v>16.988613861386138</v>
      </c>
      <c r="J7498" s="21" t="str">
        <f>IF(shipments[[#This Row],[Order_Status]] = "Delivered","Yes","No")</f>
        <v>No</v>
      </c>
      <c r="K7498" s="21" t="str">
        <f>TEXT(shipments[[#This Row],[Shipdate]],"MMMM")</f>
        <v>July</v>
      </c>
      <c r="L7498" s="21">
        <f>YEAR(shipments[[#This Row],[Shipdate]])</f>
        <v>2024</v>
      </c>
    </row>
    <row r="7499" spans="1:12" x14ac:dyDescent="0.3">
      <c r="A7499" s="21" t="s">
        <v>7503</v>
      </c>
      <c r="B7499" s="21" t="s">
        <v>7964</v>
      </c>
      <c r="C7499" s="21" t="s">
        <v>7922</v>
      </c>
      <c r="D7499" s="21" t="s">
        <v>7937</v>
      </c>
      <c r="E7499" s="22">
        <v>45481</v>
      </c>
      <c r="F7499" s="23">
        <v>12982.5</v>
      </c>
      <c r="G7499" s="21">
        <v>764</v>
      </c>
      <c r="H7499" s="21" t="s">
        <v>9</v>
      </c>
      <c r="I7499" s="21">
        <f>IF(shipments[[#This Row],[Boxes]]&gt;0,shipments[[#This Row],[Amount]]/shipments[[#This Row],[Boxes]],"NA")</f>
        <v>16.99280104712042</v>
      </c>
      <c r="J7499" s="21" t="str">
        <f>IF(shipments[[#This Row],[Order_Status]] = "Delivered","Yes","No")</f>
        <v>No</v>
      </c>
      <c r="K7499" s="21" t="str">
        <f>TEXT(shipments[[#This Row],[Shipdate]],"MMMM")</f>
        <v>July</v>
      </c>
      <c r="L7499" s="21">
        <f>YEAR(shipments[[#This Row],[Shipdate]])</f>
        <v>2024</v>
      </c>
    </row>
    <row r="7500" spans="1:12" x14ac:dyDescent="0.3">
      <c r="A7500" t="s">
        <v>7504</v>
      </c>
      <c r="B7500" t="s">
        <v>7964</v>
      </c>
      <c r="C7500" t="s">
        <v>7923</v>
      </c>
      <c r="D7500" t="s">
        <v>7934</v>
      </c>
      <c r="E7500" s="1">
        <v>45371</v>
      </c>
      <c r="F7500" s="6">
        <v>5161.5</v>
      </c>
      <c r="G7500">
        <v>369</v>
      </c>
      <c r="H7500" t="s">
        <v>3</v>
      </c>
      <c r="I7500">
        <f>IF(shipments[[#This Row],[Boxes]]&gt;0,shipments[[#This Row],[Amount]]/shipments[[#This Row],[Boxes]],"NA")</f>
        <v>13.987804878048781</v>
      </c>
      <c r="J7500" t="str">
        <f>IF(shipments[[#This Row],[Order_Status]] = "Delivered","Yes","No")</f>
        <v>Yes</v>
      </c>
      <c r="K7500" t="str">
        <f>TEXT(shipments[[#This Row],[Shipdate]],"MMMM")</f>
        <v>March</v>
      </c>
      <c r="L7500">
        <f>YEAR(shipments[[#This Row],[Shipdate]])</f>
        <v>2024</v>
      </c>
    </row>
    <row r="7501" spans="1:12" x14ac:dyDescent="0.3">
      <c r="A7501" t="s">
        <v>7505</v>
      </c>
      <c r="B7501" t="s">
        <v>7964</v>
      </c>
      <c r="C7501" t="s">
        <v>7923</v>
      </c>
      <c r="D7501" t="s">
        <v>7939</v>
      </c>
      <c r="E7501" s="1">
        <v>45054</v>
      </c>
      <c r="F7501" s="6">
        <v>850.5</v>
      </c>
      <c r="G7501">
        <v>54</v>
      </c>
      <c r="H7501" t="s">
        <v>3</v>
      </c>
      <c r="I7501">
        <f>IF(shipments[[#This Row],[Boxes]]&gt;0,shipments[[#This Row],[Amount]]/shipments[[#This Row],[Boxes]],"NA")</f>
        <v>15.75</v>
      </c>
      <c r="J7501" t="str">
        <f>IF(shipments[[#This Row],[Order_Status]] = "Delivered","Yes","No")</f>
        <v>Yes</v>
      </c>
      <c r="K7501" t="str">
        <f>TEXT(shipments[[#This Row],[Shipdate]],"MMMM")</f>
        <v>May</v>
      </c>
      <c r="L7501">
        <f>YEAR(shipments[[#This Row],[Shipdate]])</f>
        <v>2023</v>
      </c>
    </row>
    <row r="7502" spans="1:12" x14ac:dyDescent="0.3">
      <c r="A7502" t="s">
        <v>7506</v>
      </c>
      <c r="B7502" t="s">
        <v>7964</v>
      </c>
      <c r="C7502" t="s">
        <v>7923</v>
      </c>
      <c r="D7502" t="s">
        <v>7939</v>
      </c>
      <c r="E7502" s="1">
        <v>45254</v>
      </c>
      <c r="F7502" s="6">
        <v>9942.75</v>
      </c>
      <c r="G7502">
        <v>663</v>
      </c>
      <c r="H7502" t="s">
        <v>3</v>
      </c>
      <c r="I7502">
        <f>IF(shipments[[#This Row],[Boxes]]&gt;0,shipments[[#This Row],[Amount]]/shipments[[#This Row],[Boxes]],"NA")</f>
        <v>14.996606334841628</v>
      </c>
      <c r="J7502" t="str">
        <f>IF(shipments[[#This Row],[Order_Status]] = "Delivered","Yes","No")</f>
        <v>Yes</v>
      </c>
      <c r="K7502" t="str">
        <f>TEXT(shipments[[#This Row],[Shipdate]],"MMMM")</f>
        <v>November</v>
      </c>
      <c r="L7502">
        <f>YEAR(shipments[[#This Row],[Shipdate]])</f>
        <v>2023</v>
      </c>
    </row>
    <row r="7503" spans="1:12" x14ac:dyDescent="0.3">
      <c r="A7503" t="s">
        <v>7507</v>
      </c>
      <c r="B7503" t="s">
        <v>7964</v>
      </c>
      <c r="C7503" t="s">
        <v>7923</v>
      </c>
      <c r="D7503" t="s">
        <v>7934</v>
      </c>
      <c r="E7503" s="1">
        <v>44972</v>
      </c>
      <c r="F7503" s="6">
        <v>3665.25</v>
      </c>
      <c r="G7503">
        <v>262</v>
      </c>
      <c r="H7503" t="s">
        <v>3</v>
      </c>
      <c r="I7503">
        <f>IF(shipments[[#This Row],[Boxes]]&gt;0,shipments[[#This Row],[Amount]]/shipments[[#This Row],[Boxes]],"NA")</f>
        <v>13.989503816793894</v>
      </c>
      <c r="J7503" t="str">
        <f>IF(shipments[[#This Row],[Order_Status]] = "Delivered","Yes","No")</f>
        <v>Yes</v>
      </c>
      <c r="K7503" t="str">
        <f>TEXT(shipments[[#This Row],[Shipdate]],"MMMM")</f>
        <v>February</v>
      </c>
      <c r="L7503">
        <f>YEAR(shipments[[#This Row],[Shipdate]])</f>
        <v>2023</v>
      </c>
    </row>
    <row r="7504" spans="1:12" x14ac:dyDescent="0.3">
      <c r="A7504" t="s">
        <v>7508</v>
      </c>
      <c r="B7504" t="s">
        <v>7964</v>
      </c>
      <c r="C7504" t="s">
        <v>7924</v>
      </c>
      <c r="D7504" t="s">
        <v>7934</v>
      </c>
      <c r="E7504" s="1">
        <v>45041</v>
      </c>
      <c r="F7504" s="6">
        <v>6234.75</v>
      </c>
      <c r="G7504">
        <v>891</v>
      </c>
      <c r="H7504" t="s">
        <v>3</v>
      </c>
      <c r="I7504">
        <f>IF(shipments[[#This Row],[Boxes]]&gt;0,shipments[[#This Row],[Amount]]/shipments[[#This Row],[Boxes]],"NA")</f>
        <v>6.9974747474747474</v>
      </c>
      <c r="J7504" t="str">
        <f>IF(shipments[[#This Row],[Order_Status]] = "Delivered","Yes","No")</f>
        <v>Yes</v>
      </c>
      <c r="K7504" t="str">
        <f>TEXT(shipments[[#This Row],[Shipdate]],"MMMM")</f>
        <v>April</v>
      </c>
      <c r="L7504">
        <f>YEAR(shipments[[#This Row],[Shipdate]])</f>
        <v>2023</v>
      </c>
    </row>
    <row r="7505" spans="1:12" x14ac:dyDescent="0.3">
      <c r="A7505" t="s">
        <v>7509</v>
      </c>
      <c r="B7505" t="s">
        <v>7964</v>
      </c>
      <c r="C7505" t="s">
        <v>7924</v>
      </c>
      <c r="D7505" t="s">
        <v>7934</v>
      </c>
      <c r="E7505" s="1">
        <v>45359</v>
      </c>
      <c r="F7505" s="6">
        <v>380.25</v>
      </c>
      <c r="G7505">
        <v>64</v>
      </c>
      <c r="H7505" t="s">
        <v>3</v>
      </c>
      <c r="I7505">
        <f>IF(shipments[[#This Row],[Boxes]]&gt;0,shipments[[#This Row],[Amount]]/shipments[[#This Row],[Boxes]],"NA")</f>
        <v>5.94140625</v>
      </c>
      <c r="J7505" t="str">
        <f>IF(shipments[[#This Row],[Order_Status]] = "Delivered","Yes","No")</f>
        <v>Yes</v>
      </c>
      <c r="K7505" t="str">
        <f>TEXT(shipments[[#This Row],[Shipdate]],"MMMM")</f>
        <v>March</v>
      </c>
      <c r="L7505">
        <f>YEAR(shipments[[#This Row],[Shipdate]])</f>
        <v>2024</v>
      </c>
    </row>
    <row r="7506" spans="1:12" x14ac:dyDescent="0.3">
      <c r="A7506" s="21" t="s">
        <v>7510</v>
      </c>
      <c r="B7506" s="21" t="s">
        <v>7964</v>
      </c>
      <c r="C7506" s="21" t="s">
        <v>7924</v>
      </c>
      <c r="D7506" s="21" t="s">
        <v>7935</v>
      </c>
      <c r="E7506" s="22">
        <v>45526</v>
      </c>
      <c r="F7506" s="23">
        <v>9456.75</v>
      </c>
      <c r="G7506" s="21">
        <v>1051</v>
      </c>
      <c r="H7506" s="21" t="s">
        <v>9</v>
      </c>
      <c r="I7506" s="21">
        <f>IF(shipments[[#This Row],[Boxes]]&gt;0,shipments[[#This Row],[Amount]]/shipments[[#This Row],[Boxes]],"NA")</f>
        <v>8.997859181731684</v>
      </c>
      <c r="J7506" s="21" t="str">
        <f>IF(shipments[[#This Row],[Order_Status]] = "Delivered","Yes","No")</f>
        <v>No</v>
      </c>
      <c r="K7506" s="21" t="str">
        <f>TEXT(shipments[[#This Row],[Shipdate]],"MMMM")</f>
        <v>August</v>
      </c>
      <c r="L7506" s="21">
        <f>YEAR(shipments[[#This Row],[Shipdate]])</f>
        <v>2024</v>
      </c>
    </row>
    <row r="7507" spans="1:12" x14ac:dyDescent="0.3">
      <c r="A7507" t="s">
        <v>7511</v>
      </c>
      <c r="B7507" t="s">
        <v>7964</v>
      </c>
      <c r="C7507" t="s">
        <v>7924</v>
      </c>
      <c r="D7507" t="s">
        <v>7936</v>
      </c>
      <c r="E7507" s="1">
        <v>45020</v>
      </c>
      <c r="F7507" s="6">
        <v>3271.5</v>
      </c>
      <c r="G7507">
        <v>546</v>
      </c>
      <c r="H7507" t="s">
        <v>3</v>
      </c>
      <c r="I7507">
        <f>IF(shipments[[#This Row],[Boxes]]&gt;0,shipments[[#This Row],[Amount]]/shipments[[#This Row],[Boxes]],"NA")</f>
        <v>5.9917582417582418</v>
      </c>
      <c r="J7507" t="str">
        <f>IF(shipments[[#This Row],[Order_Status]] = "Delivered","Yes","No")</f>
        <v>Yes</v>
      </c>
      <c r="K7507" t="str">
        <f>TEXT(shipments[[#This Row],[Shipdate]],"MMMM")</f>
        <v>April</v>
      </c>
      <c r="L7507">
        <f>YEAR(shipments[[#This Row],[Shipdate]])</f>
        <v>2023</v>
      </c>
    </row>
    <row r="7508" spans="1:12" x14ac:dyDescent="0.3">
      <c r="A7508" t="s">
        <v>7512</v>
      </c>
      <c r="B7508" t="s">
        <v>7964</v>
      </c>
      <c r="C7508" t="s">
        <v>7924</v>
      </c>
      <c r="D7508" t="s">
        <v>7937</v>
      </c>
      <c r="E7508" s="1">
        <v>45264</v>
      </c>
      <c r="F7508" s="6">
        <v>8239.5</v>
      </c>
      <c r="G7508">
        <v>916</v>
      </c>
      <c r="H7508" t="s">
        <v>3</v>
      </c>
      <c r="I7508">
        <f>IF(shipments[[#This Row],[Boxes]]&gt;0,shipments[[#This Row],[Amount]]/shipments[[#This Row],[Boxes]],"NA")</f>
        <v>8.9950873362445414</v>
      </c>
      <c r="J7508" t="str">
        <f>IF(shipments[[#This Row],[Order_Status]] = "Delivered","Yes","No")</f>
        <v>Yes</v>
      </c>
      <c r="K7508" t="str">
        <f>TEXT(shipments[[#This Row],[Shipdate]],"MMMM")</f>
        <v>December</v>
      </c>
      <c r="L7508">
        <f>YEAR(shipments[[#This Row],[Shipdate]])</f>
        <v>2023</v>
      </c>
    </row>
    <row r="7509" spans="1:12" x14ac:dyDescent="0.3">
      <c r="A7509" t="s">
        <v>7513</v>
      </c>
      <c r="B7509" t="s">
        <v>7964</v>
      </c>
      <c r="C7509" t="s">
        <v>7924</v>
      </c>
      <c r="D7509" t="s">
        <v>7935</v>
      </c>
      <c r="E7509" s="1">
        <v>45238</v>
      </c>
      <c r="F7509" s="6">
        <v>4666.5</v>
      </c>
      <c r="G7509">
        <v>667</v>
      </c>
      <c r="H7509" t="s">
        <v>3</v>
      </c>
      <c r="I7509">
        <f>IF(shipments[[#This Row],[Boxes]]&gt;0,shipments[[#This Row],[Amount]]/shipments[[#This Row],[Boxes]],"NA")</f>
        <v>6.9962518740629687</v>
      </c>
      <c r="J7509" t="str">
        <f>IF(shipments[[#This Row],[Order_Status]] = "Delivered","Yes","No")</f>
        <v>Yes</v>
      </c>
      <c r="K7509" t="str">
        <f>TEXT(shipments[[#This Row],[Shipdate]],"MMMM")</f>
        <v>November</v>
      </c>
      <c r="L7509">
        <f>YEAR(shipments[[#This Row],[Shipdate]])</f>
        <v>2023</v>
      </c>
    </row>
    <row r="7510" spans="1:12" x14ac:dyDescent="0.3">
      <c r="A7510" t="s">
        <v>7514</v>
      </c>
      <c r="B7510" t="s">
        <v>7964</v>
      </c>
      <c r="C7510" t="s">
        <v>7925</v>
      </c>
      <c r="D7510" t="s">
        <v>7939</v>
      </c>
      <c r="E7510" s="1">
        <v>45135</v>
      </c>
      <c r="F7510" s="6">
        <v>7364.25</v>
      </c>
      <c r="G7510">
        <v>491</v>
      </c>
      <c r="H7510" t="s">
        <v>3</v>
      </c>
      <c r="I7510">
        <f>IF(shipments[[#This Row],[Boxes]]&gt;0,shipments[[#This Row],[Amount]]/shipments[[#This Row],[Boxes]],"NA")</f>
        <v>14.99847250509165</v>
      </c>
      <c r="J7510" t="str">
        <f>IF(shipments[[#This Row],[Order_Status]] = "Delivered","Yes","No")</f>
        <v>Yes</v>
      </c>
      <c r="K7510" t="str">
        <f>TEXT(shipments[[#This Row],[Shipdate]],"MMMM")</f>
        <v>July</v>
      </c>
      <c r="L7510">
        <f>YEAR(shipments[[#This Row],[Shipdate]])</f>
        <v>2023</v>
      </c>
    </row>
    <row r="7511" spans="1:12" x14ac:dyDescent="0.3">
      <c r="A7511" t="s">
        <v>7515</v>
      </c>
      <c r="B7511" t="s">
        <v>7964</v>
      </c>
      <c r="C7511" t="s">
        <v>7926</v>
      </c>
      <c r="D7511" t="s">
        <v>7938</v>
      </c>
      <c r="E7511" s="1">
        <v>45380</v>
      </c>
      <c r="F7511" s="6">
        <v>659.25</v>
      </c>
      <c r="G7511">
        <v>39</v>
      </c>
      <c r="H7511" t="s">
        <v>3</v>
      </c>
      <c r="I7511">
        <f>IF(shipments[[#This Row],[Boxes]]&gt;0,shipments[[#This Row],[Amount]]/shipments[[#This Row],[Boxes]],"NA")</f>
        <v>16.903846153846153</v>
      </c>
      <c r="J7511" t="str">
        <f>IF(shipments[[#This Row],[Order_Status]] = "Delivered","Yes","No")</f>
        <v>Yes</v>
      </c>
      <c r="K7511" t="str">
        <f>TEXT(shipments[[#This Row],[Shipdate]],"MMMM")</f>
        <v>March</v>
      </c>
      <c r="L7511">
        <f>YEAR(shipments[[#This Row],[Shipdate]])</f>
        <v>2024</v>
      </c>
    </row>
    <row r="7512" spans="1:12" x14ac:dyDescent="0.3">
      <c r="A7512" t="s">
        <v>7516</v>
      </c>
      <c r="B7512" t="s">
        <v>7964</v>
      </c>
      <c r="C7512" t="s">
        <v>7926</v>
      </c>
      <c r="D7512" t="s">
        <v>7937</v>
      </c>
      <c r="E7512" s="1">
        <v>45453</v>
      </c>
      <c r="F7512" s="6">
        <v>6905.25</v>
      </c>
      <c r="G7512">
        <v>384</v>
      </c>
      <c r="H7512" t="s">
        <v>3</v>
      </c>
      <c r="I7512">
        <f>IF(shipments[[#This Row],[Boxes]]&gt;0,shipments[[#This Row],[Amount]]/shipments[[#This Row],[Boxes]],"NA")</f>
        <v>17.982421875</v>
      </c>
      <c r="J7512" t="str">
        <f>IF(shipments[[#This Row],[Order_Status]] = "Delivered","Yes","No")</f>
        <v>Yes</v>
      </c>
      <c r="K7512" t="str">
        <f>TEXT(shipments[[#This Row],[Shipdate]],"MMMM")</f>
        <v>June</v>
      </c>
      <c r="L7512">
        <f>YEAR(shipments[[#This Row],[Shipdate]])</f>
        <v>2024</v>
      </c>
    </row>
    <row r="7513" spans="1:12" x14ac:dyDescent="0.3">
      <c r="A7513" t="s">
        <v>7517</v>
      </c>
      <c r="B7513" t="s">
        <v>7964</v>
      </c>
      <c r="C7513" t="s">
        <v>7927</v>
      </c>
      <c r="D7513" t="s">
        <v>7935</v>
      </c>
      <c r="E7513" s="1">
        <v>45343</v>
      </c>
      <c r="F7513" s="6">
        <v>2283.75</v>
      </c>
      <c r="G7513">
        <v>164</v>
      </c>
      <c r="H7513" t="s">
        <v>3</v>
      </c>
      <c r="I7513">
        <f>IF(shipments[[#This Row],[Boxes]]&gt;0,shipments[[#This Row],[Amount]]/shipments[[#This Row],[Boxes]],"NA")</f>
        <v>13.925304878048781</v>
      </c>
      <c r="J7513" t="str">
        <f>IF(shipments[[#This Row],[Order_Status]] = "Delivered","Yes","No")</f>
        <v>Yes</v>
      </c>
      <c r="K7513" t="str">
        <f>TEXT(shipments[[#This Row],[Shipdate]],"MMMM")</f>
        <v>February</v>
      </c>
      <c r="L7513">
        <f>YEAR(shipments[[#This Row],[Shipdate]])</f>
        <v>2024</v>
      </c>
    </row>
    <row r="7514" spans="1:12" x14ac:dyDescent="0.3">
      <c r="A7514" s="21" t="s">
        <v>7518</v>
      </c>
      <c r="B7514" s="21" t="s">
        <v>7964</v>
      </c>
      <c r="C7514" s="21" t="s">
        <v>7927</v>
      </c>
      <c r="D7514" s="21" t="s">
        <v>7937</v>
      </c>
      <c r="E7514" s="22">
        <v>45534</v>
      </c>
      <c r="F7514" s="23">
        <v>7062.75</v>
      </c>
      <c r="G7514" s="21">
        <v>505</v>
      </c>
      <c r="H7514" s="21" t="s">
        <v>9</v>
      </c>
      <c r="I7514" s="21">
        <f>IF(shipments[[#This Row],[Boxes]]&gt;0,shipments[[#This Row],[Amount]]/shipments[[#This Row],[Boxes]],"NA")</f>
        <v>13.985643564356435</v>
      </c>
      <c r="J7514" s="21" t="str">
        <f>IF(shipments[[#This Row],[Order_Status]] = "Delivered","Yes","No")</f>
        <v>No</v>
      </c>
      <c r="K7514" s="21" t="str">
        <f>TEXT(shipments[[#This Row],[Shipdate]],"MMMM")</f>
        <v>August</v>
      </c>
      <c r="L7514" s="21">
        <f>YEAR(shipments[[#This Row],[Shipdate]])</f>
        <v>2024</v>
      </c>
    </row>
    <row r="7515" spans="1:12" x14ac:dyDescent="0.3">
      <c r="A7515" t="s">
        <v>7519</v>
      </c>
      <c r="B7515" t="s">
        <v>7964</v>
      </c>
      <c r="C7515" t="s">
        <v>7928</v>
      </c>
      <c r="D7515" t="s">
        <v>7935</v>
      </c>
      <c r="E7515" s="1">
        <v>45091</v>
      </c>
      <c r="F7515" s="6">
        <v>5220</v>
      </c>
      <c r="G7515">
        <v>475</v>
      </c>
      <c r="H7515" t="s">
        <v>3</v>
      </c>
      <c r="I7515">
        <f>IF(shipments[[#This Row],[Boxes]]&gt;0,shipments[[#This Row],[Amount]]/shipments[[#This Row],[Boxes]],"NA")</f>
        <v>10.989473684210527</v>
      </c>
      <c r="J7515" t="str">
        <f>IF(shipments[[#This Row],[Order_Status]] = "Delivered","Yes","No")</f>
        <v>Yes</v>
      </c>
      <c r="K7515" t="str">
        <f>TEXT(shipments[[#This Row],[Shipdate]],"MMMM")</f>
        <v>June</v>
      </c>
      <c r="L7515">
        <f>YEAR(shipments[[#This Row],[Shipdate]])</f>
        <v>2023</v>
      </c>
    </row>
    <row r="7516" spans="1:12" x14ac:dyDescent="0.3">
      <c r="A7516" t="s">
        <v>7520</v>
      </c>
      <c r="B7516" t="s">
        <v>7964</v>
      </c>
      <c r="C7516" t="s">
        <v>7928</v>
      </c>
      <c r="D7516" t="s">
        <v>7938</v>
      </c>
      <c r="E7516" s="1">
        <v>45258</v>
      </c>
      <c r="F7516" s="6">
        <v>7305.75</v>
      </c>
      <c r="G7516">
        <v>914</v>
      </c>
      <c r="H7516" t="s">
        <v>3</v>
      </c>
      <c r="I7516">
        <f>IF(shipments[[#This Row],[Boxes]]&gt;0,shipments[[#This Row],[Amount]]/shipments[[#This Row],[Boxes]],"NA")</f>
        <v>7.9931619256017505</v>
      </c>
      <c r="J7516" t="str">
        <f>IF(shipments[[#This Row],[Order_Status]] = "Delivered","Yes","No")</f>
        <v>Yes</v>
      </c>
      <c r="K7516" t="str">
        <f>TEXT(shipments[[#This Row],[Shipdate]],"MMMM")</f>
        <v>November</v>
      </c>
      <c r="L7516">
        <f>YEAR(shipments[[#This Row],[Shipdate]])</f>
        <v>2023</v>
      </c>
    </row>
    <row r="7517" spans="1:12" x14ac:dyDescent="0.3">
      <c r="A7517" t="s">
        <v>7521</v>
      </c>
      <c r="B7517" t="s">
        <v>7964</v>
      </c>
      <c r="C7517" t="s">
        <v>7929</v>
      </c>
      <c r="D7517" t="s">
        <v>7934</v>
      </c>
      <c r="E7517" s="1">
        <v>45341</v>
      </c>
      <c r="F7517" s="6">
        <v>4509</v>
      </c>
      <c r="G7517">
        <v>564</v>
      </c>
      <c r="H7517" t="s">
        <v>3</v>
      </c>
      <c r="I7517">
        <f>IF(shipments[[#This Row],[Boxes]]&gt;0,shipments[[#This Row],[Amount]]/shipments[[#This Row],[Boxes]],"NA")</f>
        <v>7.9946808510638299</v>
      </c>
      <c r="J7517" t="str">
        <f>IF(shipments[[#This Row],[Order_Status]] = "Delivered","Yes","No")</f>
        <v>Yes</v>
      </c>
      <c r="K7517" t="str">
        <f>TEXT(shipments[[#This Row],[Shipdate]],"MMMM")</f>
        <v>February</v>
      </c>
      <c r="L7517">
        <f>YEAR(shipments[[#This Row],[Shipdate]])</f>
        <v>2024</v>
      </c>
    </row>
    <row r="7518" spans="1:12" x14ac:dyDescent="0.3">
      <c r="A7518" t="s">
        <v>7522</v>
      </c>
      <c r="B7518" t="s">
        <v>7964</v>
      </c>
      <c r="C7518" t="s">
        <v>7929</v>
      </c>
      <c r="D7518" t="s">
        <v>7935</v>
      </c>
      <c r="E7518" s="1">
        <v>45462</v>
      </c>
      <c r="F7518" s="6">
        <v>6601.5</v>
      </c>
      <c r="G7518">
        <v>661</v>
      </c>
      <c r="H7518" t="s">
        <v>3</v>
      </c>
      <c r="I7518">
        <f>IF(shipments[[#This Row],[Boxes]]&gt;0,shipments[[#This Row],[Amount]]/shipments[[#This Row],[Boxes]],"NA")</f>
        <v>9.9871406959152793</v>
      </c>
      <c r="J7518" t="str">
        <f>IF(shipments[[#This Row],[Order_Status]] = "Delivered","Yes","No")</f>
        <v>Yes</v>
      </c>
      <c r="K7518" t="str">
        <f>TEXT(shipments[[#This Row],[Shipdate]],"MMMM")</f>
        <v>June</v>
      </c>
      <c r="L7518">
        <f>YEAR(shipments[[#This Row],[Shipdate]])</f>
        <v>2024</v>
      </c>
    </row>
    <row r="7519" spans="1:12" x14ac:dyDescent="0.3">
      <c r="A7519" t="s">
        <v>7523</v>
      </c>
      <c r="B7519" t="s">
        <v>7964</v>
      </c>
      <c r="C7519" t="s">
        <v>7929</v>
      </c>
      <c r="D7519" t="s">
        <v>7935</v>
      </c>
      <c r="E7519" s="1">
        <v>45156</v>
      </c>
      <c r="F7519" s="6">
        <v>8667</v>
      </c>
      <c r="G7519">
        <v>1084</v>
      </c>
      <c r="H7519" t="s">
        <v>3</v>
      </c>
      <c r="I7519">
        <f>IF(shipments[[#This Row],[Boxes]]&gt;0,shipments[[#This Row],[Amount]]/shipments[[#This Row],[Boxes]],"NA")</f>
        <v>7.9953874538745389</v>
      </c>
      <c r="J7519" t="str">
        <f>IF(shipments[[#This Row],[Order_Status]] = "Delivered","Yes","No")</f>
        <v>Yes</v>
      </c>
      <c r="K7519" t="str">
        <f>TEXT(shipments[[#This Row],[Shipdate]],"MMMM")</f>
        <v>August</v>
      </c>
      <c r="L7519">
        <f>YEAR(shipments[[#This Row],[Shipdate]])</f>
        <v>2023</v>
      </c>
    </row>
    <row r="7520" spans="1:12" x14ac:dyDescent="0.3">
      <c r="A7520" s="21" t="s">
        <v>7524</v>
      </c>
      <c r="B7520" s="21" t="s">
        <v>7964</v>
      </c>
      <c r="C7520" s="21" t="s">
        <v>7929</v>
      </c>
      <c r="D7520" s="21" t="s">
        <v>7939</v>
      </c>
      <c r="E7520" s="22">
        <v>45559</v>
      </c>
      <c r="F7520" s="23">
        <v>3107.25</v>
      </c>
      <c r="G7520" s="21">
        <v>444</v>
      </c>
      <c r="H7520" s="21" t="s">
        <v>16</v>
      </c>
      <c r="I7520" s="21">
        <f>IF(shipments[[#This Row],[Boxes]]&gt;0,shipments[[#This Row],[Amount]]/shipments[[#This Row],[Boxes]],"NA")</f>
        <v>6.9983108108108105</v>
      </c>
      <c r="J7520" s="21" t="str">
        <f>IF(shipments[[#This Row],[Order_Status]] = "Delivered","Yes","No")</f>
        <v>No</v>
      </c>
      <c r="K7520" s="21" t="str">
        <f>TEXT(shipments[[#This Row],[Shipdate]],"MMMM")</f>
        <v>September</v>
      </c>
      <c r="L7520" s="21">
        <f>YEAR(shipments[[#This Row],[Shipdate]])</f>
        <v>2024</v>
      </c>
    </row>
    <row r="7521" spans="1:12" x14ac:dyDescent="0.3">
      <c r="A7521" t="s">
        <v>7525</v>
      </c>
      <c r="B7521" t="s">
        <v>7964</v>
      </c>
      <c r="C7521" t="s">
        <v>7930</v>
      </c>
      <c r="D7521" t="s">
        <v>7937</v>
      </c>
      <c r="E7521" s="1">
        <v>45413</v>
      </c>
      <c r="F7521" s="6">
        <v>12917.25</v>
      </c>
      <c r="G7521">
        <v>479</v>
      </c>
      <c r="H7521" t="s">
        <v>3</v>
      </c>
      <c r="I7521">
        <f>IF(shipments[[#This Row],[Boxes]]&gt;0,shipments[[#This Row],[Amount]]/shipments[[#This Row],[Boxes]],"NA")</f>
        <v>26.967118997912316</v>
      </c>
      <c r="J7521" t="str">
        <f>IF(shipments[[#This Row],[Order_Status]] = "Delivered","Yes","No")</f>
        <v>Yes</v>
      </c>
      <c r="K7521" t="str">
        <f>TEXT(shipments[[#This Row],[Shipdate]],"MMMM")</f>
        <v>May</v>
      </c>
      <c r="L7521">
        <f>YEAR(shipments[[#This Row],[Shipdate]])</f>
        <v>2024</v>
      </c>
    </row>
    <row r="7522" spans="1:12" x14ac:dyDescent="0.3">
      <c r="A7522" s="21" t="s">
        <v>7526</v>
      </c>
      <c r="B7522" s="21" t="s">
        <v>7964</v>
      </c>
      <c r="C7522" s="21" t="s">
        <v>7931</v>
      </c>
      <c r="D7522" s="21" t="s">
        <v>7934</v>
      </c>
      <c r="E7522" s="22">
        <v>45490</v>
      </c>
      <c r="F7522" s="23">
        <v>23721.75</v>
      </c>
      <c r="G7522" s="21">
        <v>2636</v>
      </c>
      <c r="H7522" s="21" t="s">
        <v>9</v>
      </c>
      <c r="I7522" s="21">
        <f>IF(shipments[[#This Row],[Boxes]]&gt;0,shipments[[#This Row],[Amount]]/shipments[[#This Row],[Boxes]],"NA")</f>
        <v>8.9991464339908944</v>
      </c>
      <c r="J7522" s="21" t="str">
        <f>IF(shipments[[#This Row],[Order_Status]] = "Delivered","Yes","No")</f>
        <v>No</v>
      </c>
      <c r="K7522" s="21" t="str">
        <f>TEXT(shipments[[#This Row],[Shipdate]],"MMMM")</f>
        <v>July</v>
      </c>
      <c r="L7522" s="21">
        <f>YEAR(shipments[[#This Row],[Shipdate]])</f>
        <v>2024</v>
      </c>
    </row>
    <row r="7523" spans="1:12" x14ac:dyDescent="0.3">
      <c r="A7523" t="s">
        <v>7527</v>
      </c>
      <c r="B7523" t="s">
        <v>7964</v>
      </c>
      <c r="C7523" t="s">
        <v>7931</v>
      </c>
      <c r="D7523" t="s">
        <v>7939</v>
      </c>
      <c r="E7523" s="1">
        <v>45293</v>
      </c>
      <c r="F7523" s="6">
        <v>5445</v>
      </c>
      <c r="G7523">
        <v>545</v>
      </c>
      <c r="H7523" t="s">
        <v>3</v>
      </c>
      <c r="I7523">
        <f>IF(shipments[[#This Row],[Boxes]]&gt;0,shipments[[#This Row],[Amount]]/shipments[[#This Row],[Boxes]],"NA")</f>
        <v>9.9908256880733948</v>
      </c>
      <c r="J7523" t="str">
        <f>IF(shipments[[#This Row],[Order_Status]] = "Delivered","Yes","No")</f>
        <v>Yes</v>
      </c>
      <c r="K7523" t="str">
        <f>TEXT(shipments[[#This Row],[Shipdate]],"MMMM")</f>
        <v>January</v>
      </c>
      <c r="L7523">
        <f>YEAR(shipments[[#This Row],[Shipdate]])</f>
        <v>2024</v>
      </c>
    </row>
    <row r="7524" spans="1:12" x14ac:dyDescent="0.3">
      <c r="A7524" t="s">
        <v>7528</v>
      </c>
      <c r="B7524" t="s">
        <v>7964</v>
      </c>
      <c r="C7524" t="s">
        <v>7931</v>
      </c>
      <c r="D7524" t="s">
        <v>7939</v>
      </c>
      <c r="E7524" s="1">
        <v>45287</v>
      </c>
      <c r="F7524" s="6">
        <v>13653</v>
      </c>
      <c r="G7524">
        <v>1138</v>
      </c>
      <c r="H7524" t="s">
        <v>3</v>
      </c>
      <c r="I7524">
        <f>IF(shipments[[#This Row],[Boxes]]&gt;0,shipments[[#This Row],[Amount]]/shipments[[#This Row],[Boxes]],"NA")</f>
        <v>11.997363796133568</v>
      </c>
      <c r="J7524" t="str">
        <f>IF(shipments[[#This Row],[Order_Status]] = "Delivered","Yes","No")</f>
        <v>Yes</v>
      </c>
      <c r="K7524" t="str">
        <f>TEXT(shipments[[#This Row],[Shipdate]],"MMMM")</f>
        <v>December</v>
      </c>
      <c r="L7524">
        <f>YEAR(shipments[[#This Row],[Shipdate]])</f>
        <v>2023</v>
      </c>
    </row>
    <row r="7525" spans="1:12" x14ac:dyDescent="0.3">
      <c r="A7525" t="s">
        <v>7529</v>
      </c>
      <c r="B7525" t="s">
        <v>7964</v>
      </c>
      <c r="C7525" t="s">
        <v>7931</v>
      </c>
      <c r="D7525" t="s">
        <v>7935</v>
      </c>
      <c r="E7525" s="1">
        <v>45093</v>
      </c>
      <c r="F7525" s="6">
        <v>1235.25</v>
      </c>
      <c r="G7525">
        <v>113</v>
      </c>
      <c r="H7525" t="s">
        <v>3</v>
      </c>
      <c r="I7525">
        <f>IF(shipments[[#This Row],[Boxes]]&gt;0,shipments[[#This Row],[Amount]]/shipments[[#This Row],[Boxes]],"NA")</f>
        <v>10.93141592920354</v>
      </c>
      <c r="J7525" t="str">
        <f>IF(shipments[[#This Row],[Order_Status]] = "Delivered","Yes","No")</f>
        <v>Yes</v>
      </c>
      <c r="K7525" t="str">
        <f>TEXT(shipments[[#This Row],[Shipdate]],"MMMM")</f>
        <v>June</v>
      </c>
      <c r="L7525">
        <f>YEAR(shipments[[#This Row],[Shipdate]])</f>
        <v>2023</v>
      </c>
    </row>
    <row r="7526" spans="1:12" x14ac:dyDescent="0.3">
      <c r="A7526" t="s">
        <v>7530</v>
      </c>
      <c r="B7526" t="s">
        <v>7964</v>
      </c>
      <c r="C7526" t="s">
        <v>7931</v>
      </c>
      <c r="D7526" t="s">
        <v>7939</v>
      </c>
      <c r="E7526" s="1">
        <v>45260</v>
      </c>
      <c r="F7526" s="6">
        <v>13835.25</v>
      </c>
      <c r="G7526">
        <v>1730</v>
      </c>
      <c r="H7526" t="s">
        <v>3</v>
      </c>
      <c r="I7526">
        <f>IF(shipments[[#This Row],[Boxes]]&gt;0,shipments[[#This Row],[Amount]]/shipments[[#This Row],[Boxes]],"NA")</f>
        <v>7.9972543352601155</v>
      </c>
      <c r="J7526" t="str">
        <f>IF(shipments[[#This Row],[Order_Status]] = "Delivered","Yes","No")</f>
        <v>Yes</v>
      </c>
      <c r="K7526" t="str">
        <f>TEXT(shipments[[#This Row],[Shipdate]],"MMMM")</f>
        <v>November</v>
      </c>
      <c r="L7526">
        <f>YEAR(shipments[[#This Row],[Shipdate]])</f>
        <v>2023</v>
      </c>
    </row>
    <row r="7527" spans="1:12" x14ac:dyDescent="0.3">
      <c r="A7527" t="s">
        <v>7531</v>
      </c>
      <c r="B7527" t="s">
        <v>7964</v>
      </c>
      <c r="C7527" t="s">
        <v>7932</v>
      </c>
      <c r="D7527" t="s">
        <v>7939</v>
      </c>
      <c r="E7527" s="1">
        <v>45127</v>
      </c>
      <c r="F7527" s="6">
        <v>9884.25</v>
      </c>
      <c r="G7527">
        <v>1099</v>
      </c>
      <c r="H7527" t="s">
        <v>3</v>
      </c>
      <c r="I7527">
        <f>IF(shipments[[#This Row],[Boxes]]&gt;0,shipments[[#This Row],[Amount]]/shipments[[#This Row],[Boxes]],"NA")</f>
        <v>8.9938580527752503</v>
      </c>
      <c r="J7527" t="str">
        <f>IF(shipments[[#This Row],[Order_Status]] = "Delivered","Yes","No")</f>
        <v>Yes</v>
      </c>
      <c r="K7527" t="str">
        <f>TEXT(shipments[[#This Row],[Shipdate]],"MMMM")</f>
        <v>July</v>
      </c>
      <c r="L7527">
        <f>YEAR(shipments[[#This Row],[Shipdate]])</f>
        <v>2023</v>
      </c>
    </row>
    <row r="7528" spans="1:12" x14ac:dyDescent="0.3">
      <c r="A7528" t="s">
        <v>7532</v>
      </c>
      <c r="B7528" t="s">
        <v>7964</v>
      </c>
      <c r="C7528" t="s">
        <v>7932</v>
      </c>
      <c r="D7528" t="s">
        <v>7939</v>
      </c>
      <c r="E7528" s="1">
        <v>45209</v>
      </c>
      <c r="F7528" s="6">
        <v>3575.25</v>
      </c>
      <c r="G7528">
        <v>398</v>
      </c>
      <c r="H7528" t="s">
        <v>3</v>
      </c>
      <c r="I7528">
        <f>IF(shipments[[#This Row],[Boxes]]&gt;0,shipments[[#This Row],[Amount]]/shipments[[#This Row],[Boxes]],"NA")</f>
        <v>8.983040201005025</v>
      </c>
      <c r="J7528" t="str">
        <f>IF(shipments[[#This Row],[Order_Status]] = "Delivered","Yes","No")</f>
        <v>Yes</v>
      </c>
      <c r="K7528" t="str">
        <f>TEXT(shipments[[#This Row],[Shipdate]],"MMMM")</f>
        <v>October</v>
      </c>
      <c r="L7528">
        <f>YEAR(shipments[[#This Row],[Shipdate]])</f>
        <v>2023</v>
      </c>
    </row>
    <row r="7529" spans="1:12" x14ac:dyDescent="0.3">
      <c r="A7529" t="s">
        <v>7533</v>
      </c>
      <c r="B7529" t="s">
        <v>7964</v>
      </c>
      <c r="C7529" t="s">
        <v>7932</v>
      </c>
      <c r="D7529" t="s">
        <v>7935</v>
      </c>
      <c r="E7529" s="1">
        <v>44929</v>
      </c>
      <c r="F7529" s="6">
        <v>7933.5</v>
      </c>
      <c r="G7529">
        <v>794</v>
      </c>
      <c r="H7529" t="s">
        <v>3</v>
      </c>
      <c r="I7529">
        <f>IF(shipments[[#This Row],[Boxes]]&gt;0,shipments[[#This Row],[Amount]]/shipments[[#This Row],[Boxes]],"NA")</f>
        <v>9.9918136020151138</v>
      </c>
      <c r="J7529" t="str">
        <f>IF(shipments[[#This Row],[Order_Status]] = "Delivered","Yes","No")</f>
        <v>Yes</v>
      </c>
      <c r="K7529" t="str">
        <f>TEXT(shipments[[#This Row],[Shipdate]],"MMMM")</f>
        <v>January</v>
      </c>
      <c r="L7529">
        <f>YEAR(shipments[[#This Row],[Shipdate]])</f>
        <v>2023</v>
      </c>
    </row>
    <row r="7530" spans="1:12" x14ac:dyDescent="0.3">
      <c r="A7530" s="21" t="s">
        <v>7534</v>
      </c>
      <c r="B7530" s="21" t="s">
        <v>7964</v>
      </c>
      <c r="C7530" s="21" t="s">
        <v>7932</v>
      </c>
      <c r="D7530" s="21" t="s">
        <v>7936</v>
      </c>
      <c r="E7530" s="22">
        <v>45474</v>
      </c>
      <c r="F7530" s="23">
        <v>103.5</v>
      </c>
      <c r="G7530" s="21">
        <v>13</v>
      </c>
      <c r="H7530" s="21" t="s">
        <v>9</v>
      </c>
      <c r="I7530" s="21">
        <f>IF(shipments[[#This Row],[Boxes]]&gt;0,shipments[[#This Row],[Amount]]/shipments[[#This Row],[Boxes]],"NA")</f>
        <v>7.9615384615384617</v>
      </c>
      <c r="J7530" s="21" t="str">
        <f>IF(shipments[[#This Row],[Order_Status]] = "Delivered","Yes","No")</f>
        <v>No</v>
      </c>
      <c r="K7530" s="21" t="str">
        <f>TEXT(shipments[[#This Row],[Shipdate]],"MMMM")</f>
        <v>July</v>
      </c>
      <c r="L7530" s="21">
        <f>YEAR(shipments[[#This Row],[Shipdate]])</f>
        <v>2024</v>
      </c>
    </row>
    <row r="7531" spans="1:12" x14ac:dyDescent="0.3">
      <c r="A7531" t="s">
        <v>7535</v>
      </c>
      <c r="B7531" t="s">
        <v>7964</v>
      </c>
      <c r="C7531" t="s">
        <v>7933</v>
      </c>
      <c r="D7531" t="s">
        <v>7937</v>
      </c>
      <c r="E7531" s="1">
        <v>44938</v>
      </c>
      <c r="F7531" s="6">
        <v>7908.75</v>
      </c>
      <c r="G7531">
        <v>396</v>
      </c>
      <c r="H7531" t="s">
        <v>3</v>
      </c>
      <c r="I7531">
        <f>IF(shipments[[#This Row],[Boxes]]&gt;0,shipments[[#This Row],[Amount]]/shipments[[#This Row],[Boxes]],"NA")</f>
        <v>19.97159090909091</v>
      </c>
      <c r="J7531" t="str">
        <f>IF(shipments[[#This Row],[Order_Status]] = "Delivered","Yes","No")</f>
        <v>Yes</v>
      </c>
      <c r="K7531" t="str">
        <f>TEXT(shipments[[#This Row],[Shipdate]],"MMMM")</f>
        <v>January</v>
      </c>
      <c r="L7531">
        <f>YEAR(shipments[[#This Row],[Shipdate]])</f>
        <v>2023</v>
      </c>
    </row>
    <row r="7532" spans="1:12" x14ac:dyDescent="0.3">
      <c r="A7532" t="s">
        <v>7536</v>
      </c>
      <c r="B7532" t="s">
        <v>7964</v>
      </c>
      <c r="C7532" t="s">
        <v>7933</v>
      </c>
      <c r="D7532" t="s">
        <v>7934</v>
      </c>
      <c r="E7532" s="1">
        <v>44959</v>
      </c>
      <c r="F7532" s="6">
        <v>6111</v>
      </c>
      <c r="G7532">
        <v>340</v>
      </c>
      <c r="H7532" t="s">
        <v>3</v>
      </c>
      <c r="I7532">
        <f>IF(shipments[[#This Row],[Boxes]]&gt;0,shipments[[#This Row],[Amount]]/shipments[[#This Row],[Boxes]],"NA")</f>
        <v>17.973529411764705</v>
      </c>
      <c r="J7532" t="str">
        <f>IF(shipments[[#This Row],[Order_Status]] = "Delivered","Yes","No")</f>
        <v>Yes</v>
      </c>
      <c r="K7532" t="str">
        <f>TEXT(shipments[[#This Row],[Shipdate]],"MMMM")</f>
        <v>February</v>
      </c>
      <c r="L7532">
        <f>YEAR(shipments[[#This Row],[Shipdate]])</f>
        <v>2023</v>
      </c>
    </row>
    <row r="7533" spans="1:12" x14ac:dyDescent="0.3">
      <c r="A7533" t="s">
        <v>7537</v>
      </c>
      <c r="B7533" t="s">
        <v>7964</v>
      </c>
      <c r="C7533" t="s">
        <v>7933</v>
      </c>
      <c r="D7533" t="s">
        <v>7934</v>
      </c>
      <c r="E7533" s="1">
        <v>45201</v>
      </c>
      <c r="F7533" s="6">
        <v>8014.5</v>
      </c>
      <c r="G7533">
        <v>365</v>
      </c>
      <c r="H7533" t="s">
        <v>3</v>
      </c>
      <c r="I7533">
        <f>IF(shipments[[#This Row],[Boxes]]&gt;0,shipments[[#This Row],[Amount]]/shipments[[#This Row],[Boxes]],"NA")</f>
        <v>21.957534246575342</v>
      </c>
      <c r="J7533" t="str">
        <f>IF(shipments[[#This Row],[Order_Status]] = "Delivered","Yes","No")</f>
        <v>Yes</v>
      </c>
      <c r="K7533" t="str">
        <f>TEXT(shipments[[#This Row],[Shipdate]],"MMMM")</f>
        <v>October</v>
      </c>
      <c r="L7533">
        <f>YEAR(shipments[[#This Row],[Shipdate]])</f>
        <v>2023</v>
      </c>
    </row>
    <row r="7534" spans="1:12" x14ac:dyDescent="0.3">
      <c r="A7534" s="21" t="s">
        <v>7538</v>
      </c>
      <c r="B7534" s="21" t="s">
        <v>7964</v>
      </c>
      <c r="C7534" s="21" t="s">
        <v>7912</v>
      </c>
      <c r="D7534" s="21" t="s">
        <v>7934</v>
      </c>
      <c r="E7534" s="22">
        <v>45554</v>
      </c>
      <c r="F7534" s="23">
        <v>1314</v>
      </c>
      <c r="G7534" s="21">
        <v>102</v>
      </c>
      <c r="H7534" s="21" t="s">
        <v>16</v>
      </c>
      <c r="I7534" s="21">
        <f>IF(shipments[[#This Row],[Boxes]]&gt;0,shipments[[#This Row],[Amount]]/shipments[[#This Row],[Boxes]],"NA")</f>
        <v>12.882352941176471</v>
      </c>
      <c r="J7534" s="21" t="str">
        <f>IF(shipments[[#This Row],[Order_Status]] = "Delivered","Yes","No")</f>
        <v>No</v>
      </c>
      <c r="K7534" s="21" t="str">
        <f>TEXT(shipments[[#This Row],[Shipdate]],"MMMM")</f>
        <v>September</v>
      </c>
      <c r="L7534" s="21">
        <f>YEAR(shipments[[#This Row],[Shipdate]])</f>
        <v>2024</v>
      </c>
    </row>
    <row r="7535" spans="1:12" x14ac:dyDescent="0.3">
      <c r="A7535" t="s">
        <v>7539</v>
      </c>
      <c r="B7535" t="s">
        <v>7964</v>
      </c>
      <c r="C7535" t="s">
        <v>7912</v>
      </c>
      <c r="D7535" t="s">
        <v>7937</v>
      </c>
      <c r="E7535" s="1">
        <v>45316</v>
      </c>
      <c r="F7535" s="6">
        <v>12483</v>
      </c>
      <c r="G7535">
        <v>833</v>
      </c>
      <c r="H7535" t="s">
        <v>3</v>
      </c>
      <c r="I7535">
        <f>IF(shipments[[#This Row],[Boxes]]&gt;0,shipments[[#This Row],[Amount]]/shipments[[#This Row],[Boxes]],"NA")</f>
        <v>14.985594237695079</v>
      </c>
      <c r="J7535" t="str">
        <f>IF(shipments[[#This Row],[Order_Status]] = "Delivered","Yes","No")</f>
        <v>Yes</v>
      </c>
      <c r="K7535" t="str">
        <f>TEXT(shipments[[#This Row],[Shipdate]],"MMMM")</f>
        <v>January</v>
      </c>
      <c r="L7535">
        <f>YEAR(shipments[[#This Row],[Shipdate]])</f>
        <v>2024</v>
      </c>
    </row>
    <row r="7536" spans="1:12" x14ac:dyDescent="0.3">
      <c r="A7536" t="s">
        <v>7540</v>
      </c>
      <c r="B7536" t="s">
        <v>7964</v>
      </c>
      <c r="C7536" t="s">
        <v>7912</v>
      </c>
      <c r="D7536" t="s">
        <v>7936</v>
      </c>
      <c r="E7536" s="1">
        <v>44959</v>
      </c>
      <c r="F7536" s="6">
        <v>2362.5</v>
      </c>
      <c r="G7536">
        <v>148</v>
      </c>
      <c r="H7536" t="s">
        <v>3</v>
      </c>
      <c r="I7536">
        <f>IF(shipments[[#This Row],[Boxes]]&gt;0,shipments[[#This Row],[Amount]]/shipments[[#This Row],[Boxes]],"NA")</f>
        <v>15.962837837837839</v>
      </c>
      <c r="J7536" t="str">
        <f>IF(shipments[[#This Row],[Order_Status]] = "Delivered","Yes","No")</f>
        <v>Yes</v>
      </c>
      <c r="K7536" t="str">
        <f>TEXT(shipments[[#This Row],[Shipdate]],"MMMM")</f>
        <v>February</v>
      </c>
      <c r="L7536">
        <f>YEAR(shipments[[#This Row],[Shipdate]])</f>
        <v>2023</v>
      </c>
    </row>
    <row r="7537" spans="1:12" x14ac:dyDescent="0.3">
      <c r="A7537" t="s">
        <v>7541</v>
      </c>
      <c r="B7537" t="s">
        <v>7964</v>
      </c>
      <c r="C7537" t="s">
        <v>7912</v>
      </c>
      <c r="D7537" t="s">
        <v>7934</v>
      </c>
      <c r="E7537" s="1">
        <v>45139</v>
      </c>
      <c r="F7537" s="6">
        <v>4871.25</v>
      </c>
      <c r="G7537">
        <v>305</v>
      </c>
      <c r="H7537" t="s">
        <v>3</v>
      </c>
      <c r="I7537">
        <f>IF(shipments[[#This Row],[Boxes]]&gt;0,shipments[[#This Row],[Amount]]/shipments[[#This Row],[Boxes]],"NA")</f>
        <v>15.971311475409836</v>
      </c>
      <c r="J7537" t="str">
        <f>IF(shipments[[#This Row],[Order_Status]] = "Delivered","Yes","No")</f>
        <v>Yes</v>
      </c>
      <c r="K7537" t="str">
        <f>TEXT(shipments[[#This Row],[Shipdate]],"MMMM")</f>
        <v>August</v>
      </c>
      <c r="L7537">
        <f>YEAR(shipments[[#This Row],[Shipdate]])</f>
        <v>2023</v>
      </c>
    </row>
    <row r="7538" spans="1:12" x14ac:dyDescent="0.3">
      <c r="A7538" t="s">
        <v>7542</v>
      </c>
      <c r="B7538" t="s">
        <v>7964</v>
      </c>
      <c r="C7538" t="s">
        <v>7912</v>
      </c>
      <c r="D7538" t="s">
        <v>7939</v>
      </c>
      <c r="E7538" s="1">
        <v>45407</v>
      </c>
      <c r="F7538" s="6">
        <v>3021.75</v>
      </c>
      <c r="G7538">
        <v>252</v>
      </c>
      <c r="H7538" t="s">
        <v>3</v>
      </c>
      <c r="I7538">
        <f>IF(shipments[[#This Row],[Boxes]]&gt;0,shipments[[#This Row],[Amount]]/shipments[[#This Row],[Boxes]],"NA")</f>
        <v>11.991071428571429</v>
      </c>
      <c r="J7538" t="str">
        <f>IF(shipments[[#This Row],[Order_Status]] = "Delivered","Yes","No")</f>
        <v>Yes</v>
      </c>
      <c r="K7538" t="str">
        <f>TEXT(shipments[[#This Row],[Shipdate]],"MMMM")</f>
        <v>April</v>
      </c>
      <c r="L7538">
        <f>YEAR(shipments[[#This Row],[Shipdate]])</f>
        <v>2024</v>
      </c>
    </row>
    <row r="7539" spans="1:12" x14ac:dyDescent="0.3">
      <c r="A7539" s="21" t="s">
        <v>7543</v>
      </c>
      <c r="B7539" s="21" t="s">
        <v>7964</v>
      </c>
      <c r="C7539" s="21" t="s">
        <v>7914</v>
      </c>
      <c r="D7539" s="21" t="s">
        <v>7934</v>
      </c>
      <c r="E7539" s="22">
        <v>45518</v>
      </c>
      <c r="F7539" s="23">
        <v>9058.5</v>
      </c>
      <c r="G7539" s="21">
        <v>1007</v>
      </c>
      <c r="H7539" s="21" t="s">
        <v>9</v>
      </c>
      <c r="I7539" s="21">
        <f>IF(shipments[[#This Row],[Boxes]]&gt;0,shipments[[#This Row],[Amount]]/shipments[[#This Row],[Boxes]],"NA")</f>
        <v>8.9955312810327701</v>
      </c>
      <c r="J7539" s="21" t="str">
        <f>IF(shipments[[#This Row],[Order_Status]] = "Delivered","Yes","No")</f>
        <v>No</v>
      </c>
      <c r="K7539" s="21" t="str">
        <f>TEXT(shipments[[#This Row],[Shipdate]],"MMMM")</f>
        <v>August</v>
      </c>
      <c r="L7539" s="21">
        <f>YEAR(shipments[[#This Row],[Shipdate]])</f>
        <v>2024</v>
      </c>
    </row>
    <row r="7540" spans="1:12" x14ac:dyDescent="0.3">
      <c r="A7540" t="s">
        <v>7544</v>
      </c>
      <c r="B7540" t="s">
        <v>7964</v>
      </c>
      <c r="C7540" t="s">
        <v>7914</v>
      </c>
      <c r="D7540" t="s">
        <v>7935</v>
      </c>
      <c r="E7540" s="1">
        <v>45124</v>
      </c>
      <c r="F7540" s="6">
        <v>940.5</v>
      </c>
      <c r="G7540">
        <v>105</v>
      </c>
      <c r="H7540" t="s">
        <v>3</v>
      </c>
      <c r="I7540">
        <f>IF(shipments[[#This Row],[Boxes]]&gt;0,shipments[[#This Row],[Amount]]/shipments[[#This Row],[Boxes]],"NA")</f>
        <v>8.9571428571428573</v>
      </c>
      <c r="J7540" t="str">
        <f>IF(shipments[[#This Row],[Order_Status]] = "Delivered","Yes","No")</f>
        <v>Yes</v>
      </c>
      <c r="K7540" t="str">
        <f>TEXT(shipments[[#This Row],[Shipdate]],"MMMM")</f>
        <v>July</v>
      </c>
      <c r="L7540">
        <f>YEAR(shipments[[#This Row],[Shipdate]])</f>
        <v>2023</v>
      </c>
    </row>
    <row r="7541" spans="1:12" x14ac:dyDescent="0.3">
      <c r="A7541" t="s">
        <v>7545</v>
      </c>
      <c r="B7541" t="s">
        <v>7964</v>
      </c>
      <c r="C7541" t="s">
        <v>7915</v>
      </c>
      <c r="D7541" t="s">
        <v>7939</v>
      </c>
      <c r="E7541" s="1">
        <v>45336</v>
      </c>
      <c r="F7541" s="6">
        <v>3809.25</v>
      </c>
      <c r="G7541">
        <v>635</v>
      </c>
      <c r="H7541" t="s">
        <v>3</v>
      </c>
      <c r="I7541">
        <f>IF(shipments[[#This Row],[Boxes]]&gt;0,shipments[[#This Row],[Amount]]/shipments[[#This Row],[Boxes]],"NA")</f>
        <v>5.9988188976377952</v>
      </c>
      <c r="J7541" t="str">
        <f>IF(shipments[[#This Row],[Order_Status]] = "Delivered","Yes","No")</f>
        <v>Yes</v>
      </c>
      <c r="K7541" t="str">
        <f>TEXT(shipments[[#This Row],[Shipdate]],"MMMM")</f>
        <v>February</v>
      </c>
      <c r="L7541">
        <f>YEAR(shipments[[#This Row],[Shipdate]])</f>
        <v>2024</v>
      </c>
    </row>
    <row r="7542" spans="1:12" x14ac:dyDescent="0.3">
      <c r="A7542" t="s">
        <v>7546</v>
      </c>
      <c r="B7542" t="s">
        <v>7964</v>
      </c>
      <c r="C7542" t="s">
        <v>7915</v>
      </c>
      <c r="D7542" t="s">
        <v>7935</v>
      </c>
      <c r="E7542" s="1">
        <v>45232</v>
      </c>
      <c r="F7542" s="6">
        <v>432</v>
      </c>
      <c r="G7542">
        <v>48</v>
      </c>
      <c r="H7542" t="s">
        <v>3</v>
      </c>
      <c r="I7542">
        <f>IF(shipments[[#This Row],[Boxes]]&gt;0,shipments[[#This Row],[Amount]]/shipments[[#This Row],[Boxes]],"NA")</f>
        <v>9</v>
      </c>
      <c r="J7542" t="str">
        <f>IF(shipments[[#This Row],[Order_Status]] = "Delivered","Yes","No")</f>
        <v>Yes</v>
      </c>
      <c r="K7542" t="str">
        <f>TEXT(shipments[[#This Row],[Shipdate]],"MMMM")</f>
        <v>November</v>
      </c>
      <c r="L7542">
        <f>YEAR(shipments[[#This Row],[Shipdate]])</f>
        <v>2023</v>
      </c>
    </row>
    <row r="7543" spans="1:12" x14ac:dyDescent="0.3">
      <c r="A7543" s="21" t="s">
        <v>7547</v>
      </c>
      <c r="B7543" s="21" t="s">
        <v>7964</v>
      </c>
      <c r="C7543" s="21" t="s">
        <v>7915</v>
      </c>
      <c r="D7543" s="21" t="s">
        <v>7938</v>
      </c>
      <c r="E7543" s="22">
        <v>44951</v>
      </c>
      <c r="F7543" s="23">
        <v>13693.5</v>
      </c>
      <c r="G7543" s="21">
        <v>1522</v>
      </c>
      <c r="H7543" s="21" t="s">
        <v>25</v>
      </c>
      <c r="I7543" s="21">
        <f>IF(shipments[[#This Row],[Boxes]]&gt;0,shipments[[#This Row],[Amount]]/shipments[[#This Row],[Boxes]],"NA")</f>
        <v>8.9970433639947434</v>
      </c>
      <c r="J7543" s="21" t="str">
        <f>IF(shipments[[#This Row],[Order_Status]] = "Delivered","Yes","No")</f>
        <v>No</v>
      </c>
      <c r="K7543" s="21" t="str">
        <f>TEXT(shipments[[#This Row],[Shipdate]],"MMMM")</f>
        <v>January</v>
      </c>
      <c r="L7543" s="21">
        <f>YEAR(shipments[[#This Row],[Shipdate]])</f>
        <v>2023</v>
      </c>
    </row>
    <row r="7544" spans="1:12" x14ac:dyDescent="0.3">
      <c r="A7544" t="s">
        <v>7548</v>
      </c>
      <c r="B7544" t="s">
        <v>7964</v>
      </c>
      <c r="C7544" t="s">
        <v>7915</v>
      </c>
      <c r="D7544" t="s">
        <v>7934</v>
      </c>
      <c r="E7544" s="1">
        <v>45138</v>
      </c>
      <c r="F7544" s="6">
        <v>699.75</v>
      </c>
      <c r="G7544">
        <v>140</v>
      </c>
      <c r="H7544" t="s">
        <v>3</v>
      </c>
      <c r="I7544">
        <f>IF(shipments[[#This Row],[Boxes]]&gt;0,shipments[[#This Row],[Amount]]/shipments[[#This Row],[Boxes]],"NA")</f>
        <v>4.9982142857142859</v>
      </c>
      <c r="J7544" t="str">
        <f>IF(shipments[[#This Row],[Order_Status]] = "Delivered","Yes","No")</f>
        <v>Yes</v>
      </c>
      <c r="K7544" t="str">
        <f>TEXT(shipments[[#This Row],[Shipdate]],"MMMM")</f>
        <v>July</v>
      </c>
      <c r="L7544">
        <f>YEAR(shipments[[#This Row],[Shipdate]])</f>
        <v>2023</v>
      </c>
    </row>
    <row r="7545" spans="1:12" x14ac:dyDescent="0.3">
      <c r="A7545" s="21" t="s">
        <v>7549</v>
      </c>
      <c r="B7545" s="21" t="s">
        <v>7964</v>
      </c>
      <c r="C7545" s="21" t="s">
        <v>7916</v>
      </c>
      <c r="D7545" s="21" t="s">
        <v>7935</v>
      </c>
      <c r="E7545" s="22">
        <v>45492</v>
      </c>
      <c r="F7545" s="23">
        <v>8336.25</v>
      </c>
      <c r="G7545" s="21">
        <v>1191</v>
      </c>
      <c r="H7545" s="21" t="s">
        <v>9</v>
      </c>
      <c r="I7545" s="21">
        <f>IF(shipments[[#This Row],[Boxes]]&gt;0,shipments[[#This Row],[Amount]]/shipments[[#This Row],[Boxes]],"NA")</f>
        <v>6.9993702770780857</v>
      </c>
      <c r="J7545" s="21" t="str">
        <f>IF(shipments[[#This Row],[Order_Status]] = "Delivered","Yes","No")</f>
        <v>No</v>
      </c>
      <c r="K7545" s="21" t="str">
        <f>TEXT(shipments[[#This Row],[Shipdate]],"MMMM")</f>
        <v>July</v>
      </c>
      <c r="L7545" s="21">
        <f>YEAR(shipments[[#This Row],[Shipdate]])</f>
        <v>2024</v>
      </c>
    </row>
    <row r="7546" spans="1:12" x14ac:dyDescent="0.3">
      <c r="A7546" t="s">
        <v>7550</v>
      </c>
      <c r="B7546" t="s">
        <v>7964</v>
      </c>
      <c r="C7546" t="s">
        <v>7916</v>
      </c>
      <c r="D7546" t="s">
        <v>7937</v>
      </c>
      <c r="E7546" s="1">
        <v>45287</v>
      </c>
      <c r="F7546" s="6">
        <v>252</v>
      </c>
      <c r="G7546">
        <v>36</v>
      </c>
      <c r="H7546" t="s">
        <v>3</v>
      </c>
      <c r="I7546">
        <f>IF(shipments[[#This Row],[Boxes]]&gt;0,shipments[[#This Row],[Amount]]/shipments[[#This Row],[Boxes]],"NA")</f>
        <v>7</v>
      </c>
      <c r="J7546" t="str">
        <f>IF(shipments[[#This Row],[Order_Status]] = "Delivered","Yes","No")</f>
        <v>Yes</v>
      </c>
      <c r="K7546" t="str">
        <f>TEXT(shipments[[#This Row],[Shipdate]],"MMMM")</f>
        <v>December</v>
      </c>
      <c r="L7546">
        <f>YEAR(shipments[[#This Row],[Shipdate]])</f>
        <v>2023</v>
      </c>
    </row>
    <row r="7547" spans="1:12" x14ac:dyDescent="0.3">
      <c r="A7547" t="s">
        <v>7551</v>
      </c>
      <c r="B7547" t="s">
        <v>7964</v>
      </c>
      <c r="C7547" t="s">
        <v>7916</v>
      </c>
      <c r="D7547" t="s">
        <v>7939</v>
      </c>
      <c r="E7547" s="1">
        <v>45261</v>
      </c>
      <c r="F7547" s="6">
        <v>2007</v>
      </c>
      <c r="G7547">
        <v>335</v>
      </c>
      <c r="H7547" t="s">
        <v>3</v>
      </c>
      <c r="I7547">
        <f>IF(shipments[[#This Row],[Boxes]]&gt;0,shipments[[#This Row],[Amount]]/shipments[[#This Row],[Boxes]],"NA")</f>
        <v>5.991044776119403</v>
      </c>
      <c r="J7547" t="str">
        <f>IF(shipments[[#This Row],[Order_Status]] = "Delivered","Yes","No")</f>
        <v>Yes</v>
      </c>
      <c r="K7547" t="str">
        <f>TEXT(shipments[[#This Row],[Shipdate]],"MMMM")</f>
        <v>December</v>
      </c>
      <c r="L7547">
        <f>YEAR(shipments[[#This Row],[Shipdate]])</f>
        <v>2023</v>
      </c>
    </row>
    <row r="7548" spans="1:12" x14ac:dyDescent="0.3">
      <c r="A7548" s="21" t="s">
        <v>7552</v>
      </c>
      <c r="B7548" s="21" t="s">
        <v>7964</v>
      </c>
      <c r="C7548" s="21" t="s">
        <v>7917</v>
      </c>
      <c r="D7548" s="21" t="s">
        <v>7935</v>
      </c>
      <c r="E7548" s="22">
        <v>45477</v>
      </c>
      <c r="F7548" s="23">
        <v>5611.5</v>
      </c>
      <c r="G7548" s="21">
        <v>216</v>
      </c>
      <c r="H7548" s="21" t="s">
        <v>9</v>
      </c>
      <c r="I7548" s="21">
        <f>IF(shipments[[#This Row],[Boxes]]&gt;0,shipments[[#This Row],[Amount]]/shipments[[#This Row],[Boxes]],"NA")</f>
        <v>25.979166666666668</v>
      </c>
      <c r="J7548" s="21" t="str">
        <f>IF(shipments[[#This Row],[Order_Status]] = "Delivered","Yes","No")</f>
        <v>No</v>
      </c>
      <c r="K7548" s="21" t="str">
        <f>TEXT(shipments[[#This Row],[Shipdate]],"MMMM")</f>
        <v>July</v>
      </c>
      <c r="L7548" s="21">
        <f>YEAR(shipments[[#This Row],[Shipdate]])</f>
        <v>2024</v>
      </c>
    </row>
    <row r="7549" spans="1:12" x14ac:dyDescent="0.3">
      <c r="A7549" s="21" t="s">
        <v>7553</v>
      </c>
      <c r="B7549" s="21" t="s">
        <v>7964</v>
      </c>
      <c r="C7549" s="21" t="s">
        <v>7918</v>
      </c>
      <c r="D7549" s="21" t="s">
        <v>7937</v>
      </c>
      <c r="E7549" s="22">
        <v>45485</v>
      </c>
      <c r="F7549" s="23">
        <v>5643</v>
      </c>
      <c r="G7549" s="21">
        <v>209</v>
      </c>
      <c r="H7549" s="21" t="s">
        <v>9</v>
      </c>
      <c r="I7549" s="21">
        <f>IF(shipments[[#This Row],[Boxes]]&gt;0,shipments[[#This Row],[Amount]]/shipments[[#This Row],[Boxes]],"NA")</f>
        <v>27</v>
      </c>
      <c r="J7549" s="21" t="str">
        <f>IF(shipments[[#This Row],[Order_Status]] = "Delivered","Yes","No")</f>
        <v>No</v>
      </c>
      <c r="K7549" s="21" t="str">
        <f>TEXT(shipments[[#This Row],[Shipdate]],"MMMM")</f>
        <v>July</v>
      </c>
      <c r="L7549" s="21">
        <f>YEAR(shipments[[#This Row],[Shipdate]])</f>
        <v>2024</v>
      </c>
    </row>
    <row r="7550" spans="1:12" x14ac:dyDescent="0.3">
      <c r="A7550" s="21" t="s">
        <v>7554</v>
      </c>
      <c r="B7550" s="21" t="s">
        <v>7964</v>
      </c>
      <c r="C7550" s="21" t="s">
        <v>7918</v>
      </c>
      <c r="D7550" s="21" t="s">
        <v>7938</v>
      </c>
      <c r="E7550" s="22">
        <v>45540</v>
      </c>
      <c r="F7550" s="23">
        <v>5404.5</v>
      </c>
      <c r="G7550" s="21">
        <v>201</v>
      </c>
      <c r="H7550" s="21" t="s">
        <v>25</v>
      </c>
      <c r="I7550" s="21">
        <f>IF(shipments[[#This Row],[Boxes]]&gt;0,shipments[[#This Row],[Amount]]/shipments[[#This Row],[Boxes]],"NA")</f>
        <v>26.888059701492537</v>
      </c>
      <c r="J7550" s="21" t="str">
        <f>IF(shipments[[#This Row],[Order_Status]] = "Delivered","Yes","No")</f>
        <v>No</v>
      </c>
      <c r="K7550" s="21" t="str">
        <f>TEXT(shipments[[#This Row],[Shipdate]],"MMMM")</f>
        <v>September</v>
      </c>
      <c r="L7550" s="21">
        <f>YEAR(shipments[[#This Row],[Shipdate]])</f>
        <v>2024</v>
      </c>
    </row>
    <row r="7551" spans="1:12" x14ac:dyDescent="0.3">
      <c r="A7551" t="s">
        <v>7555</v>
      </c>
      <c r="B7551" t="s">
        <v>7964</v>
      </c>
      <c r="C7551" t="s">
        <v>7918</v>
      </c>
      <c r="D7551" t="s">
        <v>7935</v>
      </c>
      <c r="E7551" s="1">
        <v>45447</v>
      </c>
      <c r="F7551" s="6">
        <v>5260.5</v>
      </c>
      <c r="G7551">
        <v>188</v>
      </c>
      <c r="H7551" t="s">
        <v>3</v>
      </c>
      <c r="I7551">
        <f>IF(shipments[[#This Row],[Boxes]]&gt;0,shipments[[#This Row],[Amount]]/shipments[[#This Row],[Boxes]],"NA")</f>
        <v>27.981382978723403</v>
      </c>
      <c r="J7551" t="str">
        <f>IF(shipments[[#This Row],[Order_Status]] = "Delivered","Yes","No")</f>
        <v>Yes</v>
      </c>
      <c r="K7551" t="str">
        <f>TEXT(shipments[[#This Row],[Shipdate]],"MMMM")</f>
        <v>June</v>
      </c>
      <c r="L7551">
        <f>YEAR(shipments[[#This Row],[Shipdate]])</f>
        <v>2024</v>
      </c>
    </row>
    <row r="7552" spans="1:12" x14ac:dyDescent="0.3">
      <c r="A7552" t="s">
        <v>7556</v>
      </c>
      <c r="B7552" t="s">
        <v>7964</v>
      </c>
      <c r="C7552" t="s">
        <v>7918</v>
      </c>
      <c r="D7552" t="s">
        <v>7939</v>
      </c>
      <c r="E7552" s="1">
        <v>45330</v>
      </c>
      <c r="F7552" s="6">
        <v>5220</v>
      </c>
      <c r="G7552">
        <v>194</v>
      </c>
      <c r="H7552" t="s">
        <v>3</v>
      </c>
      <c r="I7552">
        <f>IF(shipments[[#This Row],[Boxes]]&gt;0,shipments[[#This Row],[Amount]]/shipments[[#This Row],[Boxes]],"NA")</f>
        <v>26.907216494845361</v>
      </c>
      <c r="J7552" t="str">
        <f>IF(shipments[[#This Row],[Order_Status]] = "Delivered","Yes","No")</f>
        <v>Yes</v>
      </c>
      <c r="K7552" t="str">
        <f>TEXT(shipments[[#This Row],[Shipdate]],"MMMM")</f>
        <v>February</v>
      </c>
      <c r="L7552">
        <f>YEAR(shipments[[#This Row],[Shipdate]])</f>
        <v>2024</v>
      </c>
    </row>
    <row r="7553" spans="1:12" x14ac:dyDescent="0.3">
      <c r="A7553" t="s">
        <v>7557</v>
      </c>
      <c r="B7553" t="s">
        <v>7964</v>
      </c>
      <c r="C7553" t="s">
        <v>7920</v>
      </c>
      <c r="D7553" t="s">
        <v>7938</v>
      </c>
      <c r="E7553" s="1">
        <v>45181</v>
      </c>
      <c r="F7553" s="6">
        <v>3703.5</v>
      </c>
      <c r="G7553">
        <v>177</v>
      </c>
      <c r="H7553" t="s">
        <v>3</v>
      </c>
      <c r="I7553">
        <f>IF(shipments[[#This Row],[Boxes]]&gt;0,shipments[[#This Row],[Amount]]/shipments[[#This Row],[Boxes]],"NA")</f>
        <v>20.923728813559322</v>
      </c>
      <c r="J7553" t="str">
        <f>IF(shipments[[#This Row],[Order_Status]] = "Delivered","Yes","No")</f>
        <v>Yes</v>
      </c>
      <c r="K7553" t="str">
        <f>TEXT(shipments[[#This Row],[Shipdate]],"MMMM")</f>
        <v>September</v>
      </c>
      <c r="L7553">
        <f>YEAR(shipments[[#This Row],[Shipdate]])</f>
        <v>2023</v>
      </c>
    </row>
    <row r="7554" spans="1:12" x14ac:dyDescent="0.3">
      <c r="A7554" t="s">
        <v>7558</v>
      </c>
      <c r="B7554" t="s">
        <v>7964</v>
      </c>
      <c r="C7554" t="s">
        <v>7920</v>
      </c>
      <c r="D7554" t="s">
        <v>7939</v>
      </c>
      <c r="E7554" s="1">
        <v>45450</v>
      </c>
      <c r="F7554" s="6">
        <v>9173.25</v>
      </c>
      <c r="G7554">
        <v>483</v>
      </c>
      <c r="H7554" t="s">
        <v>3</v>
      </c>
      <c r="I7554">
        <f>IF(shipments[[#This Row],[Boxes]]&gt;0,shipments[[#This Row],[Amount]]/shipments[[#This Row],[Boxes]],"NA")</f>
        <v>18.992236024844722</v>
      </c>
      <c r="J7554" t="str">
        <f>IF(shipments[[#This Row],[Order_Status]] = "Delivered","Yes","No")</f>
        <v>Yes</v>
      </c>
      <c r="K7554" t="str">
        <f>TEXT(shipments[[#This Row],[Shipdate]],"MMMM")</f>
        <v>June</v>
      </c>
      <c r="L7554">
        <f>YEAR(shipments[[#This Row],[Shipdate]])</f>
        <v>2024</v>
      </c>
    </row>
    <row r="7555" spans="1:12" x14ac:dyDescent="0.3">
      <c r="A7555" t="s">
        <v>7559</v>
      </c>
      <c r="B7555" t="s">
        <v>7964</v>
      </c>
      <c r="C7555" t="s">
        <v>7921</v>
      </c>
      <c r="D7555" t="s">
        <v>7939</v>
      </c>
      <c r="E7555" s="1">
        <v>45106</v>
      </c>
      <c r="F7555" s="6">
        <v>3971.25</v>
      </c>
      <c r="G7555">
        <v>265</v>
      </c>
      <c r="H7555" t="s">
        <v>3</v>
      </c>
      <c r="I7555">
        <f>IF(shipments[[#This Row],[Boxes]]&gt;0,shipments[[#This Row],[Amount]]/shipments[[#This Row],[Boxes]],"NA")</f>
        <v>14.985849056603774</v>
      </c>
      <c r="J7555" t="str">
        <f>IF(shipments[[#This Row],[Order_Status]] = "Delivered","Yes","No")</f>
        <v>Yes</v>
      </c>
      <c r="K7555" t="str">
        <f>TEXT(shipments[[#This Row],[Shipdate]],"MMMM")</f>
        <v>June</v>
      </c>
      <c r="L7555">
        <f>YEAR(shipments[[#This Row],[Shipdate]])</f>
        <v>2023</v>
      </c>
    </row>
    <row r="7556" spans="1:12" x14ac:dyDescent="0.3">
      <c r="A7556" t="s">
        <v>7560</v>
      </c>
      <c r="B7556" t="s">
        <v>7964</v>
      </c>
      <c r="C7556" t="s">
        <v>7921</v>
      </c>
      <c r="D7556" t="s">
        <v>7934</v>
      </c>
      <c r="E7556" s="1">
        <v>44945</v>
      </c>
      <c r="F7556" s="6">
        <v>6594.75</v>
      </c>
      <c r="G7556">
        <v>472</v>
      </c>
      <c r="H7556" t="s">
        <v>3</v>
      </c>
      <c r="I7556">
        <f>IF(shipments[[#This Row],[Boxes]]&gt;0,shipments[[#This Row],[Amount]]/shipments[[#This Row],[Boxes]],"NA")</f>
        <v>13.971927966101696</v>
      </c>
      <c r="J7556" t="str">
        <f>IF(shipments[[#This Row],[Order_Status]] = "Delivered","Yes","No")</f>
        <v>Yes</v>
      </c>
      <c r="K7556" t="str">
        <f>TEXT(shipments[[#This Row],[Shipdate]],"MMMM")</f>
        <v>January</v>
      </c>
      <c r="L7556">
        <f>YEAR(shipments[[#This Row],[Shipdate]])</f>
        <v>2023</v>
      </c>
    </row>
    <row r="7557" spans="1:12" x14ac:dyDescent="0.3">
      <c r="A7557" s="21" t="s">
        <v>7561</v>
      </c>
      <c r="B7557" s="21" t="s">
        <v>7964</v>
      </c>
      <c r="C7557" s="21" t="s">
        <v>7921</v>
      </c>
      <c r="D7557" s="21" t="s">
        <v>7939</v>
      </c>
      <c r="E7557" s="22">
        <v>45505</v>
      </c>
      <c r="F7557" s="23">
        <v>4997.25</v>
      </c>
      <c r="G7557" s="21">
        <v>334</v>
      </c>
      <c r="H7557" s="21" t="s">
        <v>9</v>
      </c>
      <c r="I7557" s="21">
        <f>IF(shipments[[#This Row],[Boxes]]&gt;0,shipments[[#This Row],[Amount]]/shipments[[#This Row],[Boxes]],"NA")</f>
        <v>14.96182634730539</v>
      </c>
      <c r="J7557" s="21" t="str">
        <f>IF(shipments[[#This Row],[Order_Status]] = "Delivered","Yes","No")</f>
        <v>No</v>
      </c>
      <c r="K7557" s="21" t="str">
        <f>TEXT(shipments[[#This Row],[Shipdate]],"MMMM")</f>
        <v>August</v>
      </c>
      <c r="L7557" s="21">
        <f>YEAR(shipments[[#This Row],[Shipdate]])</f>
        <v>2024</v>
      </c>
    </row>
    <row r="7558" spans="1:12" x14ac:dyDescent="0.3">
      <c r="A7558" t="s">
        <v>7562</v>
      </c>
      <c r="B7558" t="s">
        <v>7964</v>
      </c>
      <c r="C7558" t="s">
        <v>7923</v>
      </c>
      <c r="D7558" t="s">
        <v>7935</v>
      </c>
      <c r="E7558" s="1">
        <v>45188</v>
      </c>
      <c r="F7558" s="6">
        <v>4385.25</v>
      </c>
      <c r="G7558">
        <v>293</v>
      </c>
      <c r="H7558" t="s">
        <v>3</v>
      </c>
      <c r="I7558">
        <f>IF(shipments[[#This Row],[Boxes]]&gt;0,shipments[[#This Row],[Amount]]/shipments[[#This Row],[Boxes]],"NA")</f>
        <v>14.966723549488055</v>
      </c>
      <c r="J7558" t="str">
        <f>IF(shipments[[#This Row],[Order_Status]] = "Delivered","Yes","No")</f>
        <v>Yes</v>
      </c>
      <c r="K7558" t="str">
        <f>TEXT(shipments[[#This Row],[Shipdate]],"MMMM")</f>
        <v>September</v>
      </c>
      <c r="L7558">
        <f>YEAR(shipments[[#This Row],[Shipdate]])</f>
        <v>2023</v>
      </c>
    </row>
    <row r="7559" spans="1:12" x14ac:dyDescent="0.3">
      <c r="A7559" t="s">
        <v>7563</v>
      </c>
      <c r="B7559" t="s">
        <v>7964</v>
      </c>
      <c r="C7559" t="s">
        <v>7923</v>
      </c>
      <c r="D7559" t="s">
        <v>7938</v>
      </c>
      <c r="E7559" s="1">
        <v>45124</v>
      </c>
      <c r="F7559" s="6">
        <v>10154.25</v>
      </c>
      <c r="G7559">
        <v>726</v>
      </c>
      <c r="H7559" t="s">
        <v>3</v>
      </c>
      <c r="I7559">
        <f>IF(shipments[[#This Row],[Boxes]]&gt;0,shipments[[#This Row],[Amount]]/shipments[[#This Row],[Boxes]],"NA")</f>
        <v>13.986570247933884</v>
      </c>
      <c r="J7559" t="str">
        <f>IF(shipments[[#This Row],[Order_Status]] = "Delivered","Yes","No")</f>
        <v>Yes</v>
      </c>
      <c r="K7559" t="str">
        <f>TEXT(shipments[[#This Row],[Shipdate]],"MMMM")</f>
        <v>July</v>
      </c>
      <c r="L7559">
        <f>YEAR(shipments[[#This Row],[Shipdate]])</f>
        <v>2023</v>
      </c>
    </row>
    <row r="7560" spans="1:12" x14ac:dyDescent="0.3">
      <c r="A7560" s="21" t="s">
        <v>7564</v>
      </c>
      <c r="B7560" s="21" t="s">
        <v>7964</v>
      </c>
      <c r="C7560" s="21" t="s">
        <v>7924</v>
      </c>
      <c r="D7560" s="21" t="s">
        <v>7935</v>
      </c>
      <c r="E7560" s="22">
        <v>45565</v>
      </c>
      <c r="F7560" s="23">
        <v>3701.25</v>
      </c>
      <c r="G7560" s="21">
        <v>412</v>
      </c>
      <c r="H7560" s="21" t="s">
        <v>16</v>
      </c>
      <c r="I7560" s="21">
        <f>IF(shipments[[#This Row],[Boxes]]&gt;0,shipments[[#This Row],[Amount]]/shipments[[#This Row],[Boxes]],"NA")</f>
        <v>8.9836165048543695</v>
      </c>
      <c r="J7560" s="21" t="str">
        <f>IF(shipments[[#This Row],[Order_Status]] = "Delivered","Yes","No")</f>
        <v>No</v>
      </c>
      <c r="K7560" s="21" t="str">
        <f>TEXT(shipments[[#This Row],[Shipdate]],"MMMM")</f>
        <v>September</v>
      </c>
      <c r="L7560" s="21">
        <f>YEAR(shipments[[#This Row],[Shipdate]])</f>
        <v>2024</v>
      </c>
    </row>
    <row r="7561" spans="1:12" x14ac:dyDescent="0.3">
      <c r="A7561" t="s">
        <v>7565</v>
      </c>
      <c r="B7561" t="s">
        <v>7964</v>
      </c>
      <c r="C7561" t="s">
        <v>7924</v>
      </c>
      <c r="D7561" t="s">
        <v>7937</v>
      </c>
      <c r="E7561" s="1">
        <v>45246</v>
      </c>
      <c r="F7561" s="6">
        <v>5022</v>
      </c>
      <c r="G7561">
        <v>558</v>
      </c>
      <c r="H7561" t="s">
        <v>3</v>
      </c>
      <c r="I7561">
        <f>IF(shipments[[#This Row],[Boxes]]&gt;0,shipments[[#This Row],[Amount]]/shipments[[#This Row],[Boxes]],"NA")</f>
        <v>9</v>
      </c>
      <c r="J7561" t="str">
        <f>IF(shipments[[#This Row],[Order_Status]] = "Delivered","Yes","No")</f>
        <v>Yes</v>
      </c>
      <c r="K7561" t="str">
        <f>TEXT(shipments[[#This Row],[Shipdate]],"MMMM")</f>
        <v>November</v>
      </c>
      <c r="L7561">
        <f>YEAR(shipments[[#This Row],[Shipdate]])</f>
        <v>2023</v>
      </c>
    </row>
    <row r="7562" spans="1:12" x14ac:dyDescent="0.3">
      <c r="A7562" t="s">
        <v>7566</v>
      </c>
      <c r="B7562" t="s">
        <v>7964</v>
      </c>
      <c r="C7562" t="s">
        <v>7924</v>
      </c>
      <c r="D7562" t="s">
        <v>7939</v>
      </c>
      <c r="E7562" s="1">
        <v>45229</v>
      </c>
      <c r="F7562" s="6">
        <v>7240.5</v>
      </c>
      <c r="G7562">
        <v>1207</v>
      </c>
      <c r="H7562" t="s">
        <v>3</v>
      </c>
      <c r="I7562">
        <f>IF(shipments[[#This Row],[Boxes]]&gt;0,shipments[[#This Row],[Amount]]/shipments[[#This Row],[Boxes]],"NA")</f>
        <v>5.9987572493786248</v>
      </c>
      <c r="J7562" t="str">
        <f>IF(shipments[[#This Row],[Order_Status]] = "Delivered","Yes","No")</f>
        <v>Yes</v>
      </c>
      <c r="K7562" t="str">
        <f>TEXT(shipments[[#This Row],[Shipdate]],"MMMM")</f>
        <v>October</v>
      </c>
      <c r="L7562">
        <f>YEAR(shipments[[#This Row],[Shipdate]])</f>
        <v>2023</v>
      </c>
    </row>
    <row r="7563" spans="1:12" x14ac:dyDescent="0.3">
      <c r="A7563" t="s">
        <v>7567</v>
      </c>
      <c r="B7563" t="s">
        <v>7964</v>
      </c>
      <c r="C7563" t="s">
        <v>7924</v>
      </c>
      <c r="D7563" t="s">
        <v>7939</v>
      </c>
      <c r="E7563" s="1">
        <v>45330</v>
      </c>
      <c r="F7563" s="6">
        <v>5832</v>
      </c>
      <c r="G7563">
        <v>729</v>
      </c>
      <c r="H7563" t="s">
        <v>3</v>
      </c>
      <c r="I7563">
        <f>IF(shipments[[#This Row],[Boxes]]&gt;0,shipments[[#This Row],[Amount]]/shipments[[#This Row],[Boxes]],"NA")</f>
        <v>8</v>
      </c>
      <c r="J7563" t="str">
        <f>IF(shipments[[#This Row],[Order_Status]] = "Delivered","Yes","No")</f>
        <v>Yes</v>
      </c>
      <c r="K7563" t="str">
        <f>TEXT(shipments[[#This Row],[Shipdate]],"MMMM")</f>
        <v>February</v>
      </c>
      <c r="L7563">
        <f>YEAR(shipments[[#This Row],[Shipdate]])</f>
        <v>2024</v>
      </c>
    </row>
    <row r="7564" spans="1:12" x14ac:dyDescent="0.3">
      <c r="A7564" t="s">
        <v>7568</v>
      </c>
      <c r="B7564" t="s">
        <v>7964</v>
      </c>
      <c r="C7564" t="s">
        <v>7924</v>
      </c>
      <c r="D7564" t="s">
        <v>7937</v>
      </c>
      <c r="E7564" s="1">
        <v>44928</v>
      </c>
      <c r="F7564" s="6">
        <v>6043.5</v>
      </c>
      <c r="G7564">
        <v>864</v>
      </c>
      <c r="H7564" t="s">
        <v>3</v>
      </c>
      <c r="I7564">
        <f>IF(shipments[[#This Row],[Boxes]]&gt;0,shipments[[#This Row],[Amount]]/shipments[[#This Row],[Boxes]],"NA")</f>
        <v>6.994791666666667</v>
      </c>
      <c r="J7564" t="str">
        <f>IF(shipments[[#This Row],[Order_Status]] = "Delivered","Yes","No")</f>
        <v>Yes</v>
      </c>
      <c r="K7564" t="str">
        <f>TEXT(shipments[[#This Row],[Shipdate]],"MMMM")</f>
        <v>January</v>
      </c>
      <c r="L7564">
        <f>YEAR(shipments[[#This Row],[Shipdate]])</f>
        <v>2023</v>
      </c>
    </row>
    <row r="7565" spans="1:12" x14ac:dyDescent="0.3">
      <c r="A7565" t="s">
        <v>7569</v>
      </c>
      <c r="B7565" t="s">
        <v>7964</v>
      </c>
      <c r="C7565" t="s">
        <v>7925</v>
      </c>
      <c r="D7565" t="s">
        <v>7939</v>
      </c>
      <c r="E7565" s="1">
        <v>45246</v>
      </c>
      <c r="F7565" s="6">
        <v>2261.25</v>
      </c>
      <c r="G7565">
        <v>126</v>
      </c>
      <c r="H7565" t="s">
        <v>3</v>
      </c>
      <c r="I7565">
        <f>IF(shipments[[#This Row],[Boxes]]&gt;0,shipments[[#This Row],[Amount]]/shipments[[#This Row],[Boxes]],"NA")</f>
        <v>17.946428571428573</v>
      </c>
      <c r="J7565" t="str">
        <f>IF(shipments[[#This Row],[Order_Status]] = "Delivered","Yes","No")</f>
        <v>Yes</v>
      </c>
      <c r="K7565" t="str">
        <f>TEXT(shipments[[#This Row],[Shipdate]],"MMMM")</f>
        <v>November</v>
      </c>
      <c r="L7565">
        <f>YEAR(shipments[[#This Row],[Shipdate]])</f>
        <v>2023</v>
      </c>
    </row>
    <row r="7566" spans="1:12" x14ac:dyDescent="0.3">
      <c r="A7566" s="21" t="s">
        <v>7570</v>
      </c>
      <c r="B7566" s="21" t="s">
        <v>7964</v>
      </c>
      <c r="C7566" s="21" t="s">
        <v>7925</v>
      </c>
      <c r="D7566" s="21" t="s">
        <v>7935</v>
      </c>
      <c r="E7566" s="22">
        <v>45518</v>
      </c>
      <c r="F7566" s="23">
        <v>5865.75</v>
      </c>
      <c r="G7566" s="21">
        <v>392</v>
      </c>
      <c r="H7566" s="21" t="s">
        <v>9</v>
      </c>
      <c r="I7566" s="21">
        <f>IF(shipments[[#This Row],[Boxes]]&gt;0,shipments[[#This Row],[Amount]]/shipments[[#This Row],[Boxes]],"NA")</f>
        <v>14.963647959183673</v>
      </c>
      <c r="J7566" s="21" t="str">
        <f>IF(shipments[[#This Row],[Order_Status]] = "Delivered","Yes","No")</f>
        <v>No</v>
      </c>
      <c r="K7566" s="21" t="str">
        <f>TEXT(shipments[[#This Row],[Shipdate]],"MMMM")</f>
        <v>August</v>
      </c>
      <c r="L7566" s="21">
        <f>YEAR(shipments[[#This Row],[Shipdate]])</f>
        <v>2024</v>
      </c>
    </row>
    <row r="7567" spans="1:12" x14ac:dyDescent="0.3">
      <c r="A7567" t="s">
        <v>7571</v>
      </c>
      <c r="B7567" t="s">
        <v>7964</v>
      </c>
      <c r="C7567" t="s">
        <v>7926</v>
      </c>
      <c r="D7567" t="s">
        <v>7938</v>
      </c>
      <c r="E7567" s="1">
        <v>45005</v>
      </c>
      <c r="F7567" s="6">
        <v>10055.25</v>
      </c>
      <c r="G7567">
        <v>503</v>
      </c>
      <c r="H7567" t="s">
        <v>3</v>
      </c>
      <c r="I7567">
        <f>IF(shipments[[#This Row],[Boxes]]&gt;0,shipments[[#This Row],[Amount]]/shipments[[#This Row],[Boxes]],"NA")</f>
        <v>19.990556660039761</v>
      </c>
      <c r="J7567" t="str">
        <f>IF(shipments[[#This Row],[Order_Status]] = "Delivered","Yes","No")</f>
        <v>Yes</v>
      </c>
      <c r="K7567" t="str">
        <f>TEXT(shipments[[#This Row],[Shipdate]],"MMMM")</f>
        <v>March</v>
      </c>
      <c r="L7567">
        <f>YEAR(shipments[[#This Row],[Shipdate]])</f>
        <v>2023</v>
      </c>
    </row>
    <row r="7568" spans="1:12" x14ac:dyDescent="0.3">
      <c r="A7568" t="s">
        <v>7572</v>
      </c>
      <c r="B7568" t="s">
        <v>7964</v>
      </c>
      <c r="C7568" t="s">
        <v>7928</v>
      </c>
      <c r="D7568" t="s">
        <v>7934</v>
      </c>
      <c r="E7568" s="1">
        <v>45254</v>
      </c>
      <c r="F7568" s="6">
        <v>765</v>
      </c>
      <c r="G7568">
        <v>110</v>
      </c>
      <c r="H7568" t="s">
        <v>3</v>
      </c>
      <c r="I7568">
        <f>IF(shipments[[#This Row],[Boxes]]&gt;0,shipments[[#This Row],[Amount]]/shipments[[#This Row],[Boxes]],"NA")</f>
        <v>6.9545454545454541</v>
      </c>
      <c r="J7568" t="str">
        <f>IF(shipments[[#This Row],[Order_Status]] = "Delivered","Yes","No")</f>
        <v>Yes</v>
      </c>
      <c r="K7568" t="str">
        <f>TEXT(shipments[[#This Row],[Shipdate]],"MMMM")</f>
        <v>November</v>
      </c>
      <c r="L7568">
        <f>YEAR(shipments[[#This Row],[Shipdate]])</f>
        <v>2023</v>
      </c>
    </row>
    <row r="7569" spans="1:12" x14ac:dyDescent="0.3">
      <c r="A7569" t="s">
        <v>7573</v>
      </c>
      <c r="B7569" t="s">
        <v>7964</v>
      </c>
      <c r="C7569" t="s">
        <v>7928</v>
      </c>
      <c r="D7569" t="s">
        <v>7934</v>
      </c>
      <c r="E7569" s="1">
        <v>44965</v>
      </c>
      <c r="F7569" s="6">
        <v>1467</v>
      </c>
      <c r="G7569">
        <v>184</v>
      </c>
      <c r="H7569" t="s">
        <v>3</v>
      </c>
      <c r="I7569">
        <f>IF(shipments[[#This Row],[Boxes]]&gt;0,shipments[[#This Row],[Amount]]/shipments[[#This Row],[Boxes]],"NA")</f>
        <v>7.9728260869565215</v>
      </c>
      <c r="J7569" t="str">
        <f>IF(shipments[[#This Row],[Order_Status]] = "Delivered","Yes","No")</f>
        <v>Yes</v>
      </c>
      <c r="K7569" t="str">
        <f>TEXT(shipments[[#This Row],[Shipdate]],"MMMM")</f>
        <v>February</v>
      </c>
      <c r="L7569">
        <f>YEAR(shipments[[#This Row],[Shipdate]])</f>
        <v>2023</v>
      </c>
    </row>
    <row r="7570" spans="1:12" x14ac:dyDescent="0.3">
      <c r="A7570" t="s">
        <v>7574</v>
      </c>
      <c r="B7570" t="s">
        <v>7964</v>
      </c>
      <c r="C7570" t="s">
        <v>7928</v>
      </c>
      <c r="D7570" t="s">
        <v>7939</v>
      </c>
      <c r="E7570" s="1">
        <v>45173</v>
      </c>
      <c r="F7570" s="6">
        <v>7024.5</v>
      </c>
      <c r="G7570">
        <v>703</v>
      </c>
      <c r="H7570" t="s">
        <v>3</v>
      </c>
      <c r="I7570">
        <f>IF(shipments[[#This Row],[Boxes]]&gt;0,shipments[[#This Row],[Amount]]/shipments[[#This Row],[Boxes]],"NA")</f>
        <v>9.9921763869132292</v>
      </c>
      <c r="J7570" t="str">
        <f>IF(shipments[[#This Row],[Order_Status]] = "Delivered","Yes","No")</f>
        <v>Yes</v>
      </c>
      <c r="K7570" t="str">
        <f>TEXT(shipments[[#This Row],[Shipdate]],"MMMM")</f>
        <v>September</v>
      </c>
      <c r="L7570">
        <f>YEAR(shipments[[#This Row],[Shipdate]])</f>
        <v>2023</v>
      </c>
    </row>
    <row r="7571" spans="1:12" x14ac:dyDescent="0.3">
      <c r="A7571" t="s">
        <v>7575</v>
      </c>
      <c r="B7571" t="s">
        <v>7964</v>
      </c>
      <c r="C7571" t="s">
        <v>7929</v>
      </c>
      <c r="D7571" t="s">
        <v>7934</v>
      </c>
      <c r="E7571" s="1">
        <v>44965</v>
      </c>
      <c r="F7571" s="6">
        <v>6671.25</v>
      </c>
      <c r="G7571">
        <v>742</v>
      </c>
      <c r="H7571" t="s">
        <v>3</v>
      </c>
      <c r="I7571">
        <f>IF(shipments[[#This Row],[Boxes]]&gt;0,shipments[[#This Row],[Amount]]/shipments[[#This Row],[Boxes]],"NA")</f>
        <v>8.9909029649595684</v>
      </c>
      <c r="J7571" t="str">
        <f>IF(shipments[[#This Row],[Order_Status]] = "Delivered","Yes","No")</f>
        <v>Yes</v>
      </c>
      <c r="K7571" t="str">
        <f>TEXT(shipments[[#This Row],[Shipdate]],"MMMM")</f>
        <v>February</v>
      </c>
      <c r="L7571">
        <f>YEAR(shipments[[#This Row],[Shipdate]])</f>
        <v>2023</v>
      </c>
    </row>
    <row r="7572" spans="1:12" x14ac:dyDescent="0.3">
      <c r="A7572" t="s">
        <v>7576</v>
      </c>
      <c r="B7572" t="s">
        <v>7964</v>
      </c>
      <c r="C7572" t="s">
        <v>7929</v>
      </c>
      <c r="D7572" t="s">
        <v>7939</v>
      </c>
      <c r="E7572" s="1">
        <v>45174</v>
      </c>
      <c r="F7572" s="6">
        <v>1707.75</v>
      </c>
      <c r="G7572">
        <v>190</v>
      </c>
      <c r="H7572" t="s">
        <v>3</v>
      </c>
      <c r="I7572">
        <f>IF(shipments[[#This Row],[Boxes]]&gt;0,shipments[[#This Row],[Amount]]/shipments[[#This Row],[Boxes]],"NA")</f>
        <v>8.9881578947368421</v>
      </c>
      <c r="J7572" t="str">
        <f>IF(shipments[[#This Row],[Order_Status]] = "Delivered","Yes","No")</f>
        <v>Yes</v>
      </c>
      <c r="K7572" t="str">
        <f>TEXT(shipments[[#This Row],[Shipdate]],"MMMM")</f>
        <v>September</v>
      </c>
      <c r="L7572">
        <f>YEAR(shipments[[#This Row],[Shipdate]])</f>
        <v>2023</v>
      </c>
    </row>
    <row r="7573" spans="1:12" x14ac:dyDescent="0.3">
      <c r="A7573" s="21" t="s">
        <v>7577</v>
      </c>
      <c r="B7573" s="21" t="s">
        <v>7964</v>
      </c>
      <c r="C7573" s="21" t="s">
        <v>7929</v>
      </c>
      <c r="D7573" s="21" t="s">
        <v>7936</v>
      </c>
      <c r="E7573" s="22">
        <v>45562</v>
      </c>
      <c r="F7573" s="23">
        <v>8487</v>
      </c>
      <c r="G7573" s="21">
        <v>943</v>
      </c>
      <c r="H7573" s="21" t="s">
        <v>16</v>
      </c>
      <c r="I7573" s="21">
        <f>IF(shipments[[#This Row],[Boxes]]&gt;0,shipments[[#This Row],[Amount]]/shipments[[#This Row],[Boxes]],"NA")</f>
        <v>9</v>
      </c>
      <c r="J7573" s="21" t="str">
        <f>IF(shipments[[#This Row],[Order_Status]] = "Delivered","Yes","No")</f>
        <v>No</v>
      </c>
      <c r="K7573" s="21" t="str">
        <f>TEXT(shipments[[#This Row],[Shipdate]],"MMMM")</f>
        <v>September</v>
      </c>
      <c r="L7573" s="21">
        <f>YEAR(shipments[[#This Row],[Shipdate]])</f>
        <v>2024</v>
      </c>
    </row>
    <row r="7574" spans="1:12" x14ac:dyDescent="0.3">
      <c r="A7574" t="s">
        <v>7578</v>
      </c>
      <c r="B7574" t="s">
        <v>7964</v>
      </c>
      <c r="C7574" t="s">
        <v>7929</v>
      </c>
      <c r="D7574" t="s">
        <v>7935</v>
      </c>
      <c r="E7574" s="1">
        <v>45350</v>
      </c>
      <c r="F7574" s="6">
        <v>18067.5</v>
      </c>
      <c r="G7574">
        <v>2259</v>
      </c>
      <c r="H7574" t="s">
        <v>3</v>
      </c>
      <c r="I7574">
        <f>IF(shipments[[#This Row],[Boxes]]&gt;0,shipments[[#This Row],[Amount]]/shipments[[#This Row],[Boxes]],"NA")</f>
        <v>7.9980079681274896</v>
      </c>
      <c r="J7574" t="str">
        <f>IF(shipments[[#This Row],[Order_Status]] = "Delivered","Yes","No")</f>
        <v>Yes</v>
      </c>
      <c r="K7574" t="str">
        <f>TEXT(shipments[[#This Row],[Shipdate]],"MMMM")</f>
        <v>February</v>
      </c>
      <c r="L7574">
        <f>YEAR(shipments[[#This Row],[Shipdate]])</f>
        <v>2024</v>
      </c>
    </row>
    <row r="7575" spans="1:12" x14ac:dyDescent="0.3">
      <c r="A7575" s="21" t="s">
        <v>7579</v>
      </c>
      <c r="B7575" s="21" t="s">
        <v>7964</v>
      </c>
      <c r="C7575" s="21" t="s">
        <v>7929</v>
      </c>
      <c r="D7575" s="21" t="s">
        <v>7938</v>
      </c>
      <c r="E7575" s="22">
        <v>45534</v>
      </c>
      <c r="F7575" s="23">
        <v>17095.5</v>
      </c>
      <c r="G7575" s="21">
        <v>1900</v>
      </c>
      <c r="H7575" s="21" t="s">
        <v>9</v>
      </c>
      <c r="I7575" s="21">
        <f>IF(shipments[[#This Row],[Boxes]]&gt;0,shipments[[#This Row],[Amount]]/shipments[[#This Row],[Boxes]],"NA")</f>
        <v>8.9976315789473684</v>
      </c>
      <c r="J7575" s="21" t="str">
        <f>IF(shipments[[#This Row],[Order_Status]] = "Delivered","Yes","No")</f>
        <v>No</v>
      </c>
      <c r="K7575" s="21" t="str">
        <f>TEXT(shipments[[#This Row],[Shipdate]],"MMMM")</f>
        <v>August</v>
      </c>
      <c r="L7575" s="21">
        <f>YEAR(shipments[[#This Row],[Shipdate]])</f>
        <v>2024</v>
      </c>
    </row>
    <row r="7576" spans="1:12" x14ac:dyDescent="0.3">
      <c r="A7576" t="s">
        <v>7580</v>
      </c>
      <c r="B7576" t="s">
        <v>7964</v>
      </c>
      <c r="C7576" t="s">
        <v>7929</v>
      </c>
      <c r="D7576" t="s">
        <v>7939</v>
      </c>
      <c r="E7576" s="1">
        <v>45266</v>
      </c>
      <c r="F7576" s="6">
        <v>9301.5</v>
      </c>
      <c r="G7576">
        <v>1163</v>
      </c>
      <c r="H7576" t="s">
        <v>3</v>
      </c>
      <c r="I7576">
        <f>IF(shipments[[#This Row],[Boxes]]&gt;0,shipments[[#This Row],[Amount]]/shipments[[#This Row],[Boxes]],"NA")</f>
        <v>7.9978503869303523</v>
      </c>
      <c r="J7576" t="str">
        <f>IF(shipments[[#This Row],[Order_Status]] = "Delivered","Yes","No")</f>
        <v>Yes</v>
      </c>
      <c r="K7576" t="str">
        <f>TEXT(shipments[[#This Row],[Shipdate]],"MMMM")</f>
        <v>December</v>
      </c>
      <c r="L7576">
        <f>YEAR(shipments[[#This Row],[Shipdate]])</f>
        <v>2023</v>
      </c>
    </row>
    <row r="7577" spans="1:12" x14ac:dyDescent="0.3">
      <c r="A7577" t="s">
        <v>7581</v>
      </c>
      <c r="B7577" t="s">
        <v>7964</v>
      </c>
      <c r="C7577" t="s">
        <v>7930</v>
      </c>
      <c r="D7577" t="s">
        <v>7938</v>
      </c>
      <c r="E7577" s="1">
        <v>45267</v>
      </c>
      <c r="F7577" s="6">
        <v>2146.5</v>
      </c>
      <c r="G7577">
        <v>86</v>
      </c>
      <c r="H7577" t="s">
        <v>3</v>
      </c>
      <c r="I7577">
        <f>IF(shipments[[#This Row],[Boxes]]&gt;0,shipments[[#This Row],[Amount]]/shipments[[#This Row],[Boxes]],"NA")</f>
        <v>24.959302325581394</v>
      </c>
      <c r="J7577" t="str">
        <f>IF(shipments[[#This Row],[Order_Status]] = "Delivered","Yes","No")</f>
        <v>Yes</v>
      </c>
      <c r="K7577" t="str">
        <f>TEXT(shipments[[#This Row],[Shipdate]],"MMMM")</f>
        <v>December</v>
      </c>
      <c r="L7577">
        <f>YEAR(shipments[[#This Row],[Shipdate]])</f>
        <v>2023</v>
      </c>
    </row>
    <row r="7578" spans="1:12" x14ac:dyDescent="0.3">
      <c r="A7578" t="s">
        <v>7582</v>
      </c>
      <c r="B7578" t="s">
        <v>7964</v>
      </c>
      <c r="C7578" t="s">
        <v>7931</v>
      </c>
      <c r="D7578" t="s">
        <v>7934</v>
      </c>
      <c r="E7578" s="1">
        <v>44992</v>
      </c>
      <c r="F7578" s="6">
        <v>4603.5</v>
      </c>
      <c r="G7578">
        <v>384</v>
      </c>
      <c r="H7578" t="s">
        <v>3</v>
      </c>
      <c r="I7578">
        <f>IF(shipments[[#This Row],[Boxes]]&gt;0,shipments[[#This Row],[Amount]]/shipments[[#This Row],[Boxes]],"NA")</f>
        <v>11.98828125</v>
      </c>
      <c r="J7578" t="str">
        <f>IF(shipments[[#This Row],[Order_Status]] = "Delivered","Yes","No")</f>
        <v>Yes</v>
      </c>
      <c r="K7578" t="str">
        <f>TEXT(shipments[[#This Row],[Shipdate]],"MMMM")</f>
        <v>March</v>
      </c>
      <c r="L7578">
        <f>YEAR(shipments[[#This Row],[Shipdate]])</f>
        <v>2023</v>
      </c>
    </row>
    <row r="7579" spans="1:12" x14ac:dyDescent="0.3">
      <c r="A7579" t="s">
        <v>7583</v>
      </c>
      <c r="B7579" t="s">
        <v>7964</v>
      </c>
      <c r="C7579" t="s">
        <v>7931</v>
      </c>
      <c r="D7579" t="s">
        <v>7938</v>
      </c>
      <c r="E7579" s="1">
        <v>45397</v>
      </c>
      <c r="F7579" s="6">
        <v>3096</v>
      </c>
      <c r="G7579">
        <v>344</v>
      </c>
      <c r="H7579" t="s">
        <v>3</v>
      </c>
      <c r="I7579">
        <f>IF(shipments[[#This Row],[Boxes]]&gt;0,shipments[[#This Row],[Amount]]/shipments[[#This Row],[Boxes]],"NA")</f>
        <v>9</v>
      </c>
      <c r="J7579" t="str">
        <f>IF(shipments[[#This Row],[Order_Status]] = "Delivered","Yes","No")</f>
        <v>Yes</v>
      </c>
      <c r="K7579" t="str">
        <f>TEXT(shipments[[#This Row],[Shipdate]],"MMMM")</f>
        <v>April</v>
      </c>
      <c r="L7579">
        <f>YEAR(shipments[[#This Row],[Shipdate]])</f>
        <v>2024</v>
      </c>
    </row>
    <row r="7580" spans="1:12" x14ac:dyDescent="0.3">
      <c r="A7580" t="s">
        <v>7584</v>
      </c>
      <c r="B7580" t="s">
        <v>7964</v>
      </c>
      <c r="C7580" t="s">
        <v>7932</v>
      </c>
      <c r="D7580" t="s">
        <v>7934</v>
      </c>
      <c r="E7580" s="1">
        <v>45075</v>
      </c>
      <c r="F7580" s="6">
        <v>3548.25</v>
      </c>
      <c r="G7580">
        <v>444</v>
      </c>
      <c r="H7580" t="s">
        <v>3</v>
      </c>
      <c r="I7580">
        <f>IF(shipments[[#This Row],[Boxes]]&gt;0,shipments[[#This Row],[Amount]]/shipments[[#This Row],[Boxes]],"NA")</f>
        <v>7.9915540540540544</v>
      </c>
      <c r="J7580" t="str">
        <f>IF(shipments[[#This Row],[Order_Status]] = "Delivered","Yes","No")</f>
        <v>Yes</v>
      </c>
      <c r="K7580" t="str">
        <f>TEXT(shipments[[#This Row],[Shipdate]],"MMMM")</f>
        <v>May</v>
      </c>
      <c r="L7580">
        <f>YEAR(shipments[[#This Row],[Shipdate]])</f>
        <v>2023</v>
      </c>
    </row>
    <row r="7581" spans="1:12" x14ac:dyDescent="0.3">
      <c r="A7581" t="s">
        <v>7585</v>
      </c>
      <c r="B7581" t="s">
        <v>7964</v>
      </c>
      <c r="C7581" t="s">
        <v>7933</v>
      </c>
      <c r="D7581" t="s">
        <v>7937</v>
      </c>
      <c r="E7581" s="1">
        <v>45222</v>
      </c>
      <c r="F7581" s="6">
        <v>8964</v>
      </c>
      <c r="G7581">
        <v>472</v>
      </c>
      <c r="H7581" t="s">
        <v>3</v>
      </c>
      <c r="I7581">
        <f>IF(shipments[[#This Row],[Boxes]]&gt;0,shipments[[#This Row],[Amount]]/shipments[[#This Row],[Boxes]],"NA")</f>
        <v>18.991525423728813</v>
      </c>
      <c r="J7581" t="str">
        <f>IF(shipments[[#This Row],[Order_Status]] = "Delivered","Yes","No")</f>
        <v>Yes</v>
      </c>
      <c r="K7581" t="str">
        <f>TEXT(shipments[[#This Row],[Shipdate]],"MMMM")</f>
        <v>October</v>
      </c>
      <c r="L7581">
        <f>YEAR(shipments[[#This Row],[Shipdate]])</f>
        <v>2023</v>
      </c>
    </row>
    <row r="7582" spans="1:12" x14ac:dyDescent="0.3">
      <c r="A7582" t="s">
        <v>7586</v>
      </c>
      <c r="B7582" t="s">
        <v>7964</v>
      </c>
      <c r="C7582" t="s">
        <v>7933</v>
      </c>
      <c r="D7582" t="s">
        <v>7934</v>
      </c>
      <c r="E7582" s="1">
        <v>45210</v>
      </c>
      <c r="F7582" s="6">
        <v>8428.5</v>
      </c>
      <c r="G7582">
        <v>402</v>
      </c>
      <c r="H7582" t="s">
        <v>3</v>
      </c>
      <c r="I7582">
        <f>IF(shipments[[#This Row],[Boxes]]&gt;0,shipments[[#This Row],[Amount]]/shipments[[#This Row],[Boxes]],"NA")</f>
        <v>20.96641791044776</v>
      </c>
      <c r="J7582" t="str">
        <f>IF(shipments[[#This Row],[Order_Status]] = "Delivered","Yes","No")</f>
        <v>Yes</v>
      </c>
      <c r="K7582" t="str">
        <f>TEXT(shipments[[#This Row],[Shipdate]],"MMMM")</f>
        <v>October</v>
      </c>
      <c r="L7582">
        <f>YEAR(shipments[[#This Row],[Shipdate]])</f>
        <v>2023</v>
      </c>
    </row>
    <row r="7583" spans="1:12" x14ac:dyDescent="0.3">
      <c r="A7583" t="s">
        <v>7587</v>
      </c>
      <c r="B7583" t="s">
        <v>7964</v>
      </c>
      <c r="C7583" t="s">
        <v>7933</v>
      </c>
      <c r="D7583" t="s">
        <v>7934</v>
      </c>
      <c r="E7583" s="1">
        <v>45414</v>
      </c>
      <c r="F7583" s="6">
        <v>7386.75</v>
      </c>
      <c r="G7583">
        <v>411</v>
      </c>
      <c r="H7583" t="s">
        <v>3</v>
      </c>
      <c r="I7583">
        <f>IF(shipments[[#This Row],[Boxes]]&gt;0,shipments[[#This Row],[Amount]]/shipments[[#This Row],[Boxes]],"NA")</f>
        <v>17.972627737226276</v>
      </c>
      <c r="J7583" t="str">
        <f>IF(shipments[[#This Row],[Order_Status]] = "Delivered","Yes","No")</f>
        <v>Yes</v>
      </c>
      <c r="K7583" t="str">
        <f>TEXT(shipments[[#This Row],[Shipdate]],"MMMM")</f>
        <v>May</v>
      </c>
      <c r="L7583">
        <f>YEAR(shipments[[#This Row],[Shipdate]])</f>
        <v>2024</v>
      </c>
    </row>
    <row r="7584" spans="1:12" x14ac:dyDescent="0.3">
      <c r="A7584" t="s">
        <v>7588</v>
      </c>
      <c r="B7584" t="s">
        <v>7964</v>
      </c>
      <c r="C7584" t="s">
        <v>7933</v>
      </c>
      <c r="D7584" t="s">
        <v>7934</v>
      </c>
      <c r="E7584" s="1">
        <v>45174</v>
      </c>
      <c r="F7584" s="6">
        <v>6565.5</v>
      </c>
      <c r="G7584">
        <v>329</v>
      </c>
      <c r="H7584" t="s">
        <v>3</v>
      </c>
      <c r="I7584">
        <f>IF(shipments[[#This Row],[Boxes]]&gt;0,shipments[[#This Row],[Amount]]/shipments[[#This Row],[Boxes]],"NA")</f>
        <v>19.955927051671733</v>
      </c>
      <c r="J7584" t="str">
        <f>IF(shipments[[#This Row],[Order_Status]] = "Delivered","Yes","No")</f>
        <v>Yes</v>
      </c>
      <c r="K7584" t="str">
        <f>TEXT(shipments[[#This Row],[Shipdate]],"MMMM")</f>
        <v>September</v>
      </c>
      <c r="L7584">
        <f>YEAR(shipments[[#This Row],[Shipdate]])</f>
        <v>2023</v>
      </c>
    </row>
    <row r="7585" spans="1:12" x14ac:dyDescent="0.3">
      <c r="A7585" s="21" t="s">
        <v>7589</v>
      </c>
      <c r="B7585" s="21" t="s">
        <v>7964</v>
      </c>
      <c r="C7585" s="21" t="s">
        <v>7933</v>
      </c>
      <c r="D7585" s="21" t="s">
        <v>7937</v>
      </c>
      <c r="E7585" s="22">
        <v>45489</v>
      </c>
      <c r="F7585" s="23">
        <v>4905</v>
      </c>
      <c r="G7585" s="21">
        <v>246</v>
      </c>
      <c r="H7585" s="21" t="s">
        <v>9</v>
      </c>
      <c r="I7585" s="21">
        <f>IF(shipments[[#This Row],[Boxes]]&gt;0,shipments[[#This Row],[Amount]]/shipments[[#This Row],[Boxes]],"NA")</f>
        <v>19.939024390243901</v>
      </c>
      <c r="J7585" s="21" t="str">
        <f>IF(shipments[[#This Row],[Order_Status]] = "Delivered","Yes","No")</f>
        <v>No</v>
      </c>
      <c r="K7585" s="21" t="str">
        <f>TEXT(shipments[[#This Row],[Shipdate]],"MMMM")</f>
        <v>July</v>
      </c>
      <c r="L7585" s="21">
        <f>YEAR(shipments[[#This Row],[Shipdate]])</f>
        <v>2024</v>
      </c>
    </row>
    <row r="7586" spans="1:12" x14ac:dyDescent="0.3">
      <c r="A7586" t="s">
        <v>7590</v>
      </c>
      <c r="B7586" t="s">
        <v>7960</v>
      </c>
      <c r="C7586" t="s">
        <v>7912</v>
      </c>
      <c r="D7586" t="s">
        <v>7939</v>
      </c>
      <c r="E7586" s="1">
        <v>45128</v>
      </c>
      <c r="F7586" s="6">
        <v>6525</v>
      </c>
      <c r="G7586">
        <v>435</v>
      </c>
      <c r="H7586" t="s">
        <v>3</v>
      </c>
      <c r="I7586">
        <f>IF(shipments[[#This Row],[Boxes]]&gt;0,shipments[[#This Row],[Amount]]/shipments[[#This Row],[Boxes]],"NA")</f>
        <v>15</v>
      </c>
      <c r="J7586" t="str">
        <f>IF(shipments[[#This Row],[Order_Status]] = "Delivered","Yes","No")</f>
        <v>Yes</v>
      </c>
      <c r="K7586" t="str">
        <f>TEXT(shipments[[#This Row],[Shipdate]],"MMMM")</f>
        <v>July</v>
      </c>
      <c r="L7586">
        <f>YEAR(shipments[[#This Row],[Shipdate]])</f>
        <v>2023</v>
      </c>
    </row>
    <row r="7587" spans="1:12" x14ac:dyDescent="0.3">
      <c r="A7587" t="s">
        <v>7591</v>
      </c>
      <c r="B7587" t="s">
        <v>7960</v>
      </c>
      <c r="C7587" t="s">
        <v>7912</v>
      </c>
      <c r="D7587" t="s">
        <v>7939</v>
      </c>
      <c r="E7587" s="1">
        <v>45085</v>
      </c>
      <c r="F7587" s="6">
        <v>10563.75</v>
      </c>
      <c r="G7587">
        <v>813</v>
      </c>
      <c r="H7587" t="s">
        <v>3</v>
      </c>
      <c r="I7587">
        <f>IF(shipments[[#This Row],[Boxes]]&gt;0,shipments[[#This Row],[Amount]]/shipments[[#This Row],[Boxes]],"NA")</f>
        <v>12.993542435424354</v>
      </c>
      <c r="J7587" t="str">
        <f>IF(shipments[[#This Row],[Order_Status]] = "Delivered","Yes","No")</f>
        <v>Yes</v>
      </c>
      <c r="K7587" t="str">
        <f>TEXT(shipments[[#This Row],[Shipdate]],"MMMM")</f>
        <v>June</v>
      </c>
      <c r="L7587">
        <f>YEAR(shipments[[#This Row],[Shipdate]])</f>
        <v>2023</v>
      </c>
    </row>
    <row r="7588" spans="1:12" x14ac:dyDescent="0.3">
      <c r="A7588" t="s">
        <v>7592</v>
      </c>
      <c r="B7588" t="s">
        <v>7960</v>
      </c>
      <c r="C7588" t="s">
        <v>7912</v>
      </c>
      <c r="D7588" t="s">
        <v>7939</v>
      </c>
      <c r="E7588" s="1">
        <v>45149</v>
      </c>
      <c r="F7588" s="6">
        <v>5404.5</v>
      </c>
      <c r="G7588">
        <v>387</v>
      </c>
      <c r="H7588" t="s">
        <v>3</v>
      </c>
      <c r="I7588">
        <f>IF(shipments[[#This Row],[Boxes]]&gt;0,shipments[[#This Row],[Amount]]/shipments[[#This Row],[Boxes]],"NA")</f>
        <v>13.965116279069768</v>
      </c>
      <c r="J7588" t="str">
        <f>IF(shipments[[#This Row],[Order_Status]] = "Delivered","Yes","No")</f>
        <v>Yes</v>
      </c>
      <c r="K7588" t="str">
        <f>TEXT(shipments[[#This Row],[Shipdate]],"MMMM")</f>
        <v>August</v>
      </c>
      <c r="L7588">
        <f>YEAR(shipments[[#This Row],[Shipdate]])</f>
        <v>2023</v>
      </c>
    </row>
    <row r="7589" spans="1:12" x14ac:dyDescent="0.3">
      <c r="A7589" t="s">
        <v>7593</v>
      </c>
      <c r="B7589" t="s">
        <v>7960</v>
      </c>
      <c r="C7589" t="s">
        <v>7912</v>
      </c>
      <c r="D7589" t="s">
        <v>7937</v>
      </c>
      <c r="E7589" s="1">
        <v>45035</v>
      </c>
      <c r="F7589" s="6">
        <v>231.75</v>
      </c>
      <c r="G7589">
        <v>20</v>
      </c>
      <c r="H7589" t="s">
        <v>3</v>
      </c>
      <c r="I7589">
        <f>IF(shipments[[#This Row],[Boxes]]&gt;0,shipments[[#This Row],[Amount]]/shipments[[#This Row],[Boxes]],"NA")</f>
        <v>11.5875</v>
      </c>
      <c r="J7589" t="str">
        <f>IF(shipments[[#This Row],[Order_Status]] = "Delivered","Yes","No")</f>
        <v>Yes</v>
      </c>
      <c r="K7589" t="str">
        <f>TEXT(shipments[[#This Row],[Shipdate]],"MMMM")</f>
        <v>April</v>
      </c>
      <c r="L7589">
        <f>YEAR(shipments[[#This Row],[Shipdate]])</f>
        <v>2023</v>
      </c>
    </row>
    <row r="7590" spans="1:12" x14ac:dyDescent="0.3">
      <c r="A7590" t="s">
        <v>7594</v>
      </c>
      <c r="B7590" t="s">
        <v>7960</v>
      </c>
      <c r="C7590" t="s">
        <v>7914</v>
      </c>
      <c r="D7590" t="s">
        <v>7934</v>
      </c>
      <c r="E7590" s="1">
        <v>45243</v>
      </c>
      <c r="F7590" s="6">
        <v>5114.25</v>
      </c>
      <c r="G7590">
        <v>465</v>
      </c>
      <c r="H7590" t="s">
        <v>3</v>
      </c>
      <c r="I7590">
        <f>IF(shipments[[#This Row],[Boxes]]&gt;0,shipments[[#This Row],[Amount]]/shipments[[#This Row],[Boxes]],"NA")</f>
        <v>10.998387096774193</v>
      </c>
      <c r="J7590" t="str">
        <f>IF(shipments[[#This Row],[Order_Status]] = "Delivered","Yes","No")</f>
        <v>Yes</v>
      </c>
      <c r="K7590" t="str">
        <f>TEXT(shipments[[#This Row],[Shipdate]],"MMMM")</f>
        <v>November</v>
      </c>
      <c r="L7590">
        <f>YEAR(shipments[[#This Row],[Shipdate]])</f>
        <v>2023</v>
      </c>
    </row>
    <row r="7591" spans="1:12" x14ac:dyDescent="0.3">
      <c r="A7591" s="21" t="s">
        <v>7595</v>
      </c>
      <c r="B7591" s="21" t="s">
        <v>7960</v>
      </c>
      <c r="C7591" s="21" t="s">
        <v>7915</v>
      </c>
      <c r="D7591" s="21" t="s">
        <v>7935</v>
      </c>
      <c r="E7591" s="22">
        <v>45482</v>
      </c>
      <c r="F7591" s="23">
        <v>3908.25</v>
      </c>
      <c r="G7591" s="21">
        <v>652</v>
      </c>
      <c r="H7591" s="21" t="s">
        <v>9</v>
      </c>
      <c r="I7591" s="21">
        <f>IF(shipments[[#This Row],[Boxes]]&gt;0,shipments[[#This Row],[Amount]]/shipments[[#This Row],[Boxes]],"NA")</f>
        <v>5.9942484662576687</v>
      </c>
      <c r="J7591" s="21" t="str">
        <f>IF(shipments[[#This Row],[Order_Status]] = "Delivered","Yes","No")</f>
        <v>No</v>
      </c>
      <c r="K7591" s="21" t="str">
        <f>TEXT(shipments[[#This Row],[Shipdate]],"MMMM")</f>
        <v>July</v>
      </c>
      <c r="L7591" s="21">
        <f>YEAR(shipments[[#This Row],[Shipdate]])</f>
        <v>2024</v>
      </c>
    </row>
    <row r="7592" spans="1:12" x14ac:dyDescent="0.3">
      <c r="A7592" t="s">
        <v>7596</v>
      </c>
      <c r="B7592" t="s">
        <v>7960</v>
      </c>
      <c r="C7592" t="s">
        <v>7915</v>
      </c>
      <c r="D7592" t="s">
        <v>7938</v>
      </c>
      <c r="E7592" s="1">
        <v>45169</v>
      </c>
      <c r="F7592" s="6">
        <v>9373.5</v>
      </c>
      <c r="G7592">
        <v>1042</v>
      </c>
      <c r="H7592" t="s">
        <v>3</v>
      </c>
      <c r="I7592">
        <f>IF(shipments[[#This Row],[Boxes]]&gt;0,shipments[[#This Row],[Amount]]/shipments[[#This Row],[Boxes]],"NA")</f>
        <v>8.9956813819577732</v>
      </c>
      <c r="J7592" t="str">
        <f>IF(shipments[[#This Row],[Order_Status]] = "Delivered","Yes","No")</f>
        <v>Yes</v>
      </c>
      <c r="K7592" t="str">
        <f>TEXT(shipments[[#This Row],[Shipdate]],"MMMM")</f>
        <v>August</v>
      </c>
      <c r="L7592">
        <f>YEAR(shipments[[#This Row],[Shipdate]])</f>
        <v>2023</v>
      </c>
    </row>
    <row r="7593" spans="1:12" x14ac:dyDescent="0.3">
      <c r="A7593" t="s">
        <v>7597</v>
      </c>
      <c r="B7593" t="s">
        <v>7960</v>
      </c>
      <c r="C7593" t="s">
        <v>7915</v>
      </c>
      <c r="D7593" t="s">
        <v>7939</v>
      </c>
      <c r="E7593" s="1">
        <v>45138</v>
      </c>
      <c r="F7593" s="6">
        <v>173.25</v>
      </c>
      <c r="G7593">
        <v>20</v>
      </c>
      <c r="H7593" t="s">
        <v>3</v>
      </c>
      <c r="I7593">
        <f>IF(shipments[[#This Row],[Boxes]]&gt;0,shipments[[#This Row],[Amount]]/shipments[[#This Row],[Boxes]],"NA")</f>
        <v>8.6624999999999996</v>
      </c>
      <c r="J7593" t="str">
        <f>IF(shipments[[#This Row],[Order_Status]] = "Delivered","Yes","No")</f>
        <v>Yes</v>
      </c>
      <c r="K7593" t="str">
        <f>TEXT(shipments[[#This Row],[Shipdate]],"MMMM")</f>
        <v>July</v>
      </c>
      <c r="L7593">
        <f>YEAR(shipments[[#This Row],[Shipdate]])</f>
        <v>2023</v>
      </c>
    </row>
    <row r="7594" spans="1:12" x14ac:dyDescent="0.3">
      <c r="A7594" t="s">
        <v>7598</v>
      </c>
      <c r="B7594" t="s">
        <v>7960</v>
      </c>
      <c r="C7594" t="s">
        <v>7915</v>
      </c>
      <c r="D7594" t="s">
        <v>7935</v>
      </c>
      <c r="E7594" s="1">
        <v>45245</v>
      </c>
      <c r="F7594" s="6">
        <v>1613.25</v>
      </c>
      <c r="G7594">
        <v>231</v>
      </c>
      <c r="H7594" t="s">
        <v>3</v>
      </c>
      <c r="I7594">
        <f>IF(shipments[[#This Row],[Boxes]]&gt;0,shipments[[#This Row],[Amount]]/shipments[[#This Row],[Boxes]],"NA")</f>
        <v>6.9837662337662341</v>
      </c>
      <c r="J7594" t="str">
        <f>IF(shipments[[#This Row],[Order_Status]] = "Delivered","Yes","No")</f>
        <v>Yes</v>
      </c>
      <c r="K7594" t="str">
        <f>TEXT(shipments[[#This Row],[Shipdate]],"MMMM")</f>
        <v>November</v>
      </c>
      <c r="L7594">
        <f>YEAR(shipments[[#This Row],[Shipdate]])</f>
        <v>2023</v>
      </c>
    </row>
    <row r="7595" spans="1:12" x14ac:dyDescent="0.3">
      <c r="A7595" t="s">
        <v>7599</v>
      </c>
      <c r="B7595" t="s">
        <v>7960</v>
      </c>
      <c r="C7595" t="s">
        <v>7915</v>
      </c>
      <c r="D7595" t="s">
        <v>7939</v>
      </c>
      <c r="E7595" s="1">
        <v>45252</v>
      </c>
      <c r="F7595" s="6">
        <v>643.5</v>
      </c>
      <c r="G7595">
        <v>81</v>
      </c>
      <c r="H7595" t="s">
        <v>3</v>
      </c>
      <c r="I7595">
        <f>IF(shipments[[#This Row],[Boxes]]&gt;0,shipments[[#This Row],[Amount]]/shipments[[#This Row],[Boxes]],"NA")</f>
        <v>7.9444444444444446</v>
      </c>
      <c r="J7595" t="str">
        <f>IF(shipments[[#This Row],[Order_Status]] = "Delivered","Yes","No")</f>
        <v>Yes</v>
      </c>
      <c r="K7595" t="str">
        <f>TEXT(shipments[[#This Row],[Shipdate]],"MMMM")</f>
        <v>November</v>
      </c>
      <c r="L7595">
        <f>YEAR(shipments[[#This Row],[Shipdate]])</f>
        <v>2023</v>
      </c>
    </row>
    <row r="7596" spans="1:12" x14ac:dyDescent="0.3">
      <c r="A7596" t="s">
        <v>7600</v>
      </c>
      <c r="B7596" t="s">
        <v>7960</v>
      </c>
      <c r="C7596" t="s">
        <v>7915</v>
      </c>
      <c r="D7596" t="s">
        <v>7935</v>
      </c>
      <c r="E7596" s="1">
        <v>45084</v>
      </c>
      <c r="F7596" s="6">
        <v>3780</v>
      </c>
      <c r="G7596">
        <v>540</v>
      </c>
      <c r="H7596" t="s">
        <v>3</v>
      </c>
      <c r="I7596">
        <f>IF(shipments[[#This Row],[Boxes]]&gt;0,shipments[[#This Row],[Amount]]/shipments[[#This Row],[Boxes]],"NA")</f>
        <v>7</v>
      </c>
      <c r="J7596" t="str">
        <f>IF(shipments[[#This Row],[Order_Status]] = "Delivered","Yes","No")</f>
        <v>Yes</v>
      </c>
      <c r="K7596" t="str">
        <f>TEXT(shipments[[#This Row],[Shipdate]],"MMMM")</f>
        <v>June</v>
      </c>
      <c r="L7596">
        <f>YEAR(shipments[[#This Row],[Shipdate]])</f>
        <v>2023</v>
      </c>
    </row>
    <row r="7597" spans="1:12" x14ac:dyDescent="0.3">
      <c r="A7597" t="s">
        <v>7601</v>
      </c>
      <c r="B7597" t="s">
        <v>7960</v>
      </c>
      <c r="C7597" t="s">
        <v>7915</v>
      </c>
      <c r="D7597" t="s">
        <v>7939</v>
      </c>
      <c r="E7597" s="1">
        <v>45212</v>
      </c>
      <c r="F7597" s="6">
        <v>803.25</v>
      </c>
      <c r="G7597">
        <v>161</v>
      </c>
      <c r="H7597" t="s">
        <v>3</v>
      </c>
      <c r="I7597">
        <f>IF(shipments[[#This Row],[Boxes]]&gt;0,shipments[[#This Row],[Amount]]/shipments[[#This Row],[Boxes]],"NA")</f>
        <v>4.9891304347826084</v>
      </c>
      <c r="J7597" t="str">
        <f>IF(shipments[[#This Row],[Order_Status]] = "Delivered","Yes","No")</f>
        <v>Yes</v>
      </c>
      <c r="K7597" t="str">
        <f>TEXT(shipments[[#This Row],[Shipdate]],"MMMM")</f>
        <v>October</v>
      </c>
      <c r="L7597">
        <f>YEAR(shipments[[#This Row],[Shipdate]])</f>
        <v>2023</v>
      </c>
    </row>
    <row r="7598" spans="1:12" x14ac:dyDescent="0.3">
      <c r="A7598" t="s">
        <v>7602</v>
      </c>
      <c r="B7598" t="s">
        <v>7960</v>
      </c>
      <c r="C7598" t="s">
        <v>7916</v>
      </c>
      <c r="D7598" t="s">
        <v>7935</v>
      </c>
      <c r="E7598" s="1">
        <v>45195</v>
      </c>
      <c r="F7598" s="6">
        <v>1737</v>
      </c>
      <c r="G7598">
        <v>249</v>
      </c>
      <c r="H7598" t="s">
        <v>3</v>
      </c>
      <c r="I7598">
        <f>IF(shipments[[#This Row],[Boxes]]&gt;0,shipments[[#This Row],[Amount]]/shipments[[#This Row],[Boxes]],"NA")</f>
        <v>6.975903614457831</v>
      </c>
      <c r="J7598" t="str">
        <f>IF(shipments[[#This Row],[Order_Status]] = "Delivered","Yes","No")</f>
        <v>Yes</v>
      </c>
      <c r="K7598" t="str">
        <f>TEXT(shipments[[#This Row],[Shipdate]],"MMMM")</f>
        <v>September</v>
      </c>
      <c r="L7598">
        <f>YEAR(shipments[[#This Row],[Shipdate]])</f>
        <v>2023</v>
      </c>
    </row>
    <row r="7599" spans="1:12" x14ac:dyDescent="0.3">
      <c r="A7599" s="21" t="s">
        <v>7603</v>
      </c>
      <c r="B7599" s="21" t="s">
        <v>7960</v>
      </c>
      <c r="C7599" s="21" t="s">
        <v>7916</v>
      </c>
      <c r="D7599" s="21" t="s">
        <v>7939</v>
      </c>
      <c r="E7599" s="22">
        <v>45481</v>
      </c>
      <c r="F7599" s="23">
        <v>5744.25</v>
      </c>
      <c r="G7599" s="21">
        <v>1149</v>
      </c>
      <c r="H7599" s="21" t="s">
        <v>9</v>
      </c>
      <c r="I7599" s="21">
        <f>IF(shipments[[#This Row],[Boxes]]&gt;0,shipments[[#This Row],[Amount]]/shipments[[#This Row],[Boxes]],"NA")</f>
        <v>4.9993472584856393</v>
      </c>
      <c r="J7599" s="21" t="str">
        <f>IF(shipments[[#This Row],[Order_Status]] = "Delivered","Yes","No")</f>
        <v>No</v>
      </c>
      <c r="K7599" s="21" t="str">
        <f>TEXT(shipments[[#This Row],[Shipdate]],"MMMM")</f>
        <v>July</v>
      </c>
      <c r="L7599" s="21">
        <f>YEAR(shipments[[#This Row],[Shipdate]])</f>
        <v>2024</v>
      </c>
    </row>
    <row r="7600" spans="1:12" x14ac:dyDescent="0.3">
      <c r="A7600" t="s">
        <v>7604</v>
      </c>
      <c r="B7600" t="s">
        <v>7960</v>
      </c>
      <c r="C7600" t="s">
        <v>7916</v>
      </c>
      <c r="D7600" t="s">
        <v>7937</v>
      </c>
      <c r="E7600" s="1">
        <v>45092</v>
      </c>
      <c r="F7600" s="6">
        <v>1858.5</v>
      </c>
      <c r="G7600">
        <v>266</v>
      </c>
      <c r="H7600" t="s">
        <v>3</v>
      </c>
      <c r="I7600">
        <f>IF(shipments[[#This Row],[Boxes]]&gt;0,shipments[[#This Row],[Amount]]/shipments[[#This Row],[Boxes]],"NA")</f>
        <v>6.9868421052631575</v>
      </c>
      <c r="J7600" t="str">
        <f>IF(shipments[[#This Row],[Order_Status]] = "Delivered","Yes","No")</f>
        <v>Yes</v>
      </c>
      <c r="K7600" t="str">
        <f>TEXT(shipments[[#This Row],[Shipdate]],"MMMM")</f>
        <v>June</v>
      </c>
      <c r="L7600">
        <f>YEAR(shipments[[#This Row],[Shipdate]])</f>
        <v>2023</v>
      </c>
    </row>
    <row r="7601" spans="1:12" x14ac:dyDescent="0.3">
      <c r="A7601" t="s">
        <v>7605</v>
      </c>
      <c r="B7601" t="s">
        <v>7960</v>
      </c>
      <c r="C7601" t="s">
        <v>7917</v>
      </c>
      <c r="D7601" t="s">
        <v>7935</v>
      </c>
      <c r="E7601" s="1">
        <v>45243</v>
      </c>
      <c r="F7601" s="6">
        <v>4700.25</v>
      </c>
      <c r="G7601">
        <v>196</v>
      </c>
      <c r="H7601" t="s">
        <v>3</v>
      </c>
      <c r="I7601">
        <f>IF(shipments[[#This Row],[Boxes]]&gt;0,shipments[[#This Row],[Amount]]/shipments[[#This Row],[Boxes]],"NA")</f>
        <v>23.980867346938776</v>
      </c>
      <c r="J7601" t="str">
        <f>IF(shipments[[#This Row],[Order_Status]] = "Delivered","Yes","No")</f>
        <v>Yes</v>
      </c>
      <c r="K7601" t="str">
        <f>TEXT(shipments[[#This Row],[Shipdate]],"MMMM")</f>
        <v>November</v>
      </c>
      <c r="L7601">
        <f>YEAR(shipments[[#This Row],[Shipdate]])</f>
        <v>2023</v>
      </c>
    </row>
    <row r="7602" spans="1:12" x14ac:dyDescent="0.3">
      <c r="A7602" t="s">
        <v>7606</v>
      </c>
      <c r="B7602" t="s">
        <v>7960</v>
      </c>
      <c r="C7602" t="s">
        <v>7918</v>
      </c>
      <c r="D7602" t="s">
        <v>7934</v>
      </c>
      <c r="E7602" s="1">
        <v>44958</v>
      </c>
      <c r="F7602" s="6">
        <v>5710.5</v>
      </c>
      <c r="G7602">
        <v>220</v>
      </c>
      <c r="H7602" t="s">
        <v>3</v>
      </c>
      <c r="I7602">
        <f>IF(shipments[[#This Row],[Boxes]]&gt;0,shipments[[#This Row],[Amount]]/shipments[[#This Row],[Boxes]],"NA")</f>
        <v>25.956818181818182</v>
      </c>
      <c r="J7602" t="str">
        <f>IF(shipments[[#This Row],[Order_Status]] = "Delivered","Yes","No")</f>
        <v>Yes</v>
      </c>
      <c r="K7602" t="str">
        <f>TEXT(shipments[[#This Row],[Shipdate]],"MMMM")</f>
        <v>February</v>
      </c>
      <c r="L7602">
        <f>YEAR(shipments[[#This Row],[Shipdate]])</f>
        <v>2023</v>
      </c>
    </row>
    <row r="7603" spans="1:12" x14ac:dyDescent="0.3">
      <c r="A7603" t="s">
        <v>7607</v>
      </c>
      <c r="B7603" t="s">
        <v>7960</v>
      </c>
      <c r="C7603" t="s">
        <v>7918</v>
      </c>
      <c r="D7603" t="s">
        <v>7936</v>
      </c>
      <c r="E7603" s="1">
        <v>45097</v>
      </c>
      <c r="F7603" s="6">
        <v>5535</v>
      </c>
      <c r="G7603">
        <v>198</v>
      </c>
      <c r="H7603" t="s">
        <v>3</v>
      </c>
      <c r="I7603">
        <f>IF(shipments[[#This Row],[Boxes]]&gt;0,shipments[[#This Row],[Amount]]/shipments[[#This Row],[Boxes]],"NA")</f>
        <v>27.954545454545453</v>
      </c>
      <c r="J7603" t="str">
        <f>IF(shipments[[#This Row],[Order_Status]] = "Delivered","Yes","No")</f>
        <v>Yes</v>
      </c>
      <c r="K7603" t="str">
        <f>TEXT(shipments[[#This Row],[Shipdate]],"MMMM")</f>
        <v>June</v>
      </c>
      <c r="L7603">
        <f>YEAR(shipments[[#This Row],[Shipdate]])</f>
        <v>2023</v>
      </c>
    </row>
    <row r="7604" spans="1:12" x14ac:dyDescent="0.3">
      <c r="A7604" t="s">
        <v>7608</v>
      </c>
      <c r="B7604" t="s">
        <v>7960</v>
      </c>
      <c r="C7604" t="s">
        <v>7919</v>
      </c>
      <c r="D7604" t="s">
        <v>7937</v>
      </c>
      <c r="E7604" s="1">
        <v>45463</v>
      </c>
      <c r="F7604" s="6">
        <v>1894.5</v>
      </c>
      <c r="G7604">
        <v>87</v>
      </c>
      <c r="H7604" t="s">
        <v>3</v>
      </c>
      <c r="I7604">
        <f>IF(shipments[[#This Row],[Boxes]]&gt;0,shipments[[#This Row],[Amount]]/shipments[[#This Row],[Boxes]],"NA")</f>
        <v>21.775862068965516</v>
      </c>
      <c r="J7604" t="str">
        <f>IF(shipments[[#This Row],[Order_Status]] = "Delivered","Yes","No")</f>
        <v>Yes</v>
      </c>
      <c r="K7604" t="str">
        <f>TEXT(shipments[[#This Row],[Shipdate]],"MMMM")</f>
        <v>June</v>
      </c>
      <c r="L7604">
        <f>YEAR(shipments[[#This Row],[Shipdate]])</f>
        <v>2024</v>
      </c>
    </row>
    <row r="7605" spans="1:12" x14ac:dyDescent="0.3">
      <c r="A7605" t="s">
        <v>7609</v>
      </c>
      <c r="B7605" t="s">
        <v>7960</v>
      </c>
      <c r="C7605" t="s">
        <v>7921</v>
      </c>
      <c r="D7605" t="s">
        <v>7934</v>
      </c>
      <c r="E7605" s="1">
        <v>44945</v>
      </c>
      <c r="F7605" s="6">
        <v>639</v>
      </c>
      <c r="G7605">
        <v>46</v>
      </c>
      <c r="H7605" t="s">
        <v>3</v>
      </c>
      <c r="I7605">
        <f>IF(shipments[[#This Row],[Boxes]]&gt;0,shipments[[#This Row],[Amount]]/shipments[[#This Row],[Boxes]],"NA")</f>
        <v>13.891304347826088</v>
      </c>
      <c r="J7605" t="str">
        <f>IF(shipments[[#This Row],[Order_Status]] = "Delivered","Yes","No")</f>
        <v>Yes</v>
      </c>
      <c r="K7605" t="str">
        <f>TEXT(shipments[[#This Row],[Shipdate]],"MMMM")</f>
        <v>January</v>
      </c>
      <c r="L7605">
        <f>YEAR(shipments[[#This Row],[Shipdate]])</f>
        <v>2023</v>
      </c>
    </row>
    <row r="7606" spans="1:12" x14ac:dyDescent="0.3">
      <c r="A7606" t="s">
        <v>7610</v>
      </c>
      <c r="B7606" t="s">
        <v>7960</v>
      </c>
      <c r="C7606" t="s">
        <v>7921</v>
      </c>
      <c r="D7606" t="s">
        <v>7934</v>
      </c>
      <c r="E7606" s="1">
        <v>45121</v>
      </c>
      <c r="F7606" s="6">
        <v>7454.25</v>
      </c>
      <c r="G7606">
        <v>466</v>
      </c>
      <c r="H7606" t="s">
        <v>3</v>
      </c>
      <c r="I7606">
        <f>IF(shipments[[#This Row],[Boxes]]&gt;0,shipments[[#This Row],[Amount]]/shipments[[#This Row],[Boxes]],"NA")</f>
        <v>15.996244635193133</v>
      </c>
      <c r="J7606" t="str">
        <f>IF(shipments[[#This Row],[Order_Status]] = "Delivered","Yes","No")</f>
        <v>Yes</v>
      </c>
      <c r="K7606" t="str">
        <f>TEXT(shipments[[#This Row],[Shipdate]],"MMMM")</f>
        <v>July</v>
      </c>
      <c r="L7606">
        <f>YEAR(shipments[[#This Row],[Shipdate]])</f>
        <v>2023</v>
      </c>
    </row>
    <row r="7607" spans="1:12" x14ac:dyDescent="0.3">
      <c r="A7607" s="21" t="s">
        <v>7611</v>
      </c>
      <c r="B7607" s="21" t="s">
        <v>7960</v>
      </c>
      <c r="C7607" s="21" t="s">
        <v>7921</v>
      </c>
      <c r="D7607" s="21" t="s">
        <v>7935</v>
      </c>
      <c r="E7607" s="22">
        <v>45055</v>
      </c>
      <c r="F7607" s="23">
        <v>2540.25</v>
      </c>
      <c r="G7607" s="21">
        <v>182</v>
      </c>
      <c r="H7607" s="21" t="s">
        <v>25</v>
      </c>
      <c r="I7607" s="21">
        <f>IF(shipments[[#This Row],[Boxes]]&gt;0,shipments[[#This Row],[Amount]]/shipments[[#This Row],[Boxes]],"NA")</f>
        <v>13.957417582417582</v>
      </c>
      <c r="J7607" s="21" t="str">
        <f>IF(shipments[[#This Row],[Order_Status]] = "Delivered","Yes","No")</f>
        <v>No</v>
      </c>
      <c r="K7607" s="21" t="str">
        <f>TEXT(shipments[[#This Row],[Shipdate]],"MMMM")</f>
        <v>May</v>
      </c>
      <c r="L7607" s="21">
        <f>YEAR(shipments[[#This Row],[Shipdate]])</f>
        <v>2023</v>
      </c>
    </row>
    <row r="7608" spans="1:12" x14ac:dyDescent="0.3">
      <c r="A7608" s="21" t="s">
        <v>7612</v>
      </c>
      <c r="B7608" s="21" t="s">
        <v>7960</v>
      </c>
      <c r="C7608" s="21" t="s">
        <v>7921</v>
      </c>
      <c r="D7608" s="21" t="s">
        <v>7938</v>
      </c>
      <c r="E7608" s="22">
        <v>45488</v>
      </c>
      <c r="F7608" s="23">
        <v>4065.75</v>
      </c>
      <c r="G7608" s="21">
        <v>313</v>
      </c>
      <c r="H7608" s="21" t="s">
        <v>9</v>
      </c>
      <c r="I7608" s="21">
        <f>IF(shipments[[#This Row],[Boxes]]&gt;0,shipments[[#This Row],[Amount]]/shipments[[#This Row],[Boxes]],"NA")</f>
        <v>12.98961661341853</v>
      </c>
      <c r="J7608" s="21" t="str">
        <f>IF(shipments[[#This Row],[Order_Status]] = "Delivered","Yes","No")</f>
        <v>No</v>
      </c>
      <c r="K7608" s="21" t="str">
        <f>TEXT(shipments[[#This Row],[Shipdate]],"MMMM")</f>
        <v>July</v>
      </c>
      <c r="L7608" s="21">
        <f>YEAR(shipments[[#This Row],[Shipdate]])</f>
        <v>2024</v>
      </c>
    </row>
    <row r="7609" spans="1:12" x14ac:dyDescent="0.3">
      <c r="A7609" t="s">
        <v>7613</v>
      </c>
      <c r="B7609" t="s">
        <v>7960</v>
      </c>
      <c r="C7609" t="s">
        <v>7921</v>
      </c>
      <c r="D7609" t="s">
        <v>7939</v>
      </c>
      <c r="E7609" s="1">
        <v>45184</v>
      </c>
      <c r="F7609" s="6">
        <v>420.75</v>
      </c>
      <c r="G7609">
        <v>29</v>
      </c>
      <c r="H7609" t="s">
        <v>3</v>
      </c>
      <c r="I7609">
        <f>IF(shipments[[#This Row],[Boxes]]&gt;0,shipments[[#This Row],[Amount]]/shipments[[#This Row],[Boxes]],"NA")</f>
        <v>14.508620689655173</v>
      </c>
      <c r="J7609" t="str">
        <f>IF(shipments[[#This Row],[Order_Status]] = "Delivered","Yes","No")</f>
        <v>Yes</v>
      </c>
      <c r="K7609" t="str">
        <f>TEXT(shipments[[#This Row],[Shipdate]],"MMMM")</f>
        <v>September</v>
      </c>
      <c r="L7609">
        <f>YEAR(shipments[[#This Row],[Shipdate]])</f>
        <v>2023</v>
      </c>
    </row>
    <row r="7610" spans="1:12" x14ac:dyDescent="0.3">
      <c r="A7610" t="s">
        <v>7614</v>
      </c>
      <c r="B7610" t="s">
        <v>7960</v>
      </c>
      <c r="C7610" t="s">
        <v>7921</v>
      </c>
      <c r="D7610" t="s">
        <v>7935</v>
      </c>
      <c r="E7610" s="1">
        <v>45204</v>
      </c>
      <c r="F7610" s="6">
        <v>1512</v>
      </c>
      <c r="G7610">
        <v>101</v>
      </c>
      <c r="H7610" t="s">
        <v>3</v>
      </c>
      <c r="I7610">
        <f>IF(shipments[[#This Row],[Boxes]]&gt;0,shipments[[#This Row],[Amount]]/shipments[[#This Row],[Boxes]],"NA")</f>
        <v>14.970297029702971</v>
      </c>
      <c r="J7610" t="str">
        <f>IF(shipments[[#This Row],[Order_Status]] = "Delivered","Yes","No")</f>
        <v>Yes</v>
      </c>
      <c r="K7610" t="str">
        <f>TEXT(shipments[[#This Row],[Shipdate]],"MMMM")</f>
        <v>October</v>
      </c>
      <c r="L7610">
        <f>YEAR(shipments[[#This Row],[Shipdate]])</f>
        <v>2023</v>
      </c>
    </row>
    <row r="7611" spans="1:12" x14ac:dyDescent="0.3">
      <c r="A7611" t="s">
        <v>7615</v>
      </c>
      <c r="B7611" t="s">
        <v>7960</v>
      </c>
      <c r="C7611" t="s">
        <v>7921</v>
      </c>
      <c r="D7611" t="s">
        <v>7938</v>
      </c>
      <c r="E7611" s="1">
        <v>45005</v>
      </c>
      <c r="F7611" s="6">
        <v>434.25</v>
      </c>
      <c r="G7611">
        <v>32</v>
      </c>
      <c r="H7611" t="s">
        <v>3</v>
      </c>
      <c r="I7611">
        <f>IF(shipments[[#This Row],[Boxes]]&gt;0,shipments[[#This Row],[Amount]]/shipments[[#This Row],[Boxes]],"NA")</f>
        <v>13.5703125</v>
      </c>
      <c r="J7611" t="str">
        <f>IF(shipments[[#This Row],[Order_Status]] = "Delivered","Yes","No")</f>
        <v>Yes</v>
      </c>
      <c r="K7611" t="str">
        <f>TEXT(shipments[[#This Row],[Shipdate]],"MMMM")</f>
        <v>March</v>
      </c>
      <c r="L7611">
        <f>YEAR(shipments[[#This Row],[Shipdate]])</f>
        <v>2023</v>
      </c>
    </row>
    <row r="7612" spans="1:12" x14ac:dyDescent="0.3">
      <c r="A7612" t="s">
        <v>7616</v>
      </c>
      <c r="B7612" t="s">
        <v>7960</v>
      </c>
      <c r="C7612" t="s">
        <v>7921</v>
      </c>
      <c r="D7612" t="s">
        <v>7939</v>
      </c>
      <c r="E7612" s="1">
        <v>45202</v>
      </c>
      <c r="F7612" s="6">
        <v>5460.75</v>
      </c>
      <c r="G7612">
        <v>421</v>
      </c>
      <c r="H7612" t="s">
        <v>3</v>
      </c>
      <c r="I7612">
        <f>IF(shipments[[#This Row],[Boxes]]&gt;0,shipments[[#This Row],[Amount]]/shipments[[#This Row],[Boxes]],"NA")</f>
        <v>12.970902612826603</v>
      </c>
      <c r="J7612" t="str">
        <f>IF(shipments[[#This Row],[Order_Status]] = "Delivered","Yes","No")</f>
        <v>Yes</v>
      </c>
      <c r="K7612" t="str">
        <f>TEXT(shipments[[#This Row],[Shipdate]],"MMMM")</f>
        <v>October</v>
      </c>
      <c r="L7612">
        <f>YEAR(shipments[[#This Row],[Shipdate]])</f>
        <v>2023</v>
      </c>
    </row>
    <row r="7613" spans="1:12" x14ac:dyDescent="0.3">
      <c r="A7613" t="s">
        <v>7617</v>
      </c>
      <c r="B7613" t="s">
        <v>7960</v>
      </c>
      <c r="C7613" t="s">
        <v>7922</v>
      </c>
      <c r="D7613" t="s">
        <v>7939</v>
      </c>
      <c r="E7613" s="1">
        <v>45344</v>
      </c>
      <c r="F7613" s="6">
        <v>5976</v>
      </c>
      <c r="G7613">
        <v>315</v>
      </c>
      <c r="H7613" t="s">
        <v>3</v>
      </c>
      <c r="I7613">
        <f>IF(shipments[[#This Row],[Boxes]]&gt;0,shipments[[#This Row],[Amount]]/shipments[[#This Row],[Boxes]],"NA")</f>
        <v>18.971428571428572</v>
      </c>
      <c r="J7613" t="str">
        <f>IF(shipments[[#This Row],[Order_Status]] = "Delivered","Yes","No")</f>
        <v>Yes</v>
      </c>
      <c r="K7613" t="str">
        <f>TEXT(shipments[[#This Row],[Shipdate]],"MMMM")</f>
        <v>February</v>
      </c>
      <c r="L7613">
        <f>YEAR(shipments[[#This Row],[Shipdate]])</f>
        <v>2024</v>
      </c>
    </row>
    <row r="7614" spans="1:12" x14ac:dyDescent="0.3">
      <c r="A7614" s="21" t="s">
        <v>7618</v>
      </c>
      <c r="B7614" s="21" t="s">
        <v>7960</v>
      </c>
      <c r="C7614" s="21" t="s">
        <v>7923</v>
      </c>
      <c r="D7614" s="21" t="s">
        <v>7935</v>
      </c>
      <c r="E7614" s="22">
        <v>45173</v>
      </c>
      <c r="F7614" s="23">
        <v>3908.25</v>
      </c>
      <c r="G7614" s="21">
        <v>301</v>
      </c>
      <c r="H7614" s="21" t="s">
        <v>25</v>
      </c>
      <c r="I7614" s="21">
        <f>IF(shipments[[#This Row],[Boxes]]&gt;0,shipments[[#This Row],[Amount]]/shipments[[#This Row],[Boxes]],"NA")</f>
        <v>12.98421926910299</v>
      </c>
      <c r="J7614" s="21" t="str">
        <f>IF(shipments[[#This Row],[Order_Status]] = "Delivered","Yes","No")</f>
        <v>No</v>
      </c>
      <c r="K7614" s="21" t="str">
        <f>TEXT(shipments[[#This Row],[Shipdate]],"MMMM")</f>
        <v>September</v>
      </c>
      <c r="L7614" s="21">
        <f>YEAR(shipments[[#This Row],[Shipdate]])</f>
        <v>2023</v>
      </c>
    </row>
    <row r="7615" spans="1:12" x14ac:dyDescent="0.3">
      <c r="A7615" s="21" t="s">
        <v>7619</v>
      </c>
      <c r="B7615" s="21" t="s">
        <v>7960</v>
      </c>
      <c r="C7615" s="21" t="s">
        <v>7924</v>
      </c>
      <c r="D7615" s="21" t="s">
        <v>7939</v>
      </c>
      <c r="E7615" s="22">
        <v>45541</v>
      </c>
      <c r="F7615" s="23">
        <v>3829.5</v>
      </c>
      <c r="G7615" s="21">
        <v>639</v>
      </c>
      <c r="H7615" s="21" t="s">
        <v>16</v>
      </c>
      <c r="I7615" s="21">
        <f>IF(shipments[[#This Row],[Boxes]]&gt;0,shipments[[#This Row],[Amount]]/shipments[[#This Row],[Boxes]],"NA")</f>
        <v>5.992957746478873</v>
      </c>
      <c r="J7615" s="21" t="str">
        <f>IF(shipments[[#This Row],[Order_Status]] = "Delivered","Yes","No")</f>
        <v>No</v>
      </c>
      <c r="K7615" s="21" t="str">
        <f>TEXT(shipments[[#This Row],[Shipdate]],"MMMM")</f>
        <v>September</v>
      </c>
      <c r="L7615" s="21">
        <f>YEAR(shipments[[#This Row],[Shipdate]])</f>
        <v>2024</v>
      </c>
    </row>
    <row r="7616" spans="1:12" x14ac:dyDescent="0.3">
      <c r="A7616" s="21" t="s">
        <v>7620</v>
      </c>
      <c r="B7616" s="21" t="s">
        <v>7960</v>
      </c>
      <c r="C7616" s="21" t="s">
        <v>7924</v>
      </c>
      <c r="D7616" s="21" t="s">
        <v>7935</v>
      </c>
      <c r="E7616" s="22">
        <v>45070</v>
      </c>
      <c r="F7616" s="23">
        <v>10581.75</v>
      </c>
      <c r="G7616" s="21">
        <v>1512</v>
      </c>
      <c r="H7616" s="21" t="s">
        <v>25</v>
      </c>
      <c r="I7616" s="21">
        <f>IF(shipments[[#This Row],[Boxes]]&gt;0,shipments[[#This Row],[Amount]]/shipments[[#This Row],[Boxes]],"NA")</f>
        <v>6.9985119047619051</v>
      </c>
      <c r="J7616" s="21" t="str">
        <f>IF(shipments[[#This Row],[Order_Status]] = "Delivered","Yes","No")</f>
        <v>No</v>
      </c>
      <c r="K7616" s="21" t="str">
        <f>TEXT(shipments[[#This Row],[Shipdate]],"MMMM")</f>
        <v>May</v>
      </c>
      <c r="L7616" s="21">
        <f>YEAR(shipments[[#This Row],[Shipdate]])</f>
        <v>2023</v>
      </c>
    </row>
    <row r="7617" spans="1:12" x14ac:dyDescent="0.3">
      <c r="A7617" t="s">
        <v>7621</v>
      </c>
      <c r="B7617" t="s">
        <v>7960</v>
      </c>
      <c r="C7617" t="s">
        <v>7924</v>
      </c>
      <c r="D7617" t="s">
        <v>7938</v>
      </c>
      <c r="E7617" s="1">
        <v>45120</v>
      </c>
      <c r="F7617" s="6">
        <v>5532.75</v>
      </c>
      <c r="G7617">
        <v>615</v>
      </c>
      <c r="H7617" t="s">
        <v>3</v>
      </c>
      <c r="I7617">
        <f>IF(shipments[[#This Row],[Boxes]]&gt;0,shipments[[#This Row],[Amount]]/shipments[[#This Row],[Boxes]],"NA")</f>
        <v>8.9963414634146339</v>
      </c>
      <c r="J7617" t="str">
        <f>IF(shipments[[#This Row],[Order_Status]] = "Delivered","Yes","No")</f>
        <v>Yes</v>
      </c>
      <c r="K7617" t="str">
        <f>TEXT(shipments[[#This Row],[Shipdate]],"MMMM")</f>
        <v>July</v>
      </c>
      <c r="L7617">
        <f>YEAR(shipments[[#This Row],[Shipdate]])</f>
        <v>2023</v>
      </c>
    </row>
    <row r="7618" spans="1:12" x14ac:dyDescent="0.3">
      <c r="A7618" t="s">
        <v>7622</v>
      </c>
      <c r="B7618" t="s">
        <v>7960</v>
      </c>
      <c r="C7618" t="s">
        <v>7924</v>
      </c>
      <c r="D7618" t="s">
        <v>7935</v>
      </c>
      <c r="E7618" s="1">
        <v>44938</v>
      </c>
      <c r="F7618" s="6">
        <v>5557.5</v>
      </c>
      <c r="G7618">
        <v>794</v>
      </c>
      <c r="H7618" t="s">
        <v>3</v>
      </c>
      <c r="I7618">
        <f>IF(shipments[[#This Row],[Boxes]]&gt;0,shipments[[#This Row],[Amount]]/shipments[[#This Row],[Boxes]],"NA")</f>
        <v>6.9993702770780857</v>
      </c>
      <c r="J7618" t="str">
        <f>IF(shipments[[#This Row],[Order_Status]] = "Delivered","Yes","No")</f>
        <v>Yes</v>
      </c>
      <c r="K7618" t="str">
        <f>TEXT(shipments[[#This Row],[Shipdate]],"MMMM")</f>
        <v>January</v>
      </c>
      <c r="L7618">
        <f>YEAR(shipments[[#This Row],[Shipdate]])</f>
        <v>2023</v>
      </c>
    </row>
    <row r="7619" spans="1:12" x14ac:dyDescent="0.3">
      <c r="A7619" t="s">
        <v>7623</v>
      </c>
      <c r="B7619" t="s">
        <v>7960</v>
      </c>
      <c r="C7619" t="s">
        <v>7924</v>
      </c>
      <c r="D7619" t="s">
        <v>7938</v>
      </c>
      <c r="E7619" s="1">
        <v>45391</v>
      </c>
      <c r="F7619" s="6">
        <v>5197.5</v>
      </c>
      <c r="G7619">
        <v>520</v>
      </c>
      <c r="H7619" t="s">
        <v>3</v>
      </c>
      <c r="I7619">
        <f>IF(shipments[[#This Row],[Boxes]]&gt;0,shipments[[#This Row],[Amount]]/shipments[[#This Row],[Boxes]],"NA")</f>
        <v>9.9951923076923084</v>
      </c>
      <c r="J7619" t="str">
        <f>IF(shipments[[#This Row],[Order_Status]] = "Delivered","Yes","No")</f>
        <v>Yes</v>
      </c>
      <c r="K7619" t="str">
        <f>TEXT(shipments[[#This Row],[Shipdate]],"MMMM")</f>
        <v>April</v>
      </c>
      <c r="L7619">
        <f>YEAR(shipments[[#This Row],[Shipdate]])</f>
        <v>2024</v>
      </c>
    </row>
    <row r="7620" spans="1:12" x14ac:dyDescent="0.3">
      <c r="A7620" t="s">
        <v>7624</v>
      </c>
      <c r="B7620" t="s">
        <v>7960</v>
      </c>
      <c r="C7620" t="s">
        <v>7925</v>
      </c>
      <c r="D7620" t="s">
        <v>7934</v>
      </c>
      <c r="E7620" s="1">
        <v>44935</v>
      </c>
      <c r="F7620" s="6">
        <v>2304</v>
      </c>
      <c r="G7620">
        <v>154</v>
      </c>
      <c r="H7620" t="s">
        <v>3</v>
      </c>
      <c r="I7620">
        <f>IF(shipments[[#This Row],[Boxes]]&gt;0,shipments[[#This Row],[Amount]]/shipments[[#This Row],[Boxes]],"NA")</f>
        <v>14.961038961038961</v>
      </c>
      <c r="J7620" t="str">
        <f>IF(shipments[[#This Row],[Order_Status]] = "Delivered","Yes","No")</f>
        <v>Yes</v>
      </c>
      <c r="K7620" t="str">
        <f>TEXT(shipments[[#This Row],[Shipdate]],"MMMM")</f>
        <v>January</v>
      </c>
      <c r="L7620">
        <f>YEAR(shipments[[#This Row],[Shipdate]])</f>
        <v>2023</v>
      </c>
    </row>
    <row r="7621" spans="1:12" x14ac:dyDescent="0.3">
      <c r="A7621" t="s">
        <v>7625</v>
      </c>
      <c r="B7621" t="s">
        <v>7960</v>
      </c>
      <c r="C7621" t="s">
        <v>7925</v>
      </c>
      <c r="D7621" t="s">
        <v>7939</v>
      </c>
      <c r="E7621" s="1">
        <v>45288</v>
      </c>
      <c r="F7621" s="6">
        <v>3894.75</v>
      </c>
      <c r="G7621">
        <v>260</v>
      </c>
      <c r="H7621" t="s">
        <v>3</v>
      </c>
      <c r="I7621">
        <f>IF(shipments[[#This Row],[Boxes]]&gt;0,shipments[[#This Row],[Amount]]/shipments[[#This Row],[Boxes]],"NA")</f>
        <v>14.979807692307693</v>
      </c>
      <c r="J7621" t="str">
        <f>IF(shipments[[#This Row],[Order_Status]] = "Delivered","Yes","No")</f>
        <v>Yes</v>
      </c>
      <c r="K7621" t="str">
        <f>TEXT(shipments[[#This Row],[Shipdate]],"MMMM")</f>
        <v>December</v>
      </c>
      <c r="L7621">
        <f>YEAR(shipments[[#This Row],[Shipdate]])</f>
        <v>2023</v>
      </c>
    </row>
    <row r="7622" spans="1:12" x14ac:dyDescent="0.3">
      <c r="A7622" s="21" t="s">
        <v>7626</v>
      </c>
      <c r="B7622" s="21" t="s">
        <v>7960</v>
      </c>
      <c r="C7622" s="21" t="s">
        <v>7926</v>
      </c>
      <c r="D7622" s="21" t="s">
        <v>7939</v>
      </c>
      <c r="E7622" s="22">
        <v>45149</v>
      </c>
      <c r="F7622" s="23">
        <v>355.5</v>
      </c>
      <c r="G7622" s="21">
        <v>17</v>
      </c>
      <c r="H7622" s="21" t="s">
        <v>25</v>
      </c>
      <c r="I7622" s="21">
        <f>IF(shipments[[#This Row],[Boxes]]&gt;0,shipments[[#This Row],[Amount]]/shipments[[#This Row],[Boxes]],"NA")</f>
        <v>20.911764705882351</v>
      </c>
      <c r="J7622" s="21" t="str">
        <f>IF(shipments[[#This Row],[Order_Status]] = "Delivered","Yes","No")</f>
        <v>No</v>
      </c>
      <c r="K7622" s="21" t="str">
        <f>TEXT(shipments[[#This Row],[Shipdate]],"MMMM")</f>
        <v>August</v>
      </c>
      <c r="L7622" s="21">
        <f>YEAR(shipments[[#This Row],[Shipdate]])</f>
        <v>2023</v>
      </c>
    </row>
    <row r="7623" spans="1:12" x14ac:dyDescent="0.3">
      <c r="A7623" t="s">
        <v>7627</v>
      </c>
      <c r="B7623" t="s">
        <v>7960</v>
      </c>
      <c r="C7623" t="s">
        <v>7928</v>
      </c>
      <c r="D7623" t="s">
        <v>7935</v>
      </c>
      <c r="E7623" s="1">
        <v>45211</v>
      </c>
      <c r="F7623" s="6">
        <v>2765.25</v>
      </c>
      <c r="G7623">
        <v>396</v>
      </c>
      <c r="H7623" t="s">
        <v>3</v>
      </c>
      <c r="I7623">
        <f>IF(shipments[[#This Row],[Boxes]]&gt;0,shipments[[#This Row],[Amount]]/shipments[[#This Row],[Boxes]],"NA")</f>
        <v>6.9829545454545459</v>
      </c>
      <c r="J7623" t="str">
        <f>IF(shipments[[#This Row],[Order_Status]] = "Delivered","Yes","No")</f>
        <v>Yes</v>
      </c>
      <c r="K7623" t="str">
        <f>TEXT(shipments[[#This Row],[Shipdate]],"MMMM")</f>
        <v>October</v>
      </c>
      <c r="L7623">
        <f>YEAR(shipments[[#This Row],[Shipdate]])</f>
        <v>2023</v>
      </c>
    </row>
    <row r="7624" spans="1:12" x14ac:dyDescent="0.3">
      <c r="A7624" t="s">
        <v>7628</v>
      </c>
      <c r="B7624" t="s">
        <v>7960</v>
      </c>
      <c r="C7624" t="s">
        <v>7928</v>
      </c>
      <c r="D7624" t="s">
        <v>7935</v>
      </c>
      <c r="E7624" s="1">
        <v>45047</v>
      </c>
      <c r="F7624" s="6">
        <v>11063.25</v>
      </c>
      <c r="G7624">
        <v>1581</v>
      </c>
      <c r="H7624" t="s">
        <v>3</v>
      </c>
      <c r="I7624">
        <f>IF(shipments[[#This Row],[Boxes]]&gt;0,shipments[[#This Row],[Amount]]/shipments[[#This Row],[Boxes]],"NA")</f>
        <v>6.9976280834914615</v>
      </c>
      <c r="J7624" t="str">
        <f>IF(shipments[[#This Row],[Order_Status]] = "Delivered","Yes","No")</f>
        <v>Yes</v>
      </c>
      <c r="K7624" t="str">
        <f>TEXT(shipments[[#This Row],[Shipdate]],"MMMM")</f>
        <v>May</v>
      </c>
      <c r="L7624">
        <f>YEAR(shipments[[#This Row],[Shipdate]])</f>
        <v>2023</v>
      </c>
    </row>
    <row r="7625" spans="1:12" x14ac:dyDescent="0.3">
      <c r="A7625" s="21" t="s">
        <v>7629</v>
      </c>
      <c r="B7625" s="21" t="s">
        <v>7960</v>
      </c>
      <c r="C7625" s="21" t="s">
        <v>7929</v>
      </c>
      <c r="D7625" s="21" t="s">
        <v>7934</v>
      </c>
      <c r="E7625" s="22">
        <v>45519</v>
      </c>
      <c r="F7625" s="23">
        <v>5226.75</v>
      </c>
      <c r="G7625" s="21">
        <v>476</v>
      </c>
      <c r="H7625" s="21" t="s">
        <v>9</v>
      </c>
      <c r="I7625" s="21">
        <f>IF(shipments[[#This Row],[Boxes]]&gt;0,shipments[[#This Row],[Amount]]/shipments[[#This Row],[Boxes]],"NA")</f>
        <v>10.980567226890756</v>
      </c>
      <c r="J7625" s="21" t="str">
        <f>IF(shipments[[#This Row],[Order_Status]] = "Delivered","Yes","No")</f>
        <v>No</v>
      </c>
      <c r="K7625" s="21" t="str">
        <f>TEXT(shipments[[#This Row],[Shipdate]],"MMMM")</f>
        <v>August</v>
      </c>
      <c r="L7625" s="21">
        <f>YEAR(shipments[[#This Row],[Shipdate]])</f>
        <v>2024</v>
      </c>
    </row>
    <row r="7626" spans="1:12" x14ac:dyDescent="0.3">
      <c r="A7626" t="s">
        <v>7630</v>
      </c>
      <c r="B7626" t="s">
        <v>7960</v>
      </c>
      <c r="C7626" t="s">
        <v>7929</v>
      </c>
      <c r="D7626" t="s">
        <v>7937</v>
      </c>
      <c r="E7626" s="1">
        <v>45350</v>
      </c>
      <c r="F7626" s="6">
        <v>207</v>
      </c>
      <c r="G7626">
        <v>21</v>
      </c>
      <c r="H7626" t="s">
        <v>3</v>
      </c>
      <c r="I7626">
        <f>IF(shipments[[#This Row],[Boxes]]&gt;0,shipments[[#This Row],[Amount]]/shipments[[#This Row],[Boxes]],"NA")</f>
        <v>9.8571428571428577</v>
      </c>
      <c r="J7626" t="str">
        <f>IF(shipments[[#This Row],[Order_Status]] = "Delivered","Yes","No")</f>
        <v>Yes</v>
      </c>
      <c r="K7626" t="str">
        <f>TEXT(shipments[[#This Row],[Shipdate]],"MMMM")</f>
        <v>February</v>
      </c>
      <c r="L7626">
        <f>YEAR(shipments[[#This Row],[Shipdate]])</f>
        <v>2024</v>
      </c>
    </row>
    <row r="7627" spans="1:12" x14ac:dyDescent="0.3">
      <c r="A7627" s="21" t="s">
        <v>7631</v>
      </c>
      <c r="B7627" s="21" t="s">
        <v>7960</v>
      </c>
      <c r="C7627" s="21" t="s">
        <v>7929</v>
      </c>
      <c r="D7627" s="21" t="s">
        <v>7939</v>
      </c>
      <c r="E7627" s="22">
        <v>45491</v>
      </c>
      <c r="F7627" s="23">
        <v>2128.5</v>
      </c>
      <c r="G7627" s="21">
        <v>194</v>
      </c>
      <c r="H7627" s="21" t="s">
        <v>9</v>
      </c>
      <c r="I7627" s="21">
        <f>IF(shipments[[#This Row],[Boxes]]&gt;0,shipments[[#This Row],[Amount]]/shipments[[#This Row],[Boxes]],"NA")</f>
        <v>10.971649484536082</v>
      </c>
      <c r="J7627" s="21" t="str">
        <f>IF(shipments[[#This Row],[Order_Status]] = "Delivered","Yes","No")</f>
        <v>No</v>
      </c>
      <c r="K7627" s="21" t="str">
        <f>TEXT(shipments[[#This Row],[Shipdate]],"MMMM")</f>
        <v>July</v>
      </c>
      <c r="L7627" s="21">
        <f>YEAR(shipments[[#This Row],[Shipdate]])</f>
        <v>2024</v>
      </c>
    </row>
    <row r="7628" spans="1:12" x14ac:dyDescent="0.3">
      <c r="A7628" t="s">
        <v>7632</v>
      </c>
      <c r="B7628" t="s">
        <v>7960</v>
      </c>
      <c r="C7628" t="s">
        <v>7931</v>
      </c>
      <c r="D7628" t="s">
        <v>7934</v>
      </c>
      <c r="E7628" s="1">
        <v>45072</v>
      </c>
      <c r="F7628" s="6">
        <v>6378.75</v>
      </c>
      <c r="G7628">
        <v>532</v>
      </c>
      <c r="H7628" t="s">
        <v>3</v>
      </c>
      <c r="I7628">
        <f>IF(shipments[[#This Row],[Boxes]]&gt;0,shipments[[#This Row],[Amount]]/shipments[[#This Row],[Boxes]],"NA")</f>
        <v>11.990131578947368</v>
      </c>
      <c r="J7628" t="str">
        <f>IF(shipments[[#This Row],[Order_Status]] = "Delivered","Yes","No")</f>
        <v>Yes</v>
      </c>
      <c r="K7628" t="str">
        <f>TEXT(shipments[[#This Row],[Shipdate]],"MMMM")</f>
        <v>May</v>
      </c>
      <c r="L7628">
        <f>YEAR(shipments[[#This Row],[Shipdate]])</f>
        <v>2023</v>
      </c>
    </row>
    <row r="7629" spans="1:12" x14ac:dyDescent="0.3">
      <c r="A7629" t="s">
        <v>7633</v>
      </c>
      <c r="B7629" t="s">
        <v>7960</v>
      </c>
      <c r="C7629" t="s">
        <v>7932</v>
      </c>
      <c r="D7629" t="s">
        <v>7938</v>
      </c>
      <c r="E7629" s="1">
        <v>44971</v>
      </c>
      <c r="F7629" s="6">
        <v>7897.5</v>
      </c>
      <c r="G7629">
        <v>790</v>
      </c>
      <c r="H7629" t="s">
        <v>3</v>
      </c>
      <c r="I7629">
        <f>IF(shipments[[#This Row],[Boxes]]&gt;0,shipments[[#This Row],[Amount]]/shipments[[#This Row],[Boxes]],"NA")</f>
        <v>9.9968354430379751</v>
      </c>
      <c r="J7629" t="str">
        <f>IF(shipments[[#This Row],[Order_Status]] = "Delivered","Yes","No")</f>
        <v>Yes</v>
      </c>
      <c r="K7629" t="str">
        <f>TEXT(shipments[[#This Row],[Shipdate]],"MMMM")</f>
        <v>February</v>
      </c>
      <c r="L7629">
        <f>YEAR(shipments[[#This Row],[Shipdate]])</f>
        <v>2023</v>
      </c>
    </row>
    <row r="7630" spans="1:12" x14ac:dyDescent="0.3">
      <c r="A7630" t="s">
        <v>7634</v>
      </c>
      <c r="B7630" t="s">
        <v>7960</v>
      </c>
      <c r="C7630" t="s">
        <v>7932</v>
      </c>
      <c r="D7630" t="s">
        <v>7938</v>
      </c>
      <c r="E7630" s="1">
        <v>45429</v>
      </c>
      <c r="F7630" s="6">
        <v>3098.25</v>
      </c>
      <c r="G7630">
        <v>443</v>
      </c>
      <c r="H7630" t="s">
        <v>3</v>
      </c>
      <c r="I7630">
        <f>IF(shipments[[#This Row],[Boxes]]&gt;0,shipments[[#This Row],[Amount]]/shipments[[#This Row],[Boxes]],"NA")</f>
        <v>6.9937923250564333</v>
      </c>
      <c r="J7630" t="str">
        <f>IF(shipments[[#This Row],[Order_Status]] = "Delivered","Yes","No")</f>
        <v>Yes</v>
      </c>
      <c r="K7630" t="str">
        <f>TEXT(shipments[[#This Row],[Shipdate]],"MMMM")</f>
        <v>May</v>
      </c>
      <c r="L7630">
        <f>YEAR(shipments[[#This Row],[Shipdate]])</f>
        <v>2024</v>
      </c>
    </row>
    <row r="7631" spans="1:12" x14ac:dyDescent="0.3">
      <c r="A7631" s="21" t="s">
        <v>7635</v>
      </c>
      <c r="B7631" s="21" t="s">
        <v>7960</v>
      </c>
      <c r="C7631" s="21" t="s">
        <v>7933</v>
      </c>
      <c r="D7631" s="21" t="s">
        <v>7934</v>
      </c>
      <c r="E7631" s="22">
        <v>45484</v>
      </c>
      <c r="F7631" s="23">
        <v>8442</v>
      </c>
      <c r="G7631" s="21">
        <v>445</v>
      </c>
      <c r="H7631" s="21" t="s">
        <v>9</v>
      </c>
      <c r="I7631" s="21">
        <f>IF(shipments[[#This Row],[Boxes]]&gt;0,shipments[[#This Row],[Amount]]/shipments[[#This Row],[Boxes]],"NA")</f>
        <v>18.970786516853934</v>
      </c>
      <c r="J7631" s="21" t="str">
        <f>IF(shipments[[#This Row],[Order_Status]] = "Delivered","Yes","No")</f>
        <v>No</v>
      </c>
      <c r="K7631" s="21" t="str">
        <f>TEXT(shipments[[#This Row],[Shipdate]],"MMMM")</f>
        <v>July</v>
      </c>
      <c r="L7631" s="21">
        <f>YEAR(shipments[[#This Row],[Shipdate]])</f>
        <v>2024</v>
      </c>
    </row>
    <row r="7632" spans="1:12" x14ac:dyDescent="0.3">
      <c r="A7632" t="s">
        <v>7636</v>
      </c>
      <c r="B7632" t="s">
        <v>7960</v>
      </c>
      <c r="C7632" t="s">
        <v>7933</v>
      </c>
      <c r="D7632" t="s">
        <v>7939</v>
      </c>
      <c r="E7632" s="1">
        <v>45439</v>
      </c>
      <c r="F7632" s="6">
        <v>7159.5</v>
      </c>
      <c r="G7632">
        <v>398</v>
      </c>
      <c r="H7632" t="s">
        <v>3</v>
      </c>
      <c r="I7632">
        <f>IF(shipments[[#This Row],[Boxes]]&gt;0,shipments[[#This Row],[Amount]]/shipments[[#This Row],[Boxes]],"NA")</f>
        <v>17.988693467336685</v>
      </c>
      <c r="J7632" t="str">
        <f>IF(shipments[[#This Row],[Order_Status]] = "Delivered","Yes","No")</f>
        <v>Yes</v>
      </c>
      <c r="K7632" t="str">
        <f>TEXT(shipments[[#This Row],[Shipdate]],"MMMM")</f>
        <v>May</v>
      </c>
      <c r="L7632">
        <f>YEAR(shipments[[#This Row],[Shipdate]])</f>
        <v>2024</v>
      </c>
    </row>
    <row r="7633" spans="1:12" x14ac:dyDescent="0.3">
      <c r="A7633" t="s">
        <v>7637</v>
      </c>
      <c r="B7633" t="s">
        <v>7960</v>
      </c>
      <c r="C7633" t="s">
        <v>7933</v>
      </c>
      <c r="D7633" t="s">
        <v>7939</v>
      </c>
      <c r="E7633" s="1">
        <v>45239</v>
      </c>
      <c r="F7633" s="6">
        <v>4648.5</v>
      </c>
      <c r="G7633">
        <v>222</v>
      </c>
      <c r="H7633" t="s">
        <v>3</v>
      </c>
      <c r="I7633">
        <f>IF(shipments[[#This Row],[Boxes]]&gt;0,shipments[[#This Row],[Amount]]/shipments[[#This Row],[Boxes]],"NA")</f>
        <v>20.939189189189189</v>
      </c>
      <c r="J7633" t="str">
        <f>IF(shipments[[#This Row],[Order_Status]] = "Delivered","Yes","No")</f>
        <v>Yes</v>
      </c>
      <c r="K7633" t="str">
        <f>TEXT(shipments[[#This Row],[Shipdate]],"MMMM")</f>
        <v>November</v>
      </c>
      <c r="L7633">
        <f>YEAR(shipments[[#This Row],[Shipdate]])</f>
        <v>2023</v>
      </c>
    </row>
    <row r="7634" spans="1:12" x14ac:dyDescent="0.3">
      <c r="A7634" t="s">
        <v>7638</v>
      </c>
      <c r="B7634" t="s">
        <v>7960</v>
      </c>
      <c r="C7634" t="s">
        <v>7933</v>
      </c>
      <c r="D7634" t="s">
        <v>7939</v>
      </c>
      <c r="E7634" s="1">
        <v>45449</v>
      </c>
      <c r="F7634" s="6">
        <v>2985.75</v>
      </c>
      <c r="G7634">
        <v>158</v>
      </c>
      <c r="H7634" t="s">
        <v>3</v>
      </c>
      <c r="I7634">
        <f>IF(shipments[[#This Row],[Boxes]]&gt;0,shipments[[#This Row],[Amount]]/shipments[[#This Row],[Boxes]],"NA")</f>
        <v>18.897151898734176</v>
      </c>
      <c r="J7634" t="str">
        <f>IF(shipments[[#This Row],[Order_Status]] = "Delivered","Yes","No")</f>
        <v>Yes</v>
      </c>
      <c r="K7634" t="str">
        <f>TEXT(shipments[[#This Row],[Shipdate]],"MMMM")</f>
        <v>June</v>
      </c>
      <c r="L7634">
        <f>YEAR(shipments[[#This Row],[Shipdate]])</f>
        <v>2024</v>
      </c>
    </row>
    <row r="7635" spans="1:12" x14ac:dyDescent="0.3">
      <c r="A7635" s="21" t="s">
        <v>7639</v>
      </c>
      <c r="B7635" s="21" t="s">
        <v>7960</v>
      </c>
      <c r="C7635" s="21" t="s">
        <v>7933</v>
      </c>
      <c r="D7635" s="21" t="s">
        <v>7934</v>
      </c>
      <c r="E7635" s="22">
        <v>45558</v>
      </c>
      <c r="F7635" s="23">
        <v>6120</v>
      </c>
      <c r="G7635" s="21">
        <v>323</v>
      </c>
      <c r="H7635" s="21" t="s">
        <v>16</v>
      </c>
      <c r="I7635" s="21">
        <f>IF(shipments[[#This Row],[Boxes]]&gt;0,shipments[[#This Row],[Amount]]/shipments[[#This Row],[Boxes]],"NA")</f>
        <v>18.94736842105263</v>
      </c>
      <c r="J7635" s="21" t="str">
        <f>IF(shipments[[#This Row],[Order_Status]] = "Delivered","Yes","No")</f>
        <v>No</v>
      </c>
      <c r="K7635" s="21" t="str">
        <f>TEXT(shipments[[#This Row],[Shipdate]],"MMMM")</f>
        <v>September</v>
      </c>
      <c r="L7635" s="21">
        <f>YEAR(shipments[[#This Row],[Shipdate]])</f>
        <v>2024</v>
      </c>
    </row>
    <row r="7636" spans="1:12" x14ac:dyDescent="0.3">
      <c r="A7636" t="s">
        <v>7640</v>
      </c>
      <c r="B7636" t="s">
        <v>7960</v>
      </c>
      <c r="C7636" t="s">
        <v>7912</v>
      </c>
      <c r="D7636" t="s">
        <v>7934</v>
      </c>
      <c r="E7636" s="1">
        <v>45019</v>
      </c>
      <c r="F7636" s="6">
        <v>1455.75</v>
      </c>
      <c r="G7636">
        <v>112</v>
      </c>
      <c r="H7636" t="s">
        <v>3</v>
      </c>
      <c r="I7636">
        <f>IF(shipments[[#This Row],[Boxes]]&gt;0,shipments[[#This Row],[Amount]]/shipments[[#This Row],[Boxes]],"NA")</f>
        <v>12.997767857142858</v>
      </c>
      <c r="J7636" t="str">
        <f>IF(shipments[[#This Row],[Order_Status]] = "Delivered","Yes","No")</f>
        <v>Yes</v>
      </c>
      <c r="K7636" t="str">
        <f>TEXT(shipments[[#This Row],[Shipdate]],"MMMM")</f>
        <v>April</v>
      </c>
      <c r="L7636">
        <f>YEAR(shipments[[#This Row],[Shipdate]])</f>
        <v>2023</v>
      </c>
    </row>
    <row r="7637" spans="1:12" x14ac:dyDescent="0.3">
      <c r="A7637" t="s">
        <v>7641</v>
      </c>
      <c r="B7637" t="s">
        <v>7960</v>
      </c>
      <c r="C7637" t="s">
        <v>7912</v>
      </c>
      <c r="D7637" t="s">
        <v>7935</v>
      </c>
      <c r="E7637" s="1">
        <v>45355</v>
      </c>
      <c r="F7637" s="6">
        <v>3874.5</v>
      </c>
      <c r="G7637">
        <v>243</v>
      </c>
      <c r="H7637" t="s">
        <v>3</v>
      </c>
      <c r="I7637">
        <f>IF(shipments[[#This Row],[Boxes]]&gt;0,shipments[[#This Row],[Amount]]/shipments[[#This Row],[Boxes]],"NA")</f>
        <v>15.944444444444445</v>
      </c>
      <c r="J7637" t="str">
        <f>IF(shipments[[#This Row],[Order_Status]] = "Delivered","Yes","No")</f>
        <v>Yes</v>
      </c>
      <c r="K7637" t="str">
        <f>TEXT(shipments[[#This Row],[Shipdate]],"MMMM")</f>
        <v>March</v>
      </c>
      <c r="L7637">
        <f>YEAR(shipments[[#This Row],[Shipdate]])</f>
        <v>2024</v>
      </c>
    </row>
    <row r="7638" spans="1:12" x14ac:dyDescent="0.3">
      <c r="A7638" t="s">
        <v>7642</v>
      </c>
      <c r="B7638" t="s">
        <v>7960</v>
      </c>
      <c r="C7638" t="s">
        <v>7912</v>
      </c>
      <c r="D7638" t="s">
        <v>7935</v>
      </c>
      <c r="E7638" s="1">
        <v>45212</v>
      </c>
      <c r="F7638" s="6">
        <v>5062.5</v>
      </c>
      <c r="G7638">
        <v>317</v>
      </c>
      <c r="H7638" t="s">
        <v>3</v>
      </c>
      <c r="I7638">
        <f>IF(shipments[[#This Row],[Boxes]]&gt;0,shipments[[#This Row],[Amount]]/shipments[[#This Row],[Boxes]],"NA")</f>
        <v>15.970031545741325</v>
      </c>
      <c r="J7638" t="str">
        <f>IF(shipments[[#This Row],[Order_Status]] = "Delivered","Yes","No")</f>
        <v>Yes</v>
      </c>
      <c r="K7638" t="str">
        <f>TEXT(shipments[[#This Row],[Shipdate]],"MMMM")</f>
        <v>October</v>
      </c>
      <c r="L7638">
        <f>YEAR(shipments[[#This Row],[Shipdate]])</f>
        <v>2023</v>
      </c>
    </row>
    <row r="7639" spans="1:12" x14ac:dyDescent="0.3">
      <c r="A7639" t="s">
        <v>7643</v>
      </c>
      <c r="B7639" t="s">
        <v>7960</v>
      </c>
      <c r="C7639" t="s">
        <v>7912</v>
      </c>
      <c r="D7639" t="s">
        <v>7939</v>
      </c>
      <c r="E7639" s="1">
        <v>45411</v>
      </c>
      <c r="F7639" s="6">
        <v>3208.5</v>
      </c>
      <c r="G7639">
        <v>201</v>
      </c>
      <c r="H7639" t="s">
        <v>3</v>
      </c>
      <c r="I7639">
        <f>IF(shipments[[#This Row],[Boxes]]&gt;0,shipments[[#This Row],[Amount]]/shipments[[#This Row],[Boxes]],"NA")</f>
        <v>15.962686567164178</v>
      </c>
      <c r="J7639" t="str">
        <f>IF(shipments[[#This Row],[Order_Status]] = "Delivered","Yes","No")</f>
        <v>Yes</v>
      </c>
      <c r="K7639" t="str">
        <f>TEXT(shipments[[#This Row],[Shipdate]],"MMMM")</f>
        <v>April</v>
      </c>
      <c r="L7639">
        <f>YEAR(shipments[[#This Row],[Shipdate]])</f>
        <v>2024</v>
      </c>
    </row>
    <row r="7640" spans="1:12" x14ac:dyDescent="0.3">
      <c r="A7640" t="s">
        <v>7644</v>
      </c>
      <c r="B7640" t="s">
        <v>7960</v>
      </c>
      <c r="C7640" t="s">
        <v>7912</v>
      </c>
      <c r="D7640" t="s">
        <v>7934</v>
      </c>
      <c r="E7640" s="1">
        <v>45306</v>
      </c>
      <c r="F7640" s="6">
        <v>1266.75</v>
      </c>
      <c r="G7640">
        <v>91</v>
      </c>
      <c r="H7640" t="s">
        <v>3</v>
      </c>
      <c r="I7640">
        <f>IF(shipments[[#This Row],[Boxes]]&gt;0,shipments[[#This Row],[Amount]]/shipments[[#This Row],[Boxes]],"NA")</f>
        <v>13.92032967032967</v>
      </c>
      <c r="J7640" t="str">
        <f>IF(shipments[[#This Row],[Order_Status]] = "Delivered","Yes","No")</f>
        <v>Yes</v>
      </c>
      <c r="K7640" t="str">
        <f>TEXT(shipments[[#This Row],[Shipdate]],"MMMM")</f>
        <v>January</v>
      </c>
      <c r="L7640">
        <f>YEAR(shipments[[#This Row],[Shipdate]])</f>
        <v>2024</v>
      </c>
    </row>
    <row r="7641" spans="1:12" x14ac:dyDescent="0.3">
      <c r="A7641" t="s">
        <v>7645</v>
      </c>
      <c r="B7641" t="s">
        <v>7960</v>
      </c>
      <c r="C7641" t="s">
        <v>7913</v>
      </c>
      <c r="D7641" t="s">
        <v>7937</v>
      </c>
      <c r="E7641" s="1">
        <v>45155</v>
      </c>
      <c r="F7641" s="6">
        <v>1712.25</v>
      </c>
      <c r="G7641">
        <v>101</v>
      </c>
      <c r="H7641" t="s">
        <v>3</v>
      </c>
      <c r="I7641">
        <f>IF(shipments[[#This Row],[Boxes]]&gt;0,shipments[[#This Row],[Amount]]/shipments[[#This Row],[Boxes]],"NA")</f>
        <v>16.952970297029704</v>
      </c>
      <c r="J7641" t="str">
        <f>IF(shipments[[#This Row],[Order_Status]] = "Delivered","Yes","No")</f>
        <v>Yes</v>
      </c>
      <c r="K7641" t="str">
        <f>TEXT(shipments[[#This Row],[Shipdate]],"MMMM")</f>
        <v>August</v>
      </c>
      <c r="L7641">
        <f>YEAR(shipments[[#This Row],[Shipdate]])</f>
        <v>2023</v>
      </c>
    </row>
    <row r="7642" spans="1:12" x14ac:dyDescent="0.3">
      <c r="A7642" t="s">
        <v>7646</v>
      </c>
      <c r="B7642" t="s">
        <v>7960</v>
      </c>
      <c r="C7642" t="s">
        <v>7915</v>
      </c>
      <c r="D7642" t="s">
        <v>7935</v>
      </c>
      <c r="E7642" s="1">
        <v>45155</v>
      </c>
      <c r="F7642" s="6">
        <v>1703.25</v>
      </c>
      <c r="G7642">
        <v>190</v>
      </c>
      <c r="H7642" t="s">
        <v>3</v>
      </c>
      <c r="I7642">
        <f>IF(shipments[[#This Row],[Boxes]]&gt;0,shipments[[#This Row],[Amount]]/shipments[[#This Row],[Boxes]],"NA")</f>
        <v>8.9644736842105264</v>
      </c>
      <c r="J7642" t="str">
        <f>IF(shipments[[#This Row],[Order_Status]] = "Delivered","Yes","No")</f>
        <v>Yes</v>
      </c>
      <c r="K7642" t="str">
        <f>TEXT(shipments[[#This Row],[Shipdate]],"MMMM")</f>
        <v>August</v>
      </c>
      <c r="L7642">
        <f>YEAR(shipments[[#This Row],[Shipdate]])</f>
        <v>2023</v>
      </c>
    </row>
    <row r="7643" spans="1:12" x14ac:dyDescent="0.3">
      <c r="A7643" t="s">
        <v>7647</v>
      </c>
      <c r="B7643" t="s">
        <v>7960</v>
      </c>
      <c r="C7643" t="s">
        <v>7915</v>
      </c>
      <c r="D7643" t="s">
        <v>7939</v>
      </c>
      <c r="E7643" s="1">
        <v>45355</v>
      </c>
      <c r="F7643" s="6">
        <v>6259.5</v>
      </c>
      <c r="G7643">
        <v>696</v>
      </c>
      <c r="H7643" t="s">
        <v>3</v>
      </c>
      <c r="I7643">
        <f>IF(shipments[[#This Row],[Boxes]]&gt;0,shipments[[#This Row],[Amount]]/shipments[[#This Row],[Boxes]],"NA")</f>
        <v>8.993534482758621</v>
      </c>
      <c r="J7643" t="str">
        <f>IF(shipments[[#This Row],[Order_Status]] = "Delivered","Yes","No")</f>
        <v>Yes</v>
      </c>
      <c r="K7643" t="str">
        <f>TEXT(shipments[[#This Row],[Shipdate]],"MMMM")</f>
        <v>March</v>
      </c>
      <c r="L7643">
        <f>YEAR(shipments[[#This Row],[Shipdate]])</f>
        <v>2024</v>
      </c>
    </row>
    <row r="7644" spans="1:12" x14ac:dyDescent="0.3">
      <c r="A7644" s="21" t="s">
        <v>7648</v>
      </c>
      <c r="B7644" s="21" t="s">
        <v>7960</v>
      </c>
      <c r="C7644" s="21" t="s">
        <v>7916</v>
      </c>
      <c r="D7644" s="21" t="s">
        <v>7938</v>
      </c>
      <c r="E7644" s="22">
        <v>45544</v>
      </c>
      <c r="F7644" s="23">
        <v>12485.25</v>
      </c>
      <c r="G7644" s="21">
        <v>2081</v>
      </c>
      <c r="H7644" s="21" t="s">
        <v>16</v>
      </c>
      <c r="I7644" s="21">
        <f>IF(shipments[[#This Row],[Boxes]]&gt;0,shipments[[#This Row],[Amount]]/shipments[[#This Row],[Boxes]],"NA")</f>
        <v>5.9996395963479099</v>
      </c>
      <c r="J7644" s="21" t="str">
        <f>IF(shipments[[#This Row],[Order_Status]] = "Delivered","Yes","No")</f>
        <v>No</v>
      </c>
      <c r="K7644" s="21" t="str">
        <f>TEXT(shipments[[#This Row],[Shipdate]],"MMMM")</f>
        <v>September</v>
      </c>
      <c r="L7644" s="21">
        <f>YEAR(shipments[[#This Row],[Shipdate]])</f>
        <v>2024</v>
      </c>
    </row>
    <row r="7645" spans="1:12" x14ac:dyDescent="0.3">
      <c r="A7645" t="s">
        <v>7649</v>
      </c>
      <c r="B7645" t="s">
        <v>7960</v>
      </c>
      <c r="C7645" t="s">
        <v>7916</v>
      </c>
      <c r="D7645" t="s">
        <v>7939</v>
      </c>
      <c r="E7645" s="1">
        <v>45337</v>
      </c>
      <c r="F7645" s="6">
        <v>4941</v>
      </c>
      <c r="G7645">
        <v>824</v>
      </c>
      <c r="H7645" t="s">
        <v>3</v>
      </c>
      <c r="I7645">
        <f>IF(shipments[[#This Row],[Boxes]]&gt;0,shipments[[#This Row],[Amount]]/shipments[[#This Row],[Boxes]],"NA")</f>
        <v>5.9963592233009706</v>
      </c>
      <c r="J7645" t="str">
        <f>IF(shipments[[#This Row],[Order_Status]] = "Delivered","Yes","No")</f>
        <v>Yes</v>
      </c>
      <c r="K7645" t="str">
        <f>TEXT(shipments[[#This Row],[Shipdate]],"MMMM")</f>
        <v>February</v>
      </c>
      <c r="L7645">
        <f>YEAR(shipments[[#This Row],[Shipdate]])</f>
        <v>2024</v>
      </c>
    </row>
    <row r="7646" spans="1:12" x14ac:dyDescent="0.3">
      <c r="A7646" s="21" t="s">
        <v>7650</v>
      </c>
      <c r="B7646" s="21" t="s">
        <v>7960</v>
      </c>
      <c r="C7646" s="21" t="s">
        <v>7916</v>
      </c>
      <c r="D7646" s="21" t="s">
        <v>7934</v>
      </c>
      <c r="E7646" s="22">
        <v>45497</v>
      </c>
      <c r="F7646" s="23">
        <v>2324.25</v>
      </c>
      <c r="G7646" s="21">
        <v>291</v>
      </c>
      <c r="H7646" s="21" t="s">
        <v>9</v>
      </c>
      <c r="I7646" s="21">
        <f>IF(shipments[[#This Row],[Boxes]]&gt;0,shipments[[#This Row],[Amount]]/shipments[[#This Row],[Boxes]],"NA")</f>
        <v>7.9871134020618557</v>
      </c>
      <c r="J7646" s="21" t="str">
        <f>IF(shipments[[#This Row],[Order_Status]] = "Delivered","Yes","No")</f>
        <v>No</v>
      </c>
      <c r="K7646" s="21" t="str">
        <f>TEXT(shipments[[#This Row],[Shipdate]],"MMMM")</f>
        <v>July</v>
      </c>
      <c r="L7646" s="21">
        <f>YEAR(shipments[[#This Row],[Shipdate]])</f>
        <v>2024</v>
      </c>
    </row>
    <row r="7647" spans="1:12" x14ac:dyDescent="0.3">
      <c r="A7647" t="s">
        <v>7651</v>
      </c>
      <c r="B7647" t="s">
        <v>7960</v>
      </c>
      <c r="C7647" t="s">
        <v>7918</v>
      </c>
      <c r="D7647" t="s">
        <v>7934</v>
      </c>
      <c r="E7647" s="1">
        <v>45460</v>
      </c>
      <c r="F7647" s="6">
        <v>4061.25</v>
      </c>
      <c r="G7647">
        <v>170</v>
      </c>
      <c r="H7647" t="s">
        <v>3</v>
      </c>
      <c r="I7647">
        <f>IF(shipments[[#This Row],[Boxes]]&gt;0,shipments[[#This Row],[Amount]]/shipments[[#This Row],[Boxes]],"NA")</f>
        <v>23.889705882352942</v>
      </c>
      <c r="J7647" t="str">
        <f>IF(shipments[[#This Row],[Order_Status]] = "Delivered","Yes","No")</f>
        <v>Yes</v>
      </c>
      <c r="K7647" t="str">
        <f>TEXT(shipments[[#This Row],[Shipdate]],"MMMM")</f>
        <v>June</v>
      </c>
      <c r="L7647">
        <f>YEAR(shipments[[#This Row],[Shipdate]])</f>
        <v>2024</v>
      </c>
    </row>
    <row r="7648" spans="1:12" x14ac:dyDescent="0.3">
      <c r="A7648" t="s">
        <v>7652</v>
      </c>
      <c r="B7648" t="s">
        <v>7960</v>
      </c>
      <c r="C7648" t="s">
        <v>7918</v>
      </c>
      <c r="D7648" t="s">
        <v>7937</v>
      </c>
      <c r="E7648" s="1">
        <v>45236</v>
      </c>
      <c r="F7648" s="6">
        <v>2875.5</v>
      </c>
      <c r="G7648">
        <v>107</v>
      </c>
      <c r="H7648" t="s">
        <v>3</v>
      </c>
      <c r="I7648">
        <f>IF(shipments[[#This Row],[Boxes]]&gt;0,shipments[[#This Row],[Amount]]/shipments[[#This Row],[Boxes]],"NA")</f>
        <v>26.873831775700936</v>
      </c>
      <c r="J7648" t="str">
        <f>IF(shipments[[#This Row],[Order_Status]] = "Delivered","Yes","No")</f>
        <v>Yes</v>
      </c>
      <c r="K7648" t="str">
        <f>TEXT(shipments[[#This Row],[Shipdate]],"MMMM")</f>
        <v>November</v>
      </c>
      <c r="L7648">
        <f>YEAR(shipments[[#This Row],[Shipdate]])</f>
        <v>2023</v>
      </c>
    </row>
    <row r="7649" spans="1:12" x14ac:dyDescent="0.3">
      <c r="A7649" s="21" t="s">
        <v>7653</v>
      </c>
      <c r="B7649" s="21" t="s">
        <v>7960</v>
      </c>
      <c r="C7649" s="21" t="s">
        <v>7918</v>
      </c>
      <c r="D7649" s="21" t="s">
        <v>7939</v>
      </c>
      <c r="E7649" s="22">
        <v>45119</v>
      </c>
      <c r="F7649" s="23">
        <v>8417.25</v>
      </c>
      <c r="G7649" s="21">
        <v>312</v>
      </c>
      <c r="H7649" s="21" t="s">
        <v>25</v>
      </c>
      <c r="I7649" s="21">
        <f>IF(shipments[[#This Row],[Boxes]]&gt;0,shipments[[#This Row],[Amount]]/shipments[[#This Row],[Boxes]],"NA")</f>
        <v>26.978365384615383</v>
      </c>
      <c r="J7649" s="21" t="str">
        <f>IF(shipments[[#This Row],[Order_Status]] = "Delivered","Yes","No")</f>
        <v>No</v>
      </c>
      <c r="K7649" s="21" t="str">
        <f>TEXT(shipments[[#This Row],[Shipdate]],"MMMM")</f>
        <v>July</v>
      </c>
      <c r="L7649" s="21">
        <f>YEAR(shipments[[#This Row],[Shipdate]])</f>
        <v>2023</v>
      </c>
    </row>
    <row r="7650" spans="1:12" x14ac:dyDescent="0.3">
      <c r="A7650" t="s">
        <v>7654</v>
      </c>
      <c r="B7650" t="s">
        <v>7960</v>
      </c>
      <c r="C7650" t="s">
        <v>7918</v>
      </c>
      <c r="D7650" t="s">
        <v>7939</v>
      </c>
      <c r="E7650" s="1">
        <v>45183</v>
      </c>
      <c r="F7650" s="6">
        <v>4536</v>
      </c>
      <c r="G7650">
        <v>182</v>
      </c>
      <c r="H7650" t="s">
        <v>3</v>
      </c>
      <c r="I7650">
        <f>IF(shipments[[#This Row],[Boxes]]&gt;0,shipments[[#This Row],[Amount]]/shipments[[#This Row],[Boxes]],"NA")</f>
        <v>24.923076923076923</v>
      </c>
      <c r="J7650" t="str">
        <f>IF(shipments[[#This Row],[Order_Status]] = "Delivered","Yes","No")</f>
        <v>Yes</v>
      </c>
      <c r="K7650" t="str">
        <f>TEXT(shipments[[#This Row],[Shipdate]],"MMMM")</f>
        <v>September</v>
      </c>
      <c r="L7650">
        <f>YEAR(shipments[[#This Row],[Shipdate]])</f>
        <v>2023</v>
      </c>
    </row>
    <row r="7651" spans="1:12" x14ac:dyDescent="0.3">
      <c r="A7651" t="s">
        <v>7655</v>
      </c>
      <c r="B7651" t="s">
        <v>7960</v>
      </c>
      <c r="C7651" t="s">
        <v>7918</v>
      </c>
      <c r="D7651" t="s">
        <v>7939</v>
      </c>
      <c r="E7651" s="1">
        <v>45285</v>
      </c>
      <c r="F7651" s="6">
        <v>5780.25</v>
      </c>
      <c r="G7651">
        <v>232</v>
      </c>
      <c r="H7651" t="s">
        <v>3</v>
      </c>
      <c r="I7651">
        <f>IF(shipments[[#This Row],[Boxes]]&gt;0,shipments[[#This Row],[Amount]]/shipments[[#This Row],[Boxes]],"NA")</f>
        <v>24.914870689655171</v>
      </c>
      <c r="J7651" t="str">
        <f>IF(shipments[[#This Row],[Order_Status]] = "Delivered","Yes","No")</f>
        <v>Yes</v>
      </c>
      <c r="K7651" t="str">
        <f>TEXT(shipments[[#This Row],[Shipdate]],"MMMM")</f>
        <v>December</v>
      </c>
      <c r="L7651">
        <f>YEAR(shipments[[#This Row],[Shipdate]])</f>
        <v>2023</v>
      </c>
    </row>
    <row r="7652" spans="1:12" x14ac:dyDescent="0.3">
      <c r="A7652" t="s">
        <v>7656</v>
      </c>
      <c r="B7652" t="s">
        <v>7960</v>
      </c>
      <c r="C7652" t="s">
        <v>7918</v>
      </c>
      <c r="D7652" t="s">
        <v>7936</v>
      </c>
      <c r="E7652" s="1">
        <v>45159</v>
      </c>
      <c r="F7652" s="6">
        <v>6549.75</v>
      </c>
      <c r="G7652">
        <v>234</v>
      </c>
      <c r="H7652" t="s">
        <v>3</v>
      </c>
      <c r="I7652">
        <f>IF(shipments[[#This Row],[Boxes]]&gt;0,shipments[[#This Row],[Amount]]/shipments[[#This Row],[Boxes]],"NA")</f>
        <v>27.990384615384617</v>
      </c>
      <c r="J7652" t="str">
        <f>IF(shipments[[#This Row],[Order_Status]] = "Delivered","Yes","No")</f>
        <v>Yes</v>
      </c>
      <c r="K7652" t="str">
        <f>TEXT(shipments[[#This Row],[Shipdate]],"MMMM")</f>
        <v>August</v>
      </c>
      <c r="L7652">
        <f>YEAR(shipments[[#This Row],[Shipdate]])</f>
        <v>2023</v>
      </c>
    </row>
    <row r="7653" spans="1:12" x14ac:dyDescent="0.3">
      <c r="A7653" t="s">
        <v>7657</v>
      </c>
      <c r="B7653" t="s">
        <v>7960</v>
      </c>
      <c r="C7653" t="s">
        <v>7919</v>
      </c>
      <c r="D7653" t="s">
        <v>7934</v>
      </c>
      <c r="E7653" s="1">
        <v>45306</v>
      </c>
      <c r="F7653" s="6">
        <v>4144.5</v>
      </c>
      <c r="G7653">
        <v>231</v>
      </c>
      <c r="H7653" t="s">
        <v>3</v>
      </c>
      <c r="I7653">
        <f>IF(shipments[[#This Row],[Boxes]]&gt;0,shipments[[#This Row],[Amount]]/shipments[[#This Row],[Boxes]],"NA")</f>
        <v>17.941558441558442</v>
      </c>
      <c r="J7653" t="str">
        <f>IF(shipments[[#This Row],[Order_Status]] = "Delivered","Yes","No")</f>
        <v>Yes</v>
      </c>
      <c r="K7653" t="str">
        <f>TEXT(shipments[[#This Row],[Shipdate]],"MMMM")</f>
        <v>January</v>
      </c>
      <c r="L7653">
        <f>YEAR(shipments[[#This Row],[Shipdate]])</f>
        <v>2024</v>
      </c>
    </row>
    <row r="7654" spans="1:12" x14ac:dyDescent="0.3">
      <c r="A7654" t="s">
        <v>7658</v>
      </c>
      <c r="B7654" t="s">
        <v>7960</v>
      </c>
      <c r="C7654" t="s">
        <v>7919</v>
      </c>
      <c r="D7654" t="s">
        <v>7938</v>
      </c>
      <c r="E7654" s="1">
        <v>45016</v>
      </c>
      <c r="F7654" s="6">
        <v>12078</v>
      </c>
      <c r="G7654">
        <v>671</v>
      </c>
      <c r="H7654" t="s">
        <v>3</v>
      </c>
      <c r="I7654">
        <f>IF(shipments[[#This Row],[Boxes]]&gt;0,shipments[[#This Row],[Amount]]/shipments[[#This Row],[Boxes]],"NA")</f>
        <v>18</v>
      </c>
      <c r="J7654" t="str">
        <f>IF(shipments[[#This Row],[Order_Status]] = "Delivered","Yes","No")</f>
        <v>Yes</v>
      </c>
      <c r="K7654" t="str">
        <f>TEXT(shipments[[#This Row],[Shipdate]],"MMMM")</f>
        <v>March</v>
      </c>
      <c r="L7654">
        <f>YEAR(shipments[[#This Row],[Shipdate]])</f>
        <v>2023</v>
      </c>
    </row>
    <row r="7655" spans="1:12" x14ac:dyDescent="0.3">
      <c r="A7655" t="s">
        <v>7659</v>
      </c>
      <c r="B7655" t="s">
        <v>7960</v>
      </c>
      <c r="C7655" t="s">
        <v>7919</v>
      </c>
      <c r="D7655" t="s">
        <v>7939</v>
      </c>
      <c r="E7655" s="1">
        <v>44951</v>
      </c>
      <c r="F7655" s="6">
        <v>16742.25</v>
      </c>
      <c r="G7655">
        <v>762</v>
      </c>
      <c r="H7655" t="s">
        <v>3</v>
      </c>
      <c r="I7655">
        <f>IF(shipments[[#This Row],[Boxes]]&gt;0,shipments[[#This Row],[Amount]]/shipments[[#This Row],[Boxes]],"NA")</f>
        <v>21.971456692913385</v>
      </c>
      <c r="J7655" t="str">
        <f>IF(shipments[[#This Row],[Order_Status]] = "Delivered","Yes","No")</f>
        <v>Yes</v>
      </c>
      <c r="K7655" t="str">
        <f>TEXT(shipments[[#This Row],[Shipdate]],"MMMM")</f>
        <v>January</v>
      </c>
      <c r="L7655">
        <f>YEAR(shipments[[#This Row],[Shipdate]])</f>
        <v>2023</v>
      </c>
    </row>
    <row r="7656" spans="1:12" x14ac:dyDescent="0.3">
      <c r="A7656" t="s">
        <v>7660</v>
      </c>
      <c r="B7656" t="s">
        <v>7960</v>
      </c>
      <c r="C7656" t="s">
        <v>7919</v>
      </c>
      <c r="D7656" t="s">
        <v>7937</v>
      </c>
      <c r="E7656" s="1">
        <v>45348</v>
      </c>
      <c r="F7656" s="6">
        <v>6736.5</v>
      </c>
      <c r="G7656">
        <v>355</v>
      </c>
      <c r="H7656" t="s">
        <v>3</v>
      </c>
      <c r="I7656">
        <f>IF(shipments[[#This Row],[Boxes]]&gt;0,shipments[[#This Row],[Amount]]/shipments[[#This Row],[Boxes]],"NA")</f>
        <v>18.976056338028169</v>
      </c>
      <c r="J7656" t="str">
        <f>IF(shipments[[#This Row],[Order_Status]] = "Delivered","Yes","No")</f>
        <v>Yes</v>
      </c>
      <c r="K7656" t="str">
        <f>TEXT(shipments[[#This Row],[Shipdate]],"MMMM")</f>
        <v>February</v>
      </c>
      <c r="L7656">
        <f>YEAR(shipments[[#This Row],[Shipdate]])</f>
        <v>2024</v>
      </c>
    </row>
    <row r="7657" spans="1:12" x14ac:dyDescent="0.3">
      <c r="A7657" s="21" t="s">
        <v>7661</v>
      </c>
      <c r="B7657" s="21" t="s">
        <v>7960</v>
      </c>
      <c r="C7657" s="21" t="s">
        <v>7920</v>
      </c>
      <c r="D7657" s="21" t="s">
        <v>7939</v>
      </c>
      <c r="E7657" s="22">
        <v>45474</v>
      </c>
      <c r="F7657" s="23">
        <v>9213.75</v>
      </c>
      <c r="G7657" s="21">
        <v>485</v>
      </c>
      <c r="H7657" s="21" t="s">
        <v>9</v>
      </c>
      <c r="I7657" s="21">
        <f>IF(shipments[[#This Row],[Boxes]]&gt;0,shipments[[#This Row],[Amount]]/shipments[[#This Row],[Boxes]],"NA")</f>
        <v>18.99742268041237</v>
      </c>
      <c r="J7657" s="21" t="str">
        <f>IF(shipments[[#This Row],[Order_Status]] = "Delivered","Yes","No")</f>
        <v>No</v>
      </c>
      <c r="K7657" s="21" t="str">
        <f>TEXT(shipments[[#This Row],[Shipdate]],"MMMM")</f>
        <v>July</v>
      </c>
      <c r="L7657" s="21">
        <f>YEAR(shipments[[#This Row],[Shipdate]])</f>
        <v>2024</v>
      </c>
    </row>
    <row r="7658" spans="1:12" x14ac:dyDescent="0.3">
      <c r="A7658" t="s">
        <v>7662</v>
      </c>
      <c r="B7658" t="s">
        <v>7960</v>
      </c>
      <c r="C7658" t="s">
        <v>7921</v>
      </c>
      <c r="D7658" t="s">
        <v>7935</v>
      </c>
      <c r="E7658" s="1">
        <v>45337</v>
      </c>
      <c r="F7658" s="6">
        <v>3296.25</v>
      </c>
      <c r="G7658">
        <v>254</v>
      </c>
      <c r="H7658" t="s">
        <v>3</v>
      </c>
      <c r="I7658">
        <f>IF(shipments[[#This Row],[Boxes]]&gt;0,shipments[[#This Row],[Amount]]/shipments[[#This Row],[Boxes]],"NA")</f>
        <v>12.977362204724409</v>
      </c>
      <c r="J7658" t="str">
        <f>IF(shipments[[#This Row],[Order_Status]] = "Delivered","Yes","No")</f>
        <v>Yes</v>
      </c>
      <c r="K7658" t="str">
        <f>TEXT(shipments[[#This Row],[Shipdate]],"MMMM")</f>
        <v>February</v>
      </c>
      <c r="L7658">
        <f>YEAR(shipments[[#This Row],[Shipdate]])</f>
        <v>2024</v>
      </c>
    </row>
    <row r="7659" spans="1:12" x14ac:dyDescent="0.3">
      <c r="A7659" t="s">
        <v>7663</v>
      </c>
      <c r="B7659" t="s">
        <v>7960</v>
      </c>
      <c r="C7659" t="s">
        <v>7921</v>
      </c>
      <c r="D7659" t="s">
        <v>7934</v>
      </c>
      <c r="E7659" s="1">
        <v>45408</v>
      </c>
      <c r="F7659" s="6">
        <v>8901</v>
      </c>
      <c r="G7659">
        <v>594</v>
      </c>
      <c r="H7659" t="s">
        <v>3</v>
      </c>
      <c r="I7659">
        <f>IF(shipments[[#This Row],[Boxes]]&gt;0,shipments[[#This Row],[Amount]]/shipments[[#This Row],[Boxes]],"NA")</f>
        <v>14.984848484848484</v>
      </c>
      <c r="J7659" t="str">
        <f>IF(shipments[[#This Row],[Order_Status]] = "Delivered","Yes","No")</f>
        <v>Yes</v>
      </c>
      <c r="K7659" t="str">
        <f>TEXT(shipments[[#This Row],[Shipdate]],"MMMM")</f>
        <v>April</v>
      </c>
      <c r="L7659">
        <f>YEAR(shipments[[#This Row],[Shipdate]])</f>
        <v>2024</v>
      </c>
    </row>
    <row r="7660" spans="1:12" x14ac:dyDescent="0.3">
      <c r="A7660" s="21" t="s">
        <v>7664</v>
      </c>
      <c r="B7660" s="21" t="s">
        <v>7960</v>
      </c>
      <c r="C7660" s="21" t="s">
        <v>7922</v>
      </c>
      <c r="D7660" s="21" t="s">
        <v>7934</v>
      </c>
      <c r="E7660" s="22">
        <v>45119</v>
      </c>
      <c r="F7660" s="23">
        <v>5663.25</v>
      </c>
      <c r="G7660" s="21">
        <v>270</v>
      </c>
      <c r="H7660" s="21" t="s">
        <v>25</v>
      </c>
      <c r="I7660" s="21">
        <f>IF(shipments[[#This Row],[Boxes]]&gt;0,shipments[[#This Row],[Amount]]/shipments[[#This Row],[Boxes]],"NA")</f>
        <v>20.975000000000001</v>
      </c>
      <c r="J7660" s="21" t="str">
        <f>IF(shipments[[#This Row],[Order_Status]] = "Delivered","Yes","No")</f>
        <v>No</v>
      </c>
      <c r="K7660" s="21" t="str">
        <f>TEXT(shipments[[#This Row],[Shipdate]],"MMMM")</f>
        <v>July</v>
      </c>
      <c r="L7660" s="21">
        <f>YEAR(shipments[[#This Row],[Shipdate]])</f>
        <v>2023</v>
      </c>
    </row>
    <row r="7661" spans="1:12" x14ac:dyDescent="0.3">
      <c r="A7661" t="s">
        <v>7665</v>
      </c>
      <c r="B7661" t="s">
        <v>7960</v>
      </c>
      <c r="C7661" t="s">
        <v>7923</v>
      </c>
      <c r="D7661" t="s">
        <v>7935</v>
      </c>
      <c r="E7661" s="1">
        <v>44958</v>
      </c>
      <c r="F7661" s="6">
        <v>9758.25</v>
      </c>
      <c r="G7661">
        <v>751</v>
      </c>
      <c r="H7661" t="s">
        <v>3</v>
      </c>
      <c r="I7661">
        <f>IF(shipments[[#This Row],[Boxes]]&gt;0,shipments[[#This Row],[Amount]]/shipments[[#This Row],[Boxes]],"NA")</f>
        <v>12.993675099866843</v>
      </c>
      <c r="J7661" t="str">
        <f>IF(shipments[[#This Row],[Order_Status]] = "Delivered","Yes","No")</f>
        <v>Yes</v>
      </c>
      <c r="K7661" t="str">
        <f>TEXT(shipments[[#This Row],[Shipdate]],"MMMM")</f>
        <v>February</v>
      </c>
      <c r="L7661">
        <f>YEAR(shipments[[#This Row],[Shipdate]])</f>
        <v>2023</v>
      </c>
    </row>
    <row r="7662" spans="1:12" x14ac:dyDescent="0.3">
      <c r="A7662" s="21" t="s">
        <v>7666</v>
      </c>
      <c r="B7662" s="21" t="s">
        <v>7960</v>
      </c>
      <c r="C7662" s="21" t="s">
        <v>7923</v>
      </c>
      <c r="D7662" s="21" t="s">
        <v>7936</v>
      </c>
      <c r="E7662" s="22">
        <v>45562</v>
      </c>
      <c r="F7662" s="23">
        <v>6018.75</v>
      </c>
      <c r="G7662" s="21">
        <v>402</v>
      </c>
      <c r="H7662" s="21" t="s">
        <v>16</v>
      </c>
      <c r="I7662" s="21">
        <f>IF(shipments[[#This Row],[Boxes]]&gt;0,shipments[[#This Row],[Amount]]/shipments[[#This Row],[Boxes]],"NA")</f>
        <v>14.972014925373134</v>
      </c>
      <c r="J7662" s="21" t="str">
        <f>IF(shipments[[#This Row],[Order_Status]] = "Delivered","Yes","No")</f>
        <v>No</v>
      </c>
      <c r="K7662" s="21" t="str">
        <f>TEXT(shipments[[#This Row],[Shipdate]],"MMMM")</f>
        <v>September</v>
      </c>
      <c r="L7662" s="21">
        <f>YEAR(shipments[[#This Row],[Shipdate]])</f>
        <v>2024</v>
      </c>
    </row>
    <row r="7663" spans="1:12" x14ac:dyDescent="0.3">
      <c r="A7663" t="s">
        <v>7667</v>
      </c>
      <c r="B7663" t="s">
        <v>7960</v>
      </c>
      <c r="C7663" t="s">
        <v>7923</v>
      </c>
      <c r="D7663" t="s">
        <v>7938</v>
      </c>
      <c r="E7663" s="1">
        <v>45159</v>
      </c>
      <c r="F7663" s="6">
        <v>7094.25</v>
      </c>
      <c r="G7663">
        <v>473</v>
      </c>
      <c r="H7663" t="s">
        <v>3</v>
      </c>
      <c r="I7663">
        <f>IF(shipments[[#This Row],[Boxes]]&gt;0,shipments[[#This Row],[Amount]]/shipments[[#This Row],[Boxes]],"NA")</f>
        <v>14.998414376321353</v>
      </c>
      <c r="J7663" t="str">
        <f>IF(shipments[[#This Row],[Order_Status]] = "Delivered","Yes","No")</f>
        <v>Yes</v>
      </c>
      <c r="K7663" t="str">
        <f>TEXT(shipments[[#This Row],[Shipdate]],"MMMM")</f>
        <v>August</v>
      </c>
      <c r="L7663">
        <f>YEAR(shipments[[#This Row],[Shipdate]])</f>
        <v>2023</v>
      </c>
    </row>
    <row r="7664" spans="1:12" x14ac:dyDescent="0.3">
      <c r="A7664" t="s">
        <v>7668</v>
      </c>
      <c r="B7664" t="s">
        <v>7960</v>
      </c>
      <c r="C7664" t="s">
        <v>7923</v>
      </c>
      <c r="D7664" t="s">
        <v>7938</v>
      </c>
      <c r="E7664" s="1">
        <v>45229</v>
      </c>
      <c r="F7664" s="6">
        <v>7168.5</v>
      </c>
      <c r="G7664">
        <v>449</v>
      </c>
      <c r="H7664" t="s">
        <v>3</v>
      </c>
      <c r="I7664">
        <f>IF(shipments[[#This Row],[Boxes]]&gt;0,shipments[[#This Row],[Amount]]/shipments[[#This Row],[Boxes]],"NA")</f>
        <v>15.965478841870825</v>
      </c>
      <c r="J7664" t="str">
        <f>IF(shipments[[#This Row],[Order_Status]] = "Delivered","Yes","No")</f>
        <v>Yes</v>
      </c>
      <c r="K7664" t="str">
        <f>TEXT(shipments[[#This Row],[Shipdate]],"MMMM")</f>
        <v>October</v>
      </c>
      <c r="L7664">
        <f>YEAR(shipments[[#This Row],[Shipdate]])</f>
        <v>2023</v>
      </c>
    </row>
    <row r="7665" spans="1:12" x14ac:dyDescent="0.3">
      <c r="A7665" s="21" t="s">
        <v>7669</v>
      </c>
      <c r="B7665" s="21" t="s">
        <v>7960</v>
      </c>
      <c r="C7665" s="21" t="s">
        <v>7923</v>
      </c>
      <c r="D7665" s="21" t="s">
        <v>7934</v>
      </c>
      <c r="E7665" s="22">
        <v>45499</v>
      </c>
      <c r="F7665" s="23">
        <v>5591.25</v>
      </c>
      <c r="G7665" s="21">
        <v>350</v>
      </c>
      <c r="H7665" s="21" t="s">
        <v>9</v>
      </c>
      <c r="I7665" s="21">
        <f>IF(shipments[[#This Row],[Boxes]]&gt;0,shipments[[#This Row],[Amount]]/shipments[[#This Row],[Boxes]],"NA")</f>
        <v>15.975</v>
      </c>
      <c r="J7665" s="21" t="str">
        <f>IF(shipments[[#This Row],[Order_Status]] = "Delivered","Yes","No")</f>
        <v>No</v>
      </c>
      <c r="K7665" s="21" t="str">
        <f>TEXT(shipments[[#This Row],[Shipdate]],"MMMM")</f>
        <v>July</v>
      </c>
      <c r="L7665" s="21">
        <f>YEAR(shipments[[#This Row],[Shipdate]])</f>
        <v>2024</v>
      </c>
    </row>
    <row r="7666" spans="1:12" x14ac:dyDescent="0.3">
      <c r="A7666" t="s">
        <v>7670</v>
      </c>
      <c r="B7666" t="s">
        <v>7960</v>
      </c>
      <c r="C7666" t="s">
        <v>7923</v>
      </c>
      <c r="D7666" t="s">
        <v>7939</v>
      </c>
      <c r="E7666" s="1">
        <v>44963</v>
      </c>
      <c r="F7666" s="6">
        <v>7143.75</v>
      </c>
      <c r="G7666">
        <v>447</v>
      </c>
      <c r="H7666" t="s">
        <v>3</v>
      </c>
      <c r="I7666">
        <f>IF(shipments[[#This Row],[Boxes]]&gt;0,shipments[[#This Row],[Amount]]/shipments[[#This Row],[Boxes]],"NA")</f>
        <v>15.981543624161073</v>
      </c>
      <c r="J7666" t="str">
        <f>IF(shipments[[#This Row],[Order_Status]] = "Delivered","Yes","No")</f>
        <v>Yes</v>
      </c>
      <c r="K7666" t="str">
        <f>TEXT(shipments[[#This Row],[Shipdate]],"MMMM")</f>
        <v>February</v>
      </c>
      <c r="L7666">
        <f>YEAR(shipments[[#This Row],[Shipdate]])</f>
        <v>2023</v>
      </c>
    </row>
    <row r="7667" spans="1:12" x14ac:dyDescent="0.3">
      <c r="A7667" t="s">
        <v>7671</v>
      </c>
      <c r="B7667" t="s">
        <v>7960</v>
      </c>
      <c r="C7667" t="s">
        <v>7924</v>
      </c>
      <c r="D7667" t="s">
        <v>7938</v>
      </c>
      <c r="E7667" s="1">
        <v>45321</v>
      </c>
      <c r="F7667" s="6">
        <v>6682.5</v>
      </c>
      <c r="G7667">
        <v>955</v>
      </c>
      <c r="H7667" t="s">
        <v>3</v>
      </c>
      <c r="I7667">
        <f>IF(shipments[[#This Row],[Boxes]]&gt;0,shipments[[#This Row],[Amount]]/shipments[[#This Row],[Boxes]],"NA")</f>
        <v>6.9973821989528799</v>
      </c>
      <c r="J7667" t="str">
        <f>IF(shipments[[#This Row],[Order_Status]] = "Delivered","Yes","No")</f>
        <v>Yes</v>
      </c>
      <c r="K7667" t="str">
        <f>TEXT(shipments[[#This Row],[Shipdate]],"MMMM")</f>
        <v>January</v>
      </c>
      <c r="L7667">
        <f>YEAR(shipments[[#This Row],[Shipdate]])</f>
        <v>2024</v>
      </c>
    </row>
    <row r="7668" spans="1:12" x14ac:dyDescent="0.3">
      <c r="A7668" s="21" t="s">
        <v>7672</v>
      </c>
      <c r="B7668" s="21" t="s">
        <v>7960</v>
      </c>
      <c r="C7668" s="21" t="s">
        <v>7924</v>
      </c>
      <c r="D7668" s="21" t="s">
        <v>7935</v>
      </c>
      <c r="E7668" s="22">
        <v>45503</v>
      </c>
      <c r="F7668" s="23">
        <v>8473.5</v>
      </c>
      <c r="G7668" s="21">
        <v>1413</v>
      </c>
      <c r="H7668" s="21" t="s">
        <v>9</v>
      </c>
      <c r="I7668" s="21">
        <f>IF(shipments[[#This Row],[Boxes]]&gt;0,shipments[[#This Row],[Amount]]/shipments[[#This Row],[Boxes]],"NA")</f>
        <v>5.9968152866242042</v>
      </c>
      <c r="J7668" s="21" t="str">
        <f>IF(shipments[[#This Row],[Order_Status]] = "Delivered","Yes","No")</f>
        <v>No</v>
      </c>
      <c r="K7668" s="21" t="str">
        <f>TEXT(shipments[[#This Row],[Shipdate]],"MMMM")</f>
        <v>July</v>
      </c>
      <c r="L7668" s="21">
        <f>YEAR(shipments[[#This Row],[Shipdate]])</f>
        <v>2024</v>
      </c>
    </row>
    <row r="7669" spans="1:12" x14ac:dyDescent="0.3">
      <c r="A7669" t="s">
        <v>7673</v>
      </c>
      <c r="B7669" t="s">
        <v>7960</v>
      </c>
      <c r="C7669" t="s">
        <v>7924</v>
      </c>
      <c r="D7669" t="s">
        <v>7938</v>
      </c>
      <c r="E7669" s="1">
        <v>45345</v>
      </c>
      <c r="F7669" s="6">
        <v>10053</v>
      </c>
      <c r="G7669">
        <v>1257</v>
      </c>
      <c r="H7669" t="s">
        <v>3</v>
      </c>
      <c r="I7669">
        <f>IF(shipments[[#This Row],[Boxes]]&gt;0,shipments[[#This Row],[Amount]]/shipments[[#This Row],[Boxes]],"NA")</f>
        <v>7.9976133651551313</v>
      </c>
      <c r="J7669" t="str">
        <f>IF(shipments[[#This Row],[Order_Status]] = "Delivered","Yes","No")</f>
        <v>Yes</v>
      </c>
      <c r="K7669" t="str">
        <f>TEXT(shipments[[#This Row],[Shipdate]],"MMMM")</f>
        <v>February</v>
      </c>
      <c r="L7669">
        <f>YEAR(shipments[[#This Row],[Shipdate]])</f>
        <v>2024</v>
      </c>
    </row>
    <row r="7670" spans="1:12" x14ac:dyDescent="0.3">
      <c r="A7670" t="s">
        <v>7674</v>
      </c>
      <c r="B7670" t="s">
        <v>7960</v>
      </c>
      <c r="C7670" t="s">
        <v>7924</v>
      </c>
      <c r="D7670" t="s">
        <v>7937</v>
      </c>
      <c r="E7670" s="1">
        <v>45047</v>
      </c>
      <c r="F7670" s="6">
        <v>306</v>
      </c>
      <c r="G7670">
        <v>39</v>
      </c>
      <c r="H7670" t="s">
        <v>3</v>
      </c>
      <c r="I7670">
        <f>IF(shipments[[#This Row],[Boxes]]&gt;0,shipments[[#This Row],[Amount]]/shipments[[#This Row],[Boxes]],"NA")</f>
        <v>7.8461538461538458</v>
      </c>
      <c r="J7670" t="str">
        <f>IF(shipments[[#This Row],[Order_Status]] = "Delivered","Yes","No")</f>
        <v>Yes</v>
      </c>
      <c r="K7670" t="str">
        <f>TEXT(shipments[[#This Row],[Shipdate]],"MMMM")</f>
        <v>May</v>
      </c>
      <c r="L7670">
        <f>YEAR(shipments[[#This Row],[Shipdate]])</f>
        <v>2023</v>
      </c>
    </row>
    <row r="7671" spans="1:12" x14ac:dyDescent="0.3">
      <c r="A7671" t="s">
        <v>7675</v>
      </c>
      <c r="B7671" t="s">
        <v>7960</v>
      </c>
      <c r="C7671" t="s">
        <v>7924</v>
      </c>
      <c r="D7671" t="s">
        <v>7939</v>
      </c>
      <c r="E7671" s="1">
        <v>45469</v>
      </c>
      <c r="F7671" s="6">
        <v>8340.75</v>
      </c>
      <c r="G7671">
        <v>1043</v>
      </c>
      <c r="H7671" t="s">
        <v>3</v>
      </c>
      <c r="I7671">
        <f>IF(shipments[[#This Row],[Boxes]]&gt;0,shipments[[#This Row],[Amount]]/shipments[[#This Row],[Boxes]],"NA")</f>
        <v>7.9968839884947265</v>
      </c>
      <c r="J7671" t="str">
        <f>IF(shipments[[#This Row],[Order_Status]] = "Delivered","Yes","No")</f>
        <v>Yes</v>
      </c>
      <c r="K7671" t="str">
        <f>TEXT(shipments[[#This Row],[Shipdate]],"MMMM")</f>
        <v>June</v>
      </c>
      <c r="L7671">
        <f>YEAR(shipments[[#This Row],[Shipdate]])</f>
        <v>2024</v>
      </c>
    </row>
    <row r="7672" spans="1:12" x14ac:dyDescent="0.3">
      <c r="A7672" t="s">
        <v>7676</v>
      </c>
      <c r="B7672" t="s">
        <v>7960</v>
      </c>
      <c r="C7672" t="s">
        <v>7925</v>
      </c>
      <c r="D7672" t="s">
        <v>7937</v>
      </c>
      <c r="E7672" s="1">
        <v>45203</v>
      </c>
      <c r="F7672" s="6">
        <v>6716.25</v>
      </c>
      <c r="G7672">
        <v>374</v>
      </c>
      <c r="H7672" t="s">
        <v>3</v>
      </c>
      <c r="I7672">
        <f>IF(shipments[[#This Row],[Boxes]]&gt;0,shipments[[#This Row],[Amount]]/shipments[[#This Row],[Boxes]],"NA")</f>
        <v>17.957887700534759</v>
      </c>
      <c r="J7672" t="str">
        <f>IF(shipments[[#This Row],[Order_Status]] = "Delivered","Yes","No")</f>
        <v>Yes</v>
      </c>
      <c r="K7672" t="str">
        <f>TEXT(shipments[[#This Row],[Shipdate]],"MMMM")</f>
        <v>October</v>
      </c>
      <c r="L7672">
        <f>YEAR(shipments[[#This Row],[Shipdate]])</f>
        <v>2023</v>
      </c>
    </row>
    <row r="7673" spans="1:12" x14ac:dyDescent="0.3">
      <c r="A7673" t="s">
        <v>7677</v>
      </c>
      <c r="B7673" t="s">
        <v>7960</v>
      </c>
      <c r="C7673" t="s">
        <v>7925</v>
      </c>
      <c r="D7673" t="s">
        <v>7935</v>
      </c>
      <c r="E7673" s="1">
        <v>45180</v>
      </c>
      <c r="F7673" s="6">
        <v>4169.25</v>
      </c>
      <c r="G7673">
        <v>261</v>
      </c>
      <c r="H7673" t="s">
        <v>3</v>
      </c>
      <c r="I7673">
        <f>IF(shipments[[#This Row],[Boxes]]&gt;0,shipments[[#This Row],[Amount]]/shipments[[#This Row],[Boxes]],"NA")</f>
        <v>15.974137931034482</v>
      </c>
      <c r="J7673" t="str">
        <f>IF(shipments[[#This Row],[Order_Status]] = "Delivered","Yes","No")</f>
        <v>Yes</v>
      </c>
      <c r="K7673" t="str">
        <f>TEXT(shipments[[#This Row],[Shipdate]],"MMMM")</f>
        <v>September</v>
      </c>
      <c r="L7673">
        <f>YEAR(shipments[[#This Row],[Shipdate]])</f>
        <v>2023</v>
      </c>
    </row>
    <row r="7674" spans="1:12" x14ac:dyDescent="0.3">
      <c r="A7674" s="21" t="s">
        <v>7678</v>
      </c>
      <c r="B7674" s="21" t="s">
        <v>7960</v>
      </c>
      <c r="C7674" s="21" t="s">
        <v>7926</v>
      </c>
      <c r="D7674" s="21" t="s">
        <v>7938</v>
      </c>
      <c r="E7674" s="22">
        <v>45488</v>
      </c>
      <c r="F7674" s="23">
        <v>8507.25</v>
      </c>
      <c r="G7674" s="21">
        <v>473</v>
      </c>
      <c r="H7674" s="21" t="s">
        <v>9</v>
      </c>
      <c r="I7674" s="21">
        <f>IF(shipments[[#This Row],[Boxes]]&gt;0,shipments[[#This Row],[Amount]]/shipments[[#This Row],[Boxes]],"NA")</f>
        <v>17.985729386892178</v>
      </c>
      <c r="J7674" s="21" t="str">
        <f>IF(shipments[[#This Row],[Order_Status]] = "Delivered","Yes","No")</f>
        <v>No</v>
      </c>
      <c r="K7674" s="21" t="str">
        <f>TEXT(shipments[[#This Row],[Shipdate]],"MMMM")</f>
        <v>July</v>
      </c>
      <c r="L7674" s="21">
        <f>YEAR(shipments[[#This Row],[Shipdate]])</f>
        <v>2024</v>
      </c>
    </row>
    <row r="7675" spans="1:12" x14ac:dyDescent="0.3">
      <c r="A7675" t="s">
        <v>7679</v>
      </c>
      <c r="B7675" t="s">
        <v>7960</v>
      </c>
      <c r="C7675" t="s">
        <v>7927</v>
      </c>
      <c r="D7675" t="s">
        <v>7935</v>
      </c>
      <c r="E7675" s="1">
        <v>44953</v>
      </c>
      <c r="F7675" s="6">
        <v>5285.25</v>
      </c>
      <c r="G7675">
        <v>294</v>
      </c>
      <c r="H7675" t="s">
        <v>3</v>
      </c>
      <c r="I7675">
        <f>IF(shipments[[#This Row],[Boxes]]&gt;0,shipments[[#This Row],[Amount]]/shipments[[#This Row],[Boxes]],"NA")</f>
        <v>17.977040816326532</v>
      </c>
      <c r="J7675" t="str">
        <f>IF(shipments[[#This Row],[Order_Status]] = "Delivered","Yes","No")</f>
        <v>Yes</v>
      </c>
      <c r="K7675" t="str">
        <f>TEXT(shipments[[#This Row],[Shipdate]],"MMMM")</f>
        <v>January</v>
      </c>
      <c r="L7675">
        <f>YEAR(shipments[[#This Row],[Shipdate]])</f>
        <v>2023</v>
      </c>
    </row>
    <row r="7676" spans="1:12" x14ac:dyDescent="0.3">
      <c r="A7676" t="s">
        <v>7680</v>
      </c>
      <c r="B7676" t="s">
        <v>7960</v>
      </c>
      <c r="C7676" t="s">
        <v>7927</v>
      </c>
      <c r="D7676" t="s">
        <v>7939</v>
      </c>
      <c r="E7676" s="1">
        <v>44974</v>
      </c>
      <c r="F7676" s="6">
        <v>933.75</v>
      </c>
      <c r="G7676">
        <v>67</v>
      </c>
      <c r="H7676" t="s">
        <v>3</v>
      </c>
      <c r="I7676">
        <f>IF(shipments[[#This Row],[Boxes]]&gt;0,shipments[[#This Row],[Amount]]/shipments[[#This Row],[Boxes]],"NA")</f>
        <v>13.936567164179104</v>
      </c>
      <c r="J7676" t="str">
        <f>IF(shipments[[#This Row],[Order_Status]] = "Delivered","Yes","No")</f>
        <v>Yes</v>
      </c>
      <c r="K7676" t="str">
        <f>TEXT(shipments[[#This Row],[Shipdate]],"MMMM")</f>
        <v>February</v>
      </c>
      <c r="L7676">
        <f>YEAR(shipments[[#This Row],[Shipdate]])</f>
        <v>2023</v>
      </c>
    </row>
    <row r="7677" spans="1:12" x14ac:dyDescent="0.3">
      <c r="A7677" s="21" t="s">
        <v>7681</v>
      </c>
      <c r="B7677" s="21" t="s">
        <v>7960</v>
      </c>
      <c r="C7677" s="21" t="s">
        <v>7927</v>
      </c>
      <c r="D7677" s="21" t="s">
        <v>7934</v>
      </c>
      <c r="E7677" s="22">
        <v>45565</v>
      </c>
      <c r="F7677" s="23">
        <v>3795.75</v>
      </c>
      <c r="G7677" s="21">
        <v>238</v>
      </c>
      <c r="H7677" s="21" t="s">
        <v>16</v>
      </c>
      <c r="I7677" s="21">
        <f>IF(shipments[[#This Row],[Boxes]]&gt;0,shipments[[#This Row],[Amount]]/shipments[[#This Row],[Boxes]],"NA")</f>
        <v>15.948529411764707</v>
      </c>
      <c r="J7677" s="21" t="str">
        <f>IF(shipments[[#This Row],[Order_Status]] = "Delivered","Yes","No")</f>
        <v>No</v>
      </c>
      <c r="K7677" s="21" t="str">
        <f>TEXT(shipments[[#This Row],[Shipdate]],"MMMM")</f>
        <v>September</v>
      </c>
      <c r="L7677" s="21">
        <f>YEAR(shipments[[#This Row],[Shipdate]])</f>
        <v>2024</v>
      </c>
    </row>
    <row r="7678" spans="1:12" x14ac:dyDescent="0.3">
      <c r="A7678" t="s">
        <v>7682</v>
      </c>
      <c r="B7678" t="s">
        <v>7960</v>
      </c>
      <c r="C7678" t="s">
        <v>7927</v>
      </c>
      <c r="D7678" t="s">
        <v>7937</v>
      </c>
      <c r="E7678" s="1">
        <v>45272</v>
      </c>
      <c r="F7678" s="6">
        <v>4572</v>
      </c>
      <c r="G7678">
        <v>327</v>
      </c>
      <c r="H7678" t="s">
        <v>3</v>
      </c>
      <c r="I7678">
        <f>IF(shipments[[#This Row],[Boxes]]&gt;0,shipments[[#This Row],[Amount]]/shipments[[#This Row],[Boxes]],"NA")</f>
        <v>13.98165137614679</v>
      </c>
      <c r="J7678" t="str">
        <f>IF(shipments[[#This Row],[Order_Status]] = "Delivered","Yes","No")</f>
        <v>Yes</v>
      </c>
      <c r="K7678" t="str">
        <f>TEXT(shipments[[#This Row],[Shipdate]],"MMMM")</f>
        <v>December</v>
      </c>
      <c r="L7678">
        <f>YEAR(shipments[[#This Row],[Shipdate]])</f>
        <v>2023</v>
      </c>
    </row>
    <row r="7679" spans="1:12" x14ac:dyDescent="0.3">
      <c r="A7679" s="21" t="s">
        <v>7683</v>
      </c>
      <c r="B7679" s="21" t="s">
        <v>7960</v>
      </c>
      <c r="C7679" s="21" t="s">
        <v>7927</v>
      </c>
      <c r="D7679" s="21" t="s">
        <v>7939</v>
      </c>
      <c r="E7679" s="22">
        <v>45499</v>
      </c>
      <c r="F7679" s="23">
        <v>47.25</v>
      </c>
      <c r="G7679" s="21">
        <v>3</v>
      </c>
      <c r="H7679" s="21" t="s">
        <v>9</v>
      </c>
      <c r="I7679" s="21">
        <f>IF(shipments[[#This Row],[Boxes]]&gt;0,shipments[[#This Row],[Amount]]/shipments[[#This Row],[Boxes]],"NA")</f>
        <v>15.75</v>
      </c>
      <c r="J7679" s="21" t="str">
        <f>IF(shipments[[#This Row],[Order_Status]] = "Delivered","Yes","No")</f>
        <v>No</v>
      </c>
      <c r="K7679" s="21" t="str">
        <f>TEXT(shipments[[#This Row],[Shipdate]],"MMMM")</f>
        <v>July</v>
      </c>
      <c r="L7679" s="21">
        <f>YEAR(shipments[[#This Row],[Shipdate]])</f>
        <v>2024</v>
      </c>
    </row>
    <row r="7680" spans="1:12" x14ac:dyDescent="0.3">
      <c r="A7680" t="s">
        <v>7684</v>
      </c>
      <c r="B7680" t="s">
        <v>7960</v>
      </c>
      <c r="C7680" t="s">
        <v>7927</v>
      </c>
      <c r="D7680" t="s">
        <v>7939</v>
      </c>
      <c r="E7680" s="1">
        <v>45125</v>
      </c>
      <c r="F7680" s="6">
        <v>8277.75</v>
      </c>
      <c r="G7680">
        <v>460</v>
      </c>
      <c r="H7680" t="s">
        <v>3</v>
      </c>
      <c r="I7680">
        <f>IF(shipments[[#This Row],[Boxes]]&gt;0,shipments[[#This Row],[Amount]]/shipments[[#This Row],[Boxes]],"NA")</f>
        <v>17.995108695652174</v>
      </c>
      <c r="J7680" t="str">
        <f>IF(shipments[[#This Row],[Order_Status]] = "Delivered","Yes","No")</f>
        <v>Yes</v>
      </c>
      <c r="K7680" t="str">
        <f>TEXT(shipments[[#This Row],[Shipdate]],"MMMM")</f>
        <v>July</v>
      </c>
      <c r="L7680">
        <f>YEAR(shipments[[#This Row],[Shipdate]])</f>
        <v>2023</v>
      </c>
    </row>
    <row r="7681" spans="1:12" x14ac:dyDescent="0.3">
      <c r="A7681" t="s">
        <v>7685</v>
      </c>
      <c r="B7681" t="s">
        <v>7960</v>
      </c>
      <c r="C7681" t="s">
        <v>7928</v>
      </c>
      <c r="D7681" t="s">
        <v>7934</v>
      </c>
      <c r="E7681" s="1">
        <v>45446</v>
      </c>
      <c r="F7681" s="6">
        <v>8941.5</v>
      </c>
      <c r="G7681">
        <v>813</v>
      </c>
      <c r="H7681" t="s">
        <v>3</v>
      </c>
      <c r="I7681">
        <f>IF(shipments[[#This Row],[Boxes]]&gt;0,shipments[[#This Row],[Amount]]/shipments[[#This Row],[Boxes]],"NA")</f>
        <v>10.998154981549815</v>
      </c>
      <c r="J7681" t="str">
        <f>IF(shipments[[#This Row],[Order_Status]] = "Delivered","Yes","No")</f>
        <v>Yes</v>
      </c>
      <c r="K7681" t="str">
        <f>TEXT(shipments[[#This Row],[Shipdate]],"MMMM")</f>
        <v>June</v>
      </c>
      <c r="L7681">
        <f>YEAR(shipments[[#This Row],[Shipdate]])</f>
        <v>2024</v>
      </c>
    </row>
    <row r="7682" spans="1:12" x14ac:dyDescent="0.3">
      <c r="A7682" t="s">
        <v>7686</v>
      </c>
      <c r="B7682" t="s">
        <v>7960</v>
      </c>
      <c r="C7682" t="s">
        <v>7928</v>
      </c>
      <c r="D7682" t="s">
        <v>7934</v>
      </c>
      <c r="E7682" s="1">
        <v>45246</v>
      </c>
      <c r="F7682" s="6">
        <v>16474.5</v>
      </c>
      <c r="G7682">
        <v>2354</v>
      </c>
      <c r="H7682" t="s">
        <v>3</v>
      </c>
      <c r="I7682">
        <f>IF(shipments[[#This Row],[Boxes]]&gt;0,shipments[[#This Row],[Amount]]/shipments[[#This Row],[Boxes]],"NA")</f>
        <v>6.9985131690739166</v>
      </c>
      <c r="J7682" t="str">
        <f>IF(shipments[[#This Row],[Order_Status]] = "Delivered","Yes","No")</f>
        <v>Yes</v>
      </c>
      <c r="K7682" t="str">
        <f>TEXT(shipments[[#This Row],[Shipdate]],"MMMM")</f>
        <v>November</v>
      </c>
      <c r="L7682">
        <f>YEAR(shipments[[#This Row],[Shipdate]])</f>
        <v>2023</v>
      </c>
    </row>
    <row r="7683" spans="1:12" x14ac:dyDescent="0.3">
      <c r="A7683" t="s">
        <v>7687</v>
      </c>
      <c r="B7683" t="s">
        <v>7960</v>
      </c>
      <c r="C7683" t="s">
        <v>7928</v>
      </c>
      <c r="D7683" t="s">
        <v>7934</v>
      </c>
      <c r="E7683" s="1">
        <v>45467</v>
      </c>
      <c r="F7683" s="6">
        <v>6329.25</v>
      </c>
      <c r="G7683">
        <v>792</v>
      </c>
      <c r="H7683" t="s">
        <v>3</v>
      </c>
      <c r="I7683">
        <f>IF(shipments[[#This Row],[Boxes]]&gt;0,shipments[[#This Row],[Amount]]/shipments[[#This Row],[Boxes]],"NA")</f>
        <v>7.9914772727272725</v>
      </c>
      <c r="J7683" t="str">
        <f>IF(shipments[[#This Row],[Order_Status]] = "Delivered","Yes","No")</f>
        <v>Yes</v>
      </c>
      <c r="K7683" t="str">
        <f>TEXT(shipments[[#This Row],[Shipdate]],"MMMM")</f>
        <v>June</v>
      </c>
      <c r="L7683">
        <f>YEAR(shipments[[#This Row],[Shipdate]])</f>
        <v>2024</v>
      </c>
    </row>
    <row r="7684" spans="1:12" x14ac:dyDescent="0.3">
      <c r="A7684" t="s">
        <v>7688</v>
      </c>
      <c r="B7684" t="s">
        <v>7960</v>
      </c>
      <c r="C7684" t="s">
        <v>7929</v>
      </c>
      <c r="D7684" t="s">
        <v>7938</v>
      </c>
      <c r="E7684" s="1">
        <v>45167</v>
      </c>
      <c r="F7684" s="6">
        <v>3228.75</v>
      </c>
      <c r="G7684">
        <v>323</v>
      </c>
      <c r="H7684" t="s">
        <v>3</v>
      </c>
      <c r="I7684">
        <f>IF(shipments[[#This Row],[Boxes]]&gt;0,shipments[[#This Row],[Amount]]/shipments[[#This Row],[Boxes]],"NA")</f>
        <v>9.9961300309597529</v>
      </c>
      <c r="J7684" t="str">
        <f>IF(shipments[[#This Row],[Order_Status]] = "Delivered","Yes","No")</f>
        <v>Yes</v>
      </c>
      <c r="K7684" t="str">
        <f>TEXT(shipments[[#This Row],[Shipdate]],"MMMM")</f>
        <v>August</v>
      </c>
      <c r="L7684">
        <f>YEAR(shipments[[#This Row],[Shipdate]])</f>
        <v>2023</v>
      </c>
    </row>
    <row r="7685" spans="1:12" x14ac:dyDescent="0.3">
      <c r="A7685" t="s">
        <v>7689</v>
      </c>
      <c r="B7685" t="s">
        <v>7960</v>
      </c>
      <c r="C7685" t="s">
        <v>7929</v>
      </c>
      <c r="D7685" t="s">
        <v>7939</v>
      </c>
      <c r="E7685" s="1">
        <v>44937</v>
      </c>
      <c r="F7685" s="6">
        <v>5751</v>
      </c>
      <c r="G7685">
        <v>523</v>
      </c>
      <c r="H7685" t="s">
        <v>3</v>
      </c>
      <c r="I7685">
        <f>IF(shipments[[#This Row],[Boxes]]&gt;0,shipments[[#This Row],[Amount]]/shipments[[#This Row],[Boxes]],"NA")</f>
        <v>10.996175908221797</v>
      </c>
      <c r="J7685" t="str">
        <f>IF(shipments[[#This Row],[Order_Status]] = "Delivered","Yes","No")</f>
        <v>Yes</v>
      </c>
      <c r="K7685" t="str">
        <f>TEXT(shipments[[#This Row],[Shipdate]],"MMMM")</f>
        <v>January</v>
      </c>
      <c r="L7685">
        <f>YEAR(shipments[[#This Row],[Shipdate]])</f>
        <v>2023</v>
      </c>
    </row>
    <row r="7686" spans="1:12" x14ac:dyDescent="0.3">
      <c r="A7686" t="s">
        <v>7690</v>
      </c>
      <c r="B7686" t="s">
        <v>7960</v>
      </c>
      <c r="C7686" t="s">
        <v>7929</v>
      </c>
      <c r="D7686" t="s">
        <v>7936</v>
      </c>
      <c r="E7686" s="1">
        <v>45188</v>
      </c>
      <c r="F7686" s="6">
        <v>3507.75</v>
      </c>
      <c r="G7686">
        <v>319</v>
      </c>
      <c r="H7686" t="s">
        <v>3</v>
      </c>
      <c r="I7686">
        <f>IF(shipments[[#This Row],[Boxes]]&gt;0,shipments[[#This Row],[Amount]]/shipments[[#This Row],[Boxes]],"NA")</f>
        <v>10.996081504702195</v>
      </c>
      <c r="J7686" t="str">
        <f>IF(shipments[[#This Row],[Order_Status]] = "Delivered","Yes","No")</f>
        <v>Yes</v>
      </c>
      <c r="K7686" t="str">
        <f>TEXT(shipments[[#This Row],[Shipdate]],"MMMM")</f>
        <v>September</v>
      </c>
      <c r="L7686">
        <f>YEAR(shipments[[#This Row],[Shipdate]])</f>
        <v>2023</v>
      </c>
    </row>
    <row r="7687" spans="1:12" x14ac:dyDescent="0.3">
      <c r="A7687" t="s">
        <v>7691</v>
      </c>
      <c r="B7687" t="s">
        <v>7960</v>
      </c>
      <c r="C7687" t="s">
        <v>7929</v>
      </c>
      <c r="D7687" t="s">
        <v>7935</v>
      </c>
      <c r="E7687" s="1">
        <v>45294</v>
      </c>
      <c r="F7687" s="6">
        <v>472.5</v>
      </c>
      <c r="G7687">
        <v>60</v>
      </c>
      <c r="H7687" t="s">
        <v>3</v>
      </c>
      <c r="I7687">
        <f>IF(shipments[[#This Row],[Boxes]]&gt;0,shipments[[#This Row],[Amount]]/shipments[[#This Row],[Boxes]],"NA")</f>
        <v>7.875</v>
      </c>
      <c r="J7687" t="str">
        <f>IF(shipments[[#This Row],[Order_Status]] = "Delivered","Yes","No")</f>
        <v>Yes</v>
      </c>
      <c r="K7687" t="str">
        <f>TEXT(shipments[[#This Row],[Shipdate]],"MMMM")</f>
        <v>January</v>
      </c>
      <c r="L7687">
        <f>YEAR(shipments[[#This Row],[Shipdate]])</f>
        <v>2024</v>
      </c>
    </row>
    <row r="7688" spans="1:12" x14ac:dyDescent="0.3">
      <c r="A7688" t="s">
        <v>7692</v>
      </c>
      <c r="B7688" t="s">
        <v>7960</v>
      </c>
      <c r="C7688" t="s">
        <v>7930</v>
      </c>
      <c r="D7688" t="s">
        <v>7934</v>
      </c>
      <c r="E7688" s="1">
        <v>45133</v>
      </c>
      <c r="F7688" s="6">
        <v>10622.25</v>
      </c>
      <c r="G7688">
        <v>394</v>
      </c>
      <c r="H7688" t="s">
        <v>3</v>
      </c>
      <c r="I7688">
        <f>IF(shipments[[#This Row],[Boxes]]&gt;0,shipments[[#This Row],[Amount]]/shipments[[#This Row],[Boxes]],"NA")</f>
        <v>26.960025380710661</v>
      </c>
      <c r="J7688" t="str">
        <f>IF(shipments[[#This Row],[Order_Status]] = "Delivered","Yes","No")</f>
        <v>Yes</v>
      </c>
      <c r="K7688" t="str">
        <f>TEXT(shipments[[#This Row],[Shipdate]],"MMMM")</f>
        <v>July</v>
      </c>
      <c r="L7688">
        <f>YEAR(shipments[[#This Row],[Shipdate]])</f>
        <v>2023</v>
      </c>
    </row>
    <row r="7689" spans="1:12" x14ac:dyDescent="0.3">
      <c r="A7689" t="s">
        <v>7693</v>
      </c>
      <c r="B7689" t="s">
        <v>7960</v>
      </c>
      <c r="C7689" t="s">
        <v>7932</v>
      </c>
      <c r="D7689" t="s">
        <v>7935</v>
      </c>
      <c r="E7689" s="1">
        <v>45464</v>
      </c>
      <c r="F7689" s="6">
        <v>2776.5</v>
      </c>
      <c r="G7689">
        <v>253</v>
      </c>
      <c r="H7689" t="s">
        <v>3</v>
      </c>
      <c r="I7689">
        <f>IF(shipments[[#This Row],[Boxes]]&gt;0,shipments[[#This Row],[Amount]]/shipments[[#This Row],[Boxes]],"NA")</f>
        <v>10.974308300395258</v>
      </c>
      <c r="J7689" t="str">
        <f>IF(shipments[[#This Row],[Order_Status]] = "Delivered","Yes","No")</f>
        <v>Yes</v>
      </c>
      <c r="K7689" t="str">
        <f>TEXT(shipments[[#This Row],[Shipdate]],"MMMM")</f>
        <v>June</v>
      </c>
      <c r="L7689">
        <f>YEAR(shipments[[#This Row],[Shipdate]])</f>
        <v>2024</v>
      </c>
    </row>
    <row r="7690" spans="1:12" x14ac:dyDescent="0.3">
      <c r="A7690" s="21" t="s">
        <v>7694</v>
      </c>
      <c r="B7690" s="21" t="s">
        <v>7960</v>
      </c>
      <c r="C7690" s="21" t="s">
        <v>7932</v>
      </c>
      <c r="D7690" s="21" t="s">
        <v>7934</v>
      </c>
      <c r="E7690" s="22">
        <v>45476</v>
      </c>
      <c r="F7690" s="23">
        <v>2034</v>
      </c>
      <c r="G7690" s="21">
        <v>255</v>
      </c>
      <c r="H7690" s="21" t="s">
        <v>9</v>
      </c>
      <c r="I7690" s="21">
        <f>IF(shipments[[#This Row],[Boxes]]&gt;0,shipments[[#This Row],[Amount]]/shipments[[#This Row],[Boxes]],"NA")</f>
        <v>7.9764705882352942</v>
      </c>
      <c r="J7690" s="21" t="str">
        <f>IF(shipments[[#This Row],[Order_Status]] = "Delivered","Yes","No")</f>
        <v>No</v>
      </c>
      <c r="K7690" s="21" t="str">
        <f>TEXT(shipments[[#This Row],[Shipdate]],"MMMM")</f>
        <v>July</v>
      </c>
      <c r="L7690" s="21">
        <f>YEAR(shipments[[#This Row],[Shipdate]])</f>
        <v>2024</v>
      </c>
    </row>
    <row r="7691" spans="1:12" x14ac:dyDescent="0.3">
      <c r="A7691" t="s">
        <v>7695</v>
      </c>
      <c r="B7691" t="s">
        <v>7960</v>
      </c>
      <c r="C7691" t="s">
        <v>7932</v>
      </c>
      <c r="D7691" t="s">
        <v>7937</v>
      </c>
      <c r="E7691" s="1">
        <v>45209</v>
      </c>
      <c r="F7691" s="6">
        <v>3447</v>
      </c>
      <c r="G7691">
        <v>383</v>
      </c>
      <c r="H7691" t="s">
        <v>3</v>
      </c>
      <c r="I7691">
        <f>IF(shipments[[#This Row],[Boxes]]&gt;0,shipments[[#This Row],[Amount]]/shipments[[#This Row],[Boxes]],"NA")</f>
        <v>9</v>
      </c>
      <c r="J7691" t="str">
        <f>IF(shipments[[#This Row],[Order_Status]] = "Delivered","Yes","No")</f>
        <v>Yes</v>
      </c>
      <c r="K7691" t="str">
        <f>TEXT(shipments[[#This Row],[Shipdate]],"MMMM")</f>
        <v>October</v>
      </c>
      <c r="L7691">
        <f>YEAR(shipments[[#This Row],[Shipdate]])</f>
        <v>2023</v>
      </c>
    </row>
    <row r="7692" spans="1:12" x14ac:dyDescent="0.3">
      <c r="A7692" s="21" t="s">
        <v>7696</v>
      </c>
      <c r="B7692" s="21" t="s">
        <v>7960</v>
      </c>
      <c r="C7692" s="21" t="s">
        <v>7932</v>
      </c>
      <c r="D7692" s="21" t="s">
        <v>7934</v>
      </c>
      <c r="E7692" s="22">
        <v>45555</v>
      </c>
      <c r="F7692" s="23">
        <v>9045</v>
      </c>
      <c r="G7692" s="21">
        <v>1131</v>
      </c>
      <c r="H7692" s="21" t="s">
        <v>16</v>
      </c>
      <c r="I7692" s="21">
        <f>IF(shipments[[#This Row],[Boxes]]&gt;0,shipments[[#This Row],[Amount]]/shipments[[#This Row],[Boxes]],"NA")</f>
        <v>7.9973474801061011</v>
      </c>
      <c r="J7692" s="21" t="str">
        <f>IF(shipments[[#This Row],[Order_Status]] = "Delivered","Yes","No")</f>
        <v>No</v>
      </c>
      <c r="K7692" s="21" t="str">
        <f>TEXT(shipments[[#This Row],[Shipdate]],"MMMM")</f>
        <v>September</v>
      </c>
      <c r="L7692" s="21">
        <f>YEAR(shipments[[#This Row],[Shipdate]])</f>
        <v>2024</v>
      </c>
    </row>
    <row r="7693" spans="1:12" x14ac:dyDescent="0.3">
      <c r="A7693" t="s">
        <v>7697</v>
      </c>
      <c r="B7693" t="s">
        <v>7960</v>
      </c>
      <c r="C7693" t="s">
        <v>7932</v>
      </c>
      <c r="D7693" t="s">
        <v>7936</v>
      </c>
      <c r="E7693" s="1">
        <v>45335</v>
      </c>
      <c r="F7693" s="6">
        <v>9625.5</v>
      </c>
      <c r="G7693">
        <v>963</v>
      </c>
      <c r="H7693" t="s">
        <v>3</v>
      </c>
      <c r="I7693">
        <f>IF(shipments[[#This Row],[Boxes]]&gt;0,shipments[[#This Row],[Amount]]/shipments[[#This Row],[Boxes]],"NA")</f>
        <v>9.9953271028037385</v>
      </c>
      <c r="J7693" t="str">
        <f>IF(shipments[[#This Row],[Order_Status]] = "Delivered","Yes","No")</f>
        <v>Yes</v>
      </c>
      <c r="K7693" t="str">
        <f>TEXT(shipments[[#This Row],[Shipdate]],"MMMM")</f>
        <v>February</v>
      </c>
      <c r="L7693">
        <f>YEAR(shipments[[#This Row],[Shipdate]])</f>
        <v>2024</v>
      </c>
    </row>
    <row r="7694" spans="1:12" x14ac:dyDescent="0.3">
      <c r="A7694" t="s">
        <v>7698</v>
      </c>
      <c r="B7694" t="s">
        <v>7960</v>
      </c>
      <c r="C7694" t="s">
        <v>7932</v>
      </c>
      <c r="D7694" t="s">
        <v>7939</v>
      </c>
      <c r="E7694" s="1">
        <v>45288</v>
      </c>
      <c r="F7694" s="6">
        <v>1631.25</v>
      </c>
      <c r="G7694">
        <v>234</v>
      </c>
      <c r="H7694" t="s">
        <v>3</v>
      </c>
      <c r="I7694">
        <f>IF(shipments[[#This Row],[Boxes]]&gt;0,shipments[[#This Row],[Amount]]/shipments[[#This Row],[Boxes]],"NA")</f>
        <v>6.9711538461538458</v>
      </c>
      <c r="J7694" t="str">
        <f>IF(shipments[[#This Row],[Order_Status]] = "Delivered","Yes","No")</f>
        <v>Yes</v>
      </c>
      <c r="K7694" t="str">
        <f>TEXT(shipments[[#This Row],[Shipdate]],"MMMM")</f>
        <v>December</v>
      </c>
      <c r="L7694">
        <f>YEAR(shipments[[#This Row],[Shipdate]])</f>
        <v>2023</v>
      </c>
    </row>
    <row r="7695" spans="1:12" x14ac:dyDescent="0.3">
      <c r="A7695" s="21" t="s">
        <v>7699</v>
      </c>
      <c r="B7695" s="21" t="s">
        <v>7960</v>
      </c>
      <c r="C7695" s="21" t="s">
        <v>7932</v>
      </c>
      <c r="D7695" s="21" t="s">
        <v>7934</v>
      </c>
      <c r="E7695" s="22">
        <v>45523</v>
      </c>
      <c r="F7695" s="23">
        <v>7893</v>
      </c>
      <c r="G7695" s="21">
        <v>790</v>
      </c>
      <c r="H7695" s="21" t="s">
        <v>9</v>
      </c>
      <c r="I7695" s="21">
        <f>IF(shipments[[#This Row],[Boxes]]&gt;0,shipments[[#This Row],[Amount]]/shipments[[#This Row],[Boxes]],"NA")</f>
        <v>9.99113924050633</v>
      </c>
      <c r="J7695" s="21" t="str">
        <f>IF(shipments[[#This Row],[Order_Status]] = "Delivered","Yes","No")</f>
        <v>No</v>
      </c>
      <c r="K7695" s="21" t="str">
        <f>TEXT(shipments[[#This Row],[Shipdate]],"MMMM")</f>
        <v>August</v>
      </c>
      <c r="L7695" s="21">
        <f>YEAR(shipments[[#This Row],[Shipdate]])</f>
        <v>2024</v>
      </c>
    </row>
    <row r="7696" spans="1:12" x14ac:dyDescent="0.3">
      <c r="A7696" s="21" t="s">
        <v>7700</v>
      </c>
      <c r="B7696" s="21" t="s">
        <v>7960</v>
      </c>
      <c r="C7696" s="21" t="s">
        <v>7933</v>
      </c>
      <c r="D7696" s="21" t="s">
        <v>7939</v>
      </c>
      <c r="E7696" s="22">
        <v>45516</v>
      </c>
      <c r="F7696" s="23">
        <v>7134.75</v>
      </c>
      <c r="G7696" s="21">
        <v>357</v>
      </c>
      <c r="H7696" s="21" t="s">
        <v>9</v>
      </c>
      <c r="I7696" s="21">
        <f>IF(shipments[[#This Row],[Boxes]]&gt;0,shipments[[#This Row],[Amount]]/shipments[[#This Row],[Boxes]],"NA")</f>
        <v>19.985294117647058</v>
      </c>
      <c r="J7696" s="21" t="str">
        <f>IF(shipments[[#This Row],[Order_Status]] = "Delivered","Yes","No")</f>
        <v>No</v>
      </c>
      <c r="K7696" s="21" t="str">
        <f>TEXT(shipments[[#This Row],[Shipdate]],"MMMM")</f>
        <v>August</v>
      </c>
      <c r="L7696" s="21">
        <f>YEAR(shipments[[#This Row],[Shipdate]])</f>
        <v>2024</v>
      </c>
    </row>
    <row r="7697" spans="1:12" x14ac:dyDescent="0.3">
      <c r="A7697" t="s">
        <v>7701</v>
      </c>
      <c r="B7697" t="s">
        <v>7960</v>
      </c>
      <c r="C7697" t="s">
        <v>7933</v>
      </c>
      <c r="D7697" t="s">
        <v>7938</v>
      </c>
      <c r="E7697" s="1">
        <v>45279</v>
      </c>
      <c r="F7697" s="6">
        <v>3127.5</v>
      </c>
      <c r="G7697">
        <v>149</v>
      </c>
      <c r="H7697" t="s">
        <v>3</v>
      </c>
      <c r="I7697">
        <f>IF(shipments[[#This Row],[Boxes]]&gt;0,shipments[[#This Row],[Amount]]/shipments[[#This Row],[Boxes]],"NA")</f>
        <v>20.98993288590604</v>
      </c>
      <c r="J7697" t="str">
        <f>IF(shipments[[#This Row],[Order_Status]] = "Delivered","Yes","No")</f>
        <v>Yes</v>
      </c>
      <c r="K7697" t="str">
        <f>TEXT(shipments[[#This Row],[Shipdate]],"MMMM")</f>
        <v>December</v>
      </c>
      <c r="L7697">
        <f>YEAR(shipments[[#This Row],[Shipdate]])</f>
        <v>2023</v>
      </c>
    </row>
    <row r="7698" spans="1:12" x14ac:dyDescent="0.3">
      <c r="A7698" t="s">
        <v>7702</v>
      </c>
      <c r="B7698" t="s">
        <v>7960</v>
      </c>
      <c r="C7698" t="s">
        <v>7912</v>
      </c>
      <c r="D7698" t="s">
        <v>7937</v>
      </c>
      <c r="E7698" s="1">
        <v>45366</v>
      </c>
      <c r="F7698" s="6">
        <v>7278.75</v>
      </c>
      <c r="G7698">
        <v>560</v>
      </c>
      <c r="H7698" t="s">
        <v>3</v>
      </c>
      <c r="I7698">
        <f>IF(shipments[[#This Row],[Boxes]]&gt;0,shipments[[#This Row],[Amount]]/shipments[[#This Row],[Boxes]],"NA")</f>
        <v>12.997767857142858</v>
      </c>
      <c r="J7698" t="str">
        <f>IF(shipments[[#This Row],[Order_Status]] = "Delivered","Yes","No")</f>
        <v>Yes</v>
      </c>
      <c r="K7698" t="str">
        <f>TEXT(shipments[[#This Row],[Shipdate]],"MMMM")</f>
        <v>March</v>
      </c>
      <c r="L7698">
        <f>YEAR(shipments[[#This Row],[Shipdate]])</f>
        <v>2024</v>
      </c>
    </row>
    <row r="7699" spans="1:12" x14ac:dyDescent="0.3">
      <c r="A7699" s="21" t="s">
        <v>7703</v>
      </c>
      <c r="B7699" s="21" t="s">
        <v>7960</v>
      </c>
      <c r="C7699" s="21" t="s">
        <v>7912</v>
      </c>
      <c r="D7699" s="21" t="s">
        <v>7934</v>
      </c>
      <c r="E7699" s="22">
        <v>45525</v>
      </c>
      <c r="F7699" s="23">
        <v>2020.5</v>
      </c>
      <c r="G7699" s="21">
        <v>169</v>
      </c>
      <c r="H7699" s="21" t="s">
        <v>9</v>
      </c>
      <c r="I7699" s="21">
        <f>IF(shipments[[#This Row],[Boxes]]&gt;0,shipments[[#This Row],[Amount]]/shipments[[#This Row],[Boxes]],"NA")</f>
        <v>11.955621301775148</v>
      </c>
      <c r="J7699" s="21" t="str">
        <f>IF(shipments[[#This Row],[Order_Status]] = "Delivered","Yes","No")</f>
        <v>No</v>
      </c>
      <c r="K7699" s="21" t="str">
        <f>TEXT(shipments[[#This Row],[Shipdate]],"MMMM")</f>
        <v>August</v>
      </c>
      <c r="L7699" s="21">
        <f>YEAR(shipments[[#This Row],[Shipdate]])</f>
        <v>2024</v>
      </c>
    </row>
    <row r="7700" spans="1:12" x14ac:dyDescent="0.3">
      <c r="A7700" t="s">
        <v>7704</v>
      </c>
      <c r="B7700" t="s">
        <v>7960</v>
      </c>
      <c r="C7700" t="s">
        <v>7912</v>
      </c>
      <c r="D7700" t="s">
        <v>7935</v>
      </c>
      <c r="E7700" s="1">
        <v>45441</v>
      </c>
      <c r="F7700" s="6">
        <v>861.75</v>
      </c>
      <c r="G7700">
        <v>67</v>
      </c>
      <c r="H7700" t="s">
        <v>3</v>
      </c>
      <c r="I7700">
        <f>IF(shipments[[#This Row],[Boxes]]&gt;0,shipments[[#This Row],[Amount]]/shipments[[#This Row],[Boxes]],"NA")</f>
        <v>12.861940298507463</v>
      </c>
      <c r="J7700" t="str">
        <f>IF(shipments[[#This Row],[Order_Status]] = "Delivered","Yes","No")</f>
        <v>Yes</v>
      </c>
      <c r="K7700" t="str">
        <f>TEXT(shipments[[#This Row],[Shipdate]],"MMMM")</f>
        <v>May</v>
      </c>
      <c r="L7700">
        <f>YEAR(shipments[[#This Row],[Shipdate]])</f>
        <v>2024</v>
      </c>
    </row>
    <row r="7701" spans="1:12" x14ac:dyDescent="0.3">
      <c r="A7701" t="s">
        <v>7705</v>
      </c>
      <c r="B7701" t="s">
        <v>7960</v>
      </c>
      <c r="C7701" t="s">
        <v>7912</v>
      </c>
      <c r="D7701" t="s">
        <v>7934</v>
      </c>
      <c r="E7701" s="1">
        <v>45259</v>
      </c>
      <c r="F7701" s="6">
        <v>1379.25</v>
      </c>
      <c r="G7701">
        <v>99</v>
      </c>
      <c r="H7701" t="s">
        <v>3</v>
      </c>
      <c r="I7701">
        <f>IF(shipments[[#This Row],[Boxes]]&gt;0,shipments[[#This Row],[Amount]]/shipments[[#This Row],[Boxes]],"NA")</f>
        <v>13.931818181818182</v>
      </c>
      <c r="J7701" t="str">
        <f>IF(shipments[[#This Row],[Order_Status]] = "Delivered","Yes","No")</f>
        <v>Yes</v>
      </c>
      <c r="K7701" t="str">
        <f>TEXT(shipments[[#This Row],[Shipdate]],"MMMM")</f>
        <v>November</v>
      </c>
      <c r="L7701">
        <f>YEAR(shipments[[#This Row],[Shipdate]])</f>
        <v>2023</v>
      </c>
    </row>
    <row r="7702" spans="1:12" x14ac:dyDescent="0.3">
      <c r="A7702" s="21" t="s">
        <v>7706</v>
      </c>
      <c r="B7702" s="21" t="s">
        <v>7960</v>
      </c>
      <c r="C7702" s="21" t="s">
        <v>7914</v>
      </c>
      <c r="D7702" s="21" t="s">
        <v>7934</v>
      </c>
      <c r="E7702" s="22">
        <v>45534</v>
      </c>
      <c r="F7702" s="23">
        <v>2493</v>
      </c>
      <c r="G7702" s="21">
        <v>250</v>
      </c>
      <c r="H7702" s="21" t="s">
        <v>9</v>
      </c>
      <c r="I7702" s="21">
        <f>IF(shipments[[#This Row],[Boxes]]&gt;0,shipments[[#This Row],[Amount]]/shipments[[#This Row],[Boxes]],"NA")</f>
        <v>9.9719999999999995</v>
      </c>
      <c r="J7702" s="21" t="str">
        <f>IF(shipments[[#This Row],[Order_Status]] = "Delivered","Yes","No")</f>
        <v>No</v>
      </c>
      <c r="K7702" s="21" t="str">
        <f>TEXT(shipments[[#This Row],[Shipdate]],"MMMM")</f>
        <v>August</v>
      </c>
      <c r="L7702" s="21">
        <f>YEAR(shipments[[#This Row],[Shipdate]])</f>
        <v>2024</v>
      </c>
    </row>
    <row r="7703" spans="1:12" x14ac:dyDescent="0.3">
      <c r="A7703" s="21" t="s">
        <v>7707</v>
      </c>
      <c r="B7703" s="21" t="s">
        <v>7960</v>
      </c>
      <c r="C7703" s="21" t="s">
        <v>7914</v>
      </c>
      <c r="D7703" s="21" t="s">
        <v>7936</v>
      </c>
      <c r="E7703" s="22">
        <v>45198</v>
      </c>
      <c r="F7703" s="23">
        <v>8235</v>
      </c>
      <c r="G7703" s="21">
        <v>915</v>
      </c>
      <c r="H7703" s="21" t="s">
        <v>25</v>
      </c>
      <c r="I7703" s="21">
        <f>IF(shipments[[#This Row],[Boxes]]&gt;0,shipments[[#This Row],[Amount]]/shipments[[#This Row],[Boxes]],"NA")</f>
        <v>9</v>
      </c>
      <c r="J7703" s="21" t="str">
        <f>IF(shipments[[#This Row],[Order_Status]] = "Delivered","Yes","No")</f>
        <v>No</v>
      </c>
      <c r="K7703" s="21" t="str">
        <f>TEXT(shipments[[#This Row],[Shipdate]],"MMMM")</f>
        <v>September</v>
      </c>
      <c r="L7703" s="21">
        <f>YEAR(shipments[[#This Row],[Shipdate]])</f>
        <v>2023</v>
      </c>
    </row>
    <row r="7704" spans="1:12" x14ac:dyDescent="0.3">
      <c r="A7704" t="s">
        <v>7708</v>
      </c>
      <c r="B7704" t="s">
        <v>7960</v>
      </c>
      <c r="C7704" t="s">
        <v>7915</v>
      </c>
      <c r="D7704" t="s">
        <v>7935</v>
      </c>
      <c r="E7704" s="1">
        <v>45285</v>
      </c>
      <c r="F7704" s="6">
        <v>771.75</v>
      </c>
      <c r="G7704">
        <v>97</v>
      </c>
      <c r="H7704" t="s">
        <v>3</v>
      </c>
      <c r="I7704">
        <f>IF(shipments[[#This Row],[Boxes]]&gt;0,shipments[[#This Row],[Amount]]/shipments[[#This Row],[Boxes]],"NA")</f>
        <v>7.9561855670103094</v>
      </c>
      <c r="J7704" t="str">
        <f>IF(shipments[[#This Row],[Order_Status]] = "Delivered","Yes","No")</f>
        <v>Yes</v>
      </c>
      <c r="K7704" t="str">
        <f>TEXT(shipments[[#This Row],[Shipdate]],"MMMM")</f>
        <v>December</v>
      </c>
      <c r="L7704">
        <f>YEAR(shipments[[#This Row],[Shipdate]])</f>
        <v>2023</v>
      </c>
    </row>
    <row r="7705" spans="1:12" x14ac:dyDescent="0.3">
      <c r="A7705" t="s">
        <v>7709</v>
      </c>
      <c r="B7705" t="s">
        <v>7960</v>
      </c>
      <c r="C7705" t="s">
        <v>7915</v>
      </c>
      <c r="D7705" t="s">
        <v>7934</v>
      </c>
      <c r="E7705" s="1">
        <v>45300</v>
      </c>
      <c r="F7705" s="6">
        <v>2295</v>
      </c>
      <c r="G7705">
        <v>287</v>
      </c>
      <c r="H7705" t="s">
        <v>3</v>
      </c>
      <c r="I7705">
        <f>IF(shipments[[#This Row],[Boxes]]&gt;0,shipments[[#This Row],[Amount]]/shipments[[#This Row],[Boxes]],"NA")</f>
        <v>7.996515679442509</v>
      </c>
      <c r="J7705" t="str">
        <f>IF(shipments[[#This Row],[Order_Status]] = "Delivered","Yes","No")</f>
        <v>Yes</v>
      </c>
      <c r="K7705" t="str">
        <f>TEXT(shipments[[#This Row],[Shipdate]],"MMMM")</f>
        <v>January</v>
      </c>
      <c r="L7705">
        <f>YEAR(shipments[[#This Row],[Shipdate]])</f>
        <v>2024</v>
      </c>
    </row>
    <row r="7706" spans="1:12" x14ac:dyDescent="0.3">
      <c r="A7706" t="s">
        <v>7710</v>
      </c>
      <c r="B7706" t="s">
        <v>7960</v>
      </c>
      <c r="C7706" t="s">
        <v>7916</v>
      </c>
      <c r="D7706" t="s">
        <v>7935</v>
      </c>
      <c r="E7706" s="1">
        <v>44953</v>
      </c>
      <c r="F7706" s="6">
        <v>5222.25</v>
      </c>
      <c r="G7706">
        <v>581</v>
      </c>
      <c r="H7706" t="s">
        <v>3</v>
      </c>
      <c r="I7706">
        <f>IF(shipments[[#This Row],[Boxes]]&gt;0,shipments[[#This Row],[Amount]]/shipments[[#This Row],[Boxes]],"NA")</f>
        <v>8.9883820998278825</v>
      </c>
      <c r="J7706" t="str">
        <f>IF(shipments[[#This Row],[Order_Status]] = "Delivered","Yes","No")</f>
        <v>Yes</v>
      </c>
      <c r="K7706" t="str">
        <f>TEXT(shipments[[#This Row],[Shipdate]],"MMMM")</f>
        <v>January</v>
      </c>
      <c r="L7706">
        <f>YEAR(shipments[[#This Row],[Shipdate]])</f>
        <v>2023</v>
      </c>
    </row>
    <row r="7707" spans="1:12" x14ac:dyDescent="0.3">
      <c r="A7707" t="s">
        <v>7711</v>
      </c>
      <c r="B7707" t="s">
        <v>7960</v>
      </c>
      <c r="C7707" t="s">
        <v>7916</v>
      </c>
      <c r="D7707" t="s">
        <v>7934</v>
      </c>
      <c r="E7707" s="1">
        <v>45356</v>
      </c>
      <c r="F7707" s="6">
        <v>6268.5</v>
      </c>
      <c r="G7707">
        <v>1045</v>
      </c>
      <c r="H7707" t="s">
        <v>3</v>
      </c>
      <c r="I7707">
        <f>IF(shipments[[#This Row],[Boxes]]&gt;0,shipments[[#This Row],[Amount]]/shipments[[#This Row],[Boxes]],"NA")</f>
        <v>5.9985645933014355</v>
      </c>
      <c r="J7707" t="str">
        <f>IF(shipments[[#This Row],[Order_Status]] = "Delivered","Yes","No")</f>
        <v>Yes</v>
      </c>
      <c r="K7707" t="str">
        <f>TEXT(shipments[[#This Row],[Shipdate]],"MMMM")</f>
        <v>March</v>
      </c>
      <c r="L7707">
        <f>YEAR(shipments[[#This Row],[Shipdate]])</f>
        <v>2024</v>
      </c>
    </row>
    <row r="7708" spans="1:12" x14ac:dyDescent="0.3">
      <c r="A7708" t="s">
        <v>7712</v>
      </c>
      <c r="B7708" t="s">
        <v>7960</v>
      </c>
      <c r="C7708" t="s">
        <v>7916</v>
      </c>
      <c r="D7708" t="s">
        <v>7935</v>
      </c>
      <c r="E7708" s="1">
        <v>45336</v>
      </c>
      <c r="F7708" s="6">
        <v>2286</v>
      </c>
      <c r="G7708">
        <v>286</v>
      </c>
      <c r="H7708" t="s">
        <v>3</v>
      </c>
      <c r="I7708">
        <f>IF(shipments[[#This Row],[Boxes]]&gt;0,shipments[[#This Row],[Amount]]/shipments[[#This Row],[Boxes]],"NA")</f>
        <v>7.9930069930069934</v>
      </c>
      <c r="J7708" t="str">
        <f>IF(shipments[[#This Row],[Order_Status]] = "Delivered","Yes","No")</f>
        <v>Yes</v>
      </c>
      <c r="K7708" t="str">
        <f>TEXT(shipments[[#This Row],[Shipdate]],"MMMM")</f>
        <v>February</v>
      </c>
      <c r="L7708">
        <f>YEAR(shipments[[#This Row],[Shipdate]])</f>
        <v>2024</v>
      </c>
    </row>
    <row r="7709" spans="1:12" x14ac:dyDescent="0.3">
      <c r="A7709" t="s">
        <v>7713</v>
      </c>
      <c r="B7709" t="s">
        <v>7960</v>
      </c>
      <c r="C7709" t="s">
        <v>7916</v>
      </c>
      <c r="D7709" t="s">
        <v>7937</v>
      </c>
      <c r="E7709" s="1">
        <v>45330</v>
      </c>
      <c r="F7709" s="6">
        <v>11065.5</v>
      </c>
      <c r="G7709">
        <v>1230</v>
      </c>
      <c r="H7709" t="s">
        <v>3</v>
      </c>
      <c r="I7709">
        <f>IF(shipments[[#This Row],[Boxes]]&gt;0,shipments[[#This Row],[Amount]]/shipments[[#This Row],[Boxes]],"NA")</f>
        <v>8.9963414634146339</v>
      </c>
      <c r="J7709" t="str">
        <f>IF(shipments[[#This Row],[Order_Status]] = "Delivered","Yes","No")</f>
        <v>Yes</v>
      </c>
      <c r="K7709" t="str">
        <f>TEXT(shipments[[#This Row],[Shipdate]],"MMMM")</f>
        <v>February</v>
      </c>
      <c r="L7709">
        <f>YEAR(shipments[[#This Row],[Shipdate]])</f>
        <v>2024</v>
      </c>
    </row>
    <row r="7710" spans="1:12" x14ac:dyDescent="0.3">
      <c r="A7710" t="s">
        <v>7714</v>
      </c>
      <c r="B7710" t="s">
        <v>7960</v>
      </c>
      <c r="C7710" t="s">
        <v>7916</v>
      </c>
      <c r="D7710" t="s">
        <v>7939</v>
      </c>
      <c r="E7710" s="1">
        <v>45344</v>
      </c>
      <c r="F7710" s="6">
        <v>1271.25</v>
      </c>
      <c r="G7710">
        <v>182</v>
      </c>
      <c r="H7710" t="s">
        <v>3</v>
      </c>
      <c r="I7710">
        <f>IF(shipments[[#This Row],[Boxes]]&gt;0,shipments[[#This Row],[Amount]]/shipments[[#This Row],[Boxes]],"NA")</f>
        <v>6.9848901098901095</v>
      </c>
      <c r="J7710" t="str">
        <f>IF(shipments[[#This Row],[Order_Status]] = "Delivered","Yes","No")</f>
        <v>Yes</v>
      </c>
      <c r="K7710" t="str">
        <f>TEXT(shipments[[#This Row],[Shipdate]],"MMMM")</f>
        <v>February</v>
      </c>
      <c r="L7710">
        <f>YEAR(shipments[[#This Row],[Shipdate]])</f>
        <v>2024</v>
      </c>
    </row>
    <row r="7711" spans="1:12" x14ac:dyDescent="0.3">
      <c r="A7711" s="21" t="s">
        <v>7715</v>
      </c>
      <c r="B7711" s="21" t="s">
        <v>7960</v>
      </c>
      <c r="C7711" s="21" t="s">
        <v>7916</v>
      </c>
      <c r="D7711" s="21" t="s">
        <v>7934</v>
      </c>
      <c r="E7711" s="22">
        <v>45511</v>
      </c>
      <c r="F7711" s="23">
        <v>771.75</v>
      </c>
      <c r="G7711" s="21">
        <v>111</v>
      </c>
      <c r="H7711" s="21" t="s">
        <v>9</v>
      </c>
      <c r="I7711" s="21">
        <f>IF(shipments[[#This Row],[Boxes]]&gt;0,shipments[[#This Row],[Amount]]/shipments[[#This Row],[Boxes]],"NA")</f>
        <v>6.9527027027027026</v>
      </c>
      <c r="J7711" s="21" t="str">
        <f>IF(shipments[[#This Row],[Order_Status]] = "Delivered","Yes","No")</f>
        <v>No</v>
      </c>
      <c r="K7711" s="21" t="str">
        <f>TEXT(shipments[[#This Row],[Shipdate]],"MMMM")</f>
        <v>August</v>
      </c>
      <c r="L7711" s="21">
        <f>YEAR(shipments[[#This Row],[Shipdate]])</f>
        <v>2024</v>
      </c>
    </row>
    <row r="7712" spans="1:12" x14ac:dyDescent="0.3">
      <c r="A7712" t="s">
        <v>7716</v>
      </c>
      <c r="B7712" t="s">
        <v>7960</v>
      </c>
      <c r="C7712" t="s">
        <v>7916</v>
      </c>
      <c r="D7712" t="s">
        <v>7938</v>
      </c>
      <c r="E7712" s="1">
        <v>45377</v>
      </c>
      <c r="F7712" s="6">
        <v>13029.75</v>
      </c>
      <c r="G7712">
        <v>2172</v>
      </c>
      <c r="H7712" t="s">
        <v>3</v>
      </c>
      <c r="I7712">
        <f>IF(shipments[[#This Row],[Boxes]]&gt;0,shipments[[#This Row],[Amount]]/shipments[[#This Row],[Boxes]],"NA")</f>
        <v>5.9989640883977904</v>
      </c>
      <c r="J7712" t="str">
        <f>IF(shipments[[#This Row],[Order_Status]] = "Delivered","Yes","No")</f>
        <v>Yes</v>
      </c>
      <c r="K7712" t="str">
        <f>TEXT(shipments[[#This Row],[Shipdate]],"MMMM")</f>
        <v>March</v>
      </c>
      <c r="L7712">
        <f>YEAR(shipments[[#This Row],[Shipdate]])</f>
        <v>2024</v>
      </c>
    </row>
    <row r="7713" spans="1:12" x14ac:dyDescent="0.3">
      <c r="A7713" t="s">
        <v>7717</v>
      </c>
      <c r="B7713" t="s">
        <v>7960</v>
      </c>
      <c r="C7713" t="s">
        <v>7916</v>
      </c>
      <c r="D7713" t="s">
        <v>7938</v>
      </c>
      <c r="E7713" s="1">
        <v>45076</v>
      </c>
      <c r="F7713" s="6">
        <v>4374</v>
      </c>
      <c r="G7713">
        <v>729</v>
      </c>
      <c r="H7713" t="s">
        <v>3</v>
      </c>
      <c r="I7713">
        <f>IF(shipments[[#This Row],[Boxes]]&gt;0,shipments[[#This Row],[Amount]]/shipments[[#This Row],[Boxes]],"NA")</f>
        <v>6</v>
      </c>
      <c r="J7713" t="str">
        <f>IF(shipments[[#This Row],[Order_Status]] = "Delivered","Yes","No")</f>
        <v>Yes</v>
      </c>
      <c r="K7713" t="str">
        <f>TEXT(shipments[[#This Row],[Shipdate]],"MMMM")</f>
        <v>May</v>
      </c>
      <c r="L7713">
        <f>YEAR(shipments[[#This Row],[Shipdate]])</f>
        <v>2023</v>
      </c>
    </row>
    <row r="7714" spans="1:12" x14ac:dyDescent="0.3">
      <c r="A7714" t="s">
        <v>7718</v>
      </c>
      <c r="B7714" t="s">
        <v>7960</v>
      </c>
      <c r="C7714" t="s">
        <v>7916</v>
      </c>
      <c r="D7714" t="s">
        <v>7939</v>
      </c>
      <c r="E7714" s="1">
        <v>45097</v>
      </c>
      <c r="F7714" s="6">
        <v>4646.25</v>
      </c>
      <c r="G7714">
        <v>775</v>
      </c>
      <c r="H7714" t="s">
        <v>3</v>
      </c>
      <c r="I7714">
        <f>IF(shipments[[#This Row],[Boxes]]&gt;0,shipments[[#This Row],[Amount]]/shipments[[#This Row],[Boxes]],"NA")</f>
        <v>5.9951612903225806</v>
      </c>
      <c r="J7714" t="str">
        <f>IF(shipments[[#This Row],[Order_Status]] = "Delivered","Yes","No")</f>
        <v>Yes</v>
      </c>
      <c r="K7714" t="str">
        <f>TEXT(shipments[[#This Row],[Shipdate]],"MMMM")</f>
        <v>June</v>
      </c>
      <c r="L7714">
        <f>YEAR(shipments[[#This Row],[Shipdate]])</f>
        <v>2023</v>
      </c>
    </row>
    <row r="7715" spans="1:12" x14ac:dyDescent="0.3">
      <c r="A7715" t="s">
        <v>7719</v>
      </c>
      <c r="B7715" t="s">
        <v>7960</v>
      </c>
      <c r="C7715" t="s">
        <v>7916</v>
      </c>
      <c r="D7715" t="s">
        <v>7939</v>
      </c>
      <c r="E7715" s="1">
        <v>45107</v>
      </c>
      <c r="F7715" s="6">
        <v>6012</v>
      </c>
      <c r="G7715">
        <v>668</v>
      </c>
      <c r="H7715" t="s">
        <v>3</v>
      </c>
      <c r="I7715">
        <f>IF(shipments[[#This Row],[Boxes]]&gt;0,shipments[[#This Row],[Amount]]/shipments[[#This Row],[Boxes]],"NA")</f>
        <v>9</v>
      </c>
      <c r="J7715" t="str">
        <f>IF(shipments[[#This Row],[Order_Status]] = "Delivered","Yes","No")</f>
        <v>Yes</v>
      </c>
      <c r="K7715" t="str">
        <f>TEXT(shipments[[#This Row],[Shipdate]],"MMMM")</f>
        <v>June</v>
      </c>
      <c r="L7715">
        <f>YEAR(shipments[[#This Row],[Shipdate]])</f>
        <v>2023</v>
      </c>
    </row>
    <row r="7716" spans="1:12" x14ac:dyDescent="0.3">
      <c r="A7716" t="s">
        <v>7720</v>
      </c>
      <c r="B7716" t="s">
        <v>7960</v>
      </c>
      <c r="C7716" t="s">
        <v>7916</v>
      </c>
      <c r="D7716" t="s">
        <v>7937</v>
      </c>
      <c r="E7716" s="1">
        <v>45415</v>
      </c>
      <c r="F7716" s="6">
        <v>463.5</v>
      </c>
      <c r="G7716">
        <v>58</v>
      </c>
      <c r="H7716" t="s">
        <v>3</v>
      </c>
      <c r="I7716">
        <f>IF(shipments[[#This Row],[Boxes]]&gt;0,shipments[[#This Row],[Amount]]/shipments[[#This Row],[Boxes]],"NA")</f>
        <v>7.9913793103448274</v>
      </c>
      <c r="J7716" t="str">
        <f>IF(shipments[[#This Row],[Order_Status]] = "Delivered","Yes","No")</f>
        <v>Yes</v>
      </c>
      <c r="K7716" t="str">
        <f>TEXT(shipments[[#This Row],[Shipdate]],"MMMM")</f>
        <v>May</v>
      </c>
      <c r="L7716">
        <f>YEAR(shipments[[#This Row],[Shipdate]])</f>
        <v>2024</v>
      </c>
    </row>
    <row r="7717" spans="1:12" x14ac:dyDescent="0.3">
      <c r="A7717" t="s">
        <v>7721</v>
      </c>
      <c r="B7717" t="s">
        <v>7960</v>
      </c>
      <c r="C7717" t="s">
        <v>7918</v>
      </c>
      <c r="D7717" t="s">
        <v>7934</v>
      </c>
      <c r="E7717" s="1">
        <v>45155</v>
      </c>
      <c r="F7717" s="6">
        <v>5499</v>
      </c>
      <c r="G7717">
        <v>220</v>
      </c>
      <c r="H7717" t="s">
        <v>3</v>
      </c>
      <c r="I7717">
        <f>IF(shipments[[#This Row],[Boxes]]&gt;0,shipments[[#This Row],[Amount]]/shipments[[#This Row],[Boxes]],"NA")</f>
        <v>24.995454545454546</v>
      </c>
      <c r="J7717" t="str">
        <f>IF(shipments[[#This Row],[Order_Status]] = "Delivered","Yes","No")</f>
        <v>Yes</v>
      </c>
      <c r="K7717" t="str">
        <f>TEXT(shipments[[#This Row],[Shipdate]],"MMMM")</f>
        <v>August</v>
      </c>
      <c r="L7717">
        <f>YEAR(shipments[[#This Row],[Shipdate]])</f>
        <v>2023</v>
      </c>
    </row>
    <row r="7718" spans="1:12" x14ac:dyDescent="0.3">
      <c r="A7718" t="s">
        <v>7722</v>
      </c>
      <c r="B7718" t="s">
        <v>7960</v>
      </c>
      <c r="C7718" t="s">
        <v>7918</v>
      </c>
      <c r="D7718" t="s">
        <v>7934</v>
      </c>
      <c r="E7718" s="1">
        <v>45314</v>
      </c>
      <c r="F7718" s="6">
        <v>5465.25</v>
      </c>
      <c r="G7718">
        <v>196</v>
      </c>
      <c r="H7718" t="s">
        <v>3</v>
      </c>
      <c r="I7718">
        <f>IF(shipments[[#This Row],[Boxes]]&gt;0,shipments[[#This Row],[Amount]]/shipments[[#This Row],[Boxes]],"NA")</f>
        <v>27.883928571428573</v>
      </c>
      <c r="J7718" t="str">
        <f>IF(shipments[[#This Row],[Order_Status]] = "Delivered","Yes","No")</f>
        <v>Yes</v>
      </c>
      <c r="K7718" t="str">
        <f>TEXT(shipments[[#This Row],[Shipdate]],"MMMM")</f>
        <v>January</v>
      </c>
      <c r="L7718">
        <f>YEAR(shipments[[#This Row],[Shipdate]])</f>
        <v>2024</v>
      </c>
    </row>
    <row r="7719" spans="1:12" x14ac:dyDescent="0.3">
      <c r="A7719" t="s">
        <v>7723</v>
      </c>
      <c r="B7719" t="s">
        <v>7960</v>
      </c>
      <c r="C7719" t="s">
        <v>7918</v>
      </c>
      <c r="D7719" t="s">
        <v>7938</v>
      </c>
      <c r="E7719" s="1">
        <v>45415</v>
      </c>
      <c r="F7719" s="6">
        <v>5442.75</v>
      </c>
      <c r="G7719">
        <v>202</v>
      </c>
      <c r="H7719" t="s">
        <v>3</v>
      </c>
      <c r="I7719">
        <f>IF(shipments[[#This Row],[Boxes]]&gt;0,shipments[[#This Row],[Amount]]/shipments[[#This Row],[Boxes]],"NA")</f>
        <v>26.94430693069307</v>
      </c>
      <c r="J7719" t="str">
        <f>IF(shipments[[#This Row],[Order_Status]] = "Delivered","Yes","No")</f>
        <v>Yes</v>
      </c>
      <c r="K7719" t="str">
        <f>TEXT(shipments[[#This Row],[Shipdate]],"MMMM")</f>
        <v>May</v>
      </c>
      <c r="L7719">
        <f>YEAR(shipments[[#This Row],[Shipdate]])</f>
        <v>2024</v>
      </c>
    </row>
    <row r="7720" spans="1:12" x14ac:dyDescent="0.3">
      <c r="A7720" t="s">
        <v>7724</v>
      </c>
      <c r="B7720" t="s">
        <v>7960</v>
      </c>
      <c r="C7720" t="s">
        <v>7919</v>
      </c>
      <c r="D7720" t="s">
        <v>7937</v>
      </c>
      <c r="E7720" s="1">
        <v>45208</v>
      </c>
      <c r="F7720" s="6">
        <v>11234.25</v>
      </c>
      <c r="G7720">
        <v>511</v>
      </c>
      <c r="H7720" t="s">
        <v>3</v>
      </c>
      <c r="I7720">
        <f>IF(shipments[[#This Row],[Boxes]]&gt;0,shipments[[#This Row],[Amount]]/shipments[[#This Row],[Boxes]],"NA")</f>
        <v>21.984833659491194</v>
      </c>
      <c r="J7720" t="str">
        <f>IF(shipments[[#This Row],[Order_Status]] = "Delivered","Yes","No")</f>
        <v>Yes</v>
      </c>
      <c r="K7720" t="str">
        <f>TEXT(shipments[[#This Row],[Shipdate]],"MMMM")</f>
        <v>October</v>
      </c>
      <c r="L7720">
        <f>YEAR(shipments[[#This Row],[Shipdate]])</f>
        <v>2023</v>
      </c>
    </row>
    <row r="7721" spans="1:12" x14ac:dyDescent="0.3">
      <c r="A7721" t="s">
        <v>7725</v>
      </c>
      <c r="B7721" t="s">
        <v>7960</v>
      </c>
      <c r="C7721" t="s">
        <v>7919</v>
      </c>
      <c r="D7721" t="s">
        <v>7939</v>
      </c>
      <c r="E7721" s="1">
        <v>45434</v>
      </c>
      <c r="F7721" s="6">
        <v>3028.5</v>
      </c>
      <c r="G7721">
        <v>138</v>
      </c>
      <c r="H7721" t="s">
        <v>3</v>
      </c>
      <c r="I7721">
        <f>IF(shipments[[#This Row],[Boxes]]&gt;0,shipments[[#This Row],[Amount]]/shipments[[#This Row],[Boxes]],"NA")</f>
        <v>21.945652173913043</v>
      </c>
      <c r="J7721" t="str">
        <f>IF(shipments[[#This Row],[Order_Status]] = "Delivered","Yes","No")</f>
        <v>Yes</v>
      </c>
      <c r="K7721" t="str">
        <f>TEXT(shipments[[#This Row],[Shipdate]],"MMMM")</f>
        <v>May</v>
      </c>
      <c r="L7721">
        <f>YEAR(shipments[[#This Row],[Shipdate]])</f>
        <v>2024</v>
      </c>
    </row>
    <row r="7722" spans="1:12" x14ac:dyDescent="0.3">
      <c r="A7722" s="21" t="s">
        <v>7726</v>
      </c>
      <c r="B7722" s="21" t="s">
        <v>7960</v>
      </c>
      <c r="C7722" s="21" t="s">
        <v>7919</v>
      </c>
      <c r="D7722" s="21" t="s">
        <v>7939</v>
      </c>
      <c r="E7722" s="22">
        <v>45078</v>
      </c>
      <c r="F7722" s="23">
        <v>5377.5</v>
      </c>
      <c r="G7722" s="21">
        <v>269</v>
      </c>
      <c r="H7722" s="21" t="s">
        <v>25</v>
      </c>
      <c r="I7722" s="21">
        <f>IF(shipments[[#This Row],[Boxes]]&gt;0,shipments[[#This Row],[Amount]]/shipments[[#This Row],[Boxes]],"NA")</f>
        <v>19.990706319702603</v>
      </c>
      <c r="J7722" s="21" t="str">
        <f>IF(shipments[[#This Row],[Order_Status]] = "Delivered","Yes","No")</f>
        <v>No</v>
      </c>
      <c r="K7722" s="21" t="str">
        <f>TEXT(shipments[[#This Row],[Shipdate]],"MMMM")</f>
        <v>June</v>
      </c>
      <c r="L7722" s="21">
        <f>YEAR(shipments[[#This Row],[Shipdate]])</f>
        <v>2023</v>
      </c>
    </row>
    <row r="7723" spans="1:12" x14ac:dyDescent="0.3">
      <c r="A7723" t="s">
        <v>7727</v>
      </c>
      <c r="B7723" t="s">
        <v>7960</v>
      </c>
      <c r="C7723" t="s">
        <v>7919</v>
      </c>
      <c r="D7723" t="s">
        <v>7934</v>
      </c>
      <c r="E7723" s="1">
        <v>45461</v>
      </c>
      <c r="F7723" s="6">
        <v>4686.75</v>
      </c>
      <c r="G7723">
        <v>261</v>
      </c>
      <c r="H7723" t="s">
        <v>3</v>
      </c>
      <c r="I7723">
        <f>IF(shipments[[#This Row],[Boxes]]&gt;0,shipments[[#This Row],[Amount]]/shipments[[#This Row],[Boxes]],"NA")</f>
        <v>17.956896551724139</v>
      </c>
      <c r="J7723" t="str">
        <f>IF(shipments[[#This Row],[Order_Status]] = "Delivered","Yes","No")</f>
        <v>Yes</v>
      </c>
      <c r="K7723" t="str">
        <f>TEXT(shipments[[#This Row],[Shipdate]],"MMMM")</f>
        <v>June</v>
      </c>
      <c r="L7723">
        <f>YEAR(shipments[[#This Row],[Shipdate]])</f>
        <v>2024</v>
      </c>
    </row>
    <row r="7724" spans="1:12" x14ac:dyDescent="0.3">
      <c r="A7724" t="s">
        <v>7728</v>
      </c>
      <c r="B7724" t="s">
        <v>7960</v>
      </c>
      <c r="C7724" t="s">
        <v>7919</v>
      </c>
      <c r="D7724" t="s">
        <v>7935</v>
      </c>
      <c r="E7724" s="1">
        <v>45446</v>
      </c>
      <c r="F7724" s="6">
        <v>4770</v>
      </c>
      <c r="G7724">
        <v>217</v>
      </c>
      <c r="H7724" t="s">
        <v>3</v>
      </c>
      <c r="I7724">
        <f>IF(shipments[[#This Row],[Boxes]]&gt;0,shipments[[#This Row],[Amount]]/shipments[[#This Row],[Boxes]],"NA")</f>
        <v>21.981566820276498</v>
      </c>
      <c r="J7724" t="str">
        <f>IF(shipments[[#This Row],[Order_Status]] = "Delivered","Yes","No")</f>
        <v>Yes</v>
      </c>
      <c r="K7724" t="str">
        <f>TEXT(shipments[[#This Row],[Shipdate]],"MMMM")</f>
        <v>June</v>
      </c>
      <c r="L7724">
        <f>YEAR(shipments[[#This Row],[Shipdate]])</f>
        <v>2024</v>
      </c>
    </row>
    <row r="7725" spans="1:12" x14ac:dyDescent="0.3">
      <c r="A7725" t="s">
        <v>7729</v>
      </c>
      <c r="B7725" t="s">
        <v>7960</v>
      </c>
      <c r="C7725" t="s">
        <v>7921</v>
      </c>
      <c r="D7725" t="s">
        <v>7937</v>
      </c>
      <c r="E7725" s="1">
        <v>45002</v>
      </c>
      <c r="F7725" s="6">
        <v>589.5</v>
      </c>
      <c r="G7725">
        <v>46</v>
      </c>
      <c r="H7725" t="s">
        <v>3</v>
      </c>
      <c r="I7725">
        <f>IF(shipments[[#This Row],[Boxes]]&gt;0,shipments[[#This Row],[Amount]]/shipments[[#This Row],[Boxes]],"NA")</f>
        <v>12.815217391304348</v>
      </c>
      <c r="J7725" t="str">
        <f>IF(shipments[[#This Row],[Order_Status]] = "Delivered","Yes","No")</f>
        <v>Yes</v>
      </c>
      <c r="K7725" t="str">
        <f>TEXT(shipments[[#This Row],[Shipdate]],"MMMM")</f>
        <v>March</v>
      </c>
      <c r="L7725">
        <f>YEAR(shipments[[#This Row],[Shipdate]])</f>
        <v>2023</v>
      </c>
    </row>
    <row r="7726" spans="1:12" x14ac:dyDescent="0.3">
      <c r="A7726" t="s">
        <v>7730</v>
      </c>
      <c r="B7726" t="s">
        <v>7960</v>
      </c>
      <c r="C7726" t="s">
        <v>7921</v>
      </c>
      <c r="D7726" t="s">
        <v>7939</v>
      </c>
      <c r="E7726" s="1">
        <v>45376</v>
      </c>
      <c r="F7726" s="6">
        <v>3888</v>
      </c>
      <c r="G7726">
        <v>260</v>
      </c>
      <c r="H7726" t="s">
        <v>3</v>
      </c>
      <c r="I7726">
        <f>IF(shipments[[#This Row],[Boxes]]&gt;0,shipments[[#This Row],[Amount]]/shipments[[#This Row],[Boxes]],"NA")</f>
        <v>14.953846153846154</v>
      </c>
      <c r="J7726" t="str">
        <f>IF(shipments[[#This Row],[Order_Status]] = "Delivered","Yes","No")</f>
        <v>Yes</v>
      </c>
      <c r="K7726" t="str">
        <f>TEXT(shipments[[#This Row],[Shipdate]],"MMMM")</f>
        <v>March</v>
      </c>
      <c r="L7726">
        <f>YEAR(shipments[[#This Row],[Shipdate]])</f>
        <v>2024</v>
      </c>
    </row>
    <row r="7727" spans="1:12" x14ac:dyDescent="0.3">
      <c r="A7727" t="s">
        <v>7731</v>
      </c>
      <c r="B7727" t="s">
        <v>7960</v>
      </c>
      <c r="C7727" t="s">
        <v>7921</v>
      </c>
      <c r="D7727" t="s">
        <v>7938</v>
      </c>
      <c r="E7727" s="1">
        <v>44998</v>
      </c>
      <c r="F7727" s="6">
        <v>11682</v>
      </c>
      <c r="G7727">
        <v>779</v>
      </c>
      <c r="H7727" t="s">
        <v>3</v>
      </c>
      <c r="I7727">
        <f>IF(shipments[[#This Row],[Boxes]]&gt;0,shipments[[#This Row],[Amount]]/shipments[[#This Row],[Boxes]],"NA")</f>
        <v>14.99614890885751</v>
      </c>
      <c r="J7727" t="str">
        <f>IF(shipments[[#This Row],[Order_Status]] = "Delivered","Yes","No")</f>
        <v>Yes</v>
      </c>
      <c r="K7727" t="str">
        <f>TEXT(shipments[[#This Row],[Shipdate]],"MMMM")</f>
        <v>March</v>
      </c>
      <c r="L7727">
        <f>YEAR(shipments[[#This Row],[Shipdate]])</f>
        <v>2023</v>
      </c>
    </row>
    <row r="7728" spans="1:12" x14ac:dyDescent="0.3">
      <c r="A7728" t="s">
        <v>7732</v>
      </c>
      <c r="B7728" t="s">
        <v>7960</v>
      </c>
      <c r="C7728" t="s">
        <v>7921</v>
      </c>
      <c r="D7728" t="s">
        <v>7939</v>
      </c>
      <c r="E7728" s="1">
        <v>45418</v>
      </c>
      <c r="F7728" s="6">
        <v>8871.75</v>
      </c>
      <c r="G7728">
        <v>683</v>
      </c>
      <c r="H7728" t="s">
        <v>3</v>
      </c>
      <c r="I7728">
        <f>IF(shipments[[#This Row],[Boxes]]&gt;0,shipments[[#This Row],[Amount]]/shipments[[#This Row],[Boxes]],"NA")</f>
        <v>12.989385065885799</v>
      </c>
      <c r="J7728" t="str">
        <f>IF(shipments[[#This Row],[Order_Status]] = "Delivered","Yes","No")</f>
        <v>Yes</v>
      </c>
      <c r="K7728" t="str">
        <f>TEXT(shipments[[#This Row],[Shipdate]],"MMMM")</f>
        <v>May</v>
      </c>
      <c r="L7728">
        <f>YEAR(shipments[[#This Row],[Shipdate]])</f>
        <v>2024</v>
      </c>
    </row>
    <row r="7729" spans="1:12" x14ac:dyDescent="0.3">
      <c r="A7729" t="s">
        <v>7733</v>
      </c>
      <c r="B7729" t="s">
        <v>7960</v>
      </c>
      <c r="C7729" t="s">
        <v>7921</v>
      </c>
      <c r="D7729" t="s">
        <v>7934</v>
      </c>
      <c r="E7729" s="1">
        <v>44971</v>
      </c>
      <c r="F7729" s="6">
        <v>780.75</v>
      </c>
      <c r="G7729">
        <v>49</v>
      </c>
      <c r="H7729" t="s">
        <v>3</v>
      </c>
      <c r="I7729">
        <f>IF(shipments[[#This Row],[Boxes]]&gt;0,shipments[[#This Row],[Amount]]/shipments[[#This Row],[Boxes]],"NA")</f>
        <v>15.933673469387756</v>
      </c>
      <c r="J7729" t="str">
        <f>IF(shipments[[#This Row],[Order_Status]] = "Delivered","Yes","No")</f>
        <v>Yes</v>
      </c>
      <c r="K7729" t="str">
        <f>TEXT(shipments[[#This Row],[Shipdate]],"MMMM")</f>
        <v>February</v>
      </c>
      <c r="L7729">
        <f>YEAR(shipments[[#This Row],[Shipdate]])</f>
        <v>2023</v>
      </c>
    </row>
    <row r="7730" spans="1:12" x14ac:dyDescent="0.3">
      <c r="A7730" s="21" t="s">
        <v>7734</v>
      </c>
      <c r="B7730" s="21" t="s">
        <v>7960</v>
      </c>
      <c r="C7730" s="21" t="s">
        <v>7921</v>
      </c>
      <c r="D7730" s="21" t="s">
        <v>7934</v>
      </c>
      <c r="E7730" s="22">
        <v>45523</v>
      </c>
      <c r="F7730" s="23">
        <v>8111.25</v>
      </c>
      <c r="G7730" s="21">
        <v>541</v>
      </c>
      <c r="H7730" s="21" t="s">
        <v>9</v>
      </c>
      <c r="I7730" s="21">
        <f>IF(shipments[[#This Row],[Boxes]]&gt;0,shipments[[#This Row],[Amount]]/shipments[[#This Row],[Boxes]],"NA")</f>
        <v>14.993068391866913</v>
      </c>
      <c r="J7730" s="21" t="str">
        <f>IF(shipments[[#This Row],[Order_Status]] = "Delivered","Yes","No")</f>
        <v>No</v>
      </c>
      <c r="K7730" s="21" t="str">
        <f>TEXT(shipments[[#This Row],[Shipdate]],"MMMM")</f>
        <v>August</v>
      </c>
      <c r="L7730" s="21">
        <f>YEAR(shipments[[#This Row],[Shipdate]])</f>
        <v>2024</v>
      </c>
    </row>
    <row r="7731" spans="1:12" x14ac:dyDescent="0.3">
      <c r="A7731" t="s">
        <v>7735</v>
      </c>
      <c r="B7731" t="s">
        <v>7960</v>
      </c>
      <c r="C7731" t="s">
        <v>7921</v>
      </c>
      <c r="D7731" t="s">
        <v>7936</v>
      </c>
      <c r="E7731" s="1">
        <v>45335</v>
      </c>
      <c r="F7731" s="6">
        <v>2470.5</v>
      </c>
      <c r="G7731">
        <v>177</v>
      </c>
      <c r="H7731" t="s">
        <v>3</v>
      </c>
      <c r="I7731">
        <f>IF(shipments[[#This Row],[Boxes]]&gt;0,shipments[[#This Row],[Amount]]/shipments[[#This Row],[Boxes]],"NA")</f>
        <v>13.957627118644067</v>
      </c>
      <c r="J7731" t="str">
        <f>IF(shipments[[#This Row],[Order_Status]] = "Delivered","Yes","No")</f>
        <v>Yes</v>
      </c>
      <c r="K7731" t="str">
        <f>TEXT(shipments[[#This Row],[Shipdate]],"MMMM")</f>
        <v>February</v>
      </c>
      <c r="L7731">
        <f>YEAR(shipments[[#This Row],[Shipdate]])</f>
        <v>2024</v>
      </c>
    </row>
    <row r="7732" spans="1:12" x14ac:dyDescent="0.3">
      <c r="A7732" t="s">
        <v>7736</v>
      </c>
      <c r="B7732" t="s">
        <v>7960</v>
      </c>
      <c r="C7732" t="s">
        <v>7921</v>
      </c>
      <c r="D7732" t="s">
        <v>7938</v>
      </c>
      <c r="E7732" s="1">
        <v>45469</v>
      </c>
      <c r="F7732" s="6">
        <v>1224</v>
      </c>
      <c r="G7732">
        <v>88</v>
      </c>
      <c r="H7732" t="s">
        <v>3</v>
      </c>
      <c r="I7732">
        <f>IF(shipments[[#This Row],[Boxes]]&gt;0,shipments[[#This Row],[Amount]]/shipments[[#This Row],[Boxes]],"NA")</f>
        <v>13.909090909090908</v>
      </c>
      <c r="J7732" t="str">
        <f>IF(shipments[[#This Row],[Order_Status]] = "Delivered","Yes","No")</f>
        <v>Yes</v>
      </c>
      <c r="K7732" t="str">
        <f>TEXT(shipments[[#This Row],[Shipdate]],"MMMM")</f>
        <v>June</v>
      </c>
      <c r="L7732">
        <f>YEAR(shipments[[#This Row],[Shipdate]])</f>
        <v>2024</v>
      </c>
    </row>
    <row r="7733" spans="1:12" x14ac:dyDescent="0.3">
      <c r="A7733" t="s">
        <v>7737</v>
      </c>
      <c r="B7733" t="s">
        <v>7960</v>
      </c>
      <c r="C7733" t="s">
        <v>7922</v>
      </c>
      <c r="D7733" t="s">
        <v>7938</v>
      </c>
      <c r="E7733" s="1">
        <v>45005</v>
      </c>
      <c r="F7733" s="6">
        <v>5861.25</v>
      </c>
      <c r="G7733">
        <v>326</v>
      </c>
      <c r="H7733" t="s">
        <v>3</v>
      </c>
      <c r="I7733">
        <f>IF(shipments[[#This Row],[Boxes]]&gt;0,shipments[[#This Row],[Amount]]/shipments[[#This Row],[Boxes]],"NA")</f>
        <v>17.979294478527606</v>
      </c>
      <c r="J7733" t="str">
        <f>IF(shipments[[#This Row],[Order_Status]] = "Delivered","Yes","No")</f>
        <v>Yes</v>
      </c>
      <c r="K7733" t="str">
        <f>TEXT(shipments[[#This Row],[Shipdate]],"MMMM")</f>
        <v>March</v>
      </c>
      <c r="L7733">
        <f>YEAR(shipments[[#This Row],[Shipdate]])</f>
        <v>2023</v>
      </c>
    </row>
    <row r="7734" spans="1:12" x14ac:dyDescent="0.3">
      <c r="A7734" t="s">
        <v>7738</v>
      </c>
      <c r="B7734" t="s">
        <v>7960</v>
      </c>
      <c r="C7734" t="s">
        <v>7923</v>
      </c>
      <c r="D7734" t="s">
        <v>7938</v>
      </c>
      <c r="E7734" s="1">
        <v>45470</v>
      </c>
      <c r="F7734" s="6">
        <v>4050</v>
      </c>
      <c r="G7734">
        <v>312</v>
      </c>
      <c r="H7734" t="s">
        <v>3</v>
      </c>
      <c r="I7734">
        <f>IF(shipments[[#This Row],[Boxes]]&gt;0,shipments[[#This Row],[Amount]]/shipments[[#This Row],[Boxes]],"NA")</f>
        <v>12.98076923076923</v>
      </c>
      <c r="J7734" t="str">
        <f>IF(shipments[[#This Row],[Order_Status]] = "Delivered","Yes","No")</f>
        <v>Yes</v>
      </c>
      <c r="K7734" t="str">
        <f>TEXT(shipments[[#This Row],[Shipdate]],"MMMM")</f>
        <v>June</v>
      </c>
      <c r="L7734">
        <f>YEAR(shipments[[#This Row],[Shipdate]])</f>
        <v>2024</v>
      </c>
    </row>
    <row r="7735" spans="1:12" x14ac:dyDescent="0.3">
      <c r="A7735" t="s">
        <v>7739</v>
      </c>
      <c r="B7735" t="s">
        <v>7960</v>
      </c>
      <c r="C7735" t="s">
        <v>7923</v>
      </c>
      <c r="D7735" t="s">
        <v>7934</v>
      </c>
      <c r="E7735" s="1">
        <v>44994</v>
      </c>
      <c r="F7735" s="6">
        <v>13497.75</v>
      </c>
      <c r="G7735">
        <v>844</v>
      </c>
      <c r="H7735" t="s">
        <v>3</v>
      </c>
      <c r="I7735">
        <f>IF(shipments[[#This Row],[Boxes]]&gt;0,shipments[[#This Row],[Amount]]/shipments[[#This Row],[Boxes]],"NA")</f>
        <v>15.992594786729859</v>
      </c>
      <c r="J7735" t="str">
        <f>IF(shipments[[#This Row],[Order_Status]] = "Delivered","Yes","No")</f>
        <v>Yes</v>
      </c>
      <c r="K7735" t="str">
        <f>TEXT(shipments[[#This Row],[Shipdate]],"MMMM")</f>
        <v>March</v>
      </c>
      <c r="L7735">
        <f>YEAR(shipments[[#This Row],[Shipdate]])</f>
        <v>2023</v>
      </c>
    </row>
    <row r="7736" spans="1:12" x14ac:dyDescent="0.3">
      <c r="A7736" t="s">
        <v>7740</v>
      </c>
      <c r="B7736" t="s">
        <v>7960</v>
      </c>
      <c r="C7736" t="s">
        <v>7923</v>
      </c>
      <c r="D7736" t="s">
        <v>7938</v>
      </c>
      <c r="E7736" s="1">
        <v>44966</v>
      </c>
      <c r="F7736" s="6">
        <v>1449</v>
      </c>
      <c r="G7736">
        <v>112</v>
      </c>
      <c r="H7736" t="s">
        <v>3</v>
      </c>
      <c r="I7736">
        <f>IF(shipments[[#This Row],[Boxes]]&gt;0,shipments[[#This Row],[Amount]]/shipments[[#This Row],[Boxes]],"NA")</f>
        <v>12.9375</v>
      </c>
      <c r="J7736" t="str">
        <f>IF(shipments[[#This Row],[Order_Status]] = "Delivered","Yes","No")</f>
        <v>Yes</v>
      </c>
      <c r="K7736" t="str">
        <f>TEXT(shipments[[#This Row],[Shipdate]],"MMMM")</f>
        <v>February</v>
      </c>
      <c r="L7736">
        <f>YEAR(shipments[[#This Row],[Shipdate]])</f>
        <v>2023</v>
      </c>
    </row>
    <row r="7737" spans="1:12" x14ac:dyDescent="0.3">
      <c r="A7737" t="s">
        <v>7741</v>
      </c>
      <c r="B7737" t="s">
        <v>7960</v>
      </c>
      <c r="C7737" t="s">
        <v>7924</v>
      </c>
      <c r="D7737" t="s">
        <v>7937</v>
      </c>
      <c r="E7737" s="1">
        <v>45425</v>
      </c>
      <c r="F7737" s="6">
        <v>4819.5</v>
      </c>
      <c r="G7737">
        <v>482</v>
      </c>
      <c r="H7737" t="s">
        <v>3</v>
      </c>
      <c r="I7737">
        <f>IF(shipments[[#This Row],[Boxes]]&gt;0,shipments[[#This Row],[Amount]]/shipments[[#This Row],[Boxes]],"NA")</f>
        <v>9.9989626556016589</v>
      </c>
      <c r="J7737" t="str">
        <f>IF(shipments[[#This Row],[Order_Status]] = "Delivered","Yes","No")</f>
        <v>Yes</v>
      </c>
      <c r="K7737" t="str">
        <f>TEXT(shipments[[#This Row],[Shipdate]],"MMMM")</f>
        <v>May</v>
      </c>
      <c r="L7737">
        <f>YEAR(shipments[[#This Row],[Shipdate]])</f>
        <v>2024</v>
      </c>
    </row>
    <row r="7738" spans="1:12" x14ac:dyDescent="0.3">
      <c r="A7738" t="s">
        <v>7742</v>
      </c>
      <c r="B7738" t="s">
        <v>7960</v>
      </c>
      <c r="C7738" t="s">
        <v>7924</v>
      </c>
      <c r="D7738" t="s">
        <v>7934</v>
      </c>
      <c r="E7738" s="1">
        <v>45345</v>
      </c>
      <c r="F7738" s="6">
        <v>4311</v>
      </c>
      <c r="G7738">
        <v>479</v>
      </c>
      <c r="H7738" t="s">
        <v>3</v>
      </c>
      <c r="I7738">
        <f>IF(shipments[[#This Row],[Boxes]]&gt;0,shipments[[#This Row],[Amount]]/shipments[[#This Row],[Boxes]],"NA")</f>
        <v>9</v>
      </c>
      <c r="J7738" t="str">
        <f>IF(shipments[[#This Row],[Order_Status]] = "Delivered","Yes","No")</f>
        <v>Yes</v>
      </c>
      <c r="K7738" t="str">
        <f>TEXT(shipments[[#This Row],[Shipdate]],"MMMM")</f>
        <v>February</v>
      </c>
      <c r="L7738">
        <f>YEAR(shipments[[#This Row],[Shipdate]])</f>
        <v>2024</v>
      </c>
    </row>
    <row r="7739" spans="1:12" x14ac:dyDescent="0.3">
      <c r="A7739" t="s">
        <v>7743</v>
      </c>
      <c r="B7739" t="s">
        <v>7960</v>
      </c>
      <c r="C7739" t="s">
        <v>7924</v>
      </c>
      <c r="D7739" t="s">
        <v>7937</v>
      </c>
      <c r="E7739" s="1">
        <v>45211</v>
      </c>
      <c r="F7739" s="6">
        <v>1561.5</v>
      </c>
      <c r="G7739">
        <v>174</v>
      </c>
      <c r="H7739" t="s">
        <v>3</v>
      </c>
      <c r="I7739">
        <f>IF(shipments[[#This Row],[Boxes]]&gt;0,shipments[[#This Row],[Amount]]/shipments[[#This Row],[Boxes]],"NA")</f>
        <v>8.9741379310344822</v>
      </c>
      <c r="J7739" t="str">
        <f>IF(shipments[[#This Row],[Order_Status]] = "Delivered","Yes","No")</f>
        <v>Yes</v>
      </c>
      <c r="K7739" t="str">
        <f>TEXT(shipments[[#This Row],[Shipdate]],"MMMM")</f>
        <v>October</v>
      </c>
      <c r="L7739">
        <f>YEAR(shipments[[#This Row],[Shipdate]])</f>
        <v>2023</v>
      </c>
    </row>
    <row r="7740" spans="1:12" x14ac:dyDescent="0.3">
      <c r="A7740" s="21" t="s">
        <v>7744</v>
      </c>
      <c r="B7740" s="21" t="s">
        <v>7960</v>
      </c>
      <c r="C7740" s="21" t="s">
        <v>7924</v>
      </c>
      <c r="D7740" s="21" t="s">
        <v>7938</v>
      </c>
      <c r="E7740" s="22">
        <v>44944</v>
      </c>
      <c r="F7740" s="23">
        <v>4857.75</v>
      </c>
      <c r="G7740" s="21">
        <v>810</v>
      </c>
      <c r="H7740" s="21" t="s">
        <v>25</v>
      </c>
      <c r="I7740" s="21">
        <f>IF(shipments[[#This Row],[Boxes]]&gt;0,shipments[[#This Row],[Amount]]/shipments[[#This Row],[Boxes]],"NA")</f>
        <v>5.9972222222222218</v>
      </c>
      <c r="J7740" s="21" t="str">
        <f>IF(shipments[[#This Row],[Order_Status]] = "Delivered","Yes","No")</f>
        <v>No</v>
      </c>
      <c r="K7740" s="21" t="str">
        <f>TEXT(shipments[[#This Row],[Shipdate]],"MMMM")</f>
        <v>January</v>
      </c>
      <c r="L7740" s="21">
        <f>YEAR(shipments[[#This Row],[Shipdate]])</f>
        <v>2023</v>
      </c>
    </row>
    <row r="7741" spans="1:12" x14ac:dyDescent="0.3">
      <c r="A7741" s="21" t="s">
        <v>7745</v>
      </c>
      <c r="B7741" s="21" t="s">
        <v>7960</v>
      </c>
      <c r="C7741" s="21" t="s">
        <v>7925</v>
      </c>
      <c r="D7741" s="21" t="s">
        <v>7939</v>
      </c>
      <c r="E7741" s="22">
        <v>45532</v>
      </c>
      <c r="F7741" s="23">
        <v>9616.5</v>
      </c>
      <c r="G7741" s="21">
        <v>602</v>
      </c>
      <c r="H7741" s="21" t="s">
        <v>9</v>
      </c>
      <c r="I7741" s="21">
        <f>IF(shipments[[#This Row],[Boxes]]&gt;0,shipments[[#This Row],[Amount]]/shipments[[#This Row],[Boxes]],"NA")</f>
        <v>15.974252491694353</v>
      </c>
      <c r="J7741" s="21" t="str">
        <f>IF(shipments[[#This Row],[Order_Status]] = "Delivered","Yes","No")</f>
        <v>No</v>
      </c>
      <c r="K7741" s="21" t="str">
        <f>TEXT(shipments[[#This Row],[Shipdate]],"MMMM")</f>
        <v>August</v>
      </c>
      <c r="L7741" s="21">
        <f>YEAR(shipments[[#This Row],[Shipdate]])</f>
        <v>2024</v>
      </c>
    </row>
    <row r="7742" spans="1:12" x14ac:dyDescent="0.3">
      <c r="A7742" t="s">
        <v>7746</v>
      </c>
      <c r="B7742" t="s">
        <v>7960</v>
      </c>
      <c r="C7742" t="s">
        <v>7925</v>
      </c>
      <c r="D7742" t="s">
        <v>7935</v>
      </c>
      <c r="E7742" s="1">
        <v>44967</v>
      </c>
      <c r="F7742" s="6">
        <v>4619.25</v>
      </c>
      <c r="G7742">
        <v>289</v>
      </c>
      <c r="H7742" t="s">
        <v>3</v>
      </c>
      <c r="I7742">
        <f>IF(shipments[[#This Row],[Boxes]]&gt;0,shipments[[#This Row],[Amount]]/shipments[[#This Row],[Boxes]],"NA")</f>
        <v>15.98356401384083</v>
      </c>
      <c r="J7742" t="str">
        <f>IF(shipments[[#This Row],[Order_Status]] = "Delivered","Yes","No")</f>
        <v>Yes</v>
      </c>
      <c r="K7742" t="str">
        <f>TEXT(shipments[[#This Row],[Shipdate]],"MMMM")</f>
        <v>February</v>
      </c>
      <c r="L7742">
        <f>YEAR(shipments[[#This Row],[Shipdate]])</f>
        <v>2023</v>
      </c>
    </row>
    <row r="7743" spans="1:12" x14ac:dyDescent="0.3">
      <c r="A7743" t="s">
        <v>7747</v>
      </c>
      <c r="B7743" t="s">
        <v>7960</v>
      </c>
      <c r="C7743" t="s">
        <v>7925</v>
      </c>
      <c r="D7743" t="s">
        <v>7938</v>
      </c>
      <c r="E7743" s="1">
        <v>45336</v>
      </c>
      <c r="F7743" s="6">
        <v>2742.75</v>
      </c>
      <c r="G7743">
        <v>162</v>
      </c>
      <c r="H7743" t="s">
        <v>3</v>
      </c>
      <c r="I7743">
        <f>IF(shipments[[#This Row],[Boxes]]&gt;0,shipments[[#This Row],[Amount]]/shipments[[#This Row],[Boxes]],"NA")</f>
        <v>16.930555555555557</v>
      </c>
      <c r="J7743" t="str">
        <f>IF(shipments[[#This Row],[Order_Status]] = "Delivered","Yes","No")</f>
        <v>Yes</v>
      </c>
      <c r="K7743" t="str">
        <f>TEXT(shipments[[#This Row],[Shipdate]],"MMMM")</f>
        <v>February</v>
      </c>
      <c r="L7743">
        <f>YEAR(shipments[[#This Row],[Shipdate]])</f>
        <v>2024</v>
      </c>
    </row>
    <row r="7744" spans="1:12" x14ac:dyDescent="0.3">
      <c r="A7744" t="s">
        <v>7748</v>
      </c>
      <c r="B7744" t="s">
        <v>7960</v>
      </c>
      <c r="C7744" t="s">
        <v>7925</v>
      </c>
      <c r="D7744" t="s">
        <v>7934</v>
      </c>
      <c r="E7744" s="1">
        <v>45127</v>
      </c>
      <c r="F7744" s="6">
        <v>4900.5</v>
      </c>
      <c r="G7744">
        <v>307</v>
      </c>
      <c r="H7744" t="s">
        <v>3</v>
      </c>
      <c r="I7744">
        <f>IF(shipments[[#This Row],[Boxes]]&gt;0,shipments[[#This Row],[Amount]]/shipments[[#This Row],[Boxes]],"NA")</f>
        <v>15.962540716612377</v>
      </c>
      <c r="J7744" t="str">
        <f>IF(shipments[[#This Row],[Order_Status]] = "Delivered","Yes","No")</f>
        <v>Yes</v>
      </c>
      <c r="K7744" t="str">
        <f>TEXT(shipments[[#This Row],[Shipdate]],"MMMM")</f>
        <v>July</v>
      </c>
      <c r="L7744">
        <f>YEAR(shipments[[#This Row],[Shipdate]])</f>
        <v>2023</v>
      </c>
    </row>
    <row r="7745" spans="1:12" x14ac:dyDescent="0.3">
      <c r="A7745" t="s">
        <v>7749</v>
      </c>
      <c r="B7745" t="s">
        <v>7960</v>
      </c>
      <c r="C7745" t="s">
        <v>7925</v>
      </c>
      <c r="D7745" t="s">
        <v>7938</v>
      </c>
      <c r="E7745" s="1">
        <v>45117</v>
      </c>
      <c r="F7745" s="6">
        <v>6185.25</v>
      </c>
      <c r="G7745">
        <v>387</v>
      </c>
      <c r="H7745" t="s">
        <v>3</v>
      </c>
      <c r="I7745">
        <f>IF(shipments[[#This Row],[Boxes]]&gt;0,shipments[[#This Row],[Amount]]/shipments[[#This Row],[Boxes]],"NA")</f>
        <v>15.982558139534884</v>
      </c>
      <c r="J7745" t="str">
        <f>IF(shipments[[#This Row],[Order_Status]] = "Delivered","Yes","No")</f>
        <v>Yes</v>
      </c>
      <c r="K7745" t="str">
        <f>TEXT(shipments[[#This Row],[Shipdate]],"MMMM")</f>
        <v>July</v>
      </c>
      <c r="L7745">
        <f>YEAR(shipments[[#This Row],[Shipdate]])</f>
        <v>2023</v>
      </c>
    </row>
    <row r="7746" spans="1:12" x14ac:dyDescent="0.3">
      <c r="A7746" t="s">
        <v>7750</v>
      </c>
      <c r="B7746" t="s">
        <v>7960</v>
      </c>
      <c r="C7746" t="s">
        <v>7927</v>
      </c>
      <c r="D7746" t="s">
        <v>7939</v>
      </c>
      <c r="E7746" s="1">
        <v>44999</v>
      </c>
      <c r="F7746" s="6">
        <v>2371.5</v>
      </c>
      <c r="G7746">
        <v>149</v>
      </c>
      <c r="H7746" t="s">
        <v>3</v>
      </c>
      <c r="I7746">
        <f>IF(shipments[[#This Row],[Boxes]]&gt;0,shipments[[#This Row],[Amount]]/shipments[[#This Row],[Boxes]],"NA")</f>
        <v>15.916107382550335</v>
      </c>
      <c r="J7746" t="str">
        <f>IF(shipments[[#This Row],[Order_Status]] = "Delivered","Yes","No")</f>
        <v>Yes</v>
      </c>
      <c r="K7746" t="str">
        <f>TEXT(shipments[[#This Row],[Shipdate]],"MMMM")</f>
        <v>March</v>
      </c>
      <c r="L7746">
        <f>YEAR(shipments[[#This Row],[Shipdate]])</f>
        <v>2023</v>
      </c>
    </row>
    <row r="7747" spans="1:12" x14ac:dyDescent="0.3">
      <c r="A7747" t="s">
        <v>7751</v>
      </c>
      <c r="B7747" t="s">
        <v>7960</v>
      </c>
      <c r="C7747" t="s">
        <v>7927</v>
      </c>
      <c r="D7747" t="s">
        <v>7934</v>
      </c>
      <c r="E7747" s="1">
        <v>44967</v>
      </c>
      <c r="F7747" s="6">
        <v>1800</v>
      </c>
      <c r="G7747">
        <v>100</v>
      </c>
      <c r="H7747" t="s">
        <v>3</v>
      </c>
      <c r="I7747">
        <f>IF(shipments[[#This Row],[Boxes]]&gt;0,shipments[[#This Row],[Amount]]/shipments[[#This Row],[Boxes]],"NA")</f>
        <v>18</v>
      </c>
      <c r="J7747" t="str">
        <f>IF(shipments[[#This Row],[Order_Status]] = "Delivered","Yes","No")</f>
        <v>Yes</v>
      </c>
      <c r="K7747" t="str">
        <f>TEXT(shipments[[#This Row],[Shipdate]],"MMMM")</f>
        <v>February</v>
      </c>
      <c r="L7747">
        <f>YEAR(shipments[[#This Row],[Shipdate]])</f>
        <v>2023</v>
      </c>
    </row>
    <row r="7748" spans="1:12" x14ac:dyDescent="0.3">
      <c r="A7748" t="s">
        <v>7752</v>
      </c>
      <c r="B7748" t="s">
        <v>7960</v>
      </c>
      <c r="C7748" t="s">
        <v>7927</v>
      </c>
      <c r="D7748" t="s">
        <v>7935</v>
      </c>
      <c r="E7748" s="1">
        <v>45182</v>
      </c>
      <c r="F7748" s="6">
        <v>3964.5</v>
      </c>
      <c r="G7748">
        <v>221</v>
      </c>
      <c r="H7748" t="s">
        <v>3</v>
      </c>
      <c r="I7748">
        <f>IF(shipments[[#This Row],[Boxes]]&gt;0,shipments[[#This Row],[Amount]]/shipments[[#This Row],[Boxes]],"NA")</f>
        <v>17.93891402714932</v>
      </c>
      <c r="J7748" t="str">
        <f>IF(shipments[[#This Row],[Order_Status]] = "Delivered","Yes","No")</f>
        <v>Yes</v>
      </c>
      <c r="K7748" t="str">
        <f>TEXT(shipments[[#This Row],[Shipdate]],"MMMM")</f>
        <v>September</v>
      </c>
      <c r="L7748">
        <f>YEAR(shipments[[#This Row],[Shipdate]])</f>
        <v>2023</v>
      </c>
    </row>
    <row r="7749" spans="1:12" x14ac:dyDescent="0.3">
      <c r="A7749" t="s">
        <v>7753</v>
      </c>
      <c r="B7749" t="s">
        <v>7960</v>
      </c>
      <c r="C7749" t="s">
        <v>7927</v>
      </c>
      <c r="D7749" t="s">
        <v>7939</v>
      </c>
      <c r="E7749" s="1">
        <v>45414</v>
      </c>
      <c r="F7749" s="6">
        <v>10611</v>
      </c>
      <c r="G7749">
        <v>708</v>
      </c>
      <c r="H7749" t="s">
        <v>3</v>
      </c>
      <c r="I7749">
        <f>IF(shipments[[#This Row],[Boxes]]&gt;0,shipments[[#This Row],[Amount]]/shipments[[#This Row],[Boxes]],"NA")</f>
        <v>14.98728813559322</v>
      </c>
      <c r="J7749" t="str">
        <f>IF(shipments[[#This Row],[Order_Status]] = "Delivered","Yes","No")</f>
        <v>Yes</v>
      </c>
      <c r="K7749" t="str">
        <f>TEXT(shipments[[#This Row],[Shipdate]],"MMMM")</f>
        <v>May</v>
      </c>
      <c r="L7749">
        <f>YEAR(shipments[[#This Row],[Shipdate]])</f>
        <v>2024</v>
      </c>
    </row>
    <row r="7750" spans="1:12" x14ac:dyDescent="0.3">
      <c r="A7750" t="s">
        <v>7754</v>
      </c>
      <c r="B7750" t="s">
        <v>7960</v>
      </c>
      <c r="C7750" t="s">
        <v>7927</v>
      </c>
      <c r="D7750" t="s">
        <v>7935</v>
      </c>
      <c r="E7750" s="1">
        <v>45345</v>
      </c>
      <c r="F7750" s="6">
        <v>11664</v>
      </c>
      <c r="G7750">
        <v>687</v>
      </c>
      <c r="H7750" t="s">
        <v>3</v>
      </c>
      <c r="I7750">
        <f>IF(shipments[[#This Row],[Boxes]]&gt;0,shipments[[#This Row],[Amount]]/shipments[[#This Row],[Boxes]],"NA")</f>
        <v>16.978165938864628</v>
      </c>
      <c r="J7750" t="str">
        <f>IF(shipments[[#This Row],[Order_Status]] = "Delivered","Yes","No")</f>
        <v>Yes</v>
      </c>
      <c r="K7750" t="str">
        <f>TEXT(shipments[[#This Row],[Shipdate]],"MMMM")</f>
        <v>February</v>
      </c>
      <c r="L7750">
        <f>YEAR(shipments[[#This Row],[Shipdate]])</f>
        <v>2024</v>
      </c>
    </row>
    <row r="7751" spans="1:12" x14ac:dyDescent="0.3">
      <c r="A7751" t="s">
        <v>7755</v>
      </c>
      <c r="B7751" t="s">
        <v>7960</v>
      </c>
      <c r="C7751" t="s">
        <v>7928</v>
      </c>
      <c r="D7751" t="s">
        <v>7937</v>
      </c>
      <c r="E7751" s="1">
        <v>44943</v>
      </c>
      <c r="F7751" s="6">
        <v>6140.25</v>
      </c>
      <c r="G7751">
        <v>768</v>
      </c>
      <c r="H7751" t="s">
        <v>3</v>
      </c>
      <c r="I7751">
        <f>IF(shipments[[#This Row],[Boxes]]&gt;0,shipments[[#This Row],[Amount]]/shipments[[#This Row],[Boxes]],"NA")</f>
        <v>7.9951171875</v>
      </c>
      <c r="J7751" t="str">
        <f>IF(shipments[[#This Row],[Order_Status]] = "Delivered","Yes","No")</f>
        <v>Yes</v>
      </c>
      <c r="K7751" t="str">
        <f>TEXT(shipments[[#This Row],[Shipdate]],"MMMM")</f>
        <v>January</v>
      </c>
      <c r="L7751">
        <f>YEAR(shipments[[#This Row],[Shipdate]])</f>
        <v>2023</v>
      </c>
    </row>
    <row r="7752" spans="1:12" x14ac:dyDescent="0.3">
      <c r="A7752" t="s">
        <v>7756</v>
      </c>
      <c r="B7752" t="s">
        <v>7960</v>
      </c>
      <c r="C7752" t="s">
        <v>7928</v>
      </c>
      <c r="D7752" t="s">
        <v>7939</v>
      </c>
      <c r="E7752" s="1">
        <v>45233</v>
      </c>
      <c r="F7752" s="6">
        <v>7332.75</v>
      </c>
      <c r="G7752">
        <v>734</v>
      </c>
      <c r="H7752" t="s">
        <v>3</v>
      </c>
      <c r="I7752">
        <f>IF(shipments[[#This Row],[Boxes]]&gt;0,shipments[[#This Row],[Amount]]/shipments[[#This Row],[Boxes]],"NA")</f>
        <v>9.9901226158038146</v>
      </c>
      <c r="J7752" t="str">
        <f>IF(shipments[[#This Row],[Order_Status]] = "Delivered","Yes","No")</f>
        <v>Yes</v>
      </c>
      <c r="K7752" t="str">
        <f>TEXT(shipments[[#This Row],[Shipdate]],"MMMM")</f>
        <v>November</v>
      </c>
      <c r="L7752">
        <f>YEAR(shipments[[#This Row],[Shipdate]])</f>
        <v>2023</v>
      </c>
    </row>
    <row r="7753" spans="1:12" x14ac:dyDescent="0.3">
      <c r="A7753" t="s">
        <v>7757</v>
      </c>
      <c r="B7753" t="s">
        <v>7960</v>
      </c>
      <c r="C7753" t="s">
        <v>7928</v>
      </c>
      <c r="D7753" t="s">
        <v>7938</v>
      </c>
      <c r="E7753" s="1">
        <v>45448</v>
      </c>
      <c r="F7753" s="6">
        <v>63</v>
      </c>
      <c r="G7753">
        <v>7</v>
      </c>
      <c r="H7753" t="s">
        <v>3</v>
      </c>
      <c r="I7753">
        <f>IF(shipments[[#This Row],[Boxes]]&gt;0,shipments[[#This Row],[Amount]]/shipments[[#This Row],[Boxes]],"NA")</f>
        <v>9</v>
      </c>
      <c r="J7753" t="str">
        <f>IF(shipments[[#This Row],[Order_Status]] = "Delivered","Yes","No")</f>
        <v>Yes</v>
      </c>
      <c r="K7753" t="str">
        <f>TEXT(shipments[[#This Row],[Shipdate]],"MMMM")</f>
        <v>June</v>
      </c>
      <c r="L7753">
        <f>YEAR(shipments[[#This Row],[Shipdate]])</f>
        <v>2024</v>
      </c>
    </row>
    <row r="7754" spans="1:12" x14ac:dyDescent="0.3">
      <c r="A7754" t="s">
        <v>7758</v>
      </c>
      <c r="B7754" t="s">
        <v>7960</v>
      </c>
      <c r="C7754" t="s">
        <v>7928</v>
      </c>
      <c r="D7754" t="s">
        <v>7934</v>
      </c>
      <c r="E7754" s="1">
        <v>45075</v>
      </c>
      <c r="F7754" s="6">
        <v>3327.75</v>
      </c>
      <c r="G7754">
        <v>416</v>
      </c>
      <c r="H7754" t="s">
        <v>3</v>
      </c>
      <c r="I7754">
        <f>IF(shipments[[#This Row],[Boxes]]&gt;0,shipments[[#This Row],[Amount]]/shipments[[#This Row],[Boxes]],"NA")</f>
        <v>7.9993990384615383</v>
      </c>
      <c r="J7754" t="str">
        <f>IF(shipments[[#This Row],[Order_Status]] = "Delivered","Yes","No")</f>
        <v>Yes</v>
      </c>
      <c r="K7754" t="str">
        <f>TEXT(shipments[[#This Row],[Shipdate]],"MMMM")</f>
        <v>May</v>
      </c>
      <c r="L7754">
        <f>YEAR(shipments[[#This Row],[Shipdate]])</f>
        <v>2023</v>
      </c>
    </row>
    <row r="7755" spans="1:12" x14ac:dyDescent="0.3">
      <c r="A7755" t="s">
        <v>7759</v>
      </c>
      <c r="B7755" t="s">
        <v>7960</v>
      </c>
      <c r="C7755" t="s">
        <v>7929</v>
      </c>
      <c r="D7755" t="s">
        <v>7935</v>
      </c>
      <c r="E7755" s="1">
        <v>45196</v>
      </c>
      <c r="F7755" s="6">
        <v>13052.25</v>
      </c>
      <c r="G7755">
        <v>1632</v>
      </c>
      <c r="H7755" t="s">
        <v>3</v>
      </c>
      <c r="I7755">
        <f>IF(shipments[[#This Row],[Boxes]]&gt;0,shipments[[#This Row],[Amount]]/shipments[[#This Row],[Boxes]],"NA")</f>
        <v>7.9977022058823533</v>
      </c>
      <c r="J7755" t="str">
        <f>IF(shipments[[#This Row],[Order_Status]] = "Delivered","Yes","No")</f>
        <v>Yes</v>
      </c>
      <c r="K7755" t="str">
        <f>TEXT(shipments[[#This Row],[Shipdate]],"MMMM")</f>
        <v>September</v>
      </c>
      <c r="L7755">
        <f>YEAR(shipments[[#This Row],[Shipdate]])</f>
        <v>2023</v>
      </c>
    </row>
    <row r="7756" spans="1:12" x14ac:dyDescent="0.3">
      <c r="A7756" t="s">
        <v>7760</v>
      </c>
      <c r="B7756" t="s">
        <v>7960</v>
      </c>
      <c r="C7756" t="s">
        <v>7929</v>
      </c>
      <c r="D7756" t="s">
        <v>7938</v>
      </c>
      <c r="E7756" s="1">
        <v>45125</v>
      </c>
      <c r="F7756" s="6">
        <v>10719</v>
      </c>
      <c r="G7756">
        <v>1191</v>
      </c>
      <c r="H7756" t="s">
        <v>3</v>
      </c>
      <c r="I7756">
        <f>IF(shipments[[#This Row],[Boxes]]&gt;0,shipments[[#This Row],[Amount]]/shipments[[#This Row],[Boxes]],"NA")</f>
        <v>9</v>
      </c>
      <c r="J7756" t="str">
        <f>IF(shipments[[#This Row],[Order_Status]] = "Delivered","Yes","No")</f>
        <v>Yes</v>
      </c>
      <c r="K7756" t="str">
        <f>TEXT(shipments[[#This Row],[Shipdate]],"MMMM")</f>
        <v>July</v>
      </c>
      <c r="L7756">
        <f>YEAR(shipments[[#This Row],[Shipdate]])</f>
        <v>2023</v>
      </c>
    </row>
    <row r="7757" spans="1:12" x14ac:dyDescent="0.3">
      <c r="A7757" t="s">
        <v>7761</v>
      </c>
      <c r="B7757" t="s">
        <v>7960</v>
      </c>
      <c r="C7757" t="s">
        <v>7929</v>
      </c>
      <c r="D7757" t="s">
        <v>7935</v>
      </c>
      <c r="E7757" s="1">
        <v>44929</v>
      </c>
      <c r="F7757" s="6">
        <v>5593.5</v>
      </c>
      <c r="G7757">
        <v>622</v>
      </c>
      <c r="H7757" t="s">
        <v>3</v>
      </c>
      <c r="I7757">
        <f>IF(shipments[[#This Row],[Boxes]]&gt;0,shipments[[#This Row],[Amount]]/shipments[[#This Row],[Boxes]],"NA")</f>
        <v>8.9927652733118979</v>
      </c>
      <c r="J7757" t="str">
        <f>IF(shipments[[#This Row],[Order_Status]] = "Delivered","Yes","No")</f>
        <v>Yes</v>
      </c>
      <c r="K7757" t="str">
        <f>TEXT(shipments[[#This Row],[Shipdate]],"MMMM")</f>
        <v>January</v>
      </c>
      <c r="L7757">
        <f>YEAR(shipments[[#This Row],[Shipdate]])</f>
        <v>2023</v>
      </c>
    </row>
    <row r="7758" spans="1:12" x14ac:dyDescent="0.3">
      <c r="A7758" t="s">
        <v>7762</v>
      </c>
      <c r="B7758" t="s">
        <v>7960</v>
      </c>
      <c r="C7758" t="s">
        <v>7929</v>
      </c>
      <c r="D7758" t="s">
        <v>7937</v>
      </c>
      <c r="E7758" s="1">
        <v>45174</v>
      </c>
      <c r="F7758" s="6">
        <v>16215.75</v>
      </c>
      <c r="G7758">
        <v>1802</v>
      </c>
      <c r="H7758" t="s">
        <v>3</v>
      </c>
      <c r="I7758">
        <f>IF(shipments[[#This Row],[Boxes]]&gt;0,shipments[[#This Row],[Amount]]/shipments[[#This Row],[Boxes]],"NA")</f>
        <v>8.9987513873473919</v>
      </c>
      <c r="J7758" t="str">
        <f>IF(shipments[[#This Row],[Order_Status]] = "Delivered","Yes","No")</f>
        <v>Yes</v>
      </c>
      <c r="K7758" t="str">
        <f>TEXT(shipments[[#This Row],[Shipdate]],"MMMM")</f>
        <v>September</v>
      </c>
      <c r="L7758">
        <f>YEAR(shipments[[#This Row],[Shipdate]])</f>
        <v>2023</v>
      </c>
    </row>
    <row r="7759" spans="1:12" x14ac:dyDescent="0.3">
      <c r="A7759" s="21" t="s">
        <v>7763</v>
      </c>
      <c r="B7759" s="21" t="s">
        <v>7960</v>
      </c>
      <c r="C7759" s="21" t="s">
        <v>7931</v>
      </c>
      <c r="D7759" s="21" t="s">
        <v>7935</v>
      </c>
      <c r="E7759" s="22">
        <v>45278</v>
      </c>
      <c r="F7759" s="23">
        <v>3701.25</v>
      </c>
      <c r="G7759" s="21">
        <v>309</v>
      </c>
      <c r="H7759" s="21" t="s">
        <v>25</v>
      </c>
      <c r="I7759" s="21">
        <f>IF(shipments[[#This Row],[Boxes]]&gt;0,shipments[[#This Row],[Amount]]/shipments[[#This Row],[Boxes]],"NA")</f>
        <v>11.978155339805825</v>
      </c>
      <c r="J7759" s="21" t="str">
        <f>IF(shipments[[#This Row],[Order_Status]] = "Delivered","Yes","No")</f>
        <v>No</v>
      </c>
      <c r="K7759" s="21" t="str">
        <f>TEXT(shipments[[#This Row],[Shipdate]],"MMMM")</f>
        <v>December</v>
      </c>
      <c r="L7759" s="21">
        <f>YEAR(shipments[[#This Row],[Shipdate]])</f>
        <v>2023</v>
      </c>
    </row>
    <row r="7760" spans="1:12" x14ac:dyDescent="0.3">
      <c r="A7760" t="s">
        <v>7764</v>
      </c>
      <c r="B7760" t="s">
        <v>7960</v>
      </c>
      <c r="C7760" t="s">
        <v>7931</v>
      </c>
      <c r="D7760" t="s">
        <v>7939</v>
      </c>
      <c r="E7760" s="1">
        <v>45224</v>
      </c>
      <c r="F7760" s="6">
        <v>11524.5</v>
      </c>
      <c r="G7760">
        <v>1441</v>
      </c>
      <c r="H7760" t="s">
        <v>3</v>
      </c>
      <c r="I7760">
        <f>IF(shipments[[#This Row],[Boxes]]&gt;0,shipments[[#This Row],[Amount]]/shipments[[#This Row],[Boxes]],"NA")</f>
        <v>7.9975711311589173</v>
      </c>
      <c r="J7760" t="str">
        <f>IF(shipments[[#This Row],[Order_Status]] = "Delivered","Yes","No")</f>
        <v>Yes</v>
      </c>
      <c r="K7760" t="str">
        <f>TEXT(shipments[[#This Row],[Shipdate]],"MMMM")</f>
        <v>October</v>
      </c>
      <c r="L7760">
        <f>YEAR(shipments[[#This Row],[Shipdate]])</f>
        <v>2023</v>
      </c>
    </row>
    <row r="7761" spans="1:12" x14ac:dyDescent="0.3">
      <c r="A7761" t="s">
        <v>7765</v>
      </c>
      <c r="B7761" t="s">
        <v>7960</v>
      </c>
      <c r="C7761" t="s">
        <v>7931</v>
      </c>
      <c r="D7761" t="s">
        <v>7935</v>
      </c>
      <c r="E7761" s="1">
        <v>45089</v>
      </c>
      <c r="F7761" s="6">
        <v>1149.75</v>
      </c>
      <c r="G7761">
        <v>128</v>
      </c>
      <c r="H7761" t="s">
        <v>3</v>
      </c>
      <c r="I7761">
        <f>IF(shipments[[#This Row],[Boxes]]&gt;0,shipments[[#This Row],[Amount]]/shipments[[#This Row],[Boxes]],"NA")</f>
        <v>8.982421875</v>
      </c>
      <c r="J7761" t="str">
        <f>IF(shipments[[#This Row],[Order_Status]] = "Delivered","Yes","No")</f>
        <v>Yes</v>
      </c>
      <c r="K7761" t="str">
        <f>TEXT(shipments[[#This Row],[Shipdate]],"MMMM")</f>
        <v>June</v>
      </c>
      <c r="L7761">
        <f>YEAR(shipments[[#This Row],[Shipdate]])</f>
        <v>2023</v>
      </c>
    </row>
    <row r="7762" spans="1:12" x14ac:dyDescent="0.3">
      <c r="A7762" t="s">
        <v>7766</v>
      </c>
      <c r="B7762" t="s">
        <v>7960</v>
      </c>
      <c r="C7762" t="s">
        <v>7931</v>
      </c>
      <c r="D7762" t="s">
        <v>7938</v>
      </c>
      <c r="E7762" s="1">
        <v>45056</v>
      </c>
      <c r="F7762" s="6">
        <v>49.5</v>
      </c>
      <c r="G7762">
        <v>7</v>
      </c>
      <c r="H7762" t="s">
        <v>3</v>
      </c>
      <c r="I7762">
        <f>IF(shipments[[#This Row],[Boxes]]&gt;0,shipments[[#This Row],[Amount]]/shipments[[#This Row],[Boxes]],"NA")</f>
        <v>7.0714285714285712</v>
      </c>
      <c r="J7762" t="str">
        <f>IF(shipments[[#This Row],[Order_Status]] = "Delivered","Yes","No")</f>
        <v>Yes</v>
      </c>
      <c r="K7762" t="str">
        <f>TEXT(shipments[[#This Row],[Shipdate]],"MMMM")</f>
        <v>May</v>
      </c>
      <c r="L7762">
        <f>YEAR(shipments[[#This Row],[Shipdate]])</f>
        <v>2023</v>
      </c>
    </row>
    <row r="7763" spans="1:12" x14ac:dyDescent="0.3">
      <c r="A7763" s="21" t="s">
        <v>7767</v>
      </c>
      <c r="B7763" s="21" t="s">
        <v>7960</v>
      </c>
      <c r="C7763" s="21" t="s">
        <v>7931</v>
      </c>
      <c r="D7763" s="21" t="s">
        <v>7934</v>
      </c>
      <c r="E7763" s="22">
        <v>45496</v>
      </c>
      <c r="F7763" s="23">
        <v>11985.75</v>
      </c>
      <c r="G7763" s="21">
        <v>1090</v>
      </c>
      <c r="H7763" s="21" t="s">
        <v>9</v>
      </c>
      <c r="I7763" s="21">
        <f>IF(shipments[[#This Row],[Boxes]]&gt;0,shipments[[#This Row],[Amount]]/shipments[[#This Row],[Boxes]],"NA")</f>
        <v>10.996100917431193</v>
      </c>
      <c r="J7763" s="21" t="str">
        <f>IF(shipments[[#This Row],[Order_Status]] = "Delivered","Yes","No")</f>
        <v>No</v>
      </c>
      <c r="K7763" s="21" t="str">
        <f>TEXT(shipments[[#This Row],[Shipdate]],"MMMM")</f>
        <v>July</v>
      </c>
      <c r="L7763" s="21">
        <f>YEAR(shipments[[#This Row],[Shipdate]])</f>
        <v>2024</v>
      </c>
    </row>
    <row r="7764" spans="1:12" x14ac:dyDescent="0.3">
      <c r="A7764" s="21" t="s">
        <v>7768</v>
      </c>
      <c r="B7764" s="21" t="s">
        <v>7960</v>
      </c>
      <c r="C7764" s="21" t="s">
        <v>7932</v>
      </c>
      <c r="D7764" s="21" t="s">
        <v>7935</v>
      </c>
      <c r="E7764" s="22">
        <v>45532</v>
      </c>
      <c r="F7764" s="23">
        <v>1372.5</v>
      </c>
      <c r="G7764" s="21">
        <v>197</v>
      </c>
      <c r="H7764" s="21" t="s">
        <v>9</v>
      </c>
      <c r="I7764" s="21">
        <f>IF(shipments[[#This Row],[Boxes]]&gt;0,shipments[[#This Row],[Amount]]/shipments[[#This Row],[Boxes]],"NA")</f>
        <v>6.967005076142132</v>
      </c>
      <c r="J7764" s="21" t="str">
        <f>IF(shipments[[#This Row],[Order_Status]] = "Delivered","Yes","No")</f>
        <v>No</v>
      </c>
      <c r="K7764" s="21" t="str">
        <f>TEXT(shipments[[#This Row],[Shipdate]],"MMMM")</f>
        <v>August</v>
      </c>
      <c r="L7764" s="21">
        <f>YEAR(shipments[[#This Row],[Shipdate]])</f>
        <v>2024</v>
      </c>
    </row>
    <row r="7765" spans="1:12" x14ac:dyDescent="0.3">
      <c r="A7765" t="s">
        <v>7769</v>
      </c>
      <c r="B7765" t="s">
        <v>7960</v>
      </c>
      <c r="C7765" t="s">
        <v>7932</v>
      </c>
      <c r="D7765" t="s">
        <v>7938</v>
      </c>
      <c r="E7765" s="1">
        <v>45412</v>
      </c>
      <c r="F7765" s="6">
        <v>6158.25</v>
      </c>
      <c r="G7765">
        <v>616</v>
      </c>
      <c r="H7765" t="s">
        <v>3</v>
      </c>
      <c r="I7765">
        <f>IF(shipments[[#This Row],[Boxes]]&gt;0,shipments[[#This Row],[Amount]]/shipments[[#This Row],[Boxes]],"NA")</f>
        <v>9.9971590909090917</v>
      </c>
      <c r="J7765" t="str">
        <f>IF(shipments[[#This Row],[Order_Status]] = "Delivered","Yes","No")</f>
        <v>Yes</v>
      </c>
      <c r="K7765" t="str">
        <f>TEXT(shipments[[#This Row],[Shipdate]],"MMMM")</f>
        <v>April</v>
      </c>
      <c r="L7765">
        <f>YEAR(shipments[[#This Row],[Shipdate]])</f>
        <v>2024</v>
      </c>
    </row>
    <row r="7766" spans="1:12" x14ac:dyDescent="0.3">
      <c r="A7766" s="21" t="s">
        <v>7770</v>
      </c>
      <c r="B7766" s="21" t="s">
        <v>7960</v>
      </c>
      <c r="C7766" s="21" t="s">
        <v>7932</v>
      </c>
      <c r="D7766" s="21" t="s">
        <v>7934</v>
      </c>
      <c r="E7766" s="22">
        <v>45499</v>
      </c>
      <c r="F7766" s="23">
        <v>6579</v>
      </c>
      <c r="G7766" s="21">
        <v>658</v>
      </c>
      <c r="H7766" s="21" t="s">
        <v>9</v>
      </c>
      <c r="I7766" s="21">
        <f>IF(shipments[[#This Row],[Boxes]]&gt;0,shipments[[#This Row],[Amount]]/shipments[[#This Row],[Boxes]],"NA")</f>
        <v>9.9984802431610937</v>
      </c>
      <c r="J7766" s="21" t="str">
        <f>IF(shipments[[#This Row],[Order_Status]] = "Delivered","Yes","No")</f>
        <v>No</v>
      </c>
      <c r="K7766" s="21" t="str">
        <f>TEXT(shipments[[#This Row],[Shipdate]],"MMMM")</f>
        <v>July</v>
      </c>
      <c r="L7766" s="21">
        <f>YEAR(shipments[[#This Row],[Shipdate]])</f>
        <v>2024</v>
      </c>
    </row>
    <row r="7767" spans="1:12" x14ac:dyDescent="0.3">
      <c r="A7767" s="21" t="s">
        <v>7771</v>
      </c>
      <c r="B7767" s="21" t="s">
        <v>7960</v>
      </c>
      <c r="C7767" s="21" t="s">
        <v>7932</v>
      </c>
      <c r="D7767" s="21" t="s">
        <v>7937</v>
      </c>
      <c r="E7767" s="22">
        <v>45519</v>
      </c>
      <c r="F7767" s="23">
        <v>2551.5</v>
      </c>
      <c r="G7767" s="21">
        <v>284</v>
      </c>
      <c r="H7767" s="21" t="s">
        <v>9</v>
      </c>
      <c r="I7767" s="21">
        <f>IF(shipments[[#This Row],[Boxes]]&gt;0,shipments[[#This Row],[Amount]]/shipments[[#This Row],[Boxes]],"NA")</f>
        <v>8.9841549295774641</v>
      </c>
      <c r="J7767" s="21" t="str">
        <f>IF(shipments[[#This Row],[Order_Status]] = "Delivered","Yes","No")</f>
        <v>No</v>
      </c>
      <c r="K7767" s="21" t="str">
        <f>TEXT(shipments[[#This Row],[Shipdate]],"MMMM")</f>
        <v>August</v>
      </c>
      <c r="L7767" s="21">
        <f>YEAR(shipments[[#This Row],[Shipdate]])</f>
        <v>2024</v>
      </c>
    </row>
    <row r="7768" spans="1:12" x14ac:dyDescent="0.3">
      <c r="A7768" t="s">
        <v>7772</v>
      </c>
      <c r="B7768" t="s">
        <v>7960</v>
      </c>
      <c r="C7768" t="s">
        <v>7933</v>
      </c>
      <c r="D7768" t="s">
        <v>7934</v>
      </c>
      <c r="E7768" s="1">
        <v>45110</v>
      </c>
      <c r="F7768" s="6">
        <v>6432.75</v>
      </c>
      <c r="G7768">
        <v>339</v>
      </c>
      <c r="H7768" t="s">
        <v>3</v>
      </c>
      <c r="I7768">
        <f>IF(shipments[[#This Row],[Boxes]]&gt;0,shipments[[#This Row],[Amount]]/shipments[[#This Row],[Boxes]],"NA")</f>
        <v>18.975663716814161</v>
      </c>
      <c r="J7768" t="str">
        <f>IF(shipments[[#This Row],[Order_Status]] = "Delivered","Yes","No")</f>
        <v>Yes</v>
      </c>
      <c r="K7768" t="str">
        <f>TEXT(shipments[[#This Row],[Shipdate]],"MMMM")</f>
        <v>July</v>
      </c>
      <c r="L7768">
        <f>YEAR(shipments[[#This Row],[Shipdate]])</f>
        <v>2023</v>
      </c>
    </row>
    <row r="7769" spans="1:12" x14ac:dyDescent="0.3">
      <c r="A7769" t="s">
        <v>7773</v>
      </c>
      <c r="B7769" t="s">
        <v>7960</v>
      </c>
      <c r="C7769" t="s">
        <v>7933</v>
      </c>
      <c r="D7769" t="s">
        <v>7938</v>
      </c>
      <c r="E7769" s="1">
        <v>45212</v>
      </c>
      <c r="F7769" s="6">
        <v>2299.5</v>
      </c>
      <c r="G7769">
        <v>110</v>
      </c>
      <c r="H7769" t="s">
        <v>3</v>
      </c>
      <c r="I7769">
        <f>IF(shipments[[#This Row],[Boxes]]&gt;0,shipments[[#This Row],[Amount]]/shipments[[#This Row],[Boxes]],"NA")</f>
        <v>20.904545454545456</v>
      </c>
      <c r="J7769" t="str">
        <f>IF(shipments[[#This Row],[Order_Status]] = "Delivered","Yes","No")</f>
        <v>Yes</v>
      </c>
      <c r="K7769" t="str">
        <f>TEXT(shipments[[#This Row],[Shipdate]],"MMMM")</f>
        <v>October</v>
      </c>
      <c r="L7769">
        <f>YEAR(shipments[[#This Row],[Shipdate]])</f>
        <v>2023</v>
      </c>
    </row>
    <row r="7770" spans="1:12" x14ac:dyDescent="0.3">
      <c r="A7770" t="s">
        <v>7774</v>
      </c>
      <c r="B7770" t="s">
        <v>7960</v>
      </c>
      <c r="C7770" t="s">
        <v>7933</v>
      </c>
      <c r="D7770" t="s">
        <v>7939</v>
      </c>
      <c r="E7770" s="1">
        <v>45063</v>
      </c>
      <c r="F7770" s="6">
        <v>14085</v>
      </c>
      <c r="G7770">
        <v>705</v>
      </c>
      <c r="H7770" t="s">
        <v>3</v>
      </c>
      <c r="I7770">
        <f>IF(shipments[[#This Row],[Boxes]]&gt;0,shipments[[#This Row],[Amount]]/shipments[[#This Row],[Boxes]],"NA")</f>
        <v>19.978723404255319</v>
      </c>
      <c r="J7770" t="str">
        <f>IF(shipments[[#This Row],[Order_Status]] = "Delivered","Yes","No")</f>
        <v>Yes</v>
      </c>
      <c r="K7770" t="str">
        <f>TEXT(shipments[[#This Row],[Shipdate]],"MMMM")</f>
        <v>May</v>
      </c>
      <c r="L7770">
        <f>YEAR(shipments[[#This Row],[Shipdate]])</f>
        <v>2023</v>
      </c>
    </row>
    <row r="7771" spans="1:12" x14ac:dyDescent="0.3">
      <c r="A7771" t="s">
        <v>7775</v>
      </c>
      <c r="B7771" t="s">
        <v>7960</v>
      </c>
      <c r="C7771" t="s">
        <v>7933</v>
      </c>
      <c r="D7771" t="s">
        <v>7939</v>
      </c>
      <c r="E7771" s="1">
        <v>45210</v>
      </c>
      <c r="F7771" s="6">
        <v>7269.75</v>
      </c>
      <c r="G7771">
        <v>331</v>
      </c>
      <c r="H7771" t="s">
        <v>3</v>
      </c>
      <c r="I7771">
        <f>IF(shipments[[#This Row],[Boxes]]&gt;0,shipments[[#This Row],[Amount]]/shipments[[#This Row],[Boxes]],"NA")</f>
        <v>21.96299093655589</v>
      </c>
      <c r="J7771" t="str">
        <f>IF(shipments[[#This Row],[Order_Status]] = "Delivered","Yes","No")</f>
        <v>Yes</v>
      </c>
      <c r="K7771" t="str">
        <f>TEXT(shipments[[#This Row],[Shipdate]],"MMMM")</f>
        <v>October</v>
      </c>
      <c r="L7771">
        <f>YEAR(shipments[[#This Row],[Shipdate]])</f>
        <v>2023</v>
      </c>
    </row>
    <row r="7772" spans="1:12" x14ac:dyDescent="0.3">
      <c r="A7772" t="s">
        <v>7776</v>
      </c>
      <c r="B7772" t="s">
        <v>7960</v>
      </c>
      <c r="C7772" t="s">
        <v>7933</v>
      </c>
      <c r="D7772" t="s">
        <v>7934</v>
      </c>
      <c r="E7772" s="1">
        <v>45334</v>
      </c>
      <c r="F7772" s="6">
        <v>452.25</v>
      </c>
      <c r="G7772">
        <v>21</v>
      </c>
      <c r="H7772" t="s">
        <v>3</v>
      </c>
      <c r="I7772">
        <f>IF(shipments[[#This Row],[Boxes]]&gt;0,shipments[[#This Row],[Amount]]/shipments[[#This Row],[Boxes]],"NA")</f>
        <v>21.535714285714285</v>
      </c>
      <c r="J7772" t="str">
        <f>IF(shipments[[#This Row],[Order_Status]] = "Delivered","Yes","No")</f>
        <v>Yes</v>
      </c>
      <c r="K7772" t="str">
        <f>TEXT(shipments[[#This Row],[Shipdate]],"MMMM")</f>
        <v>February</v>
      </c>
      <c r="L7772">
        <f>YEAR(shipments[[#This Row],[Shipdate]])</f>
        <v>2024</v>
      </c>
    </row>
    <row r="7773" spans="1:12" x14ac:dyDescent="0.3">
      <c r="A7773" t="s">
        <v>7777</v>
      </c>
      <c r="B7773" t="s">
        <v>7960</v>
      </c>
      <c r="C7773" t="s">
        <v>7933</v>
      </c>
      <c r="D7773" t="s">
        <v>7939</v>
      </c>
      <c r="E7773" s="1">
        <v>45334</v>
      </c>
      <c r="F7773" s="6">
        <v>8588.25</v>
      </c>
      <c r="G7773">
        <v>391</v>
      </c>
      <c r="H7773" t="s">
        <v>3</v>
      </c>
      <c r="I7773">
        <f>IF(shipments[[#This Row],[Boxes]]&gt;0,shipments[[#This Row],[Amount]]/shipments[[#This Row],[Boxes]],"NA")</f>
        <v>21.964833759590793</v>
      </c>
      <c r="J7773" t="str">
        <f>IF(shipments[[#This Row],[Order_Status]] = "Delivered","Yes","No")</f>
        <v>Yes</v>
      </c>
      <c r="K7773" t="str">
        <f>TEXT(shipments[[#This Row],[Shipdate]],"MMMM")</f>
        <v>February</v>
      </c>
      <c r="L7773">
        <f>YEAR(shipments[[#This Row],[Shipdate]])</f>
        <v>2024</v>
      </c>
    </row>
    <row r="7774" spans="1:12" x14ac:dyDescent="0.3">
      <c r="A7774" s="21" t="s">
        <v>7778</v>
      </c>
      <c r="B7774" s="21" t="s">
        <v>7960</v>
      </c>
      <c r="C7774" s="21" t="s">
        <v>7933</v>
      </c>
      <c r="D7774" s="21" t="s">
        <v>7938</v>
      </c>
      <c r="E7774" s="22">
        <v>45517</v>
      </c>
      <c r="F7774" s="23">
        <v>5994</v>
      </c>
      <c r="G7774" s="21">
        <v>333</v>
      </c>
      <c r="H7774" s="21" t="s">
        <v>9</v>
      </c>
      <c r="I7774" s="21">
        <f>IF(shipments[[#This Row],[Boxes]]&gt;0,shipments[[#This Row],[Amount]]/shipments[[#This Row],[Boxes]],"NA")</f>
        <v>18</v>
      </c>
      <c r="J7774" s="21" t="str">
        <f>IF(shipments[[#This Row],[Order_Status]] = "Delivered","Yes","No")</f>
        <v>No</v>
      </c>
      <c r="K7774" s="21" t="str">
        <f>TEXT(shipments[[#This Row],[Shipdate]],"MMMM")</f>
        <v>August</v>
      </c>
      <c r="L7774" s="21">
        <f>YEAR(shipments[[#This Row],[Shipdate]])</f>
        <v>2024</v>
      </c>
    </row>
    <row r="7775" spans="1:12" x14ac:dyDescent="0.3">
      <c r="A7775" t="s">
        <v>7779</v>
      </c>
      <c r="B7775" t="s">
        <v>7960</v>
      </c>
      <c r="C7775" t="s">
        <v>7933</v>
      </c>
      <c r="D7775" t="s">
        <v>7938</v>
      </c>
      <c r="E7775" s="1">
        <v>45331</v>
      </c>
      <c r="F7775" s="6">
        <v>8079.75</v>
      </c>
      <c r="G7775">
        <v>449</v>
      </c>
      <c r="H7775" t="s">
        <v>3</v>
      </c>
      <c r="I7775">
        <f>IF(shipments[[#This Row],[Boxes]]&gt;0,shipments[[#This Row],[Amount]]/shipments[[#This Row],[Boxes]],"NA")</f>
        <v>17.994988864142538</v>
      </c>
      <c r="J7775" t="str">
        <f>IF(shipments[[#This Row],[Order_Status]] = "Delivered","Yes","No")</f>
        <v>Yes</v>
      </c>
      <c r="K7775" t="str">
        <f>TEXT(shipments[[#This Row],[Shipdate]],"MMMM")</f>
        <v>February</v>
      </c>
      <c r="L7775">
        <f>YEAR(shipments[[#This Row],[Shipdate]])</f>
        <v>2024</v>
      </c>
    </row>
    <row r="7776" spans="1:12" x14ac:dyDescent="0.3">
      <c r="A7776" t="s">
        <v>7780</v>
      </c>
      <c r="B7776" t="s">
        <v>7960</v>
      </c>
      <c r="C7776" t="s">
        <v>7933</v>
      </c>
      <c r="D7776" t="s">
        <v>7934</v>
      </c>
      <c r="E7776" s="1">
        <v>45064</v>
      </c>
      <c r="F7776" s="6">
        <v>3746.25</v>
      </c>
      <c r="G7776">
        <v>179</v>
      </c>
      <c r="H7776" t="s">
        <v>3</v>
      </c>
      <c r="I7776">
        <f>IF(shipments[[#This Row],[Boxes]]&gt;0,shipments[[#This Row],[Amount]]/shipments[[#This Row],[Boxes]],"NA")</f>
        <v>20.928770949720672</v>
      </c>
      <c r="J7776" t="str">
        <f>IF(shipments[[#This Row],[Order_Status]] = "Delivered","Yes","No")</f>
        <v>Yes</v>
      </c>
      <c r="K7776" t="str">
        <f>TEXT(shipments[[#This Row],[Shipdate]],"MMMM")</f>
        <v>May</v>
      </c>
      <c r="L7776">
        <f>YEAR(shipments[[#This Row],[Shipdate]])</f>
        <v>2023</v>
      </c>
    </row>
    <row r="7777" spans="1:12" x14ac:dyDescent="0.3">
      <c r="A7777" s="21" t="s">
        <v>7781</v>
      </c>
      <c r="B7777" s="21" t="s">
        <v>7960</v>
      </c>
      <c r="C7777" s="21" t="s">
        <v>7912</v>
      </c>
      <c r="D7777" s="21" t="s">
        <v>7936</v>
      </c>
      <c r="E7777" s="22">
        <v>45540</v>
      </c>
      <c r="F7777" s="23">
        <v>10145.25</v>
      </c>
      <c r="G7777" s="21">
        <v>677</v>
      </c>
      <c r="H7777" s="21" t="s">
        <v>16</v>
      </c>
      <c r="I7777" s="21">
        <f>IF(shipments[[#This Row],[Boxes]]&gt;0,shipments[[#This Row],[Amount]]/shipments[[#This Row],[Boxes]],"NA")</f>
        <v>14.985598227474151</v>
      </c>
      <c r="J7777" s="21" t="str">
        <f>IF(shipments[[#This Row],[Order_Status]] = "Delivered","Yes","No")</f>
        <v>No</v>
      </c>
      <c r="K7777" s="21" t="str">
        <f>TEXT(shipments[[#This Row],[Shipdate]],"MMMM")</f>
        <v>September</v>
      </c>
      <c r="L7777" s="21">
        <f>YEAR(shipments[[#This Row],[Shipdate]])</f>
        <v>2024</v>
      </c>
    </row>
    <row r="7778" spans="1:12" x14ac:dyDescent="0.3">
      <c r="A7778" s="21" t="s">
        <v>7782</v>
      </c>
      <c r="B7778" s="21" t="s">
        <v>7960</v>
      </c>
      <c r="C7778" s="21" t="s">
        <v>7912</v>
      </c>
      <c r="D7778" s="21" t="s">
        <v>7937</v>
      </c>
      <c r="E7778" s="22">
        <v>45504</v>
      </c>
      <c r="F7778" s="23">
        <v>11290.5</v>
      </c>
      <c r="G7778" s="21">
        <v>941</v>
      </c>
      <c r="H7778" s="21" t="s">
        <v>9</v>
      </c>
      <c r="I7778" s="21">
        <f>IF(shipments[[#This Row],[Boxes]]&gt;0,shipments[[#This Row],[Amount]]/shipments[[#This Row],[Boxes]],"NA")</f>
        <v>11.998405951115835</v>
      </c>
      <c r="J7778" s="21" t="str">
        <f>IF(shipments[[#This Row],[Order_Status]] = "Delivered","Yes","No")</f>
        <v>No</v>
      </c>
      <c r="K7778" s="21" t="str">
        <f>TEXT(shipments[[#This Row],[Shipdate]],"MMMM")</f>
        <v>July</v>
      </c>
      <c r="L7778" s="21">
        <f>YEAR(shipments[[#This Row],[Shipdate]])</f>
        <v>2024</v>
      </c>
    </row>
    <row r="7779" spans="1:12" x14ac:dyDescent="0.3">
      <c r="A7779" t="s">
        <v>7783</v>
      </c>
      <c r="B7779" t="s">
        <v>7960</v>
      </c>
      <c r="C7779" t="s">
        <v>7912</v>
      </c>
      <c r="D7779" t="s">
        <v>7934</v>
      </c>
      <c r="E7779" s="1">
        <v>45302</v>
      </c>
      <c r="F7779" s="6">
        <v>2679.75</v>
      </c>
      <c r="G7779">
        <v>207</v>
      </c>
      <c r="H7779" t="s">
        <v>3</v>
      </c>
      <c r="I7779">
        <f>IF(shipments[[#This Row],[Boxes]]&gt;0,shipments[[#This Row],[Amount]]/shipments[[#This Row],[Boxes]],"NA")</f>
        <v>12.945652173913043</v>
      </c>
      <c r="J7779" t="str">
        <f>IF(shipments[[#This Row],[Order_Status]] = "Delivered","Yes","No")</f>
        <v>Yes</v>
      </c>
      <c r="K7779" t="str">
        <f>TEXT(shipments[[#This Row],[Shipdate]],"MMMM")</f>
        <v>January</v>
      </c>
      <c r="L7779">
        <f>YEAR(shipments[[#This Row],[Shipdate]])</f>
        <v>2024</v>
      </c>
    </row>
    <row r="7780" spans="1:12" x14ac:dyDescent="0.3">
      <c r="A7780" t="s">
        <v>7784</v>
      </c>
      <c r="B7780" t="s">
        <v>7960</v>
      </c>
      <c r="C7780" t="s">
        <v>7913</v>
      </c>
      <c r="D7780" t="s">
        <v>7938</v>
      </c>
      <c r="E7780" s="1">
        <v>45259</v>
      </c>
      <c r="F7780" s="6">
        <v>8907.75</v>
      </c>
      <c r="G7780">
        <v>686</v>
      </c>
      <c r="H7780" t="s">
        <v>3</v>
      </c>
      <c r="I7780">
        <f>IF(shipments[[#This Row],[Boxes]]&gt;0,shipments[[#This Row],[Amount]]/shipments[[#This Row],[Boxes]],"NA")</f>
        <v>12.985058309037901</v>
      </c>
      <c r="J7780" t="str">
        <f>IF(shipments[[#This Row],[Order_Status]] = "Delivered","Yes","No")</f>
        <v>Yes</v>
      </c>
      <c r="K7780" t="str">
        <f>TEXT(shipments[[#This Row],[Shipdate]],"MMMM")</f>
        <v>November</v>
      </c>
      <c r="L7780">
        <f>YEAR(shipments[[#This Row],[Shipdate]])</f>
        <v>2023</v>
      </c>
    </row>
    <row r="7781" spans="1:12" x14ac:dyDescent="0.3">
      <c r="A7781" t="s">
        <v>7785</v>
      </c>
      <c r="B7781" t="s">
        <v>7960</v>
      </c>
      <c r="C7781" t="s">
        <v>7913</v>
      </c>
      <c r="D7781" t="s">
        <v>7938</v>
      </c>
      <c r="E7781" s="1">
        <v>45219</v>
      </c>
      <c r="F7781" s="6">
        <v>828</v>
      </c>
      <c r="G7781">
        <v>60</v>
      </c>
      <c r="H7781" t="s">
        <v>3</v>
      </c>
      <c r="I7781">
        <f>IF(shipments[[#This Row],[Boxes]]&gt;0,shipments[[#This Row],[Amount]]/shipments[[#This Row],[Boxes]],"NA")</f>
        <v>13.8</v>
      </c>
      <c r="J7781" t="str">
        <f>IF(shipments[[#This Row],[Order_Status]] = "Delivered","Yes","No")</f>
        <v>Yes</v>
      </c>
      <c r="K7781" t="str">
        <f>TEXT(shipments[[#This Row],[Shipdate]],"MMMM")</f>
        <v>October</v>
      </c>
      <c r="L7781">
        <f>YEAR(shipments[[#This Row],[Shipdate]])</f>
        <v>2023</v>
      </c>
    </row>
    <row r="7782" spans="1:12" x14ac:dyDescent="0.3">
      <c r="A7782" t="s">
        <v>7786</v>
      </c>
      <c r="B7782" t="s">
        <v>7960</v>
      </c>
      <c r="C7782" t="s">
        <v>7915</v>
      </c>
      <c r="D7782" t="s">
        <v>7934</v>
      </c>
      <c r="E7782" s="1">
        <v>45448</v>
      </c>
      <c r="F7782" s="6">
        <v>3762</v>
      </c>
      <c r="G7782">
        <v>753</v>
      </c>
      <c r="H7782" t="s">
        <v>3</v>
      </c>
      <c r="I7782">
        <f>IF(shipments[[#This Row],[Boxes]]&gt;0,shipments[[#This Row],[Amount]]/shipments[[#This Row],[Boxes]],"NA")</f>
        <v>4.9960159362549801</v>
      </c>
      <c r="J7782" t="str">
        <f>IF(shipments[[#This Row],[Order_Status]] = "Delivered","Yes","No")</f>
        <v>Yes</v>
      </c>
      <c r="K7782" t="str">
        <f>TEXT(shipments[[#This Row],[Shipdate]],"MMMM")</f>
        <v>June</v>
      </c>
      <c r="L7782">
        <f>YEAR(shipments[[#This Row],[Shipdate]])</f>
        <v>2024</v>
      </c>
    </row>
    <row r="7783" spans="1:12" x14ac:dyDescent="0.3">
      <c r="A7783" t="s">
        <v>7787</v>
      </c>
      <c r="B7783" t="s">
        <v>7960</v>
      </c>
      <c r="C7783" t="s">
        <v>7915</v>
      </c>
      <c r="D7783" t="s">
        <v>7936</v>
      </c>
      <c r="E7783" s="1">
        <v>45293</v>
      </c>
      <c r="F7783" s="6">
        <v>3723.75</v>
      </c>
      <c r="G7783">
        <v>466</v>
      </c>
      <c r="H7783" t="s">
        <v>3</v>
      </c>
      <c r="I7783">
        <f>IF(shipments[[#This Row],[Boxes]]&gt;0,shipments[[#This Row],[Amount]]/shipments[[#This Row],[Boxes]],"NA")</f>
        <v>7.9908798283261806</v>
      </c>
      <c r="J7783" t="str">
        <f>IF(shipments[[#This Row],[Order_Status]] = "Delivered","Yes","No")</f>
        <v>Yes</v>
      </c>
      <c r="K7783" t="str">
        <f>TEXT(shipments[[#This Row],[Shipdate]],"MMMM")</f>
        <v>January</v>
      </c>
      <c r="L7783">
        <f>YEAR(shipments[[#This Row],[Shipdate]])</f>
        <v>2024</v>
      </c>
    </row>
    <row r="7784" spans="1:12" x14ac:dyDescent="0.3">
      <c r="A7784" t="s">
        <v>7788</v>
      </c>
      <c r="B7784" t="s">
        <v>7960</v>
      </c>
      <c r="C7784" t="s">
        <v>7915</v>
      </c>
      <c r="D7784" t="s">
        <v>7938</v>
      </c>
      <c r="E7784" s="1">
        <v>45252</v>
      </c>
      <c r="F7784" s="6">
        <v>4821.75</v>
      </c>
      <c r="G7784">
        <v>804</v>
      </c>
      <c r="H7784" t="s">
        <v>3</v>
      </c>
      <c r="I7784">
        <f>IF(shipments[[#This Row],[Boxes]]&gt;0,shipments[[#This Row],[Amount]]/shipments[[#This Row],[Boxes]],"NA")</f>
        <v>5.9972014925373136</v>
      </c>
      <c r="J7784" t="str">
        <f>IF(shipments[[#This Row],[Order_Status]] = "Delivered","Yes","No")</f>
        <v>Yes</v>
      </c>
      <c r="K7784" t="str">
        <f>TEXT(shipments[[#This Row],[Shipdate]],"MMMM")</f>
        <v>November</v>
      </c>
      <c r="L7784">
        <f>YEAR(shipments[[#This Row],[Shipdate]])</f>
        <v>2023</v>
      </c>
    </row>
    <row r="7785" spans="1:12" x14ac:dyDescent="0.3">
      <c r="A7785" t="s">
        <v>7789</v>
      </c>
      <c r="B7785" t="s">
        <v>7960</v>
      </c>
      <c r="C7785" t="s">
        <v>7915</v>
      </c>
      <c r="D7785" t="s">
        <v>7935</v>
      </c>
      <c r="E7785" s="1">
        <v>45378</v>
      </c>
      <c r="F7785" s="6">
        <v>3136.5</v>
      </c>
      <c r="G7785">
        <v>628</v>
      </c>
      <c r="H7785" t="s">
        <v>3</v>
      </c>
      <c r="I7785">
        <f>IF(shipments[[#This Row],[Boxes]]&gt;0,shipments[[#This Row],[Amount]]/shipments[[#This Row],[Boxes]],"NA")</f>
        <v>4.994426751592357</v>
      </c>
      <c r="J7785" t="str">
        <f>IF(shipments[[#This Row],[Order_Status]] = "Delivered","Yes","No")</f>
        <v>Yes</v>
      </c>
      <c r="K7785" t="str">
        <f>TEXT(shipments[[#This Row],[Shipdate]],"MMMM")</f>
        <v>March</v>
      </c>
      <c r="L7785">
        <f>YEAR(shipments[[#This Row],[Shipdate]])</f>
        <v>2024</v>
      </c>
    </row>
    <row r="7786" spans="1:12" x14ac:dyDescent="0.3">
      <c r="A7786" t="s">
        <v>7790</v>
      </c>
      <c r="B7786" t="s">
        <v>7960</v>
      </c>
      <c r="C7786" t="s">
        <v>7915</v>
      </c>
      <c r="D7786" t="s">
        <v>7935</v>
      </c>
      <c r="E7786" s="1">
        <v>45274</v>
      </c>
      <c r="F7786" s="6">
        <v>9069.75</v>
      </c>
      <c r="G7786">
        <v>1134</v>
      </c>
      <c r="H7786" t="s">
        <v>3</v>
      </c>
      <c r="I7786">
        <f>IF(shipments[[#This Row],[Boxes]]&gt;0,shipments[[#This Row],[Amount]]/shipments[[#This Row],[Boxes]],"NA")</f>
        <v>7.9980158730158726</v>
      </c>
      <c r="J7786" t="str">
        <f>IF(shipments[[#This Row],[Order_Status]] = "Delivered","Yes","No")</f>
        <v>Yes</v>
      </c>
      <c r="K7786" t="str">
        <f>TEXT(shipments[[#This Row],[Shipdate]],"MMMM")</f>
        <v>December</v>
      </c>
      <c r="L7786">
        <f>YEAR(shipments[[#This Row],[Shipdate]])</f>
        <v>2023</v>
      </c>
    </row>
    <row r="7787" spans="1:12" x14ac:dyDescent="0.3">
      <c r="A7787" t="s">
        <v>7791</v>
      </c>
      <c r="B7787" t="s">
        <v>7960</v>
      </c>
      <c r="C7787" t="s">
        <v>7915</v>
      </c>
      <c r="D7787" t="s">
        <v>7939</v>
      </c>
      <c r="E7787" s="1">
        <v>45348</v>
      </c>
      <c r="F7787" s="6">
        <v>18051.75</v>
      </c>
      <c r="G7787">
        <v>2257</v>
      </c>
      <c r="H7787" t="s">
        <v>3</v>
      </c>
      <c r="I7787">
        <f>IF(shipments[[#This Row],[Boxes]]&gt;0,shipments[[#This Row],[Amount]]/shipments[[#This Row],[Boxes]],"NA")</f>
        <v>7.9981169694284446</v>
      </c>
      <c r="J7787" t="str">
        <f>IF(shipments[[#This Row],[Order_Status]] = "Delivered","Yes","No")</f>
        <v>Yes</v>
      </c>
      <c r="K7787" t="str">
        <f>TEXT(shipments[[#This Row],[Shipdate]],"MMMM")</f>
        <v>February</v>
      </c>
      <c r="L7787">
        <f>YEAR(shipments[[#This Row],[Shipdate]])</f>
        <v>2024</v>
      </c>
    </row>
    <row r="7788" spans="1:12" x14ac:dyDescent="0.3">
      <c r="A7788" s="21" t="s">
        <v>7792</v>
      </c>
      <c r="B7788" s="21" t="s">
        <v>7960</v>
      </c>
      <c r="C7788" s="21" t="s">
        <v>7915</v>
      </c>
      <c r="D7788" s="21" t="s">
        <v>7938</v>
      </c>
      <c r="E7788" s="22">
        <v>45483</v>
      </c>
      <c r="F7788" s="23">
        <v>2952</v>
      </c>
      <c r="G7788" s="21">
        <v>369</v>
      </c>
      <c r="H7788" s="21" t="s">
        <v>9</v>
      </c>
      <c r="I7788" s="21">
        <f>IF(shipments[[#This Row],[Boxes]]&gt;0,shipments[[#This Row],[Amount]]/shipments[[#This Row],[Boxes]],"NA")</f>
        <v>8</v>
      </c>
      <c r="J7788" s="21" t="str">
        <f>IF(shipments[[#This Row],[Order_Status]] = "Delivered","Yes","No")</f>
        <v>No</v>
      </c>
      <c r="K7788" s="21" t="str">
        <f>TEXT(shipments[[#This Row],[Shipdate]],"MMMM")</f>
        <v>July</v>
      </c>
      <c r="L7788" s="21">
        <f>YEAR(shipments[[#This Row],[Shipdate]])</f>
        <v>2024</v>
      </c>
    </row>
    <row r="7789" spans="1:12" x14ac:dyDescent="0.3">
      <c r="A7789" t="s">
        <v>7793</v>
      </c>
      <c r="B7789" t="s">
        <v>7960</v>
      </c>
      <c r="C7789" t="s">
        <v>7915</v>
      </c>
      <c r="D7789" t="s">
        <v>7935</v>
      </c>
      <c r="E7789" s="1">
        <v>45072</v>
      </c>
      <c r="F7789" s="6">
        <v>7443</v>
      </c>
      <c r="G7789">
        <v>827</v>
      </c>
      <c r="H7789" t="s">
        <v>3</v>
      </c>
      <c r="I7789">
        <f>IF(shipments[[#This Row],[Boxes]]&gt;0,shipments[[#This Row],[Amount]]/shipments[[#This Row],[Boxes]],"NA")</f>
        <v>9</v>
      </c>
      <c r="J7789" t="str">
        <f>IF(shipments[[#This Row],[Order_Status]] = "Delivered","Yes","No")</f>
        <v>Yes</v>
      </c>
      <c r="K7789" t="str">
        <f>TEXT(shipments[[#This Row],[Shipdate]],"MMMM")</f>
        <v>May</v>
      </c>
      <c r="L7789">
        <f>YEAR(shipments[[#This Row],[Shipdate]])</f>
        <v>2023</v>
      </c>
    </row>
    <row r="7790" spans="1:12" x14ac:dyDescent="0.3">
      <c r="A7790" t="s">
        <v>7794</v>
      </c>
      <c r="B7790" t="s">
        <v>7960</v>
      </c>
      <c r="C7790" t="s">
        <v>7916</v>
      </c>
      <c r="D7790" t="s">
        <v>7938</v>
      </c>
      <c r="E7790" s="1">
        <v>44945</v>
      </c>
      <c r="F7790" s="6">
        <v>11803.5</v>
      </c>
      <c r="G7790">
        <v>1476</v>
      </c>
      <c r="H7790" t="s">
        <v>3</v>
      </c>
      <c r="I7790">
        <f>IF(shipments[[#This Row],[Boxes]]&gt;0,shipments[[#This Row],[Amount]]/shipments[[#This Row],[Boxes]],"NA")</f>
        <v>7.9969512195121952</v>
      </c>
      <c r="J7790" t="str">
        <f>IF(shipments[[#This Row],[Order_Status]] = "Delivered","Yes","No")</f>
        <v>Yes</v>
      </c>
      <c r="K7790" t="str">
        <f>TEXT(shipments[[#This Row],[Shipdate]],"MMMM")</f>
        <v>January</v>
      </c>
      <c r="L7790">
        <f>YEAR(shipments[[#This Row],[Shipdate]])</f>
        <v>2023</v>
      </c>
    </row>
    <row r="7791" spans="1:12" x14ac:dyDescent="0.3">
      <c r="A7791" t="s">
        <v>7795</v>
      </c>
      <c r="B7791" t="s">
        <v>7960</v>
      </c>
      <c r="C7791" t="s">
        <v>7916</v>
      </c>
      <c r="D7791" t="s">
        <v>7934</v>
      </c>
      <c r="E7791" s="1">
        <v>45135</v>
      </c>
      <c r="F7791" s="6">
        <v>2673</v>
      </c>
      <c r="G7791">
        <v>335</v>
      </c>
      <c r="H7791" t="s">
        <v>3</v>
      </c>
      <c r="I7791">
        <f>IF(shipments[[#This Row],[Boxes]]&gt;0,shipments[[#This Row],[Amount]]/shipments[[#This Row],[Boxes]],"NA")</f>
        <v>7.9791044776119406</v>
      </c>
      <c r="J7791" t="str">
        <f>IF(shipments[[#This Row],[Order_Status]] = "Delivered","Yes","No")</f>
        <v>Yes</v>
      </c>
      <c r="K7791" t="str">
        <f>TEXT(shipments[[#This Row],[Shipdate]],"MMMM")</f>
        <v>July</v>
      </c>
      <c r="L7791">
        <f>YEAR(shipments[[#This Row],[Shipdate]])</f>
        <v>2023</v>
      </c>
    </row>
    <row r="7792" spans="1:12" x14ac:dyDescent="0.3">
      <c r="A7792" t="s">
        <v>7796</v>
      </c>
      <c r="B7792" t="s">
        <v>7960</v>
      </c>
      <c r="C7792" t="s">
        <v>7916</v>
      </c>
      <c r="D7792" t="s">
        <v>7935</v>
      </c>
      <c r="E7792" s="1">
        <v>45223</v>
      </c>
      <c r="F7792" s="6">
        <v>3300.75</v>
      </c>
      <c r="G7792">
        <v>661</v>
      </c>
      <c r="H7792" t="s">
        <v>3</v>
      </c>
      <c r="I7792">
        <f>IF(shipments[[#This Row],[Boxes]]&gt;0,shipments[[#This Row],[Amount]]/shipments[[#This Row],[Boxes]],"NA")</f>
        <v>4.9935703479576397</v>
      </c>
      <c r="J7792" t="str">
        <f>IF(shipments[[#This Row],[Order_Status]] = "Delivered","Yes","No")</f>
        <v>Yes</v>
      </c>
      <c r="K7792" t="str">
        <f>TEXT(shipments[[#This Row],[Shipdate]],"MMMM")</f>
        <v>October</v>
      </c>
      <c r="L7792">
        <f>YEAR(shipments[[#This Row],[Shipdate]])</f>
        <v>2023</v>
      </c>
    </row>
    <row r="7793" spans="1:12" x14ac:dyDescent="0.3">
      <c r="A7793" s="21" t="s">
        <v>7797</v>
      </c>
      <c r="B7793" s="21" t="s">
        <v>7960</v>
      </c>
      <c r="C7793" s="21" t="s">
        <v>7917</v>
      </c>
      <c r="D7793" s="21" t="s">
        <v>7934</v>
      </c>
      <c r="E7793" s="22">
        <v>45566</v>
      </c>
      <c r="F7793" s="23">
        <v>4324.5</v>
      </c>
      <c r="G7793" s="21">
        <v>161</v>
      </c>
      <c r="H7793" s="21" t="s">
        <v>16</v>
      </c>
      <c r="I7793" s="21">
        <f>IF(shipments[[#This Row],[Boxes]]&gt;0,shipments[[#This Row],[Amount]]/shipments[[#This Row],[Boxes]],"NA")</f>
        <v>26.86024844720497</v>
      </c>
      <c r="J7793" s="21" t="str">
        <f>IF(shipments[[#This Row],[Order_Status]] = "Delivered","Yes","No")</f>
        <v>No</v>
      </c>
      <c r="K7793" s="21" t="str">
        <f>TEXT(shipments[[#This Row],[Shipdate]],"MMMM")</f>
        <v>October</v>
      </c>
      <c r="L7793" s="21">
        <f>YEAR(shipments[[#This Row],[Shipdate]])</f>
        <v>2024</v>
      </c>
    </row>
    <row r="7794" spans="1:12" x14ac:dyDescent="0.3">
      <c r="A7794" t="s">
        <v>7798</v>
      </c>
      <c r="B7794" t="s">
        <v>7960</v>
      </c>
      <c r="C7794" t="s">
        <v>7917</v>
      </c>
      <c r="D7794" t="s">
        <v>7935</v>
      </c>
      <c r="E7794" s="1">
        <v>44932</v>
      </c>
      <c r="F7794" s="6">
        <v>1696.5</v>
      </c>
      <c r="G7794">
        <v>71</v>
      </c>
      <c r="H7794" t="s">
        <v>3</v>
      </c>
      <c r="I7794">
        <f>IF(shipments[[#This Row],[Boxes]]&gt;0,shipments[[#This Row],[Amount]]/shipments[[#This Row],[Boxes]],"NA")</f>
        <v>23.8943661971831</v>
      </c>
      <c r="J7794" t="str">
        <f>IF(shipments[[#This Row],[Order_Status]] = "Delivered","Yes","No")</f>
        <v>Yes</v>
      </c>
      <c r="K7794" t="str">
        <f>TEXT(shipments[[#This Row],[Shipdate]],"MMMM")</f>
        <v>January</v>
      </c>
      <c r="L7794">
        <f>YEAR(shipments[[#This Row],[Shipdate]])</f>
        <v>2023</v>
      </c>
    </row>
    <row r="7795" spans="1:12" x14ac:dyDescent="0.3">
      <c r="A7795" t="s">
        <v>7799</v>
      </c>
      <c r="B7795" t="s">
        <v>7960</v>
      </c>
      <c r="C7795" t="s">
        <v>7918</v>
      </c>
      <c r="D7795" t="s">
        <v>7934</v>
      </c>
      <c r="E7795" s="1">
        <v>45471</v>
      </c>
      <c r="F7795" s="6">
        <v>6061.5</v>
      </c>
      <c r="G7795">
        <v>234</v>
      </c>
      <c r="H7795" t="s">
        <v>3</v>
      </c>
      <c r="I7795">
        <f>IF(shipments[[#This Row],[Boxes]]&gt;0,shipments[[#This Row],[Amount]]/shipments[[#This Row],[Boxes]],"NA")</f>
        <v>25.903846153846153</v>
      </c>
      <c r="J7795" t="str">
        <f>IF(shipments[[#This Row],[Order_Status]] = "Delivered","Yes","No")</f>
        <v>Yes</v>
      </c>
      <c r="K7795" t="str">
        <f>TEXT(shipments[[#This Row],[Shipdate]],"MMMM")</f>
        <v>June</v>
      </c>
      <c r="L7795">
        <f>YEAR(shipments[[#This Row],[Shipdate]])</f>
        <v>2024</v>
      </c>
    </row>
    <row r="7796" spans="1:12" x14ac:dyDescent="0.3">
      <c r="A7796" t="s">
        <v>7800</v>
      </c>
      <c r="B7796" t="s">
        <v>7960</v>
      </c>
      <c r="C7796" t="s">
        <v>7918</v>
      </c>
      <c r="D7796" t="s">
        <v>7939</v>
      </c>
      <c r="E7796" s="1">
        <v>45063</v>
      </c>
      <c r="F7796" s="6">
        <v>5249.25</v>
      </c>
      <c r="G7796">
        <v>219</v>
      </c>
      <c r="H7796" t="s">
        <v>3</v>
      </c>
      <c r="I7796">
        <f>IF(shipments[[#This Row],[Boxes]]&gt;0,shipments[[#This Row],[Amount]]/shipments[[#This Row],[Boxes]],"NA")</f>
        <v>23.969178082191782</v>
      </c>
      <c r="J7796" t="str">
        <f>IF(shipments[[#This Row],[Order_Status]] = "Delivered","Yes","No")</f>
        <v>Yes</v>
      </c>
      <c r="K7796" t="str">
        <f>TEXT(shipments[[#This Row],[Shipdate]],"MMMM")</f>
        <v>May</v>
      </c>
      <c r="L7796">
        <f>YEAR(shipments[[#This Row],[Shipdate]])</f>
        <v>2023</v>
      </c>
    </row>
    <row r="7797" spans="1:12" x14ac:dyDescent="0.3">
      <c r="A7797" t="s">
        <v>7801</v>
      </c>
      <c r="B7797" t="s">
        <v>7960</v>
      </c>
      <c r="C7797" t="s">
        <v>7918</v>
      </c>
      <c r="D7797" t="s">
        <v>7939</v>
      </c>
      <c r="E7797" s="1">
        <v>45049</v>
      </c>
      <c r="F7797" s="6">
        <v>5134.5</v>
      </c>
      <c r="G7797">
        <v>198</v>
      </c>
      <c r="H7797" t="s">
        <v>3</v>
      </c>
      <c r="I7797">
        <f>IF(shipments[[#This Row],[Boxes]]&gt;0,shipments[[#This Row],[Amount]]/shipments[[#This Row],[Boxes]],"NA")</f>
        <v>25.931818181818183</v>
      </c>
      <c r="J7797" t="str">
        <f>IF(shipments[[#This Row],[Order_Status]] = "Delivered","Yes","No")</f>
        <v>Yes</v>
      </c>
      <c r="K7797" t="str">
        <f>TEXT(shipments[[#This Row],[Shipdate]],"MMMM")</f>
        <v>May</v>
      </c>
      <c r="L7797">
        <f>YEAR(shipments[[#This Row],[Shipdate]])</f>
        <v>2023</v>
      </c>
    </row>
    <row r="7798" spans="1:12" x14ac:dyDescent="0.3">
      <c r="A7798" t="s">
        <v>7802</v>
      </c>
      <c r="B7798" t="s">
        <v>7960</v>
      </c>
      <c r="C7798" t="s">
        <v>7918</v>
      </c>
      <c r="D7798" t="s">
        <v>7939</v>
      </c>
      <c r="E7798" s="1">
        <v>45047</v>
      </c>
      <c r="F7798" s="6">
        <v>5602.5</v>
      </c>
      <c r="G7798">
        <v>208</v>
      </c>
      <c r="H7798" t="s">
        <v>3</v>
      </c>
      <c r="I7798">
        <f>IF(shipments[[#This Row],[Boxes]]&gt;0,shipments[[#This Row],[Amount]]/shipments[[#This Row],[Boxes]],"NA")</f>
        <v>26.935096153846153</v>
      </c>
      <c r="J7798" t="str">
        <f>IF(shipments[[#This Row],[Order_Status]] = "Delivered","Yes","No")</f>
        <v>Yes</v>
      </c>
      <c r="K7798" t="str">
        <f>TEXT(shipments[[#This Row],[Shipdate]],"MMMM")</f>
        <v>May</v>
      </c>
      <c r="L7798">
        <f>YEAR(shipments[[#This Row],[Shipdate]])</f>
        <v>2023</v>
      </c>
    </row>
    <row r="7799" spans="1:12" x14ac:dyDescent="0.3">
      <c r="A7799" t="s">
        <v>7803</v>
      </c>
      <c r="B7799" t="s">
        <v>7960</v>
      </c>
      <c r="C7799" t="s">
        <v>7919</v>
      </c>
      <c r="D7799" t="s">
        <v>7934</v>
      </c>
      <c r="E7799" s="1">
        <v>45341</v>
      </c>
      <c r="F7799" s="6">
        <v>3566.25</v>
      </c>
      <c r="G7799">
        <v>170</v>
      </c>
      <c r="H7799" t="s">
        <v>3</v>
      </c>
      <c r="I7799">
        <f>IF(shipments[[#This Row],[Boxes]]&gt;0,shipments[[#This Row],[Amount]]/shipments[[#This Row],[Boxes]],"NA")</f>
        <v>20.977941176470587</v>
      </c>
      <c r="J7799" t="str">
        <f>IF(shipments[[#This Row],[Order_Status]] = "Delivered","Yes","No")</f>
        <v>Yes</v>
      </c>
      <c r="K7799" t="str">
        <f>TEXT(shipments[[#This Row],[Shipdate]],"MMMM")</f>
        <v>February</v>
      </c>
      <c r="L7799">
        <f>YEAR(shipments[[#This Row],[Shipdate]])</f>
        <v>2024</v>
      </c>
    </row>
    <row r="7800" spans="1:12" x14ac:dyDescent="0.3">
      <c r="A7800" t="s">
        <v>7804</v>
      </c>
      <c r="B7800" t="s">
        <v>7960</v>
      </c>
      <c r="C7800" t="s">
        <v>7920</v>
      </c>
      <c r="D7800" t="s">
        <v>7939</v>
      </c>
      <c r="E7800" s="1">
        <v>45322</v>
      </c>
      <c r="F7800" s="6">
        <v>11169</v>
      </c>
      <c r="G7800">
        <v>532</v>
      </c>
      <c r="H7800" t="s">
        <v>3</v>
      </c>
      <c r="I7800">
        <f>IF(shipments[[#This Row],[Boxes]]&gt;0,shipments[[#This Row],[Amount]]/shipments[[#This Row],[Boxes]],"NA")</f>
        <v>20.994360902255639</v>
      </c>
      <c r="J7800" t="str">
        <f>IF(shipments[[#This Row],[Order_Status]] = "Delivered","Yes","No")</f>
        <v>Yes</v>
      </c>
      <c r="K7800" t="str">
        <f>TEXT(shipments[[#This Row],[Shipdate]],"MMMM")</f>
        <v>January</v>
      </c>
      <c r="L7800">
        <f>YEAR(shipments[[#This Row],[Shipdate]])</f>
        <v>2024</v>
      </c>
    </row>
    <row r="7801" spans="1:12" x14ac:dyDescent="0.3">
      <c r="A7801" t="s">
        <v>7805</v>
      </c>
      <c r="B7801" t="s">
        <v>7960</v>
      </c>
      <c r="C7801" t="s">
        <v>7920</v>
      </c>
      <c r="D7801" t="s">
        <v>7939</v>
      </c>
      <c r="E7801" s="1">
        <v>45086</v>
      </c>
      <c r="F7801" s="6">
        <v>11556</v>
      </c>
      <c r="G7801">
        <v>578</v>
      </c>
      <c r="H7801" t="s">
        <v>3</v>
      </c>
      <c r="I7801">
        <f>IF(shipments[[#This Row],[Boxes]]&gt;0,shipments[[#This Row],[Amount]]/shipments[[#This Row],[Boxes]],"NA")</f>
        <v>19.993079584775085</v>
      </c>
      <c r="J7801" t="str">
        <f>IF(shipments[[#This Row],[Order_Status]] = "Delivered","Yes","No")</f>
        <v>Yes</v>
      </c>
      <c r="K7801" t="str">
        <f>TEXT(shipments[[#This Row],[Shipdate]],"MMMM")</f>
        <v>June</v>
      </c>
      <c r="L7801">
        <f>YEAR(shipments[[#This Row],[Shipdate]])</f>
        <v>2023</v>
      </c>
    </row>
    <row r="7802" spans="1:12" x14ac:dyDescent="0.3">
      <c r="A7802" s="21" t="s">
        <v>7806</v>
      </c>
      <c r="B7802" s="21" t="s">
        <v>7960</v>
      </c>
      <c r="C7802" s="21" t="s">
        <v>7921</v>
      </c>
      <c r="D7802" s="21" t="s">
        <v>7934</v>
      </c>
      <c r="E7802" s="22">
        <v>45490</v>
      </c>
      <c r="F7802" s="23">
        <v>4907.25</v>
      </c>
      <c r="G7802" s="21">
        <v>328</v>
      </c>
      <c r="H7802" s="21" t="s">
        <v>9</v>
      </c>
      <c r="I7802" s="21">
        <f>IF(shipments[[#This Row],[Boxes]]&gt;0,shipments[[#This Row],[Amount]]/shipments[[#This Row],[Boxes]],"NA")</f>
        <v>14.961128048780488</v>
      </c>
      <c r="J7802" s="21" t="str">
        <f>IF(shipments[[#This Row],[Order_Status]] = "Delivered","Yes","No")</f>
        <v>No</v>
      </c>
      <c r="K7802" s="21" t="str">
        <f>TEXT(shipments[[#This Row],[Shipdate]],"MMMM")</f>
        <v>July</v>
      </c>
      <c r="L7802" s="21">
        <f>YEAR(shipments[[#This Row],[Shipdate]])</f>
        <v>2024</v>
      </c>
    </row>
    <row r="7803" spans="1:12" x14ac:dyDescent="0.3">
      <c r="A7803" t="s">
        <v>7807</v>
      </c>
      <c r="B7803" t="s">
        <v>7960</v>
      </c>
      <c r="C7803" t="s">
        <v>7921</v>
      </c>
      <c r="D7803" t="s">
        <v>7939</v>
      </c>
      <c r="E7803" s="1">
        <v>45434</v>
      </c>
      <c r="F7803" s="6">
        <v>3377.25</v>
      </c>
      <c r="G7803">
        <v>242</v>
      </c>
      <c r="H7803" t="s">
        <v>3</v>
      </c>
      <c r="I7803">
        <f>IF(shipments[[#This Row],[Boxes]]&gt;0,shipments[[#This Row],[Amount]]/shipments[[#This Row],[Boxes]],"NA")</f>
        <v>13.955578512396695</v>
      </c>
      <c r="J7803" t="str">
        <f>IF(shipments[[#This Row],[Order_Status]] = "Delivered","Yes","No")</f>
        <v>Yes</v>
      </c>
      <c r="K7803" t="str">
        <f>TEXT(shipments[[#This Row],[Shipdate]],"MMMM")</f>
        <v>May</v>
      </c>
      <c r="L7803">
        <f>YEAR(shipments[[#This Row],[Shipdate]])</f>
        <v>2024</v>
      </c>
    </row>
    <row r="7804" spans="1:12" x14ac:dyDescent="0.3">
      <c r="A7804" s="21" t="s">
        <v>7808</v>
      </c>
      <c r="B7804" s="21" t="s">
        <v>7960</v>
      </c>
      <c r="C7804" s="21" t="s">
        <v>7921</v>
      </c>
      <c r="D7804" s="21" t="s">
        <v>7935</v>
      </c>
      <c r="E7804" s="22">
        <v>45553</v>
      </c>
      <c r="F7804" s="23">
        <v>3244.5</v>
      </c>
      <c r="G7804" s="21">
        <v>232</v>
      </c>
      <c r="H7804" s="21" t="s">
        <v>16</v>
      </c>
      <c r="I7804" s="21">
        <f>IF(shipments[[#This Row],[Boxes]]&gt;0,shipments[[#This Row],[Amount]]/shipments[[#This Row],[Boxes]],"NA")</f>
        <v>13.984913793103448</v>
      </c>
      <c r="J7804" s="21" t="str">
        <f>IF(shipments[[#This Row],[Order_Status]] = "Delivered","Yes","No")</f>
        <v>No</v>
      </c>
      <c r="K7804" s="21" t="str">
        <f>TEXT(shipments[[#This Row],[Shipdate]],"MMMM")</f>
        <v>September</v>
      </c>
      <c r="L7804" s="21">
        <f>YEAR(shipments[[#This Row],[Shipdate]])</f>
        <v>2024</v>
      </c>
    </row>
    <row r="7805" spans="1:12" x14ac:dyDescent="0.3">
      <c r="A7805" t="s">
        <v>7809</v>
      </c>
      <c r="B7805" t="s">
        <v>7960</v>
      </c>
      <c r="C7805" t="s">
        <v>7921</v>
      </c>
      <c r="D7805" t="s">
        <v>7934</v>
      </c>
      <c r="E7805" s="1">
        <v>45127</v>
      </c>
      <c r="F7805" s="6">
        <v>4070.25</v>
      </c>
      <c r="G7805">
        <v>255</v>
      </c>
      <c r="H7805" t="s">
        <v>3</v>
      </c>
      <c r="I7805">
        <f>IF(shipments[[#This Row],[Boxes]]&gt;0,shipments[[#This Row],[Amount]]/shipments[[#This Row],[Boxes]],"NA")</f>
        <v>15.961764705882352</v>
      </c>
      <c r="J7805" t="str">
        <f>IF(shipments[[#This Row],[Order_Status]] = "Delivered","Yes","No")</f>
        <v>Yes</v>
      </c>
      <c r="K7805" t="str">
        <f>TEXT(shipments[[#This Row],[Shipdate]],"MMMM")</f>
        <v>July</v>
      </c>
      <c r="L7805">
        <f>YEAR(shipments[[#This Row],[Shipdate]])</f>
        <v>2023</v>
      </c>
    </row>
    <row r="7806" spans="1:12" x14ac:dyDescent="0.3">
      <c r="A7806" t="s">
        <v>7810</v>
      </c>
      <c r="B7806" t="s">
        <v>7960</v>
      </c>
      <c r="C7806" t="s">
        <v>7922</v>
      </c>
      <c r="D7806" t="s">
        <v>7935</v>
      </c>
      <c r="E7806" s="1">
        <v>45348</v>
      </c>
      <c r="F7806" s="6">
        <v>6090.75</v>
      </c>
      <c r="G7806">
        <v>305</v>
      </c>
      <c r="H7806" t="s">
        <v>3</v>
      </c>
      <c r="I7806">
        <f>IF(shipments[[#This Row],[Boxes]]&gt;0,shipments[[#This Row],[Amount]]/shipments[[#This Row],[Boxes]],"NA")</f>
        <v>19.96967213114754</v>
      </c>
      <c r="J7806" t="str">
        <f>IF(shipments[[#This Row],[Order_Status]] = "Delivered","Yes","No")</f>
        <v>Yes</v>
      </c>
      <c r="K7806" t="str">
        <f>TEXT(shipments[[#This Row],[Shipdate]],"MMMM")</f>
        <v>February</v>
      </c>
      <c r="L7806">
        <f>YEAR(shipments[[#This Row],[Shipdate]])</f>
        <v>2024</v>
      </c>
    </row>
    <row r="7807" spans="1:12" x14ac:dyDescent="0.3">
      <c r="A7807" t="s">
        <v>7811</v>
      </c>
      <c r="B7807" t="s">
        <v>7960</v>
      </c>
      <c r="C7807" t="s">
        <v>7922</v>
      </c>
      <c r="D7807" t="s">
        <v>7939</v>
      </c>
      <c r="E7807" s="1">
        <v>45205</v>
      </c>
      <c r="F7807" s="6">
        <v>9513</v>
      </c>
      <c r="G7807">
        <v>453</v>
      </c>
      <c r="H7807" t="s">
        <v>3</v>
      </c>
      <c r="I7807">
        <f>IF(shipments[[#This Row],[Boxes]]&gt;0,shipments[[#This Row],[Amount]]/shipments[[#This Row],[Boxes]],"NA")</f>
        <v>21</v>
      </c>
      <c r="J7807" t="str">
        <f>IF(shipments[[#This Row],[Order_Status]] = "Delivered","Yes","No")</f>
        <v>Yes</v>
      </c>
      <c r="K7807" t="str">
        <f>TEXT(shipments[[#This Row],[Shipdate]],"MMMM")</f>
        <v>October</v>
      </c>
      <c r="L7807">
        <f>YEAR(shipments[[#This Row],[Shipdate]])</f>
        <v>2023</v>
      </c>
    </row>
    <row r="7808" spans="1:12" x14ac:dyDescent="0.3">
      <c r="A7808" t="s">
        <v>7812</v>
      </c>
      <c r="B7808" t="s">
        <v>7960</v>
      </c>
      <c r="C7808" t="s">
        <v>7923</v>
      </c>
      <c r="D7808" t="s">
        <v>7938</v>
      </c>
      <c r="E7808" s="1">
        <v>45015</v>
      </c>
      <c r="F7808" s="6">
        <v>789.75</v>
      </c>
      <c r="G7808">
        <v>61</v>
      </c>
      <c r="H7808" t="s">
        <v>3</v>
      </c>
      <c r="I7808">
        <f>IF(shipments[[#This Row],[Boxes]]&gt;0,shipments[[#This Row],[Amount]]/shipments[[#This Row],[Boxes]],"NA")</f>
        <v>12.946721311475409</v>
      </c>
      <c r="J7808" t="str">
        <f>IF(shipments[[#This Row],[Order_Status]] = "Delivered","Yes","No")</f>
        <v>Yes</v>
      </c>
      <c r="K7808" t="str">
        <f>TEXT(shipments[[#This Row],[Shipdate]],"MMMM")</f>
        <v>March</v>
      </c>
      <c r="L7808">
        <f>YEAR(shipments[[#This Row],[Shipdate]])</f>
        <v>2023</v>
      </c>
    </row>
    <row r="7809" spans="1:12" x14ac:dyDescent="0.3">
      <c r="A7809" t="s">
        <v>7813</v>
      </c>
      <c r="B7809" t="s">
        <v>7960</v>
      </c>
      <c r="C7809" t="s">
        <v>7923</v>
      </c>
      <c r="D7809" t="s">
        <v>7934</v>
      </c>
      <c r="E7809" s="1">
        <v>44986</v>
      </c>
      <c r="F7809" s="6">
        <v>4486.5</v>
      </c>
      <c r="G7809">
        <v>300</v>
      </c>
      <c r="H7809" t="s">
        <v>3</v>
      </c>
      <c r="I7809">
        <f>IF(shipments[[#This Row],[Boxes]]&gt;0,shipments[[#This Row],[Amount]]/shipments[[#This Row],[Boxes]],"NA")</f>
        <v>14.955</v>
      </c>
      <c r="J7809" t="str">
        <f>IF(shipments[[#This Row],[Order_Status]] = "Delivered","Yes","No")</f>
        <v>Yes</v>
      </c>
      <c r="K7809" t="str">
        <f>TEXT(shipments[[#This Row],[Shipdate]],"MMMM")</f>
        <v>March</v>
      </c>
      <c r="L7809">
        <f>YEAR(shipments[[#This Row],[Shipdate]])</f>
        <v>2023</v>
      </c>
    </row>
    <row r="7810" spans="1:12" x14ac:dyDescent="0.3">
      <c r="A7810" s="21" t="s">
        <v>7814</v>
      </c>
      <c r="B7810" s="21" t="s">
        <v>7960</v>
      </c>
      <c r="C7810" s="21" t="s">
        <v>7923</v>
      </c>
      <c r="D7810" s="21" t="s">
        <v>7935</v>
      </c>
      <c r="E7810" s="22">
        <v>45518</v>
      </c>
      <c r="F7810" s="23">
        <v>8295.75</v>
      </c>
      <c r="G7810" s="21">
        <v>554</v>
      </c>
      <c r="H7810" s="21" t="s">
        <v>25</v>
      </c>
      <c r="I7810" s="21">
        <f>IF(shipments[[#This Row],[Boxes]]&gt;0,shipments[[#This Row],[Amount]]/shipments[[#This Row],[Boxes]],"NA")</f>
        <v>14.97427797833935</v>
      </c>
      <c r="J7810" s="21" t="str">
        <f>IF(shipments[[#This Row],[Order_Status]] = "Delivered","Yes","No")</f>
        <v>No</v>
      </c>
      <c r="K7810" s="21" t="str">
        <f>TEXT(shipments[[#This Row],[Shipdate]],"MMMM")</f>
        <v>August</v>
      </c>
      <c r="L7810" s="21">
        <f>YEAR(shipments[[#This Row],[Shipdate]])</f>
        <v>2024</v>
      </c>
    </row>
    <row r="7811" spans="1:12" x14ac:dyDescent="0.3">
      <c r="A7811" t="s">
        <v>7815</v>
      </c>
      <c r="B7811" t="s">
        <v>7960</v>
      </c>
      <c r="C7811" t="s">
        <v>7924</v>
      </c>
      <c r="D7811" t="s">
        <v>7935</v>
      </c>
      <c r="E7811" s="1">
        <v>45355</v>
      </c>
      <c r="F7811" s="6">
        <v>1464.75</v>
      </c>
      <c r="G7811">
        <v>147</v>
      </c>
      <c r="H7811" t="s">
        <v>3</v>
      </c>
      <c r="I7811">
        <f>IF(shipments[[#This Row],[Boxes]]&gt;0,shipments[[#This Row],[Amount]]/shipments[[#This Row],[Boxes]],"NA")</f>
        <v>9.9642857142857135</v>
      </c>
      <c r="J7811" t="str">
        <f>IF(shipments[[#This Row],[Order_Status]] = "Delivered","Yes","No")</f>
        <v>Yes</v>
      </c>
      <c r="K7811" t="str">
        <f>TEXT(shipments[[#This Row],[Shipdate]],"MMMM")</f>
        <v>March</v>
      </c>
      <c r="L7811">
        <f>YEAR(shipments[[#This Row],[Shipdate]])</f>
        <v>2024</v>
      </c>
    </row>
    <row r="7812" spans="1:12" x14ac:dyDescent="0.3">
      <c r="A7812" t="s">
        <v>7816</v>
      </c>
      <c r="B7812" t="s">
        <v>7960</v>
      </c>
      <c r="C7812" t="s">
        <v>7924</v>
      </c>
      <c r="D7812" t="s">
        <v>7939</v>
      </c>
      <c r="E7812" s="1">
        <v>44971</v>
      </c>
      <c r="F7812" s="6">
        <v>3955.5</v>
      </c>
      <c r="G7812">
        <v>440</v>
      </c>
      <c r="H7812" t="s">
        <v>3</v>
      </c>
      <c r="I7812">
        <f>IF(shipments[[#This Row],[Boxes]]&gt;0,shipments[[#This Row],[Amount]]/shipments[[#This Row],[Boxes]],"NA")</f>
        <v>8.9897727272727277</v>
      </c>
      <c r="J7812" t="str">
        <f>IF(shipments[[#This Row],[Order_Status]] = "Delivered","Yes","No")</f>
        <v>Yes</v>
      </c>
      <c r="K7812" t="str">
        <f>TEXT(shipments[[#This Row],[Shipdate]],"MMMM")</f>
        <v>February</v>
      </c>
      <c r="L7812">
        <f>YEAR(shipments[[#This Row],[Shipdate]])</f>
        <v>2023</v>
      </c>
    </row>
    <row r="7813" spans="1:12" x14ac:dyDescent="0.3">
      <c r="A7813" t="s">
        <v>7817</v>
      </c>
      <c r="B7813" t="s">
        <v>7960</v>
      </c>
      <c r="C7813" t="s">
        <v>7924</v>
      </c>
      <c r="D7813" t="s">
        <v>7939</v>
      </c>
      <c r="E7813" s="1">
        <v>45034</v>
      </c>
      <c r="F7813" s="6">
        <v>11049.75</v>
      </c>
      <c r="G7813">
        <v>1842</v>
      </c>
      <c r="H7813" t="s">
        <v>3</v>
      </c>
      <c r="I7813">
        <f>IF(shipments[[#This Row],[Boxes]]&gt;0,shipments[[#This Row],[Amount]]/shipments[[#This Row],[Boxes]],"NA")</f>
        <v>5.9987785016286646</v>
      </c>
      <c r="J7813" t="str">
        <f>IF(shipments[[#This Row],[Order_Status]] = "Delivered","Yes","No")</f>
        <v>Yes</v>
      </c>
      <c r="K7813" t="str">
        <f>TEXT(shipments[[#This Row],[Shipdate]],"MMMM")</f>
        <v>April</v>
      </c>
      <c r="L7813">
        <f>YEAR(shipments[[#This Row],[Shipdate]])</f>
        <v>2023</v>
      </c>
    </row>
    <row r="7814" spans="1:12" x14ac:dyDescent="0.3">
      <c r="A7814" t="s">
        <v>7818</v>
      </c>
      <c r="B7814" t="s">
        <v>7960</v>
      </c>
      <c r="C7814" t="s">
        <v>7926</v>
      </c>
      <c r="D7814" t="s">
        <v>7939</v>
      </c>
      <c r="E7814" s="1">
        <v>45021</v>
      </c>
      <c r="F7814" s="6">
        <v>7051.5</v>
      </c>
      <c r="G7814">
        <v>415</v>
      </c>
      <c r="H7814" t="s">
        <v>3</v>
      </c>
      <c r="I7814">
        <f>IF(shipments[[#This Row],[Boxes]]&gt;0,shipments[[#This Row],[Amount]]/shipments[[#This Row],[Boxes]],"NA")</f>
        <v>16.991566265060239</v>
      </c>
      <c r="J7814" t="str">
        <f>IF(shipments[[#This Row],[Order_Status]] = "Delivered","Yes","No")</f>
        <v>Yes</v>
      </c>
      <c r="K7814" t="str">
        <f>TEXT(shipments[[#This Row],[Shipdate]],"MMMM")</f>
        <v>April</v>
      </c>
      <c r="L7814">
        <f>YEAR(shipments[[#This Row],[Shipdate]])</f>
        <v>2023</v>
      </c>
    </row>
    <row r="7815" spans="1:12" x14ac:dyDescent="0.3">
      <c r="A7815" t="s">
        <v>7819</v>
      </c>
      <c r="B7815" t="s">
        <v>7960</v>
      </c>
      <c r="C7815" t="s">
        <v>7926</v>
      </c>
      <c r="D7815" t="s">
        <v>7939</v>
      </c>
      <c r="E7815" s="1">
        <v>45104</v>
      </c>
      <c r="F7815" s="6">
        <v>3771</v>
      </c>
      <c r="G7815">
        <v>210</v>
      </c>
      <c r="H7815" t="s">
        <v>3</v>
      </c>
      <c r="I7815">
        <f>IF(shipments[[#This Row],[Boxes]]&gt;0,shipments[[#This Row],[Amount]]/shipments[[#This Row],[Boxes]],"NA")</f>
        <v>17.957142857142856</v>
      </c>
      <c r="J7815" t="str">
        <f>IF(shipments[[#This Row],[Order_Status]] = "Delivered","Yes","No")</f>
        <v>Yes</v>
      </c>
      <c r="K7815" t="str">
        <f>TEXT(shipments[[#This Row],[Shipdate]],"MMMM")</f>
        <v>June</v>
      </c>
      <c r="L7815">
        <f>YEAR(shipments[[#This Row],[Shipdate]])</f>
        <v>2023</v>
      </c>
    </row>
    <row r="7816" spans="1:12" x14ac:dyDescent="0.3">
      <c r="A7816" t="s">
        <v>7820</v>
      </c>
      <c r="B7816" t="s">
        <v>7960</v>
      </c>
      <c r="C7816" t="s">
        <v>7927</v>
      </c>
      <c r="D7816" t="s">
        <v>7938</v>
      </c>
      <c r="E7816" s="1">
        <v>45404</v>
      </c>
      <c r="F7816" s="6">
        <v>7994.25</v>
      </c>
      <c r="G7816">
        <v>572</v>
      </c>
      <c r="H7816" t="s">
        <v>3</v>
      </c>
      <c r="I7816">
        <f>IF(shipments[[#This Row],[Boxes]]&gt;0,shipments[[#This Row],[Amount]]/shipments[[#This Row],[Boxes]],"NA")</f>
        <v>13.975961538461538</v>
      </c>
      <c r="J7816" t="str">
        <f>IF(shipments[[#This Row],[Order_Status]] = "Delivered","Yes","No")</f>
        <v>Yes</v>
      </c>
      <c r="K7816" t="str">
        <f>TEXT(shipments[[#This Row],[Shipdate]],"MMMM")</f>
        <v>April</v>
      </c>
      <c r="L7816">
        <f>YEAR(shipments[[#This Row],[Shipdate]])</f>
        <v>2024</v>
      </c>
    </row>
    <row r="7817" spans="1:12" x14ac:dyDescent="0.3">
      <c r="A7817" s="21" t="s">
        <v>7821</v>
      </c>
      <c r="B7817" s="21" t="s">
        <v>7960</v>
      </c>
      <c r="C7817" s="21" t="s">
        <v>7927</v>
      </c>
      <c r="D7817" s="21" t="s">
        <v>7939</v>
      </c>
      <c r="E7817" s="22">
        <v>45551</v>
      </c>
      <c r="F7817" s="23">
        <v>591.75</v>
      </c>
      <c r="G7817" s="21">
        <v>43</v>
      </c>
      <c r="H7817" s="21" t="s">
        <v>16</v>
      </c>
      <c r="I7817" s="21">
        <f>IF(shipments[[#This Row],[Boxes]]&gt;0,shipments[[#This Row],[Amount]]/shipments[[#This Row],[Boxes]],"NA")</f>
        <v>13.761627906976743</v>
      </c>
      <c r="J7817" s="21" t="str">
        <f>IF(shipments[[#This Row],[Order_Status]] = "Delivered","Yes","No")</f>
        <v>No</v>
      </c>
      <c r="K7817" s="21" t="str">
        <f>TEXT(shipments[[#This Row],[Shipdate]],"MMMM")</f>
        <v>September</v>
      </c>
      <c r="L7817" s="21">
        <f>YEAR(shipments[[#This Row],[Shipdate]])</f>
        <v>2024</v>
      </c>
    </row>
    <row r="7818" spans="1:12" x14ac:dyDescent="0.3">
      <c r="A7818" t="s">
        <v>7822</v>
      </c>
      <c r="B7818" t="s">
        <v>7960</v>
      </c>
      <c r="C7818" t="s">
        <v>7928</v>
      </c>
      <c r="D7818" t="s">
        <v>7935</v>
      </c>
      <c r="E7818" s="1">
        <v>45363</v>
      </c>
      <c r="F7818" s="6">
        <v>13392</v>
      </c>
      <c r="G7818">
        <v>1488</v>
      </c>
      <c r="H7818" t="s">
        <v>3</v>
      </c>
      <c r="I7818">
        <f>IF(shipments[[#This Row],[Boxes]]&gt;0,shipments[[#This Row],[Amount]]/shipments[[#This Row],[Boxes]],"NA")</f>
        <v>9</v>
      </c>
      <c r="J7818" t="str">
        <f>IF(shipments[[#This Row],[Order_Status]] = "Delivered","Yes","No")</f>
        <v>Yes</v>
      </c>
      <c r="K7818" t="str">
        <f>TEXT(shipments[[#This Row],[Shipdate]],"MMMM")</f>
        <v>March</v>
      </c>
      <c r="L7818">
        <f>YEAR(shipments[[#This Row],[Shipdate]])</f>
        <v>2024</v>
      </c>
    </row>
    <row r="7819" spans="1:12" x14ac:dyDescent="0.3">
      <c r="A7819" t="s">
        <v>7823</v>
      </c>
      <c r="B7819" t="s">
        <v>7960</v>
      </c>
      <c r="C7819" t="s">
        <v>7928</v>
      </c>
      <c r="D7819" t="s">
        <v>7939</v>
      </c>
      <c r="E7819" s="1">
        <v>45180</v>
      </c>
      <c r="F7819" s="6">
        <v>6223.5</v>
      </c>
      <c r="G7819">
        <v>890</v>
      </c>
      <c r="H7819" t="s">
        <v>3</v>
      </c>
      <c r="I7819">
        <f>IF(shipments[[#This Row],[Boxes]]&gt;0,shipments[[#This Row],[Amount]]/shipments[[#This Row],[Boxes]],"NA")</f>
        <v>6.9926966292134836</v>
      </c>
      <c r="J7819" t="str">
        <f>IF(shipments[[#This Row],[Order_Status]] = "Delivered","Yes","No")</f>
        <v>Yes</v>
      </c>
      <c r="K7819" t="str">
        <f>TEXT(shipments[[#This Row],[Shipdate]],"MMMM")</f>
        <v>September</v>
      </c>
      <c r="L7819">
        <f>YEAR(shipments[[#This Row],[Shipdate]])</f>
        <v>2023</v>
      </c>
    </row>
    <row r="7820" spans="1:12" x14ac:dyDescent="0.3">
      <c r="A7820" t="s">
        <v>7824</v>
      </c>
      <c r="B7820" t="s">
        <v>7960</v>
      </c>
      <c r="C7820" t="s">
        <v>7928</v>
      </c>
      <c r="D7820" t="s">
        <v>7939</v>
      </c>
      <c r="E7820" s="1">
        <v>45006</v>
      </c>
      <c r="F7820" s="6">
        <v>8552.25</v>
      </c>
      <c r="G7820">
        <v>951</v>
      </c>
      <c r="H7820" t="s">
        <v>3</v>
      </c>
      <c r="I7820">
        <f>IF(shipments[[#This Row],[Boxes]]&gt;0,shipments[[#This Row],[Amount]]/shipments[[#This Row],[Boxes]],"NA")</f>
        <v>8.9929022082018921</v>
      </c>
      <c r="J7820" t="str">
        <f>IF(shipments[[#This Row],[Order_Status]] = "Delivered","Yes","No")</f>
        <v>Yes</v>
      </c>
      <c r="K7820" t="str">
        <f>TEXT(shipments[[#This Row],[Shipdate]],"MMMM")</f>
        <v>March</v>
      </c>
      <c r="L7820">
        <f>YEAR(shipments[[#This Row],[Shipdate]])</f>
        <v>2023</v>
      </c>
    </row>
    <row r="7821" spans="1:12" x14ac:dyDescent="0.3">
      <c r="A7821" t="s">
        <v>7825</v>
      </c>
      <c r="B7821" t="s">
        <v>7960</v>
      </c>
      <c r="C7821" t="s">
        <v>7929</v>
      </c>
      <c r="D7821" t="s">
        <v>7934</v>
      </c>
      <c r="E7821" s="1">
        <v>45155</v>
      </c>
      <c r="F7821" s="6">
        <v>6979.5</v>
      </c>
      <c r="G7821">
        <v>635</v>
      </c>
      <c r="H7821" t="s">
        <v>3</v>
      </c>
      <c r="I7821">
        <f>IF(shipments[[#This Row],[Boxes]]&gt;0,shipments[[#This Row],[Amount]]/shipments[[#This Row],[Boxes]],"NA")</f>
        <v>10.991338582677166</v>
      </c>
      <c r="J7821" t="str">
        <f>IF(shipments[[#This Row],[Order_Status]] = "Delivered","Yes","No")</f>
        <v>Yes</v>
      </c>
      <c r="K7821" t="str">
        <f>TEXT(shipments[[#This Row],[Shipdate]],"MMMM")</f>
        <v>August</v>
      </c>
      <c r="L7821">
        <f>YEAR(shipments[[#This Row],[Shipdate]])</f>
        <v>2023</v>
      </c>
    </row>
    <row r="7822" spans="1:12" x14ac:dyDescent="0.3">
      <c r="A7822" t="s">
        <v>7826</v>
      </c>
      <c r="B7822" t="s">
        <v>7960</v>
      </c>
      <c r="C7822" t="s">
        <v>7929</v>
      </c>
      <c r="D7822" t="s">
        <v>7935</v>
      </c>
      <c r="E7822" s="1">
        <v>44972</v>
      </c>
      <c r="F7822" s="6">
        <v>18879.75</v>
      </c>
      <c r="G7822">
        <v>2360</v>
      </c>
      <c r="H7822" t="s">
        <v>3</v>
      </c>
      <c r="I7822">
        <f>IF(shipments[[#This Row],[Boxes]]&gt;0,shipments[[#This Row],[Amount]]/shipments[[#This Row],[Boxes]],"NA")</f>
        <v>7.9998940677966104</v>
      </c>
      <c r="J7822" t="str">
        <f>IF(shipments[[#This Row],[Order_Status]] = "Delivered","Yes","No")</f>
        <v>Yes</v>
      </c>
      <c r="K7822" t="str">
        <f>TEXT(shipments[[#This Row],[Shipdate]],"MMMM")</f>
        <v>February</v>
      </c>
      <c r="L7822">
        <f>YEAR(shipments[[#This Row],[Shipdate]])</f>
        <v>2023</v>
      </c>
    </row>
    <row r="7823" spans="1:12" x14ac:dyDescent="0.3">
      <c r="A7823" t="s">
        <v>7827</v>
      </c>
      <c r="B7823" t="s">
        <v>7960</v>
      </c>
      <c r="C7823" t="s">
        <v>7929</v>
      </c>
      <c r="D7823" t="s">
        <v>7934</v>
      </c>
      <c r="E7823" s="1">
        <v>45328</v>
      </c>
      <c r="F7823" s="6">
        <v>6867</v>
      </c>
      <c r="G7823">
        <v>687</v>
      </c>
      <c r="H7823" t="s">
        <v>3</v>
      </c>
      <c r="I7823">
        <f>IF(shipments[[#This Row],[Boxes]]&gt;0,shipments[[#This Row],[Amount]]/shipments[[#This Row],[Boxes]],"NA")</f>
        <v>9.9956331877729259</v>
      </c>
      <c r="J7823" t="str">
        <f>IF(shipments[[#This Row],[Order_Status]] = "Delivered","Yes","No")</f>
        <v>Yes</v>
      </c>
      <c r="K7823" t="str">
        <f>TEXT(shipments[[#This Row],[Shipdate]],"MMMM")</f>
        <v>February</v>
      </c>
      <c r="L7823">
        <f>YEAR(shipments[[#This Row],[Shipdate]])</f>
        <v>2024</v>
      </c>
    </row>
    <row r="7824" spans="1:12" x14ac:dyDescent="0.3">
      <c r="A7824" t="s">
        <v>7828</v>
      </c>
      <c r="B7824" t="s">
        <v>7960</v>
      </c>
      <c r="C7824" t="s">
        <v>7929</v>
      </c>
      <c r="D7824" t="s">
        <v>7937</v>
      </c>
      <c r="E7824" s="1">
        <v>45198</v>
      </c>
      <c r="F7824" s="6">
        <v>9285.75</v>
      </c>
      <c r="G7824">
        <v>1032</v>
      </c>
      <c r="H7824" t="s">
        <v>3</v>
      </c>
      <c r="I7824">
        <f>IF(shipments[[#This Row],[Boxes]]&gt;0,shipments[[#This Row],[Amount]]/shipments[[#This Row],[Boxes]],"NA")</f>
        <v>8.997819767441861</v>
      </c>
      <c r="J7824" t="str">
        <f>IF(shipments[[#This Row],[Order_Status]] = "Delivered","Yes","No")</f>
        <v>Yes</v>
      </c>
      <c r="K7824" t="str">
        <f>TEXT(shipments[[#This Row],[Shipdate]],"MMMM")</f>
        <v>September</v>
      </c>
      <c r="L7824">
        <f>YEAR(shipments[[#This Row],[Shipdate]])</f>
        <v>2023</v>
      </c>
    </row>
    <row r="7825" spans="1:12" x14ac:dyDescent="0.3">
      <c r="A7825" s="21" t="s">
        <v>7829</v>
      </c>
      <c r="B7825" s="21" t="s">
        <v>7960</v>
      </c>
      <c r="C7825" s="21" t="s">
        <v>7930</v>
      </c>
      <c r="D7825" s="21" t="s">
        <v>7938</v>
      </c>
      <c r="E7825" s="22">
        <v>45048</v>
      </c>
      <c r="F7825" s="23">
        <v>918</v>
      </c>
      <c r="G7825" s="21">
        <v>34</v>
      </c>
      <c r="H7825" s="21" t="s">
        <v>25</v>
      </c>
      <c r="I7825" s="21">
        <f>IF(shipments[[#This Row],[Boxes]]&gt;0,shipments[[#This Row],[Amount]]/shipments[[#This Row],[Boxes]],"NA")</f>
        <v>27</v>
      </c>
      <c r="J7825" s="21" t="str">
        <f>IF(shipments[[#This Row],[Order_Status]] = "Delivered","Yes","No")</f>
        <v>No</v>
      </c>
      <c r="K7825" s="21" t="str">
        <f>TEXT(shipments[[#This Row],[Shipdate]],"MMMM")</f>
        <v>May</v>
      </c>
      <c r="L7825" s="21">
        <f>YEAR(shipments[[#This Row],[Shipdate]])</f>
        <v>2023</v>
      </c>
    </row>
    <row r="7826" spans="1:12" x14ac:dyDescent="0.3">
      <c r="A7826" s="21" t="s">
        <v>7830</v>
      </c>
      <c r="B7826" s="21" t="s">
        <v>7960</v>
      </c>
      <c r="C7826" s="21" t="s">
        <v>7931</v>
      </c>
      <c r="D7826" s="21" t="s">
        <v>7934</v>
      </c>
      <c r="E7826" s="22">
        <v>45531</v>
      </c>
      <c r="F7826" s="23">
        <v>5379.75</v>
      </c>
      <c r="G7826" s="21">
        <v>598</v>
      </c>
      <c r="H7826" s="21" t="s">
        <v>9</v>
      </c>
      <c r="I7826" s="21">
        <f>IF(shipments[[#This Row],[Boxes]]&gt;0,shipments[[#This Row],[Amount]]/shipments[[#This Row],[Boxes]],"NA")</f>
        <v>8.9962374581939795</v>
      </c>
      <c r="J7826" s="21" t="str">
        <f>IF(shipments[[#This Row],[Order_Status]] = "Delivered","Yes","No")</f>
        <v>No</v>
      </c>
      <c r="K7826" s="21" t="str">
        <f>TEXT(shipments[[#This Row],[Shipdate]],"MMMM")</f>
        <v>August</v>
      </c>
      <c r="L7826" s="21">
        <f>YEAR(shipments[[#This Row],[Shipdate]])</f>
        <v>2024</v>
      </c>
    </row>
    <row r="7827" spans="1:12" x14ac:dyDescent="0.3">
      <c r="A7827" s="21" t="s">
        <v>7831</v>
      </c>
      <c r="B7827" s="21" t="s">
        <v>7960</v>
      </c>
      <c r="C7827" s="21" t="s">
        <v>7931</v>
      </c>
      <c r="D7827" s="21" t="s">
        <v>7938</v>
      </c>
      <c r="E7827" s="22">
        <v>45111</v>
      </c>
      <c r="F7827" s="23">
        <v>16366.5</v>
      </c>
      <c r="G7827" s="21">
        <v>1819</v>
      </c>
      <c r="H7827" s="21" t="s">
        <v>25</v>
      </c>
      <c r="I7827" s="21">
        <f>IF(shipments[[#This Row],[Boxes]]&gt;0,shipments[[#This Row],[Amount]]/shipments[[#This Row],[Boxes]],"NA")</f>
        <v>8.9975261132490374</v>
      </c>
      <c r="J7827" s="21" t="str">
        <f>IF(shipments[[#This Row],[Order_Status]] = "Delivered","Yes","No")</f>
        <v>No</v>
      </c>
      <c r="K7827" s="21" t="str">
        <f>TEXT(shipments[[#This Row],[Shipdate]],"MMMM")</f>
        <v>July</v>
      </c>
      <c r="L7827" s="21">
        <f>YEAR(shipments[[#This Row],[Shipdate]])</f>
        <v>2023</v>
      </c>
    </row>
    <row r="7828" spans="1:12" x14ac:dyDescent="0.3">
      <c r="A7828" t="s">
        <v>7832</v>
      </c>
      <c r="B7828" t="s">
        <v>7960</v>
      </c>
      <c r="C7828" t="s">
        <v>7931</v>
      </c>
      <c r="D7828" t="s">
        <v>7939</v>
      </c>
      <c r="E7828" s="1">
        <v>44932</v>
      </c>
      <c r="F7828" s="6">
        <v>2693.25</v>
      </c>
      <c r="G7828">
        <v>225</v>
      </c>
      <c r="H7828" t="s">
        <v>3</v>
      </c>
      <c r="I7828">
        <f>IF(shipments[[#This Row],[Boxes]]&gt;0,shipments[[#This Row],[Amount]]/shipments[[#This Row],[Boxes]],"NA")</f>
        <v>11.97</v>
      </c>
      <c r="J7828" t="str">
        <f>IF(shipments[[#This Row],[Order_Status]] = "Delivered","Yes","No")</f>
        <v>Yes</v>
      </c>
      <c r="K7828" t="str">
        <f>TEXT(shipments[[#This Row],[Shipdate]],"MMMM")</f>
        <v>January</v>
      </c>
      <c r="L7828">
        <f>YEAR(shipments[[#This Row],[Shipdate]])</f>
        <v>2023</v>
      </c>
    </row>
    <row r="7829" spans="1:12" x14ac:dyDescent="0.3">
      <c r="A7829" s="21" t="s">
        <v>7833</v>
      </c>
      <c r="B7829" s="21" t="s">
        <v>7960</v>
      </c>
      <c r="C7829" s="21" t="s">
        <v>7931</v>
      </c>
      <c r="D7829" s="21" t="s">
        <v>7939</v>
      </c>
      <c r="E7829" s="22">
        <v>45559</v>
      </c>
      <c r="F7829" s="23">
        <v>19410.75</v>
      </c>
      <c r="G7829" s="21">
        <v>2157</v>
      </c>
      <c r="H7829" s="21" t="s">
        <v>16</v>
      </c>
      <c r="I7829" s="21">
        <f>IF(shipments[[#This Row],[Boxes]]&gt;0,shipments[[#This Row],[Amount]]/shipments[[#This Row],[Boxes]],"NA")</f>
        <v>8.9989568845618919</v>
      </c>
      <c r="J7829" s="21" t="str">
        <f>IF(shipments[[#This Row],[Order_Status]] = "Delivered","Yes","No")</f>
        <v>No</v>
      </c>
      <c r="K7829" s="21" t="str">
        <f>TEXT(shipments[[#This Row],[Shipdate]],"MMMM")</f>
        <v>September</v>
      </c>
      <c r="L7829" s="21">
        <f>YEAR(shipments[[#This Row],[Shipdate]])</f>
        <v>2024</v>
      </c>
    </row>
    <row r="7830" spans="1:12" x14ac:dyDescent="0.3">
      <c r="A7830" s="21" t="s">
        <v>7834</v>
      </c>
      <c r="B7830" s="21" t="s">
        <v>7960</v>
      </c>
      <c r="C7830" s="21" t="s">
        <v>7932</v>
      </c>
      <c r="D7830" s="21" t="s">
        <v>7934</v>
      </c>
      <c r="E7830" s="22">
        <v>45533</v>
      </c>
      <c r="F7830" s="23">
        <v>6243.75</v>
      </c>
      <c r="G7830" s="21">
        <v>694</v>
      </c>
      <c r="H7830" s="21" t="s">
        <v>9</v>
      </c>
      <c r="I7830" s="21">
        <f>IF(shipments[[#This Row],[Boxes]]&gt;0,shipments[[#This Row],[Amount]]/shipments[[#This Row],[Boxes]],"NA")</f>
        <v>8.9967579250720462</v>
      </c>
      <c r="J7830" s="21" t="str">
        <f>IF(shipments[[#This Row],[Order_Status]] = "Delivered","Yes","No")</f>
        <v>No</v>
      </c>
      <c r="K7830" s="21" t="str">
        <f>TEXT(shipments[[#This Row],[Shipdate]],"MMMM")</f>
        <v>August</v>
      </c>
      <c r="L7830" s="21">
        <f>YEAR(shipments[[#This Row],[Shipdate]])</f>
        <v>2024</v>
      </c>
    </row>
    <row r="7831" spans="1:12" x14ac:dyDescent="0.3">
      <c r="A7831" t="s">
        <v>7835</v>
      </c>
      <c r="B7831" t="s">
        <v>7960</v>
      </c>
      <c r="C7831" t="s">
        <v>7932</v>
      </c>
      <c r="D7831" t="s">
        <v>7934</v>
      </c>
      <c r="E7831" s="1">
        <v>44981</v>
      </c>
      <c r="F7831" s="6">
        <v>4326.75</v>
      </c>
      <c r="G7831">
        <v>541</v>
      </c>
      <c r="H7831" t="s">
        <v>3</v>
      </c>
      <c r="I7831">
        <f>IF(shipments[[#This Row],[Boxes]]&gt;0,shipments[[#This Row],[Amount]]/shipments[[#This Row],[Boxes]],"NA")</f>
        <v>7.9976894639556377</v>
      </c>
      <c r="J7831" t="str">
        <f>IF(shipments[[#This Row],[Order_Status]] = "Delivered","Yes","No")</f>
        <v>Yes</v>
      </c>
      <c r="K7831" t="str">
        <f>TEXT(shipments[[#This Row],[Shipdate]],"MMMM")</f>
        <v>February</v>
      </c>
      <c r="L7831">
        <f>YEAR(shipments[[#This Row],[Shipdate]])</f>
        <v>2023</v>
      </c>
    </row>
    <row r="7832" spans="1:12" x14ac:dyDescent="0.3">
      <c r="A7832" t="s">
        <v>7836</v>
      </c>
      <c r="B7832" t="s">
        <v>7960</v>
      </c>
      <c r="C7832" t="s">
        <v>7932</v>
      </c>
      <c r="D7832" t="s">
        <v>7938</v>
      </c>
      <c r="E7832" s="1">
        <v>45254</v>
      </c>
      <c r="F7832" s="6">
        <v>879.75</v>
      </c>
      <c r="G7832">
        <v>110</v>
      </c>
      <c r="H7832" t="s">
        <v>3</v>
      </c>
      <c r="I7832">
        <f>IF(shipments[[#This Row],[Boxes]]&gt;0,shipments[[#This Row],[Amount]]/shipments[[#This Row],[Boxes]],"NA")</f>
        <v>7.997727272727273</v>
      </c>
      <c r="J7832" t="str">
        <f>IF(shipments[[#This Row],[Order_Status]] = "Delivered","Yes","No")</f>
        <v>Yes</v>
      </c>
      <c r="K7832" t="str">
        <f>TEXT(shipments[[#This Row],[Shipdate]],"MMMM")</f>
        <v>November</v>
      </c>
      <c r="L7832">
        <f>YEAR(shipments[[#This Row],[Shipdate]])</f>
        <v>2023</v>
      </c>
    </row>
    <row r="7833" spans="1:12" x14ac:dyDescent="0.3">
      <c r="A7833" t="s">
        <v>7837</v>
      </c>
      <c r="B7833" t="s">
        <v>7960</v>
      </c>
      <c r="C7833" t="s">
        <v>7932</v>
      </c>
      <c r="D7833" t="s">
        <v>7938</v>
      </c>
      <c r="E7833" s="1">
        <v>45295</v>
      </c>
      <c r="F7833" s="6">
        <v>5085</v>
      </c>
      <c r="G7833">
        <v>636</v>
      </c>
      <c r="H7833" t="s">
        <v>3</v>
      </c>
      <c r="I7833">
        <f>IF(shipments[[#This Row],[Boxes]]&gt;0,shipments[[#This Row],[Amount]]/shipments[[#This Row],[Boxes]],"NA")</f>
        <v>7.9952830188679247</v>
      </c>
      <c r="J7833" t="str">
        <f>IF(shipments[[#This Row],[Order_Status]] = "Delivered","Yes","No")</f>
        <v>Yes</v>
      </c>
      <c r="K7833" t="str">
        <f>TEXT(shipments[[#This Row],[Shipdate]],"MMMM")</f>
        <v>January</v>
      </c>
      <c r="L7833">
        <f>YEAR(shipments[[#This Row],[Shipdate]])</f>
        <v>2024</v>
      </c>
    </row>
    <row r="7834" spans="1:12" x14ac:dyDescent="0.3">
      <c r="A7834" t="s">
        <v>7838</v>
      </c>
      <c r="B7834" t="s">
        <v>7960</v>
      </c>
      <c r="C7834" t="s">
        <v>7933</v>
      </c>
      <c r="D7834" t="s">
        <v>7938</v>
      </c>
      <c r="E7834" s="1">
        <v>45309</v>
      </c>
      <c r="F7834" s="6">
        <v>3217.5</v>
      </c>
      <c r="G7834">
        <v>147</v>
      </c>
      <c r="H7834" t="s">
        <v>3</v>
      </c>
      <c r="I7834">
        <f>IF(shipments[[#This Row],[Boxes]]&gt;0,shipments[[#This Row],[Amount]]/shipments[[#This Row],[Boxes]],"NA")</f>
        <v>21.887755102040817</v>
      </c>
      <c r="J7834" t="str">
        <f>IF(shipments[[#This Row],[Order_Status]] = "Delivered","Yes","No")</f>
        <v>Yes</v>
      </c>
      <c r="K7834" t="str">
        <f>TEXT(shipments[[#This Row],[Shipdate]],"MMMM")</f>
        <v>January</v>
      </c>
      <c r="L7834">
        <f>YEAR(shipments[[#This Row],[Shipdate]])</f>
        <v>2024</v>
      </c>
    </row>
    <row r="7835" spans="1:12" x14ac:dyDescent="0.3">
      <c r="A7835" t="s">
        <v>7839</v>
      </c>
      <c r="B7835" t="s">
        <v>7960</v>
      </c>
      <c r="C7835" t="s">
        <v>7933</v>
      </c>
      <c r="D7835" t="s">
        <v>7936</v>
      </c>
      <c r="E7835" s="1">
        <v>45467</v>
      </c>
      <c r="F7835" s="6">
        <v>11479.5</v>
      </c>
      <c r="G7835">
        <v>638</v>
      </c>
      <c r="H7835" t="s">
        <v>3</v>
      </c>
      <c r="I7835">
        <f>IF(shipments[[#This Row],[Boxes]]&gt;0,shipments[[#This Row],[Amount]]/shipments[[#This Row],[Boxes]],"NA")</f>
        <v>17.992946708463951</v>
      </c>
      <c r="J7835" t="str">
        <f>IF(shipments[[#This Row],[Order_Status]] = "Delivered","Yes","No")</f>
        <v>Yes</v>
      </c>
      <c r="K7835" t="str">
        <f>TEXT(shipments[[#This Row],[Shipdate]],"MMMM")</f>
        <v>June</v>
      </c>
      <c r="L7835">
        <f>YEAR(shipments[[#This Row],[Shipdate]])</f>
        <v>2024</v>
      </c>
    </row>
    <row r="7836" spans="1:12" x14ac:dyDescent="0.3">
      <c r="A7836" t="s">
        <v>7840</v>
      </c>
      <c r="B7836" t="s">
        <v>7960</v>
      </c>
      <c r="C7836" t="s">
        <v>7933</v>
      </c>
      <c r="D7836" t="s">
        <v>7938</v>
      </c>
      <c r="E7836" s="1">
        <v>45230</v>
      </c>
      <c r="F7836" s="6">
        <v>14670</v>
      </c>
      <c r="G7836">
        <v>773</v>
      </c>
      <c r="H7836" t="s">
        <v>3</v>
      </c>
      <c r="I7836">
        <f>IF(shipments[[#This Row],[Boxes]]&gt;0,shipments[[#This Row],[Amount]]/shipments[[#This Row],[Boxes]],"NA")</f>
        <v>18.978007761966364</v>
      </c>
      <c r="J7836" t="str">
        <f>IF(shipments[[#This Row],[Order_Status]] = "Delivered","Yes","No")</f>
        <v>Yes</v>
      </c>
      <c r="K7836" t="str">
        <f>TEXT(shipments[[#This Row],[Shipdate]],"MMMM")</f>
        <v>October</v>
      </c>
      <c r="L7836">
        <f>YEAR(shipments[[#This Row],[Shipdate]])</f>
        <v>2023</v>
      </c>
    </row>
    <row r="7837" spans="1:12" x14ac:dyDescent="0.3">
      <c r="A7837" t="s">
        <v>7841</v>
      </c>
      <c r="B7837" t="s">
        <v>7960</v>
      </c>
      <c r="C7837" t="s">
        <v>7933</v>
      </c>
      <c r="D7837" t="s">
        <v>7935</v>
      </c>
      <c r="E7837" s="1">
        <v>44943</v>
      </c>
      <c r="F7837" s="6">
        <v>8307</v>
      </c>
      <c r="G7837">
        <v>416</v>
      </c>
      <c r="H7837" t="s">
        <v>3</v>
      </c>
      <c r="I7837">
        <f>IF(shipments[[#This Row],[Boxes]]&gt;0,shipments[[#This Row],[Amount]]/shipments[[#This Row],[Boxes]],"NA")</f>
        <v>19.96875</v>
      </c>
      <c r="J7837" t="str">
        <f>IF(shipments[[#This Row],[Order_Status]] = "Delivered","Yes","No")</f>
        <v>Yes</v>
      </c>
      <c r="K7837" t="str">
        <f>TEXT(shipments[[#This Row],[Shipdate]],"MMMM")</f>
        <v>January</v>
      </c>
      <c r="L7837">
        <f>YEAR(shipments[[#This Row],[Shipdate]])</f>
        <v>2023</v>
      </c>
    </row>
    <row r="7838" spans="1:12" x14ac:dyDescent="0.3">
      <c r="A7838" t="s">
        <v>7842</v>
      </c>
      <c r="B7838" t="s">
        <v>7960</v>
      </c>
      <c r="C7838" t="s">
        <v>7933</v>
      </c>
      <c r="D7838" t="s">
        <v>7939</v>
      </c>
      <c r="E7838" s="1">
        <v>45292</v>
      </c>
      <c r="F7838" s="6">
        <v>6367.5</v>
      </c>
      <c r="G7838">
        <v>319</v>
      </c>
      <c r="H7838" t="s">
        <v>3</v>
      </c>
      <c r="I7838">
        <f>IF(shipments[[#This Row],[Boxes]]&gt;0,shipments[[#This Row],[Amount]]/shipments[[#This Row],[Boxes]],"NA")</f>
        <v>19.960815047021942</v>
      </c>
      <c r="J7838" t="str">
        <f>IF(shipments[[#This Row],[Order_Status]] = "Delivered","Yes","No")</f>
        <v>Yes</v>
      </c>
      <c r="K7838" t="str">
        <f>TEXT(shipments[[#This Row],[Shipdate]],"MMMM")</f>
        <v>January</v>
      </c>
      <c r="L7838">
        <f>YEAR(shipments[[#This Row],[Shipdate]])</f>
        <v>2024</v>
      </c>
    </row>
    <row r="7839" spans="1:12" x14ac:dyDescent="0.3">
      <c r="A7839" t="s">
        <v>7843</v>
      </c>
      <c r="B7839" t="s">
        <v>7960</v>
      </c>
      <c r="C7839" t="s">
        <v>7933</v>
      </c>
      <c r="D7839" t="s">
        <v>7934</v>
      </c>
      <c r="E7839" s="1">
        <v>45259</v>
      </c>
      <c r="F7839" s="6">
        <v>8579.25</v>
      </c>
      <c r="G7839">
        <v>452</v>
      </c>
      <c r="H7839" t="s">
        <v>3</v>
      </c>
      <c r="I7839">
        <f>IF(shipments[[#This Row],[Boxes]]&gt;0,shipments[[#This Row],[Amount]]/shipments[[#This Row],[Boxes]],"NA")</f>
        <v>18.980641592920353</v>
      </c>
      <c r="J7839" t="str">
        <f>IF(shipments[[#This Row],[Order_Status]] = "Delivered","Yes","No")</f>
        <v>Yes</v>
      </c>
      <c r="K7839" t="str">
        <f>TEXT(shipments[[#This Row],[Shipdate]],"MMMM")</f>
        <v>November</v>
      </c>
      <c r="L7839">
        <f>YEAR(shipments[[#This Row],[Shipdate]])</f>
        <v>2023</v>
      </c>
    </row>
    <row r="7840" spans="1:12" x14ac:dyDescent="0.3">
      <c r="A7840" s="21" t="s">
        <v>7844</v>
      </c>
      <c r="B7840" s="21" t="s">
        <v>7960</v>
      </c>
      <c r="C7840" s="21" t="s">
        <v>7933</v>
      </c>
      <c r="D7840" s="21" t="s">
        <v>7935</v>
      </c>
      <c r="E7840" s="22">
        <v>45538</v>
      </c>
      <c r="F7840" s="23">
        <v>6621.75</v>
      </c>
      <c r="G7840" s="21">
        <v>368</v>
      </c>
      <c r="H7840" s="21" t="s">
        <v>16</v>
      </c>
      <c r="I7840" s="21">
        <f>IF(shipments[[#This Row],[Boxes]]&gt;0,shipments[[#This Row],[Amount]]/shipments[[#This Row],[Boxes]],"NA")</f>
        <v>17.993885869565219</v>
      </c>
      <c r="J7840" s="21" t="str">
        <f>IF(shipments[[#This Row],[Order_Status]] = "Delivered","Yes","No")</f>
        <v>No</v>
      </c>
      <c r="K7840" s="21" t="str">
        <f>TEXT(shipments[[#This Row],[Shipdate]],"MMMM")</f>
        <v>September</v>
      </c>
      <c r="L7840" s="21">
        <f>YEAR(shipments[[#This Row],[Shipdate]])</f>
        <v>2024</v>
      </c>
    </row>
    <row r="7841" spans="1:12" x14ac:dyDescent="0.3">
      <c r="A7841" t="s">
        <v>7845</v>
      </c>
      <c r="B7841" t="s">
        <v>7960</v>
      </c>
      <c r="C7841" t="s">
        <v>7933</v>
      </c>
      <c r="D7841" t="s">
        <v>7939</v>
      </c>
      <c r="E7841" s="1">
        <v>45302</v>
      </c>
      <c r="F7841" s="6">
        <v>10431</v>
      </c>
      <c r="G7841">
        <v>549</v>
      </c>
      <c r="H7841" t="s">
        <v>3</v>
      </c>
      <c r="I7841">
        <f>IF(shipments[[#This Row],[Boxes]]&gt;0,shipments[[#This Row],[Amount]]/shipments[[#This Row],[Boxes]],"NA")</f>
        <v>19</v>
      </c>
      <c r="J7841" t="str">
        <f>IF(shipments[[#This Row],[Order_Status]] = "Delivered","Yes","No")</f>
        <v>Yes</v>
      </c>
      <c r="K7841" t="str">
        <f>TEXT(shipments[[#This Row],[Shipdate]],"MMMM")</f>
        <v>January</v>
      </c>
      <c r="L7841">
        <f>YEAR(shipments[[#This Row],[Shipdate]])</f>
        <v>2024</v>
      </c>
    </row>
    <row r="7842" spans="1:12" x14ac:dyDescent="0.3">
      <c r="A7842" t="s">
        <v>7846</v>
      </c>
      <c r="B7842" t="s">
        <v>7960</v>
      </c>
      <c r="C7842" t="s">
        <v>7912</v>
      </c>
      <c r="D7842" t="s">
        <v>7939</v>
      </c>
      <c r="E7842" s="1">
        <v>45168</v>
      </c>
      <c r="F7842" s="6">
        <v>13997.25</v>
      </c>
      <c r="G7842">
        <v>1000</v>
      </c>
      <c r="H7842" t="s">
        <v>3</v>
      </c>
      <c r="I7842">
        <f>IF(shipments[[#This Row],[Boxes]]&gt;0,shipments[[#This Row],[Amount]]/shipments[[#This Row],[Boxes]],"NA")</f>
        <v>13.997249999999999</v>
      </c>
      <c r="J7842" t="str">
        <f>IF(shipments[[#This Row],[Order_Status]] = "Delivered","Yes","No")</f>
        <v>Yes</v>
      </c>
      <c r="K7842" t="str">
        <f>TEXT(shipments[[#This Row],[Shipdate]],"MMMM")</f>
        <v>August</v>
      </c>
      <c r="L7842">
        <f>YEAR(shipments[[#This Row],[Shipdate]])</f>
        <v>2023</v>
      </c>
    </row>
    <row r="7843" spans="1:12" x14ac:dyDescent="0.3">
      <c r="A7843" s="21" t="s">
        <v>7847</v>
      </c>
      <c r="B7843" s="21" t="s">
        <v>7960</v>
      </c>
      <c r="C7843" s="21" t="s">
        <v>7912</v>
      </c>
      <c r="D7843" s="21" t="s">
        <v>7937</v>
      </c>
      <c r="E7843" s="22">
        <v>45474</v>
      </c>
      <c r="F7843" s="23">
        <v>7985.25</v>
      </c>
      <c r="G7843" s="21">
        <v>533</v>
      </c>
      <c r="H7843" s="21" t="s">
        <v>9</v>
      </c>
      <c r="I7843" s="21">
        <f>IF(shipments[[#This Row],[Boxes]]&gt;0,shipments[[#This Row],[Amount]]/shipments[[#This Row],[Boxes]],"NA")</f>
        <v>14.981707317073171</v>
      </c>
      <c r="J7843" s="21" t="str">
        <f>IF(shipments[[#This Row],[Order_Status]] = "Delivered","Yes","No")</f>
        <v>No</v>
      </c>
      <c r="K7843" s="21" t="str">
        <f>TEXT(shipments[[#This Row],[Shipdate]],"MMMM")</f>
        <v>July</v>
      </c>
      <c r="L7843" s="21">
        <f>YEAR(shipments[[#This Row],[Shipdate]])</f>
        <v>2024</v>
      </c>
    </row>
    <row r="7844" spans="1:12" x14ac:dyDescent="0.3">
      <c r="A7844" t="s">
        <v>7848</v>
      </c>
      <c r="B7844" t="s">
        <v>7960</v>
      </c>
      <c r="C7844" t="s">
        <v>7912</v>
      </c>
      <c r="D7844" t="s">
        <v>7939</v>
      </c>
      <c r="E7844" s="1">
        <v>45362</v>
      </c>
      <c r="F7844" s="6">
        <v>789.75</v>
      </c>
      <c r="G7844">
        <v>53</v>
      </c>
      <c r="H7844" t="s">
        <v>3</v>
      </c>
      <c r="I7844">
        <f>IF(shipments[[#This Row],[Boxes]]&gt;0,shipments[[#This Row],[Amount]]/shipments[[#This Row],[Boxes]],"NA")</f>
        <v>14.900943396226415</v>
      </c>
      <c r="J7844" t="str">
        <f>IF(shipments[[#This Row],[Order_Status]] = "Delivered","Yes","No")</f>
        <v>Yes</v>
      </c>
      <c r="K7844" t="str">
        <f>TEXT(shipments[[#This Row],[Shipdate]],"MMMM")</f>
        <v>March</v>
      </c>
      <c r="L7844">
        <f>YEAR(shipments[[#This Row],[Shipdate]])</f>
        <v>2024</v>
      </c>
    </row>
    <row r="7845" spans="1:12" x14ac:dyDescent="0.3">
      <c r="A7845" t="s">
        <v>7849</v>
      </c>
      <c r="B7845" t="s">
        <v>7960</v>
      </c>
      <c r="C7845" t="s">
        <v>7913</v>
      </c>
      <c r="D7845" t="s">
        <v>7938</v>
      </c>
      <c r="E7845" s="1">
        <v>45005</v>
      </c>
      <c r="F7845" s="6">
        <v>2569.5</v>
      </c>
      <c r="G7845">
        <v>184</v>
      </c>
      <c r="H7845" t="s">
        <v>3</v>
      </c>
      <c r="I7845">
        <f>IF(shipments[[#This Row],[Boxes]]&gt;0,shipments[[#This Row],[Amount]]/shipments[[#This Row],[Boxes]],"NA")</f>
        <v>13.964673913043478</v>
      </c>
      <c r="J7845" t="str">
        <f>IF(shipments[[#This Row],[Order_Status]] = "Delivered","Yes","No")</f>
        <v>Yes</v>
      </c>
      <c r="K7845" t="str">
        <f>TEXT(shipments[[#This Row],[Shipdate]],"MMMM")</f>
        <v>March</v>
      </c>
      <c r="L7845">
        <f>YEAR(shipments[[#This Row],[Shipdate]])</f>
        <v>2023</v>
      </c>
    </row>
    <row r="7846" spans="1:12" x14ac:dyDescent="0.3">
      <c r="A7846" t="s">
        <v>7850</v>
      </c>
      <c r="B7846" t="s">
        <v>7960</v>
      </c>
      <c r="C7846" t="s">
        <v>7915</v>
      </c>
      <c r="D7846" t="s">
        <v>7939</v>
      </c>
      <c r="E7846" s="1">
        <v>45433</v>
      </c>
      <c r="F7846" s="6">
        <v>580.5</v>
      </c>
      <c r="G7846">
        <v>117</v>
      </c>
      <c r="H7846" t="s">
        <v>3</v>
      </c>
      <c r="I7846">
        <f>IF(shipments[[#This Row],[Boxes]]&gt;0,shipments[[#This Row],[Amount]]/shipments[[#This Row],[Boxes]],"NA")</f>
        <v>4.9615384615384617</v>
      </c>
      <c r="J7846" t="str">
        <f>IF(shipments[[#This Row],[Order_Status]] = "Delivered","Yes","No")</f>
        <v>Yes</v>
      </c>
      <c r="K7846" t="str">
        <f>TEXT(shipments[[#This Row],[Shipdate]],"MMMM")</f>
        <v>May</v>
      </c>
      <c r="L7846">
        <f>YEAR(shipments[[#This Row],[Shipdate]])</f>
        <v>2024</v>
      </c>
    </row>
    <row r="7847" spans="1:12" x14ac:dyDescent="0.3">
      <c r="A7847" t="s">
        <v>7851</v>
      </c>
      <c r="B7847" t="s">
        <v>7960</v>
      </c>
      <c r="C7847" t="s">
        <v>7915</v>
      </c>
      <c r="D7847" t="s">
        <v>7934</v>
      </c>
      <c r="E7847" s="1">
        <v>45239</v>
      </c>
      <c r="F7847" s="6">
        <v>4522.5</v>
      </c>
      <c r="G7847">
        <v>503</v>
      </c>
      <c r="H7847" t="s">
        <v>3</v>
      </c>
      <c r="I7847">
        <f>IF(shipments[[#This Row],[Boxes]]&gt;0,shipments[[#This Row],[Amount]]/shipments[[#This Row],[Boxes]],"NA")</f>
        <v>8.9910536779324062</v>
      </c>
      <c r="J7847" t="str">
        <f>IF(shipments[[#This Row],[Order_Status]] = "Delivered","Yes","No")</f>
        <v>Yes</v>
      </c>
      <c r="K7847" t="str">
        <f>TEXT(shipments[[#This Row],[Shipdate]],"MMMM")</f>
        <v>November</v>
      </c>
      <c r="L7847">
        <f>YEAR(shipments[[#This Row],[Shipdate]])</f>
        <v>2023</v>
      </c>
    </row>
    <row r="7848" spans="1:12" x14ac:dyDescent="0.3">
      <c r="A7848" t="s">
        <v>7852</v>
      </c>
      <c r="B7848" t="s">
        <v>7960</v>
      </c>
      <c r="C7848" t="s">
        <v>7915</v>
      </c>
      <c r="D7848" t="s">
        <v>7939</v>
      </c>
      <c r="E7848" s="1">
        <v>44974</v>
      </c>
      <c r="F7848" s="6">
        <v>2241</v>
      </c>
      <c r="G7848">
        <v>249</v>
      </c>
      <c r="H7848" t="s">
        <v>3</v>
      </c>
      <c r="I7848">
        <f>IF(shipments[[#This Row],[Boxes]]&gt;0,shipments[[#This Row],[Amount]]/shipments[[#This Row],[Boxes]],"NA")</f>
        <v>9</v>
      </c>
      <c r="J7848" t="str">
        <f>IF(shipments[[#This Row],[Order_Status]] = "Delivered","Yes","No")</f>
        <v>Yes</v>
      </c>
      <c r="K7848" t="str">
        <f>TEXT(shipments[[#This Row],[Shipdate]],"MMMM")</f>
        <v>February</v>
      </c>
      <c r="L7848">
        <f>YEAR(shipments[[#This Row],[Shipdate]])</f>
        <v>2023</v>
      </c>
    </row>
    <row r="7849" spans="1:12" x14ac:dyDescent="0.3">
      <c r="A7849" t="s">
        <v>7853</v>
      </c>
      <c r="B7849" t="s">
        <v>7960</v>
      </c>
      <c r="C7849" t="s">
        <v>7915</v>
      </c>
      <c r="D7849" t="s">
        <v>7938</v>
      </c>
      <c r="E7849" s="1">
        <v>45166</v>
      </c>
      <c r="F7849" s="6">
        <v>5501.25</v>
      </c>
      <c r="G7849">
        <v>612</v>
      </c>
      <c r="H7849" t="s">
        <v>3</v>
      </c>
      <c r="I7849">
        <f>IF(shipments[[#This Row],[Boxes]]&gt;0,shipments[[#This Row],[Amount]]/shipments[[#This Row],[Boxes]],"NA")</f>
        <v>8.9889705882352935</v>
      </c>
      <c r="J7849" t="str">
        <f>IF(shipments[[#This Row],[Order_Status]] = "Delivered","Yes","No")</f>
        <v>Yes</v>
      </c>
      <c r="K7849" t="str">
        <f>TEXT(shipments[[#This Row],[Shipdate]],"MMMM")</f>
        <v>August</v>
      </c>
      <c r="L7849">
        <f>YEAR(shipments[[#This Row],[Shipdate]])</f>
        <v>2023</v>
      </c>
    </row>
    <row r="7850" spans="1:12" x14ac:dyDescent="0.3">
      <c r="A7850" t="s">
        <v>7854</v>
      </c>
      <c r="B7850" t="s">
        <v>7960</v>
      </c>
      <c r="C7850" t="s">
        <v>7915</v>
      </c>
      <c r="D7850" t="s">
        <v>7934</v>
      </c>
      <c r="E7850" s="1">
        <v>45232</v>
      </c>
      <c r="F7850" s="6">
        <v>877.5</v>
      </c>
      <c r="G7850">
        <v>126</v>
      </c>
      <c r="H7850" t="s">
        <v>3</v>
      </c>
      <c r="I7850">
        <f>IF(shipments[[#This Row],[Boxes]]&gt;0,shipments[[#This Row],[Amount]]/shipments[[#This Row],[Boxes]],"NA")</f>
        <v>6.9642857142857144</v>
      </c>
      <c r="J7850" t="str">
        <f>IF(shipments[[#This Row],[Order_Status]] = "Delivered","Yes","No")</f>
        <v>Yes</v>
      </c>
      <c r="K7850" t="str">
        <f>TEXT(shipments[[#This Row],[Shipdate]],"MMMM")</f>
        <v>November</v>
      </c>
      <c r="L7850">
        <f>YEAR(shipments[[#This Row],[Shipdate]])</f>
        <v>2023</v>
      </c>
    </row>
    <row r="7851" spans="1:12" x14ac:dyDescent="0.3">
      <c r="A7851" s="21" t="s">
        <v>7855</v>
      </c>
      <c r="B7851" s="21" t="s">
        <v>7960</v>
      </c>
      <c r="C7851" s="21" t="s">
        <v>7916</v>
      </c>
      <c r="D7851" s="21" t="s">
        <v>7935</v>
      </c>
      <c r="E7851" s="22">
        <v>45523</v>
      </c>
      <c r="F7851" s="23">
        <v>9618.75</v>
      </c>
      <c r="G7851" s="21">
        <v>1203</v>
      </c>
      <c r="H7851" s="21" t="s">
        <v>9</v>
      </c>
      <c r="I7851" s="21">
        <f>IF(shipments[[#This Row],[Boxes]]&gt;0,shipments[[#This Row],[Amount]]/shipments[[#This Row],[Boxes]],"NA")</f>
        <v>7.995635910224439</v>
      </c>
      <c r="J7851" s="21" t="str">
        <f>IF(shipments[[#This Row],[Order_Status]] = "Delivered","Yes","No")</f>
        <v>No</v>
      </c>
      <c r="K7851" s="21" t="str">
        <f>TEXT(shipments[[#This Row],[Shipdate]],"MMMM")</f>
        <v>August</v>
      </c>
      <c r="L7851" s="21">
        <f>YEAR(shipments[[#This Row],[Shipdate]])</f>
        <v>2024</v>
      </c>
    </row>
    <row r="7852" spans="1:12" x14ac:dyDescent="0.3">
      <c r="A7852" t="s">
        <v>7856</v>
      </c>
      <c r="B7852" t="s">
        <v>7960</v>
      </c>
      <c r="C7852" t="s">
        <v>7916</v>
      </c>
      <c r="D7852" t="s">
        <v>7934</v>
      </c>
      <c r="E7852" s="1">
        <v>45110</v>
      </c>
      <c r="F7852" s="6">
        <v>5877</v>
      </c>
      <c r="G7852">
        <v>980</v>
      </c>
      <c r="H7852" t="s">
        <v>3</v>
      </c>
      <c r="I7852">
        <f>IF(shipments[[#This Row],[Boxes]]&gt;0,shipments[[#This Row],[Amount]]/shipments[[#This Row],[Boxes]],"NA")</f>
        <v>5.9969387755102037</v>
      </c>
      <c r="J7852" t="str">
        <f>IF(shipments[[#This Row],[Order_Status]] = "Delivered","Yes","No")</f>
        <v>Yes</v>
      </c>
      <c r="K7852" t="str">
        <f>TEXT(shipments[[#This Row],[Shipdate]],"MMMM")</f>
        <v>July</v>
      </c>
      <c r="L7852">
        <f>YEAR(shipments[[#This Row],[Shipdate]])</f>
        <v>2023</v>
      </c>
    </row>
    <row r="7853" spans="1:12" x14ac:dyDescent="0.3">
      <c r="A7853" t="s">
        <v>7857</v>
      </c>
      <c r="B7853" t="s">
        <v>7960</v>
      </c>
      <c r="C7853" t="s">
        <v>7916</v>
      </c>
      <c r="D7853" t="s">
        <v>7938</v>
      </c>
      <c r="E7853" s="1">
        <v>45098</v>
      </c>
      <c r="F7853" s="6">
        <v>3057.75</v>
      </c>
      <c r="G7853">
        <v>340</v>
      </c>
      <c r="H7853" t="s">
        <v>3</v>
      </c>
      <c r="I7853">
        <f>IF(shipments[[#This Row],[Boxes]]&gt;0,shipments[[#This Row],[Amount]]/shipments[[#This Row],[Boxes]],"NA")</f>
        <v>8.9933823529411772</v>
      </c>
      <c r="J7853" t="str">
        <f>IF(shipments[[#This Row],[Order_Status]] = "Delivered","Yes","No")</f>
        <v>Yes</v>
      </c>
      <c r="K7853" t="str">
        <f>TEXT(shipments[[#This Row],[Shipdate]],"MMMM")</f>
        <v>June</v>
      </c>
      <c r="L7853">
        <f>YEAR(shipments[[#This Row],[Shipdate]])</f>
        <v>2023</v>
      </c>
    </row>
    <row r="7854" spans="1:12" x14ac:dyDescent="0.3">
      <c r="A7854" t="s">
        <v>7858</v>
      </c>
      <c r="B7854" t="s">
        <v>7960</v>
      </c>
      <c r="C7854" t="s">
        <v>7916</v>
      </c>
      <c r="D7854" t="s">
        <v>7939</v>
      </c>
      <c r="E7854" s="1">
        <v>45170</v>
      </c>
      <c r="F7854" s="6">
        <v>816.75</v>
      </c>
      <c r="G7854">
        <v>164</v>
      </c>
      <c r="H7854" t="s">
        <v>3</v>
      </c>
      <c r="I7854">
        <f>IF(shipments[[#This Row],[Boxes]]&gt;0,shipments[[#This Row],[Amount]]/shipments[[#This Row],[Boxes]],"NA")</f>
        <v>4.9801829268292686</v>
      </c>
      <c r="J7854" t="str">
        <f>IF(shipments[[#This Row],[Order_Status]] = "Delivered","Yes","No")</f>
        <v>Yes</v>
      </c>
      <c r="K7854" t="str">
        <f>TEXT(shipments[[#This Row],[Shipdate]],"MMMM")</f>
        <v>September</v>
      </c>
      <c r="L7854">
        <f>YEAR(shipments[[#This Row],[Shipdate]])</f>
        <v>2023</v>
      </c>
    </row>
    <row r="7855" spans="1:12" x14ac:dyDescent="0.3">
      <c r="A7855" t="s">
        <v>7859</v>
      </c>
      <c r="B7855" t="s">
        <v>7960</v>
      </c>
      <c r="C7855" t="s">
        <v>7916</v>
      </c>
      <c r="D7855" t="s">
        <v>7935</v>
      </c>
      <c r="E7855" s="1">
        <v>44929</v>
      </c>
      <c r="F7855" s="6">
        <v>5618.25</v>
      </c>
      <c r="G7855">
        <v>803</v>
      </c>
      <c r="H7855" t="s">
        <v>3</v>
      </c>
      <c r="I7855">
        <f>IF(shipments[[#This Row],[Boxes]]&gt;0,shipments[[#This Row],[Amount]]/shipments[[#This Row],[Boxes]],"NA")</f>
        <v>6.9965753424657535</v>
      </c>
      <c r="J7855" t="str">
        <f>IF(shipments[[#This Row],[Order_Status]] = "Delivered","Yes","No")</f>
        <v>Yes</v>
      </c>
      <c r="K7855" t="str">
        <f>TEXT(shipments[[#This Row],[Shipdate]],"MMMM")</f>
        <v>January</v>
      </c>
      <c r="L7855">
        <f>YEAR(shipments[[#This Row],[Shipdate]])</f>
        <v>2023</v>
      </c>
    </row>
    <row r="7856" spans="1:12" x14ac:dyDescent="0.3">
      <c r="A7856" t="s">
        <v>7860</v>
      </c>
      <c r="B7856" t="s">
        <v>7960</v>
      </c>
      <c r="C7856" t="s">
        <v>7916</v>
      </c>
      <c r="D7856" t="s">
        <v>7939</v>
      </c>
      <c r="E7856" s="1">
        <v>45287</v>
      </c>
      <c r="F7856" s="6">
        <v>3037.5</v>
      </c>
      <c r="G7856">
        <v>338</v>
      </c>
      <c r="H7856" t="s">
        <v>3</v>
      </c>
      <c r="I7856">
        <f>IF(shipments[[#This Row],[Boxes]]&gt;0,shipments[[#This Row],[Amount]]/shipments[[#This Row],[Boxes]],"NA")</f>
        <v>8.9866863905325438</v>
      </c>
      <c r="J7856" t="str">
        <f>IF(shipments[[#This Row],[Order_Status]] = "Delivered","Yes","No")</f>
        <v>Yes</v>
      </c>
      <c r="K7856" t="str">
        <f>TEXT(shipments[[#This Row],[Shipdate]],"MMMM")</f>
        <v>December</v>
      </c>
      <c r="L7856">
        <f>YEAR(shipments[[#This Row],[Shipdate]])</f>
        <v>2023</v>
      </c>
    </row>
    <row r="7857" spans="1:12" x14ac:dyDescent="0.3">
      <c r="A7857" t="s">
        <v>7861</v>
      </c>
      <c r="B7857" t="s">
        <v>7960</v>
      </c>
      <c r="C7857" t="s">
        <v>7916</v>
      </c>
      <c r="D7857" t="s">
        <v>7936</v>
      </c>
      <c r="E7857" s="1">
        <v>45414</v>
      </c>
      <c r="F7857" s="6">
        <v>353.25</v>
      </c>
      <c r="G7857">
        <v>71</v>
      </c>
      <c r="H7857" t="s">
        <v>3</v>
      </c>
      <c r="I7857">
        <f>IF(shipments[[#This Row],[Boxes]]&gt;0,shipments[[#This Row],[Amount]]/shipments[[#This Row],[Boxes]],"NA")</f>
        <v>4.975352112676056</v>
      </c>
      <c r="J7857" t="str">
        <f>IF(shipments[[#This Row],[Order_Status]] = "Delivered","Yes","No")</f>
        <v>Yes</v>
      </c>
      <c r="K7857" t="str">
        <f>TEXT(shipments[[#This Row],[Shipdate]],"MMMM")</f>
        <v>May</v>
      </c>
      <c r="L7857">
        <f>YEAR(shipments[[#This Row],[Shipdate]])</f>
        <v>2024</v>
      </c>
    </row>
    <row r="7858" spans="1:12" x14ac:dyDescent="0.3">
      <c r="A7858" t="s">
        <v>7862</v>
      </c>
      <c r="B7858" t="s">
        <v>7960</v>
      </c>
      <c r="C7858" t="s">
        <v>7917</v>
      </c>
      <c r="D7858" t="s">
        <v>7934</v>
      </c>
      <c r="E7858" s="1">
        <v>45089</v>
      </c>
      <c r="F7858" s="6">
        <v>94.5</v>
      </c>
      <c r="G7858">
        <v>4</v>
      </c>
      <c r="H7858" t="s">
        <v>3</v>
      </c>
      <c r="I7858">
        <f>IF(shipments[[#This Row],[Boxes]]&gt;0,shipments[[#This Row],[Amount]]/shipments[[#This Row],[Boxes]],"NA")</f>
        <v>23.625</v>
      </c>
      <c r="J7858" t="str">
        <f>IF(shipments[[#This Row],[Order_Status]] = "Delivered","Yes","No")</f>
        <v>Yes</v>
      </c>
      <c r="K7858" t="str">
        <f>TEXT(shipments[[#This Row],[Shipdate]],"MMMM")</f>
        <v>June</v>
      </c>
      <c r="L7858">
        <f>YEAR(shipments[[#This Row],[Shipdate]])</f>
        <v>2023</v>
      </c>
    </row>
    <row r="7859" spans="1:12" x14ac:dyDescent="0.3">
      <c r="A7859" s="21" t="s">
        <v>7863</v>
      </c>
      <c r="B7859" s="21" t="s">
        <v>7960</v>
      </c>
      <c r="C7859" s="21" t="s">
        <v>7917</v>
      </c>
      <c r="D7859" s="21" t="s">
        <v>7938</v>
      </c>
      <c r="E7859" s="22">
        <v>45541</v>
      </c>
      <c r="F7859" s="23">
        <v>11227.5</v>
      </c>
      <c r="G7859" s="21">
        <v>416</v>
      </c>
      <c r="H7859" s="21" t="s">
        <v>16</v>
      </c>
      <c r="I7859" s="21">
        <f>IF(shipments[[#This Row],[Boxes]]&gt;0,shipments[[#This Row],[Amount]]/shipments[[#This Row],[Boxes]],"NA")</f>
        <v>26.989182692307693</v>
      </c>
      <c r="J7859" s="21" t="str">
        <f>IF(shipments[[#This Row],[Order_Status]] = "Delivered","Yes","No")</f>
        <v>No</v>
      </c>
      <c r="K7859" s="21" t="str">
        <f>TEXT(shipments[[#This Row],[Shipdate]],"MMMM")</f>
        <v>September</v>
      </c>
      <c r="L7859" s="21">
        <f>YEAR(shipments[[#This Row],[Shipdate]])</f>
        <v>2024</v>
      </c>
    </row>
    <row r="7860" spans="1:12" x14ac:dyDescent="0.3">
      <c r="A7860" s="21" t="s">
        <v>7864</v>
      </c>
      <c r="B7860" s="21" t="s">
        <v>7960</v>
      </c>
      <c r="C7860" s="21" t="s">
        <v>7917</v>
      </c>
      <c r="D7860" s="21" t="s">
        <v>7934</v>
      </c>
      <c r="E7860" s="22">
        <v>45373</v>
      </c>
      <c r="F7860" s="23">
        <v>5512.5</v>
      </c>
      <c r="G7860" s="21">
        <v>213</v>
      </c>
      <c r="H7860" s="21" t="s">
        <v>25</v>
      </c>
      <c r="I7860" s="21">
        <f>IF(shipments[[#This Row],[Boxes]]&gt;0,shipments[[#This Row],[Amount]]/shipments[[#This Row],[Boxes]],"NA")</f>
        <v>25.880281690140844</v>
      </c>
      <c r="J7860" s="21" t="str">
        <f>IF(shipments[[#This Row],[Order_Status]] = "Delivered","Yes","No")</f>
        <v>No</v>
      </c>
      <c r="K7860" s="21" t="str">
        <f>TEXT(shipments[[#This Row],[Shipdate]],"MMMM")</f>
        <v>March</v>
      </c>
      <c r="L7860" s="21">
        <f>YEAR(shipments[[#This Row],[Shipdate]])</f>
        <v>2024</v>
      </c>
    </row>
    <row r="7861" spans="1:12" x14ac:dyDescent="0.3">
      <c r="A7861" t="s">
        <v>7865</v>
      </c>
      <c r="B7861" t="s">
        <v>7960</v>
      </c>
      <c r="C7861" t="s">
        <v>7918</v>
      </c>
      <c r="D7861" t="s">
        <v>7936</v>
      </c>
      <c r="E7861" s="1">
        <v>45141</v>
      </c>
      <c r="F7861" s="6">
        <v>5577.75</v>
      </c>
      <c r="G7861">
        <v>215</v>
      </c>
      <c r="H7861" t="s">
        <v>3</v>
      </c>
      <c r="I7861">
        <f>IF(shipments[[#This Row],[Boxes]]&gt;0,shipments[[#This Row],[Amount]]/shipments[[#This Row],[Boxes]],"NA")</f>
        <v>25.943023255813955</v>
      </c>
      <c r="J7861" t="str">
        <f>IF(shipments[[#This Row],[Order_Status]] = "Delivered","Yes","No")</f>
        <v>Yes</v>
      </c>
      <c r="K7861" t="str">
        <f>TEXT(shipments[[#This Row],[Shipdate]],"MMMM")</f>
        <v>August</v>
      </c>
      <c r="L7861">
        <f>YEAR(shipments[[#This Row],[Shipdate]])</f>
        <v>2023</v>
      </c>
    </row>
    <row r="7862" spans="1:12" x14ac:dyDescent="0.3">
      <c r="A7862" t="s">
        <v>7866</v>
      </c>
      <c r="B7862" t="s">
        <v>7960</v>
      </c>
      <c r="C7862" t="s">
        <v>7918</v>
      </c>
      <c r="D7862" t="s">
        <v>7938</v>
      </c>
      <c r="E7862" s="1">
        <v>45280</v>
      </c>
      <c r="F7862" s="6">
        <v>5379.75</v>
      </c>
      <c r="G7862">
        <v>216</v>
      </c>
      <c r="H7862" t="s">
        <v>3</v>
      </c>
      <c r="I7862">
        <f>IF(shipments[[#This Row],[Boxes]]&gt;0,shipments[[#This Row],[Amount]]/shipments[[#This Row],[Boxes]],"NA")</f>
        <v>24.90625</v>
      </c>
      <c r="J7862" t="str">
        <f>IF(shipments[[#This Row],[Order_Status]] = "Delivered","Yes","No")</f>
        <v>Yes</v>
      </c>
      <c r="K7862" t="str">
        <f>TEXT(shipments[[#This Row],[Shipdate]],"MMMM")</f>
        <v>December</v>
      </c>
      <c r="L7862">
        <f>YEAR(shipments[[#This Row],[Shipdate]])</f>
        <v>2023</v>
      </c>
    </row>
    <row r="7863" spans="1:12" x14ac:dyDescent="0.3">
      <c r="A7863" s="21" t="s">
        <v>7867</v>
      </c>
      <c r="B7863" s="21" t="s">
        <v>7960</v>
      </c>
      <c r="C7863" s="21" t="s">
        <v>7919</v>
      </c>
      <c r="D7863" s="21" t="s">
        <v>7937</v>
      </c>
      <c r="E7863" s="22">
        <v>45180</v>
      </c>
      <c r="F7863" s="23">
        <v>6675.75</v>
      </c>
      <c r="G7863" s="21">
        <v>334</v>
      </c>
      <c r="H7863" s="21" t="s">
        <v>25</v>
      </c>
      <c r="I7863" s="21">
        <f>IF(shipments[[#This Row],[Boxes]]&gt;0,shipments[[#This Row],[Amount]]/shipments[[#This Row],[Boxes]],"NA")</f>
        <v>19.987275449101798</v>
      </c>
      <c r="J7863" s="21" t="str">
        <f>IF(shipments[[#This Row],[Order_Status]] = "Delivered","Yes","No")</f>
        <v>No</v>
      </c>
      <c r="K7863" s="21" t="str">
        <f>TEXT(shipments[[#This Row],[Shipdate]],"MMMM")</f>
        <v>September</v>
      </c>
      <c r="L7863" s="21">
        <f>YEAR(shipments[[#This Row],[Shipdate]])</f>
        <v>2023</v>
      </c>
    </row>
    <row r="7864" spans="1:12" x14ac:dyDescent="0.3">
      <c r="A7864" t="s">
        <v>7868</v>
      </c>
      <c r="B7864" t="s">
        <v>7960</v>
      </c>
      <c r="C7864" t="s">
        <v>7919</v>
      </c>
      <c r="D7864" t="s">
        <v>7938</v>
      </c>
      <c r="E7864" s="1">
        <v>45378</v>
      </c>
      <c r="F7864" s="6">
        <v>4389.75</v>
      </c>
      <c r="G7864">
        <v>232</v>
      </c>
      <c r="H7864" t="s">
        <v>3</v>
      </c>
      <c r="I7864">
        <f>IF(shipments[[#This Row],[Boxes]]&gt;0,shipments[[#This Row],[Amount]]/shipments[[#This Row],[Boxes]],"NA")</f>
        <v>18.921336206896552</v>
      </c>
      <c r="J7864" t="str">
        <f>IF(shipments[[#This Row],[Order_Status]] = "Delivered","Yes","No")</f>
        <v>Yes</v>
      </c>
      <c r="K7864" t="str">
        <f>TEXT(shipments[[#This Row],[Shipdate]],"MMMM")</f>
        <v>March</v>
      </c>
      <c r="L7864">
        <f>YEAR(shipments[[#This Row],[Shipdate]])</f>
        <v>2024</v>
      </c>
    </row>
    <row r="7865" spans="1:12" x14ac:dyDescent="0.3">
      <c r="A7865" s="21" t="s">
        <v>7869</v>
      </c>
      <c r="B7865" s="21" t="s">
        <v>7960</v>
      </c>
      <c r="C7865" s="21" t="s">
        <v>7919</v>
      </c>
      <c r="D7865" s="21" t="s">
        <v>7935</v>
      </c>
      <c r="E7865" s="22">
        <v>45540</v>
      </c>
      <c r="F7865" s="23">
        <v>4547.25</v>
      </c>
      <c r="G7865" s="21">
        <v>240</v>
      </c>
      <c r="H7865" s="21" t="s">
        <v>16</v>
      </c>
      <c r="I7865" s="21">
        <f>IF(shipments[[#This Row],[Boxes]]&gt;0,shipments[[#This Row],[Amount]]/shipments[[#This Row],[Boxes]],"NA")</f>
        <v>18.946874999999999</v>
      </c>
      <c r="J7865" s="21" t="str">
        <f>IF(shipments[[#This Row],[Order_Status]] = "Delivered","Yes","No")</f>
        <v>No</v>
      </c>
      <c r="K7865" s="21" t="str">
        <f>TEXT(shipments[[#This Row],[Shipdate]],"MMMM")</f>
        <v>September</v>
      </c>
      <c r="L7865" s="21">
        <f>YEAR(shipments[[#This Row],[Shipdate]])</f>
        <v>2024</v>
      </c>
    </row>
    <row r="7866" spans="1:12" x14ac:dyDescent="0.3">
      <c r="A7866" t="s">
        <v>7870</v>
      </c>
      <c r="B7866" t="s">
        <v>7960</v>
      </c>
      <c r="C7866" t="s">
        <v>7919</v>
      </c>
      <c r="D7866" t="s">
        <v>7939</v>
      </c>
      <c r="E7866" s="1">
        <v>45058</v>
      </c>
      <c r="F7866" s="6">
        <v>1372.5</v>
      </c>
      <c r="G7866">
        <v>73</v>
      </c>
      <c r="H7866" t="s">
        <v>3</v>
      </c>
      <c r="I7866">
        <f>IF(shipments[[#This Row],[Boxes]]&gt;0,shipments[[#This Row],[Amount]]/shipments[[#This Row],[Boxes]],"NA")</f>
        <v>18.801369863013697</v>
      </c>
      <c r="J7866" t="str">
        <f>IF(shipments[[#This Row],[Order_Status]] = "Delivered","Yes","No")</f>
        <v>Yes</v>
      </c>
      <c r="K7866" t="str">
        <f>TEXT(shipments[[#This Row],[Shipdate]],"MMMM")</f>
        <v>May</v>
      </c>
      <c r="L7866">
        <f>YEAR(shipments[[#This Row],[Shipdate]])</f>
        <v>2023</v>
      </c>
    </row>
    <row r="7867" spans="1:12" x14ac:dyDescent="0.3">
      <c r="A7867" t="s">
        <v>7871</v>
      </c>
      <c r="B7867" t="s">
        <v>7960</v>
      </c>
      <c r="C7867" t="s">
        <v>7919</v>
      </c>
      <c r="D7867" t="s">
        <v>7938</v>
      </c>
      <c r="E7867" s="1">
        <v>45030</v>
      </c>
      <c r="F7867" s="6">
        <v>2488.5</v>
      </c>
      <c r="G7867">
        <v>131</v>
      </c>
      <c r="H7867" t="s">
        <v>3</v>
      </c>
      <c r="I7867">
        <f>IF(shipments[[#This Row],[Boxes]]&gt;0,shipments[[#This Row],[Amount]]/shipments[[#This Row],[Boxes]],"NA")</f>
        <v>18.996183206106871</v>
      </c>
      <c r="J7867" t="str">
        <f>IF(shipments[[#This Row],[Order_Status]] = "Delivered","Yes","No")</f>
        <v>Yes</v>
      </c>
      <c r="K7867" t="str">
        <f>TEXT(shipments[[#This Row],[Shipdate]],"MMMM")</f>
        <v>April</v>
      </c>
      <c r="L7867">
        <f>YEAR(shipments[[#This Row],[Shipdate]])</f>
        <v>2023</v>
      </c>
    </row>
    <row r="7868" spans="1:12" x14ac:dyDescent="0.3">
      <c r="A7868" t="s">
        <v>7872</v>
      </c>
      <c r="B7868" t="s">
        <v>7960</v>
      </c>
      <c r="C7868" t="s">
        <v>7920</v>
      </c>
      <c r="D7868" t="s">
        <v>7934</v>
      </c>
      <c r="E7868" s="1">
        <v>45161</v>
      </c>
      <c r="F7868" s="6">
        <v>14112</v>
      </c>
      <c r="G7868">
        <v>743</v>
      </c>
      <c r="H7868" t="s">
        <v>3</v>
      </c>
      <c r="I7868">
        <f>IF(shipments[[#This Row],[Boxes]]&gt;0,shipments[[#This Row],[Amount]]/shipments[[#This Row],[Boxes]],"NA")</f>
        <v>18.993270524899057</v>
      </c>
      <c r="J7868" t="str">
        <f>IF(shipments[[#This Row],[Order_Status]] = "Delivered","Yes","No")</f>
        <v>Yes</v>
      </c>
      <c r="K7868" t="str">
        <f>TEXT(shipments[[#This Row],[Shipdate]],"MMMM")</f>
        <v>August</v>
      </c>
      <c r="L7868">
        <f>YEAR(shipments[[#This Row],[Shipdate]])</f>
        <v>2023</v>
      </c>
    </row>
    <row r="7869" spans="1:12" x14ac:dyDescent="0.3">
      <c r="A7869" t="s">
        <v>7873</v>
      </c>
      <c r="B7869" t="s">
        <v>7960</v>
      </c>
      <c r="C7869" t="s">
        <v>7921</v>
      </c>
      <c r="D7869" t="s">
        <v>7938</v>
      </c>
      <c r="E7869" s="1">
        <v>45162</v>
      </c>
      <c r="F7869" s="6">
        <v>1140.75</v>
      </c>
      <c r="G7869">
        <v>82</v>
      </c>
      <c r="H7869" t="s">
        <v>3</v>
      </c>
      <c r="I7869">
        <f>IF(shipments[[#This Row],[Boxes]]&gt;0,shipments[[#This Row],[Amount]]/shipments[[#This Row],[Boxes]],"NA")</f>
        <v>13.911585365853659</v>
      </c>
      <c r="J7869" t="str">
        <f>IF(shipments[[#This Row],[Order_Status]] = "Delivered","Yes","No")</f>
        <v>Yes</v>
      </c>
      <c r="K7869" t="str">
        <f>TEXT(shipments[[#This Row],[Shipdate]],"MMMM")</f>
        <v>August</v>
      </c>
      <c r="L7869">
        <f>YEAR(shipments[[#This Row],[Shipdate]])</f>
        <v>2023</v>
      </c>
    </row>
    <row r="7870" spans="1:12" x14ac:dyDescent="0.3">
      <c r="A7870" t="s">
        <v>7874</v>
      </c>
      <c r="B7870" t="s">
        <v>7960</v>
      </c>
      <c r="C7870" t="s">
        <v>7921</v>
      </c>
      <c r="D7870" t="s">
        <v>7938</v>
      </c>
      <c r="E7870" s="1">
        <v>45447</v>
      </c>
      <c r="F7870" s="6">
        <v>5249.25</v>
      </c>
      <c r="G7870">
        <v>329</v>
      </c>
      <c r="H7870" t="s">
        <v>3</v>
      </c>
      <c r="I7870">
        <f>IF(shipments[[#This Row],[Boxes]]&gt;0,shipments[[#This Row],[Amount]]/shipments[[#This Row],[Boxes]],"NA")</f>
        <v>15.95516717325228</v>
      </c>
      <c r="J7870" t="str">
        <f>IF(shipments[[#This Row],[Order_Status]] = "Delivered","Yes","No")</f>
        <v>Yes</v>
      </c>
      <c r="K7870" t="str">
        <f>TEXT(shipments[[#This Row],[Shipdate]],"MMMM")</f>
        <v>June</v>
      </c>
      <c r="L7870">
        <f>YEAR(shipments[[#This Row],[Shipdate]])</f>
        <v>2024</v>
      </c>
    </row>
    <row r="7871" spans="1:12" x14ac:dyDescent="0.3">
      <c r="A7871" t="s">
        <v>7875</v>
      </c>
      <c r="B7871" t="s">
        <v>7960</v>
      </c>
      <c r="C7871" t="s">
        <v>7921</v>
      </c>
      <c r="D7871" t="s">
        <v>7938</v>
      </c>
      <c r="E7871" s="1">
        <v>45138</v>
      </c>
      <c r="F7871" s="6">
        <v>3435.75</v>
      </c>
      <c r="G7871">
        <v>287</v>
      </c>
      <c r="H7871" t="s">
        <v>3</v>
      </c>
      <c r="I7871">
        <f>IF(shipments[[#This Row],[Boxes]]&gt;0,shipments[[#This Row],[Amount]]/shipments[[#This Row],[Boxes]],"NA")</f>
        <v>11.971254355400697</v>
      </c>
      <c r="J7871" t="str">
        <f>IF(shipments[[#This Row],[Order_Status]] = "Delivered","Yes","No")</f>
        <v>Yes</v>
      </c>
      <c r="K7871" t="str">
        <f>TEXT(shipments[[#This Row],[Shipdate]],"MMMM")</f>
        <v>July</v>
      </c>
      <c r="L7871">
        <f>YEAR(shipments[[#This Row],[Shipdate]])</f>
        <v>2023</v>
      </c>
    </row>
    <row r="7872" spans="1:12" x14ac:dyDescent="0.3">
      <c r="A7872" t="s">
        <v>7876</v>
      </c>
      <c r="B7872" t="s">
        <v>7960</v>
      </c>
      <c r="C7872" t="s">
        <v>7921</v>
      </c>
      <c r="D7872" t="s">
        <v>7938</v>
      </c>
      <c r="E7872" s="1">
        <v>45469</v>
      </c>
      <c r="F7872" s="6">
        <v>3665.25</v>
      </c>
      <c r="G7872">
        <v>282</v>
      </c>
      <c r="H7872" t="s">
        <v>3</v>
      </c>
      <c r="I7872">
        <f>IF(shipments[[#This Row],[Boxes]]&gt;0,shipments[[#This Row],[Amount]]/shipments[[#This Row],[Boxes]],"NA")</f>
        <v>12.997340425531915</v>
      </c>
      <c r="J7872" t="str">
        <f>IF(shipments[[#This Row],[Order_Status]] = "Delivered","Yes","No")</f>
        <v>Yes</v>
      </c>
      <c r="K7872" t="str">
        <f>TEXT(shipments[[#This Row],[Shipdate]],"MMMM")</f>
        <v>June</v>
      </c>
      <c r="L7872">
        <f>YEAR(shipments[[#This Row],[Shipdate]])</f>
        <v>2024</v>
      </c>
    </row>
    <row r="7873" spans="1:12" x14ac:dyDescent="0.3">
      <c r="A7873" s="21" t="s">
        <v>7877</v>
      </c>
      <c r="B7873" s="21" t="s">
        <v>7960</v>
      </c>
      <c r="C7873" s="21" t="s">
        <v>7921</v>
      </c>
      <c r="D7873" s="21" t="s">
        <v>7934</v>
      </c>
      <c r="E7873" s="22">
        <v>45341</v>
      </c>
      <c r="F7873" s="23">
        <v>4585.5</v>
      </c>
      <c r="G7873" s="21">
        <v>383</v>
      </c>
      <c r="H7873" s="21" t="s">
        <v>25</v>
      </c>
      <c r="I7873" s="21">
        <f>IF(shipments[[#This Row],[Boxes]]&gt;0,shipments[[#This Row],[Amount]]/shipments[[#This Row],[Boxes]],"NA")</f>
        <v>11.972584856396868</v>
      </c>
      <c r="J7873" s="21" t="str">
        <f>IF(shipments[[#This Row],[Order_Status]] = "Delivered","Yes","No")</f>
        <v>No</v>
      </c>
      <c r="K7873" s="21" t="str">
        <f>TEXT(shipments[[#This Row],[Shipdate]],"MMMM")</f>
        <v>February</v>
      </c>
      <c r="L7873" s="21">
        <f>YEAR(shipments[[#This Row],[Shipdate]])</f>
        <v>2024</v>
      </c>
    </row>
    <row r="7874" spans="1:12" x14ac:dyDescent="0.3">
      <c r="A7874" t="s">
        <v>7878</v>
      </c>
      <c r="B7874" t="s">
        <v>7960</v>
      </c>
      <c r="C7874" t="s">
        <v>7923</v>
      </c>
      <c r="D7874" t="s">
        <v>7937</v>
      </c>
      <c r="E7874" s="1">
        <v>45196</v>
      </c>
      <c r="F7874" s="6">
        <v>3748.5</v>
      </c>
      <c r="G7874">
        <v>221</v>
      </c>
      <c r="H7874" t="s">
        <v>3</v>
      </c>
      <c r="I7874">
        <f>IF(shipments[[#This Row],[Boxes]]&gt;0,shipments[[#This Row],[Amount]]/shipments[[#This Row],[Boxes]],"NA")</f>
        <v>16.96153846153846</v>
      </c>
      <c r="J7874" t="str">
        <f>IF(shipments[[#This Row],[Order_Status]] = "Delivered","Yes","No")</f>
        <v>Yes</v>
      </c>
      <c r="K7874" t="str">
        <f>TEXT(shipments[[#This Row],[Shipdate]],"MMMM")</f>
        <v>September</v>
      </c>
      <c r="L7874">
        <f>YEAR(shipments[[#This Row],[Shipdate]])</f>
        <v>2023</v>
      </c>
    </row>
    <row r="7875" spans="1:12" x14ac:dyDescent="0.3">
      <c r="A7875" t="s">
        <v>7879</v>
      </c>
      <c r="B7875" t="s">
        <v>7960</v>
      </c>
      <c r="C7875" t="s">
        <v>7923</v>
      </c>
      <c r="D7875" t="s">
        <v>7936</v>
      </c>
      <c r="E7875" s="1">
        <v>45398</v>
      </c>
      <c r="F7875" s="6">
        <v>375.75</v>
      </c>
      <c r="G7875">
        <v>26</v>
      </c>
      <c r="H7875" t="s">
        <v>3</v>
      </c>
      <c r="I7875">
        <f>IF(shipments[[#This Row],[Boxes]]&gt;0,shipments[[#This Row],[Amount]]/shipments[[#This Row],[Boxes]],"NA")</f>
        <v>14.451923076923077</v>
      </c>
      <c r="J7875" t="str">
        <f>IF(shipments[[#This Row],[Order_Status]] = "Delivered","Yes","No")</f>
        <v>Yes</v>
      </c>
      <c r="K7875" t="str">
        <f>TEXT(shipments[[#This Row],[Shipdate]],"MMMM")</f>
        <v>April</v>
      </c>
      <c r="L7875">
        <f>YEAR(shipments[[#This Row],[Shipdate]])</f>
        <v>2024</v>
      </c>
    </row>
    <row r="7876" spans="1:12" x14ac:dyDescent="0.3">
      <c r="A7876" t="s">
        <v>7880</v>
      </c>
      <c r="B7876" t="s">
        <v>7960</v>
      </c>
      <c r="C7876" t="s">
        <v>7923</v>
      </c>
      <c r="D7876" t="s">
        <v>7938</v>
      </c>
      <c r="E7876" s="1">
        <v>45247</v>
      </c>
      <c r="F7876" s="6">
        <v>5571</v>
      </c>
      <c r="G7876">
        <v>349</v>
      </c>
      <c r="H7876" t="s">
        <v>3</v>
      </c>
      <c r="I7876">
        <f>IF(shipments[[#This Row],[Boxes]]&gt;0,shipments[[#This Row],[Amount]]/shipments[[#This Row],[Boxes]],"NA")</f>
        <v>15.962750716332378</v>
      </c>
      <c r="J7876" t="str">
        <f>IF(shipments[[#This Row],[Order_Status]] = "Delivered","Yes","No")</f>
        <v>Yes</v>
      </c>
      <c r="K7876" t="str">
        <f>TEXT(shipments[[#This Row],[Shipdate]],"MMMM")</f>
        <v>November</v>
      </c>
      <c r="L7876">
        <f>YEAR(shipments[[#This Row],[Shipdate]])</f>
        <v>2023</v>
      </c>
    </row>
    <row r="7877" spans="1:12" x14ac:dyDescent="0.3">
      <c r="A7877" t="s">
        <v>7881</v>
      </c>
      <c r="B7877" t="s">
        <v>7960</v>
      </c>
      <c r="C7877" t="s">
        <v>7924</v>
      </c>
      <c r="D7877" t="s">
        <v>7934</v>
      </c>
      <c r="E7877" s="1">
        <v>44960</v>
      </c>
      <c r="F7877" s="6">
        <v>7296.75</v>
      </c>
      <c r="G7877">
        <v>913</v>
      </c>
      <c r="H7877" t="s">
        <v>3</v>
      </c>
      <c r="I7877">
        <f>IF(shipments[[#This Row],[Boxes]]&gt;0,shipments[[#This Row],[Amount]]/shipments[[#This Row],[Boxes]],"NA")</f>
        <v>7.9920591456736032</v>
      </c>
      <c r="J7877" t="str">
        <f>IF(shipments[[#This Row],[Order_Status]] = "Delivered","Yes","No")</f>
        <v>Yes</v>
      </c>
      <c r="K7877" t="str">
        <f>TEXT(shipments[[#This Row],[Shipdate]],"MMMM")</f>
        <v>February</v>
      </c>
      <c r="L7877">
        <f>YEAR(shipments[[#This Row],[Shipdate]])</f>
        <v>2023</v>
      </c>
    </row>
    <row r="7878" spans="1:12" x14ac:dyDescent="0.3">
      <c r="A7878" t="s">
        <v>7882</v>
      </c>
      <c r="B7878" t="s">
        <v>7960</v>
      </c>
      <c r="C7878" t="s">
        <v>7924</v>
      </c>
      <c r="D7878" t="s">
        <v>7938</v>
      </c>
      <c r="E7878" s="1">
        <v>45194</v>
      </c>
      <c r="F7878" s="6">
        <v>7551</v>
      </c>
      <c r="G7878">
        <v>756</v>
      </c>
      <c r="H7878" t="s">
        <v>3</v>
      </c>
      <c r="I7878">
        <f>IF(shipments[[#This Row],[Boxes]]&gt;0,shipments[[#This Row],[Amount]]/shipments[[#This Row],[Boxes]],"NA")</f>
        <v>9.9880952380952372</v>
      </c>
      <c r="J7878" t="str">
        <f>IF(shipments[[#This Row],[Order_Status]] = "Delivered","Yes","No")</f>
        <v>Yes</v>
      </c>
      <c r="K7878" t="str">
        <f>TEXT(shipments[[#This Row],[Shipdate]],"MMMM")</f>
        <v>September</v>
      </c>
      <c r="L7878">
        <f>YEAR(shipments[[#This Row],[Shipdate]])</f>
        <v>2023</v>
      </c>
    </row>
    <row r="7879" spans="1:12" x14ac:dyDescent="0.3">
      <c r="A7879" t="s">
        <v>7883</v>
      </c>
      <c r="B7879" t="s">
        <v>7960</v>
      </c>
      <c r="C7879" t="s">
        <v>7924</v>
      </c>
      <c r="D7879" t="s">
        <v>7934</v>
      </c>
      <c r="E7879" s="1">
        <v>45306</v>
      </c>
      <c r="F7879" s="6">
        <v>5031</v>
      </c>
      <c r="G7879">
        <v>629</v>
      </c>
      <c r="H7879" t="s">
        <v>3</v>
      </c>
      <c r="I7879">
        <f>IF(shipments[[#This Row],[Boxes]]&gt;0,shipments[[#This Row],[Amount]]/shipments[[#This Row],[Boxes]],"NA")</f>
        <v>7.998410174880763</v>
      </c>
      <c r="J7879" t="str">
        <f>IF(shipments[[#This Row],[Order_Status]] = "Delivered","Yes","No")</f>
        <v>Yes</v>
      </c>
      <c r="K7879" t="str">
        <f>TEXT(shipments[[#This Row],[Shipdate]],"MMMM")</f>
        <v>January</v>
      </c>
      <c r="L7879">
        <f>YEAR(shipments[[#This Row],[Shipdate]])</f>
        <v>2024</v>
      </c>
    </row>
    <row r="7880" spans="1:12" x14ac:dyDescent="0.3">
      <c r="A7880" t="s">
        <v>7884</v>
      </c>
      <c r="B7880" t="s">
        <v>7960</v>
      </c>
      <c r="C7880" t="s">
        <v>7924</v>
      </c>
      <c r="D7880" t="s">
        <v>7939</v>
      </c>
      <c r="E7880" s="1">
        <v>45288</v>
      </c>
      <c r="F7880" s="6">
        <v>1525.5</v>
      </c>
      <c r="G7880">
        <v>191</v>
      </c>
      <c r="H7880" t="s">
        <v>3</v>
      </c>
      <c r="I7880">
        <f>IF(shipments[[#This Row],[Boxes]]&gt;0,shipments[[#This Row],[Amount]]/shipments[[#This Row],[Boxes]],"NA")</f>
        <v>7.9869109947643979</v>
      </c>
      <c r="J7880" t="str">
        <f>IF(shipments[[#This Row],[Order_Status]] = "Delivered","Yes","No")</f>
        <v>Yes</v>
      </c>
      <c r="K7880" t="str">
        <f>TEXT(shipments[[#This Row],[Shipdate]],"MMMM")</f>
        <v>December</v>
      </c>
      <c r="L7880">
        <f>YEAR(shipments[[#This Row],[Shipdate]])</f>
        <v>2023</v>
      </c>
    </row>
    <row r="7881" spans="1:12" x14ac:dyDescent="0.3">
      <c r="A7881" t="s">
        <v>7885</v>
      </c>
      <c r="B7881" t="s">
        <v>7960</v>
      </c>
      <c r="C7881" t="s">
        <v>7924</v>
      </c>
      <c r="D7881" t="s">
        <v>7937</v>
      </c>
      <c r="E7881" s="1">
        <v>45296</v>
      </c>
      <c r="F7881" s="6">
        <v>778.5</v>
      </c>
      <c r="G7881">
        <v>87</v>
      </c>
      <c r="H7881" t="s">
        <v>3</v>
      </c>
      <c r="I7881">
        <f>IF(shipments[[#This Row],[Boxes]]&gt;0,shipments[[#This Row],[Amount]]/shipments[[#This Row],[Boxes]],"NA")</f>
        <v>8.9482758620689662</v>
      </c>
      <c r="J7881" t="str">
        <f>IF(shipments[[#This Row],[Order_Status]] = "Delivered","Yes","No")</f>
        <v>Yes</v>
      </c>
      <c r="K7881" t="str">
        <f>TEXT(shipments[[#This Row],[Shipdate]],"MMMM")</f>
        <v>January</v>
      </c>
      <c r="L7881">
        <f>YEAR(shipments[[#This Row],[Shipdate]])</f>
        <v>2024</v>
      </c>
    </row>
    <row r="7882" spans="1:12" x14ac:dyDescent="0.3">
      <c r="A7882" t="s">
        <v>7886</v>
      </c>
      <c r="B7882" t="s">
        <v>7960</v>
      </c>
      <c r="C7882" t="s">
        <v>7925</v>
      </c>
      <c r="D7882" t="s">
        <v>7935</v>
      </c>
      <c r="E7882" s="1">
        <v>45260</v>
      </c>
      <c r="F7882" s="6">
        <v>6738.75</v>
      </c>
      <c r="G7882">
        <v>422</v>
      </c>
      <c r="H7882" t="s">
        <v>3</v>
      </c>
      <c r="I7882">
        <f>IF(shipments[[#This Row],[Boxes]]&gt;0,shipments[[#This Row],[Amount]]/shipments[[#This Row],[Boxes]],"NA")</f>
        <v>15.968601895734597</v>
      </c>
      <c r="J7882" t="str">
        <f>IF(shipments[[#This Row],[Order_Status]] = "Delivered","Yes","No")</f>
        <v>Yes</v>
      </c>
      <c r="K7882" t="str">
        <f>TEXT(shipments[[#This Row],[Shipdate]],"MMMM")</f>
        <v>November</v>
      </c>
      <c r="L7882">
        <f>YEAR(shipments[[#This Row],[Shipdate]])</f>
        <v>2023</v>
      </c>
    </row>
    <row r="7883" spans="1:12" x14ac:dyDescent="0.3">
      <c r="A7883" t="s">
        <v>7887</v>
      </c>
      <c r="B7883" t="s">
        <v>7960</v>
      </c>
      <c r="C7883" t="s">
        <v>7925</v>
      </c>
      <c r="D7883" t="s">
        <v>7934</v>
      </c>
      <c r="E7883" s="1">
        <v>45349</v>
      </c>
      <c r="F7883" s="6">
        <v>5303.25</v>
      </c>
      <c r="G7883">
        <v>295</v>
      </c>
      <c r="H7883" t="s">
        <v>3</v>
      </c>
      <c r="I7883">
        <f>IF(shipments[[#This Row],[Boxes]]&gt;0,shipments[[#This Row],[Amount]]/shipments[[#This Row],[Boxes]],"NA")</f>
        <v>17.977118644067797</v>
      </c>
      <c r="J7883" t="str">
        <f>IF(shipments[[#This Row],[Order_Status]] = "Delivered","Yes","No")</f>
        <v>Yes</v>
      </c>
      <c r="K7883" t="str">
        <f>TEXT(shipments[[#This Row],[Shipdate]],"MMMM")</f>
        <v>February</v>
      </c>
      <c r="L7883">
        <f>YEAR(shipments[[#This Row],[Shipdate]])</f>
        <v>2024</v>
      </c>
    </row>
    <row r="7884" spans="1:12" x14ac:dyDescent="0.3">
      <c r="A7884" s="21" t="s">
        <v>7888</v>
      </c>
      <c r="B7884" s="21" t="s">
        <v>7960</v>
      </c>
      <c r="C7884" s="21" t="s">
        <v>7925</v>
      </c>
      <c r="D7884" s="21" t="s">
        <v>7939</v>
      </c>
      <c r="E7884" s="22">
        <v>45069</v>
      </c>
      <c r="F7884" s="23">
        <v>9189</v>
      </c>
      <c r="G7884" s="21">
        <v>541</v>
      </c>
      <c r="H7884" s="21" t="s">
        <v>25</v>
      </c>
      <c r="I7884" s="21">
        <f>IF(shipments[[#This Row],[Boxes]]&gt;0,shipments[[#This Row],[Amount]]/shipments[[#This Row],[Boxes]],"NA")</f>
        <v>16.985212569316083</v>
      </c>
      <c r="J7884" s="21" t="str">
        <f>IF(shipments[[#This Row],[Order_Status]] = "Delivered","Yes","No")</f>
        <v>No</v>
      </c>
      <c r="K7884" s="21" t="str">
        <f>TEXT(shipments[[#This Row],[Shipdate]],"MMMM")</f>
        <v>May</v>
      </c>
      <c r="L7884" s="21">
        <f>YEAR(shipments[[#This Row],[Shipdate]])</f>
        <v>2023</v>
      </c>
    </row>
    <row r="7885" spans="1:12" x14ac:dyDescent="0.3">
      <c r="A7885" t="s">
        <v>7889</v>
      </c>
      <c r="B7885" t="s">
        <v>7960</v>
      </c>
      <c r="C7885" t="s">
        <v>7925</v>
      </c>
      <c r="D7885" t="s">
        <v>7938</v>
      </c>
      <c r="E7885" s="1">
        <v>45099</v>
      </c>
      <c r="F7885" s="6">
        <v>4466.25</v>
      </c>
      <c r="G7885">
        <v>320</v>
      </c>
      <c r="H7885" t="s">
        <v>3</v>
      </c>
      <c r="I7885">
        <f>IF(shipments[[#This Row],[Boxes]]&gt;0,shipments[[#This Row],[Amount]]/shipments[[#This Row],[Boxes]],"NA")</f>
        <v>13.95703125</v>
      </c>
      <c r="J7885" t="str">
        <f>IF(shipments[[#This Row],[Order_Status]] = "Delivered","Yes","No")</f>
        <v>Yes</v>
      </c>
      <c r="K7885" t="str">
        <f>TEXT(shipments[[#This Row],[Shipdate]],"MMMM")</f>
        <v>June</v>
      </c>
      <c r="L7885">
        <f>YEAR(shipments[[#This Row],[Shipdate]])</f>
        <v>2023</v>
      </c>
    </row>
    <row r="7886" spans="1:12" x14ac:dyDescent="0.3">
      <c r="A7886" t="s">
        <v>7890</v>
      </c>
      <c r="B7886" t="s">
        <v>7960</v>
      </c>
      <c r="C7886" t="s">
        <v>7925</v>
      </c>
      <c r="D7886" t="s">
        <v>7938</v>
      </c>
      <c r="E7886" s="1">
        <v>44964</v>
      </c>
      <c r="F7886" s="6">
        <v>4619.25</v>
      </c>
      <c r="G7886">
        <v>330</v>
      </c>
      <c r="H7886" t="s">
        <v>3</v>
      </c>
      <c r="I7886">
        <f>IF(shipments[[#This Row],[Boxes]]&gt;0,shipments[[#This Row],[Amount]]/shipments[[#This Row],[Boxes]],"NA")</f>
        <v>13.997727272727273</v>
      </c>
      <c r="J7886" t="str">
        <f>IF(shipments[[#This Row],[Order_Status]] = "Delivered","Yes","No")</f>
        <v>Yes</v>
      </c>
      <c r="K7886" t="str">
        <f>TEXT(shipments[[#This Row],[Shipdate]],"MMMM")</f>
        <v>February</v>
      </c>
      <c r="L7886">
        <f>YEAR(shipments[[#This Row],[Shipdate]])</f>
        <v>2023</v>
      </c>
    </row>
    <row r="7887" spans="1:12" x14ac:dyDescent="0.3">
      <c r="A7887" t="s">
        <v>7891</v>
      </c>
      <c r="B7887" t="s">
        <v>7960</v>
      </c>
      <c r="C7887" t="s">
        <v>7927</v>
      </c>
      <c r="D7887" t="s">
        <v>7935</v>
      </c>
      <c r="E7887" s="1">
        <v>45387</v>
      </c>
      <c r="F7887" s="6">
        <v>15714</v>
      </c>
      <c r="G7887">
        <v>925</v>
      </c>
      <c r="H7887" t="s">
        <v>3</v>
      </c>
      <c r="I7887">
        <f>IF(shipments[[#This Row],[Boxes]]&gt;0,shipments[[#This Row],[Amount]]/shipments[[#This Row],[Boxes]],"NA")</f>
        <v>16.988108108108108</v>
      </c>
      <c r="J7887" t="str">
        <f>IF(shipments[[#This Row],[Order_Status]] = "Delivered","Yes","No")</f>
        <v>Yes</v>
      </c>
      <c r="K7887" t="str">
        <f>TEXT(shipments[[#This Row],[Shipdate]],"MMMM")</f>
        <v>April</v>
      </c>
      <c r="L7887">
        <f>YEAR(shipments[[#This Row],[Shipdate]])</f>
        <v>2024</v>
      </c>
    </row>
    <row r="7888" spans="1:12" x14ac:dyDescent="0.3">
      <c r="A7888" s="21" t="s">
        <v>7892</v>
      </c>
      <c r="B7888" s="21" t="s">
        <v>7960</v>
      </c>
      <c r="C7888" s="21" t="s">
        <v>7927</v>
      </c>
      <c r="D7888" s="21" t="s">
        <v>7934</v>
      </c>
      <c r="E7888" s="22">
        <v>45551</v>
      </c>
      <c r="F7888" s="23">
        <v>13956.75</v>
      </c>
      <c r="G7888" s="21">
        <v>931</v>
      </c>
      <c r="H7888" s="21" t="s">
        <v>16</v>
      </c>
      <c r="I7888" s="21">
        <f>IF(shipments[[#This Row],[Boxes]]&gt;0,shipments[[#This Row],[Amount]]/shipments[[#This Row],[Boxes]],"NA")</f>
        <v>14.991138560687434</v>
      </c>
      <c r="J7888" s="21" t="str">
        <f>IF(shipments[[#This Row],[Order_Status]] = "Delivered","Yes","No")</f>
        <v>No</v>
      </c>
      <c r="K7888" s="21" t="str">
        <f>TEXT(shipments[[#This Row],[Shipdate]],"MMMM")</f>
        <v>September</v>
      </c>
      <c r="L7888" s="21">
        <f>YEAR(shipments[[#This Row],[Shipdate]])</f>
        <v>2024</v>
      </c>
    </row>
    <row r="7889" spans="1:12" x14ac:dyDescent="0.3">
      <c r="A7889" t="s">
        <v>7893</v>
      </c>
      <c r="B7889" t="s">
        <v>7960</v>
      </c>
      <c r="C7889" t="s">
        <v>7928</v>
      </c>
      <c r="D7889" t="s">
        <v>7935</v>
      </c>
      <c r="E7889" s="1">
        <v>45399</v>
      </c>
      <c r="F7889" s="6">
        <v>3096</v>
      </c>
      <c r="G7889">
        <v>387</v>
      </c>
      <c r="H7889" t="s">
        <v>3</v>
      </c>
      <c r="I7889">
        <f>IF(shipments[[#This Row],[Boxes]]&gt;0,shipments[[#This Row],[Amount]]/shipments[[#This Row],[Boxes]],"NA")</f>
        <v>8</v>
      </c>
      <c r="J7889" t="str">
        <f>IF(shipments[[#This Row],[Order_Status]] = "Delivered","Yes","No")</f>
        <v>Yes</v>
      </c>
      <c r="K7889" t="str">
        <f>TEXT(shipments[[#This Row],[Shipdate]],"MMMM")</f>
        <v>April</v>
      </c>
      <c r="L7889">
        <f>YEAR(shipments[[#This Row],[Shipdate]])</f>
        <v>2024</v>
      </c>
    </row>
    <row r="7890" spans="1:12" x14ac:dyDescent="0.3">
      <c r="A7890" t="s">
        <v>7894</v>
      </c>
      <c r="B7890" t="s">
        <v>7960</v>
      </c>
      <c r="C7890" t="s">
        <v>7928</v>
      </c>
      <c r="D7890" t="s">
        <v>7934</v>
      </c>
      <c r="E7890" s="1">
        <v>45404</v>
      </c>
      <c r="F7890" s="6">
        <v>6493.5</v>
      </c>
      <c r="G7890">
        <v>928</v>
      </c>
      <c r="H7890" t="s">
        <v>3</v>
      </c>
      <c r="I7890">
        <f>IF(shipments[[#This Row],[Boxes]]&gt;0,shipments[[#This Row],[Amount]]/shipments[[#This Row],[Boxes]],"NA")</f>
        <v>6.9973060344827589</v>
      </c>
      <c r="J7890" t="str">
        <f>IF(shipments[[#This Row],[Order_Status]] = "Delivered","Yes","No")</f>
        <v>Yes</v>
      </c>
      <c r="K7890" t="str">
        <f>TEXT(shipments[[#This Row],[Shipdate]],"MMMM")</f>
        <v>April</v>
      </c>
      <c r="L7890">
        <f>YEAR(shipments[[#This Row],[Shipdate]])</f>
        <v>2024</v>
      </c>
    </row>
    <row r="7891" spans="1:12" x14ac:dyDescent="0.3">
      <c r="A7891" t="s">
        <v>7895</v>
      </c>
      <c r="B7891" t="s">
        <v>7960</v>
      </c>
      <c r="C7891" t="s">
        <v>7928</v>
      </c>
      <c r="D7891" t="s">
        <v>7935</v>
      </c>
      <c r="E7891" s="1">
        <v>45307</v>
      </c>
      <c r="F7891" s="6">
        <v>7578</v>
      </c>
      <c r="G7891">
        <v>842</v>
      </c>
      <c r="H7891" t="s">
        <v>3</v>
      </c>
      <c r="I7891">
        <f>IF(shipments[[#This Row],[Boxes]]&gt;0,shipments[[#This Row],[Amount]]/shipments[[#This Row],[Boxes]],"NA")</f>
        <v>9</v>
      </c>
      <c r="J7891" t="str">
        <f>IF(shipments[[#This Row],[Order_Status]] = "Delivered","Yes","No")</f>
        <v>Yes</v>
      </c>
      <c r="K7891" t="str">
        <f>TEXT(shipments[[#This Row],[Shipdate]],"MMMM")</f>
        <v>January</v>
      </c>
      <c r="L7891">
        <f>YEAR(shipments[[#This Row],[Shipdate]])</f>
        <v>2024</v>
      </c>
    </row>
    <row r="7892" spans="1:12" x14ac:dyDescent="0.3">
      <c r="A7892" s="21" t="s">
        <v>7896</v>
      </c>
      <c r="B7892" s="21" t="s">
        <v>7960</v>
      </c>
      <c r="C7892" s="21" t="s">
        <v>7928</v>
      </c>
      <c r="D7892" s="21" t="s">
        <v>7936</v>
      </c>
      <c r="E7892" s="22">
        <v>45505</v>
      </c>
      <c r="F7892" s="23">
        <v>5157</v>
      </c>
      <c r="G7892" s="21">
        <v>469</v>
      </c>
      <c r="H7892" s="21" t="s">
        <v>9</v>
      </c>
      <c r="I7892" s="21">
        <f>IF(shipments[[#This Row],[Boxes]]&gt;0,shipments[[#This Row],[Amount]]/shipments[[#This Row],[Boxes]],"NA")</f>
        <v>10.995735607675906</v>
      </c>
      <c r="J7892" s="21" t="str">
        <f>IF(shipments[[#This Row],[Order_Status]] = "Delivered","Yes","No")</f>
        <v>No</v>
      </c>
      <c r="K7892" s="21" t="str">
        <f>TEXT(shipments[[#This Row],[Shipdate]],"MMMM")</f>
        <v>August</v>
      </c>
      <c r="L7892" s="21">
        <f>YEAR(shipments[[#This Row],[Shipdate]])</f>
        <v>2024</v>
      </c>
    </row>
    <row r="7893" spans="1:12" x14ac:dyDescent="0.3">
      <c r="A7893" t="s">
        <v>7897</v>
      </c>
      <c r="B7893" t="s">
        <v>7960</v>
      </c>
      <c r="C7893" t="s">
        <v>7929</v>
      </c>
      <c r="D7893" t="s">
        <v>7937</v>
      </c>
      <c r="E7893" s="1">
        <v>45302</v>
      </c>
      <c r="F7893" s="6">
        <v>3631.5</v>
      </c>
      <c r="G7893">
        <v>519</v>
      </c>
      <c r="H7893" t="s">
        <v>3</v>
      </c>
      <c r="I7893">
        <f>IF(shipments[[#This Row],[Boxes]]&gt;0,shipments[[#This Row],[Amount]]/shipments[[#This Row],[Boxes]],"NA")</f>
        <v>6.997109826589595</v>
      </c>
      <c r="J7893" t="str">
        <f>IF(shipments[[#This Row],[Order_Status]] = "Delivered","Yes","No")</f>
        <v>Yes</v>
      </c>
      <c r="K7893" t="str">
        <f>TEXT(shipments[[#This Row],[Shipdate]],"MMMM")</f>
        <v>January</v>
      </c>
      <c r="L7893">
        <f>YEAR(shipments[[#This Row],[Shipdate]])</f>
        <v>2024</v>
      </c>
    </row>
    <row r="7894" spans="1:12" x14ac:dyDescent="0.3">
      <c r="A7894" t="s">
        <v>7898</v>
      </c>
      <c r="B7894" t="s">
        <v>7960</v>
      </c>
      <c r="C7894" t="s">
        <v>7930</v>
      </c>
      <c r="D7894" t="s">
        <v>7934</v>
      </c>
      <c r="E7894" s="1">
        <v>45450</v>
      </c>
      <c r="F7894" s="6">
        <v>3073.5</v>
      </c>
      <c r="G7894">
        <v>123</v>
      </c>
      <c r="H7894" t="s">
        <v>3</v>
      </c>
      <c r="I7894">
        <f>IF(shipments[[#This Row],[Boxes]]&gt;0,shipments[[#This Row],[Amount]]/shipments[[#This Row],[Boxes]],"NA")</f>
        <v>24.987804878048781</v>
      </c>
      <c r="J7894" t="str">
        <f>IF(shipments[[#This Row],[Order_Status]] = "Delivered","Yes","No")</f>
        <v>Yes</v>
      </c>
      <c r="K7894" t="str">
        <f>TEXT(shipments[[#This Row],[Shipdate]],"MMMM")</f>
        <v>June</v>
      </c>
      <c r="L7894">
        <f>YEAR(shipments[[#This Row],[Shipdate]])</f>
        <v>2024</v>
      </c>
    </row>
    <row r="7895" spans="1:12" x14ac:dyDescent="0.3">
      <c r="A7895" t="s">
        <v>7899</v>
      </c>
      <c r="B7895" t="s">
        <v>7960</v>
      </c>
      <c r="C7895" t="s">
        <v>7930</v>
      </c>
      <c r="D7895" t="s">
        <v>7938</v>
      </c>
      <c r="E7895" s="1">
        <v>45190</v>
      </c>
      <c r="F7895" s="6">
        <v>8408.25</v>
      </c>
      <c r="G7895">
        <v>337</v>
      </c>
      <c r="H7895" t="s">
        <v>3</v>
      </c>
      <c r="I7895">
        <f>IF(shipments[[#This Row],[Boxes]]&gt;0,shipments[[#This Row],[Amount]]/shipments[[#This Row],[Boxes]],"NA")</f>
        <v>24.950296735905045</v>
      </c>
      <c r="J7895" t="str">
        <f>IF(shipments[[#This Row],[Order_Status]] = "Delivered","Yes","No")</f>
        <v>Yes</v>
      </c>
      <c r="K7895" t="str">
        <f>TEXT(shipments[[#This Row],[Shipdate]],"MMMM")</f>
        <v>September</v>
      </c>
      <c r="L7895">
        <f>YEAR(shipments[[#This Row],[Shipdate]])</f>
        <v>2023</v>
      </c>
    </row>
    <row r="7896" spans="1:12" x14ac:dyDescent="0.3">
      <c r="A7896" s="21" t="s">
        <v>7900</v>
      </c>
      <c r="B7896" s="21" t="s">
        <v>7960</v>
      </c>
      <c r="C7896" s="21" t="s">
        <v>7931</v>
      </c>
      <c r="D7896" s="21" t="s">
        <v>7938</v>
      </c>
      <c r="E7896" s="22">
        <v>45523</v>
      </c>
      <c r="F7896" s="23">
        <v>8813.25</v>
      </c>
      <c r="G7896" s="21">
        <v>980</v>
      </c>
      <c r="H7896" s="21" t="s">
        <v>9</v>
      </c>
      <c r="I7896" s="21">
        <f>IF(shipments[[#This Row],[Boxes]]&gt;0,shipments[[#This Row],[Amount]]/shipments[[#This Row],[Boxes]],"NA")</f>
        <v>8.9931122448979597</v>
      </c>
      <c r="J7896" s="21" t="str">
        <f>IF(shipments[[#This Row],[Order_Status]] = "Delivered","Yes","No")</f>
        <v>No</v>
      </c>
      <c r="K7896" s="21" t="str">
        <f>TEXT(shipments[[#This Row],[Shipdate]],"MMMM")</f>
        <v>August</v>
      </c>
      <c r="L7896" s="21">
        <f>YEAR(shipments[[#This Row],[Shipdate]])</f>
        <v>2024</v>
      </c>
    </row>
    <row r="7897" spans="1:12" x14ac:dyDescent="0.3">
      <c r="A7897" s="21" t="s">
        <v>7901</v>
      </c>
      <c r="B7897" s="21" t="s">
        <v>7960</v>
      </c>
      <c r="C7897" s="21" t="s">
        <v>7931</v>
      </c>
      <c r="D7897" s="21" t="s">
        <v>7939</v>
      </c>
      <c r="E7897" s="22">
        <v>45483</v>
      </c>
      <c r="F7897" s="23">
        <v>12519</v>
      </c>
      <c r="G7897" s="21">
        <v>1044</v>
      </c>
      <c r="H7897" s="21" t="s">
        <v>9</v>
      </c>
      <c r="I7897" s="21">
        <f>IF(shipments[[#This Row],[Boxes]]&gt;0,shipments[[#This Row],[Amount]]/shipments[[#This Row],[Boxes]],"NA")</f>
        <v>11.991379310344827</v>
      </c>
      <c r="J7897" s="21" t="str">
        <f>IF(shipments[[#This Row],[Order_Status]] = "Delivered","Yes","No")</f>
        <v>No</v>
      </c>
      <c r="K7897" s="21" t="str">
        <f>TEXT(shipments[[#This Row],[Shipdate]],"MMMM")</f>
        <v>July</v>
      </c>
      <c r="L7897" s="21">
        <f>YEAR(shipments[[#This Row],[Shipdate]])</f>
        <v>2024</v>
      </c>
    </row>
    <row r="7898" spans="1:12" x14ac:dyDescent="0.3">
      <c r="A7898" s="21" t="s">
        <v>7902</v>
      </c>
      <c r="B7898" s="21" t="s">
        <v>7960</v>
      </c>
      <c r="C7898" s="21" t="s">
        <v>7932</v>
      </c>
      <c r="D7898" s="21" t="s">
        <v>7934</v>
      </c>
      <c r="E7898" s="22">
        <v>45484</v>
      </c>
      <c r="F7898" s="23">
        <v>9209.25</v>
      </c>
      <c r="G7898" s="21">
        <v>921</v>
      </c>
      <c r="H7898" s="21" t="s">
        <v>9</v>
      </c>
      <c r="I7898" s="21">
        <f>IF(shipments[[#This Row],[Boxes]]&gt;0,shipments[[#This Row],[Amount]]/shipments[[#This Row],[Boxes]],"NA")</f>
        <v>9.9991856677524424</v>
      </c>
      <c r="J7898" s="21" t="str">
        <f>IF(shipments[[#This Row],[Order_Status]] = "Delivered","Yes","No")</f>
        <v>No</v>
      </c>
      <c r="K7898" s="21" t="str">
        <f>TEXT(shipments[[#This Row],[Shipdate]],"MMMM")</f>
        <v>July</v>
      </c>
      <c r="L7898" s="21">
        <f>YEAR(shipments[[#This Row],[Shipdate]])</f>
        <v>2024</v>
      </c>
    </row>
    <row r="7899" spans="1:12" x14ac:dyDescent="0.3">
      <c r="A7899" t="s">
        <v>7903</v>
      </c>
      <c r="B7899" t="s">
        <v>7960</v>
      </c>
      <c r="C7899" t="s">
        <v>7932</v>
      </c>
      <c r="D7899" t="s">
        <v>7934</v>
      </c>
      <c r="E7899" s="1">
        <v>44984</v>
      </c>
      <c r="F7899" s="6">
        <v>8743.5</v>
      </c>
      <c r="G7899">
        <v>795</v>
      </c>
      <c r="H7899" t="s">
        <v>3</v>
      </c>
      <c r="I7899">
        <f>IF(shipments[[#This Row],[Boxes]]&gt;0,shipments[[#This Row],[Amount]]/shipments[[#This Row],[Boxes]],"NA")</f>
        <v>10.998113207547171</v>
      </c>
      <c r="J7899" t="str">
        <f>IF(shipments[[#This Row],[Order_Status]] = "Delivered","Yes","No")</f>
        <v>Yes</v>
      </c>
      <c r="K7899" t="str">
        <f>TEXT(shipments[[#This Row],[Shipdate]],"MMMM")</f>
        <v>February</v>
      </c>
      <c r="L7899">
        <f>YEAR(shipments[[#This Row],[Shipdate]])</f>
        <v>2023</v>
      </c>
    </row>
    <row r="7900" spans="1:12" x14ac:dyDescent="0.3">
      <c r="A7900" t="s">
        <v>7904</v>
      </c>
      <c r="B7900" t="s">
        <v>7960</v>
      </c>
      <c r="C7900" t="s">
        <v>7932</v>
      </c>
      <c r="D7900" t="s">
        <v>7935</v>
      </c>
      <c r="E7900" s="1">
        <v>45034</v>
      </c>
      <c r="F7900" s="6">
        <v>281.25</v>
      </c>
      <c r="G7900">
        <v>29</v>
      </c>
      <c r="H7900" t="s">
        <v>3</v>
      </c>
      <c r="I7900">
        <f>IF(shipments[[#This Row],[Boxes]]&gt;0,shipments[[#This Row],[Amount]]/shipments[[#This Row],[Boxes]],"NA")</f>
        <v>9.6982758620689662</v>
      </c>
      <c r="J7900" t="str">
        <f>IF(shipments[[#This Row],[Order_Status]] = "Delivered","Yes","No")</f>
        <v>Yes</v>
      </c>
      <c r="K7900" t="str">
        <f>TEXT(shipments[[#This Row],[Shipdate]],"MMMM")</f>
        <v>April</v>
      </c>
      <c r="L7900">
        <f>YEAR(shipments[[#This Row],[Shipdate]])</f>
        <v>2023</v>
      </c>
    </row>
    <row r="7901" spans="1:12" x14ac:dyDescent="0.3">
      <c r="A7901" t="s">
        <v>7905</v>
      </c>
      <c r="B7901" t="s">
        <v>7960</v>
      </c>
      <c r="C7901" t="s">
        <v>7933</v>
      </c>
      <c r="D7901" t="s">
        <v>7936</v>
      </c>
      <c r="E7901" s="1">
        <v>45205</v>
      </c>
      <c r="F7901" s="6">
        <v>5591.25</v>
      </c>
      <c r="G7901">
        <v>280</v>
      </c>
      <c r="H7901" t="s">
        <v>3</v>
      </c>
      <c r="I7901">
        <f>IF(shipments[[#This Row],[Boxes]]&gt;0,shipments[[#This Row],[Amount]]/shipments[[#This Row],[Boxes]],"NA")</f>
        <v>19.96875</v>
      </c>
      <c r="J7901" t="str">
        <f>IF(shipments[[#This Row],[Order_Status]] = "Delivered","Yes","No")</f>
        <v>Yes</v>
      </c>
      <c r="K7901" t="str">
        <f>TEXT(shipments[[#This Row],[Shipdate]],"MMMM")</f>
        <v>October</v>
      </c>
      <c r="L7901">
        <f>YEAR(shipments[[#This Row],[Shipdate]])</f>
        <v>2023</v>
      </c>
    </row>
    <row r="7902" spans="1:12" x14ac:dyDescent="0.3">
      <c r="A7902" t="s">
        <v>7906</v>
      </c>
      <c r="B7902" t="s">
        <v>7960</v>
      </c>
      <c r="C7902" t="s">
        <v>7933</v>
      </c>
      <c r="D7902" t="s">
        <v>7938</v>
      </c>
      <c r="E7902" s="1">
        <v>45177</v>
      </c>
      <c r="F7902" s="6">
        <v>8538.75</v>
      </c>
      <c r="G7902">
        <v>427</v>
      </c>
      <c r="H7902" t="s">
        <v>3</v>
      </c>
      <c r="I7902">
        <f>IF(shipments[[#This Row],[Boxes]]&gt;0,shipments[[#This Row],[Amount]]/shipments[[#This Row],[Boxes]],"NA")</f>
        <v>19.997072599531617</v>
      </c>
      <c r="J7902" t="str">
        <f>IF(shipments[[#This Row],[Order_Status]] = "Delivered","Yes","No")</f>
        <v>Yes</v>
      </c>
      <c r="K7902" t="str">
        <f>TEXT(shipments[[#This Row],[Shipdate]],"MMMM")</f>
        <v>September</v>
      </c>
      <c r="L7902">
        <f>YEAR(shipments[[#This Row],[Shipdate]])</f>
        <v>2023</v>
      </c>
    </row>
    <row r="7903" spans="1:12" x14ac:dyDescent="0.3">
      <c r="A7903" t="s">
        <v>7907</v>
      </c>
      <c r="B7903" t="s">
        <v>7960</v>
      </c>
      <c r="C7903" t="s">
        <v>7933</v>
      </c>
      <c r="D7903" t="s">
        <v>7939</v>
      </c>
      <c r="E7903" s="1">
        <v>44958</v>
      </c>
      <c r="F7903" s="6">
        <v>11569.5</v>
      </c>
      <c r="G7903">
        <v>579</v>
      </c>
      <c r="H7903" t="s">
        <v>3</v>
      </c>
      <c r="I7903">
        <f>IF(shipments[[#This Row],[Boxes]]&gt;0,shipments[[#This Row],[Amount]]/shipments[[#This Row],[Boxes]],"NA")</f>
        <v>19.981865284974095</v>
      </c>
      <c r="J7903" t="str">
        <f>IF(shipments[[#This Row],[Order_Status]] = "Delivered","Yes","No")</f>
        <v>Yes</v>
      </c>
      <c r="K7903" t="str">
        <f>TEXT(shipments[[#This Row],[Shipdate]],"MMMM")</f>
        <v>February</v>
      </c>
      <c r="L7903">
        <f>YEAR(shipments[[#This Row],[Shipdate]])</f>
        <v>2023</v>
      </c>
    </row>
    <row r="7904" spans="1:12" x14ac:dyDescent="0.3">
      <c r="A7904" t="s">
        <v>7908</v>
      </c>
      <c r="B7904" t="s">
        <v>7960</v>
      </c>
      <c r="C7904" t="s">
        <v>7933</v>
      </c>
      <c r="D7904" t="s">
        <v>7939</v>
      </c>
      <c r="E7904" s="1">
        <v>45460</v>
      </c>
      <c r="F7904" s="6">
        <v>6014.25</v>
      </c>
      <c r="G7904">
        <v>335</v>
      </c>
      <c r="H7904" t="s">
        <v>3</v>
      </c>
      <c r="I7904">
        <f>IF(shipments[[#This Row],[Boxes]]&gt;0,shipments[[#This Row],[Amount]]/shipments[[#This Row],[Boxes]],"NA")</f>
        <v>17.952985074626866</v>
      </c>
      <c r="J7904" t="str">
        <f>IF(shipments[[#This Row],[Order_Status]] = "Delivered","Yes","No")</f>
        <v>Yes</v>
      </c>
      <c r="K7904" t="str">
        <f>TEXT(shipments[[#This Row],[Shipdate]],"MMMM")</f>
        <v>June</v>
      </c>
      <c r="L7904">
        <f>YEAR(shipments[[#This Row],[Shipdate]])</f>
        <v>2024</v>
      </c>
    </row>
    <row r="7905" spans="1:12" x14ac:dyDescent="0.3">
      <c r="A7905" t="s">
        <v>7909</v>
      </c>
      <c r="B7905" t="s">
        <v>7960</v>
      </c>
      <c r="C7905" t="s">
        <v>7933</v>
      </c>
      <c r="D7905" t="s">
        <v>7939</v>
      </c>
      <c r="E7905" s="1">
        <v>45091</v>
      </c>
      <c r="F7905" s="6">
        <v>8696.25</v>
      </c>
      <c r="G7905">
        <v>484</v>
      </c>
      <c r="H7905" t="s">
        <v>3</v>
      </c>
      <c r="I7905">
        <f>IF(shipments[[#This Row],[Boxes]]&gt;0,shipments[[#This Row],[Amount]]/shipments[[#This Row],[Boxes]],"NA")</f>
        <v>17.967458677685951</v>
      </c>
      <c r="J7905" t="str">
        <f>IF(shipments[[#This Row],[Order_Status]] = "Delivered","Yes","No")</f>
        <v>Yes</v>
      </c>
      <c r="K7905" t="str">
        <f>TEXT(shipments[[#This Row],[Shipdate]],"MMMM")</f>
        <v>June</v>
      </c>
      <c r="L7905">
        <f>YEAR(shipments[[#This Row],[Shipdate]])</f>
        <v>2023</v>
      </c>
    </row>
    <row r="7906" spans="1:12" x14ac:dyDescent="0.3">
      <c r="A7906" t="s">
        <v>7910</v>
      </c>
      <c r="B7906" t="s">
        <v>7960</v>
      </c>
      <c r="C7906" t="s">
        <v>7933</v>
      </c>
      <c r="D7906" t="s">
        <v>7937</v>
      </c>
      <c r="E7906" s="1">
        <v>45446</v>
      </c>
      <c r="F7906" s="6">
        <v>9654.75</v>
      </c>
      <c r="G7906">
        <v>537</v>
      </c>
      <c r="H7906" t="s">
        <v>3</v>
      </c>
      <c r="I7906">
        <f>IF(shipments[[#This Row],[Boxes]]&gt;0,shipments[[#This Row],[Amount]]/shipments[[#This Row],[Boxes]],"NA")</f>
        <v>17.979050279329609</v>
      </c>
      <c r="J7906" t="str">
        <f>IF(shipments[[#This Row],[Order_Status]] = "Delivered","Yes","No")</f>
        <v>Yes</v>
      </c>
      <c r="K7906" t="str">
        <f>TEXT(shipments[[#This Row],[Shipdate]],"MMMM")</f>
        <v>June</v>
      </c>
      <c r="L7906">
        <f>YEAR(shipments[[#This Row],[Shipdate]])</f>
        <v>2024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B1822-546B-4B69-A260-C94F1AC29569}">
  <sheetPr codeName="Sheet2">
    <tabColor rgb="FFFF0000"/>
  </sheetPr>
  <dimension ref="A1:B9"/>
  <sheetViews>
    <sheetView workbookViewId="0">
      <selection activeCell="B10" sqref="B10"/>
    </sheetView>
  </sheetViews>
  <sheetFormatPr defaultRowHeight="18.75" x14ac:dyDescent="0.3"/>
  <cols>
    <col min="1" max="1" width="27.796875" bestFit="1" customWidth="1"/>
    <col min="2" max="2" width="14.3984375" bestFit="1" customWidth="1"/>
  </cols>
  <sheetData>
    <row r="1" spans="1:2" x14ac:dyDescent="0.3">
      <c r="A1" s="3" t="s">
        <v>7970</v>
      </c>
      <c r="B1">
        <f>ROWS(shipments[])</f>
        <v>7905</v>
      </c>
    </row>
    <row r="2" spans="1:2" x14ac:dyDescent="0.3">
      <c r="A2" s="4" t="s">
        <v>7971</v>
      </c>
      <c r="B2" s="6">
        <f>SUM(shipments[Amount])</f>
        <v>44692389</v>
      </c>
    </row>
    <row r="3" spans="1:2" x14ac:dyDescent="0.3">
      <c r="A3" s="4" t="s">
        <v>7972</v>
      </c>
      <c r="B3" s="6">
        <f>AVERAGE(shipments[Amount])</f>
        <v>5653.6861480075904</v>
      </c>
    </row>
    <row r="4" spans="1:2" x14ac:dyDescent="0.3">
      <c r="A4" s="4" t="s">
        <v>7973</v>
      </c>
      <c r="B4">
        <f>SUM(shipments[Boxes])</f>
        <v>3784002</v>
      </c>
    </row>
    <row r="5" spans="1:2" x14ac:dyDescent="0.3">
      <c r="A5" s="7" t="s">
        <v>7974</v>
      </c>
      <c r="B5">
        <f>AVERAGE(shipments[Boxes])</f>
        <v>478.68462998102467</v>
      </c>
    </row>
    <row r="6" spans="1:2" x14ac:dyDescent="0.3">
      <c r="A6" s="7" t="s">
        <v>7975</v>
      </c>
      <c r="B6" s="8">
        <f>MIN(shipments[Shipdate])</f>
        <v>44928</v>
      </c>
    </row>
    <row r="7" spans="1:2" x14ac:dyDescent="0.3">
      <c r="A7" s="7" t="s">
        <v>7976</v>
      </c>
      <c r="B7" s="8">
        <f>MAX(shipments[Shipdate])</f>
        <v>45566</v>
      </c>
    </row>
    <row r="9" spans="1:2" x14ac:dyDescent="0.3">
      <c r="A9" s="17" t="s">
        <v>8004</v>
      </c>
      <c r="B9">
        <f>SUMIFS(shipments[Amount], shipments[Order_Status], "Delivered")</f>
        <v>35869482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461B-FE3F-42B5-9E7C-B716D80CD610}">
  <sheetPr codeName="Sheet3">
    <tabColor rgb="FFFFFF00"/>
  </sheetPr>
  <dimension ref="A1:E83"/>
  <sheetViews>
    <sheetView topLeftCell="A53" workbookViewId="0">
      <selection activeCell="C63" sqref="C63"/>
    </sheetView>
  </sheetViews>
  <sheetFormatPr defaultRowHeight="18.75" x14ac:dyDescent="0.3"/>
  <cols>
    <col min="1" max="1" width="11.3984375" bestFit="1" customWidth="1"/>
    <col min="2" max="2" width="17.3984375" bestFit="1" customWidth="1"/>
    <col min="3" max="3" width="16" customWidth="1"/>
    <col min="10" max="10" width="11.3984375" bestFit="1" customWidth="1"/>
    <col min="11" max="11" width="14.296875" bestFit="1" customWidth="1"/>
  </cols>
  <sheetData>
    <row r="1" spans="1:2" ht="24" x14ac:dyDescent="0.4">
      <c r="A1" s="12" t="s">
        <v>7999</v>
      </c>
      <c r="B1" s="12"/>
    </row>
    <row r="3" spans="1:2" x14ac:dyDescent="0.3">
      <c r="A3" s="9" t="s">
        <v>7981</v>
      </c>
      <c r="B3" t="s">
        <v>7983</v>
      </c>
    </row>
    <row r="4" spans="1:2" x14ac:dyDescent="0.3">
      <c r="A4" s="10" t="s">
        <v>25</v>
      </c>
      <c r="B4" s="18">
        <v>371</v>
      </c>
    </row>
    <row r="5" spans="1:2" x14ac:dyDescent="0.3">
      <c r="A5" s="10" t="s">
        <v>3</v>
      </c>
      <c r="B5" s="18">
        <v>6356</v>
      </c>
    </row>
    <row r="6" spans="1:2" x14ac:dyDescent="0.3">
      <c r="A6" s="10" t="s">
        <v>16</v>
      </c>
      <c r="B6" s="18">
        <v>385</v>
      </c>
    </row>
    <row r="7" spans="1:2" x14ac:dyDescent="0.3">
      <c r="A7" s="10" t="s">
        <v>9</v>
      </c>
      <c r="B7" s="18">
        <v>793</v>
      </c>
    </row>
    <row r="8" spans="1:2" x14ac:dyDescent="0.3">
      <c r="A8" s="10" t="s">
        <v>7982</v>
      </c>
      <c r="B8" s="18">
        <v>7905</v>
      </c>
    </row>
    <row r="13" spans="1:2" ht="24" x14ac:dyDescent="0.4">
      <c r="A13" s="12" t="s">
        <v>8000</v>
      </c>
      <c r="B13" s="12"/>
    </row>
    <row r="14" spans="1:2" x14ac:dyDescent="0.3">
      <c r="A14" s="9" t="s">
        <v>7981</v>
      </c>
      <c r="B14" t="s">
        <v>7986</v>
      </c>
    </row>
    <row r="15" spans="1:2" x14ac:dyDescent="0.3">
      <c r="A15" s="10" t="s">
        <v>7984</v>
      </c>
      <c r="B15" s="6">
        <v>25742040.75</v>
      </c>
    </row>
    <row r="16" spans="1:2" x14ac:dyDescent="0.3">
      <c r="A16" s="11" t="s">
        <v>7987</v>
      </c>
      <c r="B16" s="6">
        <v>2347787.25</v>
      </c>
    </row>
    <row r="17" spans="1:2" x14ac:dyDescent="0.3">
      <c r="A17" s="11" t="s">
        <v>7988</v>
      </c>
      <c r="B17" s="6">
        <v>2409520.5</v>
      </c>
    </row>
    <row r="18" spans="1:2" x14ac:dyDescent="0.3">
      <c r="A18" s="11" t="s">
        <v>7989</v>
      </c>
      <c r="B18" s="6">
        <v>1206888.75</v>
      </c>
    </row>
    <row r="19" spans="1:2" x14ac:dyDescent="0.3">
      <c r="A19" s="11" t="s">
        <v>7990</v>
      </c>
      <c r="B19" s="6">
        <v>1216109.25</v>
      </c>
    </row>
    <row r="20" spans="1:2" x14ac:dyDescent="0.3">
      <c r="A20" s="11" t="s">
        <v>7991</v>
      </c>
      <c r="B20" s="6">
        <v>1573814.25</v>
      </c>
    </row>
    <row r="21" spans="1:2" x14ac:dyDescent="0.3">
      <c r="A21" s="11" t="s">
        <v>7992</v>
      </c>
      <c r="B21" s="6">
        <v>2171277</v>
      </c>
    </row>
    <row r="22" spans="1:2" x14ac:dyDescent="0.3">
      <c r="A22" s="11" t="s">
        <v>7993</v>
      </c>
      <c r="B22" s="6">
        <v>2456489.25</v>
      </c>
    </row>
    <row r="23" spans="1:2" x14ac:dyDescent="0.3">
      <c r="A23" s="11" t="s">
        <v>7994</v>
      </c>
      <c r="B23" s="6">
        <v>1864275.75</v>
      </c>
    </row>
    <row r="24" spans="1:2" x14ac:dyDescent="0.3">
      <c r="A24" s="11" t="s">
        <v>7995</v>
      </c>
      <c r="B24" s="6">
        <v>1950552</v>
      </c>
    </row>
    <row r="25" spans="1:2" x14ac:dyDescent="0.3">
      <c r="A25" s="11" t="s">
        <v>7996</v>
      </c>
      <c r="B25" s="6">
        <v>2440091.25</v>
      </c>
    </row>
    <row r="26" spans="1:2" x14ac:dyDescent="0.3">
      <c r="A26" s="11" t="s">
        <v>7997</v>
      </c>
      <c r="B26" s="6">
        <v>2934983.25</v>
      </c>
    </row>
    <row r="27" spans="1:2" x14ac:dyDescent="0.3">
      <c r="A27" s="11" t="s">
        <v>7998</v>
      </c>
      <c r="B27" s="6">
        <v>3170252.25</v>
      </c>
    </row>
    <row r="28" spans="1:2" x14ac:dyDescent="0.3">
      <c r="A28" s="10" t="s">
        <v>7985</v>
      </c>
      <c r="B28" s="6">
        <v>18950348.25</v>
      </c>
    </row>
    <row r="29" spans="1:2" x14ac:dyDescent="0.3">
      <c r="A29" s="11" t="s">
        <v>7987</v>
      </c>
      <c r="B29" s="6">
        <v>2368966.5</v>
      </c>
    </row>
    <row r="30" spans="1:2" x14ac:dyDescent="0.3">
      <c r="A30" s="11" t="s">
        <v>7988</v>
      </c>
      <c r="B30" s="6">
        <v>2897451</v>
      </c>
    </row>
    <row r="31" spans="1:2" x14ac:dyDescent="0.3">
      <c r="A31" s="11" t="s">
        <v>7989</v>
      </c>
      <c r="B31" s="6">
        <v>1412334</v>
      </c>
    </row>
    <row r="32" spans="1:2" x14ac:dyDescent="0.3">
      <c r="A32" s="11" t="s">
        <v>7990</v>
      </c>
      <c r="B32" s="6">
        <v>1335035.25</v>
      </c>
    </row>
    <row r="33" spans="1:5" x14ac:dyDescent="0.3">
      <c r="A33" s="11" t="s">
        <v>7991</v>
      </c>
      <c r="B33" s="6">
        <v>1820306.25</v>
      </c>
    </row>
    <row r="34" spans="1:5" x14ac:dyDescent="0.3">
      <c r="A34" s="11" t="s">
        <v>7992</v>
      </c>
      <c r="B34" s="6">
        <v>2045137.5</v>
      </c>
    </row>
    <row r="35" spans="1:5" x14ac:dyDescent="0.3">
      <c r="A35" s="11" t="s">
        <v>7993</v>
      </c>
      <c r="B35" s="6">
        <v>2810889</v>
      </c>
    </row>
    <row r="36" spans="1:5" x14ac:dyDescent="0.3">
      <c r="A36" s="11" t="s">
        <v>7994</v>
      </c>
      <c r="B36" s="6">
        <v>1991477.25</v>
      </c>
    </row>
    <row r="37" spans="1:5" x14ac:dyDescent="0.3">
      <c r="A37" s="11" t="s">
        <v>7995</v>
      </c>
      <c r="B37" s="6">
        <v>2251732.5</v>
      </c>
    </row>
    <row r="38" spans="1:5" x14ac:dyDescent="0.3">
      <c r="A38" s="11" t="s">
        <v>7996</v>
      </c>
      <c r="B38" s="6">
        <v>17019</v>
      </c>
    </row>
    <row r="39" spans="1:5" x14ac:dyDescent="0.3">
      <c r="A39" s="10" t="s">
        <v>7982</v>
      </c>
      <c r="B39" s="6">
        <v>44692389</v>
      </c>
    </row>
    <row r="40" spans="1:5" x14ac:dyDescent="0.3">
      <c r="A40" s="10"/>
      <c r="B40" s="6"/>
    </row>
    <row r="41" spans="1:5" x14ac:dyDescent="0.3">
      <c r="A41" s="10"/>
      <c r="B41" s="6"/>
    </row>
    <row r="42" spans="1:5" ht="29.25" x14ac:dyDescent="0.6">
      <c r="A42" s="14" t="s">
        <v>8001</v>
      </c>
      <c r="B42" s="15"/>
      <c r="C42" s="13"/>
      <c r="D42" s="13"/>
      <c r="E42" s="13"/>
    </row>
    <row r="45" spans="1:5" x14ac:dyDescent="0.3">
      <c r="A45" s="9" t="s">
        <v>7981</v>
      </c>
      <c r="B45" t="s">
        <v>7986</v>
      </c>
      <c r="C45" t="s">
        <v>8003</v>
      </c>
    </row>
    <row r="46" spans="1:5" x14ac:dyDescent="0.3">
      <c r="A46" s="10" t="s">
        <v>7940</v>
      </c>
      <c r="B46" s="6">
        <v>3664345.5</v>
      </c>
      <c r="C46">
        <v>307515</v>
      </c>
    </row>
    <row r="47" spans="1:5" x14ac:dyDescent="0.3">
      <c r="A47" s="10" t="s">
        <v>7941</v>
      </c>
      <c r="B47" s="6">
        <v>2630756.25</v>
      </c>
      <c r="C47">
        <v>220976</v>
      </c>
    </row>
    <row r="48" spans="1:5" x14ac:dyDescent="0.3">
      <c r="A48" s="10" t="s">
        <v>7942</v>
      </c>
      <c r="B48" s="6">
        <v>2220030</v>
      </c>
      <c r="C48">
        <v>197878</v>
      </c>
    </row>
    <row r="49" spans="1:3" x14ac:dyDescent="0.3">
      <c r="A49" s="10" t="s">
        <v>7943</v>
      </c>
      <c r="B49" s="6">
        <v>1406736</v>
      </c>
      <c r="C49">
        <v>120734</v>
      </c>
    </row>
    <row r="50" spans="1:3" x14ac:dyDescent="0.3">
      <c r="A50" s="10" t="s">
        <v>7944</v>
      </c>
      <c r="B50" s="6">
        <v>1157060.25</v>
      </c>
      <c r="C50">
        <v>100592</v>
      </c>
    </row>
    <row r="51" spans="1:3" x14ac:dyDescent="0.3">
      <c r="A51" s="10" t="s">
        <v>7945</v>
      </c>
      <c r="B51" s="6">
        <v>3149221.5</v>
      </c>
      <c r="C51">
        <v>266451</v>
      </c>
    </row>
    <row r="52" spans="1:3" x14ac:dyDescent="0.3">
      <c r="A52" s="10" t="s">
        <v>7946</v>
      </c>
      <c r="B52" s="6">
        <v>2808069.75</v>
      </c>
      <c r="C52">
        <v>239792</v>
      </c>
    </row>
    <row r="53" spans="1:3" x14ac:dyDescent="0.3">
      <c r="A53" s="10" t="s">
        <v>7947</v>
      </c>
      <c r="B53" s="6">
        <v>2244008.25</v>
      </c>
      <c r="C53">
        <v>183272</v>
      </c>
    </row>
    <row r="54" spans="1:3" x14ac:dyDescent="0.3">
      <c r="A54" s="10" t="s">
        <v>7948</v>
      </c>
      <c r="B54" s="6">
        <v>2136309.75</v>
      </c>
      <c r="C54">
        <v>186519</v>
      </c>
    </row>
    <row r="55" spans="1:3" x14ac:dyDescent="0.3">
      <c r="A55" s="10" t="s">
        <v>7949</v>
      </c>
      <c r="B55" s="6">
        <v>2171324.25</v>
      </c>
      <c r="C55">
        <v>174970</v>
      </c>
    </row>
    <row r="56" spans="1:3" x14ac:dyDescent="0.3">
      <c r="A56" s="10" t="s">
        <v>7950</v>
      </c>
      <c r="B56" s="6">
        <v>1634829.75</v>
      </c>
      <c r="C56">
        <v>141333</v>
      </c>
    </row>
    <row r="57" spans="1:3" x14ac:dyDescent="0.3">
      <c r="A57" s="10" t="s">
        <v>7951</v>
      </c>
      <c r="B57" s="6">
        <v>1227660.75</v>
      </c>
      <c r="C57">
        <v>97548</v>
      </c>
    </row>
    <row r="58" spans="1:3" x14ac:dyDescent="0.3">
      <c r="A58" s="10" t="s">
        <v>7952</v>
      </c>
      <c r="B58" s="6">
        <v>2157788.25</v>
      </c>
      <c r="C58">
        <v>185018</v>
      </c>
    </row>
    <row r="59" spans="1:3" x14ac:dyDescent="0.3">
      <c r="A59" s="10" t="s">
        <v>7953</v>
      </c>
      <c r="B59" s="6">
        <v>611835.75</v>
      </c>
      <c r="C59">
        <v>51622</v>
      </c>
    </row>
    <row r="60" spans="1:3" x14ac:dyDescent="0.3">
      <c r="A60" s="10" t="s">
        <v>7954</v>
      </c>
      <c r="B60" s="6">
        <v>1019994.75</v>
      </c>
      <c r="C60">
        <v>84323</v>
      </c>
    </row>
    <row r="61" spans="1:3" x14ac:dyDescent="0.3">
      <c r="A61" s="10" t="s">
        <v>7955</v>
      </c>
      <c r="B61" s="6">
        <v>1698059.25</v>
      </c>
      <c r="C61">
        <v>142609</v>
      </c>
    </row>
    <row r="62" spans="1:3" x14ac:dyDescent="0.3">
      <c r="A62" s="10" t="s">
        <v>7956</v>
      </c>
      <c r="B62" s="6">
        <v>1823877</v>
      </c>
      <c r="C62">
        <v>148978</v>
      </c>
    </row>
    <row r="63" spans="1:3" x14ac:dyDescent="0.3">
      <c r="A63" s="10" t="s">
        <v>7957</v>
      </c>
      <c r="B63" s="6">
        <v>2496078</v>
      </c>
      <c r="C63">
        <v>204036</v>
      </c>
    </row>
    <row r="64" spans="1:3" x14ac:dyDescent="0.3">
      <c r="A64" s="10" t="s">
        <v>7958</v>
      </c>
      <c r="B64" s="6">
        <v>1373046.75</v>
      </c>
      <c r="C64">
        <v>119632</v>
      </c>
    </row>
    <row r="65" spans="1:3" x14ac:dyDescent="0.3">
      <c r="A65" s="10" t="s">
        <v>7959</v>
      </c>
      <c r="B65" s="6">
        <v>639515.25</v>
      </c>
      <c r="C65">
        <v>50384</v>
      </c>
    </row>
    <row r="66" spans="1:3" x14ac:dyDescent="0.3">
      <c r="A66" s="10" t="s">
        <v>7960</v>
      </c>
      <c r="B66" s="6">
        <v>1811171.25</v>
      </c>
      <c r="C66">
        <v>154890</v>
      </c>
    </row>
    <row r="67" spans="1:3" x14ac:dyDescent="0.3">
      <c r="A67" s="10" t="s">
        <v>7961</v>
      </c>
      <c r="B67" s="6">
        <v>1883794.5</v>
      </c>
      <c r="C67">
        <v>168349</v>
      </c>
    </row>
    <row r="68" spans="1:3" x14ac:dyDescent="0.3">
      <c r="A68" s="10" t="s">
        <v>7962</v>
      </c>
      <c r="B68" s="6">
        <v>1438791.75</v>
      </c>
      <c r="C68">
        <v>124675</v>
      </c>
    </row>
    <row r="69" spans="1:3" x14ac:dyDescent="0.3">
      <c r="A69" s="10" t="s">
        <v>7963</v>
      </c>
      <c r="B69" s="6">
        <v>561044.25</v>
      </c>
      <c r="C69">
        <v>47691</v>
      </c>
    </row>
    <row r="70" spans="1:3" x14ac:dyDescent="0.3">
      <c r="A70" s="10" t="s">
        <v>7964</v>
      </c>
      <c r="B70" s="6">
        <v>727040.25</v>
      </c>
      <c r="C70">
        <v>64215</v>
      </c>
    </row>
    <row r="71" spans="1:3" x14ac:dyDescent="0.3">
      <c r="A71" s="10" t="s">
        <v>7982</v>
      </c>
      <c r="B71" s="6">
        <v>44692389</v>
      </c>
      <c r="C71">
        <v>3784002</v>
      </c>
    </row>
    <row r="74" spans="1:3" ht="27" x14ac:dyDescent="0.5">
      <c r="A74" s="16" t="s">
        <v>8002</v>
      </c>
      <c r="B74" s="16"/>
      <c r="C74" s="16"/>
    </row>
    <row r="76" spans="1:3" x14ac:dyDescent="0.3">
      <c r="A76" s="9" t="s">
        <v>7981</v>
      </c>
      <c r="B76" t="s">
        <v>7986</v>
      </c>
      <c r="C76" t="s">
        <v>8003</v>
      </c>
    </row>
    <row r="77" spans="1:3" x14ac:dyDescent="0.3">
      <c r="A77" s="10" t="s">
        <v>7934</v>
      </c>
      <c r="B77" s="6">
        <v>10393677</v>
      </c>
      <c r="C77">
        <v>874722</v>
      </c>
    </row>
    <row r="78" spans="1:3" x14ac:dyDescent="0.3">
      <c r="A78" s="10" t="s">
        <v>7935</v>
      </c>
      <c r="B78" s="6">
        <v>7896249</v>
      </c>
      <c r="C78">
        <v>668808</v>
      </c>
    </row>
    <row r="79" spans="1:3" x14ac:dyDescent="0.3">
      <c r="A79" s="10" t="s">
        <v>7936</v>
      </c>
      <c r="B79" s="6">
        <v>2658602.25</v>
      </c>
      <c r="C79">
        <v>223856</v>
      </c>
    </row>
    <row r="80" spans="1:3" x14ac:dyDescent="0.3">
      <c r="A80" s="10" t="s">
        <v>7937</v>
      </c>
      <c r="B80" s="6">
        <v>5392820.25</v>
      </c>
      <c r="C80">
        <v>449561</v>
      </c>
    </row>
    <row r="81" spans="1:3" x14ac:dyDescent="0.3">
      <c r="A81" s="10" t="s">
        <v>7938</v>
      </c>
      <c r="B81" s="6">
        <v>7809234.75</v>
      </c>
      <c r="C81">
        <v>664117</v>
      </c>
    </row>
    <row r="82" spans="1:3" x14ac:dyDescent="0.3">
      <c r="A82" s="10" t="s">
        <v>7939</v>
      </c>
      <c r="B82" s="6">
        <v>10541805.75</v>
      </c>
      <c r="C82">
        <v>902938</v>
      </c>
    </row>
    <row r="83" spans="1:3" x14ac:dyDescent="0.3">
      <c r="A83" s="10" t="s">
        <v>7982</v>
      </c>
      <c r="B83" s="6">
        <v>44692389</v>
      </c>
      <c r="C83">
        <v>3784002</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3AA75-F8E9-4C60-A173-C1FEA09F5231}">
  <sheetPr codeName="Sheet4">
    <tabColor rgb="FF92D050"/>
  </sheetPr>
  <dimension ref="B1:H2"/>
  <sheetViews>
    <sheetView topLeftCell="B24" workbookViewId="0">
      <selection activeCell="H39" sqref="H39"/>
    </sheetView>
  </sheetViews>
  <sheetFormatPr defaultRowHeight="18.75" x14ac:dyDescent="0.3"/>
  <cols>
    <col min="2" max="2" width="13.8984375" bestFit="1" customWidth="1"/>
    <col min="4" max="4" width="10.3984375" bestFit="1" customWidth="1"/>
    <col min="6" max="6" width="20" bestFit="1" customWidth="1"/>
    <col min="8" max="8" width="17.296875" bestFit="1" customWidth="1"/>
  </cols>
  <sheetData>
    <row r="1" spans="2:8" x14ac:dyDescent="0.3">
      <c r="B1" t="s">
        <v>8005</v>
      </c>
      <c r="D1" t="s">
        <v>8006</v>
      </c>
      <c r="F1" t="s">
        <v>8007</v>
      </c>
      <c r="H1" t="s">
        <v>8008</v>
      </c>
    </row>
    <row r="2" spans="2:8" ht="24" x14ac:dyDescent="0.4">
      <c r="B2" s="20">
        <f>ROWS(shipments[])</f>
        <v>7905</v>
      </c>
      <c r="D2" s="19">
        <f>COUNTIFS(shipments[Order_Status],"Delivered")/ROWS(shipments[])</f>
        <v>0.80404807084123975</v>
      </c>
      <c r="F2" s="20">
        <f>AVERAGE(shipments[Boxes])</f>
        <v>478.68462998102467</v>
      </c>
      <c r="H2" s="20">
        <f>COUNTIFS(shipments[Order_Status],"Cancelled")</f>
        <v>371</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56C1576-DDC1-48BF-A720-B1C7959FCB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Shipments</vt:lpstr>
      <vt:lpstr>Shipment_Basics</vt:lpstr>
      <vt:lpstr>Shipment_Analysis</vt:lpstr>
      <vt:lpstr>Shipment_Dashboard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Shubham Chhapolika</cp:lastModifiedBy>
  <dcterms:created xsi:type="dcterms:W3CDTF">2024-09-18T00:59:29Z</dcterms:created>
  <dcterms:modified xsi:type="dcterms:W3CDTF">2025-09-23T18:00:54Z</dcterms:modified>
</cp:coreProperties>
</file>